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tables/table1.xml" ContentType="application/vnd.openxmlformats-officedocument.spreadsheetml.table+xml"/>
  <Override PartName="/xl/drawings/drawing8.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24226"/>
  <mc:AlternateContent xmlns:mc="http://schemas.openxmlformats.org/markup-compatibility/2006">
    <mc:Choice Requires="x15">
      <x15ac:absPath xmlns:x15ac="http://schemas.microsoft.com/office/spreadsheetml/2010/11/ac" url="Y:\RAFAEL ITIRAPINA\COBERTURA CEMEI\"/>
    </mc:Choice>
  </mc:AlternateContent>
  <bookViews>
    <workbookView xWindow="-120" yWindow="-120" windowWidth="24240" windowHeight="13140" tabRatio="820" activeTab="3"/>
  </bookViews>
  <sheets>
    <sheet name="BDI_Obra (2)" sheetId="53" r:id="rId1"/>
    <sheet name="atualizado" sheetId="52" r:id="rId2"/>
    <sheet name="Orçamento Completo" sheetId="10" r:id="rId3"/>
    <sheet name="Memorial de Cálculo" sheetId="58" r:id="rId4"/>
    <sheet name="Cronograma" sheetId="54" r:id="rId5"/>
    <sheet name="ESTIMAR OS 4%" sheetId="59" r:id="rId6"/>
    <sheet name="4%" sheetId="55" r:id="rId7"/>
    <sheet name="50%" sheetId="56" r:id="rId8"/>
  </sheets>
  <externalReferences>
    <externalReference r:id="rId9"/>
    <externalReference r:id="rId10"/>
  </externalReferences>
  <definedNames>
    <definedName name="_xlnm.Print_Area" localSheetId="6">'4%'!$A$1:$J$29</definedName>
    <definedName name="_xlnm.Print_Area" localSheetId="7">'50%'!$A$1:$F$29</definedName>
    <definedName name="_xlnm.Print_Area" localSheetId="0">'BDI_Obra (2)'!$A$1:$C$48</definedName>
    <definedName name="_xlnm.Print_Area" localSheetId="4">Cronograma!$A$1:$I$36</definedName>
    <definedName name="_xlnm.Print_Area" localSheetId="5">'ESTIMAR OS 4%'!$A$1:$CN$32</definedName>
    <definedName name="_xlnm.Print_Area" localSheetId="3">'Memorial de Cálculo'!$A$1:$CK$67</definedName>
    <definedName name="_xlnm.Print_Area" localSheetId="2">'Orçamento Completo'!$A$1:$CN$74</definedName>
    <definedName name="br" localSheetId="6" hidden="1">#REF!</definedName>
    <definedName name="br" localSheetId="7" hidden="1">#REF!</definedName>
    <definedName name="br" localSheetId="1" hidden="1">#REF!</definedName>
    <definedName name="br" localSheetId="0" hidden="1">#REF!</definedName>
    <definedName name="br" localSheetId="4" hidden="1">#REF!</definedName>
    <definedName name="br" localSheetId="5" hidden="1">#REF!</definedName>
    <definedName name="br" localSheetId="3" hidden="1">#REF!</definedName>
    <definedName name="br" hidden="1">#REF!</definedName>
    <definedName name="BRHJGOUUCG" localSheetId="6" hidden="1">#REF!</definedName>
    <definedName name="BRHJGOUUCG" localSheetId="7" hidden="1">#REF!</definedName>
    <definedName name="BRHJGOUUCG" localSheetId="1" hidden="1">#REF!</definedName>
    <definedName name="BRHJGOUUCG" localSheetId="0" hidden="1">#REF!</definedName>
    <definedName name="BRHJGOUUCG" localSheetId="4" hidden="1">#REF!</definedName>
    <definedName name="BRHJGOUUCG" localSheetId="5" hidden="1">#REF!</definedName>
    <definedName name="BRHJGOUUCG" localSheetId="3" hidden="1">#REF!</definedName>
    <definedName name="BRHJGOUUCG" hidden="1">#REF!</definedName>
    <definedName name="cgb" localSheetId="6" hidden="1">#REF!</definedName>
    <definedName name="cgb" localSheetId="7" hidden="1">#REF!</definedName>
    <definedName name="cgb" localSheetId="1" hidden="1">#REF!</definedName>
    <definedName name="cgb" localSheetId="0" hidden="1">#REF!</definedName>
    <definedName name="cgb" localSheetId="4" hidden="1">#REF!</definedName>
    <definedName name="cgb" localSheetId="5" hidden="1">#REF!</definedName>
    <definedName name="cgb" localSheetId="3" hidden="1">#REF!</definedName>
    <definedName name="cgb" hidden="1">#REF!</definedName>
    <definedName name="CNNLIWNNYW" localSheetId="6" hidden="1">#REF!</definedName>
    <definedName name="CNNLIWNNYW" localSheetId="7" hidden="1">#REF!</definedName>
    <definedName name="CNNLIWNNYW" localSheetId="1" hidden="1">#REF!</definedName>
    <definedName name="CNNLIWNNYW" localSheetId="0" hidden="1">#REF!</definedName>
    <definedName name="CNNLIWNNYW" localSheetId="4" hidden="1">#REF!</definedName>
    <definedName name="CNNLIWNNYW" localSheetId="5" hidden="1">#REF!</definedName>
    <definedName name="CNNLIWNNYW" localSheetId="3" hidden="1">#REF!</definedName>
    <definedName name="CNNLIWNNYW" hidden="1">#REF!</definedName>
    <definedName name="cot" localSheetId="6" hidden="1">#REF!</definedName>
    <definedName name="cot" localSheetId="7" hidden="1">#REF!</definedName>
    <definedName name="cot" localSheetId="1" hidden="1">#REF!</definedName>
    <definedName name="cot" localSheetId="0" hidden="1">#REF!</definedName>
    <definedName name="cot" localSheetId="4" hidden="1">#REF!</definedName>
    <definedName name="cot" localSheetId="5" hidden="1">#REF!</definedName>
    <definedName name="cot" localSheetId="3" hidden="1">#REF!</definedName>
    <definedName name="cot" hidden="1">#REF!</definedName>
    <definedName name="dfv" localSheetId="6" hidden="1">#REF!</definedName>
    <definedName name="dfv" localSheetId="7" hidden="1">#REF!</definedName>
    <definedName name="dfv" localSheetId="1" hidden="1">#REF!</definedName>
    <definedName name="dfv" localSheetId="0" hidden="1">#REF!</definedName>
    <definedName name="dfv" localSheetId="4" hidden="1">#REF!</definedName>
    <definedName name="dfv" localSheetId="5" hidden="1">#REF!</definedName>
    <definedName name="dfv" localSheetId="3" hidden="1">#REF!</definedName>
    <definedName name="dfv" hidden="1">#REF!</definedName>
    <definedName name="EGEFBMPJUH" localSheetId="6" hidden="1">#REF!</definedName>
    <definedName name="EGEFBMPJUH" localSheetId="7" hidden="1">#REF!</definedName>
    <definedName name="EGEFBMPJUH" localSheetId="1" hidden="1">#REF!</definedName>
    <definedName name="EGEFBMPJUH" localSheetId="0" hidden="1">#REF!</definedName>
    <definedName name="EGEFBMPJUH" localSheetId="4" hidden="1">#REF!</definedName>
    <definedName name="EGEFBMPJUH" localSheetId="5" hidden="1">#REF!</definedName>
    <definedName name="EGEFBMPJUH" localSheetId="3" hidden="1">#REF!</definedName>
    <definedName name="EGEFBMPJUH" hidden="1">#REF!</definedName>
    <definedName name="erf" localSheetId="6" hidden="1">#REF!</definedName>
    <definedName name="erf" localSheetId="7" hidden="1">#REF!</definedName>
    <definedName name="erf" localSheetId="1" hidden="1">#REF!</definedName>
    <definedName name="erf" localSheetId="0" hidden="1">#REF!</definedName>
    <definedName name="erf" localSheetId="4" hidden="1">#REF!</definedName>
    <definedName name="erf" localSheetId="5" hidden="1">#REF!</definedName>
    <definedName name="erf" localSheetId="3" hidden="1">#REF!</definedName>
    <definedName name="erf" hidden="1">#REF!</definedName>
    <definedName name="GEMVODUGLB" localSheetId="6" hidden="1">#REF!</definedName>
    <definedName name="GEMVODUGLB" localSheetId="7" hidden="1">#REF!</definedName>
    <definedName name="GEMVODUGLB" localSheetId="1" hidden="1">#REF!</definedName>
    <definedName name="GEMVODUGLB" localSheetId="0" hidden="1">#REF!</definedName>
    <definedName name="GEMVODUGLB" localSheetId="4" hidden="1">#REF!</definedName>
    <definedName name="GEMVODUGLB" localSheetId="5" hidden="1">#REF!</definedName>
    <definedName name="GEMVODUGLB" localSheetId="3" hidden="1">#REF!</definedName>
    <definedName name="GEMVODUGLB" hidden="1">#REF!</definedName>
    <definedName name="HAQSZQJJXH" localSheetId="6" hidden="1">#REF!</definedName>
    <definedName name="HAQSZQJJXH" localSheetId="7" hidden="1">#REF!</definedName>
    <definedName name="HAQSZQJJXH" localSheetId="1" hidden="1">#REF!</definedName>
    <definedName name="HAQSZQJJXH" localSheetId="0" hidden="1">#REF!</definedName>
    <definedName name="HAQSZQJJXH" localSheetId="4" hidden="1">#REF!</definedName>
    <definedName name="HAQSZQJJXH" localSheetId="5" hidden="1">#REF!</definedName>
    <definedName name="HAQSZQJJXH" localSheetId="3" hidden="1">#REF!</definedName>
    <definedName name="HAQSZQJJXH" hidden="1">#REF!</definedName>
    <definedName name="HZCZQRBQEV" localSheetId="6" hidden="1">#REF!</definedName>
    <definedName name="HZCZQRBQEV" localSheetId="7" hidden="1">#REF!</definedName>
    <definedName name="HZCZQRBQEV" localSheetId="1" hidden="1">#REF!</definedName>
    <definedName name="HZCZQRBQEV" localSheetId="0" hidden="1">#REF!</definedName>
    <definedName name="HZCZQRBQEV" localSheetId="4" hidden="1">#REF!</definedName>
    <definedName name="HZCZQRBQEV" localSheetId="5" hidden="1">#REF!</definedName>
    <definedName name="HZCZQRBQEV" localSheetId="3" hidden="1">#REF!</definedName>
    <definedName name="HZCZQRBQEV" hidden="1">#REF!</definedName>
    <definedName name="IELZYZMUSY" localSheetId="6" hidden="1">#REF!</definedName>
    <definedName name="IELZYZMUSY" localSheetId="7" hidden="1">#REF!</definedName>
    <definedName name="IELZYZMUSY" localSheetId="1" hidden="1">#REF!</definedName>
    <definedName name="IELZYZMUSY" localSheetId="0" hidden="1">#REF!</definedName>
    <definedName name="IELZYZMUSY" localSheetId="4" hidden="1">#REF!</definedName>
    <definedName name="IELZYZMUSY" localSheetId="5" hidden="1">#REF!</definedName>
    <definedName name="IELZYZMUSY" localSheetId="3" hidden="1">#REF!</definedName>
    <definedName name="IELZYZMUSY" hidden="1">#REF!</definedName>
    <definedName name="JBEDSDWDSA" localSheetId="6" hidden="1">#REF!</definedName>
    <definedName name="JBEDSDWDSA" localSheetId="7" hidden="1">#REF!</definedName>
    <definedName name="JBEDSDWDSA" localSheetId="1" hidden="1">#REF!</definedName>
    <definedName name="JBEDSDWDSA" localSheetId="0" hidden="1">#REF!</definedName>
    <definedName name="JBEDSDWDSA" localSheetId="4" hidden="1">#REF!</definedName>
    <definedName name="JBEDSDWDSA" localSheetId="5" hidden="1">#REF!</definedName>
    <definedName name="JBEDSDWDSA" localSheetId="3" hidden="1">#REF!</definedName>
    <definedName name="JBEDSDWDSA" hidden="1">#REF!</definedName>
    <definedName name="JQMVVHQZHQ" localSheetId="6" hidden="1">#REF!</definedName>
    <definedName name="JQMVVHQZHQ" localSheetId="7" hidden="1">#REF!</definedName>
    <definedName name="JQMVVHQZHQ" localSheetId="1" hidden="1">#REF!</definedName>
    <definedName name="JQMVVHQZHQ" localSheetId="0" hidden="1">#REF!</definedName>
    <definedName name="JQMVVHQZHQ" localSheetId="4" hidden="1">#REF!</definedName>
    <definedName name="JQMVVHQZHQ" localSheetId="5" hidden="1">#REF!</definedName>
    <definedName name="JQMVVHQZHQ" localSheetId="3" hidden="1">#REF!</definedName>
    <definedName name="JQMVVHQZHQ" hidden="1">#REF!</definedName>
    <definedName name="JTZHIBNCBN" localSheetId="6" hidden="1">#REF!</definedName>
    <definedName name="JTZHIBNCBN" localSheetId="7" hidden="1">#REF!</definedName>
    <definedName name="JTZHIBNCBN" localSheetId="1" hidden="1">#REF!</definedName>
    <definedName name="JTZHIBNCBN" localSheetId="0" hidden="1">#REF!</definedName>
    <definedName name="JTZHIBNCBN" localSheetId="4" hidden="1">#REF!</definedName>
    <definedName name="JTZHIBNCBN" localSheetId="5" hidden="1">#REF!</definedName>
    <definedName name="JTZHIBNCBN" localSheetId="3" hidden="1">#REF!</definedName>
    <definedName name="JTZHIBNCBN" hidden="1">#REF!</definedName>
    <definedName name="JYKKXIZZCN" localSheetId="6" hidden="1">#REF!</definedName>
    <definedName name="JYKKXIZZCN" localSheetId="7" hidden="1">#REF!</definedName>
    <definedName name="JYKKXIZZCN" localSheetId="1" hidden="1">#REF!</definedName>
    <definedName name="JYKKXIZZCN" localSheetId="0" hidden="1">#REF!</definedName>
    <definedName name="JYKKXIZZCN" localSheetId="4" hidden="1">#REF!</definedName>
    <definedName name="JYKKXIZZCN" localSheetId="5" hidden="1">#REF!</definedName>
    <definedName name="JYKKXIZZCN" localSheetId="3" hidden="1">#REF!</definedName>
    <definedName name="JYKKXIZZCN" hidden="1">#REF!</definedName>
    <definedName name="KFGTVTGSZB" localSheetId="6" hidden="1">#REF!</definedName>
    <definedName name="KFGTVTGSZB" localSheetId="7" hidden="1">#REF!</definedName>
    <definedName name="KFGTVTGSZB" localSheetId="1" hidden="1">#REF!</definedName>
    <definedName name="KFGTVTGSZB" localSheetId="0" hidden="1">#REF!</definedName>
    <definedName name="KFGTVTGSZB" localSheetId="4" hidden="1">#REF!</definedName>
    <definedName name="KFGTVTGSZB" localSheetId="5" hidden="1">#REF!</definedName>
    <definedName name="KFGTVTGSZB" localSheetId="3" hidden="1">#REF!</definedName>
    <definedName name="KFGTVTGSZB" hidden="1">#REF!</definedName>
    <definedName name="KLWPNNJBRB" localSheetId="6" hidden="1">#REF!</definedName>
    <definedName name="KLWPNNJBRB" localSheetId="7" hidden="1">#REF!</definedName>
    <definedName name="KLWPNNJBRB" localSheetId="1" hidden="1">#REF!</definedName>
    <definedName name="KLWPNNJBRB" localSheetId="0" hidden="1">#REF!</definedName>
    <definedName name="KLWPNNJBRB" localSheetId="4" hidden="1">#REF!</definedName>
    <definedName name="KLWPNNJBRB" localSheetId="5" hidden="1">#REF!</definedName>
    <definedName name="KLWPNNJBRB" localSheetId="3" hidden="1">#REF!</definedName>
    <definedName name="KLWPNNJBRB" hidden="1">#REF!</definedName>
    <definedName name="MCRWXOVTHS" localSheetId="6" hidden="1">#REF!</definedName>
    <definedName name="MCRWXOVTHS" localSheetId="7" hidden="1">#REF!</definedName>
    <definedName name="MCRWXOVTHS" localSheetId="1" hidden="1">#REF!</definedName>
    <definedName name="MCRWXOVTHS" localSheetId="0" hidden="1">#REF!</definedName>
    <definedName name="MCRWXOVTHS" localSheetId="4" hidden="1">#REF!</definedName>
    <definedName name="MCRWXOVTHS" localSheetId="5" hidden="1">#REF!</definedName>
    <definedName name="MCRWXOVTHS" localSheetId="3" hidden="1">#REF!</definedName>
    <definedName name="MCRWXOVTHS" hidden="1">#REF!</definedName>
    <definedName name="NLXQXITZYY" localSheetId="6" hidden="1">#REF!</definedName>
    <definedName name="NLXQXITZYY" localSheetId="7" hidden="1">#REF!</definedName>
    <definedName name="NLXQXITZYY" localSheetId="1" hidden="1">#REF!</definedName>
    <definedName name="NLXQXITZYY" localSheetId="0" hidden="1">#REF!</definedName>
    <definedName name="NLXQXITZYY" localSheetId="4" hidden="1">#REF!</definedName>
    <definedName name="NLXQXITZYY" localSheetId="5" hidden="1">#REF!</definedName>
    <definedName name="NLXQXITZYY" localSheetId="3" hidden="1">#REF!</definedName>
    <definedName name="NLXQXITZYY" hidden="1">#REF!</definedName>
    <definedName name="PKNTSHYCBD" localSheetId="6" hidden="1">#REF!</definedName>
    <definedName name="PKNTSHYCBD" localSheetId="7" hidden="1">#REF!</definedName>
    <definedName name="PKNTSHYCBD" localSheetId="1" hidden="1">#REF!</definedName>
    <definedName name="PKNTSHYCBD" localSheetId="0" hidden="1">#REF!</definedName>
    <definedName name="PKNTSHYCBD" localSheetId="4" hidden="1">#REF!</definedName>
    <definedName name="PKNTSHYCBD" localSheetId="5" hidden="1">#REF!</definedName>
    <definedName name="PKNTSHYCBD" localSheetId="3" hidden="1">#REF!</definedName>
    <definedName name="PKNTSHYCBD" hidden="1">#REF!</definedName>
    <definedName name="RTDCURKAAC" localSheetId="6" hidden="1">#REF!</definedName>
    <definedName name="RTDCURKAAC" localSheetId="7" hidden="1">#REF!</definedName>
    <definedName name="RTDCURKAAC" localSheetId="1" hidden="1">#REF!</definedName>
    <definedName name="RTDCURKAAC" localSheetId="0" hidden="1">#REF!</definedName>
    <definedName name="RTDCURKAAC" localSheetId="4" hidden="1">#REF!</definedName>
    <definedName name="RTDCURKAAC" localSheetId="5" hidden="1">#REF!</definedName>
    <definedName name="RTDCURKAAC" localSheetId="3" hidden="1">#REF!</definedName>
    <definedName name="RTDCURKAAC" hidden="1">#REF!</definedName>
    <definedName name="rtgrt" localSheetId="6" hidden="1">#REF!</definedName>
    <definedName name="rtgrt" localSheetId="7" hidden="1">#REF!</definedName>
    <definedName name="rtgrt" localSheetId="1" hidden="1">#REF!</definedName>
    <definedName name="rtgrt" localSheetId="0" hidden="1">#REF!</definedName>
    <definedName name="rtgrt" localSheetId="4" hidden="1">#REF!</definedName>
    <definedName name="rtgrt" localSheetId="5" hidden="1">#REF!</definedName>
    <definedName name="rtgrt" localSheetId="3" hidden="1">#REF!</definedName>
    <definedName name="rtgrt" hidden="1">#REF!</definedName>
    <definedName name="tg" localSheetId="6" hidden="1">#REF!</definedName>
    <definedName name="tg" localSheetId="7" hidden="1">#REF!</definedName>
    <definedName name="tg" localSheetId="1" hidden="1">#REF!</definedName>
    <definedName name="tg" localSheetId="0" hidden="1">#REF!</definedName>
    <definedName name="tg" localSheetId="4" hidden="1">#REF!</definedName>
    <definedName name="tg" localSheetId="5" hidden="1">#REF!</definedName>
    <definedName name="tg" localSheetId="3" hidden="1">#REF!</definedName>
    <definedName name="tg" hidden="1">#REF!</definedName>
    <definedName name="_xlnm.Print_Titles" localSheetId="6">'4%'!$1:$13</definedName>
    <definedName name="_xlnm.Print_Titles" localSheetId="7">'50%'!$1:$13</definedName>
    <definedName name="_xlnm.Print_Titles" localSheetId="4">Cronograma!$1:$11</definedName>
    <definedName name="_xlnm.Print_Titles" localSheetId="5">'ESTIMAR OS 4%'!$1:$10</definedName>
    <definedName name="_xlnm.Print_Titles" localSheetId="3">'Memorial de Cálculo'!$1:$13</definedName>
    <definedName name="_xlnm.Print_Titles" localSheetId="2">'Orçamento Completo'!$1:$13</definedName>
    <definedName name="TTBILMJNUT" localSheetId="6" hidden="1">#REF!</definedName>
    <definedName name="TTBILMJNUT" localSheetId="7" hidden="1">#REF!</definedName>
    <definedName name="TTBILMJNUT" localSheetId="1" hidden="1">#REF!</definedName>
    <definedName name="TTBILMJNUT" localSheetId="0" hidden="1">#REF!</definedName>
    <definedName name="TTBILMJNUT" localSheetId="4" hidden="1">#REF!</definedName>
    <definedName name="TTBILMJNUT" localSheetId="5" hidden="1">#REF!</definedName>
    <definedName name="TTBILMJNUT" localSheetId="3" hidden="1">#REF!</definedName>
    <definedName name="TTBILMJNUT" hidden="1">#REF!</definedName>
    <definedName name="UKBALFKBBW" localSheetId="6" hidden="1">#REF!</definedName>
    <definedName name="UKBALFKBBW" localSheetId="7" hidden="1">#REF!</definedName>
    <definedName name="UKBALFKBBW" localSheetId="1" hidden="1">#REF!</definedName>
    <definedName name="UKBALFKBBW" localSheetId="0" hidden="1">#REF!</definedName>
    <definedName name="UKBALFKBBW" localSheetId="4" hidden="1">#REF!</definedName>
    <definedName name="UKBALFKBBW" localSheetId="5" hidden="1">#REF!</definedName>
    <definedName name="UKBALFKBBW" localSheetId="3" hidden="1">#REF!</definedName>
    <definedName name="UKBALFKBBW" hidden="1">#REF!</definedName>
    <definedName name="vfd" localSheetId="6" hidden="1">#REF!</definedName>
    <definedName name="vfd" localSheetId="7" hidden="1">#REF!</definedName>
    <definedName name="vfd" localSheetId="1" hidden="1">#REF!</definedName>
    <definedName name="vfd" localSheetId="0" hidden="1">#REF!</definedName>
    <definedName name="vfd" localSheetId="4" hidden="1">#REF!</definedName>
    <definedName name="vfd" localSheetId="5" hidden="1">#REF!</definedName>
    <definedName name="vfd" localSheetId="3" hidden="1">#REF!</definedName>
    <definedName name="vfd" hidden="1">#REF!</definedName>
    <definedName name="VTYLRQEYAB" localSheetId="6" hidden="1">#REF!</definedName>
    <definedName name="VTYLRQEYAB" localSheetId="7" hidden="1">#REF!</definedName>
    <definedName name="VTYLRQEYAB" localSheetId="1" hidden="1">#REF!</definedName>
    <definedName name="VTYLRQEYAB" localSheetId="0" hidden="1">#REF!</definedName>
    <definedName name="VTYLRQEYAB" localSheetId="4" hidden="1">#REF!</definedName>
    <definedName name="VTYLRQEYAB" localSheetId="5" hidden="1">#REF!</definedName>
    <definedName name="VTYLRQEYAB" localSheetId="3" hidden="1">#REF!</definedName>
    <definedName name="VTYLRQEYAB" hidden="1">#REF!</definedName>
    <definedName name="we" localSheetId="6" hidden="1">#REF!</definedName>
    <definedName name="we" localSheetId="7" hidden="1">#REF!</definedName>
    <definedName name="we" localSheetId="1" hidden="1">#REF!</definedName>
    <definedName name="we" localSheetId="0" hidden="1">#REF!</definedName>
    <definedName name="we" localSheetId="4" hidden="1">#REF!</definedName>
    <definedName name="we" localSheetId="5" hidden="1">#REF!</definedName>
    <definedName name="we" localSheetId="3" hidden="1">#REF!</definedName>
    <definedName name="we" hidden="1">#REF!</definedName>
    <definedName name="wldfkjbvhsdolbvflsdfjvgl" localSheetId="6" hidden="1">#REF!</definedName>
    <definedName name="wldfkjbvhsdolbvflsdfjvgl" localSheetId="7" hidden="1">#REF!</definedName>
    <definedName name="wldfkjbvhsdolbvflsdfjvgl" localSheetId="1" hidden="1">#REF!</definedName>
    <definedName name="wldfkjbvhsdolbvflsdfjvgl" localSheetId="0" hidden="1">#REF!</definedName>
    <definedName name="wldfkjbvhsdolbvflsdfjvgl" localSheetId="4" hidden="1">#REF!</definedName>
    <definedName name="wldfkjbvhsdolbvflsdfjvgl" localSheetId="5" hidden="1">#REF!</definedName>
    <definedName name="wldfkjbvhsdolbvflsdfjvgl" localSheetId="3" hidden="1">#REF!</definedName>
    <definedName name="wldfkjbvhsdolbvflsdfjvgl" hidden="1">#REF!</definedName>
    <definedName name="ZGYLVHFASF" localSheetId="6" hidden="1">#REF!</definedName>
    <definedName name="ZGYLVHFASF" localSheetId="7" hidden="1">#REF!</definedName>
    <definedName name="ZGYLVHFASF" localSheetId="1" hidden="1">#REF!</definedName>
    <definedName name="ZGYLVHFASF" localSheetId="0" hidden="1">#REF!</definedName>
    <definedName name="ZGYLVHFASF" localSheetId="4" hidden="1">#REF!</definedName>
    <definedName name="ZGYLVHFASF" localSheetId="5" hidden="1">#REF!</definedName>
    <definedName name="ZGYLVHFASF" localSheetId="3" hidden="1">#REF!</definedName>
    <definedName name="ZGYLVHFASF" hidden="1">#REF!</definedName>
  </definedNames>
  <calcPr calcId="162913" fullPrecision="0"/>
</workbook>
</file>

<file path=xl/calcChain.xml><?xml version="1.0" encoding="utf-8"?>
<calcChain xmlns="http://schemas.openxmlformats.org/spreadsheetml/2006/main">
  <c r="E57" i="58" l="1"/>
  <c r="D57" i="58"/>
  <c r="E56" i="58"/>
  <c r="D56" i="58"/>
  <c r="E53" i="58"/>
  <c r="D53" i="58"/>
  <c r="E52" i="58"/>
  <c r="D52" i="58"/>
  <c r="E48" i="58"/>
  <c r="D48" i="58"/>
  <c r="E47" i="58"/>
  <c r="D47" i="58"/>
  <c r="E46" i="58"/>
  <c r="D46" i="58"/>
  <c r="E45" i="58"/>
  <c r="D45" i="58"/>
  <c r="E44" i="58"/>
  <c r="D44" i="58"/>
  <c r="E43" i="58"/>
  <c r="D43" i="58"/>
  <c r="E42" i="58"/>
  <c r="D42" i="58"/>
  <c r="D37" i="58"/>
  <c r="E37" i="58"/>
  <c r="D38" i="58"/>
  <c r="E38" i="58"/>
  <c r="D39" i="58"/>
  <c r="E39" i="58"/>
  <c r="E36" i="58"/>
  <c r="D36" i="58"/>
  <c r="D27" i="58"/>
  <c r="E27" i="58"/>
  <c r="D28" i="58"/>
  <c r="E28" i="58"/>
  <c r="D29" i="58"/>
  <c r="E29" i="58"/>
  <c r="D30" i="58"/>
  <c r="E30" i="58"/>
  <c r="D31" i="58"/>
  <c r="E31" i="58"/>
  <c r="D32" i="58"/>
  <c r="E32" i="58"/>
  <c r="D33" i="58"/>
  <c r="E33" i="58"/>
  <c r="E26" i="58"/>
  <c r="D26" i="58"/>
  <c r="D22" i="58"/>
  <c r="D21" i="58"/>
  <c r="E21" i="58"/>
  <c r="E22" i="58"/>
  <c r="E20" i="58"/>
  <c r="D20" i="58"/>
  <c r="D16" i="58"/>
  <c r="E16" i="58"/>
  <c r="D17" i="58"/>
  <c r="E17" i="58"/>
  <c r="E15" i="58"/>
  <c r="D15" i="58"/>
  <c r="M24" i="10" l="1"/>
  <c r="M25" i="10"/>
  <c r="L25" i="10"/>
  <c r="M9" i="59" l="1"/>
  <c r="L16" i="59"/>
  <c r="M16" i="59" s="1"/>
  <c r="M48" i="10"/>
  <c r="K16" i="59"/>
  <c r="K15" i="59"/>
  <c r="K14" i="59"/>
  <c r="K13" i="59"/>
  <c r="E14" i="59"/>
  <c r="E15" i="59"/>
  <c r="E16" i="59"/>
  <c r="E13" i="59"/>
  <c r="D14" i="59"/>
  <c r="D15" i="59"/>
  <c r="D16" i="59"/>
  <c r="D13" i="59"/>
  <c r="M55" i="10" l="1"/>
  <c r="M51" i="10"/>
  <c r="M41" i="10"/>
  <c r="M35" i="10"/>
  <c r="M19" i="10"/>
  <c r="M14" i="10"/>
  <c r="K57" i="10"/>
  <c r="K56" i="10"/>
  <c r="K53" i="10"/>
  <c r="K52" i="10"/>
  <c r="K48" i="10"/>
  <c r="K42" i="10"/>
  <c r="K43" i="10"/>
  <c r="K44" i="10"/>
  <c r="K45" i="10"/>
  <c r="K46" i="10"/>
  <c r="K47" i="10"/>
  <c r="K37" i="10"/>
  <c r="K38" i="10"/>
  <c r="K39" i="10"/>
  <c r="K36" i="10"/>
  <c r="K27" i="10"/>
  <c r="K28" i="10"/>
  <c r="K29" i="10"/>
  <c r="K30" i="10"/>
  <c r="K31" i="10"/>
  <c r="K32" i="10"/>
  <c r="K33" i="10"/>
  <c r="K26" i="10"/>
  <c r="K21" i="10"/>
  <c r="K22" i="10"/>
  <c r="K20" i="10"/>
  <c r="K16" i="10"/>
  <c r="K17" i="10"/>
  <c r="K15" i="10"/>
  <c r="E57" i="10"/>
  <c r="D57" i="10"/>
  <c r="E56" i="10"/>
  <c r="D56" i="10"/>
  <c r="E53" i="10"/>
  <c r="D53" i="10"/>
  <c r="E52" i="10"/>
  <c r="D52" i="10"/>
  <c r="D43" i="10"/>
  <c r="E43" i="10"/>
  <c r="D44" i="10"/>
  <c r="E44" i="10"/>
  <c r="D45" i="10"/>
  <c r="E45" i="10"/>
  <c r="D46" i="10"/>
  <c r="E46" i="10"/>
  <c r="D47" i="10"/>
  <c r="E47" i="10"/>
  <c r="D48" i="10"/>
  <c r="E48" i="10"/>
  <c r="E42" i="10"/>
  <c r="D42" i="10"/>
  <c r="D37" i="10"/>
  <c r="E37" i="10"/>
  <c r="D38" i="10"/>
  <c r="E38" i="10"/>
  <c r="D39" i="10"/>
  <c r="E39" i="10"/>
  <c r="E36" i="10"/>
  <c r="D36" i="10"/>
  <c r="D27" i="10"/>
  <c r="E27" i="10"/>
  <c r="D28" i="10"/>
  <c r="E28" i="10"/>
  <c r="D29" i="10"/>
  <c r="E29" i="10"/>
  <c r="D30" i="10"/>
  <c r="E30" i="10"/>
  <c r="D31" i="10"/>
  <c r="E31" i="10"/>
  <c r="D32" i="10"/>
  <c r="E32" i="10"/>
  <c r="D33" i="10"/>
  <c r="E33" i="10"/>
  <c r="E26" i="10"/>
  <c r="D26" i="10"/>
  <c r="D22" i="10"/>
  <c r="M9" i="10"/>
  <c r="D21" i="10"/>
  <c r="E21" i="10"/>
  <c r="E22" i="10"/>
  <c r="E20" i="10"/>
  <c r="D20" i="10"/>
  <c r="D16" i="10"/>
  <c r="E16" i="10"/>
  <c r="D17" i="10"/>
  <c r="E17" i="10"/>
  <c r="E15" i="10"/>
  <c r="D15" i="10"/>
  <c r="A28" i="53"/>
  <c r="F19" i="56" l="1"/>
  <c r="F18" i="56"/>
  <c r="F17" i="56"/>
  <c r="F16" i="56"/>
  <c r="F15" i="56"/>
  <c r="L12" i="59"/>
  <c r="M12" i="59" s="1"/>
  <c r="Y12" i="59" s="1"/>
  <c r="M20" i="59"/>
  <c r="J25" i="59"/>
  <c r="L15" i="59"/>
  <c r="M15" i="59" s="1"/>
  <c r="CJ14" i="59"/>
  <c r="L14" i="59"/>
  <c r="G14" i="59"/>
  <c r="F14" i="59"/>
  <c r="CX13" i="59"/>
  <c r="CJ13" i="59"/>
  <c r="CM13" i="59" s="1"/>
  <c r="L13" i="59"/>
  <c r="M13" i="59" s="1"/>
  <c r="G13" i="59"/>
  <c r="CX12" i="59"/>
  <c r="CJ12" i="59"/>
  <c r="CI12" i="59" s="1"/>
  <c r="H9" i="59"/>
  <c r="H12" i="59" s="1"/>
  <c r="J12" i="59" s="1"/>
  <c r="B13" i="54"/>
  <c r="B15" i="54"/>
  <c r="B17" i="54"/>
  <c r="B19" i="54"/>
  <c r="L38" i="10"/>
  <c r="M38" i="10" s="1"/>
  <c r="CI13" i="59" l="1"/>
  <c r="BO12" i="59"/>
  <c r="CA12" i="59"/>
  <c r="AZ13" i="59"/>
  <c r="CA13" i="59"/>
  <c r="AE13" i="59"/>
  <c r="CM12" i="59"/>
  <c r="AE12" i="59"/>
  <c r="AK12" i="59"/>
  <c r="BC12" i="59"/>
  <c r="M14" i="59"/>
  <c r="CA14" i="59" s="1"/>
  <c r="CI14" i="59"/>
  <c r="BU12" i="59"/>
  <c r="AQ13" i="59"/>
  <c r="CG13" i="59"/>
  <c r="AN12" i="59"/>
  <c r="CD12" i="59"/>
  <c r="AT13" i="59"/>
  <c r="AQ12" i="59"/>
  <c r="AW13" i="59"/>
  <c r="AT12" i="59"/>
  <c r="BU13" i="59"/>
  <c r="AK13" i="59"/>
  <c r="CV13" i="59"/>
  <c r="BR13" i="59"/>
  <c r="AH13" i="59"/>
  <c r="BC13" i="59"/>
  <c r="CX14" i="59"/>
  <c r="CM14" i="59"/>
  <c r="AZ12" i="59"/>
  <c r="P12" i="59"/>
  <c r="CG12" i="59"/>
  <c r="AW12" i="59"/>
  <c r="BF12" i="59"/>
  <c r="P13" i="59"/>
  <c r="BF13" i="59"/>
  <c r="S12" i="59"/>
  <c r="BI12" i="59"/>
  <c r="CR12" i="59"/>
  <c r="S13" i="59"/>
  <c r="BI13" i="59"/>
  <c r="CR13" i="59"/>
  <c r="H13" i="59"/>
  <c r="J13" i="59" s="1"/>
  <c r="H14" i="59"/>
  <c r="J14" i="59" s="1"/>
  <c r="V12" i="59"/>
  <c r="BL12" i="59"/>
  <c r="CV12" i="59"/>
  <c r="V13" i="59"/>
  <c r="BL13" i="59"/>
  <c r="Y13" i="59"/>
  <c r="BO13" i="59"/>
  <c r="AB12" i="59"/>
  <c r="BR12" i="59"/>
  <c r="AB13" i="59"/>
  <c r="BX13" i="59"/>
  <c r="AH12" i="59"/>
  <c r="BX12" i="59"/>
  <c r="AN13" i="59"/>
  <c r="CD13" i="59"/>
  <c r="L46" i="10"/>
  <c r="M46" i="10" s="1"/>
  <c r="L45" i="10"/>
  <c r="M45" i="10" s="1"/>
  <c r="L44" i="10"/>
  <c r="M44" i="10" s="1"/>
  <c r="BC14" i="59" l="1"/>
  <c r="BR14" i="59"/>
  <c r="CY13" i="59"/>
  <c r="AZ14" i="59"/>
  <c r="CV14" i="59"/>
  <c r="BF14" i="59"/>
  <c r="BU14" i="59"/>
  <c r="BL14" i="59"/>
  <c r="AN14" i="59"/>
  <c r="P14" i="59"/>
  <c r="BO14" i="59"/>
  <c r="V14" i="59"/>
  <c r="AK14" i="59"/>
  <c r="CG14" i="59"/>
  <c r="CD14" i="59"/>
  <c r="AB14" i="59"/>
  <c r="Y14" i="59"/>
  <c r="AT14" i="59"/>
  <c r="BI14" i="59"/>
  <c r="CR14" i="59"/>
  <c r="AW14" i="59"/>
  <c r="AH14" i="59"/>
  <c r="AE14" i="59"/>
  <c r="S14" i="59"/>
  <c r="BX14" i="59"/>
  <c r="AQ14" i="59"/>
  <c r="CK12" i="59"/>
  <c r="CK13" i="59"/>
  <c r="CN13" i="59" s="1"/>
  <c r="CY12" i="59"/>
  <c r="B21" i="54"/>
  <c r="B23" i="54"/>
  <c r="B25" i="54"/>
  <c r="F53" i="58"/>
  <c r="F33" i="58"/>
  <c r="CU33" i="58" s="1"/>
  <c r="F31" i="58"/>
  <c r="CU31" i="58" s="1"/>
  <c r="F29" i="58"/>
  <c r="F27" i="58"/>
  <c r="F20" i="58"/>
  <c r="F21" i="58" s="1"/>
  <c r="F17" i="58"/>
  <c r="F16" i="58"/>
  <c r="M59" i="10"/>
  <c r="CU57" i="58"/>
  <c r="CJ57" i="58"/>
  <c r="G57" i="58"/>
  <c r="CU56" i="58"/>
  <c r="CJ56" i="58"/>
  <c r="AT56" i="58"/>
  <c r="G56" i="58"/>
  <c r="CH55" i="58"/>
  <c r="CH50" i="58" s="1"/>
  <c r="J51" i="58"/>
  <c r="H51" i="58"/>
  <c r="G50" i="58"/>
  <c r="H41" i="58"/>
  <c r="H35" i="58"/>
  <c r="CG33" i="58"/>
  <c r="CF33" i="58" s="1"/>
  <c r="G33" i="58"/>
  <c r="CG32" i="58"/>
  <c r="G32" i="58"/>
  <c r="F32" i="58"/>
  <c r="CG31" i="58"/>
  <c r="CF31" i="58" s="1"/>
  <c r="G31" i="58"/>
  <c r="CG30" i="58"/>
  <c r="G30" i="58"/>
  <c r="F30" i="58"/>
  <c r="CG29" i="58"/>
  <c r="G29" i="58"/>
  <c r="CU29" i="58"/>
  <c r="CU28" i="58"/>
  <c r="CG28" i="58"/>
  <c r="CJ28" i="58" s="1"/>
  <c r="V28" i="58"/>
  <c r="G28" i="58"/>
  <c r="CG27" i="58"/>
  <c r="G27" i="58"/>
  <c r="CU27" i="58"/>
  <c r="CU26" i="58"/>
  <c r="CG26" i="58"/>
  <c r="G26" i="58"/>
  <c r="CU25" i="58"/>
  <c r="CS25" i="58"/>
  <c r="CO25" i="58"/>
  <c r="CG25" i="58"/>
  <c r="CF25" i="58" s="1"/>
  <c r="BX25" i="58"/>
  <c r="BR25" i="58"/>
  <c r="BO25" i="58"/>
  <c r="BL25" i="58"/>
  <c r="BI25" i="58"/>
  <c r="BC25" i="58"/>
  <c r="AZ25" i="58"/>
  <c r="AH25" i="58"/>
  <c r="AE25" i="58"/>
  <c r="AB25" i="58"/>
  <c r="Y25" i="58"/>
  <c r="V25" i="58"/>
  <c r="P25" i="58"/>
  <c r="M25" i="58"/>
  <c r="AT25" i="58"/>
  <c r="G24" i="58"/>
  <c r="CG22" i="58"/>
  <c r="G22" i="58"/>
  <c r="CG21" i="58"/>
  <c r="G21" i="58"/>
  <c r="CG20" i="58"/>
  <c r="CJ20" i="58" s="1"/>
  <c r="G20" i="58"/>
  <c r="G19" i="58"/>
  <c r="CG17" i="58"/>
  <c r="CH17" i="58" s="1"/>
  <c r="G17" i="58"/>
  <c r="CG16" i="58"/>
  <c r="G16" i="58"/>
  <c r="CG15" i="58"/>
  <c r="G15" i="58"/>
  <c r="F15" i="58"/>
  <c r="G14" i="58"/>
  <c r="H9" i="58"/>
  <c r="CY14" i="59" l="1"/>
  <c r="CK14" i="59"/>
  <c r="CN14" i="59" s="1"/>
  <c r="CN12" i="59"/>
  <c r="CF28" i="58"/>
  <c r="CF30" i="58"/>
  <c r="H17" i="58"/>
  <c r="J17" i="58" s="1"/>
  <c r="CJ32" i="58"/>
  <c r="H26" i="58"/>
  <c r="J26" i="58" s="1"/>
  <c r="CJ15" i="58"/>
  <c r="H15" i="58"/>
  <c r="J15" i="58" s="1"/>
  <c r="J14" i="58" s="1"/>
  <c r="H33" i="58"/>
  <c r="J33" i="58" s="1"/>
  <c r="CF15" i="58"/>
  <c r="CJ27" i="58"/>
  <c r="H31" i="58"/>
  <c r="J31" i="58" s="1"/>
  <c r="CJ29" i="58"/>
  <c r="CJ25" i="58"/>
  <c r="CF27" i="58"/>
  <c r="CF32" i="58"/>
  <c r="H16" i="58"/>
  <c r="J16" i="58" s="1"/>
  <c r="CF20" i="58"/>
  <c r="AT31" i="58"/>
  <c r="BL31" i="58"/>
  <c r="AW31" i="58"/>
  <c r="P31" i="58"/>
  <c r="CS31" i="58"/>
  <c r="BF26" i="58"/>
  <c r="AE26" i="58"/>
  <c r="V26" i="58"/>
  <c r="BR26" i="58"/>
  <c r="CS26" i="58"/>
  <c r="BO26" i="58"/>
  <c r="BL26" i="58"/>
  <c r="AB26" i="58"/>
  <c r="AQ32" i="58"/>
  <c r="AZ15" i="58"/>
  <c r="P15" i="58"/>
  <c r="CO15" i="58"/>
  <c r="BL15" i="58"/>
  <c r="Y15" i="58"/>
  <c r="BI15" i="58"/>
  <c r="V15" i="58"/>
  <c r="BF15" i="58"/>
  <c r="S15" i="58"/>
  <c r="BX15" i="58"/>
  <c r="AK15" i="58"/>
  <c r="AW15" i="58"/>
  <c r="AT15" i="58"/>
  <c r="CS15" i="58"/>
  <c r="BR15" i="58"/>
  <c r="AQ15" i="58"/>
  <c r="AN15" i="58"/>
  <c r="AH15" i="58"/>
  <c r="AE15" i="58"/>
  <c r="CD15" i="58"/>
  <c r="AB15" i="58"/>
  <c r="CA15" i="58"/>
  <c r="M15" i="58"/>
  <c r="BU15" i="58"/>
  <c r="BO15" i="58"/>
  <c r="BC15" i="58"/>
  <c r="BC29" i="58"/>
  <c r="S29" i="58"/>
  <c r="AZ29" i="58"/>
  <c r="P29" i="58"/>
  <c r="AW29" i="58"/>
  <c r="M29" i="58"/>
  <c r="BU29" i="58"/>
  <c r="AK29" i="58"/>
  <c r="AH29" i="58"/>
  <c r="CD29" i="58"/>
  <c r="AE29" i="58"/>
  <c r="BX29" i="58"/>
  <c r="Y29" i="58"/>
  <c r="CA29" i="58"/>
  <c r="AB29" i="58"/>
  <c r="BR29" i="58"/>
  <c r="V29" i="58"/>
  <c r="CO29" i="58"/>
  <c r="AT29" i="58"/>
  <c r="BF29" i="58"/>
  <c r="AQ29" i="58"/>
  <c r="AN29" i="58"/>
  <c r="CS29" i="58"/>
  <c r="BO29" i="58"/>
  <c r="BL29" i="58"/>
  <c r="BI29" i="58"/>
  <c r="BR28" i="58"/>
  <c r="AH28" i="58"/>
  <c r="CS28" i="58"/>
  <c r="BO28" i="58"/>
  <c r="AE28" i="58"/>
  <c r="CO28" i="58"/>
  <c r="BL28" i="58"/>
  <c r="AB28" i="58"/>
  <c r="AZ28" i="58"/>
  <c r="P28" i="58"/>
  <c r="BF28" i="58"/>
  <c r="BC28" i="58"/>
  <c r="AT28" i="58"/>
  <c r="AW28" i="58"/>
  <c r="AQ28" i="58"/>
  <c r="BX28" i="58"/>
  <c r="S28" i="58"/>
  <c r="BX30" i="58"/>
  <c r="AN30" i="58"/>
  <c r="BU30" i="58"/>
  <c r="AK30" i="58"/>
  <c r="BR30" i="58"/>
  <c r="AH30" i="58"/>
  <c r="BF30" i="58"/>
  <c r="V30" i="58"/>
  <c r="BL30" i="58"/>
  <c r="M30" i="58"/>
  <c r="BI30" i="58"/>
  <c r="CS30" i="58"/>
  <c r="AZ30" i="58"/>
  <c r="BC30" i="58"/>
  <c r="CO30" i="58"/>
  <c r="AW30" i="58"/>
  <c r="AQ30" i="58"/>
  <c r="CD30" i="58"/>
  <c r="Y30" i="58"/>
  <c r="H30" i="58"/>
  <c r="J30" i="58" s="1"/>
  <c r="H27" i="58"/>
  <c r="J27" i="58" s="1"/>
  <c r="H28" i="58"/>
  <c r="J28" i="58" s="1"/>
  <c r="H25" i="58"/>
  <c r="J25" i="58" s="1"/>
  <c r="J24" i="58" s="1"/>
  <c r="M28" i="58"/>
  <c r="P30" i="58"/>
  <c r="S30" i="58"/>
  <c r="CS33" i="58"/>
  <c r="BO33" i="58"/>
  <c r="AE33" i="58"/>
  <c r="CO33" i="58"/>
  <c r="BL33" i="58"/>
  <c r="AB33" i="58"/>
  <c r="BI33" i="58"/>
  <c r="Y33" i="58"/>
  <c r="AW33" i="58"/>
  <c r="M33" i="58"/>
  <c r="AQ33" i="58"/>
  <c r="AN33" i="58"/>
  <c r="CD33" i="58"/>
  <c r="AH33" i="58"/>
  <c r="AK33" i="58"/>
  <c r="CA33" i="58"/>
  <c r="V33" i="58"/>
  <c r="BU33" i="58"/>
  <c r="P33" i="58"/>
  <c r="BF33" i="58"/>
  <c r="BC33" i="58"/>
  <c r="AB30" i="58"/>
  <c r="S33" i="58"/>
  <c r="CU20" i="58"/>
  <c r="F22" i="58"/>
  <c r="BI26" i="58"/>
  <c r="Y26" i="58"/>
  <c r="AT26" i="58"/>
  <c r="CD26" i="58"/>
  <c r="AQ26" i="58"/>
  <c r="BX26" i="58"/>
  <c r="AK26" i="58"/>
  <c r="CA26" i="58"/>
  <c r="AN26" i="58"/>
  <c r="BU26" i="58"/>
  <c r="AH26" i="58"/>
  <c r="BC26" i="58"/>
  <c r="P26" i="58"/>
  <c r="CF26" i="58"/>
  <c r="CJ26" i="58"/>
  <c r="AK28" i="58"/>
  <c r="AE30" i="58"/>
  <c r="AT33" i="58"/>
  <c r="Y28" i="58"/>
  <c r="CJ17" i="58"/>
  <c r="CF17" i="58"/>
  <c r="CU17" i="58"/>
  <c r="H20" i="58"/>
  <c r="J20" i="58" s="1"/>
  <c r="J19" i="58" s="1"/>
  <c r="M26" i="58"/>
  <c r="AN28" i="58"/>
  <c r="H29" i="58"/>
  <c r="J29" i="58" s="1"/>
  <c r="AT30" i="58"/>
  <c r="BI31" i="58"/>
  <c r="Y31" i="58"/>
  <c r="BF31" i="58"/>
  <c r="V31" i="58"/>
  <c r="BC31" i="58"/>
  <c r="S31" i="58"/>
  <c r="CA31" i="58"/>
  <c r="AQ31" i="58"/>
  <c r="CO31" i="58"/>
  <c r="AN31" i="58"/>
  <c r="AK31" i="58"/>
  <c r="CD31" i="58"/>
  <c r="AE31" i="58"/>
  <c r="AH31" i="58"/>
  <c r="BX31" i="58"/>
  <c r="AB31" i="58"/>
  <c r="BR31" i="58"/>
  <c r="M31" i="58"/>
  <c r="AZ31" i="58"/>
  <c r="AZ33" i="58"/>
  <c r="H21" i="58"/>
  <c r="H22" i="58"/>
  <c r="S26" i="58"/>
  <c r="CO26" i="58"/>
  <c r="BI28" i="58"/>
  <c r="BO30" i="58"/>
  <c r="BR33" i="58"/>
  <c r="CJ16" i="58"/>
  <c r="CU16" i="58"/>
  <c r="CA30" i="58"/>
  <c r="H32" i="58"/>
  <c r="J32" i="58" s="1"/>
  <c r="BX33" i="58"/>
  <c r="CA28" i="58"/>
  <c r="BU28" i="58"/>
  <c r="CF16" i="58"/>
  <c r="CD28" i="58"/>
  <c r="CU15" i="58"/>
  <c r="CH16" i="58"/>
  <c r="AW26" i="58"/>
  <c r="BO31" i="58"/>
  <c r="AZ26" i="58"/>
  <c r="BU31" i="58"/>
  <c r="BR56" i="58"/>
  <c r="AH56" i="58"/>
  <c r="BO56" i="58"/>
  <c r="AE56" i="58"/>
  <c r="BL56" i="58"/>
  <c r="AB56" i="58"/>
  <c r="BI56" i="58"/>
  <c r="Y56" i="58"/>
  <c r="CS56" i="58"/>
  <c r="BF56" i="58"/>
  <c r="V56" i="58"/>
  <c r="V55" i="58" s="1"/>
  <c r="V50" i="58" s="1"/>
  <c r="CO56" i="58"/>
  <c r="CO55" i="58" s="1"/>
  <c r="CO50" i="58" s="1"/>
  <c r="BC56" i="58"/>
  <c r="S56" i="58"/>
  <c r="CK56" i="58"/>
  <c r="AZ56" i="58"/>
  <c r="P56" i="58"/>
  <c r="AW56" i="58"/>
  <c r="M56" i="58"/>
  <c r="CA56" i="58"/>
  <c r="AQ56" i="58"/>
  <c r="BX56" i="58"/>
  <c r="AN56" i="58"/>
  <c r="AN55" i="58" s="1"/>
  <c r="AN50" i="58" s="1"/>
  <c r="BU56" i="58"/>
  <c r="BU55" i="58" s="1"/>
  <c r="BU50" i="58" s="1"/>
  <c r="AK56" i="58"/>
  <c r="S25" i="58"/>
  <c r="BF25" i="58"/>
  <c r="CD56" i="58"/>
  <c r="CU30" i="58"/>
  <c r="CJ30" i="58"/>
  <c r="CU32" i="58"/>
  <c r="AN25" i="58"/>
  <c r="CA25" i="58"/>
  <c r="H57" i="58"/>
  <c r="J57" i="58" s="1"/>
  <c r="AQ25" i="58"/>
  <c r="CD25" i="58"/>
  <c r="BO57" i="58"/>
  <c r="AE57" i="58"/>
  <c r="BL57" i="58"/>
  <c r="AB57" i="58"/>
  <c r="BI57" i="58"/>
  <c r="Y57" i="58"/>
  <c r="CS57" i="58"/>
  <c r="BF57" i="58"/>
  <c r="V57" i="58"/>
  <c r="CO57" i="58"/>
  <c r="BC57" i="58"/>
  <c r="S57" i="58"/>
  <c r="CK57" i="58"/>
  <c r="AZ57" i="58"/>
  <c r="P57" i="58"/>
  <c r="AW57" i="58"/>
  <c r="M57" i="58"/>
  <c r="CD57" i="58"/>
  <c r="AT57" i="58"/>
  <c r="AT55" i="58" s="1"/>
  <c r="AT50" i="58" s="1"/>
  <c r="CA57" i="58"/>
  <c r="AQ57" i="58"/>
  <c r="BX57" i="58"/>
  <c r="AN57" i="58"/>
  <c r="BU57" i="58"/>
  <c r="AK57" i="58"/>
  <c r="BR57" i="58"/>
  <c r="AH57" i="58"/>
  <c r="CV25" i="58"/>
  <c r="BU25" i="58"/>
  <c r="AK25" i="58"/>
  <c r="AW25" i="58"/>
  <c r="CF29" i="58"/>
  <c r="CJ31" i="58"/>
  <c r="CJ33" i="58"/>
  <c r="H56" i="58"/>
  <c r="J56" i="58" s="1"/>
  <c r="J55" i="58" s="1"/>
  <c r="J50" i="58" s="1"/>
  <c r="F29" i="10"/>
  <c r="CV30" i="58" l="1"/>
  <c r="J60" i="58"/>
  <c r="J22" i="58"/>
  <c r="BX55" i="58"/>
  <c r="BX50" i="58" s="1"/>
  <c r="BI32" i="58"/>
  <c r="BL32" i="58"/>
  <c r="BR32" i="58"/>
  <c r="CO32" i="58"/>
  <c r="S32" i="58"/>
  <c r="CV29" i="58"/>
  <c r="AT32" i="58"/>
  <c r="CD32" i="58"/>
  <c r="AN32" i="58"/>
  <c r="BO32" i="58"/>
  <c r="BX32" i="58"/>
  <c r="BC32" i="58"/>
  <c r="CA32" i="58"/>
  <c r="CV57" i="58"/>
  <c r="AW32" i="58"/>
  <c r="S55" i="58"/>
  <c r="S50" i="58" s="1"/>
  <c r="CV33" i="58"/>
  <c r="CV26" i="58"/>
  <c r="M32" i="58"/>
  <c r="M24" i="58" s="1"/>
  <c r="BO55" i="58"/>
  <c r="BO50" i="58" s="1"/>
  <c r="AB32" i="58"/>
  <c r="AK55" i="58"/>
  <c r="AK50" i="58" s="1"/>
  <c r="BC55" i="58"/>
  <c r="BC50" i="58" s="1"/>
  <c r="BR55" i="58"/>
  <c r="BR50" i="58" s="1"/>
  <c r="CV31" i="58"/>
  <c r="BF55" i="58"/>
  <c r="BF50" i="58" s="1"/>
  <c r="P32" i="58"/>
  <c r="CA55" i="58"/>
  <c r="CA50" i="58" s="1"/>
  <c r="CV28" i="58"/>
  <c r="AE32" i="58"/>
  <c r="AH32" i="58"/>
  <c r="AH24" i="58" s="1"/>
  <c r="Y32" i="58"/>
  <c r="V32" i="58"/>
  <c r="CS32" i="58"/>
  <c r="AZ32" i="58"/>
  <c r="BF32" i="58"/>
  <c r="AK32" i="58"/>
  <c r="BU32" i="58"/>
  <c r="AH55" i="58"/>
  <c r="AH50" i="58" s="1"/>
  <c r="CH26" i="58"/>
  <c r="CK26" i="58" s="1"/>
  <c r="CH28" i="58"/>
  <c r="CK28" i="58" s="1"/>
  <c r="BF14" i="58"/>
  <c r="CH31" i="58"/>
  <c r="CK31" i="58" s="1"/>
  <c r="AQ14" i="58"/>
  <c r="CH30" i="58"/>
  <c r="CK30" i="58" s="1"/>
  <c r="CH33" i="58"/>
  <c r="CK33" i="58" s="1"/>
  <c r="AQ55" i="58"/>
  <c r="AQ50" i="58" s="1"/>
  <c r="CS55" i="58"/>
  <c r="CS50" i="58" s="1"/>
  <c r="BC14" i="58"/>
  <c r="CH25" i="58"/>
  <c r="Y55" i="58"/>
  <c r="Y50" i="58" s="1"/>
  <c r="BC20" i="58"/>
  <c r="S20" i="58"/>
  <c r="BO20" i="58"/>
  <c r="AB20" i="58"/>
  <c r="CO20" i="58"/>
  <c r="V20" i="58"/>
  <c r="CS20" i="58"/>
  <c r="BL20" i="58"/>
  <c r="Y20" i="58"/>
  <c r="BI20" i="58"/>
  <c r="CA20" i="58"/>
  <c r="AN20" i="58"/>
  <c r="AH20" i="58"/>
  <c r="AE20" i="58"/>
  <c r="CD20" i="58"/>
  <c r="P20" i="58"/>
  <c r="BX20" i="58"/>
  <c r="M20" i="58"/>
  <c r="BU20" i="58"/>
  <c r="AK20" i="58"/>
  <c r="BR20" i="58"/>
  <c r="BF20" i="58"/>
  <c r="AZ20" i="58"/>
  <c r="AW20" i="58"/>
  <c r="AT20" i="58"/>
  <c r="AQ20" i="58"/>
  <c r="CJ22" i="58"/>
  <c r="CF22" i="58"/>
  <c r="CU22" i="58"/>
  <c r="BF17" i="58"/>
  <c r="V17" i="58"/>
  <c r="AW17" i="58"/>
  <c r="CD17" i="58"/>
  <c r="AT17" i="58"/>
  <c r="AQ17" i="58"/>
  <c r="CS17" i="58"/>
  <c r="BL17" i="58"/>
  <c r="BL14" i="58" s="1"/>
  <c r="Y17" i="58"/>
  <c r="CA17" i="58"/>
  <c r="AB17" i="58"/>
  <c r="BX17" i="58"/>
  <c r="S17" i="58"/>
  <c r="BU17" i="58"/>
  <c r="P17" i="58"/>
  <c r="P14" i="58" s="1"/>
  <c r="AK17" i="58"/>
  <c r="AK14" i="58" s="1"/>
  <c r="BR17" i="58"/>
  <c r="M17" i="58"/>
  <c r="BO17" i="58"/>
  <c r="BI17" i="58"/>
  <c r="BC17" i="58"/>
  <c r="AZ17" i="58"/>
  <c r="CO17" i="58"/>
  <c r="CV17" i="58" s="1"/>
  <c r="AN17" i="58"/>
  <c r="AN14" i="58" s="1"/>
  <c r="CK17" i="58"/>
  <c r="AH17" i="58"/>
  <c r="AH14" i="58" s="1"/>
  <c r="AE17" i="58"/>
  <c r="AW14" i="58"/>
  <c r="BU16" i="58"/>
  <c r="BU14" i="58" s="1"/>
  <c r="AK16" i="58"/>
  <c r="BC16" i="58"/>
  <c r="P16" i="58"/>
  <c r="AZ16" i="58"/>
  <c r="M16" i="58"/>
  <c r="AW16" i="58"/>
  <c r="BO16" i="58"/>
  <c r="BO14" i="58" s="1"/>
  <c r="AB16" i="58"/>
  <c r="AB14" i="58" s="1"/>
  <c r="CK16" i="58"/>
  <c r="AN16" i="58"/>
  <c r="AH16" i="58"/>
  <c r="AE16" i="58"/>
  <c r="AE14" i="58" s="1"/>
  <c r="BF16" i="58"/>
  <c r="Y16" i="58"/>
  <c r="Y14" i="58" s="1"/>
  <c r="CA16" i="58"/>
  <c r="CA14" i="58" s="1"/>
  <c r="V16" i="58"/>
  <c r="V14" i="58" s="1"/>
  <c r="CD16" i="58"/>
  <c r="BX16" i="58"/>
  <c r="BX14" i="58" s="1"/>
  <c r="S16" i="58"/>
  <c r="AQ16" i="58"/>
  <c r="BR16" i="58"/>
  <c r="BR14" i="58" s="1"/>
  <c r="BL16" i="58"/>
  <c r="BI16" i="58"/>
  <c r="BI14" i="58" s="1"/>
  <c r="CS16" i="58"/>
  <c r="CS14" i="58" s="1"/>
  <c r="AT16" i="58"/>
  <c r="AT14" i="58" s="1"/>
  <c r="CO16" i="58"/>
  <c r="CJ21" i="58"/>
  <c r="CU21" i="58"/>
  <c r="CO14" i="58"/>
  <c r="AW55" i="58"/>
  <c r="AW50" i="58" s="1"/>
  <c r="AB55" i="58"/>
  <c r="AB50" i="58" s="1"/>
  <c r="M14" i="58"/>
  <c r="CH15" i="58"/>
  <c r="CV15" i="58"/>
  <c r="M55" i="58"/>
  <c r="M50" i="58" s="1"/>
  <c r="BL55" i="58"/>
  <c r="BL50" i="58" s="1"/>
  <c r="AZ14" i="58"/>
  <c r="BU24" i="58"/>
  <c r="P55" i="58"/>
  <c r="P50" i="58" s="1"/>
  <c r="AZ55" i="58"/>
  <c r="AZ50" i="58" s="1"/>
  <c r="CH29" i="58"/>
  <c r="CK29" i="58" s="1"/>
  <c r="CF21" i="58"/>
  <c r="BI55" i="58"/>
  <c r="BI50" i="58" s="1"/>
  <c r="CD55" i="58"/>
  <c r="CD50" i="58" s="1"/>
  <c r="AW24" i="58"/>
  <c r="CD27" i="58"/>
  <c r="AT27" i="58"/>
  <c r="CO27" i="58"/>
  <c r="CO24" i="58" s="1"/>
  <c r="BL27" i="58"/>
  <c r="BL24" i="58" s="1"/>
  <c r="AB27" i="58"/>
  <c r="AQ27" i="58"/>
  <c r="AQ24" i="58" s="1"/>
  <c r="AN27" i="58"/>
  <c r="BX27" i="58"/>
  <c r="AH27" i="58"/>
  <c r="CA27" i="58"/>
  <c r="AK27" i="58"/>
  <c r="BU27" i="58"/>
  <c r="AE27" i="58"/>
  <c r="BC27" i="58"/>
  <c r="M27" i="58"/>
  <c r="BI27" i="58"/>
  <c r="BI24" i="58" s="1"/>
  <c r="BF27" i="58"/>
  <c r="BF24" i="58" s="1"/>
  <c r="AZ27" i="58"/>
  <c r="AZ24" i="58" s="1"/>
  <c r="Y27" i="58"/>
  <c r="AW27" i="58"/>
  <c r="V27" i="58"/>
  <c r="CS27" i="58"/>
  <c r="S27" i="58"/>
  <c r="S24" i="58" s="1"/>
  <c r="P27" i="58"/>
  <c r="P24" i="58" s="1"/>
  <c r="BR27" i="58"/>
  <c r="BO27" i="58"/>
  <c r="CV56" i="58"/>
  <c r="CV55" i="58" s="1"/>
  <c r="CV50" i="58" s="1"/>
  <c r="CK55" i="58"/>
  <c r="CK50" i="58" s="1"/>
  <c r="AE55" i="58"/>
  <c r="AE50" i="58" s="1"/>
  <c r="J21" i="58"/>
  <c r="CD14" i="58"/>
  <c r="S14" i="58"/>
  <c r="F16" i="10"/>
  <c r="F17" i="10"/>
  <c r="F15" i="10"/>
  <c r="L48" i="10"/>
  <c r="L47" i="10"/>
  <c r="M47" i="10" s="1"/>
  <c r="CV16" i="58" l="1"/>
  <c r="AB24" i="58"/>
  <c r="AE24" i="58"/>
  <c r="Y24" i="58"/>
  <c r="AN24" i="58"/>
  <c r="CV32" i="58"/>
  <c r="BR24" i="58"/>
  <c r="AT24" i="58"/>
  <c r="CD24" i="58"/>
  <c r="V24" i="58"/>
  <c r="CH32" i="58"/>
  <c r="CK32" i="58" s="1"/>
  <c r="BC24" i="58"/>
  <c r="CS24" i="58"/>
  <c r="AK24" i="58"/>
  <c r="CA24" i="58"/>
  <c r="BX24" i="58"/>
  <c r="BO24" i="58"/>
  <c r="CH20" i="58"/>
  <c r="BX21" i="58"/>
  <c r="AN21" i="58"/>
  <c r="AN19" i="58" s="1"/>
  <c r="CS21" i="58"/>
  <c r="BL21" i="58"/>
  <c r="CO21" i="58"/>
  <c r="BI21" i="58"/>
  <c r="BI19" i="58" s="1"/>
  <c r="V21" i="58"/>
  <c r="P21" i="58"/>
  <c r="BF21" i="58"/>
  <c r="S21" i="58"/>
  <c r="S19" i="58" s="1"/>
  <c r="BC21" i="58"/>
  <c r="BU21" i="58"/>
  <c r="AH21" i="58"/>
  <c r="AH19" i="58" s="1"/>
  <c r="AB21" i="58"/>
  <c r="AB19" i="58" s="1"/>
  <c r="Y21" i="58"/>
  <c r="M21" i="58"/>
  <c r="AQ21" i="58"/>
  <c r="CD21" i="58"/>
  <c r="CD19" i="58" s="1"/>
  <c r="CA21" i="58"/>
  <c r="CA19" i="58" s="1"/>
  <c r="BR21" i="58"/>
  <c r="BR19" i="58" s="1"/>
  <c r="AT21" i="58"/>
  <c r="AE21" i="58"/>
  <c r="BO21" i="58"/>
  <c r="AZ21" i="58"/>
  <c r="AW21" i="58"/>
  <c r="AK21" i="58"/>
  <c r="CV20" i="58"/>
  <c r="CK25" i="58"/>
  <c r="CV14" i="58"/>
  <c r="BI22" i="58"/>
  <c r="Y22" i="58"/>
  <c r="BC22" i="58"/>
  <c r="P22" i="58"/>
  <c r="AZ22" i="58"/>
  <c r="M22" i="58"/>
  <c r="CD22" i="58"/>
  <c r="AQ22" i="58"/>
  <c r="AW22" i="58"/>
  <c r="AT22" i="58"/>
  <c r="BO22" i="58"/>
  <c r="BO19" i="58" s="1"/>
  <c r="AB22" i="58"/>
  <c r="AH22" i="58"/>
  <c r="CS22" i="58"/>
  <c r="AE22" i="58"/>
  <c r="CO22" i="58"/>
  <c r="V22" i="58"/>
  <c r="S22" i="58"/>
  <c r="CA22" i="58"/>
  <c r="BL22" i="58"/>
  <c r="AK22" i="58"/>
  <c r="BX22" i="58"/>
  <c r="BU22" i="58"/>
  <c r="BF22" i="58"/>
  <c r="BR22" i="58"/>
  <c r="AN22" i="58"/>
  <c r="CV27" i="58"/>
  <c r="CV24" i="58" s="1"/>
  <c r="CH27" i="58"/>
  <c r="CK27" i="58" s="1"/>
  <c r="CH14" i="58"/>
  <c r="CK15" i="58"/>
  <c r="CK14" i="58" s="1"/>
  <c r="F20" i="10"/>
  <c r="F21" i="10" s="1"/>
  <c r="AT19" i="58" l="1"/>
  <c r="CO19" i="58"/>
  <c r="AE19" i="58"/>
  <c r="V19" i="58"/>
  <c r="CS19" i="58"/>
  <c r="BF19" i="58"/>
  <c r="BC19" i="58"/>
  <c r="AK19" i="58"/>
  <c r="P19" i="58"/>
  <c r="BL19" i="58"/>
  <c r="M19" i="58"/>
  <c r="AQ19" i="58"/>
  <c r="CV22" i="58"/>
  <c r="Y19" i="58"/>
  <c r="AW19" i="58"/>
  <c r="BX19" i="58"/>
  <c r="AZ19" i="58"/>
  <c r="BU19" i="58"/>
  <c r="CV21" i="58"/>
  <c r="CK20" i="58"/>
  <c r="CH22" i="58"/>
  <c r="CK22" i="58" s="1"/>
  <c r="CH24" i="58"/>
  <c r="CH21" i="58"/>
  <c r="CK21" i="58" s="1"/>
  <c r="CK24" i="58"/>
  <c r="L57" i="10"/>
  <c r="M57" i="10" s="1"/>
  <c r="L56" i="10"/>
  <c r="M56" i="10" s="1"/>
  <c r="L53" i="10"/>
  <c r="F31" i="10"/>
  <c r="F33" i="10"/>
  <c r="CV19" i="58" l="1"/>
  <c r="CK19" i="58"/>
  <c r="CH19" i="58"/>
  <c r="F53" i="10"/>
  <c r="M53" i="10" s="1"/>
  <c r="L43" i="10"/>
  <c r="M43" i="10" s="1"/>
  <c r="L42" i="10"/>
  <c r="M42" i="10" s="1"/>
  <c r="F27" i="10"/>
  <c r="F32" i="10"/>
  <c r="J51" i="10"/>
  <c r="H51" i="10"/>
  <c r="J22" i="54" l="1"/>
  <c r="F22" i="54" s="1"/>
  <c r="L52" i="10"/>
  <c r="M52" i="10" s="1"/>
  <c r="J24" i="54" s="1"/>
  <c r="E22" i="54" l="1"/>
  <c r="L37" i="10"/>
  <c r="M37" i="10" s="1"/>
  <c r="L39" i="10"/>
  <c r="M39" i="10" s="1"/>
  <c r="L36" i="10"/>
  <c r="M36" i="10" s="1"/>
  <c r="J20" i="54" l="1"/>
  <c r="E20" i="54" l="1"/>
  <c r="D20" i="54"/>
  <c r="L27" i="10" l="1"/>
  <c r="M27" i="10" s="1"/>
  <c r="L28" i="10"/>
  <c r="M28" i="10" s="1"/>
  <c r="L29" i="10"/>
  <c r="M29" i="10" s="1"/>
  <c r="L30" i="10"/>
  <c r="L31" i="10"/>
  <c r="M31" i="10" s="1"/>
  <c r="L32" i="10"/>
  <c r="M32" i="10" s="1"/>
  <c r="L33" i="10"/>
  <c r="M33" i="10" s="1"/>
  <c r="L26" i="10"/>
  <c r="M26" i="10" s="1"/>
  <c r="L22" i="10"/>
  <c r="L21" i="10"/>
  <c r="M21" i="10" s="1"/>
  <c r="L20" i="10"/>
  <c r="L16" i="10"/>
  <c r="M16" i="10" s="1"/>
  <c r="L17" i="10"/>
  <c r="M17" i="10" s="1"/>
  <c r="L15" i="10"/>
  <c r="M15" i="10" s="1"/>
  <c r="F30" i="10" l="1"/>
  <c r="M30" i="10" s="1"/>
  <c r="AL22" i="56" l="1"/>
  <c r="AL20" i="56"/>
  <c r="AL14" i="56"/>
  <c r="AI14" i="56"/>
  <c r="AF14" i="56"/>
  <c r="AC14" i="56"/>
  <c r="Z14" i="56"/>
  <c r="W14" i="56"/>
  <c r="T14" i="56"/>
  <c r="Q14" i="56"/>
  <c r="N14" i="56"/>
  <c r="K14" i="56"/>
  <c r="H14" i="56"/>
  <c r="H9" i="56"/>
  <c r="AP22" i="55"/>
  <c r="AP20" i="55"/>
  <c r="AP14" i="55"/>
  <c r="AM14" i="55"/>
  <c r="AJ14" i="55"/>
  <c r="AG14" i="55"/>
  <c r="AD14" i="55"/>
  <c r="AA14" i="55"/>
  <c r="X14" i="55"/>
  <c r="U14" i="55"/>
  <c r="R14" i="55"/>
  <c r="O14" i="55"/>
  <c r="L14" i="55"/>
  <c r="L9" i="55"/>
  <c r="D24" i="54"/>
  <c r="B39" i="53"/>
  <c r="B38" i="53"/>
  <c r="B37" i="53"/>
  <c r="C21" i="53"/>
  <c r="C26" i="53" s="1"/>
  <c r="B26" i="53" s="1"/>
  <c r="C20" i="53"/>
  <c r="C19" i="53"/>
  <c r="C18" i="53"/>
  <c r="C17" i="53"/>
  <c r="C16" i="53"/>
  <c r="A9" i="53"/>
  <c r="A2" i="53"/>
  <c r="A1" i="53"/>
  <c r="I24" i="54" l="1"/>
  <c r="I20" i="54"/>
  <c r="I22" i="54"/>
  <c r="CJ17" i="10" l="1"/>
  <c r="CJ16" i="10"/>
  <c r="CK17" i="10" l="1"/>
  <c r="CK16" i="10"/>
  <c r="CJ20" i="10" l="1"/>
  <c r="CI20" i="10" s="1"/>
  <c r="CJ21" i="10"/>
  <c r="CJ22" i="10"/>
  <c r="CM20" i="10" l="1"/>
  <c r="G17" i="10" l="1"/>
  <c r="G16" i="10"/>
  <c r="CM16" i="10" l="1"/>
  <c r="CI16" i="10"/>
  <c r="CI17" i="10"/>
  <c r="CX17" i="10"/>
  <c r="CX16" i="10"/>
  <c r="CM17" i="10" l="1"/>
  <c r="CX57" i="10"/>
  <c r="CX56" i="10"/>
  <c r="CJ33" i="10"/>
  <c r="CJ32" i="10"/>
  <c r="CJ31" i="10"/>
  <c r="CJ30" i="10"/>
  <c r="CJ29" i="10"/>
  <c r="CX28" i="10"/>
  <c r="CJ28" i="10"/>
  <c r="CJ27" i="10"/>
  <c r="CJ26" i="10"/>
  <c r="CJ25" i="10"/>
  <c r="CX20" i="10"/>
  <c r="CJ15" i="10"/>
  <c r="CM56" i="10" l="1"/>
  <c r="CM28" i="10"/>
  <c r="CI28" i="10"/>
  <c r="CM57" i="10"/>
  <c r="CI26" i="10" l="1"/>
  <c r="CX26" i="10" l="1"/>
  <c r="CM26" i="10"/>
  <c r="CI32" i="10" l="1"/>
  <c r="CI31" i="10"/>
  <c r="CI30" i="10"/>
  <c r="CI29" i="10"/>
  <c r="CI27" i="10"/>
  <c r="G27" i="10"/>
  <c r="G28" i="10"/>
  <c r="G30" i="10"/>
  <c r="G29" i="10"/>
  <c r="CI33" i="10"/>
  <c r="G33" i="10"/>
  <c r="F22" i="10"/>
  <c r="M22" i="10" s="1"/>
  <c r="G22" i="10"/>
  <c r="G21" i="10"/>
  <c r="CM21" i="10" l="1"/>
  <c r="CI21" i="10"/>
  <c r="CM22" i="10"/>
  <c r="CI22" i="10"/>
  <c r="CX30" i="10"/>
  <c r="CM30" i="10"/>
  <c r="CX29" i="10"/>
  <c r="CM29" i="10"/>
  <c r="CX31" i="10"/>
  <c r="CM31" i="10"/>
  <c r="CX21" i="10"/>
  <c r="CX22" i="10"/>
  <c r="CX33" i="10"/>
  <c r="CM33" i="10"/>
  <c r="CX27" i="10"/>
  <c r="CM27" i="10"/>
  <c r="CX32" i="10"/>
  <c r="CM32" i="10"/>
  <c r="CI25" i="10" l="1"/>
  <c r="CX25" i="10" l="1"/>
  <c r="CM25" i="10"/>
  <c r="CM15" i="10" l="1"/>
  <c r="CI15" i="10"/>
  <c r="G57" i="10"/>
  <c r="G56" i="10"/>
  <c r="G32" i="10"/>
  <c r="G31" i="10"/>
  <c r="G26" i="10"/>
  <c r="G20" i="10"/>
  <c r="G15" i="10"/>
  <c r="G19" i="10" l="1"/>
  <c r="CX15" i="10" l="1"/>
  <c r="G50" i="10" l="1"/>
  <c r="G24" i="10"/>
  <c r="G14" i="10" l="1"/>
  <c r="H9" i="10" l="1"/>
  <c r="H16" i="10" l="1"/>
  <c r="J16" i="10" s="1"/>
  <c r="H17" i="10"/>
  <c r="J17" i="10" s="1"/>
  <c r="H27" i="10"/>
  <c r="J27" i="10" s="1"/>
  <c r="H28" i="10"/>
  <c r="J28" i="10" s="1"/>
  <c r="H29" i="10"/>
  <c r="J29" i="10" s="1"/>
  <c r="H30" i="10"/>
  <c r="J30" i="10" s="1"/>
  <c r="H25" i="10"/>
  <c r="J25" i="10" s="1"/>
  <c r="H56" i="10"/>
  <c r="J56" i="10" s="1"/>
  <c r="H21" i="10"/>
  <c r="J21" i="10" s="1"/>
  <c r="H20" i="10"/>
  <c r="J20" i="10" s="1"/>
  <c r="H33" i="10"/>
  <c r="J33" i="10" s="1"/>
  <c r="H57" i="10"/>
  <c r="J57" i="10" s="1"/>
  <c r="H22" i="10"/>
  <c r="J22" i="10" s="1"/>
  <c r="H26" i="10"/>
  <c r="J26" i="10" s="1"/>
  <c r="H15" i="10"/>
  <c r="H32" i="10"/>
  <c r="J32" i="10" s="1"/>
  <c r="H31" i="10"/>
  <c r="J31" i="10" s="1"/>
  <c r="H41" i="10" l="1"/>
  <c r="H35" i="10" s="1"/>
  <c r="J26" i="54"/>
  <c r="D26" i="54" s="1"/>
  <c r="J55" i="10"/>
  <c r="J19" i="10"/>
  <c r="J24" i="10"/>
  <c r="J15" i="10"/>
  <c r="J14" i="10" s="1"/>
  <c r="I26" i="54" l="1"/>
  <c r="M20" i="10"/>
  <c r="J14" i="54"/>
  <c r="J18" i="54"/>
  <c r="CN17" i="10"/>
  <c r="AN17" i="10"/>
  <c r="CN16" i="10"/>
  <c r="AN16" i="10"/>
  <c r="AH16" i="10"/>
  <c r="Y16" i="10"/>
  <c r="CV16" i="10"/>
  <c r="P16" i="10"/>
  <c r="CA16" i="10"/>
  <c r="AQ16" i="10"/>
  <c r="CD16" i="10"/>
  <c r="BF16" i="10"/>
  <c r="AZ16" i="10"/>
  <c r="BL16" i="10"/>
  <c r="BR16" i="10"/>
  <c r="AW16" i="10"/>
  <c r="S16" i="10"/>
  <c r="BO16" i="10"/>
  <c r="BI16" i="10"/>
  <c r="BC16" i="10"/>
  <c r="BX16" i="10"/>
  <c r="AT16" i="10"/>
  <c r="BU16" i="10"/>
  <c r="CR16" i="10"/>
  <c r="AE16" i="10"/>
  <c r="CG16" i="10"/>
  <c r="AB16" i="10"/>
  <c r="V16" i="10"/>
  <c r="AK16" i="10"/>
  <c r="BL17" i="10"/>
  <c r="AH17" i="10"/>
  <c r="AZ17" i="10"/>
  <c r="AE17" i="10"/>
  <c r="CA17" i="10"/>
  <c r="AT17" i="10"/>
  <c r="Y17" i="10"/>
  <c r="BU17" i="10"/>
  <c r="P17" i="10"/>
  <c r="BR17" i="10"/>
  <c r="AW17" i="10"/>
  <c r="BO17" i="10"/>
  <c r="BI17" i="10"/>
  <c r="AB17" i="10"/>
  <c r="CR17" i="10"/>
  <c r="AQ17" i="10"/>
  <c r="CV17" i="10"/>
  <c r="BF17" i="10"/>
  <c r="AK17" i="10"/>
  <c r="CG17" i="10"/>
  <c r="BX17" i="10"/>
  <c r="BC17" i="10"/>
  <c r="V17" i="10"/>
  <c r="S17" i="10"/>
  <c r="CD17" i="10"/>
  <c r="CR33" i="10"/>
  <c r="CV33" i="10"/>
  <c r="CR22" i="10"/>
  <c r="CV22" i="10"/>
  <c r="CR29" i="10"/>
  <c r="CV29" i="10"/>
  <c r="CV26" i="10"/>
  <c r="CR26" i="10"/>
  <c r="CV28" i="10"/>
  <c r="CR28" i="10"/>
  <c r="CR31" i="10"/>
  <c r="CV31" i="10"/>
  <c r="CV21" i="10"/>
  <c r="CR21" i="10"/>
  <c r="CR25" i="10"/>
  <c r="CV25" i="10"/>
  <c r="CR27" i="10"/>
  <c r="CV27" i="10"/>
  <c r="CV32" i="10"/>
  <c r="CR32" i="10"/>
  <c r="CR56" i="10"/>
  <c r="CV56" i="10"/>
  <c r="CV57" i="10"/>
  <c r="CR57" i="10"/>
  <c r="CV30" i="10"/>
  <c r="CR30" i="10"/>
  <c r="CR20" i="10"/>
  <c r="CV20" i="10"/>
  <c r="CG15" i="10"/>
  <c r="CD15" i="10"/>
  <c r="CA15" i="10"/>
  <c r="BX15" i="10"/>
  <c r="BR15" i="10"/>
  <c r="BU15" i="10"/>
  <c r="BO15" i="10"/>
  <c r="BL15" i="10"/>
  <c r="BI15" i="10"/>
  <c r="BC15" i="10"/>
  <c r="AZ15" i="10"/>
  <c r="BF15" i="10"/>
  <c r="AT15" i="10"/>
  <c r="AW15" i="10"/>
  <c r="AQ15" i="10"/>
  <c r="AK15" i="10"/>
  <c r="AN15" i="10"/>
  <c r="AE15" i="10"/>
  <c r="AB15" i="10"/>
  <c r="AH15" i="10"/>
  <c r="Y15" i="10"/>
  <c r="V15" i="10"/>
  <c r="S15" i="10"/>
  <c r="P21" i="10"/>
  <c r="CG21" i="10"/>
  <c r="CD21" i="10"/>
  <c r="CA21" i="10"/>
  <c r="BX21" i="10"/>
  <c r="BU21" i="10"/>
  <c r="BR21" i="10"/>
  <c r="BO21" i="10"/>
  <c r="BF21" i="10"/>
  <c r="AW21" i="10"/>
  <c r="BI21" i="10"/>
  <c r="BL21" i="10"/>
  <c r="AK21" i="10"/>
  <c r="AH21" i="10"/>
  <c r="AE21" i="10"/>
  <c r="AT21" i="10"/>
  <c r="BC21" i="10"/>
  <c r="AQ21" i="10"/>
  <c r="AZ21" i="10"/>
  <c r="AN21" i="10"/>
  <c r="Y21" i="10"/>
  <c r="AB21" i="10"/>
  <c r="V21" i="10"/>
  <c r="S21" i="10"/>
  <c r="P31" i="10"/>
  <c r="CG31" i="10"/>
  <c r="CA31" i="10"/>
  <c r="CD31" i="10"/>
  <c r="BX31" i="10"/>
  <c r="BU31" i="10"/>
  <c r="BR31" i="10"/>
  <c r="BO31" i="10"/>
  <c r="BL31" i="10"/>
  <c r="BC31" i="10"/>
  <c r="BI31" i="10"/>
  <c r="BF31" i="10"/>
  <c r="AQ31" i="10"/>
  <c r="AW31" i="10"/>
  <c r="AZ31" i="10"/>
  <c r="AT31" i="10"/>
  <c r="AK31" i="10"/>
  <c r="AH31" i="10"/>
  <c r="AN31" i="10"/>
  <c r="AE31" i="10"/>
  <c r="AB31" i="10"/>
  <c r="Y31" i="10"/>
  <c r="S31" i="10"/>
  <c r="V31" i="10"/>
  <c r="P25" i="10"/>
  <c r="CG25" i="10"/>
  <c r="CD25" i="10"/>
  <c r="CA25" i="10"/>
  <c r="BX25" i="10"/>
  <c r="BU25" i="10"/>
  <c r="BR25" i="10"/>
  <c r="BL25" i="10"/>
  <c r="BF25" i="10"/>
  <c r="AW25" i="10"/>
  <c r="BO25" i="10"/>
  <c r="BI25" i="10"/>
  <c r="AT25" i="10"/>
  <c r="AH25" i="10"/>
  <c r="AE25" i="10"/>
  <c r="AQ25" i="10"/>
  <c r="BC25" i="10"/>
  <c r="AN25" i="10"/>
  <c r="AZ25" i="10"/>
  <c r="AB25" i="10"/>
  <c r="AK25" i="10"/>
  <c r="S25" i="10"/>
  <c r="V25" i="10"/>
  <c r="Y25" i="10"/>
  <c r="P27" i="10"/>
  <c r="CG27" i="10"/>
  <c r="CA27" i="10"/>
  <c r="BX27" i="10"/>
  <c r="CD27" i="10"/>
  <c r="BU27" i="10"/>
  <c r="BR27" i="10"/>
  <c r="BO27" i="10"/>
  <c r="BL27" i="10"/>
  <c r="BI27" i="10"/>
  <c r="BC27" i="10"/>
  <c r="AZ27" i="10"/>
  <c r="AW27" i="10"/>
  <c r="AQ27" i="10"/>
  <c r="AT27" i="10"/>
  <c r="BF27" i="10"/>
  <c r="AN27" i="10"/>
  <c r="AK27" i="10"/>
  <c r="AE27" i="10"/>
  <c r="AH27" i="10"/>
  <c r="AB27" i="10"/>
  <c r="Y27" i="10"/>
  <c r="V27" i="10"/>
  <c r="S27" i="10"/>
  <c r="P32" i="10"/>
  <c r="CG32" i="10"/>
  <c r="CD32" i="10"/>
  <c r="CA32" i="10"/>
  <c r="BX32" i="10"/>
  <c r="BU32" i="10"/>
  <c r="BR32" i="10"/>
  <c r="BL32" i="10"/>
  <c r="BO32" i="10"/>
  <c r="BI32" i="10"/>
  <c r="AZ32" i="10"/>
  <c r="BF32" i="10"/>
  <c r="BC32" i="10"/>
  <c r="AW32" i="10"/>
  <c r="AT32" i="10"/>
  <c r="AQ32" i="10"/>
  <c r="AN32" i="10"/>
  <c r="AK32" i="10"/>
  <c r="AB32" i="10"/>
  <c r="AE32" i="10"/>
  <c r="AH32" i="10"/>
  <c r="Y32" i="10"/>
  <c r="S32" i="10"/>
  <c r="V32" i="10"/>
  <c r="P56" i="10"/>
  <c r="CG56" i="10"/>
  <c r="CD56" i="10"/>
  <c r="CA56" i="10"/>
  <c r="BX56" i="10"/>
  <c r="BU56" i="10"/>
  <c r="BR56" i="10"/>
  <c r="BO56" i="10"/>
  <c r="BL56" i="10"/>
  <c r="BF56" i="10"/>
  <c r="AZ56" i="10"/>
  <c r="BC56" i="10"/>
  <c r="BI56" i="10"/>
  <c r="AN56" i="10"/>
  <c r="AH56" i="10"/>
  <c r="AT56" i="10"/>
  <c r="AW56" i="10"/>
  <c r="AK56" i="10"/>
  <c r="AQ56" i="10"/>
  <c r="AB56" i="10"/>
  <c r="Y56" i="10"/>
  <c r="AE56" i="10"/>
  <c r="S56" i="10"/>
  <c r="V56" i="10"/>
  <c r="P57" i="10"/>
  <c r="CG57" i="10"/>
  <c r="CD57" i="10"/>
  <c r="CA57" i="10"/>
  <c r="BX57" i="10"/>
  <c r="BU57" i="10"/>
  <c r="BO57" i="10"/>
  <c r="BR57" i="10"/>
  <c r="BL57" i="10"/>
  <c r="BF57" i="10"/>
  <c r="BC57" i="10"/>
  <c r="AQ57" i="10"/>
  <c r="BI57" i="10"/>
  <c r="AZ57" i="10"/>
  <c r="AT57" i="10"/>
  <c r="AW57" i="10"/>
  <c r="AE57" i="10"/>
  <c r="AN57" i="10"/>
  <c r="AK57" i="10"/>
  <c r="AH57" i="10"/>
  <c r="AB57" i="10"/>
  <c r="V57" i="10"/>
  <c r="Y57" i="10"/>
  <c r="S57" i="10"/>
  <c r="P30" i="10"/>
  <c r="CG30" i="10"/>
  <c r="CD30" i="10"/>
  <c r="CA30" i="10"/>
  <c r="BX30" i="10"/>
  <c r="BU30" i="10"/>
  <c r="BR30" i="10"/>
  <c r="BL30" i="10"/>
  <c r="BI30" i="10"/>
  <c r="BF30" i="10"/>
  <c r="BO30" i="10"/>
  <c r="AQ30" i="10"/>
  <c r="AZ30" i="10"/>
  <c r="AT30" i="10"/>
  <c r="AN30" i="10"/>
  <c r="AK30" i="10"/>
  <c r="BC30" i="10"/>
  <c r="AW30" i="10"/>
  <c r="AE30" i="10"/>
  <c r="AH30" i="10"/>
  <c r="AB30" i="10"/>
  <c r="Y30" i="10"/>
  <c r="V30" i="10"/>
  <c r="S30" i="10"/>
  <c r="P20" i="10"/>
  <c r="CG20" i="10"/>
  <c r="CD20" i="10"/>
  <c r="CA20" i="10"/>
  <c r="BX20" i="10"/>
  <c r="BU20" i="10"/>
  <c r="BO20" i="10"/>
  <c r="BI20" i="10"/>
  <c r="BF20" i="10"/>
  <c r="AZ20" i="10"/>
  <c r="BR20" i="10"/>
  <c r="AT20" i="10"/>
  <c r="AN20" i="10"/>
  <c r="AB20" i="10"/>
  <c r="BL20" i="10"/>
  <c r="AW20" i="10"/>
  <c r="BC20" i="10"/>
  <c r="AQ20" i="10"/>
  <c r="AK20" i="10"/>
  <c r="AH20" i="10"/>
  <c r="AE20" i="10"/>
  <c r="Y20" i="10"/>
  <c r="V20" i="10"/>
  <c r="S20" i="10"/>
  <c r="P33" i="10"/>
  <c r="CG33" i="10"/>
  <c r="CD33" i="10"/>
  <c r="BX33" i="10"/>
  <c r="BU33" i="10"/>
  <c r="BR33" i="10"/>
  <c r="CA33" i="10"/>
  <c r="BO33" i="10"/>
  <c r="BI33" i="10"/>
  <c r="BL33" i="10"/>
  <c r="BF33" i="10"/>
  <c r="AW33" i="10"/>
  <c r="AZ33" i="10"/>
  <c r="AH33" i="10"/>
  <c r="AE33" i="10"/>
  <c r="BC33" i="10"/>
  <c r="AT33" i="10"/>
  <c r="AQ33" i="10"/>
  <c r="AN33" i="10"/>
  <c r="AK33" i="10"/>
  <c r="AB33" i="10"/>
  <c r="S33" i="10"/>
  <c r="V33" i="10"/>
  <c r="Y33" i="10"/>
  <c r="P22" i="10"/>
  <c r="CG22" i="10"/>
  <c r="CD22" i="10"/>
  <c r="CA22" i="10"/>
  <c r="BX22" i="10"/>
  <c r="BU22" i="10"/>
  <c r="BR22" i="10"/>
  <c r="BL22" i="10"/>
  <c r="BI22" i="10"/>
  <c r="BO22" i="10"/>
  <c r="AQ22" i="10"/>
  <c r="BF22" i="10"/>
  <c r="AT22" i="10"/>
  <c r="BC22" i="10"/>
  <c r="AW22" i="10"/>
  <c r="AZ22" i="10"/>
  <c r="AN22" i="10"/>
  <c r="AE22" i="10"/>
  <c r="AK22" i="10"/>
  <c r="AH22" i="10"/>
  <c r="AB22" i="10"/>
  <c r="Y22" i="10"/>
  <c r="V22" i="10"/>
  <c r="S22" i="10"/>
  <c r="P29" i="10"/>
  <c r="CG29" i="10"/>
  <c r="CD29" i="10"/>
  <c r="CA29" i="10"/>
  <c r="BU29" i="10"/>
  <c r="BR29" i="10"/>
  <c r="BO29" i="10"/>
  <c r="BX29" i="10"/>
  <c r="BF29" i="10"/>
  <c r="AW29" i="10"/>
  <c r="BL29" i="10"/>
  <c r="BI29" i="10"/>
  <c r="BC29" i="10"/>
  <c r="AH29" i="10"/>
  <c r="AE29" i="10"/>
  <c r="AZ29" i="10"/>
  <c r="AT29" i="10"/>
  <c r="AQ29" i="10"/>
  <c r="AK29" i="10"/>
  <c r="AN29" i="10"/>
  <c r="AB29" i="10"/>
  <c r="S29" i="10"/>
  <c r="Y29" i="10"/>
  <c r="V29" i="10"/>
  <c r="P26" i="10"/>
  <c r="CD26" i="10"/>
  <c r="CG26" i="10"/>
  <c r="CA26" i="10"/>
  <c r="BX26" i="10"/>
  <c r="BU26" i="10"/>
  <c r="BR26" i="10"/>
  <c r="BL26" i="10"/>
  <c r="BI26" i="10"/>
  <c r="BF26" i="10"/>
  <c r="BO26" i="10"/>
  <c r="BC26" i="10"/>
  <c r="AQ26" i="10"/>
  <c r="AW26" i="10"/>
  <c r="AZ26" i="10"/>
  <c r="AN26" i="10"/>
  <c r="AK26" i="10"/>
  <c r="AT26" i="10"/>
  <c r="AH26" i="10"/>
  <c r="Y26" i="10"/>
  <c r="AE26" i="10"/>
  <c r="AB26" i="10"/>
  <c r="V26" i="10"/>
  <c r="S26" i="10"/>
  <c r="P28" i="10"/>
  <c r="CG28" i="10"/>
  <c r="CD28" i="10"/>
  <c r="CA28" i="10"/>
  <c r="BX28" i="10"/>
  <c r="BU28" i="10"/>
  <c r="BO28" i="10"/>
  <c r="BR28" i="10"/>
  <c r="BI28" i="10"/>
  <c r="AZ28" i="10"/>
  <c r="AT28" i="10"/>
  <c r="BL28" i="10"/>
  <c r="BF28" i="10"/>
  <c r="AW28" i="10"/>
  <c r="AN28" i="10"/>
  <c r="AK28" i="10"/>
  <c r="AB28" i="10"/>
  <c r="BC28" i="10"/>
  <c r="AQ28" i="10"/>
  <c r="AH28" i="10"/>
  <c r="AE28" i="10"/>
  <c r="S28" i="10"/>
  <c r="Y28" i="10"/>
  <c r="V28" i="10"/>
  <c r="J50" i="10"/>
  <c r="CV15" i="10"/>
  <c r="CR15" i="10"/>
  <c r="P15" i="10"/>
  <c r="J16" i="54" l="1"/>
  <c r="C16" i="54" s="1"/>
  <c r="H18" i="54"/>
  <c r="F18" i="54"/>
  <c r="G18" i="54"/>
  <c r="J27" i="54"/>
  <c r="I16" i="54"/>
  <c r="C14" i="54"/>
  <c r="C27" i="54" s="1"/>
  <c r="J33" i="54"/>
  <c r="CK22" i="10"/>
  <c r="CN22" i="10" s="1"/>
  <c r="CK20" i="10"/>
  <c r="CN20" i="10" s="1"/>
  <c r="CK21" i="10"/>
  <c r="CN21" i="10" s="1"/>
  <c r="AN55" i="10"/>
  <c r="AN14" i="10"/>
  <c r="CR14" i="10"/>
  <c r="CY16" i="10"/>
  <c r="CY17" i="10"/>
  <c r="AQ14" i="10"/>
  <c r="BC14" i="10"/>
  <c r="AK14" i="10"/>
  <c r="CY32" i="10"/>
  <c r="CY56" i="10"/>
  <c r="V14" i="10"/>
  <c r="CY29" i="10"/>
  <c r="CY28" i="10"/>
  <c r="CY22" i="10"/>
  <c r="CY33" i="10"/>
  <c r="CY30" i="10"/>
  <c r="CY27" i="10"/>
  <c r="CK30" i="10"/>
  <c r="CN30" i="10" s="1"/>
  <c r="CR55" i="10"/>
  <c r="CK26" i="10"/>
  <c r="CN26" i="10" s="1"/>
  <c r="CK29" i="10"/>
  <c r="CN29" i="10" s="1"/>
  <c r="CK32" i="10"/>
  <c r="CN32" i="10" s="1"/>
  <c r="CK28" i="10"/>
  <c r="CN28" i="10" s="1"/>
  <c r="CK33" i="10"/>
  <c r="CN33" i="10" s="1"/>
  <c r="CN57" i="10"/>
  <c r="CK27" i="10"/>
  <c r="CN27" i="10" s="1"/>
  <c r="CK25" i="10"/>
  <c r="CN25" i="10" s="1"/>
  <c r="CK31" i="10"/>
  <c r="CN31" i="10" s="1"/>
  <c r="CN56" i="10"/>
  <c r="CY20" i="10"/>
  <c r="CV14" i="10"/>
  <c r="CY25" i="10"/>
  <c r="CY26" i="10"/>
  <c r="CR19" i="10"/>
  <c r="CV55" i="10"/>
  <c r="CY57" i="10"/>
  <c r="CV19" i="10"/>
  <c r="CY21" i="10"/>
  <c r="CR24" i="10"/>
  <c r="CY31" i="10"/>
  <c r="CV24" i="10"/>
  <c r="P14" i="10"/>
  <c r="CK15" i="10"/>
  <c r="AH55" i="10"/>
  <c r="BC55" i="10"/>
  <c r="BU55" i="10"/>
  <c r="CG55" i="10"/>
  <c r="BI24" i="10"/>
  <c r="AK24" i="10"/>
  <c r="AZ24" i="10"/>
  <c r="BO24" i="10"/>
  <c r="CG24" i="10"/>
  <c r="V55" i="10"/>
  <c r="V19" i="10"/>
  <c r="AB19" i="10"/>
  <c r="AT19" i="10"/>
  <c r="AZ19" i="10"/>
  <c r="BO19" i="10"/>
  <c r="CD19" i="10"/>
  <c r="Y24" i="10"/>
  <c r="AW55" i="10"/>
  <c r="BR55" i="10"/>
  <c r="BL55" i="10"/>
  <c r="S24" i="10"/>
  <c r="AH24" i="10"/>
  <c r="AQ24" i="10"/>
  <c r="AN24" i="10"/>
  <c r="BR24" i="10"/>
  <c r="BX24" i="10"/>
  <c r="P24" i="10"/>
  <c r="AK55" i="10"/>
  <c r="BX55" i="10"/>
  <c r="Y19" i="10"/>
  <c r="AE19" i="10"/>
  <c r="AQ19" i="10"/>
  <c r="BC19" i="10"/>
  <c r="BX19" i="10"/>
  <c r="CA19" i="10"/>
  <c r="BL14" i="10"/>
  <c r="BF14" i="10"/>
  <c r="S14" i="10"/>
  <c r="AZ14" i="10"/>
  <c r="AQ55" i="10"/>
  <c r="BI55" i="10"/>
  <c r="BF55" i="10"/>
  <c r="CD55" i="10"/>
  <c r="V24" i="10"/>
  <c r="AE24" i="10"/>
  <c r="AW24" i="10"/>
  <c r="AT24" i="10"/>
  <c r="BL24" i="10"/>
  <c r="CA24" i="10"/>
  <c r="Y55" i="10"/>
  <c r="AB55" i="10"/>
  <c r="AT55" i="10"/>
  <c r="P55" i="10"/>
  <c r="AN19" i="10"/>
  <c r="BF19" i="10"/>
  <c r="BI19" i="10"/>
  <c r="BR19" i="10"/>
  <c r="CG19" i="10"/>
  <c r="AH14" i="10"/>
  <c r="AB14" i="10"/>
  <c r="BO14" i="10"/>
  <c r="CA14" i="10"/>
  <c r="BF24" i="10"/>
  <c r="S55" i="10"/>
  <c r="S19" i="10"/>
  <c r="AE14" i="10"/>
  <c r="AW14" i="10"/>
  <c r="BU14" i="10"/>
  <c r="CD14" i="10"/>
  <c r="AZ55" i="10"/>
  <c r="BC24" i="10"/>
  <c r="AB24" i="10"/>
  <c r="BU24" i="10"/>
  <c r="CD24" i="10"/>
  <c r="AE55" i="10"/>
  <c r="BO55" i="10"/>
  <c r="CA55" i="10"/>
  <c r="AH19" i="10"/>
  <c r="AK19" i="10"/>
  <c r="AW19" i="10"/>
  <c r="BL19" i="10"/>
  <c r="BU19" i="10"/>
  <c r="P19" i="10"/>
  <c r="BX14" i="10"/>
  <c r="Y14" i="10"/>
  <c r="AT14" i="10"/>
  <c r="BI14" i="10"/>
  <c r="BR14" i="10"/>
  <c r="CG14" i="10"/>
  <c r="CY15" i="10"/>
  <c r="C29" i="54" l="1"/>
  <c r="D29" i="54" s="1"/>
  <c r="E29" i="54" s="1"/>
  <c r="F29" i="54" s="1"/>
  <c r="G29" i="54" s="1"/>
  <c r="H29" i="54" s="1"/>
  <c r="G27" i="54"/>
  <c r="F27" i="54"/>
  <c r="H27" i="54"/>
  <c r="D27" i="54"/>
  <c r="E27" i="54"/>
  <c r="I14" i="54"/>
  <c r="I18" i="54"/>
  <c r="CK14" i="10"/>
  <c r="CY14" i="10"/>
  <c r="AW50" i="10"/>
  <c r="BX50" i="10"/>
  <c r="CY24" i="10"/>
  <c r="AZ50" i="10"/>
  <c r="CN15" i="10"/>
  <c r="CN14" i="10" s="1"/>
  <c r="CN24" i="10"/>
  <c r="CK24" i="10"/>
  <c r="CN19" i="10"/>
  <c r="CK19" i="10"/>
  <c r="CY19" i="10"/>
  <c r="CV50" i="10"/>
  <c r="CN55" i="10"/>
  <c r="CK55" i="10"/>
  <c r="CY55" i="10"/>
  <c r="AQ50" i="10"/>
  <c r="CR50" i="10"/>
  <c r="AH50" i="10"/>
  <c r="BC50" i="10"/>
  <c r="Y50" i="10"/>
  <c r="CG50" i="10"/>
  <c r="P50" i="10"/>
  <c r="AE50" i="10"/>
  <c r="CA50" i="10"/>
  <c r="CD50" i="10"/>
  <c r="BL50" i="10"/>
  <c r="S50" i="10"/>
  <c r="BU50" i="10"/>
  <c r="BI50" i="10"/>
  <c r="AB50" i="10"/>
  <c r="BF50" i="10"/>
  <c r="AK50" i="10"/>
  <c r="BO50" i="10"/>
  <c r="AT50" i="10"/>
  <c r="BR50" i="10"/>
  <c r="V50" i="10"/>
  <c r="AN50" i="10"/>
  <c r="J67" i="10"/>
  <c r="I27" i="54" l="1"/>
  <c r="C28" i="54" s="1"/>
  <c r="J36" i="54"/>
  <c r="J29" i="54"/>
  <c r="H28" i="54"/>
  <c r="AN59" i="10"/>
  <c r="AK59" i="10"/>
  <c r="AH59" i="10"/>
  <c r="AE59" i="10"/>
  <c r="S59" i="10"/>
  <c r="AQ59" i="10"/>
  <c r="BL59" i="10"/>
  <c r="BC59" i="10"/>
  <c r="BI59" i="10"/>
  <c r="CA59" i="10"/>
  <c r="BO59" i="10"/>
  <c r="CD59" i="10"/>
  <c r="CG59" i="10"/>
  <c r="AB59" i="10"/>
  <c r="BU59" i="10"/>
  <c r="BR59" i="10"/>
  <c r="AW59" i="10"/>
  <c r="BF59" i="10"/>
  <c r="AZ59" i="10"/>
  <c r="AT59" i="10"/>
  <c r="BX59" i="10"/>
  <c r="Y59" i="10"/>
  <c r="V59" i="10"/>
  <c r="CY50" i="10"/>
  <c r="CK50" i="10"/>
  <c r="CN50" i="10"/>
  <c r="E28" i="54" l="1"/>
  <c r="D28" i="54"/>
  <c r="F28" i="54"/>
  <c r="G28" i="54"/>
  <c r="CK59" i="10"/>
  <c r="CN59" i="10"/>
  <c r="I28" i="54" l="1"/>
  <c r="P59" i="10"/>
  <c r="X59" i="10" l="1"/>
  <c r="AJ59" i="10"/>
  <c r="R59" i="10"/>
  <c r="CJ59" i="10"/>
  <c r="BW59" i="10"/>
  <c r="BK59" i="10"/>
  <c r="U59" i="10"/>
  <c r="AS59" i="10"/>
  <c r="AP59" i="10"/>
  <c r="BT59" i="10"/>
  <c r="O59" i="10"/>
  <c r="BZ59" i="10"/>
  <c r="CC59" i="10"/>
  <c r="BN59" i="10"/>
  <c r="AA59" i="10"/>
  <c r="AV59" i="10"/>
  <c r="BQ59" i="10"/>
  <c r="AD59" i="10"/>
  <c r="AY59" i="10"/>
  <c r="AG59" i="10"/>
  <c r="BH59" i="10"/>
  <c r="CF59" i="10"/>
  <c r="BB59" i="10"/>
  <c r="BE59" i="10"/>
  <c r="CM59" i="10" l="1"/>
  <c r="CR59" i="10"/>
  <c r="CP59" i="10" s="1"/>
  <c r="CV59" i="10" l="1"/>
  <c r="CT59" i="10" s="1"/>
  <c r="CY59" i="10" l="1"/>
  <c r="AM59" i="10" l="1"/>
</calcChain>
</file>

<file path=xl/sharedStrings.xml><?xml version="1.0" encoding="utf-8"?>
<sst xmlns="http://schemas.openxmlformats.org/spreadsheetml/2006/main" count="43379" uniqueCount="25099">
  <si>
    <t>FONTE</t>
  </si>
  <si>
    <t>CÓDIGO</t>
  </si>
  <si>
    <t>DESCRIÇÃO</t>
  </si>
  <si>
    <t>UNID.</t>
  </si>
  <si>
    <t>QUANT.</t>
  </si>
  <si>
    <t>BDI</t>
  </si>
  <si>
    <t>Grelha pré-moldada em concreto, com furos redondos, 79,5 x 24,5 x 8 cm</t>
  </si>
  <si>
    <t>Total</t>
  </si>
  <si>
    <t>12</t>
  </si>
  <si>
    <t>11</t>
  </si>
  <si>
    <t>10</t>
  </si>
  <si>
    <t>09</t>
  </si>
  <si>
    <t>08</t>
  </si>
  <si>
    <t>07</t>
  </si>
  <si>
    <t>06</t>
  </si>
  <si>
    <t>05</t>
  </si>
  <si>
    <t>04</t>
  </si>
  <si>
    <t>03</t>
  </si>
  <si>
    <t>02</t>
  </si>
  <si>
    <t>01</t>
  </si>
  <si>
    <t>L</t>
  </si>
  <si>
    <t>ISS</t>
  </si>
  <si>
    <t>COFINS</t>
  </si>
  <si>
    <t>PIS</t>
  </si>
  <si>
    <t>DF</t>
  </si>
  <si>
    <t>AC</t>
  </si>
  <si>
    <t>Desoneração:</t>
  </si>
  <si>
    <t>Tipo de obra:</t>
  </si>
  <si>
    <t>Banco de madeira com encosto e pés em ferro fundido pintado</t>
  </si>
  <si>
    <t>Suporte de perfil metálico galvanizado</t>
  </si>
  <si>
    <t>Colocação de placa em suporte de madeira / metálico - solo</t>
  </si>
  <si>
    <t>Sinalização horizontal com tinta vinílica ou acrílica</t>
  </si>
  <si>
    <t>Sinalização com pictograma em tinta acrílica</t>
  </si>
  <si>
    <t>Placa de sinalização em PVC para ambientes</t>
  </si>
  <si>
    <t>Placa de identificação em acrílico com texto em vinil</t>
  </si>
  <si>
    <t>Placa comemorativa em aço inoxidável escovado</t>
  </si>
  <si>
    <t>Tomada para TV, tipo pino Jack, com placa</t>
  </si>
  <si>
    <t>Tomada blindada para VHF/UHF, CATV e FM, frequência 5 MHz a 1 GHz</t>
  </si>
  <si>
    <t>Divisor interno com 1 entrada e 4 saídas - 75 Ohms</t>
  </si>
  <si>
    <t>Divisor interno com 1 entrada e 2 saídas - 75 Ohms</t>
  </si>
  <si>
    <t>Protetor de surto híbrido para rede de telecomunicações</t>
  </si>
  <si>
    <t>Calha de aço com 12 tomadas 2P+T - 250 V, com cabo</t>
  </si>
  <si>
    <t>Calha de aço com 8 tomadas 2P+T - 250 V, com cabo</t>
  </si>
  <si>
    <t>Cordão óptico duplex, multimodo com conector LC/LC - 2,5 m</t>
  </si>
  <si>
    <t>Bloco de ligação interna para 10 pares, BLI-10</t>
  </si>
  <si>
    <t>Tampa para caixa R2, padrão TELEBRÁS</t>
  </si>
  <si>
    <t>Tampa para caixa R1, padrão TELEBRÁS</t>
  </si>
  <si>
    <t>Fita em aço inoxidável para poste de 0,50 m x 19 mm, com fecho em aço inoxidável</t>
  </si>
  <si>
    <t>Suporte para isolador roldana tipo DM, padrão TELEBRÁS</t>
  </si>
  <si>
    <t>Isolador roldana em porcelana de 72 x 72 mm</t>
  </si>
  <si>
    <t>Transceptor Gigabit SX - LC conectável de formato pequeno (SFP)</t>
  </si>
  <si>
    <t>Patch cords de 2,00 ou 3,00 m - RJ-45 / RJ-45 - categoria 6A</t>
  </si>
  <si>
    <t>Voice panel de 50 portas - categoria 3</t>
  </si>
  <si>
    <t>Patch panel de 24 portas - categoria 6</t>
  </si>
  <si>
    <t>Sistema ininterrupto de energia, monofásico, com potência entre 5 a 7,5 kVA</t>
  </si>
  <si>
    <t>Sistema ininterrupto de energia, monofásico, com potência de 2 kVA</t>
  </si>
  <si>
    <t>Estabilizador eletrônico de tensão, trifásico, com potência de 40 kVA</t>
  </si>
  <si>
    <t>Estabilizador eletrônico de tensão, monofásico, com potência de 10 kVA</t>
  </si>
  <si>
    <t>Estabilizador eletrônico de tensão, monofásico, com potência de 5 kVA</t>
  </si>
  <si>
    <t>Conector RJ-45 fêmea - categoria 6A</t>
  </si>
  <si>
    <t>Conector RJ-45 fêmea - categoria 6</t>
  </si>
  <si>
    <t>Aparelho telefônico multifrequencial, com teclas ´FLASH´, ´HOOK´, ´PAUSE´, ´LND´, ´MODE´</t>
  </si>
  <si>
    <t>Bengala em PVC para ramal de entrada, diâmetro de 32 mm</t>
  </si>
  <si>
    <t>Cruzeta em aço carbono galvanizado perfil ´L´ 75 x 75 x 8 mm, comprimento 2500 mm</t>
  </si>
  <si>
    <t>Braçadeira circular em aço carbono galvanizado, diâmetro nominal de 140 até 300 mm</t>
  </si>
  <si>
    <t>Recolocação de poste de madeira</t>
  </si>
  <si>
    <t>Armação secundária tipo 4C - 6R</t>
  </si>
  <si>
    <t>Armação secundária tipo 2C - 3R</t>
  </si>
  <si>
    <t>Armação secundária tipo 1C - 3R</t>
  </si>
  <si>
    <t>Armação secundária tipo 1C - 2R</t>
  </si>
  <si>
    <t>Estrutura tipo N4</t>
  </si>
  <si>
    <t>Estrutura tipo N2</t>
  </si>
  <si>
    <t>Estrutura tipo M4</t>
  </si>
  <si>
    <t>Estrutura tipo M1 - N3</t>
  </si>
  <si>
    <t>Estrutura tipo N3</t>
  </si>
  <si>
    <t>Estrutura tipo M2</t>
  </si>
  <si>
    <t>Estrutura tipo M1</t>
  </si>
  <si>
    <t>Estai</t>
  </si>
  <si>
    <t>Poste de concreto circular, 1000 kg, H = 12,00 m</t>
  </si>
  <si>
    <t>Poste de concreto circular, 600 kg, H = 12,00 m</t>
  </si>
  <si>
    <t>Poste de concreto circular, 600 kg, H = 11,00 m</t>
  </si>
  <si>
    <t>Poste de concreto circular, 400 kg, H = 12,00 m</t>
  </si>
  <si>
    <t>Poste de concreto circular, 400 kg, H = 11,00 m</t>
  </si>
  <si>
    <t>Poste de concreto circular, 400 kg, H = 10,00 m</t>
  </si>
  <si>
    <t>Poste de concreto circular, 400 kg, H = 9,00 m</t>
  </si>
  <si>
    <t>Poste de concreto circular, 300 kg, H = 9,00 m</t>
  </si>
  <si>
    <t>Poste de concreto circular, 200 kg, H = 12,00 m</t>
  </si>
  <si>
    <t>Poste de concreto circular, 200 kg, H = 10,00 m</t>
  </si>
  <si>
    <t>Poste de concreto circular, 200 kg, H = 9,00 m</t>
  </si>
  <si>
    <t>Poste de concreto circular, 200 kg, H = 7,00 m</t>
  </si>
  <si>
    <t>Comporta em fibra de vidro (stop log) - espessura de 10 mm</t>
  </si>
  <si>
    <t>Cesto em chapa de aço inoxidável com espessura de 1,5 mm e furos de 1/2´</t>
  </si>
  <si>
    <t>Tela galvanizada revestida em poliamida, malha de 10 mm</t>
  </si>
  <si>
    <t>Medidor de vazão tipo calha Parshall com garganta W= 3´</t>
  </si>
  <si>
    <t>Guia organizadora de cabos para rack, 19´ 2 U</t>
  </si>
  <si>
    <t>Guia organizadora de cabos para rack, 19´ 1 U</t>
  </si>
  <si>
    <t>Rack fechado de piso padrão metálico, 19 x 24 Us x 570 mm</t>
  </si>
  <si>
    <t>Rack fechado padrão metálico, 19 x 20 Us x 470 mm</t>
  </si>
  <si>
    <t>Rack fechado padrão metálico, 19 x 12 Us x 470 mm</t>
  </si>
  <si>
    <t>Central de alarme microprocessada, para até 125 zonas</t>
  </si>
  <si>
    <t>Porteiro eletrônico com um interfone</t>
  </si>
  <si>
    <t>Detector de metais, tipo portal, microprocessado</t>
  </si>
  <si>
    <t>Repetidora de sinais de ocorrências, do painel sinóptico da central de alarme</t>
  </si>
  <si>
    <t>Câmara frigorífica para congelados</t>
  </si>
  <si>
    <t>Câmara frigorífica para resfriados</t>
  </si>
  <si>
    <t>Coifa em aço inoxidável com filtro e exaustor axial - área de 7,51 até 16,00 m²</t>
  </si>
  <si>
    <t>Coifa em aço inoxidável com filtro e exaustor axial - área de 3,01 até 7,50 m²</t>
  </si>
  <si>
    <t>Coifa em aço inoxidável com filtro e exaustor axial - área até 3,00 m²</t>
  </si>
  <si>
    <t>Mesa lateral em aço inoxidável com prateleira inferior, largura até 700 mm</t>
  </si>
  <si>
    <t>Mesa em aço inoxidável, largura até 700 mm</t>
  </si>
  <si>
    <t>Tanque duplo com pés em aço inoxidável de 1600 x 700 x 850 mm</t>
  </si>
  <si>
    <t>Duto em chapa de aço galvanizado</t>
  </si>
  <si>
    <t>Ligação típica, (cavalete), para ar condicionado ´fancoil´, diâmetro de 1 1/4´</t>
  </si>
  <si>
    <t>Ligação típica, (cavalete), para ar condicionado ´fancoil´, diâmetro de 1´</t>
  </si>
  <si>
    <t>Ligação típica, (cavalete), para ar condicionado ´fancoil´, diâmetro de 3/4´</t>
  </si>
  <si>
    <t>Ligação típica, (cavalete), para ar condicionado ´fancoil´, diâmetro de 1/2´</t>
  </si>
  <si>
    <t>Fechamento em vidro laminado para caixa de elevador</t>
  </si>
  <si>
    <t>Locação de duto coletor de entulho</t>
  </si>
  <si>
    <t>Limpeza e desentupimento manual de tubulação de esgoto predial</t>
  </si>
  <si>
    <t>Limpeza e desobstrução de canaletas ou tubulações de águas pluviais</t>
  </si>
  <si>
    <t>Limpeza e desobstrução de boca de lobo</t>
  </si>
  <si>
    <t>Limpeza de fossa</t>
  </si>
  <si>
    <t>Limpeza de caixa de inspeção</t>
  </si>
  <si>
    <t>Limpeza complementar e especial de vidros</t>
  </si>
  <si>
    <t>Limpeza complementar e especial de peças e aparelhos sanitários</t>
  </si>
  <si>
    <t>Limpeza complementar e especial de piso com produtos químicos</t>
  </si>
  <si>
    <t>Limpeza complementar com hidrojateamento</t>
  </si>
  <si>
    <t>Limpeza final da obra</t>
  </si>
  <si>
    <t>Reassentamento de pavimentação em lajota de concreto, espessura 8 cm, com rejunte em areia</t>
  </si>
  <si>
    <t>Reassentamento de pavimentação em lajota de concreto, espessura 6 cm, com rejunte em areia</t>
  </si>
  <si>
    <t>Reassentamento de paralelepípedos, sem rejunte</t>
  </si>
  <si>
    <t>Reassentamento de guia pré-moldada reta e/ou curva</t>
  </si>
  <si>
    <t>Bate-roda em concreto pré-moldado</t>
  </si>
  <si>
    <t>Passeio em mosaico português</t>
  </si>
  <si>
    <t>Sarjeta ou sarjetão moldado no local, tipo PMSP em concreto com fck 25 MPa</t>
  </si>
  <si>
    <t>Sarjeta ou sarjetão moldado no local, tipo PMSP em concreto com fck 20 MPa</t>
  </si>
  <si>
    <t>Base em concreto com fck de 25 MPa, para guias, sarjetas ou sarjetões</t>
  </si>
  <si>
    <t>Base em concreto com fck de 20 MPa, para guias, sarjetas ou sarjetões</t>
  </si>
  <si>
    <t>Guia pré-moldada reta tipo PMSP 100 - fck 25 MPa</t>
  </si>
  <si>
    <t>Guia pré-moldada curva tipo PMSP 100 - fck 25 MPa</t>
  </si>
  <si>
    <t>Rejuntamento de paralelepípedo com asfalto e pedrisco</t>
  </si>
  <si>
    <t>Rejuntamento de paralelepípedo com argamassa de cimento e areia 1:3</t>
  </si>
  <si>
    <t>Rejuntamento de paralelepípedo com areia</t>
  </si>
  <si>
    <t>Pavimentação em paralelepípedo, sem rejunte</t>
  </si>
  <si>
    <t>Revestimento de pré-misturado a frio</t>
  </si>
  <si>
    <t>Revestimento de pré-misturado a quente</t>
  </si>
  <si>
    <t>Imprimação betuminosa impermeabilizante</t>
  </si>
  <si>
    <t>Imprimação betuminosa ligante</t>
  </si>
  <si>
    <t>Revestimento primário com pedra britada, compactação mínima de 95% do PN</t>
  </si>
  <si>
    <t>Varrição de pavimento para recapeamento</t>
  </si>
  <si>
    <t>Base de macadame betuminoso</t>
  </si>
  <si>
    <t>Base de bica corrida</t>
  </si>
  <si>
    <t>Base de brita graduada</t>
  </si>
  <si>
    <t>Base de macadame hidráulico</t>
  </si>
  <si>
    <t>Compactação do subleito mínimo de 95% do PN</t>
  </si>
  <si>
    <t>Regularização e compactação mecanizada de superfície, sem controle do proctor normal</t>
  </si>
  <si>
    <t>Recolocação de bico de sprinkler</t>
  </si>
  <si>
    <t>Recarga de extintor de pó químico seco</t>
  </si>
  <si>
    <t>Recarga de extintor de gás carbônico</t>
  </si>
  <si>
    <t>Recarga de extintor de água pressurizada</t>
  </si>
  <si>
    <t>Suporte para extintor de piso em fibra de vidro</t>
  </si>
  <si>
    <t>Extintor manual de pó químico seco ABC - capacidade de 6 kg</t>
  </si>
  <si>
    <t>Extintor manual de pó químico seco ABC - capacidade de 4 kg</t>
  </si>
  <si>
    <t>Extintor manual de água pressurizada - capacidade de 10 litros</t>
  </si>
  <si>
    <t>Extintor manual de pó químico seco BC - capacidade de 8 kg</t>
  </si>
  <si>
    <t>Extintor sobre rodas de gás carbônico - capacidade de 25 kg</t>
  </si>
  <si>
    <t>Extintor manual de pó químico seco BC - capacidade de 4 kg</t>
  </si>
  <si>
    <t>Extintor sobre rodas de gás carbônico - capacidade de 10 kg</t>
  </si>
  <si>
    <t>Acionador manual quebra-vidro endereçável</t>
  </si>
  <si>
    <t>Painel repetidor de detecção e alarme de incêndio tipo endereçável</t>
  </si>
  <si>
    <t>Sirene eletrônica em caixa metálica de 4 x 4</t>
  </si>
  <si>
    <t>Sirene tipo corneta de 12 V</t>
  </si>
  <si>
    <t>Central de iluminação de emergência, completa, autonomia 1 hora, para até 240 W</t>
  </si>
  <si>
    <t>Sirene audiovisual tipo endereçável</t>
  </si>
  <si>
    <t>Detector termovelocimétrico endereçável com base endereçável</t>
  </si>
  <si>
    <t>Acionador manual tipo quebra vidro, em caixa plástica</t>
  </si>
  <si>
    <t>Central de iluminação de emergência, completa, para até 6.000 W</t>
  </si>
  <si>
    <t>Alarme hidráulico tipo gongo</t>
  </si>
  <si>
    <t>Abrigo para registro de recalque tipo coluna, completo - inclusive tubulações e válvulas</t>
  </si>
  <si>
    <t>Abrigo de hidrante de 2 1/2´ completo - inclusive mangueira de 30 m (2 x 15 m)</t>
  </si>
  <si>
    <t>Abrigo de hidrante de 1 1/2´ completo - inclusive mangueira de 30 m (2 x 15 m)</t>
  </si>
  <si>
    <t>Esguicho latão com engate rápido, DN= 1 1/2´, jato regulável</t>
  </si>
  <si>
    <t>Chave para conexão de engate rápido</t>
  </si>
  <si>
    <t>Tampão de engate rápido em latão, DN= 1 1/2´, com corrente</t>
  </si>
  <si>
    <t>Tampão de engate rápido em latão, DN= 2 1/2´, com corrente</t>
  </si>
  <si>
    <t>Hidrante de coluna com duas saídas, 4´x 2 1/2´ - simples</t>
  </si>
  <si>
    <t>Adaptador de engate rápido em latão de 2 1/2´ x 2 1/2´</t>
  </si>
  <si>
    <t>Adaptador de engate rápido em latão de 2 1/2´ x 1 1/2´</t>
  </si>
  <si>
    <t>Mangueira com união de engate rápido, DN= 2 1/2´ (63 mm)</t>
  </si>
  <si>
    <t>Botoeira para acionamento de bomba de incêndio tipo quebra-vidro</t>
  </si>
  <si>
    <t>Mangueira com união de engate rápido, DN= 1 1/2´ (38 mm)</t>
  </si>
  <si>
    <t>Abrigo para hidrante/mangueira (embutir e externo)</t>
  </si>
  <si>
    <t>Abrigo duplo para hidrante/mangueira, com visor e suporte (embutir e externo)</t>
  </si>
  <si>
    <t>Anel pré-moldado de concreto com diâmetro de 3,00 m</t>
  </si>
  <si>
    <t>Anel pré-moldado de concreto com diâmetro de 1,80 m</t>
  </si>
  <si>
    <t>Anel pré-moldado de concreto com diâmetro de 1,50 m</t>
  </si>
  <si>
    <t>Anel pré-moldado de concreto com diâmetro de 1,20 m</t>
  </si>
  <si>
    <t>Anel pré-moldado de concreto com diâmetro de 0,80 m</t>
  </si>
  <si>
    <t>Anel pré-moldado de concreto com diâmetro de 0,60 m</t>
  </si>
  <si>
    <t>Poço de visita em alvenaria tipo PMSP - balão</t>
  </si>
  <si>
    <t>Poço de visita de 1,60 x 1,60 x 1,60 m - tipo PMSP</t>
  </si>
  <si>
    <t>Grelha em alumínio fundido para caixas e canaletas - linha comercial</t>
  </si>
  <si>
    <t>Grelha quadriculada em ferro fundido para caixas e canaletas</t>
  </si>
  <si>
    <t>Grelha em ferro fundido para caixas e canaletas</t>
  </si>
  <si>
    <t>Ralo sifonado em ferro fundido de 150 x 240 x 75 mm, com grelha</t>
  </si>
  <si>
    <t>Ralo seco em ferro fundido, 100 x 165 x 50 mm, com grelha metálica saída vertical</t>
  </si>
  <si>
    <t>Ralo seco em PVC rígido de 100 x 40 mm, com grelha</t>
  </si>
  <si>
    <t>Caixa sifonada de PVC rígido de 100 x 100 x 50 mm, com grelha</t>
  </si>
  <si>
    <t>Caixa sifonada de PVC rígido de 250 x 230 x 75 mm, com tampa cega</t>
  </si>
  <si>
    <t>Caixa sifonada de PVC rígido de 250 x 172 x 50 mm, com tampa cega</t>
  </si>
  <si>
    <t>Caixa sifonada de PVC rígido de 150 x 185 x 75 mm, com grelha</t>
  </si>
  <si>
    <t>Caixa sifonada de PVC rígido de 150 x 150 x 50 mm, com grelha</t>
  </si>
  <si>
    <t>Caixa sifonada de PVC rígido de 100 x 150 x 50 mm, com grelha</t>
  </si>
  <si>
    <t>Limpeza de caixa d´água acima de 10.000 litros</t>
  </si>
  <si>
    <t>Limpeza de caixa d´água de 1.001 até 10.000 litros</t>
  </si>
  <si>
    <t>Limpeza de caixa d´água até 1.000 litros</t>
  </si>
  <si>
    <t>Reservatório metálico cilíndrico horizontal - capacidade de 3.000 litros</t>
  </si>
  <si>
    <t>Reservatório metálico cilíndrico horizontal - capacidade de 5.000 litros</t>
  </si>
  <si>
    <t>Reservatório metálico cilíndrico horizontal - capacidade de 10.000 litros</t>
  </si>
  <si>
    <t>Reservatório de fibra de vidro - capacidade de 20.000 litros</t>
  </si>
  <si>
    <t>Reservatório de fibra de vidro - capacidade de 15.000 litros</t>
  </si>
  <si>
    <t>Filtro ´Y´ corpo em bronze, pressão de serviço até 20,7 bar (PN 20), DN= 1 1/2´</t>
  </si>
  <si>
    <t>Filtro ´Y´ em bronze para gás combustível, DN= 2´</t>
  </si>
  <si>
    <t>Registro regulador de vazão para torneira, misturador e bidê, em ABS com canopla, DN= 1/2´</t>
  </si>
  <si>
    <t>Registro de pressão em PVC rígido, soldável, DN= 25mm (3/4´)</t>
  </si>
  <si>
    <t>Ventosa de tríplice função em ferro dúctil flangeada, classe PN-10/16/25, DN= 50mm</t>
  </si>
  <si>
    <t>Ventosa simples rosqueada em ferro dúctil, classe PN-25, DN= 3/4´</t>
  </si>
  <si>
    <t>Válvula de gaveta em ferro dúctil com flanges, classe PN-10, DN= 150mm</t>
  </si>
  <si>
    <t>Válvula de gaveta em ferro dúctil com flanges, classe PN-10, DN= 100mm</t>
  </si>
  <si>
    <t>Válvula de gaveta em ferro dúctil com flanges, classe PN-10, DN= 300mm</t>
  </si>
  <si>
    <t>Válvula globo auto-operada hidraulicamente, em ferro dúctil, classe PN-10/16, DN= 50mm</t>
  </si>
  <si>
    <t>Válvula de gaveta em ferro dúctil com flanges, classe PN-10, DN= 80mm</t>
  </si>
  <si>
    <t>Válvula de gaveta em ferro dúctil com flanges, classe PN-10, DN= 200mm</t>
  </si>
  <si>
    <t>Manômetro com mostrador de 4´, escalas: 0-4 / 0-7 / 0-10 / 0-17 / 0-21 / 0-28 kg/cm²</t>
  </si>
  <si>
    <t>Termômetro bimetálico, mostrador com 4´, saída angular, escala 0-100°C</t>
  </si>
  <si>
    <t>Válvula de retenção vertical em ferro fundido com flange, classe 125 libras, DN= 4´</t>
  </si>
  <si>
    <t>Válvula de gaveta em ferro fundido, haste ascendente com flange, classe 125 libras, DN= 6´</t>
  </si>
  <si>
    <t>Válvula de gaveta em ferro fundido, haste ascendente com flange, classe 125 libras, DN= 4´</t>
  </si>
  <si>
    <t>Visor de fluxo com janela simples, corpo em ferro fundido ou aço carbono, DN = 1´</t>
  </si>
  <si>
    <t>Válvula de gaveta em ferro fundido com bolsa, DN= 100mm</t>
  </si>
  <si>
    <t>Válvula de retenção tipo portinhola dupla em ferro fundido, DN= 4´</t>
  </si>
  <si>
    <t>Válvula de retenção tipo portinhola simples em ferro fundido, DN= 4´</t>
  </si>
  <si>
    <t>Válvula de gaveta em ferro fundido com bolsa, DN= 200 mm</t>
  </si>
  <si>
    <t>Válvula de gaveta em ferro fundido com bolsa, DN= 150 mm</t>
  </si>
  <si>
    <t>Válvula de retenção tipo portinhola dupla em ferro fundido, DN= 6´</t>
  </si>
  <si>
    <t>Válvula de retenção de pé com crivo em ferro fundido, flangeada, DN= 6´</t>
  </si>
  <si>
    <t>Válvula de gaveta em ferro fundido, haste ascendente com flange, classe 125 libras, DN= 2´</t>
  </si>
  <si>
    <t>Válvula de gaveta em bronze com fecho rápido, DN= 1 1/2´</t>
  </si>
  <si>
    <t>Válvula globo angular de 45° em bronze, DN= 2 1/2´</t>
  </si>
  <si>
    <t>Válvula de retenção de pé com crivo em bronze, DN= 4´</t>
  </si>
  <si>
    <t>Válvula de retenção de pé com crivo em bronze, DN= 3´</t>
  </si>
  <si>
    <t>Válvula de retenção de pé com crivo em bronze, DN= 2 1/2´</t>
  </si>
  <si>
    <t>Válvula de retenção de pé com crivo em bronze, DN= 2´</t>
  </si>
  <si>
    <t>Válvula de retenção de pé com crivo em bronze, DN= 1 1/2´</t>
  </si>
  <si>
    <t>Válvula de retenção de pé com crivo em bronze, DN= 1 1/4´</t>
  </si>
  <si>
    <t>Válvula de retenção de pé com crivo em bronze, DN= 1´</t>
  </si>
  <si>
    <t>Válvula de retenção vertical em bronze, DN= 4´</t>
  </si>
  <si>
    <t>Válvula de retenção vertical em bronze, DN= 3´</t>
  </si>
  <si>
    <t>Válvula de retenção vertical em bronze, DN= 2 1/2´</t>
  </si>
  <si>
    <t>Válvula de retenção vertical em bronze, DN= 2´</t>
  </si>
  <si>
    <t>Válvula de retenção vertical em bronze, DN= 1 1/2´</t>
  </si>
  <si>
    <t>Válvula de retenção vertical em bronze, DN= 1 1/4´</t>
  </si>
  <si>
    <t>Válvula de retenção vertical em bronze, DN= 1´</t>
  </si>
  <si>
    <t>Válvula de retenção horizontal em bronze, DN= 3´</t>
  </si>
  <si>
    <t>Válvula de retenção horizontal em bronze, DN= 2 1/2´</t>
  </si>
  <si>
    <t>Válvula de retenção horizontal em bronze, DN= 2´</t>
  </si>
  <si>
    <t>Válvula de retenção horizontal em bronze, DN= 1 1/2´</t>
  </si>
  <si>
    <t>Válvula de retenção horizontal em bronze, DN= 1 1/4´</t>
  </si>
  <si>
    <t>Válvula de retenção horizontal em bronze, DN= 1´</t>
  </si>
  <si>
    <t>Válvula de retenção horizontal em bronze, DN= 3/4´</t>
  </si>
  <si>
    <t>Válvula de acionamento hidromecânico para ducha, em latão cromado, DN= 3/4´</t>
  </si>
  <si>
    <t>Válvula de acionamento hidromecânico para piso</t>
  </si>
  <si>
    <t>Válvula de mictório padrão, vazão automática, DN= 3/4´</t>
  </si>
  <si>
    <t>Válvula de mictório antivandalismo, DN= 3/4´</t>
  </si>
  <si>
    <t>Válvula de descarga externa, tipo alavanca com registro próprio, DN= 1 1/4´ e DN= 1 1/2´</t>
  </si>
  <si>
    <t>Válvula de descarga antivandalismo, DN= 1 1/2´</t>
  </si>
  <si>
    <t>Válvula de descarga com registro próprio, DN= 1 1/2´</t>
  </si>
  <si>
    <t>Válvula de descarga com registro próprio, DN= 1 1/4´</t>
  </si>
  <si>
    <t>Válvula de descarga com registro próprio, duplo acionamento limitador de fluxo, DN= 1 1/4´</t>
  </si>
  <si>
    <t>Registro regulador de vazão para chuveiro e ducha em latão cromado com canopla, DN= 1/2´</t>
  </si>
  <si>
    <t>Registro de pressão em latão fundido cromado com canopla, DN= 3/4´ - linha especial</t>
  </si>
  <si>
    <t>Registro de pressão em latão fundido cromado com canopla, DN= 1/2´ - linha especial</t>
  </si>
  <si>
    <t>Registro de gaveta em latão fundido cromado com canopla, DN= 1 1/2´ - linha especial</t>
  </si>
  <si>
    <t>Registro de gaveta em latão fundido cromado com canopla, DN= 1 1/4´ - linha especial</t>
  </si>
  <si>
    <t>Registro de gaveta em latão fundido cromado com canopla, DN= 1´ - linha especial</t>
  </si>
  <si>
    <t>Registro de gaveta em latão fundido cromado com canopla, DN= 3/4´ - linha especial</t>
  </si>
  <si>
    <t>Registro de gaveta em latão fundido cromado com canopla, DN= 1/2´ - linha especial</t>
  </si>
  <si>
    <t>Registro de pressão em latão fundido sem acabamento, DN= 3/4´</t>
  </si>
  <si>
    <t>Registro de gaveta em latão fundido sem acabamento, DN= 4´</t>
  </si>
  <si>
    <t>Registro de gaveta em latão fundido sem acabamento, DN= 3´</t>
  </si>
  <si>
    <t>Registro de gaveta em latão fundido sem acabamento, DN= 2 1/2´</t>
  </si>
  <si>
    <t>Registro de gaveta em latão fundido sem acabamento, DN= 2´</t>
  </si>
  <si>
    <t>Registro de gaveta em latão fundido sem acabamento, DN= 1 1/2´</t>
  </si>
  <si>
    <t>Registro de gaveta em latão fundido sem acabamento, DN= 1 1/4´</t>
  </si>
  <si>
    <t>Registro de gaveta em latão fundido sem acabamento, DN= 1´</t>
  </si>
  <si>
    <t>Registro de gaveta em latão fundido sem acabamento, DN= 3/4´</t>
  </si>
  <si>
    <t>Registro de gaveta em latão fundido sem acabamento, DN= 1/2´</t>
  </si>
  <si>
    <t>Tampão simples em ferro fundido, predial SMU, DN= 150 mm</t>
  </si>
  <si>
    <t>Te de visita em ferro fundido, predial SMU, DN= 75 mm</t>
  </si>
  <si>
    <t>Redução excêntrica em ferro fundido, predial SMU, DN= 200 x 150 mm</t>
  </si>
  <si>
    <t>Redução excêntrica em ferro fundido, predial SMU, DN= 150 x 75 mm</t>
  </si>
  <si>
    <t>Redução excêntrica em ferro fundido, predial SMU, DN= 150 x 100 mm</t>
  </si>
  <si>
    <t>Redução excêntrica em ferro fundido, predial SMU, DN= 100 x 75 mm</t>
  </si>
  <si>
    <t>Redução excêntrica em ferro fundido, predial SMU, DN= 75 x 50 mm</t>
  </si>
  <si>
    <t>Junção 45° em ferro fundido, predial SMU, DN= 150 x 150 mm</t>
  </si>
  <si>
    <t>Junção 45° em ferro fundido, predial SMU, DN= 100 x 100 mm</t>
  </si>
  <si>
    <t>Junção 45° em ferro fundido, predial SMU, DN= 100 x 75 mm</t>
  </si>
  <si>
    <t>Junção 45° em ferro fundido, predial SMU, DN= 75 x 50 mm</t>
  </si>
  <si>
    <t>Junção 45° em ferro fundido, predial SMU, DN= 75 x 75 mm</t>
  </si>
  <si>
    <t>Junção 45° em ferro fundido, predial SMU, DN= 50 x 50 mm</t>
  </si>
  <si>
    <t>Joelho 88° em ferro fundido, predial SMU, DN= 150 mm</t>
  </si>
  <si>
    <t>Joelho 88° em ferro fundido, predial SMU, DN= 100 mm</t>
  </si>
  <si>
    <t>Joelho 88° em ferro fundido, predial SMU, DN= 75 mm</t>
  </si>
  <si>
    <t>Joelho 88° em ferro fundido, predial SMU, DN= 50 mm</t>
  </si>
  <si>
    <t>Joelho 45° em ferro fundido, predial SMU, DN= 200 mm</t>
  </si>
  <si>
    <t>Joelho 45° em ferro fundido, predial SMU, DN= 150 mm</t>
  </si>
  <si>
    <t>Joelho 45° em ferro fundido, predial SMU, DN= 100 mm</t>
  </si>
  <si>
    <t>Joelho 45° em ferro fundido, predial SMU, DN= 75 mm</t>
  </si>
  <si>
    <t>Joelho 45° em ferro fundido, predial SMU, DN= 50 mm</t>
  </si>
  <si>
    <t>Conjunto de ancoragem para tubo em ferro fundido predial SMU, DN= 200 mm</t>
  </si>
  <si>
    <t>Conjunto de ancoragem para tubo em ferro fundido predial SMU, DN= 150 mm</t>
  </si>
  <si>
    <t>Conjunto de ancoragem para tubo em ferro fundido predial SMU, DN= 100 mm</t>
  </si>
  <si>
    <t>Conjunto de ancoragem para tubo em ferro fundido predial SMU, DN= 75 mm</t>
  </si>
  <si>
    <t>Conjunto de ancoragem para tubo em ferro fundido predial SMU, DN= 50 mm</t>
  </si>
  <si>
    <t>Tubo em ferro fundido com ponta e ponta, predial SMU, DN= 200 mm</t>
  </si>
  <si>
    <t>Tubo em ferro fundido com ponta e ponta, predial SMU, DN= 150 mm</t>
  </si>
  <si>
    <t>Tubo em ferro fundido com ponta e ponta, predial SMU, DN= 100 mm</t>
  </si>
  <si>
    <t>Tubo em ferro fundido com ponta e ponta, predial SMU, DN= 75 mm</t>
  </si>
  <si>
    <t>Tubo em ferro fundido com ponta e ponta, predial SMU, DN= 50 mm</t>
  </si>
  <si>
    <t>Tubo de concreto classe EA-3, DN= 1200 mm</t>
  </si>
  <si>
    <t>Tubo de concreto classe EA-3, DN= 1000 mm</t>
  </si>
  <si>
    <t>Tubo de concreto classe EA-3, DN= 900 mm</t>
  </si>
  <si>
    <t>Tubo de concreto classe EA-3, DN= 800 mm</t>
  </si>
  <si>
    <t>Tubo de concreto classe EA-3, DN= 700 mm</t>
  </si>
  <si>
    <t>Tubo de concreto classe EA-3, DN= 600 mm</t>
  </si>
  <si>
    <t>Tubo de concreto classe EA-3, DN= 500 mm</t>
  </si>
  <si>
    <t>Tubo de concreto classe EA-3, DN= 400 mm</t>
  </si>
  <si>
    <t>Tubo de aço carbono preto com costura Schedule 40, DN= 12´ - inclusive conexões</t>
  </si>
  <si>
    <t>Tubo de aço carbono preto com costura Schedule 40, DN= 10´ - inclusive conexões</t>
  </si>
  <si>
    <t>Tubo de aço carbono preto sem costura Schedule 40, DN= 3 1/2´ - inclusive conexões</t>
  </si>
  <si>
    <t>Tubo de aço carbono preto sem costura Schedule 40, DN= 1 1/4´ - inclusive conexões</t>
  </si>
  <si>
    <t>Tubo de aço carbono preto sem costura Schedule 40, DN= 8´ - inclusive conexões</t>
  </si>
  <si>
    <t>Tubo de aço carbono preto sem costura Schedule 40, DN= 6´ - inclusive conexões</t>
  </si>
  <si>
    <t>Tubo de aço carbono preto sem costura Schedule 40, DN= 5´ - inclusive conexões</t>
  </si>
  <si>
    <t>Tubo de aço carbono preto sem costura Schedule 40, DN= 4´ - inclusive conexões</t>
  </si>
  <si>
    <t>Tubo de aço carbono preto sem costura Schedule 40, DN= 2 1/2´ - inclusive conexões</t>
  </si>
  <si>
    <t>Tubo de aço carbono preto sem costura Schedule 40, DN= 3´ - inclusive conexões</t>
  </si>
  <si>
    <t>Tubo de aço carbono preto sem costura Schedule 40, DN= 1´ - inclusive conexões</t>
  </si>
  <si>
    <t>Tubo de aço carbono preto sem costura Schedule 40, DN= 1 1/2´ - inclusive conexões</t>
  </si>
  <si>
    <t>Tubo de aço carbono preto sem costura Schedule 40, DN= 2´ - inclusive conexões</t>
  </si>
  <si>
    <t>Assentamento de tubo de concreto com diâmetro de 700 até 1500 mm</t>
  </si>
  <si>
    <t>Assentamento de tubo de concreto com diâmetro até 600 mm</t>
  </si>
  <si>
    <t>Flange avulso em ferro fundido, classe PN-10, DN= 50mm</t>
  </si>
  <si>
    <t>Redução concêntrica em ferro fundido, com flanges, classe PN-10, DN= 250mm x 150/200mm</t>
  </si>
  <si>
    <t>Redução concêntrica em ferro fundido, com flanges, classe PN-10, DN= 200mm x 100/150mm</t>
  </si>
  <si>
    <t>Redução concêntrica em ferro fundido, com flanges, classe PN-10, DN= 150mm x 80/100mm</t>
  </si>
  <si>
    <t>Redução concêntrica em ferro fundido, com flanges, classe PN-10, DN= 100mm x 80mm</t>
  </si>
  <si>
    <t>Redução excêntrica em ferro fundido, com flanges, classe PN-10, DN= 250mm x 150/200mm</t>
  </si>
  <si>
    <t>Redução excêntrica em ferro fundido, com flanges, classe PN-10, DN= 200mm x 100/150mm</t>
  </si>
  <si>
    <t>Redução excêntrica em ferro fundido, com flanges, classe PN-10, DN= 150mm x 80/100mm</t>
  </si>
  <si>
    <t>Redução excêntrica em ferro fundido, com flanges, classe PN-10, DN= 100mm x 80mm</t>
  </si>
  <si>
    <t>Redução concêntrica em ferro fundido, com flanges, classe PN-10, DN= 80 x 50mm</t>
  </si>
  <si>
    <t>Junta Gibault em ferro fundido, DN= 100 mm, completa</t>
  </si>
  <si>
    <t>Junta Gibault em ferro fundido, DN= 80mm, completa</t>
  </si>
  <si>
    <t>Te em ferro fundido, com flanges, classe PN-10, DN= 150mm, com derivações de 80 até 150mm</t>
  </si>
  <si>
    <t>Te em ferro fundido, com flanges, classe PN-10, DN= 100mm, com derivações de 80 até 100mm</t>
  </si>
  <si>
    <t>Te em ferro fundido, com flanges, classe PN-10, DN= 80mm, com derivação de 80mm</t>
  </si>
  <si>
    <t>Curva de 90° em ferro fundido, com flanges, classe PN-10, DN= 150mm</t>
  </si>
  <si>
    <t>Curva de 90° em ferro fundido, com flanges, classe PN-10, DN= 100mm</t>
  </si>
  <si>
    <t>Curva de 90° em ferro fundido, com flanges, classe PN-10, DN= 80mm</t>
  </si>
  <si>
    <t>Flange avulso em ferro fundido, classe PN-10, DN= 300mm</t>
  </si>
  <si>
    <t>Flange avulso em ferro fundido, classe PN-10, DN= 250mm</t>
  </si>
  <si>
    <t>Flange avulso em ferro fundido, classe PN-10, DN= 200mm</t>
  </si>
  <si>
    <t>Flange avulso em ferro fundido, classe PN-10, DN= 150mm</t>
  </si>
  <si>
    <t>Flange avulso em ferro fundido, classe PN-10, DN= 100mm</t>
  </si>
  <si>
    <t>Flange avulso em ferro fundido, classe PN-10, DN= 80mm</t>
  </si>
  <si>
    <t>Tubo em ferro fundido com ponta e ponta TCLA - DN= 300mm, sem juntas e conexões</t>
  </si>
  <si>
    <t>Tubo em ferro fundido com ponta e ponta TCLA - DN= 250mm, sem juntas e conexões</t>
  </si>
  <si>
    <t>Tubo em ferro fundido com ponta e ponta TCLA - DN= 200mm, sem juntas e conexões</t>
  </si>
  <si>
    <t>Tubo em ferro fundido com ponta e ponta TCLA - DN= 150mm, sem juntas e conexões</t>
  </si>
  <si>
    <t>Tubo em ferro fundido com ponta e ponta TCLA - DN= 100mm, sem juntas e conexões</t>
  </si>
  <si>
    <t>Tubo em ferro fundido com ponta e ponta TCLA - DN= 80mm, sem juntas e conexões</t>
  </si>
  <si>
    <t>Tubo de ferro fundido classe k-9 com junta elástica, DN= 350mm, inclusive conexões</t>
  </si>
  <si>
    <t>Tubo de ferro fundido classe K-9 com junta elástica, DN= 300mm, inclusive conexões</t>
  </si>
  <si>
    <t>Tubo de ferro fundido classe k-9 com junta elástica, DN= 250mm, inclusive conexões</t>
  </si>
  <si>
    <t>Tubo de ferro fundido classe K-9 com junta elástica, DN= 200mm, inclusive conexões</t>
  </si>
  <si>
    <t>Tubo de ferro fundido classe K-9 com junta elástica, DN= 100mm, inclusive conexões</t>
  </si>
  <si>
    <t>Tubo de ferro fundido classe k-9 com junta elástica, DN= 80mm, inclusive conexões</t>
  </si>
  <si>
    <t>Tubo de ferro fundido classe K-7 com junta elástica, DN= 300mm, inclusive conexões</t>
  </si>
  <si>
    <t>Tubo de ferro fundido classe K-7 com junta elástica, DN= 350mm, inclusive conexões</t>
  </si>
  <si>
    <t>Tubo de ferro fundido classe K-7 com junta elástica, DN= 250mm, inclusive conexões</t>
  </si>
  <si>
    <t>Tubo de ferro fundido classe K-7 com junta elástica, DN= 200mm, inclusive conexões</t>
  </si>
  <si>
    <t>Tubo de ferro fundido classe K-7 com junta elástica, DN= 150mm, inclusive conexões</t>
  </si>
  <si>
    <t>Tubo em polietileno de alta densidade corrugado perfurado, DN= 6´, inclusive conexões</t>
  </si>
  <si>
    <t>Tubo em polietileno de alta densidade corrugado perfurado, DN= 2 1/2´, inclusive conexões</t>
  </si>
  <si>
    <t>Tubo em polietileno de alta densidade corrugado perfurado, DN= 8´, inclusive conexões</t>
  </si>
  <si>
    <t>Tubo em polietileno de alta densidade corrugado perfurado, DN= 4´, inclusive conexões</t>
  </si>
  <si>
    <t>Tubo em polietileno de alta densidade corrugado perfurado, DN= 3´, inclusive conexões</t>
  </si>
  <si>
    <t>Meio tubo de concreto, DN= 200mm</t>
  </si>
  <si>
    <t>Tubo de concreto (PA-2), DN= 300mm</t>
  </si>
  <si>
    <t>Tubo de concreto (PA-1), DN= 300mm</t>
  </si>
  <si>
    <t>Tubo de concreto (PA-2), DN= 900mm</t>
  </si>
  <si>
    <t>Tubo de concreto (PA-2), DN= 500mm</t>
  </si>
  <si>
    <t>Tubo de concreto (PA-2), DN= 700mm</t>
  </si>
  <si>
    <t>Tubo de concreto (PA-3), DN= 400mm</t>
  </si>
  <si>
    <t>Tubo de concreto (PA-2), DN= 400mm</t>
  </si>
  <si>
    <t>Tubo de concreto (PA-1), DN= 400mm</t>
  </si>
  <si>
    <t>Tubo de concreto (PA-2), DN= 1500mm</t>
  </si>
  <si>
    <t>Meio tubo de concreto, DN= 600mm</t>
  </si>
  <si>
    <t>Meio tubo de concreto, DN= 400mm</t>
  </si>
  <si>
    <t>Meio tubo de concreto, DN= 300mm</t>
  </si>
  <si>
    <t>Tubo de concreto (PA-3), DN= 1000mm</t>
  </si>
  <si>
    <t>Tubo de concreto (PA-3), DN= 800mm</t>
  </si>
  <si>
    <t>Tubo de concreto (PA-3), DN= 600mm</t>
  </si>
  <si>
    <t>Tubo de concreto (PA-2), DN= 1000mm</t>
  </si>
  <si>
    <t>Tubo de concreto (PA-2), DN= 800mm</t>
  </si>
  <si>
    <t>Tubo de concreto (PA-2), DN= 600mm</t>
  </si>
  <si>
    <t>Tubo de concreto (PA-1), DN= 1200mm</t>
  </si>
  <si>
    <t>Tubo de concreto (PA-1), DN= 1000mm</t>
  </si>
  <si>
    <t>Tubo de concreto (PA-1), DN= 800mm</t>
  </si>
  <si>
    <t>Tubo de concreto (PA-1), DN= 600mm</t>
  </si>
  <si>
    <t>Tubo de concreto (PS-2), DN= 500mm</t>
  </si>
  <si>
    <t>Tubo de concreto (PS-2), DN= 400mm</t>
  </si>
  <si>
    <t>Tubo de concreto (PS-2), DN= 300mm</t>
  </si>
  <si>
    <t>Tubo de concreto (PS-1), DN= 400mm</t>
  </si>
  <si>
    <t>Tubo de concreto (PS-1), DN= 300mm</t>
  </si>
  <si>
    <t>Tubo de cobre classe E, DN= 66mm (2 1/2´), inclusive conexões</t>
  </si>
  <si>
    <t>Tubo de cobre classe E, DN= 54mm (2´), inclusive conexões</t>
  </si>
  <si>
    <t>Tubo de cobre classe E, DN= 42mm (1 1/2´), inclusive conexões</t>
  </si>
  <si>
    <t>Tubo de cobre classe E, DN= 35mm (1 1/4´), inclusive conexões</t>
  </si>
  <si>
    <t>Tubo de cobre classe E, DN= 28mm (1´), inclusive conexões</t>
  </si>
  <si>
    <t>Tubo de cobre classe E, DN= 22mm (3/4´), inclusive conexões</t>
  </si>
  <si>
    <t>Tubo de cobre classe A, DN= 104mm (4´), inclusive conexões</t>
  </si>
  <si>
    <t>Tubo de cobre classe A, DN= 79mm (3´), inclusive conexões</t>
  </si>
  <si>
    <t>Tubo de cobre classe A, DN= 66mm (2 1/2´), inclusive conexões</t>
  </si>
  <si>
    <t>Tubo de cobre classe A, DN= 54mm (2´), inclusive conexões</t>
  </si>
  <si>
    <t>Tubo de cobre classe A, DN= 42mm (1 1/2´), inclusive conexões</t>
  </si>
  <si>
    <t>Tubo de cobre classe A, DN= 35mm (1 1/4´), inclusive conexões</t>
  </si>
  <si>
    <t>Tubo de cobre classe A, DN= 28mm (1´), inclusive conexões</t>
  </si>
  <si>
    <t>Tubo de cobre classe A, DN= 22mm (3/4´), inclusive conexões</t>
  </si>
  <si>
    <t>Tubo de cobre classe A, DN= 15mm (1/2´), inclusive conexões</t>
  </si>
  <si>
    <t>Bucha de redução em ferro fundido, linha predial tradicional, DN= 150 x 100 mm</t>
  </si>
  <si>
    <t>Bucha de redução em ferro fundido, linha predial tradicional, DN= 100 x 75 mm</t>
  </si>
  <si>
    <t>Bucha de redução em ferro fundido, linha predial tradicional, DN= 75 x 50 mm</t>
  </si>
  <si>
    <t>Te sanitário 87° 30´ em ferro fundido, linha predial tradicional, DN= 100 x 100 mm</t>
  </si>
  <si>
    <t>Te sanitário 87° 30´ em ferro fundido, linha predial tradicional, DN= 100 x 75 mm</t>
  </si>
  <si>
    <t>Te sanitário 87° 30´ em ferro fundido, linha predial tradicional, DN= 100 x 50 mm</t>
  </si>
  <si>
    <t>Te sanitário 87° 30´ em ferro fundido, linha predial tradicional, DN= 75 x 75 mm</t>
  </si>
  <si>
    <t>Te sanitário 87° 30´ em ferro fundido, linha predial tradicional, DN= 75 x 50 mm</t>
  </si>
  <si>
    <t>Te sanitário 87° 30´ em ferro fundido, linha predial tradicional, DN= 50 x 50 mm</t>
  </si>
  <si>
    <t>Junção dupla 45° em ferro fundido, linha predial tradicional, DN= 100 mm</t>
  </si>
  <si>
    <t>Junção 45° em ferro fundido, linha predial tradicional, DN= 150 x 100 mm</t>
  </si>
  <si>
    <t>Junção 45° em ferro fundido, linha predial tradicional, DN= 100 x 100 mm</t>
  </si>
  <si>
    <t>Junção 45° em ferro fundido, linha predial tradicional, DN= 100 x 75 mm</t>
  </si>
  <si>
    <t>Junção 45° em ferro fundido, linha predial tradicional, DN= 100 x 50 mm</t>
  </si>
  <si>
    <t>Junção 45° em ferro fundido, linha predial tradicional, DN= 75 x 75 mm</t>
  </si>
  <si>
    <t>Junção 45° em ferro fundido, linha predial tradicional, DN= 75 x 50 mm</t>
  </si>
  <si>
    <t>Junção 45° em ferro fundido, linha predial tradicional, DN= 50 x 50 mm</t>
  </si>
  <si>
    <t>Placa cega em ferro fundido, linha predial tradicional, DN= 100 mm</t>
  </si>
  <si>
    <t>Placa cega em ferro fundido, linha predial tradicional, DN= 75 mm</t>
  </si>
  <si>
    <t>Luva bolsa e bolsa em ferro fundido, linha predial tradicional, DN= 150 mm</t>
  </si>
  <si>
    <t>Luva bolsa e bolsa em ferro fundido, linha predial tradicional, DN= 100 mm</t>
  </si>
  <si>
    <t>Luva bolsa e bolsa em ferro fundido, linha predial tradicional, DN= 75 mm</t>
  </si>
  <si>
    <t>Luva bolsa e bolsa em ferro fundido, linha predial tradicional, DN= 50 mm</t>
  </si>
  <si>
    <t>Joelho 87° 30´ em ferro fundido, linha predial tradicional, DN= 150 mm</t>
  </si>
  <si>
    <t>Joelho 87° 30´ em ferro fundido, linha predial tradicional, DN= 100 mm</t>
  </si>
  <si>
    <t>Joelho 87° 30´ em ferro fundido, linha predial tradicional, DN= 75 mm</t>
  </si>
  <si>
    <t>Joelho 87° 30´ em ferro fundido, linha predial tradicional, DN= 50 mm</t>
  </si>
  <si>
    <t>Joelho 45° em ferro fundido, linha predial tradicional, DN= 150 mm</t>
  </si>
  <si>
    <t>Joelho 45° em ferro fundido, linha predial tradicional, DN= 100 mm</t>
  </si>
  <si>
    <t>Joelho 45° em ferro fundido, linha predial tradicional, DN= 75 mm</t>
  </si>
  <si>
    <t>Joelho 45° em ferro fundido, linha predial tradicional, DN= 50 mm</t>
  </si>
  <si>
    <t>Tubo de PVC rígido DEFoFo, DN= 300mm (DE= 326mm), inclusive conexões</t>
  </si>
  <si>
    <t>Tubo de PVC rígido DEFoFo, DN= 250mm (DE= 274mm), inclusive conexões</t>
  </si>
  <si>
    <t>Tubo de PVC rígido DEFoFo, DN= 200mm (DE= 222mm), inclusive conexões</t>
  </si>
  <si>
    <t>Tubo de PVC rígido DEFoFo, DN= 150mm (DE= 170mm), inclusive conexões</t>
  </si>
  <si>
    <t>Tubo de PVC rígido DEFoFo, DN= 100mm (DE= 118mm), inclusive conexões</t>
  </si>
  <si>
    <t>Tubo de PVC rígido tipo PBA classe 15, DN= 100mm, (DE= 110mm), inclusive conexões</t>
  </si>
  <si>
    <t>Tubo de PVC rígido tipo PBA classe 15, DN= 75mm, (DE= 85mm), inclusive conexões</t>
  </si>
  <si>
    <t>Tubo de PVC rígido tipo PBA classe 15, DN= 50mm, (DE= 60mm), inclusive conexões</t>
  </si>
  <si>
    <t>Tubo de PVC rígido soldável marrom, DN= 110 mm, (4´), inclusive conexões</t>
  </si>
  <si>
    <t>Tubo de PVC rígido soldável marrom, DN= 85 mm, (3´), inclusive conexões</t>
  </si>
  <si>
    <t>Tubo de PVC rígido soldável marrom, DN= 75 mm, (2 1/2´), inclusive conexões</t>
  </si>
  <si>
    <t>Tubo de PVC rígido soldável marrom, DN= 60 mm, (2´), inclusive conexões</t>
  </si>
  <si>
    <t>Tubo de PVC rígido soldável marrom, DN= 50 mm, (1 1/2´), inclusive conexões</t>
  </si>
  <si>
    <t>Tubo de PVC rígido soldável marrom, DN= 40 mm, (1 1/4´), inclusive conexões</t>
  </si>
  <si>
    <t>Tubo de PVC rígido soldável marrom, DN= 32 mm, (1´), inclusive conexões</t>
  </si>
  <si>
    <t>Tubo de PVC rígido soldável marrom, DN= 25 mm, (3/4´), inclusive conexões</t>
  </si>
  <si>
    <t>Tubo de PVC rígido soldável marrom, DN= 20 mm, (1/2´), inclusive conexões</t>
  </si>
  <si>
    <t>Filtro tipo cesto para hidrômetro de 50 mm (2´)</t>
  </si>
  <si>
    <t>Hidrômetro em bronze, diâmetro de 40 mm (1 1/2´)</t>
  </si>
  <si>
    <t>Hidrômetro em bronze, diâmetro de 25 mm (1´)</t>
  </si>
  <si>
    <t>Hidrômetro em ferro fundido, diâmetro 100 mm (4´)</t>
  </si>
  <si>
    <t>Hidrômetro em ferro fundido, diâmetro 50 mm (2´)</t>
  </si>
  <si>
    <t>Abrigo padronizado de gás GLP encanado</t>
  </si>
  <si>
    <t>Entrada completa de água com abrigo e registro de gaveta, DN= 2 1/2´</t>
  </si>
  <si>
    <t>Entrada completa de água com abrigo e registro de gaveta, DN= 1 1/2´</t>
  </si>
  <si>
    <t>Entrada completa de água com abrigo e registro de gaveta, DN= 2´</t>
  </si>
  <si>
    <t>Entrada completa de água com abrigo e registro de gaveta, DN= 1´</t>
  </si>
  <si>
    <t>Entrada completa de água com abrigo e registro de gaveta, DN= 3´</t>
  </si>
  <si>
    <t>Entrada completa de água com abrigo e registro de gaveta, DN= 3/4´</t>
  </si>
  <si>
    <t>Válvula de metal cromado de 1´</t>
  </si>
  <si>
    <t>Válvula de metal cromado de 1 1/2´</t>
  </si>
  <si>
    <t>Válvula americana</t>
  </si>
  <si>
    <t>Válvula de PVC para lavatório</t>
  </si>
  <si>
    <t>Filtro de pressão em ABS, para 360 l/h</t>
  </si>
  <si>
    <t>Bolsa para bacia sanitária</t>
  </si>
  <si>
    <t>Tampa de plástico para bacia sanitária</t>
  </si>
  <si>
    <t>Sifão plástico com copo, rígido, de 1 1/4´ x 2´</t>
  </si>
  <si>
    <t>Sifão plástico com copo, rígido, de 1´ x 1 1/2´</t>
  </si>
  <si>
    <t>Tubo de ligação para sanitário</t>
  </si>
  <si>
    <t>Sifão de metal cromado de 1´ x 1 1/2´</t>
  </si>
  <si>
    <t>Sifão de metal cromado de 1 1/2´ x 2´</t>
  </si>
  <si>
    <t>Reparo para válvula de descarga</t>
  </si>
  <si>
    <t>Botão para válvula de descarga</t>
  </si>
  <si>
    <t>Acabamento cromado para registro</t>
  </si>
  <si>
    <t>Tubo de ligação para mictório, DN= 1/2´</t>
  </si>
  <si>
    <t>Canopla para válvula de descarga</t>
  </si>
  <si>
    <t>Engate flexível de PVC DN= 1/2´</t>
  </si>
  <si>
    <t>Engate flexível metálico DN= 1/2´</t>
  </si>
  <si>
    <t>Recolocação de caixas de descarga de sobrepor</t>
  </si>
  <si>
    <t>Recolocação de aparelhos sanitários, incluindo acessórios</t>
  </si>
  <si>
    <t>Recolocação de sifões</t>
  </si>
  <si>
    <t>Recolocação de torneiras</t>
  </si>
  <si>
    <t>Sifão plástico sanfonado universal de 1´</t>
  </si>
  <si>
    <t>Cuba em aço inoxidável dupla de 1020x400x250mm</t>
  </si>
  <si>
    <t>Cuba em aço inoxidável dupla de 835x340x140mm</t>
  </si>
  <si>
    <t>Cuba em aço inoxidável dupla de 715x400x140mm</t>
  </si>
  <si>
    <t>Cuba em aço inoxidável simples de 1100x600x400mm</t>
  </si>
  <si>
    <t>Cuba em aço inoxidável simples de 1400x900x500mm</t>
  </si>
  <si>
    <t>Cuba em aço inoxidável simples de 700x600x450mm</t>
  </si>
  <si>
    <t>Cuba em aço inoxidável simples de 600x500x400mm</t>
  </si>
  <si>
    <t>Cuba em aço inoxidável simples de 600x500x350mm</t>
  </si>
  <si>
    <t>Cuba em aço inoxidável simples de 600x500x300mm</t>
  </si>
  <si>
    <t>Cuba em aço inoxidável simples de 500x400x300mm</t>
  </si>
  <si>
    <t>Cuba em aço inoxidável simples de 500x400x200mm</t>
  </si>
  <si>
    <t>Cuba em aço inoxidável simples de 500x400x400mm</t>
  </si>
  <si>
    <t>Cuba em aço inoxidável simples de 560x330x140mm</t>
  </si>
  <si>
    <t>Cuba em aço inoxidável simples de 465x300x140mm</t>
  </si>
  <si>
    <t>Cuba em aço inoxidável simples de 400x340x140mm</t>
  </si>
  <si>
    <t>Tanque em aço inoxidável</t>
  </si>
  <si>
    <t>Mictório coletivo em aço inoxidável</t>
  </si>
  <si>
    <t>Lavatório coletivo em aço inoxidável</t>
  </si>
  <si>
    <t>Prateleira em granito com espessura de 3 cm</t>
  </si>
  <si>
    <t>Prateleira em granilite</t>
  </si>
  <si>
    <t>Prateleira em granito com espessura de 2 cm</t>
  </si>
  <si>
    <t>Válvula para cuba de laboratório, com nuca giratória e bico escalonado para mangueira</t>
  </si>
  <si>
    <t>Ducha higiênica com registro</t>
  </si>
  <si>
    <t>Secador de mãos em ABS</t>
  </si>
  <si>
    <t>Torneira de parede em ABS, DN 1/2´ ou 3/4´, 15cm</t>
  </si>
  <si>
    <t>Torneira de parede em ABS, DN 1/2´ ou 3/4´, 10cm</t>
  </si>
  <si>
    <t>Caixa de descarga de embutir, acionamento frontal, completa</t>
  </si>
  <si>
    <t>Torneira de parede acionamento hidromecânico, em latão cromado, DN= 1/2´ ou 3/4´</t>
  </si>
  <si>
    <t>Torneira de mesa para pia com bica móvel e arejador em latão fundido cromado</t>
  </si>
  <si>
    <t>Torneira de parede antivandalismo, DN= 3/4´</t>
  </si>
  <si>
    <t>Aparelho misturador de parede, para pia, com bica móvel, acabamento cromado</t>
  </si>
  <si>
    <t>Torneira de parede para pia com bica móvel e arejador, em latão fundido cromado</t>
  </si>
  <si>
    <t>Torneira longa sem rosca para uso geral, em latão fundido cromado</t>
  </si>
  <si>
    <t>Torneira curta sem rosca para uso geral, em latão fundido sem acabamento, DN= 3/4´</t>
  </si>
  <si>
    <t>Torneira curta com rosca para uso geral, em latão fundido cromado, DN= 3/4´</t>
  </si>
  <si>
    <t>Torneira curta com rosca para uso geral, em latão fundido sem acabamento, DN= 3/4´</t>
  </si>
  <si>
    <t>Torneira curta com rosca para uso geral, em latão fundido sem acabamento, DN= 1/2´</t>
  </si>
  <si>
    <t>Ducha higiênica cromada</t>
  </si>
  <si>
    <t>Ducha cromada simples</t>
  </si>
  <si>
    <t>Dispenser toalheiro em ABS, para folhas</t>
  </si>
  <si>
    <t>Saboneteira tipo dispenser, para refil de 800 ml</t>
  </si>
  <si>
    <t>Cabide cromado para banheiro</t>
  </si>
  <si>
    <t>Porta-papel de louça de embutir</t>
  </si>
  <si>
    <t>Saboneteira de louça de embutir</t>
  </si>
  <si>
    <t>Dispenser toalheiro metálico esmaltado para bobina de 25cm x 50m, sem alavanca</t>
  </si>
  <si>
    <t>Meia saboneteira de louça de embutir</t>
  </si>
  <si>
    <t>Tampo/bancada em concreto armado, revestido em aço inoxidável fosco polido</t>
  </si>
  <si>
    <t>Tampo/bancada em mármore nacional espessura de 3 cm</t>
  </si>
  <si>
    <t>Cuba de louça de embutir redonda</t>
  </si>
  <si>
    <t>Bacia sifonada com caixa de descarga acoplada sem tampa - 6 litros</t>
  </si>
  <si>
    <t>Tanque de louça sem coluna de 30 litros</t>
  </si>
  <si>
    <t>Caixa de descarga em plástico, de sobrepor, capacidade 9 litros com engate flexível</t>
  </si>
  <si>
    <t>Lavatório de louça para canto, sem coluna - sem pertences</t>
  </si>
  <si>
    <t>Tanque em granito sintético, linha comercial - sem pertences</t>
  </si>
  <si>
    <t>Tanque de louça com coluna de 18 a 20 litros</t>
  </si>
  <si>
    <t>Tanque de louça com coluna de 30 litros</t>
  </si>
  <si>
    <t>Cuba de louça de embutir oval</t>
  </si>
  <si>
    <t>Lavatório em louça com coluna suspensa</t>
  </si>
  <si>
    <t>Mictório de louça sifonado auto aspirante</t>
  </si>
  <si>
    <t>Lavatório em polipropileno</t>
  </si>
  <si>
    <t>Lavatório de louça pequeno com coluna suspensa - linha especial</t>
  </si>
  <si>
    <t>Lavatório de louça com coluna</t>
  </si>
  <si>
    <t>Lavatório de louça sem coluna</t>
  </si>
  <si>
    <t>Bacia sifonada de louça sem tampa - 6 litros</t>
  </si>
  <si>
    <t>Bacia turca de louça - 6 litros</t>
  </si>
  <si>
    <t>Bomba de circulação para água quente</t>
  </si>
  <si>
    <t>Bomba de remoção de condensados para condicionadores de ar</t>
  </si>
  <si>
    <t>Cigarra de embutir 50/60HZ até 127V, com placa</t>
  </si>
  <si>
    <t>Torneira elétrica</t>
  </si>
  <si>
    <t>Reservatório térmico horizontal em aço inoxidável AISI 304, capacidade de 500 litros</t>
  </si>
  <si>
    <t>Aquecedor a gás de acumulação, capacidade 500 l</t>
  </si>
  <si>
    <t>Aquecedor a gás de acumulação, capacidade 300 l</t>
  </si>
  <si>
    <t>Chuveiro com jato regulável em metal com acabamento cromado</t>
  </si>
  <si>
    <t>Chuveiro frio em PVC, diâmetro de 10 cm</t>
  </si>
  <si>
    <t>Solda exotérmica conexão cabo-superfície de aço, bitola do cabo de 50mm² a 95mm²</t>
  </si>
  <si>
    <t>Solda exotérmica conexão cabo-superfície de aço, bitola do cabo de 16mm² a 35mm²</t>
  </si>
  <si>
    <t>Solda exotérmica conexão cabo-cabo horizontal reto, bitola do cabo de 16mm² a 70mm²</t>
  </si>
  <si>
    <t>Solda exotérmica conexão cabo-cabo horizontal em T, bitola do cabo de 50-50mm² a 95-50mm²</t>
  </si>
  <si>
    <t>Solda exotérmica conexão cabo-cabo horizontal em X, bitola do cabo de 50-25mm² a 95-50mm²</t>
  </si>
  <si>
    <t>Solda exotérmica conexão cabo-cabo horizontal em X, bitola do cabo de 16-16mm² a 35-35mm²</t>
  </si>
  <si>
    <t>Malha fechada pré-fabricada em fio de cobre de 16mm e mesch 30 x 30cm para aterramento</t>
  </si>
  <si>
    <t>Terminal estanhado com 2 furos e 1 compressão - 50 mm²</t>
  </si>
  <si>
    <t>Terminal estanhado com 1 furo e 1 compressão - 50 mm²</t>
  </si>
  <si>
    <t>Terminal estanhado com 1 furo e 1 compressão - 35 mm²</t>
  </si>
  <si>
    <t>Terminal estanhado com 1 furo e 1 compressão - 16 mm²</t>
  </si>
  <si>
    <t>Conector com rabicho e porca em latão para cabo de 16 a 35 mm²</t>
  </si>
  <si>
    <t>Suporte para fixação de terminal aéreo e/ou de cabo de cobre nu, com base ondulada</t>
  </si>
  <si>
    <t>Presilha em latão para cabos de 16 até 50 mm²</t>
  </si>
  <si>
    <t>Caixa de inspeção do terra cilíndrica em PVC rígido, diâmetro de 300 mm - h= 600 mm</t>
  </si>
  <si>
    <t>Caixa de inspeção do terra cilíndrica em PVC rígido, diâmetro de 300 mm - h= 400 mm</t>
  </si>
  <si>
    <t>Caixa de inspeção do terra cilíndrica em PVC rígido, diâmetro de 300 mm - h= 250 mm</t>
  </si>
  <si>
    <t>Tampa para caixa de inspeção cilíndrica, aço galvanizado</t>
  </si>
  <si>
    <t>Suporte para fixação de terminal aéreo e/ou de cabo de cobre nu, com base plana</t>
  </si>
  <si>
    <t>Suporte para tubo de proteção com grapa para chumbar, diâmetro 2´</t>
  </si>
  <si>
    <t>Suporte para tubo de proteção com chapa de encosto, diâmetro 2´</t>
  </si>
  <si>
    <t>Clips de fixação para vergalhão em aço galvanizado de 3/8´</t>
  </si>
  <si>
    <t>Esticador em latão para cabo de cobre</t>
  </si>
  <si>
    <t>Vergalhão liso de aço galvanizado, diâmetro de 3/8´</t>
  </si>
  <si>
    <t>Conector olhal cabo/haste de 5/8´</t>
  </si>
  <si>
    <t>Conector olhal cabo/haste de 3/4´</t>
  </si>
  <si>
    <t>Conector de emenda em latão para cabo de até 50 mm² com 4 parafusos</t>
  </si>
  <si>
    <t>Conector cabo/haste de 3/4´</t>
  </si>
  <si>
    <t>Caixa de inspeção suspensa</t>
  </si>
  <si>
    <t>Sinalizador de obstáculo duplo, com célula fotoelétrica</t>
  </si>
  <si>
    <t>Sinalizador de obstáculo simples, com célula fotoelétrica</t>
  </si>
  <si>
    <t>Sinalizador de obstáculo duplo, sem célula fotoelétrica</t>
  </si>
  <si>
    <t>Braçadeira para fixação do aparelho sinalizador para mastro de diâmetro 2´</t>
  </si>
  <si>
    <t>Sinalizador de obstáculo simples, sem célula fotoelétrica</t>
  </si>
  <si>
    <t>Suporte porta bandeira reforçado para mastro de diâmetro 2´</t>
  </si>
  <si>
    <t>Suporte porta bandeira simples para mastro de diâmetro 2´</t>
  </si>
  <si>
    <t>Mastro simples galvanizado de diâmetro 2´</t>
  </si>
  <si>
    <t>Contraventagem com cabo para mastro de diâmetro 2´</t>
  </si>
  <si>
    <t>Base para mastro de diâmetro 2´</t>
  </si>
  <si>
    <t>Apoio para mastro de diâmetro 2´</t>
  </si>
  <si>
    <t>Braçadeira de contraventagem para mastro de diâmetro 2´</t>
  </si>
  <si>
    <t>Isolador galvanizado para mastro de diâmetro 2´, reforçado com 2 descidas</t>
  </si>
  <si>
    <t>Isolador galvanizado para mastro de diâmetro 2´, reforçado com 1 descida</t>
  </si>
  <si>
    <t>Isolador galvanizado para mastro de diâmetro 2´, simples com 2 descidas</t>
  </si>
  <si>
    <t>Isolador galvanizado para mastro de diâmetro 2´, simples com 1 descida</t>
  </si>
  <si>
    <t>Isolador galvanizado uso geral, reforçado com calha para telha ondulada</t>
  </si>
  <si>
    <t>Isolador galvanizado uso geral, simples com calha para telha ondulada</t>
  </si>
  <si>
    <t>Isolador galvanizado uso geral, reforçado com chapa de encosto</t>
  </si>
  <si>
    <t>Isolador galvanizado uso geral, simples com chapa de encosto</t>
  </si>
  <si>
    <t>Isolador galvanizado uso geral, reforçado para fixação a 90°</t>
  </si>
  <si>
    <t>Isolador galvanizado uso geral, simples com rosca mecânica</t>
  </si>
  <si>
    <t>Captor tipo terminal aéreo, h= 300 mm, diâmetro de 1/4´ em cobre</t>
  </si>
  <si>
    <t>Niple duplo galvanizado de 2´</t>
  </si>
  <si>
    <t>Luva de redução galvanizada de 2´ x 3/4´</t>
  </si>
  <si>
    <t>Captor tipo terminal aéreo, h= 600 mm, diâmetro de 3/8´ galvanizado a fogo</t>
  </si>
  <si>
    <t>Captor tipo Franklin, h= 300 mm, 4 pontos, 2 descidas, acabamento cromado</t>
  </si>
  <si>
    <t>Captor tipo Franklin, h= 300 mm, 4 pontos, 1 descida, acabamento cromado</t>
  </si>
  <si>
    <t>Recolocação de aparelhos de iluminação ou projetores fixos em teto, piso ou parede</t>
  </si>
  <si>
    <t>Luminária retangular fechada para iluminação externa em poste, tipo pétala pequena</t>
  </si>
  <si>
    <t>Luminária retangular fechada para iluminação externa em poste, tipo pétala grande</t>
  </si>
  <si>
    <t>Luminária fechada para iluminação pública tipo pétala pequena</t>
  </si>
  <si>
    <t>Poste telecônico reto em aço SAE 1010/1020 galvanizado a fogo, altura de 6,00 m</t>
  </si>
  <si>
    <t>Poste telecônico reto em aço SAE 1010/1020 galvanizado a fogo, altura de 8,00 m</t>
  </si>
  <si>
    <t>Poste telecônico reto em aço SAE 1010/1020 galvanizado a fogo, altura de 10,00 m</t>
  </si>
  <si>
    <t>Poste telecônico curvo em aço SAE 1010/1020 galvanizado a fogo, altura de 8,00 m</t>
  </si>
  <si>
    <t>Cruzeta reforçada em ferro galvanizado para fixação de duas luminárias</t>
  </si>
  <si>
    <t>Cruzeta reforçada em ferro galvanizado para fixação de quatro luminárias</t>
  </si>
  <si>
    <t>Lâmpada fluorescente tubular, base bipino bilateral de 32 W, com camada trifósforo</t>
  </si>
  <si>
    <t>Lâmpada fluorescente tubular, base bipino bilateral de 32 W</t>
  </si>
  <si>
    <t>Lâmpada fluorescente tubular, base bipino bilateral de 28 W</t>
  </si>
  <si>
    <t>Lâmpada fluorescente tubular, base bipino bilateral de 20 W</t>
  </si>
  <si>
    <t>Lâmpada fluorescente tubular, base bipino bilateral de 16 W</t>
  </si>
  <si>
    <t>Lâmpada halógena tubular, base R7s bilateral de 300 W - 110 ou 220 V</t>
  </si>
  <si>
    <t>Lâmpada halógena refletora PAR20, base E27 de 50 W - 220 V</t>
  </si>
  <si>
    <t>Receptáculo de porcelana com parafuso de fixação com rosca E-27</t>
  </si>
  <si>
    <t>Placa/espelho em latão escovado 4´ x 4´, para 01 tomada elétrica</t>
  </si>
  <si>
    <t>Placa/espelho em latão escovado 4´ x 4´, para 02 tomadas elétrica</t>
  </si>
  <si>
    <t>Plugue prolongador com 2P+T de 10A, 250V</t>
  </si>
  <si>
    <t>Plugue com 2P+T de 10A, 250V</t>
  </si>
  <si>
    <t>Placa de 4´ x 4´</t>
  </si>
  <si>
    <t>Placa de 4´ x 2´</t>
  </si>
  <si>
    <t>Alarme sonoro bitonal 220 V para painel de comando</t>
  </si>
  <si>
    <t>Botoeira de comando liga-desliga, sem sinalização</t>
  </si>
  <si>
    <t>Botoeira com retenção para quadro/painel</t>
  </si>
  <si>
    <t>Botão de comando duplo sem sinalizador</t>
  </si>
  <si>
    <t>Sinalizador com lâmpada</t>
  </si>
  <si>
    <t>Chave comutadora para voltímetro</t>
  </si>
  <si>
    <t>Chave comutadora para amperímetro</t>
  </si>
  <si>
    <t>Relé supervisor trifásico contra falta de fase, inversão de fase e mínima tensão</t>
  </si>
  <si>
    <t>Contator auxiliar - 4na+4nf</t>
  </si>
  <si>
    <t>Contator de potência 50 A - 2na+2nf</t>
  </si>
  <si>
    <t>Contator de potência 32 A - 2na+2nf</t>
  </si>
  <si>
    <t>Contator de potência 22 A/25 A - 2na+2nf</t>
  </si>
  <si>
    <t>Contator de potência 16 A - 2na+2nf</t>
  </si>
  <si>
    <t>Contator de potência 110 A - 2na+2nf</t>
  </si>
  <si>
    <t>Contator de potência 12 A - 2na+2nf</t>
  </si>
  <si>
    <t>Contator de potência 12 A - 1na+1nf</t>
  </si>
  <si>
    <t>Contator de potência 9 A - 2na+2nf</t>
  </si>
  <si>
    <t>Caixa em PVC octogonal de 4´ x 4´</t>
  </si>
  <si>
    <t>Caixa em PVC de 4´ x 4´</t>
  </si>
  <si>
    <t>Caixa em PVC de 4´ x 2´</t>
  </si>
  <si>
    <t>Condulete metálico de 4´</t>
  </si>
  <si>
    <t>Condulete metálico de 3´</t>
  </si>
  <si>
    <t>Condulete metálico de 2 1/2´</t>
  </si>
  <si>
    <t>Condulete metálico de 2´</t>
  </si>
  <si>
    <t>Condulete metálico de 1 1/2´</t>
  </si>
  <si>
    <t>Condulete metálico de 1 1/4´</t>
  </si>
  <si>
    <t>Condulete metálico de 1´</t>
  </si>
  <si>
    <t>Condulete metálico de 3/4´</t>
  </si>
  <si>
    <t>Sensor de presença infravermelho passivo e microondas, alcance de 12 m - sem fio</t>
  </si>
  <si>
    <t>Sensor de presença para teto, com fotocélula, para lâmpada qualquer</t>
  </si>
  <si>
    <t>Pulsador 2 A - 250 V, para minuteria com placa</t>
  </si>
  <si>
    <t>Conjunto 2 interruptores simples e 1 tomada 2P+T de 10 A, completo</t>
  </si>
  <si>
    <t>Conjunto 1 interruptor simples e 1 tomada 2P+T de 10 A, completo</t>
  </si>
  <si>
    <t>Conjunto 2 tomadas 2P+T de 10 A, completo</t>
  </si>
  <si>
    <t>Tomada 2P+T de 20 A - 250 V, completa</t>
  </si>
  <si>
    <t>Tomada 2P+T de 10 A - 250 V, completa</t>
  </si>
  <si>
    <t>Tomada RJ 45 para rede de dados, com placa</t>
  </si>
  <si>
    <t>Plugue e tomada 2P+T de 16 A de sobrepor - 380 / 440 V</t>
  </si>
  <si>
    <t>Tomada de canaleta/perfilado universal 2P+T, com caixa e tampa</t>
  </si>
  <si>
    <t>Tomada 3P+T de 32 A, blindada industrial de sobrepor negativa</t>
  </si>
  <si>
    <t>Tomada 3P+T de 63 A, blindada industrial de embutir</t>
  </si>
  <si>
    <t>Tomada RJ 11 para telefone, sem placa</t>
  </si>
  <si>
    <t>Caixa de passagem em alumínio fundido à prova de tempo, 300 x 300 mm</t>
  </si>
  <si>
    <t>Caixa de passagem em alumínio fundido à prova de tempo, 200 x 200 mm</t>
  </si>
  <si>
    <t>Caixa de passagem em alumínio fundido à prova de tempo, 100 x 100 mm</t>
  </si>
  <si>
    <t>Caixa de passagem em chapa, com tampa parafusada, 500 x 500 x 150 mm</t>
  </si>
  <si>
    <t>Caixa de passagem em chapa, com tampa parafusada, 400 x 400 x 150 mm</t>
  </si>
  <si>
    <t>Caixa de passagem em chapa, com tampa parafusada, 300 x 300 x 120 mm</t>
  </si>
  <si>
    <t>Caixa de passagem em chapa, com tampa parafusada, 200 x 200 x 100 mm</t>
  </si>
  <si>
    <t>Caixa de passagem em chapa, com tampa parafusada, 150 x 150 x 80 mm</t>
  </si>
  <si>
    <t>Caixa de passagem em chapa, com tampa parafusada, 100 x 100 x 80 mm</t>
  </si>
  <si>
    <t>Caixa de tomada em alumínio para piso 4´ x 4´</t>
  </si>
  <si>
    <t>Caixa de ferro estampada octogonal de 3´ x 3´</t>
  </si>
  <si>
    <t>Caixa de ferro estampada 4´ x 4´</t>
  </si>
  <si>
    <t>Caixa de ferro estampada 4´ x 2´</t>
  </si>
  <si>
    <t>Cabo torcido flexível de 2 x 2,5 mm², isolação em PVC antichama</t>
  </si>
  <si>
    <t>Cabo óptico multimodo, 6 fibras, 50/125 µm - uso interno/externo</t>
  </si>
  <si>
    <t>Cabo óptico multimodo, 4 fibras, 50/125 µm - uso interno/externo</t>
  </si>
  <si>
    <t>Cabo óptico de terminação, 2 fibras, 50/125 µm - uso interno/externo</t>
  </si>
  <si>
    <t>Recolocação de condutor aparente com diâmetro externo acima de 6,5 mm</t>
  </si>
  <si>
    <t>Conector prensa-cabo de 3/4´</t>
  </si>
  <si>
    <t>Recolocação de condutor aparente com diâmetro externo até 6,5 mm</t>
  </si>
  <si>
    <t>Cabo para rede U/UTP 23 AWG com 4 pares - categoria 6A</t>
  </si>
  <si>
    <t>Cabo coaxial tipo RG 6</t>
  </si>
  <si>
    <t>Cabo coaxial tipo RG 11</t>
  </si>
  <si>
    <t>Cabo para rede 24 AWG com 4 pares, categoria 6</t>
  </si>
  <si>
    <t>Cabo coaxial tipo RGC 59</t>
  </si>
  <si>
    <t>Cabo coaxial tipo RG 59</t>
  </si>
  <si>
    <t>Cabo de alumínio nu sem alma de aço CA, 2/0 AWG - Aster</t>
  </si>
  <si>
    <t>Cabo de alumínio nu sem alma de aço CA, 2 AWG - Iris</t>
  </si>
  <si>
    <t>Cabo de alumínio nu com alma de aço CAA, 4 AWG - Swan</t>
  </si>
  <si>
    <t>Cabo de alumínio nu com alma de aço CAA, 1/0 AWG - Raven</t>
  </si>
  <si>
    <t>Cabo telefônico CCE-APL, com 4 pares de 0,50 mm, para conexões em rede externa</t>
  </si>
  <si>
    <t>Fio telefônico externo tipo FE-160</t>
  </si>
  <si>
    <t>Terminal de pressão/compressão para cabo de 240 mm²</t>
  </si>
  <si>
    <t>Terminal de pressão/compressão para cabo de 185 mm²</t>
  </si>
  <si>
    <t>Terminal de pressão/compressão para cabo de 120 mm²</t>
  </si>
  <si>
    <t>Terminal de pressão/compressão para cabo de 150 mm²</t>
  </si>
  <si>
    <t>Terminal de pressão/compressão para cabo de 95 mm²</t>
  </si>
  <si>
    <t>Terminal de pressão/compressão para cabo de 70 mm²</t>
  </si>
  <si>
    <t>Terminal de pressão/compressão para cabo de 50 mm²</t>
  </si>
  <si>
    <t>Terminal de pressão/compressão para cabo de 35 mm²</t>
  </si>
  <si>
    <t>Terminal de pressão/compressão para cabo de 25 mm²</t>
  </si>
  <si>
    <t>Terminal de pressão/compressão para cabo de 16 mm²</t>
  </si>
  <si>
    <t>Terminal de pressão/compressão para cabo de 6 até 10 mm²</t>
  </si>
  <si>
    <t>Terminal de compressão para cabo de 2,5 mm²</t>
  </si>
  <si>
    <t>Conector split-bolt para cabo de 50 mm², latão, com rabicho</t>
  </si>
  <si>
    <t>Conector split-bolt para cabo de 35 mm², latão, com rabicho</t>
  </si>
  <si>
    <t>Conector split-bolt para cabo de 25 mm², latão, com rabicho</t>
  </si>
  <si>
    <t>Conector split-bolt para cabo de 50 mm², latão, simples</t>
  </si>
  <si>
    <t>Conector split-bolt para cabo de 35 mm², latão, simples</t>
  </si>
  <si>
    <t>Conector split-bolt para cabo de 25 mm², latão, simples</t>
  </si>
  <si>
    <t>Cabo de cobre nu, têmpera mole, classe 2, de 185 mm²</t>
  </si>
  <si>
    <t>Cabo de cobre nu, têmpera mole, classe 2, de 95 mm²</t>
  </si>
  <si>
    <t>Cabo de cobre nu, têmpera mole, classe 2, de 70 mm²</t>
  </si>
  <si>
    <t>Cabo de cobre nu, têmpera mole, classe 2, de 50 mm²</t>
  </si>
  <si>
    <t>Cabo de cobre nu, têmpera mole, classe 2, de 35 mm²</t>
  </si>
  <si>
    <t>Cabo de cobre nu, têmpera mole, classe 2, de 25 mm²</t>
  </si>
  <si>
    <t>Cabo de cobre nu, têmpera mole, classe 2, de 16 mm²</t>
  </si>
  <si>
    <t>Cabo de cobre de 2,5 mm², isolamento 0,6/1 kV - isolação em PVC 70°C</t>
  </si>
  <si>
    <t>Cabo de cobre de 1,5 mm², isolamento 0,6/1 kV - isolação em PVC 70°C</t>
  </si>
  <si>
    <t>Cabo de cobre de 10 mm², isolamento 0,6/1 kV - isolação em PVC 70°C</t>
  </si>
  <si>
    <t>Cabo de cobre de 6 mm², isolamento 0,6/1 kV - isolação em PVC 70°C</t>
  </si>
  <si>
    <t>Cabo de cobre de 4 mm², isolamento 750 V - isolação em PVC 70°C</t>
  </si>
  <si>
    <t>Cabo de cobre de 2,5 mm², isolamento 750 V - isolação em PVC 70°C</t>
  </si>
  <si>
    <t>Cabo de cobre de 10 mm², isolamento 750 V - isolação em PVC 70°C</t>
  </si>
  <si>
    <t>Cabo de cobre de 6 mm², isolamento 750 V - isolação em PVC 70°C</t>
  </si>
  <si>
    <t>Cabo de cobre de 1,5 mm², isolamento 750 V - isolação em PVC 70°C</t>
  </si>
  <si>
    <t>Eletrocalha perfurada galvanizada a fogo, 250 x 50 mm, com acessórios</t>
  </si>
  <si>
    <t>Eletrocalha perfurada galvanizada a fogo, 200 x 50 mm, com acessórios</t>
  </si>
  <si>
    <t>Eletrocalha perfurada galvanizada a fogo, 150 x 50 mm, com acessórios</t>
  </si>
  <si>
    <t>Eletrocalha perfurada galvanizada a fogo, 100 x 50 mm, com acessórios</t>
  </si>
  <si>
    <t>Eletrocalha lisa galvanizada a fogo, 400 x 100 mm, com acessórios</t>
  </si>
  <si>
    <t>Eletrocalha lisa galvanizada a fogo, 300 x 100 mm, com acessórios</t>
  </si>
  <si>
    <t>Eletrocalha lisa galvanizada a fogo, 250 x 100 mm, com acessórios</t>
  </si>
  <si>
    <t>Eletrocalha lisa galvanizada a fogo, 200 x 100 mm, com acessórios</t>
  </si>
  <si>
    <t>Eletrocalha lisa galvanizada a fogo, 150 x 100 mm, com acessórios</t>
  </si>
  <si>
    <t>Eletrocalha lisa galvanizada a fogo, 100 x 100 mm, com acessórios</t>
  </si>
  <si>
    <t>Eletrocalha lisa galvanizada a fogo, 250 x 50 mm, com acessórios</t>
  </si>
  <si>
    <t>Eletrocalha lisa galvanizada a fogo, 200 x 50 mm, com acessórios</t>
  </si>
  <si>
    <t>Eletrocalha lisa galvanizada a fogo, 150 x 50 mm, com acessórios</t>
  </si>
  <si>
    <t>Eletrocalha lisa galvanizada a fogo, 100 x 50 mm, com acessórios</t>
  </si>
  <si>
    <t>Eletrocalha lisa galvanizada a fogo, 50 x 50 mm, com acessórios</t>
  </si>
  <si>
    <t>Eletroduto de PVC corrugado flexível reforçado, diâmetro externo de 32 mm</t>
  </si>
  <si>
    <t>Eletroduto de PVC corrugado flexível reforçado, diâmetro externo de 25 mm</t>
  </si>
  <si>
    <t>Eletroduto de PVC corrugado flexível leve, diâmetro externo de 32 mm</t>
  </si>
  <si>
    <t>Eletroduto de PVC corrugado flexível leve, diâmetro externo de 25 mm</t>
  </si>
  <si>
    <t>Eletroduto de PVC corrugado flexível leve, diâmetro externo de 20 mm</t>
  </si>
  <si>
    <t>Caixa de derivação embutida ou externa para rodapé técnico duplo</t>
  </si>
  <si>
    <t>Terminal de fechamento ou mata junta com pintura eletrostática, para rodapé técnico duplo</t>
  </si>
  <si>
    <t>Terminal de fechamento ou mata junta com pintura eletrostática, para rodapé técnico triplo</t>
  </si>
  <si>
    <t>Terminal macho giratório em latão zincado de 2´</t>
  </si>
  <si>
    <t>Terminal macho giratório em latão zincado de 1´</t>
  </si>
  <si>
    <t>Terminal macho giratório em latão zincado de 3/4´</t>
  </si>
  <si>
    <t>Terminal macho fixo em latão zincado de 2´</t>
  </si>
  <si>
    <t>Terminal macho fixo em latão zincado de 1´</t>
  </si>
  <si>
    <t>Terminal macho fixo em latão zincado de 3/4´</t>
  </si>
  <si>
    <t>Eletroduto metálico flexível com capa em PVC de 2´</t>
  </si>
  <si>
    <t>Eletroduto metálico flexível com capa em PVC de 1´</t>
  </si>
  <si>
    <t>Eletroduto metálico flexível com capa em PVC de 3/4´</t>
  </si>
  <si>
    <t>Eletroduto corrugado em polietileno de alta densidade, DN= 40 mm, com acessórios</t>
  </si>
  <si>
    <t>Eletroduto corrugado em polietileno de alta densidade, DN= 150 mm, com acessórios</t>
  </si>
  <si>
    <t>Eletroduto corrugado em polietileno de alta densidade, DN= 125 mm, com acessórios</t>
  </si>
  <si>
    <t>Eletroduto corrugado em polietileno de alta densidade, DN= 100 mm, com acessórios</t>
  </si>
  <si>
    <t>Eletroduto corrugado em polietileno de alta densidade, DN= 75 mm, com acessórios</t>
  </si>
  <si>
    <t>Eletroduto corrugado em polietileno de alta densidade, DN= 50 mm, com acessórios</t>
  </si>
  <si>
    <t>Eletroduto corrugado em polietileno de alta densidade, DN= 30 mm, com acessórios</t>
  </si>
  <si>
    <t>Leito para cabos, tipo pesado, em aço galvanizado de 800 x 100 mm - com acessórios</t>
  </si>
  <si>
    <t>Leito para cabos, tipo pesado, em aço galvanizado de 500 x 100 mm - com acessórios</t>
  </si>
  <si>
    <t>Leito para cabos, tipo pesado, em aço galvanizado de 300 x 100 mm - com acessórios</t>
  </si>
  <si>
    <t>Leito para cabos, tipo pesado, em aço galvanizado de 600 x 100 mm - com acessórios</t>
  </si>
  <si>
    <t>Leito para cabos, tipo pesado, em aço galvanizado de 400 x 100 mm - com acessórios</t>
  </si>
  <si>
    <t>Duto de piso liso em aço, medindo 3 x 25 x 70 mm, com acessórios</t>
  </si>
  <si>
    <t>Duto de piso liso em aço, medindo 2 x 25 x 70 mm, com acessórios</t>
  </si>
  <si>
    <t>Perfilado liso 38 x 38 mm - com acessórios</t>
  </si>
  <si>
    <t>Vergalhão com rosca, porca e arruela de diâmetro 5/16´ (tirante)</t>
  </si>
  <si>
    <t>Vergalhão com rosca, porca e arruela de diâmetro 1/4´ (tirante)</t>
  </si>
  <si>
    <t>Vergalhão com rosca, porca e arruela de diâmetro 3/8´ (tirante)</t>
  </si>
  <si>
    <t>Saída superior, diâmetro de 3/4´</t>
  </si>
  <si>
    <t>Saída lateral simples, diâmetro de 3/4´</t>
  </si>
  <si>
    <t>Saída final, diâmetro de 3/4´</t>
  </si>
  <si>
    <t>Tampa de pressão para perfilado de 38 x 38 mm</t>
  </si>
  <si>
    <t>Grampo tipo ´C´ diâmetro 3/8`, com balancim tamanho grande</t>
  </si>
  <si>
    <t>Eletroduto de PVC rígido roscável de 4´ - com acessórios</t>
  </si>
  <si>
    <t>Eletroduto de PVC rígido roscável de 3´ - com acessórios</t>
  </si>
  <si>
    <t>Eletroduto de PVC rígido roscável de 2 1/2´ - com acessórios</t>
  </si>
  <si>
    <t>Eletroduto de PVC rígido roscável de 2´ - com acessórios</t>
  </si>
  <si>
    <t>Eletroduto de PVC rígido roscável de 1 1/2´ - com acessórios</t>
  </si>
  <si>
    <t>Eletroduto de PVC rígido roscável de 1 1/4´ - com acessórios</t>
  </si>
  <si>
    <t>Eletroduto de PVC rígido roscável de 1´ - com acessórios</t>
  </si>
  <si>
    <t>Eletroduto de PVC rígido roscável de 3/4´ - com acessórios</t>
  </si>
  <si>
    <t>Punho de manobra com articulador de acionamento</t>
  </si>
  <si>
    <t>Suporte fixo para transformadores de potencial</t>
  </si>
  <si>
    <t>Banco de medição para transformadores TC/TP, padrão Eletropaulo e/ou Cesp</t>
  </si>
  <si>
    <t>Recolocação de quadro de distribuição de sobrepor, sem componentes</t>
  </si>
  <si>
    <t>Recolocação de fundo de quadro de distribuição, sem componentes</t>
  </si>
  <si>
    <t>Recolocação de chave seccionadora tripolar de 125 A até 650 A, sem base fusível</t>
  </si>
  <si>
    <t>Barra de neutro e/ou terra</t>
  </si>
  <si>
    <t>Isolador em epóxi de 1 kV para barramento</t>
  </si>
  <si>
    <t>Transformador de corrente 50-5 A até 150-5 A, janela</t>
  </si>
  <si>
    <t>Transformador de corrente 1000-5 A até 1500-5 A, janela</t>
  </si>
  <si>
    <t>Transformador de corrente 200-5 A até 600-5 A, janela</t>
  </si>
  <si>
    <t>Transformador de corrente 800-5 A, janela</t>
  </si>
  <si>
    <t>Transformador de potencial monofásico até 500 VA classe 15 kV, a seco, sem fusíveis</t>
  </si>
  <si>
    <t>Transformador de potencial monofásico até 2000 VA classe 15 kV, a seco, com fusíveis</t>
  </si>
  <si>
    <t>Transformador de potencial monofásico até 1000 VA classe 15 kV, a seco, com fusíveis</t>
  </si>
  <si>
    <t>Chave seccionadora tripolar seca para 600 / 630 A - 15 kV - com prolongador</t>
  </si>
  <si>
    <t>Chave seccionadora tripolar seca para 400 A - 15 kV - com prolongador</t>
  </si>
  <si>
    <t>Chave seccionadora tripolar sob carga para 400 A - 15 kV - com prolongador</t>
  </si>
  <si>
    <t>Chave seccionadora tripolar sob carga para 400 A - 25 kV - com prolongador</t>
  </si>
  <si>
    <t>Barra de contato para chave seccionadora tipo NH3-630 A</t>
  </si>
  <si>
    <t>Chave comutadora, reversão sob carga, tetrapolar, sem porta fusível, para 630 A / 690 V</t>
  </si>
  <si>
    <t>Chave comutadora, reversão sob carga, tripolar, sem porta fusível, para 1000 A</t>
  </si>
  <si>
    <t>Chave comutadora, reversão sob carga, tripolar, sem porta fusível, para 600/630 A</t>
  </si>
  <si>
    <t>Chave comutadora, reversão sob carga, tripolar, sem porta fusível, para 400 A</t>
  </si>
  <si>
    <t>Chave comutadora, reversão sob carga, tetrapolar, sem porta fusível, para 100 A</t>
  </si>
  <si>
    <t>Disjuntor em caixa aberta tripolar extraível, 500 V de 6300 A, com acessórios</t>
  </si>
  <si>
    <t>Mini-disjuntor termomagnético, tripolar 220/380 V, corrente de 63 A</t>
  </si>
  <si>
    <t>Mini-disjuntor termomagnético, tripolar 220/380 V, corrente de 40 A até 50 A</t>
  </si>
  <si>
    <t>Mini-disjuntor termomagnético, tripolar 220/380 V, corrente de 10 A até 32 A</t>
  </si>
  <si>
    <t>Mini-disjuntor termomagnético, bipolar 400 V, corrente de 80 A até 100 A</t>
  </si>
  <si>
    <t>Mini-disjuntor termomagnético, bipolar 220/380 V, corrente de 63 A</t>
  </si>
  <si>
    <t>Mini-disjuntor termomagnético, bipolar 220/380 V, corrente de 40 A até 50 A</t>
  </si>
  <si>
    <t>Mini-disjuntor termomagnético, bipolar 220/380 V, corrente de 10 A até 32 A</t>
  </si>
  <si>
    <t>Mini-disjuntor termomagnético, unipolar 127/220 V, corrente de 40 A até 50 A</t>
  </si>
  <si>
    <t>Mini-disjuntor termomagnético, unipolar 127/220 V, corrente de 10 A até 32 A</t>
  </si>
  <si>
    <t>Disjuntor termomagnético, tripolar 220/380 V, corrente de 60 A até 100 A</t>
  </si>
  <si>
    <t>Disjuntor termomagnético, tripolar 220/380 V, corrente de 10 A até 50 A</t>
  </si>
  <si>
    <t>Disjuntor termomagnético, bipolar 220/380 V, corrente de 60 A até 100 A</t>
  </si>
  <si>
    <t>Disjuntor termomagnético, bipolar 220/380 V, corrente de 10 A até 50 A</t>
  </si>
  <si>
    <t>Disjuntor termomagnético, unipolar 127/220 V, corrente de 35 A até 50 A</t>
  </si>
  <si>
    <t>Disjuntor termomagnético, unipolar 127/220 V, corrente de 10 A até 30 A</t>
  </si>
  <si>
    <t>Fusível em vidro para ´TP´ de 0,5 A</t>
  </si>
  <si>
    <t>Fusível tipo HH para 15 kV de 60 A até 100 A</t>
  </si>
  <si>
    <t>Fusível tipo HH para 15 kV de 2,5 A até 50 A</t>
  </si>
  <si>
    <t>Fusível tipo NH 3 de 400 A até 630 A</t>
  </si>
  <si>
    <t>Fusível tipo NH 2 de 224 A até 400 A</t>
  </si>
  <si>
    <t>Fusível tipo NH 1 de 36 A até 250 A</t>
  </si>
  <si>
    <t>Fusível tipo NH 00 de 6 A até 160 A</t>
  </si>
  <si>
    <t>Base de fusível unipolar de 15 kV</t>
  </si>
  <si>
    <t>Base de fusível tripolar de 15 kV</t>
  </si>
  <si>
    <t>Base de fusível NH até 400 A, com fusível</t>
  </si>
  <si>
    <t>Base de fusível NH até 250 A, com fusível</t>
  </si>
  <si>
    <t>Base de fusível NH até 125 A, com fusível</t>
  </si>
  <si>
    <t>Base de fusível Diazed completa para 63 A</t>
  </si>
  <si>
    <t>Base de fusível Diazed completa para 25 A</t>
  </si>
  <si>
    <t>Barramento de cobre nu</t>
  </si>
  <si>
    <t>Quadro Telebrás de sobrepor de 800 x 800 x 120 mm</t>
  </si>
  <si>
    <t>Quadro Telebrás de sobrepor de 600 x 600 x 120 mm</t>
  </si>
  <si>
    <t>Quadro Telebrás de sobrepor de 400 x 400 x 120 mm</t>
  </si>
  <si>
    <t>Quadro Telebrás de sobrepor de 200 x 200 x 120 mm</t>
  </si>
  <si>
    <t>Quadro Telebrás de embutir de 1200 x 1200 x 120 mm</t>
  </si>
  <si>
    <t>Quadro Telebrás de embutir de 800 x 800 x 120 mm</t>
  </si>
  <si>
    <t>Quadro Telebrás de embutir de 600 x 600 x 120 mm</t>
  </si>
  <si>
    <t>Quadro Telebrás de embutir de 400 x 400 x 120 mm</t>
  </si>
  <si>
    <t>Quadro Telebrás de embutir de 200 x 200 x 120 mm</t>
  </si>
  <si>
    <t>Cruzeta metálica de 2400 mm, para fixação de mufla ou para-raios</t>
  </si>
  <si>
    <t>Tapete de borracha isolante elétrico de 1000 x 1000 mm</t>
  </si>
  <si>
    <t>Suporte de transformador em poste ou estaleiro</t>
  </si>
  <si>
    <t>Caixa porta luvas em madeira, com tampa</t>
  </si>
  <si>
    <t>Sela para cruzeta de madeira</t>
  </si>
  <si>
    <t>Luva de couro para proteção de luva isolante</t>
  </si>
  <si>
    <t>Óleo para transformador</t>
  </si>
  <si>
    <t>Óleo para disjuntor</t>
  </si>
  <si>
    <t>Mudança de tap do transformador</t>
  </si>
  <si>
    <t>Luva isolante de borracha, até 10 kV</t>
  </si>
  <si>
    <t>Mão francesa de 700 mm</t>
  </si>
  <si>
    <t>Luva isolante de borracha, acima de 10 até 20 kV</t>
  </si>
  <si>
    <t>Cruzeta de madeira de 2400 mm</t>
  </si>
  <si>
    <t>Chapa de ferro de 1,50 x 0,50 m para bucha de passagem</t>
  </si>
  <si>
    <t>Bucha para passagem interna/externa com isolação para 15 kV</t>
  </si>
  <si>
    <t>Vara para manobra em cabine em fibra de vidro, para tensão até 36 kV</t>
  </si>
  <si>
    <t>Prensa vergalhão ´T´, diâmetro de 3/8´</t>
  </si>
  <si>
    <t>Braçadeira para fixação de eletroduto, até 4´</t>
  </si>
  <si>
    <t>Terminal para vergalhão, diâmetro de 3/8´</t>
  </si>
  <si>
    <t>União angular para vergalhão, diâmetro de 3/8´</t>
  </si>
  <si>
    <t>Vergalhão de cobre eletrolítico, diâmetro de 3/8´</t>
  </si>
  <si>
    <t>Transformador trifásico a seco de 150 kVA, encapsulado em resina epóxi sob vácuo</t>
  </si>
  <si>
    <t>Transformador trifásico a seco de 112,5 kVA, encapsulado em resina epóxi sob vácuo</t>
  </si>
  <si>
    <t>Transformador de potência trifásico de 500 kVA, classe 15 kV, a óleo - tipo pedestal</t>
  </si>
  <si>
    <t>Transformador de potência trifásico de 45 kVA, classe 15 kV, a seco</t>
  </si>
  <si>
    <t>Transformador de potência trifásico de 300 kVA, classe 15 kV, a seco</t>
  </si>
  <si>
    <t>Transformador de potência trifásico de 750 kVA, classe 15 kV, a seco</t>
  </si>
  <si>
    <t>Transformador de potência trifásico de 750 kVA, classe 15 kV, a óleo</t>
  </si>
  <si>
    <t>Transformador de potência trifásico de 500 kVA, classe 15 kV, a óleo</t>
  </si>
  <si>
    <t>Transformador de potência trifásico de 30 kVA, classe 1,2 KV, a seco com cabine</t>
  </si>
  <si>
    <t>Transformador de potência trifásico de 500 kVA, classe 15 kV, a seco com cabine</t>
  </si>
  <si>
    <t>Transformador de potência trifásico de 112,5 kVA, classe 15 kV, a óleo</t>
  </si>
  <si>
    <t>Transformador de potência trifásico de 300 kVA, classe 15 kV, a óleo</t>
  </si>
  <si>
    <t>Transformador de potência trifásico de 75 kVA, classe 15 kV, a óleo</t>
  </si>
  <si>
    <t>Transformador de potência trifásico de 7,5 kVA, classe 0,6 kV, a seco com cabine</t>
  </si>
  <si>
    <t>Transformador de potência trifásico de 5 kVA, classe 0,6 kV, a seco com cabine</t>
  </si>
  <si>
    <t>Transformador de potência trifásico de 1000 kVA, classe 15 kV, a seco com cabine</t>
  </si>
  <si>
    <t>Transformador de potência trifásico de 500 kVA, classe 15 kV, a seco</t>
  </si>
  <si>
    <t>Transformador de potência trifásico de 150 kVA, classe 15 kV, a óleo</t>
  </si>
  <si>
    <t>Transformador de potência trifásico de 225 kVA, classe 15 kV, a óleo</t>
  </si>
  <si>
    <t>Terminal modular (mufla) unipolar interno para cabo até 70 mm²/15 kV</t>
  </si>
  <si>
    <t>Terminal modular (mufla) unipolar externo para cabo até 70 mm²/15 kV</t>
  </si>
  <si>
    <t>Isolador pedestal para 25 kV</t>
  </si>
  <si>
    <t>Isolador pedestal para 15 kV</t>
  </si>
  <si>
    <t>Isolador tipo pino para 15 kV, inclusive pino (poste)</t>
  </si>
  <si>
    <t>Isolador tipo disco para 15 kV de 6´ - 150 mm</t>
  </si>
  <si>
    <t>Isolador tipo roldana para baixa tensão de 76 x 79 mm</t>
  </si>
  <si>
    <t>Suporte para 4 isoladores de baixa tensão</t>
  </si>
  <si>
    <t>Suporte para 3 isoladores de baixa tensão</t>
  </si>
  <si>
    <t>Suporte para 2 isoladores de baixa tensão</t>
  </si>
  <si>
    <t>Suporte para 1 isolador de baixa tensão</t>
  </si>
  <si>
    <t>Caixa de medição polifásica (500 x 600 x 200) mm, padrão concessionárias</t>
  </si>
  <si>
    <t>Caixa de medição tipo II (300 x 560 x 200) mm, padrão concessionárias</t>
  </si>
  <si>
    <t>Mastro para bandeira galvanizado, h= 7,00 m</t>
  </si>
  <si>
    <t>Mastro para bandeira galvanizado, h= 9,00 m</t>
  </si>
  <si>
    <t>Plataforma com 3 mastros galvanizados, h= 9,00 m</t>
  </si>
  <si>
    <t>Plataforma com 3 mastros galvanizados, h= 7,00 m</t>
  </si>
  <si>
    <t>Gangorra dupla em madeira rústica</t>
  </si>
  <si>
    <t>Balanço duplo em madeira rústica</t>
  </si>
  <si>
    <t>Centro de atividades em madeira rústica</t>
  </si>
  <si>
    <t>Banco de madeira sobre alvenaria</t>
  </si>
  <si>
    <t>Banco contínuo em concreto vazado</t>
  </si>
  <si>
    <t>Piso em fibra de polipropileno corrugado para quadra de esportes, inclusive pintura</t>
  </si>
  <si>
    <t>Poste oficial completo com rede para voleibol</t>
  </si>
  <si>
    <t>Trave oficial completa com rede para futebol de salão</t>
  </si>
  <si>
    <t>Tela de arame galvanizado fio nº 12 BWG, malha de 2´</t>
  </si>
  <si>
    <t>Grelha arvoreira em ferro fundido</t>
  </si>
  <si>
    <t>Recolocação de alambrado, com altura acima de 4,50 m</t>
  </si>
  <si>
    <t>Recolocação de alambrado, com altura até 4,50 m</t>
  </si>
  <si>
    <t>Recolocação de barreira de proteção perimetral, simples ou dupla</t>
  </si>
  <si>
    <t>Tela de aço galvanizado fio nº 10 BWG, malha de 2´, tipo alambrado de segurança</t>
  </si>
  <si>
    <t>Tela de arame galvanizado fio nº 22 BWG, malha de 2´, tipo galinheiro</t>
  </si>
  <si>
    <t>Fechamento de divisa - mourão com placas pré moldadas</t>
  </si>
  <si>
    <t>Gradil tela eletrosoldado, malha de 5 x 15cm, galvanizado</t>
  </si>
  <si>
    <t>Portão de abrir em gradil eletrofundido, malha 5 x 15 cm</t>
  </si>
  <si>
    <t>Portão de ferro perfilado, tipo parque</t>
  </si>
  <si>
    <t>Gradil de ferro perfilado, tipo parque</t>
  </si>
  <si>
    <t>Alambrado em tela de aço galvanizado de 2´, montantes metálicos retos</t>
  </si>
  <si>
    <t>Barreira de proteção perimetral em aço inoxidável AISI 430, dupla</t>
  </si>
  <si>
    <t>Alambrado em tela de aço galvanizado de 1´, montantes metálicos e arame farpado</t>
  </si>
  <si>
    <t>Cerca em arame farpado com mourões de concreto, com ponta inclinada</t>
  </si>
  <si>
    <t>Cerca em arame farpado com mourões de concreto</t>
  </si>
  <si>
    <t>Árvore ornamental tipo coqueiro Jerivá - h= 4,00 m</t>
  </si>
  <si>
    <t>Árvore ornamental tipo Areca Bambu - h= 2,00 m</t>
  </si>
  <si>
    <t>Árvore ornamental tipo Ipê Amarelo - h= 2,00 m</t>
  </si>
  <si>
    <t>Árvore ornamental tipo Pata de Vaca - h= 2,00 m</t>
  </si>
  <si>
    <t>Arbusto Curcúligo - h= 0,60 a 0,80 m</t>
  </si>
  <si>
    <t>Arbusto Alamanda - h= 0,60 a 0,80 m</t>
  </si>
  <si>
    <t>Arbusto Moréia - h= 0,50 m</t>
  </si>
  <si>
    <t>Arbusto Azaléa - h= 0,60 a 0,80 m</t>
  </si>
  <si>
    <t>Plantio de grama pelo processo hidrossemeadura</t>
  </si>
  <si>
    <t>Forração com clorofito, mínimo de 20 mudas / m² - h= 0,15 m</t>
  </si>
  <si>
    <t>Plantio de grama esmeralda em placas (jardins e canteiros)</t>
  </si>
  <si>
    <t>Forração com Hera Inglesa, mínimo 18 mudas / m² - h= 0,15 m</t>
  </si>
  <si>
    <t>Plantio de grama São Carlos em placas (jardins e canteiros)</t>
  </si>
  <si>
    <t>Forração com Lírio Amarelo, mínimo 18 mudas / m² - h= 0,50 m</t>
  </si>
  <si>
    <t>Plantio de grama batatais em placas (jardins e canteiros)</t>
  </si>
  <si>
    <t>Plantio de grama batatais em placas (praças e áreas abertas)</t>
  </si>
  <si>
    <t>Limpeza e regularização de áreas para ajardinamento (jardins e canteiros)</t>
  </si>
  <si>
    <t>Terra vegetal orgânica comum</t>
  </si>
  <si>
    <t>Textura acrílica para uso interno / externo, inclusive preparo</t>
  </si>
  <si>
    <t>Borracha clorada em massa, inclusive preparo</t>
  </si>
  <si>
    <t>Epóxi em massa, inclusive preparo</t>
  </si>
  <si>
    <t>Tinta acrílica em massa, inclusive preparo</t>
  </si>
  <si>
    <t>Tinta acrílica antimofo em massa, inclusive preparo</t>
  </si>
  <si>
    <t>Tinta látex em massa, inclusive preparo</t>
  </si>
  <si>
    <t>Borracha clorada para faixas demarcatórias</t>
  </si>
  <si>
    <t>Pintura com esmalte alquídico em estrutura metálica</t>
  </si>
  <si>
    <t>Pintura epóxi bicomponente em estruturas metálicas</t>
  </si>
  <si>
    <t>Acrílico para quadras e pisos cimentados</t>
  </si>
  <si>
    <t>Verniz em rodapés, baguetes ou molduras de madeira</t>
  </si>
  <si>
    <t>Verniz em superfície de madeira</t>
  </si>
  <si>
    <t>Esmalte em rodapés, baguetes ou molduras de madeira</t>
  </si>
  <si>
    <t>Verniz fungicida para madeira</t>
  </si>
  <si>
    <t>Verniz de proteção antipichação</t>
  </si>
  <si>
    <t>Verniz acrílico</t>
  </si>
  <si>
    <t>Resina acrílica plastificante</t>
  </si>
  <si>
    <t>Pintura especial em esmalte para lousa cor verde</t>
  </si>
  <si>
    <t>Tinta látex em elemento vazado</t>
  </si>
  <si>
    <t>Massa corrida à base de resina acrílica</t>
  </si>
  <si>
    <t>Massa corrida a base de PVA</t>
  </si>
  <si>
    <t>Imunizante para madeira</t>
  </si>
  <si>
    <t>Estucamento e lixamento de concreto</t>
  </si>
  <si>
    <t>Estucamento e lixamento de concreto deteriorado</t>
  </si>
  <si>
    <t>Tela galvanizada fio 24 BWG, malha hexagonal de 1/2´, para armadura de argamassa</t>
  </si>
  <si>
    <t>Tela em polietileno, malha hexagonal de 1/2´, para armadura de argamassa</t>
  </si>
  <si>
    <t>Recolocação de argila expandida</t>
  </si>
  <si>
    <t>Impermeabilização anticorrosiva em membrana epoxídica com alcatrão de hulha, sobre massa</t>
  </si>
  <si>
    <t>Impermeabilização em argamassa polimérica para umidade e água de percolação</t>
  </si>
  <si>
    <t>Impermeabilização em argamassa impermeável com aditivo hidrófugo</t>
  </si>
  <si>
    <t>Impermeabilização em membrana à base de polímeros acrílicos, na cor branca</t>
  </si>
  <si>
    <t>Impermeabilização em membrana de asfalto modificado com elastômeros, na cor preta</t>
  </si>
  <si>
    <t>Impermeabilização em pintura de asfalto oxidado com solventes orgânicos, sobre metal</t>
  </si>
  <si>
    <t>Impermeabilização em pintura de asfalto oxidado com solventes orgânicos, sobre massa</t>
  </si>
  <si>
    <t>Impermeabilização com manta asfáltica tipo III, anti raiz, espessura de 4 mm</t>
  </si>
  <si>
    <t>Impermeabilização em manta asfáltica com armadura, tipo III-B, espessura de 4 mm</t>
  </si>
  <si>
    <t>Impermeabilização em manta asfáltica com armadura, tipo III-B, espessura de 3 mm</t>
  </si>
  <si>
    <t>Proteção para isolamento térmico em alumínio</t>
  </si>
  <si>
    <t>Proteção anticorrosiva, com fita adesiva, para ramais sob a terra, com DN até 1´</t>
  </si>
  <si>
    <t>Apoio em placa de neoprene fretado</t>
  </si>
  <si>
    <t>Chapa de aço em bitolas medias</t>
  </si>
  <si>
    <t>Junta elástica estrutural de neoprene</t>
  </si>
  <si>
    <t>Junta estrutural com perfilado termoplástico em PVC, perfil O-22</t>
  </si>
  <si>
    <t>Junta estrutural com perfilado termoplástico em PVC, perfil O-12</t>
  </si>
  <si>
    <t>Junta estrutural com poliestireno expandido de alta densidade P-III, espessura de 20 mm</t>
  </si>
  <si>
    <t>Junta estrutural com poliestireno expandido de alta densidade P-III, espessura de 10 mm</t>
  </si>
  <si>
    <t>Junta de dilatação elástica a base de poliuretano</t>
  </si>
  <si>
    <t>Mangueira plástica flexível para junta de dilatação</t>
  </si>
  <si>
    <t>Junta a base de asfalto oxidado a quente</t>
  </si>
  <si>
    <t>Junta de latão bitola de 1/8´</t>
  </si>
  <si>
    <t>Junta plástica de 3/4´ x 1/8´</t>
  </si>
  <si>
    <t>Argila expandida</t>
  </si>
  <si>
    <t>Lã de vidro e/ou lã de rocha com espessura de 2´</t>
  </si>
  <si>
    <t>Lã de vidro e/ou lã de rocha com espessura de 1´</t>
  </si>
  <si>
    <t>Lavatório de louça para canto sem coluna para pessoas com mobilidade reduzida</t>
  </si>
  <si>
    <t>Assento articulado para banho, em alumínio com pintura epóxi de 700 x 450 mm</t>
  </si>
  <si>
    <t>Sinalização com pictograma para vaga de estacionamento, com faixas demarcatórias</t>
  </si>
  <si>
    <t>Sinalização com pictograma para vaga de estacionamento</t>
  </si>
  <si>
    <t>Placa de identificação em alumínio para WC, com desenho universal de acessibilidade</t>
  </si>
  <si>
    <t>Sinalização visual de degraus com pintura esmalte epóxi, comprimento de 20 cm</t>
  </si>
  <si>
    <t>Revestimento em chapa de aço inoxidável para proteção de portas, altura de 40 cm</t>
  </si>
  <si>
    <t>Alumínio liso para complementos e reparos</t>
  </si>
  <si>
    <t>Cordoalha de aço galvanizado, diâmetro de 1/4´ (6,35 mm)</t>
  </si>
  <si>
    <t>Cabo em aço galvanizado com alma de aço, diâmetro de 5/16´ (7,94 mm)</t>
  </si>
  <si>
    <t>Cabo em aço galvanizado com alma de aço, diâmetro de 3/16´ (4,76 mm)</t>
  </si>
  <si>
    <t>Cantoneira e perfis em ferro</t>
  </si>
  <si>
    <t>Cantoneira em aço galvanizado</t>
  </si>
  <si>
    <t>Cantoneira em alumínio perfil ´Y´</t>
  </si>
  <si>
    <t>Perfil em alumínio natural</t>
  </si>
  <si>
    <t>Cantoneira em alumínio perfil sextavado</t>
  </si>
  <si>
    <t>Equipamento automatizador telescópico unilateral de portas deslizantes para folha dupla</t>
  </si>
  <si>
    <t>Equipamento automatizador de portas deslizantes para folha dupla</t>
  </si>
  <si>
    <t>Trinco de piso para porta em vidro temperado</t>
  </si>
  <si>
    <t>Capa de proteção para fechadura / ferrolho</t>
  </si>
  <si>
    <t>Puxador duplo em aço inoxidável, para porta de madeira, alumínio ou vidro, de 350 mm</t>
  </si>
  <si>
    <t>Contra fechadura de centro para porta em vidro temperado</t>
  </si>
  <si>
    <t>Mancal inferior com rolamento para porta em vidro temperado</t>
  </si>
  <si>
    <t>Pivô superior lateral para porta em vidro temperado</t>
  </si>
  <si>
    <t>Suporte duplo para vidro temperado fixado em alvenaria</t>
  </si>
  <si>
    <t>Dobradiça superior para porta de vidro temperado</t>
  </si>
  <si>
    <t>Dobradiça inferior para porta de vidro temperado</t>
  </si>
  <si>
    <t>Ferrolho de segurança para adaptação em portas de celas</t>
  </si>
  <si>
    <t>Brete para instalação superior em porta chapa/grade de segurança</t>
  </si>
  <si>
    <t>Dobradiça tipo gonzo, diâmetro de 1 1/2´ com abas de 2´ x 3/8´</t>
  </si>
  <si>
    <t>Ferragem para portão de tapume</t>
  </si>
  <si>
    <t>Recolocação de dobradiças</t>
  </si>
  <si>
    <t>Barra antipânico de sobrepor e maçaneta livre para porta de 1 folha</t>
  </si>
  <si>
    <t>Recolocação de fechaduras e fechos de sobrepor</t>
  </si>
  <si>
    <t>Barra antipânico de sobrepor para porta de 1 folha</t>
  </si>
  <si>
    <t>Recolocação de fechaduras de embutir</t>
  </si>
  <si>
    <t>Cadeado de latão com cilindro - trava dupla - 60mm</t>
  </si>
  <si>
    <t>Ferrolho de segurança de 1,20 m, para adaptação em portas de celas, embutido em caixa</t>
  </si>
  <si>
    <t>Mola hidráulica de piso, para porta com largura até 1,10 m e peso até 120 kg</t>
  </si>
  <si>
    <t>Visor tipo olho mágico</t>
  </si>
  <si>
    <t>Mola aérea para porta, com esforço acima de 50 kg até 60 kg</t>
  </si>
  <si>
    <t>Ferragem adicional para porta vão duplo em divisória</t>
  </si>
  <si>
    <t>Ferragem adicional para porta vão simples em divisória</t>
  </si>
  <si>
    <t>Ferragem completa para porta de box de WC tipo livre/ocupado</t>
  </si>
  <si>
    <t>Bate-maca ou protetor de parede em PVC, com amortecimento à impacto, altura de 200 mm</t>
  </si>
  <si>
    <t>Placa de poliéster reforçada com fibra de vidro de 3 mm</t>
  </si>
  <si>
    <t>Chapa de policarbonato alveolar de 6 mm</t>
  </si>
  <si>
    <t>Recolocação de vidro inclusive emassamento ou recolocação de baguetes</t>
  </si>
  <si>
    <t>Massa para vidro</t>
  </si>
  <si>
    <t>Espelho comum de 3 mm com moldura em alumínio</t>
  </si>
  <si>
    <t>Vidro laminado temperado incolor de 8mm</t>
  </si>
  <si>
    <t>Vidro temperado serigrafado incolor de 8 mm</t>
  </si>
  <si>
    <t>Vidro temperado cinza ou bronze de 10 mm</t>
  </si>
  <si>
    <t>Vidro temperado cinza ou bronze de 8 mm</t>
  </si>
  <si>
    <t>Vidro temperado cinza ou bronze de 6 mm</t>
  </si>
  <si>
    <t>Vidro temperado incolor de 10 mm</t>
  </si>
  <si>
    <t>Vidro temperado incolor de 8 mm</t>
  </si>
  <si>
    <t>Vidro temperado incolor de 6 mm</t>
  </si>
  <si>
    <t>Vidro liso laminado colorido de 10 mm</t>
  </si>
  <si>
    <t>Vidro fantasia de 3/4 mm</t>
  </si>
  <si>
    <t>Vidro liso laminado incolor de 8 mm</t>
  </si>
  <si>
    <t>Vidro liso laminado incolor de 10 mm</t>
  </si>
  <si>
    <t>Vidro liso laminado leitoso de 6 mm</t>
  </si>
  <si>
    <t>Vidro liso laminado colorido de 6 mm</t>
  </si>
  <si>
    <t>Vidro liso laminado incolor de 6 mm</t>
  </si>
  <si>
    <t>Vidro liso transparente de 6 mm</t>
  </si>
  <si>
    <t>Vidro liso transparente de 5 mm</t>
  </si>
  <si>
    <t>Vidro liso transparente de 4 mm</t>
  </si>
  <si>
    <t>Vidro liso transparente de 3 mm</t>
  </si>
  <si>
    <t>Caixilho fixo tipo veneziana em alumínio anodizado, sob medida - branco</t>
  </si>
  <si>
    <t>Caixilho guilhotina em alumínio anodizado, sob medida</t>
  </si>
  <si>
    <t>Tela em aço galvanizado fio 16 BWG, malha de 1´ - tipo alambrado</t>
  </si>
  <si>
    <t>Tela ondulada em aço galvanizado fio 10 BWG, malha de 1´</t>
  </si>
  <si>
    <t>Chapa de ferro nº 14, inclusive soldagem</t>
  </si>
  <si>
    <t>Batente em chapa de aço SAE 1010/1020, espessura de 3/16´, para obras de segurança</t>
  </si>
  <si>
    <t>Batente em chapa dobrada para portas</t>
  </si>
  <si>
    <t>Brete para instalação lateral em grade de segurança</t>
  </si>
  <si>
    <t>Solda MIG em esquadrias metálicas</t>
  </si>
  <si>
    <t>Recolocação de escada de marinheiro</t>
  </si>
  <si>
    <t>Recolocação de batentes</t>
  </si>
  <si>
    <t>Recolocação de esquadrias metálicas</t>
  </si>
  <si>
    <t>Porta de enrolar automatizado, em perfil meia cana perfurado, tipo transvision</t>
  </si>
  <si>
    <t>Grade de segurança em aço SAE 1045 chapeada, diâmetro 1´, com têmpera e revenimento</t>
  </si>
  <si>
    <t>Grade de segurança em aço SAE 1045, diâmetro 1´, com têmpera e revenimento</t>
  </si>
  <si>
    <t>Grade de segurança em aço SAE 1045 chapeada, diâmetro 1´, sem têmpera e revenimento</t>
  </si>
  <si>
    <t>Grade de segurança em aço SAE 1045, diâmetro 1´, sem têmpera e revenimento</t>
  </si>
  <si>
    <t>Tampa em chapa de segurança tipo xadrez, aço galvanizado a fogo antiderrapante de 1/4´</t>
  </si>
  <si>
    <t>Corrimão tubular em aço galvanizado, diâmetro 2´</t>
  </si>
  <si>
    <t>Corrimão tubular em aço galvanizado, diâmetro 1 1/2´</t>
  </si>
  <si>
    <t>Alçapão/tampa em chapa de ferro com porta cadeado</t>
  </si>
  <si>
    <t>Guarda-corpo tubular com tela em aço galvanizado, diâmetro de 1 1/2´</t>
  </si>
  <si>
    <t>Porta corta-fogo classe P.120 de 80 x 210 cm, com uma folha de abrir, completa</t>
  </si>
  <si>
    <t>Portão de 2 folhas tubular, com tela em aço galvanizado de 2´ e fio 10, completo</t>
  </si>
  <si>
    <t>Porta corta-fogo classe P.90, com barra antipânico numa face e maçaneta na outra, completa</t>
  </si>
  <si>
    <t>Porta de abrir em chapa dupla com visor, batente envolvente, completa</t>
  </si>
  <si>
    <t>Portão basculante em chapa metálica, estruturado com perfis metálicos</t>
  </si>
  <si>
    <t>Porta/portão de abrir em chapa cega com isolamento acústico, sob medida</t>
  </si>
  <si>
    <t>Porta de enrolar manual, cega ou vazada</t>
  </si>
  <si>
    <t>Grade em barra chata soldada de 1 1/2´ x 1/4´, sob medida</t>
  </si>
  <si>
    <t>Portinhola de abrir em chapa, para ´passa pacote´, completa, sob medida</t>
  </si>
  <si>
    <t>Portinhola de correr em chapa, para ´passa pacote´, completa, sob medida</t>
  </si>
  <si>
    <t>Porta de abrir em tela ondulada de aço galvanizado, completa</t>
  </si>
  <si>
    <t>Grade de proteção para caixilhos</t>
  </si>
  <si>
    <t>Porta em ferro de correr, para receber vidro, sob medida</t>
  </si>
  <si>
    <t>Porta corta-fogo classe P.90 de 100 x 210 cm, completa, com maçaneta tipo alavanca</t>
  </si>
  <si>
    <t>Porta/portão de correr em chapa cega dupla, sob medida</t>
  </si>
  <si>
    <t>Porta/portão de correr em tela ondulada de aço galvanizado, sob medida</t>
  </si>
  <si>
    <t>Portão de 2 folhas, tubular em tela de aço galvanizado acima de 2,50 m de altura, completo</t>
  </si>
  <si>
    <t>Portão tubular em tela de aço galvanizado até 2,50 m de altura, completo</t>
  </si>
  <si>
    <t>Porta de ferro de abrir tipo veneziana, linha comercial</t>
  </si>
  <si>
    <t>Porta/portão de abrir em chapa, sob medida</t>
  </si>
  <si>
    <t>Porta corta-fogo classe P.90 de 90 x 210 cm, completa, com maçaneta tipo alavanca</t>
  </si>
  <si>
    <t>Porta/portão tipo gradil sob medida</t>
  </si>
  <si>
    <t>Porta em ferro de abrir, para receber vidro, sob medida</t>
  </si>
  <si>
    <t>Caixilho tipo guichê em chapa de aço</t>
  </si>
  <si>
    <t>Caixilho fixo em aço SAE 1010/1020 para vidro à prova de bala, sob medida</t>
  </si>
  <si>
    <t>Caixilho em ferro tipo veneziana, sob medida</t>
  </si>
  <si>
    <t>Caixilho em ferro tipo veneziana, linha comercial</t>
  </si>
  <si>
    <t>Caixilho em ferro com ventilação permanente, sob medida</t>
  </si>
  <si>
    <t>Caixilho em ferro de correr, sob medida</t>
  </si>
  <si>
    <t>Caixilho em ferro basculante, sob medida</t>
  </si>
  <si>
    <t>Caixilho em ferro fixo, sob medida</t>
  </si>
  <si>
    <t>Folha de porta em madeira com tela de proteção tipo mosqueteira</t>
  </si>
  <si>
    <t>Folha de porta em madeira para receber vidro, sob medida</t>
  </si>
  <si>
    <t>Folha de porta lisa folheada com madeira, sob medida</t>
  </si>
  <si>
    <t>Folha de porta veneziana maciça, sob medida</t>
  </si>
  <si>
    <t>Acréscimo de visor completo em porta de madeira</t>
  </si>
  <si>
    <t>Guarnição de madeira</t>
  </si>
  <si>
    <t>Visor fixo e requadro de madeira para porta, para receber vidro</t>
  </si>
  <si>
    <t>Batente de madeira para porta</t>
  </si>
  <si>
    <t>Recolocação de guarnição ou molduras</t>
  </si>
  <si>
    <t>Recolocação de folhas de porta ou janela</t>
  </si>
  <si>
    <t>Recolocação de batentes de madeira</t>
  </si>
  <si>
    <t>Acréscimo de bandeira - porta lisa para acabamento em verniz, com batente de madeira</t>
  </si>
  <si>
    <t>Porta lisa com batente madeira - 110 x 210 cm</t>
  </si>
  <si>
    <t>Acréscimo de bandeira - porta lisa comum com batente de madeira</t>
  </si>
  <si>
    <t>Porta acústica de madeira</t>
  </si>
  <si>
    <t>Lousa em laminado melamínico, branco - linha comercial</t>
  </si>
  <si>
    <t>Painel em compensado naval, espessura de 25 mm</t>
  </si>
  <si>
    <t>Tampo sob medida em compensado, revestido na face superior em laminado fenólico melamínico</t>
  </si>
  <si>
    <t>Estrado em madeira</t>
  </si>
  <si>
    <t>Acréscimo de bandeira - porta macho e fêmea com batente de madeira</t>
  </si>
  <si>
    <t>Caixilho em madeira tipo veneziana de correr</t>
  </si>
  <si>
    <t>Abertura para vão de luminária em forro de PVC modular</t>
  </si>
  <si>
    <t>Recolocação de forros apoiados ou encaixados</t>
  </si>
  <si>
    <t>Recolocação de forros fixados</t>
  </si>
  <si>
    <t>Brise em placa cimentícia, montado em perfil e chapa metálica</t>
  </si>
  <si>
    <t>Forro em lâmina de PVC</t>
  </si>
  <si>
    <t>Beiral em tábua de angelim-vermelho / bacuri / maçaranduba macho e fêmea</t>
  </si>
  <si>
    <t>Beiral em tábua de angelim-vermelho / bacuri / maçaranduba macho e fêmea com tarugamento</t>
  </si>
  <si>
    <t>Forro xadrez em ripas de angelim-vermelho / bacuri / maçaranduba tarugado</t>
  </si>
  <si>
    <t>Forro em tábuas aparelhadas macho e fêmea de pinus tarugado</t>
  </si>
  <si>
    <t>Forro em tábuas aparelhadas macho e fêmea de pinus</t>
  </si>
  <si>
    <t>Canto externo de acabamento em PVC</t>
  </si>
  <si>
    <t>Recolocação de rodapé e cordões sintéticos</t>
  </si>
  <si>
    <t>Furação de piso elevado telescópico em chapa de aço</t>
  </si>
  <si>
    <t>Recolocação de piso elevado telescópico metálico, inclusive estrutura de sustentação</t>
  </si>
  <si>
    <t>Recolocação de piso sintético argamassado</t>
  </si>
  <si>
    <t>Recolocação de piso sintético com cola</t>
  </si>
  <si>
    <t>Degrau (piso e espelho) em borracha sintética preta com testeira - colado</t>
  </si>
  <si>
    <t>Rodapé de cordão de poliamida</t>
  </si>
  <si>
    <t>Revestimento em laminado melamínico dissipativo</t>
  </si>
  <si>
    <t>Revestimento com carpete para tráfego intenso, uso comercial, tipo bouclê de 6 mm</t>
  </si>
  <si>
    <t>Revestimento com carpete para tráfego moderado, uso comercial, tipo bouclê de 5,4 até 8 mm</t>
  </si>
  <si>
    <t>Piso elevado tipo telescópico em chapa de aço, sem revestimento</t>
  </si>
  <si>
    <t>Recolocação de rodapé e cordão de madeira</t>
  </si>
  <si>
    <t>Recolocação de tacos soltos com cola</t>
  </si>
  <si>
    <t>Recolocação de soalho em madeira</t>
  </si>
  <si>
    <t>Cordão de madeira</t>
  </si>
  <si>
    <t>Rodapé de madeira de 7 x 1,5 cm</t>
  </si>
  <si>
    <t>Piso em tacos de Ipê colado</t>
  </si>
  <si>
    <t>Soalho em tábua de madeira aparelhada</t>
  </si>
  <si>
    <t>Lambril em madeira macho/fêmea tarugado, exceto pinus</t>
  </si>
  <si>
    <t>Recolocação de mármore, pedras e granitos, assentes com massa</t>
  </si>
  <si>
    <t>Revestimento em pedra ardósia selecionada</t>
  </si>
  <si>
    <t>Revestimento em pedra mineira comum</t>
  </si>
  <si>
    <t>Faixa antiderrapante definitiva para degraus, soleiras, patamares ou pisos</t>
  </si>
  <si>
    <t>Reparos em rodapé de granilite - estucamento e polimento</t>
  </si>
  <si>
    <t>Reparos em pisos de alta resistência fundidos no local - estucamento e polimento</t>
  </si>
  <si>
    <t>Reparos em piso de granilite - estucamento e polimento</t>
  </si>
  <si>
    <t>Revestimento texturizado acrílico com microagregados minerais</t>
  </si>
  <si>
    <t>Revestimento em granito lavado tipo Fulget uso externo</t>
  </si>
  <si>
    <t>Friso para junta de dilatação em revestimento de granito lavado tipo Fulget</t>
  </si>
  <si>
    <t>Revestimento em granito lavado tipo Fulget uso externo, em faixas até 40 cm</t>
  </si>
  <si>
    <t>Massa raspada</t>
  </si>
  <si>
    <t>Rodapé qualquer em alta resistência moldado no local até 10 cm</t>
  </si>
  <si>
    <t>Degrau em alta resistência 12 mm</t>
  </si>
  <si>
    <t>Degrau em alta resistência 8 mm</t>
  </si>
  <si>
    <t>Soleira em alta resistência moldada no local</t>
  </si>
  <si>
    <t>Piso em alta resistência moldado no local 12 mm</t>
  </si>
  <si>
    <t>Piso em placas de granilite, acabamento encerado</t>
  </si>
  <si>
    <t>Rodapé em placas pré-moldadas de granilite, acabamento encerado, até 10 cm</t>
  </si>
  <si>
    <t>Rodapé qualquer em granilite moldado no local até 10 cm</t>
  </si>
  <si>
    <t>Degrau em granilite moldado no local</t>
  </si>
  <si>
    <t>Soleira em granilite moldado no local</t>
  </si>
  <si>
    <t>Piso em granilite moldado no local</t>
  </si>
  <si>
    <t>Peitoril em concreto simples</t>
  </si>
  <si>
    <t>Soleira em concreto simples</t>
  </si>
  <si>
    <t>Piso com requadro em concreto simples sem controle de fck</t>
  </si>
  <si>
    <t>Revestimento em gesso liso desempenado sobre bloco</t>
  </si>
  <si>
    <t>Revestimento em gesso liso desempenado sobre emboço</t>
  </si>
  <si>
    <t>Rodapé em cimentado desempenado e alisado com altura 15 cm</t>
  </si>
  <si>
    <t>Rodapé em cimentado desempenado e alisado com altura 10 cm</t>
  </si>
  <si>
    <t>Rodapé em cimentado desempenado e alisado com altura 7 cm</t>
  </si>
  <si>
    <t>Rodapé em cimentado desempenado e alisado com altura 5 cm</t>
  </si>
  <si>
    <t>Degrau em cimentado</t>
  </si>
  <si>
    <t>Cimentado áspero com caneluras</t>
  </si>
  <si>
    <t>Cimentado semi-áspero</t>
  </si>
  <si>
    <t>Cimentado desempenado e alisado com corante (queimado)</t>
  </si>
  <si>
    <t>Cimentado desempenado e alisado (queimado)</t>
  </si>
  <si>
    <t>Cimentado desempenado</t>
  </si>
  <si>
    <t>Emboço desempenado com argamassa industrializada</t>
  </si>
  <si>
    <t>Barra lisa com acabamento em nata de cimento</t>
  </si>
  <si>
    <t>Reboco</t>
  </si>
  <si>
    <t>Emboço desempenado com espuma de poliéster</t>
  </si>
  <si>
    <t>Emboço comum</t>
  </si>
  <si>
    <t>Chapisco rústico com pedra britada nº 1</t>
  </si>
  <si>
    <t>Chapisco fino peneirado</t>
  </si>
  <si>
    <t>Chapisco</t>
  </si>
  <si>
    <t>Regularização de piso com nata de cimento</t>
  </si>
  <si>
    <t>Lastro de concreto impermeabilizado</t>
  </si>
  <si>
    <t>Argamassa de regularização e/ou proteção</t>
  </si>
  <si>
    <t>Argamassa de proteção com argila expandida</t>
  </si>
  <si>
    <t>Recolocação de telha em fibrocimento ou CRFS, perfil ondulado</t>
  </si>
  <si>
    <t>Recolocação de domo de acrílico, inclusive perfis metálicos de fixação</t>
  </si>
  <si>
    <t>Recolocação de telha de barro tipo plan</t>
  </si>
  <si>
    <t>Recolocação de telha de barro tipo colonial/paulistinha</t>
  </si>
  <si>
    <t>Recolocação de cumeeiras e espigões de barro</t>
  </si>
  <si>
    <t>Rufo pré-moldado em concreto, de 20 x 50 x 26 cm</t>
  </si>
  <si>
    <t>Rufo pré-moldado em concreto, de 14 x 50 x 18,5 cm</t>
  </si>
  <si>
    <t>Calha, rufo, afins em chapa galvanizada nº 26 - corte 0,50 m</t>
  </si>
  <si>
    <t>Calha, rufo, afins em chapa galvanizada nº 26 - corte 0,33 m</t>
  </si>
  <si>
    <t>Calha, rufo, afins em chapa galvanizada nº 24 - corte 1,00 m</t>
  </si>
  <si>
    <t>Calha, rufo, afins em chapa galvanizada nº 24 - corte 0,50 m</t>
  </si>
  <si>
    <t>Calha, rufo, afins em chapa galvanizada nº 24 - corte 0,33 m</t>
  </si>
  <si>
    <t>Cobertura curva em chapa de policarbonato alveolar bronze de 6 mm</t>
  </si>
  <si>
    <t>Domo de acrílico fixado em perfis de alumínio</t>
  </si>
  <si>
    <t>Telhas de vidro para iluminação tipo colonial/paulistinha</t>
  </si>
  <si>
    <t>Telhas de vidro para iluminação tipo francesa</t>
  </si>
  <si>
    <t>Telha em poliéster reforçado com fibras de vidro, perfil trapezoidal 49</t>
  </si>
  <si>
    <t>Telha ondulada translúcida em polipropileno</t>
  </si>
  <si>
    <t>Rufo em cimento reforçado com fio sintético CRFS - perfil ondulado</t>
  </si>
  <si>
    <t>Espigão em cimento reforçado com fio sintético CRFS - perfil modulado</t>
  </si>
  <si>
    <t>Espigão em cimento reforçado com fio sintético CRFS - perfil ondulado</t>
  </si>
  <si>
    <t>Cumeeira normal em cimento reforçado com fio sintético CRFS - perfil modulado</t>
  </si>
  <si>
    <t>Cumeeira normal em cimento reforçado com fio sintético CRFS - perfil trapezoidal 44 cm</t>
  </si>
  <si>
    <t>Cumeeira universal em cimento reforçado com fio sintético CRFS - perfil ondulado</t>
  </si>
  <si>
    <t>Cumeeira normal em cimento reforçado com fio sintético CRFS - perfil ondulado</t>
  </si>
  <si>
    <t>Telhamento em cimento reforçado com fio sintético CRFS - perfil modulado</t>
  </si>
  <si>
    <t>Telhamento em cimento reforçado com fio sintético CRFS - perfil trapezoidal de 44 cm</t>
  </si>
  <si>
    <t>Telhamento em cimento reforçado com fio sintético CRFS - perfil ondulado de 8 mm</t>
  </si>
  <si>
    <t>Telhamento em cimento reforçado com fio sintético CRFS - perfil ondulado de 6 mm</t>
  </si>
  <si>
    <t>Espigão de barro emboçado</t>
  </si>
  <si>
    <t>Cumeeira de barro emboçado tipos: plan, romana, italiana, francesa e paulistinha</t>
  </si>
  <si>
    <t>Emboçamento de beiral em telhas de barro</t>
  </si>
  <si>
    <t>Telha de barro tipo plan</t>
  </si>
  <si>
    <t>Telha de barro tipo romana</t>
  </si>
  <si>
    <t>Telha de barro tipo francesa</t>
  </si>
  <si>
    <t>Telha de barro tipo italiana</t>
  </si>
  <si>
    <t>Recolocação de peças lineares em madeira com seção superior a 60 cm²</t>
  </si>
  <si>
    <t>Recolocação de peças lineares em madeira com seção até 60 cm²</t>
  </si>
  <si>
    <t>Fornecimento de peças diversas para estrutura em madeira</t>
  </si>
  <si>
    <t>Placas, vigas e pilares em concreto armado pré-moldado - fck= 40 MPa</t>
  </si>
  <si>
    <t>Fornecimento e montagem de estrutura em aço patinável, sem pintura</t>
  </si>
  <si>
    <t>Montagem de estrutura metálica em aço, sem pintura</t>
  </si>
  <si>
    <t>Fornecimento e montagem de estrutura em aço ASTM-A36, sem pintura</t>
  </si>
  <si>
    <t>Estrutura em terças para telhas perfil trapezoidal</t>
  </si>
  <si>
    <t>Estrutura em terças para telhas perfil e material qualquer, exceto barro</t>
  </si>
  <si>
    <t>Estrutura em terças para telhas de barro</t>
  </si>
  <si>
    <t>Estrutura pontaletada para telhas onduladas</t>
  </si>
  <si>
    <t>Estrutura pontaletada para telhas de barro</t>
  </si>
  <si>
    <t>Estrutura de madeira tesourada para telha perfil ondulado - vãos 13,01 a 18,00 m</t>
  </si>
  <si>
    <t>Estrutura de madeira tesourada para telha perfil ondulado - vãos 10,01 a 13,00 m</t>
  </si>
  <si>
    <t>Estrutura de madeira tesourada para telha perfil ondulado - vãos 7,01 a 10,00 m</t>
  </si>
  <si>
    <t>Estrutura de madeira tesourada para telha perfil ondulado - vãos até 7,00 m</t>
  </si>
  <si>
    <t>Estrutura de madeira tesourada para telha de barro - vãos de 13,01 a 18,00 m</t>
  </si>
  <si>
    <t>Estrutura de madeira tesourada para telha de barro - vãos de 10,01 a 13,00 m</t>
  </si>
  <si>
    <t>Estrutura de madeira tesourada para telha de barro - vãos de 7,01 a 10,00 m</t>
  </si>
  <si>
    <t>Estrutura de madeira tesourada para telha de barro - vãos até 7,00 m</t>
  </si>
  <si>
    <t>Tela galvanizada para fixação de alvenaria com dimensão de 17x50cm</t>
  </si>
  <si>
    <t>Tela galvanizada para fixação de alvenaria com dimensão de 12x50cm</t>
  </si>
  <si>
    <t>Tela galvanizada para fixação de alvenaria com dimensão de 10,5x50cm</t>
  </si>
  <si>
    <t>Tela galvanizada para fixação de alvenaria com dimensão de 7,5x50cm</t>
  </si>
  <si>
    <t>Tela galvanizada para fixação de alvenaria com dimensão de 6x50cm</t>
  </si>
  <si>
    <t>Recolocação de divisórias em chapas com montantes metálicos</t>
  </si>
  <si>
    <t>Divisória em placas de granilite com espessura de 4 cm</t>
  </si>
  <si>
    <t>Divisória em placas de granilite com espessura de 3 cm</t>
  </si>
  <si>
    <t>Divisória em placas de granito com espessura de 3 cm</t>
  </si>
  <si>
    <t>Cimalha em concreto com pingadeira</t>
  </si>
  <si>
    <t>Vergas, contravergas e pilaretes de concreto armado</t>
  </si>
  <si>
    <t>Alvenaria de elevação de 1 tijolo laminado</t>
  </si>
  <si>
    <t>Alvenaria de elevação de 1/2 tijolo laminado</t>
  </si>
  <si>
    <t>Alvenaria de elevação de 1/4 tijolo laminado</t>
  </si>
  <si>
    <t>Alvenaria de elevação de 1 tijolo maciço aparente</t>
  </si>
  <si>
    <t>Alvenaria de elevação de 1/2 tijolo maciço aparente</t>
  </si>
  <si>
    <t>Alvenaria de elevação de 1 1/2 tijolo maciço comum</t>
  </si>
  <si>
    <t>Alvenaria de elevação de 1 tijolo maciço comum</t>
  </si>
  <si>
    <t>Alvenaria de elevação de 1/2 tijolo maciço comum</t>
  </si>
  <si>
    <t>Alvenaria de elevação de 1/4 tijolo maciço comum</t>
  </si>
  <si>
    <t>Alvenaria de embasamento em tijolo maciço comum</t>
  </si>
  <si>
    <t>Pré-laje em painel pré-fabricado treliçado, H= 16 cm</t>
  </si>
  <si>
    <t>Pré-laje em painel pré-fabricado treliçado, H= 12 cm</t>
  </si>
  <si>
    <t>Pré-laje em painel pré-fabricado treliçado, com EPS, H= 16 cm</t>
  </si>
  <si>
    <t>Pré-laje em painel pré-fabricado treliçado, com EPS, H= 12 cm</t>
  </si>
  <si>
    <t>Pré-laje em painel pré-fabricado treliçado, com EPS, H= 20 cm</t>
  </si>
  <si>
    <t>Pré-laje em painel pré-fabricado treliçado, com EPS, H= 25 cm</t>
  </si>
  <si>
    <t>Estaca tipo hélice contínua, diâmetro de 80 cm em solo</t>
  </si>
  <si>
    <t>Estaca tipo hélice contínua, diâmetro de 70 cm em solo</t>
  </si>
  <si>
    <t>Estaca tipo hélice contínua, diâmetro de 50 cm em solo</t>
  </si>
  <si>
    <t>Estaca tipo hélice contínua, diâmetro de 40 cm em solo</t>
  </si>
  <si>
    <t>Estaca tipo hélice contínua, diâmetro de 25 cm em solo</t>
  </si>
  <si>
    <t>Estaca tipo hélice contínua, diâmetro de 30 cm em solo</t>
  </si>
  <si>
    <t>Estaca tipo hélice contínua, diâmetro de 60 cm em solo</t>
  </si>
  <si>
    <t>Estaca tipo hélice contínua, diâmetro de 35 cm em solo</t>
  </si>
  <si>
    <t>Abertura de fuste mecanizado diâmetro de 80 cm</t>
  </si>
  <si>
    <t>Abertura de fuste mecanizado diâmetro de 60 cm</t>
  </si>
  <si>
    <t>Abertura de fuste mecanizado diâmetro de 50 cm</t>
  </si>
  <si>
    <t>Estaca tipo Raiz, diâmetro de 40 cm para 130 t, em solo</t>
  </si>
  <si>
    <t>Estaca tipo Raiz, diâmetro de 31 cm para 100 t, em solo</t>
  </si>
  <si>
    <t>Estaca tipo Raiz, diâmetro de 25 cm para 80 t, em solo</t>
  </si>
  <si>
    <t>Estaca tipo Raiz, diâmetro de 20 cm para 50 t, em solo</t>
  </si>
  <si>
    <t>Estaca tipo Raiz, diâmetro de 16 cm para 35 t, em solo</t>
  </si>
  <si>
    <t>Estaca tipo Raiz, diâmetro de 15 cm para 25 t, em solo</t>
  </si>
  <si>
    <t>Estaca tipo Raiz, diâmetro de 12 cm para 15 t, em solo</t>
  </si>
  <si>
    <t>Estaca tipo Raiz, diâmetro de 10 cm para 10 t, em solo</t>
  </si>
  <si>
    <t>Estaca tipo Strauss, diâmetro de 45 cm até 60 t</t>
  </si>
  <si>
    <t>Estaca tipo Strauss, diâmetro de 38 cm até 40 t</t>
  </si>
  <si>
    <t>Estaca tipo Strauss, diâmetro de 32 cm até 30 t</t>
  </si>
  <si>
    <t>Estaca tipo Strauss, diâmetro de 25 cm até 20 t</t>
  </si>
  <si>
    <t>Estaca escavada mecanicamente, diâmetro de 40 cm até 50 t</t>
  </si>
  <si>
    <t>Estaca escavada mecanicamente, diâmetro de 35 cm até 40 t</t>
  </si>
  <si>
    <t>Estaca escavada mecanicamente, diâmetro de 30 cm até 30 t</t>
  </si>
  <si>
    <t>Estaca escavada mecanicamente, diâmetro de 25 cm até 20 t</t>
  </si>
  <si>
    <t>Broca em concreto armado diâmetro de 30 cm - completa</t>
  </si>
  <si>
    <t>Broca em concreto armado diâmetro de 25 cm - completa</t>
  </si>
  <si>
    <t>Broca em concreto armado diâmetro de 20 cm - completa</t>
  </si>
  <si>
    <t>Tratamento de fissuras estáveis (não ativas) em elementos de concreto</t>
  </si>
  <si>
    <t>Reparo superficial com argamassa polimérica (tixotrópica), bicomponente</t>
  </si>
  <si>
    <t>Selante endurecedor de concreto antipó</t>
  </si>
  <si>
    <t>Corte de junta de dilatação, com serra de disco diamantado para pisos</t>
  </si>
  <si>
    <t>Enchimento de nichos com poliestireno expandido do tipo P-1</t>
  </si>
  <si>
    <t>Colchão de areia</t>
  </si>
  <si>
    <t>Enchimento de nichos em geral, com areia</t>
  </si>
  <si>
    <t>Lastro e/ou fundação em rachão manual</t>
  </si>
  <si>
    <t>Lastro e/ou fundação em rachão mecanizado</t>
  </si>
  <si>
    <t>Enchimento de nichos em geral, com material proveniente de entulho</t>
  </si>
  <si>
    <t>Enchimento de laje com tijolos cerâmicos furados</t>
  </si>
  <si>
    <t>Enchimento de laje com concreto celular com densidade de 1.200 kg/m³</t>
  </si>
  <si>
    <t>Lastro de pedra britada</t>
  </si>
  <si>
    <t>Lastro de areia</t>
  </si>
  <si>
    <t>Nivelamento de piso em concreto com acabadora de superfície</t>
  </si>
  <si>
    <t>Lançamento e adensamento de concreto ou massa por bombeamento</t>
  </si>
  <si>
    <t>Lançamento e adensamento de concreto ou massa em estrutura</t>
  </si>
  <si>
    <t>Lançamento e adensamento de concreto ou massa em fundação</t>
  </si>
  <si>
    <t>Lançamento, espalhamento e adensamento de concreto ou massa em lastro e/ou enchimento</t>
  </si>
  <si>
    <t>Execução de concreto projetado - consumo de cimento 350 kg/m³</t>
  </si>
  <si>
    <t>Argamassa graute</t>
  </si>
  <si>
    <t>Argamassa em solo e cimento a 5% em peso</t>
  </si>
  <si>
    <t>Concreto não estrutural executado no local, mínimo 300 kg cimento / m³</t>
  </si>
  <si>
    <t>Concreto não estrutural executado no local, mínimo 200 kg cimento / m³</t>
  </si>
  <si>
    <t>Concreto não estrutural executado no local, mínimo 150 kg cimento / m³</t>
  </si>
  <si>
    <t>Concreto usinado não estrutural mínimo 300 kg cimento / m³</t>
  </si>
  <si>
    <t>Concreto usinado não estrutural mínimo 200 kg cimento / m³</t>
  </si>
  <si>
    <t>Concreto usinado não estrutural mínimo 150 kg cimento / m³</t>
  </si>
  <si>
    <t>Armadura em tela soldada de aço</t>
  </si>
  <si>
    <t>Armadura em barra de aço CA-25 fyk = 250 MPa</t>
  </si>
  <si>
    <t>Forma em tubo de papelão com diâmetro de 45 cm</t>
  </si>
  <si>
    <t>Forma em tubo de papelão com diâmetro de 40 cm</t>
  </si>
  <si>
    <t>Forma em tubo de papelão com diâmetro de 35 cm</t>
  </si>
  <si>
    <t>Forma em tubo de papelão com diâmetro de 30 cm</t>
  </si>
  <si>
    <t>Forma em tubo de papelão com diâmetro de 25 cm</t>
  </si>
  <si>
    <t>Forma em compensado para encamisamento de tubulão</t>
  </si>
  <si>
    <t>Forma plana em compensado para obra de arte, sem cimbramento</t>
  </si>
  <si>
    <t>Forma curva em compensado para estrutura aparente</t>
  </si>
  <si>
    <t>Forma plana em compensado para estrutura aparente</t>
  </si>
  <si>
    <t>Forma plana em compensado para estrutura convencional</t>
  </si>
  <si>
    <t>Forma em madeira comum para estrutura</t>
  </si>
  <si>
    <t>Forma em madeira comum para fundação</t>
  </si>
  <si>
    <t>Enrocamento com pedra assentada</t>
  </si>
  <si>
    <t>Enrocamento com pedra arrumada</t>
  </si>
  <si>
    <t>Esgotamento de águas superficiais com bomba de superfície ou submersa</t>
  </si>
  <si>
    <t>Barbacã em tubo de PVC com diâmetro 100 mm</t>
  </si>
  <si>
    <t>Barbacã em tubo de PVC com diâmetro 75 mm</t>
  </si>
  <si>
    <t>Barbacã em tubo de PVC com diâmetro 50 mm</t>
  </si>
  <si>
    <t>Manta geotêxtil com resistência à tração longitudinal de 31kN/m e transversal de 27kN/m</t>
  </si>
  <si>
    <t>Manta geotêxtil com resistência à tração longitudinal de 16kN/m e transversal de 14kN/m</t>
  </si>
  <si>
    <t>Dreno com areia grossa</t>
  </si>
  <si>
    <t>Dreno com pedra britada</t>
  </si>
  <si>
    <t>Descimbramento em madeira</t>
  </si>
  <si>
    <t>Montagem e desmontagem de cimbramento tubular metálico</t>
  </si>
  <si>
    <t>Cimbramento tubular metálico</t>
  </si>
  <si>
    <t>Cimbramento em perfil metálico para obras de arte</t>
  </si>
  <si>
    <t>Cimbramento em madeira com estroncas de eucalipto</t>
  </si>
  <si>
    <t>Escoramento de solo especial</t>
  </si>
  <si>
    <t>Escoramento de solo pontaletado</t>
  </si>
  <si>
    <t>Escoramento de solo descontínuo</t>
  </si>
  <si>
    <t>Escoramento de solo contínuo</t>
  </si>
  <si>
    <t>Compactação de aterro mecanizado a 100% PN, sem fornecimento de solo em campo aberto</t>
  </si>
  <si>
    <t>Reaterro compactado mecanizado de vala ou cava com rolo, mínimo de 95% PN</t>
  </si>
  <si>
    <t>Reaterro compactado mecanizado de vala ou cava com compactador</t>
  </si>
  <si>
    <t>Espalhamento de solo em bota-fora com compactação sem controle</t>
  </si>
  <si>
    <t>Escavação e carga mecanizada em solo vegetal superficial</t>
  </si>
  <si>
    <t>Escavação e carga mecanizada em solo brejoso ou turfa</t>
  </si>
  <si>
    <t>Escavação e carga mecanizada em solo de 2ª categoria, em campo aberto</t>
  </si>
  <si>
    <t>Escavação e carga mecanizada em solo de 1ª categoria, em campo aberto</t>
  </si>
  <si>
    <t>Escavação e carga mecanizada para exploração de solo em jazida</t>
  </si>
  <si>
    <t>Carga manual de solo</t>
  </si>
  <si>
    <t>Aterro manual apiloado de área interna com maço de 30 kg</t>
  </si>
  <si>
    <t>Reaterro manual com adição de 2% de cimento</t>
  </si>
  <si>
    <t>Reaterro manual apiloado sem controle de compactação</t>
  </si>
  <si>
    <t>Reaterro manual para simples regularização sem compactação</t>
  </si>
  <si>
    <t>Escavação manual em solo brejoso em campo aberto</t>
  </si>
  <si>
    <t>Escavação manual em solo de 1ª e 2ª categoria em campo aberto</t>
  </si>
  <si>
    <t>Transporte de solo brejoso por caminhão para distâncias superiores ao 20° km</t>
  </si>
  <si>
    <t>Transporte de solo de 1ª e 2ª categoria por caminhão para distâncias superiores ao 20° km</t>
  </si>
  <si>
    <t>Transporte de solo brejoso por caminhão para distâncias superiores ao 15° km até o 20° km</t>
  </si>
  <si>
    <t>Transporte de solo brejoso por caminhão para distâncias superiores ao 10° km até o 15° km</t>
  </si>
  <si>
    <t>Transporte de solo brejoso por caminhão para distâncias superiores ao 5° km até o 10° km</t>
  </si>
  <si>
    <t>Transporte de solo brejoso por caminhão para distâncias superiores ao 3° km até o 5° km</t>
  </si>
  <si>
    <t>Transporte de solo brejoso por caminhão para distâncias superiores ao 2° km até o 3° km</t>
  </si>
  <si>
    <t>Transporte de solo brejoso por caminhão até o 2° km</t>
  </si>
  <si>
    <t>Transporte de solo de 1ª e 2ª categoria por caminhão até o 2° km</t>
  </si>
  <si>
    <t>Transporte de entulho, para distâncias superiores ao 20° km</t>
  </si>
  <si>
    <t>Transporte de entulho, para distâncias superiores ao 15° km até o 20° km</t>
  </si>
  <si>
    <t>Transporte de entulho, para distâncias superiores ao 10° km até o 15° km</t>
  </si>
  <si>
    <t>Transporte de entulho, para distâncias superiores ao 5° km até o 10° km</t>
  </si>
  <si>
    <t>Transporte de entulho, para distâncias superiores ao 3° km até o 5° km</t>
  </si>
  <si>
    <t>Transporte manual horizontal e/ou vertical de entulho até o local de despejo - ensacado</t>
  </si>
  <si>
    <t>Retirada manual de paralelepípedo ou lajota de concreto, inclusive limpeza e empilhamento</t>
  </si>
  <si>
    <t>Retirada manual de guia pré-moldada, inclusive limpeza e empilhamento</t>
  </si>
  <si>
    <t>Retirada de soleira ou peitoril em geral</t>
  </si>
  <si>
    <t>Retirada de aparelho de ar condicionado portátil</t>
  </si>
  <si>
    <t>Retirada de bico de sprinkler</t>
  </si>
  <si>
    <t>Remoção de reservatório em fibrocimento até 1000 litros</t>
  </si>
  <si>
    <t>Remoção de hidrante de parede completo</t>
  </si>
  <si>
    <t>Remoção de tubulação hidráulica em geral, incluindo conexões, caixas e ralos</t>
  </si>
  <si>
    <t>Remoção de condutor aparente</t>
  </si>
  <si>
    <t>Remoção de calha ou rufo</t>
  </si>
  <si>
    <t>Remoção de vergalhão</t>
  </si>
  <si>
    <t>Remoção de tubulação elétrica aparente com diâmetro externo acima de 50 mm</t>
  </si>
  <si>
    <t>Remoção de transformador de potência trifásico até 225 kVA, a óleo, em poste singelo</t>
  </si>
  <si>
    <t>Remoção de transformador de potencial completo (pequeno)</t>
  </si>
  <si>
    <t>Remoção de transformador de potência em cabine primária</t>
  </si>
  <si>
    <t>Remoção de terminal ou conector para cabos</t>
  </si>
  <si>
    <t>Remoção de suporte de transformador em poste singelo ou estaleiro</t>
  </si>
  <si>
    <t>Remoção de soquete</t>
  </si>
  <si>
    <t>Remoção de roldana</t>
  </si>
  <si>
    <t>Remoção de relé</t>
  </si>
  <si>
    <t>Remoção de reator para lâmpada fixo em poste</t>
  </si>
  <si>
    <t>Remoção de reator para lâmpada</t>
  </si>
  <si>
    <t>Remoção de quadro de distribuição, chamada ou caixa de passagem</t>
  </si>
  <si>
    <t>Remoção de poste de madeira</t>
  </si>
  <si>
    <t>Remoção de poste metálico</t>
  </si>
  <si>
    <t>Remoção de poste de concreto</t>
  </si>
  <si>
    <t>Remoção de porta de quadro ou painel</t>
  </si>
  <si>
    <t>Remoção de perfilado</t>
  </si>
  <si>
    <t>Remoção de pára-raios tipo cristal-valve em poste singelo ou estaleiro</t>
  </si>
  <si>
    <t>Remoção de pára-raios tipo cristal-valve em cabine primária</t>
  </si>
  <si>
    <t>Remoção de óleo de disjuntor ou transformador</t>
  </si>
  <si>
    <t>Remoção de terminal modular (mufla) tripolar ou unipolar</t>
  </si>
  <si>
    <t>Remoção de mão francesa</t>
  </si>
  <si>
    <t>Remoção de manopla de comando de disjuntor</t>
  </si>
  <si>
    <t>Remoção de luz de obstáculo</t>
  </si>
  <si>
    <t>Remoção de lâmpada</t>
  </si>
  <si>
    <t>Remoção de janela de ventilação, iluminação ou ventilação e iluminação padrão</t>
  </si>
  <si>
    <t>Remoção de isolador tipo pino, inclusive o pino</t>
  </si>
  <si>
    <t>Remoção de isolador tipo disco completo e gancho de suspensão</t>
  </si>
  <si>
    <t>Remoção de isolador tipo castanha e gancho de sustentação</t>
  </si>
  <si>
    <t>Remoção de interruptores, tomadas, botão de campainha ou cigarra</t>
  </si>
  <si>
    <t>Remoção de gancho de sustentação de luminária em perfilado</t>
  </si>
  <si>
    <t>Remoção de fundo de quadro de distribuição ou caixa de passagem</t>
  </si>
  <si>
    <t>Remoção de disjuntor a seco aberto tripolar, 600 V de 800 A</t>
  </si>
  <si>
    <t>Remoção de disjuntor de volume normal ou reduzido</t>
  </si>
  <si>
    <t>Remoção de cruzeta de madeira</t>
  </si>
  <si>
    <t>Remoção de cruzeta de ferro para fixação de projetores</t>
  </si>
  <si>
    <t>Remoção de corrente para pendentes</t>
  </si>
  <si>
    <t>Remoção de contator magnético para comando de bomba</t>
  </si>
  <si>
    <t>Remoção de cordoalha ou cabo de cobre nu</t>
  </si>
  <si>
    <t>Remoção de condutor especial</t>
  </si>
  <si>
    <t>Remoção de condutor embutido diâmetro externo até 6,5 mm</t>
  </si>
  <si>
    <t>Remoção de condutor embutido diâmetro externo acima de 6,5 mm</t>
  </si>
  <si>
    <t>Remoção de condutor aparente diâmetro externo até 6,5 mm</t>
  </si>
  <si>
    <t>Remoção de condutor aparente diâmetro externo acima de 6,5 mm</t>
  </si>
  <si>
    <t>Remoção de condulete</t>
  </si>
  <si>
    <t>Remoção de cinta de fixação de eletroduto ou sela para cruzeta em poste</t>
  </si>
  <si>
    <t>Remoção de chave tipo Pacco rotativo</t>
  </si>
  <si>
    <t>Remoção de chave seccionadora tripolar seca mecanismo de manobra frontal</t>
  </si>
  <si>
    <t>Remoção de chave fusível indicadora tipo Matheus</t>
  </si>
  <si>
    <t>Remoção de chave de ação rápida comando frontal montado em painel</t>
  </si>
  <si>
    <t>Remoção de chave base de mármore ou ardósia</t>
  </si>
  <si>
    <t>Remoção de chapa de ferro para bucha de passagem</t>
  </si>
  <si>
    <t>Remoção de cantoneira metálica</t>
  </si>
  <si>
    <t>Remoção de caixa para transformador de corrente</t>
  </si>
  <si>
    <t>Remoção de caixa para fusível ou tomada instalada em perfilado</t>
  </si>
  <si>
    <t>Remoção de caixa estampada</t>
  </si>
  <si>
    <t>Remoção de caixa de medição padrão completa</t>
  </si>
  <si>
    <t>Remoção de caixa de entrada telefônica completa</t>
  </si>
  <si>
    <t>Remoção de caixa de entrada de energia padrão residencial completa</t>
  </si>
  <si>
    <t>Remoção de caixa de entrada de energia padrão medição indireta completa</t>
  </si>
  <si>
    <t>Remoção de cabeçote em rede de telefonia</t>
  </si>
  <si>
    <t>Remoção de bucha de passagem para neutro</t>
  </si>
  <si>
    <t>Remoção de bucha de passagem interna ou externa</t>
  </si>
  <si>
    <t>Remoção de braçadeira para passagem de cordoalha</t>
  </si>
  <si>
    <t>Remoção de base ou chave para fusível NH tipo unipolar</t>
  </si>
  <si>
    <t>Remoção de base ou chave para fusível NH tipo tripolar</t>
  </si>
  <si>
    <t>Remoção de base de disjuntor tipo QUIK-LAG</t>
  </si>
  <si>
    <t>Remoção de barramento de cobre</t>
  </si>
  <si>
    <t>Remoção de suporte tipo braquet</t>
  </si>
  <si>
    <t>Remoção de aparelho de iluminação ou projetor fixo em poste ou braço</t>
  </si>
  <si>
    <t>Remoção de aparelho de iluminação ou projetor fixo em teto, piso ou parede</t>
  </si>
  <si>
    <t>Retirada de esquadria em vidro</t>
  </si>
  <si>
    <t>Retirada de vidro ou espelho com raspagem da massa ou retirada de baguete</t>
  </si>
  <si>
    <t>Retirada de isolamento térmico com material em panos</t>
  </si>
  <si>
    <t>Retirada de isolamento térmico com material monolítico</t>
  </si>
  <si>
    <t>Retirada de motor de bomba de recalque</t>
  </si>
  <si>
    <t>Retirada de conjunto motor-bomba</t>
  </si>
  <si>
    <t>Retirada de caixa de descarga de sobrepor ou acoplada</t>
  </si>
  <si>
    <t>Retirada de sifão ou metais sanitários diversos</t>
  </si>
  <si>
    <t>Retirada de torneira ou chuveiro</t>
  </si>
  <si>
    <t>Retirada de purificador/bebedouro</t>
  </si>
  <si>
    <t>Retirada de registro ou válvula aparentes</t>
  </si>
  <si>
    <t>Retirada de registro ou válvula embutidos</t>
  </si>
  <si>
    <t>Retirada de complemento sanitário fixado ou de sobrepor</t>
  </si>
  <si>
    <t>Retirada de complemento sanitário chumbado</t>
  </si>
  <si>
    <t>Retirada de bancada incluindo pertences</t>
  </si>
  <si>
    <t>Retirada de aparelho sanitário incluindo acessórios</t>
  </si>
  <si>
    <t>Retirada de peça ou acessório complementar em geral de esquadria</t>
  </si>
  <si>
    <t>Retirada de dobradiça</t>
  </si>
  <si>
    <t>Retirada de fechadura ou fecho de sobrepor</t>
  </si>
  <si>
    <t>Retirada de fechadura ou fecho de embutir</t>
  </si>
  <si>
    <t>Retirada de entelamento metálico em geral</t>
  </si>
  <si>
    <t>Retirada de poste ou sistema de sustentação para alambrado ou fechamento</t>
  </si>
  <si>
    <t>Retirada de escada de marinheiro com ou sem guarda-corpo</t>
  </si>
  <si>
    <t>Retirada de guarda-corpo ou gradil em geral</t>
  </si>
  <si>
    <t>Retirada de batente, corrimão ou peças lineares metálicas, fixados</t>
  </si>
  <si>
    <t>Retirada de batente, corrimão ou peças lineares metálicas, chumbados</t>
  </si>
  <si>
    <t>Retirada de folha de esquadria metálica</t>
  </si>
  <si>
    <t>Retirada de esquadria metálica em geral</t>
  </si>
  <si>
    <t>Retirada de batente com guarnição e peças lineares em madeira, chumbados</t>
  </si>
  <si>
    <t>Retirada de guarnição, moldura e peças lineares em madeira, fixadas</t>
  </si>
  <si>
    <t>Retirada de folha de esquadria em madeira</t>
  </si>
  <si>
    <t>Retirada de forro qualquer em placas ou tiras apoiadas</t>
  </si>
  <si>
    <t>Retirada de forro qualquer em placas ou tiras fixadas</t>
  </si>
  <si>
    <t>Retirada de piso elevado telescópico metálico, inclusive estrutura de sustentação</t>
  </si>
  <si>
    <t>Retirada de rodapé inclusive cordão em material sintético</t>
  </si>
  <si>
    <t>Retirada de degrau em material sintético assentado a cola</t>
  </si>
  <si>
    <t>Retirada de piso em material sintético assentado a cola</t>
  </si>
  <si>
    <t>Retirada de revestimento em lambris metálicos</t>
  </si>
  <si>
    <t>Retirada de rodapé inclusive cordão em madeira</t>
  </si>
  <si>
    <t>Retirada de degrau em madeira</t>
  </si>
  <si>
    <t>Retirada de soalho inclusive vigamento</t>
  </si>
  <si>
    <t>Retirada de soalho somente o tablado</t>
  </si>
  <si>
    <t>Retirada de piso em tacos de madeira</t>
  </si>
  <si>
    <t>Retirada de revestimento em lambris de madeira</t>
  </si>
  <si>
    <t>Retirada de rodapé em pedra, granito ou mármore</t>
  </si>
  <si>
    <t>Retirada de degrau em pedra, granito ou mármore</t>
  </si>
  <si>
    <t>Retirada de soleira ou peitoril em pedra, granito ou mármore</t>
  </si>
  <si>
    <t>Retirada de revestimento em pedra, granito ou mármore, em piso</t>
  </si>
  <si>
    <t>Retirada de revestimento em pedra, granito ou mármore, em parede ou fachada</t>
  </si>
  <si>
    <t>Retirada de domo de acrílico, inclusive perfis metálicos de fixação</t>
  </si>
  <si>
    <t>Retirada de cumeeira, espigão ou rufo perfil qualquer</t>
  </si>
  <si>
    <t>Retirada de cumeeira ou espigão em barro</t>
  </si>
  <si>
    <t>Retirada de telhamento perfil e material qualquer, exceto barro</t>
  </si>
  <si>
    <t>Retirada de telhamento em barro</t>
  </si>
  <si>
    <t>Retirada de estrutura metálica</t>
  </si>
  <si>
    <t>Retirada de estrutura em madeira pontaletada - telhas perfil qualquer</t>
  </si>
  <si>
    <t>Retirada de estrutura em madeira pontaletada - telhas de barro</t>
  </si>
  <si>
    <t>Retirada de estrutura em madeira tesoura - telhas perfil qualquer</t>
  </si>
  <si>
    <t>Retirada de estrutura em madeira tesoura - telhas de barro</t>
  </si>
  <si>
    <t>Retirada de peças lineares em madeira com seção superior a 60 cm²</t>
  </si>
  <si>
    <t>Retirada de peças lineares em madeira com seção até 60 cm²</t>
  </si>
  <si>
    <t>Retirada de cerca</t>
  </si>
  <si>
    <t>Retirada de barreira de proteção com arame de alta segurança, simples ou duplo</t>
  </si>
  <si>
    <t>Retirada de fechamento em placas pré-moldadas, inclusive pilares</t>
  </si>
  <si>
    <t>Retirada de divisória em placa de concreto, granito, granilite ou mármore</t>
  </si>
  <si>
    <t>Retirada de divisória em placa de madeira ou fibrocimento com montantes metálicos</t>
  </si>
  <si>
    <t>Retirada de divisória em placa de madeira ou fibrocimento tarugada</t>
  </si>
  <si>
    <t>Remoção de pintura em massa com lixamento</t>
  </si>
  <si>
    <t>Remoção de pintura em massa com produtos químicos</t>
  </si>
  <si>
    <t>Remoção de pintura em superfícies de madeira e/ou metálicas com lixamento</t>
  </si>
  <si>
    <t>Remoção de pintura em superfícies de madeira e/ou metálicas com produtos químicos</t>
  </si>
  <si>
    <t>Remoção de pintura em rodapé, baguete ou moldura com produto químico</t>
  </si>
  <si>
    <t>Remoção de pintura em rodapé, baguete ou moldura com lixa</t>
  </si>
  <si>
    <t>Remoção manual de junta de dilatação ou retração, inclusive apoio</t>
  </si>
  <si>
    <t>Demolição manual de camada impermeabilizante</t>
  </si>
  <si>
    <t>Demolição manual de forro em gesso, inclusive sistema de fixação</t>
  </si>
  <si>
    <t>Demolição manual de forro qualquer, inclusive sistema de fixação/tarugamento</t>
  </si>
  <si>
    <t>Demolição manual de forro em estuque, inclusive sistema de fixação/tarugamento</t>
  </si>
  <si>
    <t>Fresagem de pavimento asfáltico com espessura até 5 cm, inclusive acomodação do material</t>
  </si>
  <si>
    <t>Demolição manual de revestimento sintético, incluindo a base</t>
  </si>
  <si>
    <t>Demolição manual de revestimento em ladrilho hidráulico, incluindo a base</t>
  </si>
  <si>
    <t>Demolição manual de revestimento cerâmico, incluindo a base</t>
  </si>
  <si>
    <t>Demolição manual de revestimento em massa de piso</t>
  </si>
  <si>
    <t>Demolição manual de revestimento em massa de parede ou teto</t>
  </si>
  <si>
    <t>Apicoamento manual de piso, parede ou teto</t>
  </si>
  <si>
    <t>Demolição manual de alvenaria de elevação ou elemento vazado, incluindo revestimento</t>
  </si>
  <si>
    <t>Demolição manual de alvenaria de fundação/embasamento</t>
  </si>
  <si>
    <t>Demolição mecanizada de concreto simples, inclusive fragmentação e acomodação do material</t>
  </si>
  <si>
    <t>Demolição mecanizada de concreto armado, inclusive fragmentação e acomodação do material</t>
  </si>
  <si>
    <t>Demolição manual de lajes pré-moldadas, incluindo revestimento</t>
  </si>
  <si>
    <t>Demolição manual de concreto armado</t>
  </si>
  <si>
    <t>Demolição manual de concreto simples</t>
  </si>
  <si>
    <t>Locação de vias, calçadas, tanques e lagoas</t>
  </si>
  <si>
    <t>Locação para muros, cercas e alambrados</t>
  </si>
  <si>
    <t>Locação de rede de canalização</t>
  </si>
  <si>
    <t>Locação de obra de edificação</t>
  </si>
  <si>
    <t>Placa em lona com impressão digital e estrutura em madeira</t>
  </si>
  <si>
    <t>Placa em lona com impressão digital e requadro em metalon</t>
  </si>
  <si>
    <t>Placa de identificação para obra</t>
  </si>
  <si>
    <t>Andaime tubular fachadeiro com piso metálico e sapatas ajustáveis</t>
  </si>
  <si>
    <t>Andaime torre metálico (1,5 x 1,5 m) com piso metálico</t>
  </si>
  <si>
    <t>Montagem e desmontagem de andaime tubular fachadeiro com altura superior a 10 m</t>
  </si>
  <si>
    <t>Montagem e desmontagem de andaime tubular fachadeiro com altura até 10 m</t>
  </si>
  <si>
    <t>Montagem e desmontagem de andaime torre metálica com altura superior a 10 m</t>
  </si>
  <si>
    <t>Montagem e desmontagem de andaime torre metálica com altura até 10 m</t>
  </si>
  <si>
    <t>Tapume fixo em painel OSB - espessura 12 mm</t>
  </si>
  <si>
    <t>Tapume fixo em painel OSB - espessura 10 mm</t>
  </si>
  <si>
    <t>Proteção de piso com tecido de aniagem e gesso</t>
  </si>
  <si>
    <t>Locação de quadros metálicos para plataforma de proteção, inclusive o madeiramento</t>
  </si>
  <si>
    <t>Tapume fixo para fechamento de áreas, com portão</t>
  </si>
  <si>
    <t>Tapume móvel para fechamento de áreas</t>
  </si>
  <si>
    <t>Fechamento provisório de vãos em chapa de madeira compensada</t>
  </si>
  <si>
    <t>Proteção de fachada com tela de nylon</t>
  </si>
  <si>
    <t>Proteção de superfícies em geral com plástico bolha</t>
  </si>
  <si>
    <t>Desmobilização de construção provisória</t>
  </si>
  <si>
    <t>Sanitário/vestiário provisório em alvenaria</t>
  </si>
  <si>
    <t>Construção provisória em madeira - fornecimento e montagem</t>
  </si>
  <si>
    <t>Laudo de autodepuração</t>
  </si>
  <si>
    <t>Projeto e implementação de monitoramento da fauna durante a obra</t>
  </si>
  <si>
    <t>Laudo de caracterização da fauna associada à flora</t>
  </si>
  <si>
    <t>Laudo de caracterização de vegetação</t>
  </si>
  <si>
    <t>Projeto e implementação de educação ambiental</t>
  </si>
  <si>
    <t>Projeto e implementação de gerenciamento integrado de resíduos sólidos e gestão de perdas</t>
  </si>
  <si>
    <t>Corte vertical em concreto armado, espessura de 15 cm</t>
  </si>
  <si>
    <t>Demarcação de área com disco de corte diamantado</t>
  </si>
  <si>
    <t>Corte de concreto deteriorado inclusive remoção dos detritos</t>
  </si>
  <si>
    <t>Tratamento de armadura com produto anticorrosivo a base de zinco</t>
  </si>
  <si>
    <t>Preparo de ponte de aderência com adesivo a base de epóxi</t>
  </si>
  <si>
    <t>Limpeza de armadura com escova de aço</t>
  </si>
  <si>
    <t>Desinfecção de poço profundo</t>
  </si>
  <si>
    <t>Análise físico-química e bacteriológica da água para poço profundo</t>
  </si>
  <si>
    <t>Sondagem do terreno à percussão com a utilização de torquímetro (mínimo de 30 m)</t>
  </si>
  <si>
    <t>Sondagem do terreno rotativa em rocha</t>
  </si>
  <si>
    <t>Sondagem do terreno rotativa em solo</t>
  </si>
  <si>
    <t>Sondagem do terreno à percussão (mínimo de 30 m)</t>
  </si>
  <si>
    <t>Sondagem do terreno a trado</t>
  </si>
  <si>
    <t>Levantamento planialtimétrico cadastral em área rural acima de 10 alqueires</t>
  </si>
  <si>
    <t>Levantamento planialtimétrico cadastral em área rural acima de 5 até 10 alqueires</t>
  </si>
  <si>
    <t>Levantamento planialtimétrico cadastral em área rural acima de 2 até 5 alqueires</t>
  </si>
  <si>
    <t>Projeto executivo de instalações hidráulicas em formato A0</t>
  </si>
  <si>
    <t>Projeto executivo de instalações hidráulicas em formato A1</t>
  </si>
  <si>
    <t>Projeto executivo de estrutura em formato A0</t>
  </si>
  <si>
    <t>Projeto executivo de estrutura em formato A1</t>
  </si>
  <si>
    <t>Projeto executivo de arquitetura em formato A0</t>
  </si>
  <si>
    <t>Projeto executivo de arquitetura em formato A1</t>
  </si>
  <si>
    <t>Remoção de tubulação elétrica aparente com diâmetro externo até 50 mm</t>
  </si>
  <si>
    <t>Remoção de tubulação elétrica embutida com diâmetro externo acima de 50 mm</t>
  </si>
  <si>
    <t>Remoção de tubulação elétrica embutida com diâmetro externo até 50 mm</t>
  </si>
  <si>
    <t>Manta geotêxtil com resistência à tração longitudinal de 10kN/m e transversal de 9kN/m</t>
  </si>
  <si>
    <t>Estaca escavada com injeção ou microestaca, diâmetro de 16 cm</t>
  </si>
  <si>
    <t>Estaca escavada com injeção ou microestaca, diâmetro de 20 cm</t>
  </si>
  <si>
    <t>Estaca escavada com injeção ou microestaca, diâmetro de 25 cm</t>
  </si>
  <si>
    <t>Resina acrílica para degrau de granilite</t>
  </si>
  <si>
    <t>Resina epóxi para degrau de granilite</t>
  </si>
  <si>
    <t>Barra antipânico de sobrepor com maçaneta e chave, para porta em vidro de 1 folha</t>
  </si>
  <si>
    <t>Barra antipânico de sobrepor com maçaneta e chave, para porta dupla em vidro</t>
  </si>
  <si>
    <t>Dispositivo Soft Starter para motor 50 cv, trifásico 220 V</t>
  </si>
  <si>
    <t>Dispositivo Soft Starter para motor 15 cv, trifásico 220 V</t>
  </si>
  <si>
    <t>Dispositivo Soft Starter para motor 25 cv, trifásico 220 V</t>
  </si>
  <si>
    <t>Axm</t>
  </si>
  <si>
    <t>Poste telecônico reto em aço SAE 1010/1020 galvanizado a fogo, altura de 4,00 m</t>
  </si>
  <si>
    <t>Cuba em aço inoxidável simples de 300 x 140mm</t>
  </si>
  <si>
    <t>Tubo em ferro fundido com ponta e ponta, predial SMU, DN= 125 mm</t>
  </si>
  <si>
    <t>Tubo em ferro fundido com ponta e ponta, predial SMU, DN= 250 mm</t>
  </si>
  <si>
    <t>Joelho 45° em ferro fundido, predial SMU, DN= 125 mm</t>
  </si>
  <si>
    <t>Joelho 88° em ferro fundido, predial SMU, DN= 200 mm</t>
  </si>
  <si>
    <t>Redução excêntrica em ferro fundido, predial SMU, DN= 125 x 75 mm</t>
  </si>
  <si>
    <t>Redução excêntrica em ferro fundido, predial SMU, DN= 125 x 100 mm</t>
  </si>
  <si>
    <t>Redução excêntrica em ferro fundido, predial SMU, DN= 200 x 125 mm</t>
  </si>
  <si>
    <t>Redução excêntrica em ferro fundido, predial SMU, DN= 250 x 200 mm</t>
  </si>
  <si>
    <t>Te de visita em ferro fundido, predial SMU, DN= 125 mm</t>
  </si>
  <si>
    <t>Te de visita em ferro fundido, predial SMU, DN= 150 mm</t>
  </si>
  <si>
    <t>Te de visita em ferro fundido, predial SMU, DN= 200 mm</t>
  </si>
  <si>
    <t>Junção 45° em ferro fundido, predial SMU, DN= 125 x 100 mm</t>
  </si>
  <si>
    <t>Junção 45° em ferro fundido, predial SMU, DN= 150 x 100 mm</t>
  </si>
  <si>
    <t>Junção 45° em ferro fundido, predial SMU, DN= 200 x 100 mm</t>
  </si>
  <si>
    <t>Junção 45° em ferro fundido, predial SMU, DN= 200 x 200 mm</t>
  </si>
  <si>
    <t>PINTURA</t>
  </si>
  <si>
    <t>Projeto executivo de instalações elétricas em formato A1</t>
  </si>
  <si>
    <t>Projeto executivo de instalações elétricas em formato A0</t>
  </si>
  <si>
    <t>01.20.010</t>
  </si>
  <si>
    <t>01.21.010</t>
  </si>
  <si>
    <t>01.21.090</t>
  </si>
  <si>
    <t>01.21.100</t>
  </si>
  <si>
    <t>01.21.110</t>
  </si>
  <si>
    <t>01.21.120</t>
  </si>
  <si>
    <t>01.21.130</t>
  </si>
  <si>
    <t>01.21.140</t>
  </si>
  <si>
    <t>01.23.010</t>
  </si>
  <si>
    <t>01.23.020</t>
  </si>
  <si>
    <t>01.23.030</t>
  </si>
  <si>
    <t>01.23.060</t>
  </si>
  <si>
    <t>01.23.070</t>
  </si>
  <si>
    <t>01.23.140</t>
  </si>
  <si>
    <t>01.23.150</t>
  </si>
  <si>
    <t>01.23.160</t>
  </si>
  <si>
    <t>01.23.190</t>
  </si>
  <si>
    <t>01.23.200</t>
  </si>
  <si>
    <t>01.23.260</t>
  </si>
  <si>
    <t>01.23.270</t>
  </si>
  <si>
    <t>01.23.280</t>
  </si>
  <si>
    <t>01.23.510</t>
  </si>
  <si>
    <t>01.28.010</t>
  </si>
  <si>
    <t>01.28.020</t>
  </si>
  <si>
    <t>01.28.030</t>
  </si>
  <si>
    <t>01.28.040</t>
  </si>
  <si>
    <t>01.28.050</t>
  </si>
  <si>
    <t>01.28.060</t>
  </si>
  <si>
    <t>01.28.070</t>
  </si>
  <si>
    <t>01.28.080</t>
  </si>
  <si>
    <t>01.28.090</t>
  </si>
  <si>
    <t>01.28.100</t>
  </si>
  <si>
    <t>01.28.110</t>
  </si>
  <si>
    <t>01.28.120</t>
  </si>
  <si>
    <t>01.28.130</t>
  </si>
  <si>
    <t>01.28.140</t>
  </si>
  <si>
    <t>01.28.150</t>
  </si>
  <si>
    <t>Perfuração rotativa para poço profundo em rocha sã (basalto), diâmetro de 14" (350 mm)</t>
  </si>
  <si>
    <t>01.28.160</t>
  </si>
  <si>
    <t>01.28.170</t>
  </si>
  <si>
    <t>01.28.180</t>
  </si>
  <si>
    <t>01.28.190</t>
  </si>
  <si>
    <t>01.28.200</t>
  </si>
  <si>
    <t>01.28.210</t>
  </si>
  <si>
    <t>01.28.220</t>
  </si>
  <si>
    <t>01.28.230</t>
  </si>
  <si>
    <t>01.28.240</t>
  </si>
  <si>
    <t>01.28.250</t>
  </si>
  <si>
    <t>01.28.260</t>
  </si>
  <si>
    <t>01.28.270</t>
  </si>
  <si>
    <t>01.28.280</t>
  </si>
  <si>
    <t>01.28.290</t>
  </si>
  <si>
    <t>01.28.300</t>
  </si>
  <si>
    <t>01.28.310</t>
  </si>
  <si>
    <t>01.28.350</t>
  </si>
  <si>
    <t>01.28.360</t>
  </si>
  <si>
    <t>01.28.370</t>
  </si>
  <si>
    <t>01.28.380</t>
  </si>
  <si>
    <t>01.28.390</t>
  </si>
  <si>
    <t>01.28.400</t>
  </si>
  <si>
    <t>01.28.410</t>
  </si>
  <si>
    <t>01.28.420</t>
  </si>
  <si>
    <t>01.28.430</t>
  </si>
  <si>
    <t>01.28.440</t>
  </si>
  <si>
    <t>01.28.450</t>
  </si>
  <si>
    <t>01.28.460</t>
  </si>
  <si>
    <t>01.28.470</t>
  </si>
  <si>
    <t>01.28.480</t>
  </si>
  <si>
    <t>01.28.490</t>
  </si>
  <si>
    <t>01.28.500</t>
  </si>
  <si>
    <t>Limpeza e desenvolvimento do poço profundo</t>
  </si>
  <si>
    <t>01.28.510</t>
  </si>
  <si>
    <t>Ensaio de vazão (bombeamento) para poço profundo, com bomba submersa</t>
  </si>
  <si>
    <t>01.28.520</t>
  </si>
  <si>
    <t>Ensaio de vazão escalonado para poço profundo</t>
  </si>
  <si>
    <t>01.28.530</t>
  </si>
  <si>
    <t>Ensaio de recuperação de nível para poço profundo</t>
  </si>
  <si>
    <t>01.28.540</t>
  </si>
  <si>
    <t>01.28.550</t>
  </si>
  <si>
    <t>01.28.560</t>
  </si>
  <si>
    <t>01.28.570</t>
  </si>
  <si>
    <t>01.28.580</t>
  </si>
  <si>
    <t>Laje de proteção em concreto armado para poço profundo (área mínimo de 3,00 m²)</t>
  </si>
  <si>
    <t>01.28.590</t>
  </si>
  <si>
    <t>Lacre do poço profundo (tampa)</t>
  </si>
  <si>
    <t>01.28.600</t>
  </si>
  <si>
    <t>01.28.610</t>
  </si>
  <si>
    <t>Outorga de direito de uso para poço profundo</t>
  </si>
  <si>
    <t>01.28.620</t>
  </si>
  <si>
    <t>Parecer técnico junto a CETESB</t>
  </si>
  <si>
    <t>02.01.180</t>
  </si>
  <si>
    <t>02.01.200</t>
  </si>
  <si>
    <t>02.02.120</t>
  </si>
  <si>
    <t>Locação de container tipo alojamento - área mínima de 13,80 m²</t>
  </si>
  <si>
    <t>02.02.130</t>
  </si>
  <si>
    <t>02.02.140</t>
  </si>
  <si>
    <t>02.02.150</t>
  </si>
  <si>
    <t>02.02.160</t>
  </si>
  <si>
    <t>Locação de container tipo guarita - área mínima de 4,60 m²</t>
  </si>
  <si>
    <t>02.03.030</t>
  </si>
  <si>
    <t>02.03.060</t>
  </si>
  <si>
    <t>02.03.080</t>
  </si>
  <si>
    <t>02.03.110</t>
  </si>
  <si>
    <t>02.03.120</t>
  </si>
  <si>
    <t>02.03.200</t>
  </si>
  <si>
    <t>02.03.240</t>
  </si>
  <si>
    <t>02.03.260</t>
  </si>
  <si>
    <t>02.03.270</t>
  </si>
  <si>
    <t>02.03.500</t>
  </si>
  <si>
    <t>02.05.060</t>
  </si>
  <si>
    <t>02.05.080</t>
  </si>
  <si>
    <t>02.05.090</t>
  </si>
  <si>
    <t>02.05.100</t>
  </si>
  <si>
    <t>02.06.030</t>
  </si>
  <si>
    <t>02.06.040</t>
  </si>
  <si>
    <t>02.08.020</t>
  </si>
  <si>
    <t>02.08.040</t>
  </si>
  <si>
    <t>02.08.050</t>
  </si>
  <si>
    <t>02.09.030</t>
  </si>
  <si>
    <t>02.09.040</t>
  </si>
  <si>
    <t>02.09.130</t>
  </si>
  <si>
    <t>02.09.150</t>
  </si>
  <si>
    <t>02.09.160</t>
  </si>
  <si>
    <t>02.10.020</t>
  </si>
  <si>
    <t>02.10.040</t>
  </si>
  <si>
    <t>02.10.050</t>
  </si>
  <si>
    <t>02.10.060</t>
  </si>
  <si>
    <t>03.01.020</t>
  </si>
  <si>
    <t>03.01.040</t>
  </si>
  <si>
    <t>03.01.060</t>
  </si>
  <si>
    <t>03.01.200</t>
  </si>
  <si>
    <t>03.01.210</t>
  </si>
  <si>
    <t>03.01.220</t>
  </si>
  <si>
    <t>03.01.230</t>
  </si>
  <si>
    <t>03.01.240</t>
  </si>
  <si>
    <t>03.01.250</t>
  </si>
  <si>
    <t>03.01.260</t>
  </si>
  <si>
    <t>03.01.270</t>
  </si>
  <si>
    <t>03.02.020</t>
  </si>
  <si>
    <t>03.02.040</t>
  </si>
  <si>
    <t>03.03.020</t>
  </si>
  <si>
    <t>03.03.040</t>
  </si>
  <si>
    <t>03.03.060</t>
  </si>
  <si>
    <t>03.04.020</t>
  </si>
  <si>
    <t>03.04.030</t>
  </si>
  <si>
    <t>03.04.040</t>
  </si>
  <si>
    <t>03.05.020</t>
  </si>
  <si>
    <t>03.06.050</t>
  </si>
  <si>
    <t>03.06.060</t>
  </si>
  <si>
    <t>03.07.010</t>
  </si>
  <si>
    <t>03.07.030</t>
  </si>
  <si>
    <t>03.07.050</t>
  </si>
  <si>
    <t>03.07.070</t>
  </si>
  <si>
    <t>03.07.080</t>
  </si>
  <si>
    <t>03.08.020</t>
  </si>
  <si>
    <t>03.08.040</t>
  </si>
  <si>
    <t>03.08.060</t>
  </si>
  <si>
    <t>03.08.200</t>
  </si>
  <si>
    <t>Demolição manual de painéis divisórias, inclusive montantes metálicos</t>
  </si>
  <si>
    <t>03.09.020</t>
  </si>
  <si>
    <t>03.09.040</t>
  </si>
  <si>
    <t>03.09.060</t>
  </si>
  <si>
    <t>03.10.020</t>
  </si>
  <si>
    <t>03.10.040</t>
  </si>
  <si>
    <t>03.10.080</t>
  </si>
  <si>
    <t>03.10.100</t>
  </si>
  <si>
    <t>03.10.120</t>
  </si>
  <si>
    <t>03.10.140</t>
  </si>
  <si>
    <t>04.01.020</t>
  </si>
  <si>
    <t>04.01.040</t>
  </si>
  <si>
    <t>04.01.060</t>
  </si>
  <si>
    <t>04.01.080</t>
  </si>
  <si>
    <t>04.01.090</t>
  </si>
  <si>
    <t>04.01.100</t>
  </si>
  <si>
    <t>04.02.020</t>
  </si>
  <si>
    <t>04.02.030</t>
  </si>
  <si>
    <t>04.02.050</t>
  </si>
  <si>
    <t>04.02.070</t>
  </si>
  <si>
    <t>04.02.090</t>
  </si>
  <si>
    <t>04.02.110</t>
  </si>
  <si>
    <t>04.02.140</t>
  </si>
  <si>
    <t>04.03.020</t>
  </si>
  <si>
    <t>04.03.040</t>
  </si>
  <si>
    <t>04.03.060</t>
  </si>
  <si>
    <t>04.03.080</t>
  </si>
  <si>
    <t>04.03.090</t>
  </si>
  <si>
    <t>04.04.010</t>
  </si>
  <si>
    <t>04.04.020</t>
  </si>
  <si>
    <t>04.04.030</t>
  </si>
  <si>
    <t>04.04.040</t>
  </si>
  <si>
    <t>04.04.060</t>
  </si>
  <si>
    <t>04.05.010</t>
  </si>
  <si>
    <t>04.05.020</t>
  </si>
  <si>
    <t>04.05.040</t>
  </si>
  <si>
    <t>04.05.060</t>
  </si>
  <si>
    <t>04.05.080</t>
  </si>
  <si>
    <t>04.05.100</t>
  </si>
  <si>
    <t>04.06.010</t>
  </si>
  <si>
    <t>04.06.020</t>
  </si>
  <si>
    <t>04.06.040</t>
  </si>
  <si>
    <t>04.06.060</t>
  </si>
  <si>
    <t>04.06.100</t>
  </si>
  <si>
    <t>04.07.020</t>
  </si>
  <si>
    <t>04.07.040</t>
  </si>
  <si>
    <t>04.07.060</t>
  </si>
  <si>
    <t>04.08.020</t>
  </si>
  <si>
    <t>04.08.040</t>
  </si>
  <si>
    <t>04.08.060</t>
  </si>
  <si>
    <t>04.08.080</t>
  </si>
  <si>
    <t>04.09.020</t>
  </si>
  <si>
    <t>04.09.040</t>
  </si>
  <si>
    <t>04.09.060</t>
  </si>
  <si>
    <t>04.09.080</t>
  </si>
  <si>
    <t>04.09.100</t>
  </si>
  <si>
    <t>04.09.120</t>
  </si>
  <si>
    <t>04.09.140</t>
  </si>
  <si>
    <t>04.09.160</t>
  </si>
  <si>
    <t>04.10.020</t>
  </si>
  <si>
    <t>04.10.040</t>
  </si>
  <si>
    <t>04.10.060</t>
  </si>
  <si>
    <t>04.10.080</t>
  </si>
  <si>
    <t>04.11.020</t>
  </si>
  <si>
    <t>04.11.030</t>
  </si>
  <si>
    <t>04.11.040</t>
  </si>
  <si>
    <t>04.11.060</t>
  </si>
  <si>
    <t>04.11.080</t>
  </si>
  <si>
    <t>04.11.100</t>
  </si>
  <si>
    <t>04.11.110</t>
  </si>
  <si>
    <t>04.11.120</t>
  </si>
  <si>
    <t>04.11.140</t>
  </si>
  <si>
    <t>04.11.160</t>
  </si>
  <si>
    <t>04.12.020</t>
  </si>
  <si>
    <t>04.12.040</t>
  </si>
  <si>
    <t>04.13.020</t>
  </si>
  <si>
    <t>04.13.060</t>
  </si>
  <si>
    <t>04.14.020</t>
  </si>
  <si>
    <t>04.14.040</t>
  </si>
  <si>
    <t>04.17.020</t>
  </si>
  <si>
    <t>04.17.040</t>
  </si>
  <si>
    <t>04.17.060</t>
  </si>
  <si>
    <t>04.17.080</t>
  </si>
  <si>
    <t>04.17.100</t>
  </si>
  <si>
    <t>04.17.120</t>
  </si>
  <si>
    <t>04.17.140</t>
  </si>
  <si>
    <t>04.17.160</t>
  </si>
  <si>
    <t>04.17.180</t>
  </si>
  <si>
    <t>04.17.200</t>
  </si>
  <si>
    <t>04.17.220</t>
  </si>
  <si>
    <t>04.17.240</t>
  </si>
  <si>
    <t>04.18.020</t>
  </si>
  <si>
    <t>04.18.040</t>
  </si>
  <si>
    <t>04.18.060</t>
  </si>
  <si>
    <t>04.18.070</t>
  </si>
  <si>
    <t>04.18.080</t>
  </si>
  <si>
    <t>04.18.090</t>
  </si>
  <si>
    <t>04.18.120</t>
  </si>
  <si>
    <t>04.18.130</t>
  </si>
  <si>
    <t>04.18.140</t>
  </si>
  <si>
    <t>04.18.180</t>
  </si>
  <si>
    <t>04.18.200</t>
  </si>
  <si>
    <t>04.18.220</t>
  </si>
  <si>
    <t>04.18.240</t>
  </si>
  <si>
    <t>04.18.250</t>
  </si>
  <si>
    <t>04.18.260</t>
  </si>
  <si>
    <t>04.18.270</t>
  </si>
  <si>
    <t>04.18.280</t>
  </si>
  <si>
    <t>04.18.290</t>
  </si>
  <si>
    <t>04.18.320</t>
  </si>
  <si>
    <t>04.18.340</t>
  </si>
  <si>
    <t>04.18.360</t>
  </si>
  <si>
    <t>04.18.370</t>
  </si>
  <si>
    <t>04.18.380</t>
  </si>
  <si>
    <t>04.18.390</t>
  </si>
  <si>
    <t>04.18.400</t>
  </si>
  <si>
    <t>04.18.410</t>
  </si>
  <si>
    <t>04.18.420</t>
  </si>
  <si>
    <t>04.18.440</t>
  </si>
  <si>
    <t>04.18.460</t>
  </si>
  <si>
    <t>04.18.470</t>
  </si>
  <si>
    <t>04.19.020</t>
  </si>
  <si>
    <t>04.19.030</t>
  </si>
  <si>
    <t>04.19.060</t>
  </si>
  <si>
    <t>04.19.080</t>
  </si>
  <si>
    <t>04.19.100</t>
  </si>
  <si>
    <t>04.19.120</t>
  </si>
  <si>
    <t>04.19.140</t>
  </si>
  <si>
    <t>04.19.160</t>
  </si>
  <si>
    <t>04.19.180</t>
  </si>
  <si>
    <t>04.20.020</t>
  </si>
  <si>
    <t>04.20.040</t>
  </si>
  <si>
    <t>04.20.060</t>
  </si>
  <si>
    <t>04.20.080</t>
  </si>
  <si>
    <t>04.20.100</t>
  </si>
  <si>
    <t>04.20.120</t>
  </si>
  <si>
    <t>04.21.020</t>
  </si>
  <si>
    <t>04.21.040</t>
  </si>
  <si>
    <t>04.21.050</t>
  </si>
  <si>
    <t>04.21.060</t>
  </si>
  <si>
    <t>04.21.100</t>
  </si>
  <si>
    <t>04.21.130</t>
  </si>
  <si>
    <t>04.21.140</t>
  </si>
  <si>
    <t>04.21.150</t>
  </si>
  <si>
    <t>04.21.160</t>
  </si>
  <si>
    <t>04.21.200</t>
  </si>
  <si>
    <t>04.21.210</t>
  </si>
  <si>
    <t>04.21.240</t>
  </si>
  <si>
    <t>04.21.260</t>
  </si>
  <si>
    <t>04.21.280</t>
  </si>
  <si>
    <t>04.21.300</t>
  </si>
  <si>
    <t>04.22.020</t>
  </si>
  <si>
    <t>04.22.040</t>
  </si>
  <si>
    <t>04.22.050</t>
  </si>
  <si>
    <t>04.22.060</t>
  </si>
  <si>
    <t>04.22.100</t>
  </si>
  <si>
    <t>04.22.110</t>
  </si>
  <si>
    <t>04.22.120</t>
  </si>
  <si>
    <t>04.22.130</t>
  </si>
  <si>
    <t>04.22.200</t>
  </si>
  <si>
    <t>04.30.020</t>
  </si>
  <si>
    <t>04.30.040</t>
  </si>
  <si>
    <t>04.30.060</t>
  </si>
  <si>
    <t>04.30.080</t>
  </si>
  <si>
    <t>04.30.100</t>
  </si>
  <si>
    <t>04.31.010</t>
  </si>
  <si>
    <t>04.35.050</t>
  </si>
  <si>
    <t>04.40.010</t>
  </si>
  <si>
    <t>04.40.020</t>
  </si>
  <si>
    <t>04.40.030</t>
  </si>
  <si>
    <t>04.40.050</t>
  </si>
  <si>
    <t>04.40.070</t>
  </si>
  <si>
    <t>05.04.060</t>
  </si>
  <si>
    <t>05.07.040</t>
  </si>
  <si>
    <t>05.07.050</t>
  </si>
  <si>
    <t>05.07.060</t>
  </si>
  <si>
    <t>05.07.070</t>
  </si>
  <si>
    <t>05.08.060</t>
  </si>
  <si>
    <t>05.08.080</t>
  </si>
  <si>
    <t>05.08.100</t>
  </si>
  <si>
    <t>05.08.120</t>
  </si>
  <si>
    <t>05.08.140</t>
  </si>
  <si>
    <t>05.08.220</t>
  </si>
  <si>
    <t>05.10.020</t>
  </si>
  <si>
    <t>05.10.021</t>
  </si>
  <si>
    <t>05.10.022</t>
  </si>
  <si>
    <t>05.10.023</t>
  </si>
  <si>
    <t>05.10.024</t>
  </si>
  <si>
    <t>05.10.025</t>
  </si>
  <si>
    <t>05.10.026</t>
  </si>
  <si>
    <t>05.10.030</t>
  </si>
  <si>
    <t>05.10.031</t>
  </si>
  <si>
    <t>05.10.032</t>
  </si>
  <si>
    <t>05.10.033</t>
  </si>
  <si>
    <t>05.10.034</t>
  </si>
  <si>
    <t>05.10.035</t>
  </si>
  <si>
    <t>05.10.036</t>
  </si>
  <si>
    <t>06.01.020</t>
  </si>
  <si>
    <t>06.01.040</t>
  </si>
  <si>
    <t>06.02.020</t>
  </si>
  <si>
    <t>06.02.040</t>
  </si>
  <si>
    <t>06.11.020</t>
  </si>
  <si>
    <t>06.11.040</t>
  </si>
  <si>
    <t>06.11.060</t>
  </si>
  <si>
    <t>06.12.020</t>
  </si>
  <si>
    <t>06.14.020</t>
  </si>
  <si>
    <t>07.01.010</t>
  </si>
  <si>
    <t>07.01.020</t>
  </si>
  <si>
    <t>07.01.060</t>
  </si>
  <si>
    <t>07.01.120</t>
  </si>
  <si>
    <t>07.02.020</t>
  </si>
  <si>
    <t>07.02.040</t>
  </si>
  <si>
    <t>07.02.060</t>
  </si>
  <si>
    <t>07.02.080</t>
  </si>
  <si>
    <t>07.05.010</t>
  </si>
  <si>
    <t>07.05.020</t>
  </si>
  <si>
    <t>07.10.020</t>
  </si>
  <si>
    <t>07.11.020</t>
  </si>
  <si>
    <t>07.11.040</t>
  </si>
  <si>
    <t>07.12.010</t>
  </si>
  <si>
    <t>07.12.020</t>
  </si>
  <si>
    <t>07.12.030</t>
  </si>
  <si>
    <t>07.12.040</t>
  </si>
  <si>
    <t>08.01.020</t>
  </si>
  <si>
    <t>08.01.040</t>
  </si>
  <si>
    <t>08.01.060</t>
  </si>
  <si>
    <t>08.01.080</t>
  </si>
  <si>
    <t>08.01.100</t>
  </si>
  <si>
    <t>08.01.110</t>
  </si>
  <si>
    <t>08.01.120</t>
  </si>
  <si>
    <t>08.02.020</t>
  </si>
  <si>
    <t>08.02.040</t>
  </si>
  <si>
    <t>08.02.050</t>
  </si>
  <si>
    <t>08.02.060</t>
  </si>
  <si>
    <t>08.03.020</t>
  </si>
  <si>
    <t>08.05.010</t>
  </si>
  <si>
    <t>08.05.100</t>
  </si>
  <si>
    <t>08.05.110</t>
  </si>
  <si>
    <t>08.05.180</t>
  </si>
  <si>
    <t>08.05.190</t>
  </si>
  <si>
    <t>08.05.220</t>
  </si>
  <si>
    <t>08.06.040</t>
  </si>
  <si>
    <t>08.06.060</t>
  </si>
  <si>
    <t>08.06.080</t>
  </si>
  <si>
    <t>08.07.050</t>
  </si>
  <si>
    <t>08.07.060</t>
  </si>
  <si>
    <t>08.07.070</t>
  </si>
  <si>
    <t>08.07.090</t>
  </si>
  <si>
    <t>08.10.040</t>
  </si>
  <si>
    <t>08.10.060</t>
  </si>
  <si>
    <t>09.01.020</t>
  </si>
  <si>
    <t>09.01.030</t>
  </si>
  <si>
    <t>09.01.040</t>
  </si>
  <si>
    <t>09.02.020</t>
  </si>
  <si>
    <t>09.02.040</t>
  </si>
  <si>
    <t>09.02.060</t>
  </si>
  <si>
    <t>09.02.080</t>
  </si>
  <si>
    <t>09.02.100</t>
  </si>
  <si>
    <t>09.02.120</t>
  </si>
  <si>
    <t>09.04.020</t>
  </si>
  <si>
    <t>09.04.030</t>
  </si>
  <si>
    <t>09.04.040</t>
  </si>
  <si>
    <t>09.04.050</t>
  </si>
  <si>
    <t>09.04.060</t>
  </si>
  <si>
    <t>09.07.060</t>
  </si>
  <si>
    <t>10.01.020</t>
  </si>
  <si>
    <t>10.01.040</t>
  </si>
  <si>
    <t>10.01.060</t>
  </si>
  <si>
    <t>10.02.020</t>
  </si>
  <si>
    <t>11.01.100</t>
  </si>
  <si>
    <t>11.01.130</t>
  </si>
  <si>
    <t>11.01.160</t>
  </si>
  <si>
    <t>11.01.170</t>
  </si>
  <si>
    <t>11.01.190</t>
  </si>
  <si>
    <t>11.01.260</t>
  </si>
  <si>
    <t>11.01.290</t>
  </si>
  <si>
    <t>11.01.320</t>
  </si>
  <si>
    <t>11.01.321</t>
  </si>
  <si>
    <t>11.01.350</t>
  </si>
  <si>
    <t>11.01.630</t>
  </si>
  <si>
    <t>11.02.020</t>
  </si>
  <si>
    <t>11.02.040</t>
  </si>
  <si>
    <t>11.02.060</t>
  </si>
  <si>
    <t>11.03.090</t>
  </si>
  <si>
    <t>11.04.020</t>
  </si>
  <si>
    <t>11.04.040</t>
  </si>
  <si>
    <t>11.04.060</t>
  </si>
  <si>
    <t>11.05.010</t>
  </si>
  <si>
    <t>11.05.030</t>
  </si>
  <si>
    <t>11.05.040</t>
  </si>
  <si>
    <t>11.05.060</t>
  </si>
  <si>
    <t>11.05.120</t>
  </si>
  <si>
    <t>11.16.020</t>
  </si>
  <si>
    <t>11.16.040</t>
  </si>
  <si>
    <t>11.16.060</t>
  </si>
  <si>
    <t>11.16.080</t>
  </si>
  <si>
    <t>11.16.220</t>
  </si>
  <si>
    <t>11.18.020</t>
  </si>
  <si>
    <t>11.18.040</t>
  </si>
  <si>
    <t>11.18.060</t>
  </si>
  <si>
    <t>11.18.070</t>
  </si>
  <si>
    <t>11.18.080</t>
  </si>
  <si>
    <t>11.18.110</t>
  </si>
  <si>
    <t>11.18.140</t>
  </si>
  <si>
    <t>11.18.150</t>
  </si>
  <si>
    <t>11.18.160</t>
  </si>
  <si>
    <t>11.18.180</t>
  </si>
  <si>
    <t>11.18.190</t>
  </si>
  <si>
    <t>11.20.030</t>
  </si>
  <si>
    <t>11.20.050</t>
  </si>
  <si>
    <t>11.20.090</t>
  </si>
  <si>
    <t>11.20.120</t>
  </si>
  <si>
    <t>11.20.130</t>
  </si>
  <si>
    <t>12.05.010</t>
  </si>
  <si>
    <t>12.05.020</t>
  </si>
  <si>
    <t>12.05.030</t>
  </si>
  <si>
    <t>12.05.040</t>
  </si>
  <si>
    <t>12.05.150</t>
  </si>
  <si>
    <t>12.06.010</t>
  </si>
  <si>
    <t>12.06.020</t>
  </si>
  <si>
    <t>12.06.030</t>
  </si>
  <si>
    <t>12.06.040</t>
  </si>
  <si>
    <t>12.06.080</t>
  </si>
  <si>
    <t>12.07.010</t>
  </si>
  <si>
    <t>12.07.030</t>
  </si>
  <si>
    <t>12.07.050</t>
  </si>
  <si>
    <t>12.07.060</t>
  </si>
  <si>
    <t>12.07.070</t>
  </si>
  <si>
    <t>12.07.090</t>
  </si>
  <si>
    <t>12.07.100</t>
  </si>
  <si>
    <t>12.07.110</t>
  </si>
  <si>
    <t>12.07.130</t>
  </si>
  <si>
    <t>12.09.010</t>
  </si>
  <si>
    <t>12.09.020</t>
  </si>
  <si>
    <t>12.09.040</t>
  </si>
  <si>
    <t>12.09.060</t>
  </si>
  <si>
    <t>12.12.010</t>
  </si>
  <si>
    <t>12.12.020</t>
  </si>
  <si>
    <t>12.12.060</t>
  </si>
  <si>
    <t>12.12.070</t>
  </si>
  <si>
    <t>12.12.090</t>
  </si>
  <si>
    <t>12.12.100</t>
  </si>
  <si>
    <t>12.14.010</t>
  </si>
  <si>
    <t>12.14.040</t>
  </si>
  <si>
    <t>12.14.050</t>
  </si>
  <si>
    <t>12.14.060</t>
  </si>
  <si>
    <t>13.05.090</t>
  </si>
  <si>
    <t>13.05.110</t>
  </si>
  <si>
    <t>13.05.150</t>
  </si>
  <si>
    <t>14.01.020</t>
  </si>
  <si>
    <t>14.01.050</t>
  </si>
  <si>
    <t>14.01.060</t>
  </si>
  <si>
    <t>14.02.020</t>
  </si>
  <si>
    <t>14.02.030</t>
  </si>
  <si>
    <t>14.02.040</t>
  </si>
  <si>
    <t>14.02.050</t>
  </si>
  <si>
    <t>14.02.070</t>
  </si>
  <si>
    <t>14.02.080</t>
  </si>
  <si>
    <t>14.03.020</t>
  </si>
  <si>
    <t>14.03.040</t>
  </si>
  <si>
    <t>14.03.060</t>
  </si>
  <si>
    <t>14.04.200</t>
  </si>
  <si>
    <t>14.04.210</t>
  </si>
  <si>
    <t>14.04.220</t>
  </si>
  <si>
    <t>14.05.050</t>
  </si>
  <si>
    <t>14.05.060</t>
  </si>
  <si>
    <t>14.15.060</t>
  </si>
  <si>
    <t>14.15.100</t>
  </si>
  <si>
    <t>14.15.120</t>
  </si>
  <si>
    <t>14.15.140</t>
  </si>
  <si>
    <t>14.20.010</t>
  </si>
  <si>
    <t>14.20.020</t>
  </si>
  <si>
    <t>14.28.030</t>
  </si>
  <si>
    <t>14.28.100</t>
  </si>
  <si>
    <t>14.28.140</t>
  </si>
  <si>
    <t>14.30.010</t>
  </si>
  <si>
    <t>14.30.020</t>
  </si>
  <si>
    <t>14.30.070</t>
  </si>
  <si>
    <t>14.30.080</t>
  </si>
  <si>
    <t>14.30.110</t>
  </si>
  <si>
    <t>14.30.160</t>
  </si>
  <si>
    <t>14.30.190</t>
  </si>
  <si>
    <t>14.30.230</t>
  </si>
  <si>
    <t>14.30.260</t>
  </si>
  <si>
    <t>14.30.270</t>
  </si>
  <si>
    <t>14.30.300</t>
  </si>
  <si>
    <t>14.30.310</t>
  </si>
  <si>
    <t>14.30.410</t>
  </si>
  <si>
    <t>14.30.440</t>
  </si>
  <si>
    <t>14.30.860</t>
  </si>
  <si>
    <t>14.30.870</t>
  </si>
  <si>
    <t>14.30.880</t>
  </si>
  <si>
    <t>14.30.890</t>
  </si>
  <si>
    <t>14.30.900</t>
  </si>
  <si>
    <t>14.30.910</t>
  </si>
  <si>
    <t>14.30.920</t>
  </si>
  <si>
    <t>14.31.030</t>
  </si>
  <si>
    <t>14.40.040</t>
  </si>
  <si>
    <t>14.40.060</t>
  </si>
  <si>
    <t>14.40.070</t>
  </si>
  <si>
    <t>14.40.080</t>
  </si>
  <si>
    <t>14.40.090</t>
  </si>
  <si>
    <t>14.40.100</t>
  </si>
  <si>
    <t>15.01.010</t>
  </si>
  <si>
    <t>15.01.020</t>
  </si>
  <si>
    <t>15.01.030</t>
  </si>
  <si>
    <t>15.01.040</t>
  </si>
  <si>
    <t>15.01.110</t>
  </si>
  <si>
    <t>15.01.120</t>
  </si>
  <si>
    <t>15.01.130</t>
  </si>
  <si>
    <t>15.01.140</t>
  </si>
  <si>
    <t>15.01.210</t>
  </si>
  <si>
    <t>15.01.220</t>
  </si>
  <si>
    <t>15.01.310</t>
  </si>
  <si>
    <t>15.01.320</t>
  </si>
  <si>
    <t>15.01.330</t>
  </si>
  <si>
    <t>15.03.030</t>
  </si>
  <si>
    <t>15.03.090</t>
  </si>
  <si>
    <t>15.03.110</t>
  </si>
  <si>
    <t>15.05.290</t>
  </si>
  <si>
    <t>15.05.300</t>
  </si>
  <si>
    <t>15.05.520</t>
  </si>
  <si>
    <t>15.05.530</t>
  </si>
  <si>
    <t>15.05.540</t>
  </si>
  <si>
    <t>15.20.020</t>
  </si>
  <si>
    <t>15.20.040</t>
  </si>
  <si>
    <t>15.20.060</t>
  </si>
  <si>
    <t>16.02.010</t>
  </si>
  <si>
    <t>16.02.020</t>
  </si>
  <si>
    <t>16.02.030</t>
  </si>
  <si>
    <t>16.02.060</t>
  </si>
  <si>
    <t>16.02.120</t>
  </si>
  <si>
    <t>16.02.230</t>
  </si>
  <si>
    <t>16.02.270</t>
  </si>
  <si>
    <t>16.03.010</t>
  </si>
  <si>
    <t>16.03.020</t>
  </si>
  <si>
    <t>16.03.030</t>
  </si>
  <si>
    <t>16.03.040</t>
  </si>
  <si>
    <t>16.03.300</t>
  </si>
  <si>
    <t>16.03.310</t>
  </si>
  <si>
    <t>16.03.320</t>
  </si>
  <si>
    <t>16.03.330</t>
  </si>
  <si>
    <t>16.03.360</t>
  </si>
  <si>
    <t>16.03.370</t>
  </si>
  <si>
    <t>16.03.400</t>
  </si>
  <si>
    <t>16.10.020</t>
  </si>
  <si>
    <t>16.10.100</t>
  </si>
  <si>
    <t>16.12.020</t>
  </si>
  <si>
    <t>16.12.040</t>
  </si>
  <si>
    <t>16.12.050</t>
  </si>
  <si>
    <t>16.12.060</t>
  </si>
  <si>
    <t>16.12.200</t>
  </si>
  <si>
    <t>16.12.220</t>
  </si>
  <si>
    <t>16.13.060</t>
  </si>
  <si>
    <t>16.13.070</t>
  </si>
  <si>
    <t>16.13.130</t>
  </si>
  <si>
    <t>16.13.140</t>
  </si>
  <si>
    <t>16.16.040</t>
  </si>
  <si>
    <t>16.16.160</t>
  </si>
  <si>
    <t>16.16.400</t>
  </si>
  <si>
    <t>16.20.020</t>
  </si>
  <si>
    <t>16.20.040</t>
  </si>
  <si>
    <t>16.30.020</t>
  </si>
  <si>
    <t>16.32.070</t>
  </si>
  <si>
    <t>16.32.120</t>
  </si>
  <si>
    <t>16.32.130</t>
  </si>
  <si>
    <t>16.33.400</t>
  </si>
  <si>
    <t>16.33.410</t>
  </si>
  <si>
    <t>16.40.040</t>
  </si>
  <si>
    <t>16.40.060</t>
  </si>
  <si>
    <t>16.40.080</t>
  </si>
  <si>
    <t>16.40.090</t>
  </si>
  <si>
    <t>16.40.120</t>
  </si>
  <si>
    <t>16.40.140</t>
  </si>
  <si>
    <t>16.40.150</t>
  </si>
  <si>
    <t>17.01.010</t>
  </si>
  <si>
    <t>17.01.020</t>
  </si>
  <si>
    <t>17.01.040</t>
  </si>
  <si>
    <t>17.01.050</t>
  </si>
  <si>
    <t>17.01.060</t>
  </si>
  <si>
    <t>17.01.120</t>
  </si>
  <si>
    <t>17.02.020</t>
  </si>
  <si>
    <t>17.02.040</t>
  </si>
  <si>
    <t>17.02.060</t>
  </si>
  <si>
    <t>17.02.080</t>
  </si>
  <si>
    <t>17.02.120</t>
  </si>
  <si>
    <t>17.02.140</t>
  </si>
  <si>
    <t>17.02.220</t>
  </si>
  <si>
    <t>17.02.260</t>
  </si>
  <si>
    <t>17.03.020</t>
  </si>
  <si>
    <t>17.03.040</t>
  </si>
  <si>
    <t>17.03.060</t>
  </si>
  <si>
    <t>17.03.080</t>
  </si>
  <si>
    <t>17.03.100</t>
  </si>
  <si>
    <t>17.03.200</t>
  </si>
  <si>
    <t>17.03.300</t>
  </si>
  <si>
    <t>17.03.310</t>
  </si>
  <si>
    <t>17.03.320</t>
  </si>
  <si>
    <t>17.03.330</t>
  </si>
  <si>
    <t>17.04.020</t>
  </si>
  <si>
    <t>17.04.040</t>
  </si>
  <si>
    <t>17.05.020</t>
  </si>
  <si>
    <t>17.05.070</t>
  </si>
  <si>
    <t>17.05.100</t>
  </si>
  <si>
    <t>17.05.320</t>
  </si>
  <si>
    <t>17.05.420</t>
  </si>
  <si>
    <t>17.10.020</t>
  </si>
  <si>
    <t>17.10.100</t>
  </si>
  <si>
    <t>17.10.120</t>
  </si>
  <si>
    <t>17.10.200</t>
  </si>
  <si>
    <t>17.10.410</t>
  </si>
  <si>
    <t>17.10.430</t>
  </si>
  <si>
    <t>17.12.060</t>
  </si>
  <si>
    <t>17.12.100</t>
  </si>
  <si>
    <t>17.12.120</t>
  </si>
  <si>
    <t>17.12.140</t>
  </si>
  <si>
    <t>17.12.240</t>
  </si>
  <si>
    <t>17.20.020</t>
  </si>
  <si>
    <t>17.20.040</t>
  </si>
  <si>
    <t>17.20.050</t>
  </si>
  <si>
    <t>17.20.060</t>
  </si>
  <si>
    <t>17.20.140</t>
  </si>
  <si>
    <t>17.40.010</t>
  </si>
  <si>
    <t>17.40.020</t>
  </si>
  <si>
    <t>17.40.030</t>
  </si>
  <si>
    <t>17.40.070</t>
  </si>
  <si>
    <t>17.40.110</t>
  </si>
  <si>
    <t>18.05.020</t>
  </si>
  <si>
    <t>18.06.400</t>
  </si>
  <si>
    <t>18.06.410</t>
  </si>
  <si>
    <t>18.06.420</t>
  </si>
  <si>
    <t>18.06.430</t>
  </si>
  <si>
    <t>18.06.500</t>
  </si>
  <si>
    <t>18.06.510</t>
  </si>
  <si>
    <t>18.06.520</t>
  </si>
  <si>
    <t>18.06.530</t>
  </si>
  <si>
    <t>18.07.020</t>
  </si>
  <si>
    <t>18.07.040</t>
  </si>
  <si>
    <t>18.07.080</t>
  </si>
  <si>
    <t>18.07.160</t>
  </si>
  <si>
    <t>18.07.170</t>
  </si>
  <si>
    <t>18.07.210</t>
  </si>
  <si>
    <t>18.07.230</t>
  </si>
  <si>
    <t>18.07.250</t>
  </si>
  <si>
    <t>18.07.310</t>
  </si>
  <si>
    <t>18.08.090</t>
  </si>
  <si>
    <t>18.08.100</t>
  </si>
  <si>
    <t>18.08.110</t>
  </si>
  <si>
    <t>18.08.120</t>
  </si>
  <si>
    <t>18.08.170</t>
  </si>
  <si>
    <t>18.08.180</t>
  </si>
  <si>
    <t>18.12.020</t>
  </si>
  <si>
    <t>18.12.120</t>
  </si>
  <si>
    <t>18.13.010</t>
  </si>
  <si>
    <t>19.02.020</t>
  </si>
  <si>
    <t>19.02.040</t>
  </si>
  <si>
    <t>19.02.060</t>
  </si>
  <si>
    <t>19.02.080</t>
  </si>
  <si>
    <t>19.02.220</t>
  </si>
  <si>
    <t>19.02.240</t>
  </si>
  <si>
    <t>19.02.250</t>
  </si>
  <si>
    <t>19.03.060</t>
  </si>
  <si>
    <t>19.03.090</t>
  </si>
  <si>
    <t>19.03.110</t>
  </si>
  <si>
    <t>19.03.220</t>
  </si>
  <si>
    <t>19.03.260</t>
  </si>
  <si>
    <t>19.03.270</t>
  </si>
  <si>
    <t>19.03.290</t>
  </si>
  <si>
    <t>19.20.020</t>
  </si>
  <si>
    <t>20.01.040</t>
  </si>
  <si>
    <t>20.03.010</t>
  </si>
  <si>
    <t>20.04.020</t>
  </si>
  <si>
    <t>20.10.040</t>
  </si>
  <si>
    <t>20.10.120</t>
  </si>
  <si>
    <t>20.20.020</t>
  </si>
  <si>
    <t>20.20.040</t>
  </si>
  <si>
    <t>20.20.100</t>
  </si>
  <si>
    <t>21.01.100</t>
  </si>
  <si>
    <t>21.02.050</t>
  </si>
  <si>
    <t>21.02.060</t>
  </si>
  <si>
    <t>21.02.271</t>
  </si>
  <si>
    <t>21.02.281</t>
  </si>
  <si>
    <t>21.02.291</t>
  </si>
  <si>
    <t>21.02.310</t>
  </si>
  <si>
    <t>21.03.010</t>
  </si>
  <si>
    <t>21.03.090</t>
  </si>
  <si>
    <t>21.04.100</t>
  </si>
  <si>
    <t>21.04.110</t>
  </si>
  <si>
    <t>21.05.010</t>
  </si>
  <si>
    <t>21.07.010</t>
  </si>
  <si>
    <t>21.10.050</t>
  </si>
  <si>
    <t>21.10.051</t>
  </si>
  <si>
    <t>21.10.061</t>
  </si>
  <si>
    <t>21.10.071</t>
  </si>
  <si>
    <t>21.10.081</t>
  </si>
  <si>
    <t>21.10.210</t>
  </si>
  <si>
    <t>21.10.220</t>
  </si>
  <si>
    <t>21.10.250</t>
  </si>
  <si>
    <t>21.11.050</t>
  </si>
  <si>
    <t>21.11.131</t>
  </si>
  <si>
    <t>21.20.020</t>
  </si>
  <si>
    <t>21.20.040</t>
  </si>
  <si>
    <t>21.20.050</t>
  </si>
  <si>
    <t>21.20.060</t>
  </si>
  <si>
    <t>21.20.100</t>
  </si>
  <si>
    <t>21.20.410</t>
  </si>
  <si>
    <t>21.20.460</t>
  </si>
  <si>
    <t>22.01.010</t>
  </si>
  <si>
    <t>22.01.020</t>
  </si>
  <si>
    <t>22.01.080</t>
  </si>
  <si>
    <t>22.01.210</t>
  </si>
  <si>
    <t>22.01.220</t>
  </si>
  <si>
    <t>22.01.240</t>
  </si>
  <si>
    <t>22.02.010</t>
  </si>
  <si>
    <t>22.02.030</t>
  </si>
  <si>
    <t>22.02.100</t>
  </si>
  <si>
    <t>22.03.020</t>
  </si>
  <si>
    <t>22.03.030</t>
  </si>
  <si>
    <t>22.03.040</t>
  </si>
  <si>
    <t>22.03.050</t>
  </si>
  <si>
    <t>22.03.070</t>
  </si>
  <si>
    <t>22.03.140</t>
  </si>
  <si>
    <t>22.04.020</t>
  </si>
  <si>
    <t>22.06.130</t>
  </si>
  <si>
    <t>22.06.240</t>
  </si>
  <si>
    <t>22.06.300</t>
  </si>
  <si>
    <t>Brise metálico curvo e móvel em chapa microperfurada de alumínio pré-pintada</t>
  </si>
  <si>
    <t>22.06.350</t>
  </si>
  <si>
    <t>Brise metálico curvo e móvel termoacústico em chapa lisa de alumínio pré-pintada</t>
  </si>
  <si>
    <t>22.20.020</t>
  </si>
  <si>
    <t>22.20.040</t>
  </si>
  <si>
    <t>22.20.050</t>
  </si>
  <si>
    <t>22.20.090</t>
  </si>
  <si>
    <t>23.01.050</t>
  </si>
  <si>
    <t>23.01.060</t>
  </si>
  <si>
    <t>23.02.010</t>
  </si>
  <si>
    <t>23.02.030</t>
  </si>
  <si>
    <t>23.02.040</t>
  </si>
  <si>
    <t>23.02.050</t>
  </si>
  <si>
    <t>23.02.060</t>
  </si>
  <si>
    <t>23.04.070</t>
  </si>
  <si>
    <t>23.04.080</t>
  </si>
  <si>
    <t>23.04.090</t>
  </si>
  <si>
    <t>23.04.100</t>
  </si>
  <si>
    <t>23.04.110</t>
  </si>
  <si>
    <t>23.04.120</t>
  </si>
  <si>
    <t>23.04.130</t>
  </si>
  <si>
    <t>23.04.140</t>
  </si>
  <si>
    <t>23.04.570</t>
  </si>
  <si>
    <t>23.04.580</t>
  </si>
  <si>
    <t>23.04.590</t>
  </si>
  <si>
    <t>23.04.600</t>
  </si>
  <si>
    <t>23.04.610</t>
  </si>
  <si>
    <t>23.04.620</t>
  </si>
  <si>
    <t>23.08.010</t>
  </si>
  <si>
    <t>23.08.020</t>
  </si>
  <si>
    <t>23.08.030</t>
  </si>
  <si>
    <t>23.08.040</t>
  </si>
  <si>
    <t>23.08.060</t>
  </si>
  <si>
    <t>23.08.080</t>
  </si>
  <si>
    <t>23.08.100</t>
  </si>
  <si>
    <t>23.08.110</t>
  </si>
  <si>
    <t>23.08.160</t>
  </si>
  <si>
    <t>23.08.170</t>
  </si>
  <si>
    <t>23.08.210</t>
  </si>
  <si>
    <t>23.08.220</t>
  </si>
  <si>
    <t>23.08.320</t>
  </si>
  <si>
    <t>23.08.380</t>
  </si>
  <si>
    <t>23.09.010</t>
  </si>
  <si>
    <t>23.09.020</t>
  </si>
  <si>
    <t>23.09.030</t>
  </si>
  <si>
    <t>23.09.040</t>
  </si>
  <si>
    <t>23.09.050</t>
  </si>
  <si>
    <t>23.09.060</t>
  </si>
  <si>
    <t>23.09.100</t>
  </si>
  <si>
    <t>23.09.420</t>
  </si>
  <si>
    <t>23.09.430</t>
  </si>
  <si>
    <t>23.09.440</t>
  </si>
  <si>
    <t>23.09.520</t>
  </si>
  <si>
    <t>23.09.530</t>
  </si>
  <si>
    <t>23.09.540</t>
  </si>
  <si>
    <t>23.09.550</t>
  </si>
  <si>
    <t>23.09.560</t>
  </si>
  <si>
    <t>23.09.570</t>
  </si>
  <si>
    <t>23.09.590</t>
  </si>
  <si>
    <t>23.09.600</t>
  </si>
  <si>
    <t>23.09.610</t>
  </si>
  <si>
    <t>23.09.630</t>
  </si>
  <si>
    <t>23.11.010</t>
  </si>
  <si>
    <t>23.11.030</t>
  </si>
  <si>
    <t>23.11.040</t>
  </si>
  <si>
    <t>23.11.050</t>
  </si>
  <si>
    <t>23.20.020</t>
  </si>
  <si>
    <t>23.20.040</t>
  </si>
  <si>
    <t>23.20.060</t>
  </si>
  <si>
    <t>23.20.100</t>
  </si>
  <si>
    <t>23.20.110</t>
  </si>
  <si>
    <t>23.20.120</t>
  </si>
  <si>
    <t>23.20.140</t>
  </si>
  <si>
    <t>23.20.160</t>
  </si>
  <si>
    <t>23.20.170</t>
  </si>
  <si>
    <t>23.20.180</t>
  </si>
  <si>
    <t>23.20.310</t>
  </si>
  <si>
    <t>23.20.320</t>
  </si>
  <si>
    <t>23.20.330</t>
  </si>
  <si>
    <t>23.20.340</t>
  </si>
  <si>
    <t>23.20.450</t>
  </si>
  <si>
    <t>23.20.460</t>
  </si>
  <si>
    <t>23.20.550</t>
  </si>
  <si>
    <t>23.20.600</t>
  </si>
  <si>
    <t>24.01.010</t>
  </si>
  <si>
    <t>24.01.030</t>
  </si>
  <si>
    <t>24.01.070</t>
  </si>
  <si>
    <t>24.01.090</t>
  </si>
  <si>
    <t>24.01.100</t>
  </si>
  <si>
    <t>24.01.110</t>
  </si>
  <si>
    <t>24.01.120</t>
  </si>
  <si>
    <t>24.01.180</t>
  </si>
  <si>
    <t>24.01.190</t>
  </si>
  <si>
    <t>24.01.200</t>
  </si>
  <si>
    <t>24.01.280</t>
  </si>
  <si>
    <t>24.02.010</t>
  </si>
  <si>
    <t>24.02.040</t>
  </si>
  <si>
    <t>24.02.050</t>
  </si>
  <si>
    <t>24.02.060</t>
  </si>
  <si>
    <t>24.02.070</t>
  </si>
  <si>
    <t>24.02.080</t>
  </si>
  <si>
    <t>24.02.100</t>
  </si>
  <si>
    <t>24.02.270</t>
  </si>
  <si>
    <t>24.02.280</t>
  </si>
  <si>
    <t>24.02.290</t>
  </si>
  <si>
    <t>24.02.410</t>
  </si>
  <si>
    <t>24.02.430</t>
  </si>
  <si>
    <t>24.02.450</t>
  </si>
  <si>
    <t>24.02.460</t>
  </si>
  <si>
    <t>24.02.470</t>
  </si>
  <si>
    <t>24.02.480</t>
  </si>
  <si>
    <t>24.02.490</t>
  </si>
  <si>
    <t>24.02.590</t>
  </si>
  <si>
    <t>24.02.630</t>
  </si>
  <si>
    <t>24.02.810</t>
  </si>
  <si>
    <t>24.02.840</t>
  </si>
  <si>
    <t>24.02.900</t>
  </si>
  <si>
    <t>24.02.930</t>
  </si>
  <si>
    <t>24.03.040</t>
  </si>
  <si>
    <t>24.03.060</t>
  </si>
  <si>
    <t>24.03.080</t>
  </si>
  <si>
    <t>24.03.100</t>
  </si>
  <si>
    <t>24.03.200</t>
  </si>
  <si>
    <t>24.03.210</t>
  </si>
  <si>
    <t>24.03.290</t>
  </si>
  <si>
    <t>24.03.300</t>
  </si>
  <si>
    <t>24.03.310</t>
  </si>
  <si>
    <t>24.03.320</t>
  </si>
  <si>
    <t>24.03.340</t>
  </si>
  <si>
    <t>24.03.410</t>
  </si>
  <si>
    <t>24.03.680</t>
  </si>
  <si>
    <t>24.03.690</t>
  </si>
  <si>
    <t>24.03.930</t>
  </si>
  <si>
    <t>24.04.150</t>
  </si>
  <si>
    <t>24.04.220</t>
  </si>
  <si>
    <t>24.04.230</t>
  </si>
  <si>
    <t>24.04.240</t>
  </si>
  <si>
    <t>24.04.250</t>
  </si>
  <si>
    <t>24.04.260</t>
  </si>
  <si>
    <t>24.04.270</t>
  </si>
  <si>
    <t>24.04.280</t>
  </si>
  <si>
    <t>24.04.300</t>
  </si>
  <si>
    <t>24.04.310</t>
  </si>
  <si>
    <t>24.04.320</t>
  </si>
  <si>
    <t>24.04.330</t>
  </si>
  <si>
    <t>24.04.340</t>
  </si>
  <si>
    <t>24.04.350</t>
  </si>
  <si>
    <t>24.04.360</t>
  </si>
  <si>
    <t>24.04.370</t>
  </si>
  <si>
    <t>24.04.380</t>
  </si>
  <si>
    <t>24.04.400</t>
  </si>
  <si>
    <t>24.04.410</t>
  </si>
  <si>
    <t>24.04.420</t>
  </si>
  <si>
    <t>24.04.430</t>
  </si>
  <si>
    <t>24.04.610</t>
  </si>
  <si>
    <t>24.04.620</t>
  </si>
  <si>
    <t>24.04.630</t>
  </si>
  <si>
    <t>24.06.030</t>
  </si>
  <si>
    <t>24.07.030</t>
  </si>
  <si>
    <t>24.07.040</t>
  </si>
  <si>
    <t>24.08.020</t>
  </si>
  <si>
    <t>24.08.040</t>
  </si>
  <si>
    <t>24.20.020</t>
  </si>
  <si>
    <t>24.20.040</t>
  </si>
  <si>
    <t>24.20.060</t>
  </si>
  <si>
    <t>24.20.090</t>
  </si>
  <si>
    <t>24.20.100</t>
  </si>
  <si>
    <t>24.20.120</t>
  </si>
  <si>
    <t>24.20.140</t>
  </si>
  <si>
    <t>24.20.200</t>
  </si>
  <si>
    <t>24.20.230</t>
  </si>
  <si>
    <t>24.20.270</t>
  </si>
  <si>
    <t>24.20.300</t>
  </si>
  <si>
    <t>24.20.310</t>
  </si>
  <si>
    <t>25.01.020</t>
  </si>
  <si>
    <t>25.01.030</t>
  </si>
  <si>
    <t>25.01.040</t>
  </si>
  <si>
    <t>25.01.050</t>
  </si>
  <si>
    <t>25.01.060</t>
  </si>
  <si>
    <t>25.01.070</t>
  </si>
  <si>
    <t>25.01.080</t>
  </si>
  <si>
    <t>25.01.090</t>
  </si>
  <si>
    <t>25.01.100</t>
  </si>
  <si>
    <t>25.01.110</t>
  </si>
  <si>
    <t>25.01.120</t>
  </si>
  <si>
    <t>25.01.240</t>
  </si>
  <si>
    <t>25.01.380</t>
  </si>
  <si>
    <t>25.01.400</t>
  </si>
  <si>
    <t>25.01.410</t>
  </si>
  <si>
    <t>25.01.430</t>
  </si>
  <si>
    <t>25.01.440</t>
  </si>
  <si>
    <t>25.01.450</t>
  </si>
  <si>
    <t>25.01.460</t>
  </si>
  <si>
    <t>25.01.470</t>
  </si>
  <si>
    <t>25.01.480</t>
  </si>
  <si>
    <t>25.01.490</t>
  </si>
  <si>
    <t>25.01.500</t>
  </si>
  <si>
    <t>25.01.510</t>
  </si>
  <si>
    <t>25.01.520</t>
  </si>
  <si>
    <t>25.01.530</t>
  </si>
  <si>
    <t>25.02.020</t>
  </si>
  <si>
    <t>25.02.040</t>
  </si>
  <si>
    <t>25.02.050</t>
  </si>
  <si>
    <t>25.02.060</t>
  </si>
  <si>
    <t>25.02.070</t>
  </si>
  <si>
    <t>25.02.110</t>
  </si>
  <si>
    <t>25.02.230</t>
  </si>
  <si>
    <t>25.02.240</t>
  </si>
  <si>
    <t>25.02.250</t>
  </si>
  <si>
    <t>25.02.260</t>
  </si>
  <si>
    <t>25.02.300</t>
  </si>
  <si>
    <t>25.20.020</t>
  </si>
  <si>
    <t>26.01.020</t>
  </si>
  <si>
    <t>26.01.040</t>
  </si>
  <si>
    <t>26.01.060</t>
  </si>
  <si>
    <t>26.01.080</t>
  </si>
  <si>
    <t>26.01.140</t>
  </si>
  <si>
    <t>26.01.160</t>
  </si>
  <si>
    <t>26.01.170</t>
  </si>
  <si>
    <t>26.01.230</t>
  </si>
  <si>
    <t>26.01.350</t>
  </si>
  <si>
    <t>26.02.020</t>
  </si>
  <si>
    <t>26.02.040</t>
  </si>
  <si>
    <t>26.02.060</t>
  </si>
  <si>
    <t>26.02.120</t>
  </si>
  <si>
    <t>26.02.140</t>
  </si>
  <si>
    <t>26.02.160</t>
  </si>
  <si>
    <t>26.02.170</t>
  </si>
  <si>
    <t>26.02.300</t>
  </si>
  <si>
    <t>Vidro temperado neutro verde de 10 mm</t>
  </si>
  <si>
    <t>26.03.070</t>
  </si>
  <si>
    <t>26.03.074</t>
  </si>
  <si>
    <t>Vidro laminado temperado incolor de 16 mm</t>
  </si>
  <si>
    <t>26.04.010</t>
  </si>
  <si>
    <t>26.04.030</t>
  </si>
  <si>
    <t>26.20.010</t>
  </si>
  <si>
    <t>26.20.020</t>
  </si>
  <si>
    <t>27.02.050</t>
  </si>
  <si>
    <t>27.03.030</t>
  </si>
  <si>
    <t>27.04.040</t>
  </si>
  <si>
    <t>27.04.050</t>
  </si>
  <si>
    <t>27.04.060</t>
  </si>
  <si>
    <t>27.04.070</t>
  </si>
  <si>
    <t>28.01.020</t>
  </si>
  <si>
    <t>28.01.030</t>
  </si>
  <si>
    <t>28.01.040</t>
  </si>
  <si>
    <t>28.01.050</t>
  </si>
  <si>
    <t>28.01.070</t>
  </si>
  <si>
    <t>28.01.080</t>
  </si>
  <si>
    <t>28.01.090</t>
  </si>
  <si>
    <t>28.01.150</t>
  </si>
  <si>
    <t>28.01.160</t>
  </si>
  <si>
    <t>28.01.171</t>
  </si>
  <si>
    <t>Mola aérea para porta, com esforço acima de 60 kg até 80 kg</t>
  </si>
  <si>
    <t>28.01.180</t>
  </si>
  <si>
    <t>28.01.210</t>
  </si>
  <si>
    <t>Fechadura tipo alavanca com chave para porta corta-fogo</t>
  </si>
  <si>
    <t>28.01.250</t>
  </si>
  <si>
    <t>28.01.330</t>
  </si>
  <si>
    <t>28.01.400</t>
  </si>
  <si>
    <t>28.01.550</t>
  </si>
  <si>
    <t>Fechadura com maçaneta tipo alavanca em aço inoxidável, para porta externa</t>
  </si>
  <si>
    <t>28.05.020</t>
  </si>
  <si>
    <t>28.05.040</t>
  </si>
  <si>
    <t>28.05.060</t>
  </si>
  <si>
    <t>28.05.070</t>
  </si>
  <si>
    <t>28.05.080</t>
  </si>
  <si>
    <t>28.20.020</t>
  </si>
  <si>
    <t>28.20.030</t>
  </si>
  <si>
    <t>28.20.040</t>
  </si>
  <si>
    <t>28.20.050</t>
  </si>
  <si>
    <t>28.20.060</t>
  </si>
  <si>
    <t>28.20.070</t>
  </si>
  <si>
    <t>28.20.090</t>
  </si>
  <si>
    <t>28.20.170</t>
  </si>
  <si>
    <t>28.20.210</t>
  </si>
  <si>
    <t>28.20.211</t>
  </si>
  <si>
    <t>Maçaneta tipo alavanca, acionamento com chave, para porta corta-fogo</t>
  </si>
  <si>
    <t>28.20.220</t>
  </si>
  <si>
    <t>28.20.230</t>
  </si>
  <si>
    <t>28.20.360</t>
  </si>
  <si>
    <t>28.20.411</t>
  </si>
  <si>
    <t>Dobradiça em aço cromado de 3 1/2", para porta de até 21 kg</t>
  </si>
  <si>
    <t>28.20.412</t>
  </si>
  <si>
    <t>28.20.413</t>
  </si>
  <si>
    <t>28.20.430</t>
  </si>
  <si>
    <t>28.20.510</t>
  </si>
  <si>
    <t>28.20.550</t>
  </si>
  <si>
    <t>28.20.590</t>
  </si>
  <si>
    <t>28.20.600</t>
  </si>
  <si>
    <t>28.20.650</t>
  </si>
  <si>
    <t>28.20.750</t>
  </si>
  <si>
    <t>28.20.770</t>
  </si>
  <si>
    <t>28.20.800</t>
  </si>
  <si>
    <t>28.20.810</t>
  </si>
  <si>
    <t>28.20.820</t>
  </si>
  <si>
    <t>28.20.830</t>
  </si>
  <si>
    <t>28.20.840</t>
  </si>
  <si>
    <t>28.20.850</t>
  </si>
  <si>
    <t>29.01.020</t>
  </si>
  <si>
    <t>29.01.030</t>
  </si>
  <si>
    <t>29.01.040</t>
  </si>
  <si>
    <t>29.01.210</t>
  </si>
  <si>
    <t>29.01.230</t>
  </si>
  <si>
    <t>29.03.010</t>
  </si>
  <si>
    <t>29.03.020</t>
  </si>
  <si>
    <t>29.03.030</t>
  </si>
  <si>
    <t>29.03.040</t>
  </si>
  <si>
    <t>29.20.030</t>
  </si>
  <si>
    <t>30.01.010</t>
  </si>
  <si>
    <t>30.01.020</t>
  </si>
  <si>
    <t>30.01.030</t>
  </si>
  <si>
    <t>30.01.050</t>
  </si>
  <si>
    <t>30.01.080</t>
  </si>
  <si>
    <t>30.01.090</t>
  </si>
  <si>
    <t>30.01.110</t>
  </si>
  <si>
    <t>30.01.120</t>
  </si>
  <si>
    <t>30.01.130</t>
  </si>
  <si>
    <t>30.04.010</t>
  </si>
  <si>
    <t>30.04.020</t>
  </si>
  <si>
    <t>30.04.030</t>
  </si>
  <si>
    <t>30.04.040</t>
  </si>
  <si>
    <t>30.04.060</t>
  </si>
  <si>
    <t>30.04.070</t>
  </si>
  <si>
    <t>30.04.090</t>
  </si>
  <si>
    <t>30.04.100</t>
  </si>
  <si>
    <t>30.06.010</t>
  </si>
  <si>
    <t>30.06.020</t>
  </si>
  <si>
    <t>30.06.050</t>
  </si>
  <si>
    <t>30.06.080</t>
  </si>
  <si>
    <t>30.06.090</t>
  </si>
  <si>
    <t>30.06.100</t>
  </si>
  <si>
    <t>30.06.110</t>
  </si>
  <si>
    <t>30.08.030</t>
  </si>
  <si>
    <t>30.08.040</t>
  </si>
  <si>
    <t>30.08.050</t>
  </si>
  <si>
    <t>30.08.060</t>
  </si>
  <si>
    <t>30.14.030</t>
  </si>
  <si>
    <t>30.14.040</t>
  </si>
  <si>
    <t>32.06.010</t>
  </si>
  <si>
    <t>32.06.030</t>
  </si>
  <si>
    <t>32.06.120</t>
  </si>
  <si>
    <t>32.06.130</t>
  </si>
  <si>
    <t>32.06.380</t>
  </si>
  <si>
    <t>32.07.040</t>
  </si>
  <si>
    <t>32.07.060</t>
  </si>
  <si>
    <t>32.07.090</t>
  </si>
  <si>
    <t>32.07.110</t>
  </si>
  <si>
    <t>32.07.120</t>
  </si>
  <si>
    <t>32.07.160</t>
  </si>
  <si>
    <t>32.07.230</t>
  </si>
  <si>
    <t>32.07.240</t>
  </si>
  <si>
    <t>32.07.250</t>
  </si>
  <si>
    <t>32.07.260</t>
  </si>
  <si>
    <t>32.08.010</t>
  </si>
  <si>
    <t>32.08.030</t>
  </si>
  <si>
    <t>32.08.050</t>
  </si>
  <si>
    <t>32.08.060</t>
  </si>
  <si>
    <t>32.08.070</t>
  </si>
  <si>
    <t>32.08.090</t>
  </si>
  <si>
    <t>32.08.110</t>
  </si>
  <si>
    <t>32.08.130</t>
  </si>
  <si>
    <t>32.08.160</t>
  </si>
  <si>
    <t>32.09.020</t>
  </si>
  <si>
    <t>32.09.040</t>
  </si>
  <si>
    <t>32.10.050</t>
  </si>
  <si>
    <t>32.10.060</t>
  </si>
  <si>
    <t>32.10.070</t>
  </si>
  <si>
    <t>32.10.080</t>
  </si>
  <si>
    <t>32.10.090</t>
  </si>
  <si>
    <t>32.10.100</t>
  </si>
  <si>
    <t>32.10.110</t>
  </si>
  <si>
    <t>32.11.150</t>
  </si>
  <si>
    <t>32.11.200</t>
  </si>
  <si>
    <t>32.11.210</t>
  </si>
  <si>
    <t>32.11.220</t>
  </si>
  <si>
    <t>32.11.230</t>
  </si>
  <si>
    <t>32.11.240</t>
  </si>
  <si>
    <t>32.11.250</t>
  </si>
  <si>
    <t>32.11.270</t>
  </si>
  <si>
    <t>32.11.280</t>
  </si>
  <si>
    <t>32.11.290</t>
  </si>
  <si>
    <t>32.11.300</t>
  </si>
  <si>
    <t>32.11.310</t>
  </si>
  <si>
    <t>32.11.320</t>
  </si>
  <si>
    <t>32.11.330</t>
  </si>
  <si>
    <t>32.11.340</t>
  </si>
  <si>
    <t>32.11.350</t>
  </si>
  <si>
    <t>32.11.360</t>
  </si>
  <si>
    <t>32.11.370</t>
  </si>
  <si>
    <t>32.11.380</t>
  </si>
  <si>
    <t>32.11.390</t>
  </si>
  <si>
    <t>32.11.400</t>
  </si>
  <si>
    <t>32.11.410</t>
  </si>
  <si>
    <t>32.11.420</t>
  </si>
  <si>
    <t>32.15.030</t>
  </si>
  <si>
    <t>32.15.040</t>
  </si>
  <si>
    <t>32.15.080</t>
  </si>
  <si>
    <t>32.15.100</t>
  </si>
  <si>
    <t>32.15.240</t>
  </si>
  <si>
    <t>32.16.010</t>
  </si>
  <si>
    <t>32.16.020</t>
  </si>
  <si>
    <t>32.16.030</t>
  </si>
  <si>
    <t>32.16.040</t>
  </si>
  <si>
    <t>32.16.050</t>
  </si>
  <si>
    <t>32.16.060</t>
  </si>
  <si>
    <t>32.16.070</t>
  </si>
  <si>
    <t>32.17.010</t>
  </si>
  <si>
    <t>32.17.030</t>
  </si>
  <si>
    <t>32.17.040</t>
  </si>
  <si>
    <t>32.17.070</t>
  </si>
  <si>
    <t>32.20.010</t>
  </si>
  <si>
    <t>32.20.020</t>
  </si>
  <si>
    <t>32.20.050</t>
  </si>
  <si>
    <t>32.20.060</t>
  </si>
  <si>
    <t>33.01.040</t>
  </si>
  <si>
    <t>33.01.050</t>
  </si>
  <si>
    <t>33.01.060</t>
  </si>
  <si>
    <t>33.01.280</t>
  </si>
  <si>
    <t>33.01.350</t>
  </si>
  <si>
    <t>33.02.060</t>
  </si>
  <si>
    <t>33.02.080</t>
  </si>
  <si>
    <t>33.03.220</t>
  </si>
  <si>
    <t>33.03.350</t>
  </si>
  <si>
    <t>33.03.740</t>
  </si>
  <si>
    <t>33.03.750</t>
  </si>
  <si>
    <t>33.03.760</t>
  </si>
  <si>
    <t>33.03.770</t>
  </si>
  <si>
    <t>33.03.780</t>
  </si>
  <si>
    <t>33.05.010</t>
  </si>
  <si>
    <t>33.05.120</t>
  </si>
  <si>
    <t>33.05.330</t>
  </si>
  <si>
    <t>33.05.360</t>
  </si>
  <si>
    <t>33.06.020</t>
  </si>
  <si>
    <t>33.07.130</t>
  </si>
  <si>
    <t>33.07.140</t>
  </si>
  <si>
    <t>33.09.020</t>
  </si>
  <si>
    <t>33.10.020</t>
  </si>
  <si>
    <t>33.10.030</t>
  </si>
  <si>
    <t>33.10.050</t>
  </si>
  <si>
    <t>33.10.060</t>
  </si>
  <si>
    <t>33.10.070</t>
  </si>
  <si>
    <t>33.10.100</t>
  </si>
  <si>
    <t>34.01.010</t>
  </si>
  <si>
    <t>34.01.020</t>
  </si>
  <si>
    <t>34.02.020</t>
  </si>
  <si>
    <t>34.02.040</t>
  </si>
  <si>
    <t>34.02.070</t>
  </si>
  <si>
    <t>34.02.080</t>
  </si>
  <si>
    <t>34.02.090</t>
  </si>
  <si>
    <t>34.02.100</t>
  </si>
  <si>
    <t>34.02.110</t>
  </si>
  <si>
    <t>34.02.400</t>
  </si>
  <si>
    <t>34.03.020</t>
  </si>
  <si>
    <t>34.03.120</t>
  </si>
  <si>
    <t>34.03.130</t>
  </si>
  <si>
    <t>34.03.150</t>
  </si>
  <si>
    <t>34.04.050</t>
  </si>
  <si>
    <t>34.04.130</t>
  </si>
  <si>
    <t>34.04.160</t>
  </si>
  <si>
    <t>34.04.280</t>
  </si>
  <si>
    <t>34.04.360</t>
  </si>
  <si>
    <t>34.04.370</t>
  </si>
  <si>
    <t>34.05.020</t>
  </si>
  <si>
    <t>34.05.030</t>
  </si>
  <si>
    <t>34.05.050</t>
  </si>
  <si>
    <t>34.05.080</t>
  </si>
  <si>
    <t>34.05.110</t>
  </si>
  <si>
    <t>34.05.120</t>
  </si>
  <si>
    <t>34.05.170</t>
  </si>
  <si>
    <t>34.05.210</t>
  </si>
  <si>
    <t>34.05.260</t>
  </si>
  <si>
    <t>34.05.270</t>
  </si>
  <si>
    <t>34.05.290</t>
  </si>
  <si>
    <t>34.05.300</t>
  </si>
  <si>
    <t>34.05.310</t>
  </si>
  <si>
    <t>34.05.320</t>
  </si>
  <si>
    <t>34.05.350</t>
  </si>
  <si>
    <t>34.05.360</t>
  </si>
  <si>
    <t>34.05.370</t>
  </si>
  <si>
    <t>34.20.050</t>
  </si>
  <si>
    <t>34.20.080</t>
  </si>
  <si>
    <t>34.20.110</t>
  </si>
  <si>
    <t>34.20.160</t>
  </si>
  <si>
    <t>34.20.170</t>
  </si>
  <si>
    <t>34.20.390</t>
  </si>
  <si>
    <t>35.01.070</t>
  </si>
  <si>
    <t>35.01.150</t>
  </si>
  <si>
    <t>35.01.170</t>
  </si>
  <si>
    <t>35.01.550</t>
  </si>
  <si>
    <t>35.03.030</t>
  </si>
  <si>
    <t>35.04.020</t>
  </si>
  <si>
    <t>35.04.120</t>
  </si>
  <si>
    <t>35.04.130</t>
  </si>
  <si>
    <t>35.04.140</t>
  </si>
  <si>
    <t>35.05.200</t>
  </si>
  <si>
    <t>35.05.210</t>
  </si>
  <si>
    <t>35.05.220</t>
  </si>
  <si>
    <t>35.05.240</t>
  </si>
  <si>
    <t>35.07.020</t>
  </si>
  <si>
    <t>35.07.030</t>
  </si>
  <si>
    <t>35.07.060</t>
  </si>
  <si>
    <t>35.07.070</t>
  </si>
  <si>
    <t>35.20.010</t>
  </si>
  <si>
    <t>36.03.010</t>
  </si>
  <si>
    <t>36.03.020</t>
  </si>
  <si>
    <t>36.03.030</t>
  </si>
  <si>
    <t>36.03.050</t>
  </si>
  <si>
    <t>36.03.060</t>
  </si>
  <si>
    <t>36.03.080</t>
  </si>
  <si>
    <t>36.03.090</t>
  </si>
  <si>
    <t>36.03.120</t>
  </si>
  <si>
    <t>36.03.130</t>
  </si>
  <si>
    <t>36.03.150</t>
  </si>
  <si>
    <t>36.03.160</t>
  </si>
  <si>
    <t>36.04.010</t>
  </si>
  <si>
    <t>36.04.030</t>
  </si>
  <si>
    <t>36.04.050</t>
  </si>
  <si>
    <t>36.04.070</t>
  </si>
  <si>
    <t>36.05.010</t>
  </si>
  <si>
    <t>36.05.040</t>
  </si>
  <si>
    <t>36.05.080</t>
  </si>
  <si>
    <t>36.05.100</t>
  </si>
  <si>
    <t>36.05.110</t>
  </si>
  <si>
    <t>36.06.060</t>
  </si>
  <si>
    <t>36.06.080</t>
  </si>
  <si>
    <t>36.07.010</t>
  </si>
  <si>
    <t>36.07.030</t>
  </si>
  <si>
    <t>36.07.050</t>
  </si>
  <si>
    <t>36.07.060</t>
  </si>
  <si>
    <t>36.08.030</t>
  </si>
  <si>
    <t>Grupo gerador com potência de 250/228 kVA, variação de + ou - 5% - completo</t>
  </si>
  <si>
    <t>36.08.040</t>
  </si>
  <si>
    <t>Grupo gerador com potência de 350/320 kVA, variação de + ou - 10% - completo</t>
  </si>
  <si>
    <t>36.08.050</t>
  </si>
  <si>
    <t>Grupo gerador com potência de 88/80 kVA, variação de + ou - 10% - completo</t>
  </si>
  <si>
    <t>36.08.060</t>
  </si>
  <si>
    <t>Grupo gerador com potência de 165/150 kVA, variação de + ou - 5% - completo</t>
  </si>
  <si>
    <t>36.08.100</t>
  </si>
  <si>
    <t>Grupo gerador com potência de 55/50 kVA, variação de + ou - 10% - completo</t>
  </si>
  <si>
    <t>36.08.110</t>
  </si>
  <si>
    <t>Grupo gerador com potência de 180/168 kVA, variação de + ou - 5% - completo</t>
  </si>
  <si>
    <t>36.08.290</t>
  </si>
  <si>
    <t>Grupo gerador com potência de 563/513 kVA, variação de + ou - 10% - completo</t>
  </si>
  <si>
    <t>36.08.350</t>
  </si>
  <si>
    <t>36.08.360</t>
  </si>
  <si>
    <t>Grupo gerador carenado com potência de 460/434 kVA, variação de + ou - 10% - completo</t>
  </si>
  <si>
    <t>36.08.540</t>
  </si>
  <si>
    <t>Grupo gerador com potência de 460/434 kVA, variação de + ou - 10% - completo</t>
  </si>
  <si>
    <t>36.09.020</t>
  </si>
  <si>
    <t>36.09.050</t>
  </si>
  <si>
    <t>36.09.060</t>
  </si>
  <si>
    <t>36.09.070</t>
  </si>
  <si>
    <t>36.09.100</t>
  </si>
  <si>
    <t>36.09.110</t>
  </si>
  <si>
    <t>36.09.150</t>
  </si>
  <si>
    <t>36.09.170</t>
  </si>
  <si>
    <t>36.09.180</t>
  </si>
  <si>
    <t>36.09.220</t>
  </si>
  <si>
    <t>36.09.230</t>
  </si>
  <si>
    <t>36.09.250</t>
  </si>
  <si>
    <t>36.09.300</t>
  </si>
  <si>
    <t>36.09.360</t>
  </si>
  <si>
    <t>36.09.370</t>
  </si>
  <si>
    <t>36.09.410</t>
  </si>
  <si>
    <t>36.09.440</t>
  </si>
  <si>
    <t>36.09.480</t>
  </si>
  <si>
    <t>36.09.490</t>
  </si>
  <si>
    <t>36.20.010</t>
  </si>
  <si>
    <t>36.20.030</t>
  </si>
  <si>
    <t>36.20.050</t>
  </si>
  <si>
    <t>36.20.060</t>
  </si>
  <si>
    <t>36.20.070</t>
  </si>
  <si>
    <t>36.20.090</t>
  </si>
  <si>
    <t>36.20.100</t>
  </si>
  <si>
    <t>36.20.120</t>
  </si>
  <si>
    <t>36.20.140</t>
  </si>
  <si>
    <t>36.20.180</t>
  </si>
  <si>
    <t>36.20.200</t>
  </si>
  <si>
    <t>36.20.210</t>
  </si>
  <si>
    <t>36.20.220</t>
  </si>
  <si>
    <t>36.20.240</t>
  </si>
  <si>
    <t>36.20.260</t>
  </si>
  <si>
    <t>36.20.330</t>
  </si>
  <si>
    <t>36.20.340</t>
  </si>
  <si>
    <t>36.20.350</t>
  </si>
  <si>
    <t>36.20.360</t>
  </si>
  <si>
    <t>36.20.380</t>
  </si>
  <si>
    <t>36.20.540</t>
  </si>
  <si>
    <t>36.20.560</t>
  </si>
  <si>
    <t>36.20.570</t>
  </si>
  <si>
    <t>36.20.580</t>
  </si>
  <si>
    <t>37.01.020</t>
  </si>
  <si>
    <t>37.01.080</t>
  </si>
  <si>
    <t>37.01.120</t>
  </si>
  <si>
    <t>37.01.160</t>
  </si>
  <si>
    <t>37.01.220</t>
  </si>
  <si>
    <t>37.02.020</t>
  </si>
  <si>
    <t>37.02.060</t>
  </si>
  <si>
    <t>37.02.100</t>
  </si>
  <si>
    <t>37.02.140</t>
  </si>
  <si>
    <t>37.03.200</t>
  </si>
  <si>
    <t>37.03.210</t>
  </si>
  <si>
    <t>37.03.220</t>
  </si>
  <si>
    <t>37.03.230</t>
  </si>
  <si>
    <t>37.03.240</t>
  </si>
  <si>
    <t>37.03.250</t>
  </si>
  <si>
    <t>37.04.250</t>
  </si>
  <si>
    <t>37.04.260</t>
  </si>
  <si>
    <t>37.04.270</t>
  </si>
  <si>
    <t>37.04.280</t>
  </si>
  <si>
    <t>37.04.290</t>
  </si>
  <si>
    <t>37.04.300</t>
  </si>
  <si>
    <t>37.10.010</t>
  </si>
  <si>
    <t>37.11.020</t>
  </si>
  <si>
    <t>37.11.040</t>
  </si>
  <si>
    <t>37.11.060</t>
  </si>
  <si>
    <t>37.11.080</t>
  </si>
  <si>
    <t>37.11.100</t>
  </si>
  <si>
    <t>37.11.120</t>
  </si>
  <si>
    <t>37.11.140</t>
  </si>
  <si>
    <t>37.12.020</t>
  </si>
  <si>
    <t>37.12.040</t>
  </si>
  <si>
    <t>37.12.060</t>
  </si>
  <si>
    <t>37.12.080</t>
  </si>
  <si>
    <t>37.12.120</t>
  </si>
  <si>
    <t>37.12.140</t>
  </si>
  <si>
    <t>37.12.200</t>
  </si>
  <si>
    <t>37.12.220</t>
  </si>
  <si>
    <t>37.12.300</t>
  </si>
  <si>
    <t>37.13.520</t>
  </si>
  <si>
    <t>37.13.550</t>
  </si>
  <si>
    <t>37.13.570</t>
  </si>
  <si>
    <t>37.13.600</t>
  </si>
  <si>
    <t>37.13.610</t>
  </si>
  <si>
    <t>37.13.630</t>
  </si>
  <si>
    <t>37.13.640</t>
  </si>
  <si>
    <t>37.13.650</t>
  </si>
  <si>
    <t>37.13.660</t>
  </si>
  <si>
    <t>37.13.690</t>
  </si>
  <si>
    <t>37.13.720</t>
  </si>
  <si>
    <t>37.13.740</t>
  </si>
  <si>
    <t>37.13.760</t>
  </si>
  <si>
    <t>37.13.770</t>
  </si>
  <si>
    <t>37.13.780</t>
  </si>
  <si>
    <t>37.13.800</t>
  </si>
  <si>
    <t>37.13.810</t>
  </si>
  <si>
    <t>37.13.840</t>
  </si>
  <si>
    <t>37.13.850</t>
  </si>
  <si>
    <t>37.13.860</t>
  </si>
  <si>
    <t>37.13.870</t>
  </si>
  <si>
    <t>37.13.880</t>
  </si>
  <si>
    <t>37.13.890</t>
  </si>
  <si>
    <t>37.13.900</t>
  </si>
  <si>
    <t>37.13.910</t>
  </si>
  <si>
    <t>37.13.920</t>
  </si>
  <si>
    <t>37.13.930</t>
  </si>
  <si>
    <t>37.13.940</t>
  </si>
  <si>
    <t>37.14.050</t>
  </si>
  <si>
    <t>37.14.300</t>
  </si>
  <si>
    <t>37.14.310</t>
  </si>
  <si>
    <t>37.14.320</t>
  </si>
  <si>
    <t>37.14.330</t>
  </si>
  <si>
    <t>37.14.340</t>
  </si>
  <si>
    <t>37.14.350</t>
  </si>
  <si>
    <t>37.14.410</t>
  </si>
  <si>
    <t>37.14.420</t>
  </si>
  <si>
    <t>37.14.430</t>
  </si>
  <si>
    <t>37.14.440</t>
  </si>
  <si>
    <t>37.14.450</t>
  </si>
  <si>
    <t>37.14.500</t>
  </si>
  <si>
    <t>37.14.510</t>
  </si>
  <si>
    <t>37.14.520</t>
  </si>
  <si>
    <t>37.14.530</t>
  </si>
  <si>
    <t>37.14.600</t>
  </si>
  <si>
    <t>37.14.610</t>
  </si>
  <si>
    <t>37.14.620</t>
  </si>
  <si>
    <t>37.14.640</t>
  </si>
  <si>
    <t>37.14.830</t>
  </si>
  <si>
    <t>37.15.110</t>
  </si>
  <si>
    <t>37.15.120</t>
  </si>
  <si>
    <t>37.15.150</t>
  </si>
  <si>
    <t>37.15.160</t>
  </si>
  <si>
    <t>37.15.170</t>
  </si>
  <si>
    <t>37.15.200</t>
  </si>
  <si>
    <t>37.15.210</t>
  </si>
  <si>
    <t>37.17.060</t>
  </si>
  <si>
    <t>37.17.070</t>
  </si>
  <si>
    <t>37.17.080</t>
  </si>
  <si>
    <t>37.17.090</t>
  </si>
  <si>
    <t>37.17.100</t>
  </si>
  <si>
    <t>37.17.110</t>
  </si>
  <si>
    <t>37.17.130</t>
  </si>
  <si>
    <t>37.18.010</t>
  </si>
  <si>
    <t>37.18.020</t>
  </si>
  <si>
    <t>37.18.030</t>
  </si>
  <si>
    <t>37.19.010</t>
  </si>
  <si>
    <t>37.19.020</t>
  </si>
  <si>
    <t>37.19.030</t>
  </si>
  <si>
    <t>37.19.060</t>
  </si>
  <si>
    <t>37.20.010</t>
  </si>
  <si>
    <t>37.20.030</t>
  </si>
  <si>
    <t>37.20.080</t>
  </si>
  <si>
    <t>37.20.090</t>
  </si>
  <si>
    <t>37.20.100</t>
  </si>
  <si>
    <t>37.20.110</t>
  </si>
  <si>
    <t>37.20.130</t>
  </si>
  <si>
    <t>37.20.140</t>
  </si>
  <si>
    <t>37.20.190</t>
  </si>
  <si>
    <t>37.20.210</t>
  </si>
  <si>
    <t>37.21.010</t>
  </si>
  <si>
    <t>37.22.010</t>
  </si>
  <si>
    <t>37.25.090</t>
  </si>
  <si>
    <t>37.25.100</t>
  </si>
  <si>
    <t>37.25.110</t>
  </si>
  <si>
    <t>37.25.200</t>
  </si>
  <si>
    <t>37.25.210</t>
  </si>
  <si>
    <t>38.01.040</t>
  </si>
  <si>
    <t>38.01.060</t>
  </si>
  <si>
    <t>38.01.080</t>
  </si>
  <si>
    <t>38.01.100</t>
  </si>
  <si>
    <t>38.01.120</t>
  </si>
  <si>
    <t>38.01.140</t>
  </si>
  <si>
    <t>38.01.160</t>
  </si>
  <si>
    <t>38.01.180</t>
  </si>
  <si>
    <t>38.04.040</t>
  </si>
  <si>
    <t>38.04.060</t>
  </si>
  <si>
    <t>38.04.080</t>
  </si>
  <si>
    <t>38.04.100</t>
  </si>
  <si>
    <t>38.04.120</t>
  </si>
  <si>
    <t>38.04.140</t>
  </si>
  <si>
    <t>38.04.160</t>
  </si>
  <si>
    <t>38.04.180</t>
  </si>
  <si>
    <t>38.05.040</t>
  </si>
  <si>
    <t>38.05.060</t>
  </si>
  <si>
    <t>38.05.090</t>
  </si>
  <si>
    <t>38.05.100</t>
  </si>
  <si>
    <t>38.05.120</t>
  </si>
  <si>
    <t>38.05.140</t>
  </si>
  <si>
    <t>38.05.160</t>
  </si>
  <si>
    <t>38.05.180</t>
  </si>
  <si>
    <t>38.06.020</t>
  </si>
  <si>
    <t>38.06.040</t>
  </si>
  <si>
    <t>38.06.060</t>
  </si>
  <si>
    <t>38.06.080</t>
  </si>
  <si>
    <t>38.06.100</t>
  </si>
  <si>
    <t>38.06.120</t>
  </si>
  <si>
    <t>38.06.140</t>
  </si>
  <si>
    <t>38.06.160</t>
  </si>
  <si>
    <t>38.06.180</t>
  </si>
  <si>
    <t>38.07.030</t>
  </si>
  <si>
    <t>38.07.050</t>
  </si>
  <si>
    <t>38.07.120</t>
  </si>
  <si>
    <t>38.07.130</t>
  </si>
  <si>
    <t>38.07.140</t>
  </si>
  <si>
    <t>38.07.200</t>
  </si>
  <si>
    <t>38.07.210</t>
  </si>
  <si>
    <t>38.07.300</t>
  </si>
  <si>
    <t>38.07.310</t>
  </si>
  <si>
    <t>38.07.340</t>
  </si>
  <si>
    <t>38.07.700</t>
  </si>
  <si>
    <t>Canaleta aparente com tampa em PVC, autoextinguível, de 85 x 35 mm, com acessórios</t>
  </si>
  <si>
    <t>38.07.710</t>
  </si>
  <si>
    <t>Canaleta aparente com duas tampas em PVC, autoextinguível, de 120 x 35 mm, com acessórios</t>
  </si>
  <si>
    <t>38.07.720</t>
  </si>
  <si>
    <t>Canaleta aparente com duas tampas em PVC, autoextinguível, de 120 x 60 mm, com acessórios</t>
  </si>
  <si>
    <t>38.07.730</t>
  </si>
  <si>
    <t>Suporte com furos de tomada em PVC de 60 x 35 x 150 mm, para canaleta aparente</t>
  </si>
  <si>
    <t>38.07.740</t>
  </si>
  <si>
    <t>Suporte com furos de tomada em PVC de 85 x 35 x 150 mm, para canaleta aparente</t>
  </si>
  <si>
    <t>38.07.750</t>
  </si>
  <si>
    <t>Suporte com furos de tomada em PVC de 60 x 60 x 150 mm, para canaleta aparente</t>
  </si>
  <si>
    <t>38.10.010</t>
  </si>
  <si>
    <t>38.10.020</t>
  </si>
  <si>
    <t>38.10.030</t>
  </si>
  <si>
    <t>38.10.060</t>
  </si>
  <si>
    <t>38.10.070</t>
  </si>
  <si>
    <t>38.10.080</t>
  </si>
  <si>
    <t>38.12.090</t>
  </si>
  <si>
    <t>38.12.100</t>
  </si>
  <si>
    <t>38.12.120</t>
  </si>
  <si>
    <t>38.12.130</t>
  </si>
  <si>
    <t>38.13.010</t>
  </si>
  <si>
    <t>38.13.020</t>
  </si>
  <si>
    <t>38.13.030</t>
  </si>
  <si>
    <t>38.13.040</t>
  </si>
  <si>
    <t>38.13.050</t>
  </si>
  <si>
    <t>38.13.060</t>
  </si>
  <si>
    <t>38.15.010</t>
  </si>
  <si>
    <t>38.15.020</t>
  </si>
  <si>
    <t>38.15.040</t>
  </si>
  <si>
    <t>38.15.110</t>
  </si>
  <si>
    <t>38.15.120</t>
  </si>
  <si>
    <t>38.15.140</t>
  </si>
  <si>
    <t>38.15.310</t>
  </si>
  <si>
    <t>38.15.320</t>
  </si>
  <si>
    <t>38.15.340</t>
  </si>
  <si>
    <t>38.16.030</t>
  </si>
  <si>
    <t>38.16.060</t>
  </si>
  <si>
    <t>Curva horizontal tripla de 90°, interna ou externa e tampa com pintura eletrostática</t>
  </si>
  <si>
    <t>38.16.080</t>
  </si>
  <si>
    <t>38.16.090</t>
  </si>
  <si>
    <t>38.16.130</t>
  </si>
  <si>
    <t>38.16.140</t>
  </si>
  <si>
    <t>38.16.150</t>
  </si>
  <si>
    <t>38.16.160</t>
  </si>
  <si>
    <t>Curva vertical dupla de 90°, interna ou externa e tampa com pintura eletrostática</t>
  </si>
  <si>
    <t>38.16.190</t>
  </si>
  <si>
    <t>38.16.200</t>
  </si>
  <si>
    <t>Curva horizontal dupla de 90°, interna ou externa e tampa com pintura eletrostática</t>
  </si>
  <si>
    <t>38.16.230</t>
  </si>
  <si>
    <t>Curva vertical tripla de 90°, interna ou externa e tampa com pintura eletrostática</t>
  </si>
  <si>
    <t>38.16.250</t>
  </si>
  <si>
    <t>38.16.270</t>
  </si>
  <si>
    <t>38.19.020</t>
  </si>
  <si>
    <t>38.19.030</t>
  </si>
  <si>
    <t>38.19.040</t>
  </si>
  <si>
    <t>38.19.210</t>
  </si>
  <si>
    <t>38.19.220</t>
  </si>
  <si>
    <t>38.21.110</t>
  </si>
  <si>
    <t>38.21.120</t>
  </si>
  <si>
    <t>38.21.130</t>
  </si>
  <si>
    <t>38.21.140</t>
  </si>
  <si>
    <t>38.21.150</t>
  </si>
  <si>
    <t>38.21.310</t>
  </si>
  <si>
    <t>38.21.320</t>
  </si>
  <si>
    <t>38.21.330</t>
  </si>
  <si>
    <t>38.21.340</t>
  </si>
  <si>
    <t>38.21.350</t>
  </si>
  <si>
    <t>38.21.360</t>
  </si>
  <si>
    <t>38.21.920</t>
  </si>
  <si>
    <t>38.21.930</t>
  </si>
  <si>
    <t>38.21.940</t>
  </si>
  <si>
    <t>38.21.950</t>
  </si>
  <si>
    <t>38.22.120</t>
  </si>
  <si>
    <t>38.22.130</t>
  </si>
  <si>
    <t>38.22.140</t>
  </si>
  <si>
    <t>38.22.150</t>
  </si>
  <si>
    <t>38.22.160</t>
  </si>
  <si>
    <t>38.22.610</t>
  </si>
  <si>
    <t>38.22.620</t>
  </si>
  <si>
    <t>38.22.630</t>
  </si>
  <si>
    <t>38.22.640</t>
  </si>
  <si>
    <t>38.22.650</t>
  </si>
  <si>
    <t>38.22.660</t>
  </si>
  <si>
    <t>38.22.670</t>
  </si>
  <si>
    <t>38.23.010</t>
  </si>
  <si>
    <t>38.23.020</t>
  </si>
  <si>
    <t>38.23.030</t>
  </si>
  <si>
    <t>38.23.040</t>
  </si>
  <si>
    <t>38.23.050</t>
  </si>
  <si>
    <t>38.23.060</t>
  </si>
  <si>
    <t>38.23.110</t>
  </si>
  <si>
    <t>38.23.120</t>
  </si>
  <si>
    <t>38.23.130</t>
  </si>
  <si>
    <t>38.23.140</t>
  </si>
  <si>
    <t>38.23.150</t>
  </si>
  <si>
    <t>38.23.160</t>
  </si>
  <si>
    <t>38.23.210</t>
  </si>
  <si>
    <t>38.23.220</t>
  </si>
  <si>
    <t>38.23.230</t>
  </si>
  <si>
    <t>38.23.240</t>
  </si>
  <si>
    <t>38.23.310</t>
  </si>
  <si>
    <t>38.23.320</t>
  </si>
  <si>
    <t>38.23.330</t>
  </si>
  <si>
    <t>39.02.010</t>
  </si>
  <si>
    <t>39.02.030</t>
  </si>
  <si>
    <t>39.02.040</t>
  </si>
  <si>
    <t>39.03.160</t>
  </si>
  <si>
    <t>39.03.170</t>
  </si>
  <si>
    <t>39.04.050</t>
  </si>
  <si>
    <t>39.04.060</t>
  </si>
  <si>
    <t>39.04.070</t>
  </si>
  <si>
    <t>39.04.080</t>
  </si>
  <si>
    <t>39.04.100</t>
  </si>
  <si>
    <t>39.04.120</t>
  </si>
  <si>
    <t>39.04.180</t>
  </si>
  <si>
    <t>39.05.070</t>
  </si>
  <si>
    <t>39.06.060</t>
  </si>
  <si>
    <t>39.06.070</t>
  </si>
  <si>
    <t>39.09.010</t>
  </si>
  <si>
    <t>39.09.020</t>
  </si>
  <si>
    <t>39.09.040</t>
  </si>
  <si>
    <t>39.09.060</t>
  </si>
  <si>
    <t>39.09.100</t>
  </si>
  <si>
    <t>39.09.120</t>
  </si>
  <si>
    <t>39.09.140</t>
  </si>
  <si>
    <t>39.10.050</t>
  </si>
  <si>
    <t>39.10.060</t>
  </si>
  <si>
    <t>39.10.080</t>
  </si>
  <si>
    <t>39.10.120</t>
  </si>
  <si>
    <t>39.10.130</t>
  </si>
  <si>
    <t>39.10.160</t>
  </si>
  <si>
    <t>39.10.200</t>
  </si>
  <si>
    <t>39.10.240</t>
  </si>
  <si>
    <t>39.10.250</t>
  </si>
  <si>
    <t>39.10.280</t>
  </si>
  <si>
    <t>39.10.300</t>
  </si>
  <si>
    <t>39.11.020</t>
  </si>
  <si>
    <t>39.11.040</t>
  </si>
  <si>
    <t>39.11.080</t>
  </si>
  <si>
    <t>39.11.110</t>
  </si>
  <si>
    <t>39.11.120</t>
  </si>
  <si>
    <t>39.11.190</t>
  </si>
  <si>
    <t>39.11.210</t>
  </si>
  <si>
    <t>39.11.230</t>
  </si>
  <si>
    <t>39.11.240</t>
  </si>
  <si>
    <t>39.11.270</t>
  </si>
  <si>
    <t>39.11.280</t>
  </si>
  <si>
    <t>39.11.300</t>
  </si>
  <si>
    <t>39.11.400</t>
  </si>
  <si>
    <t>39.11.410</t>
  </si>
  <si>
    <t>39.11.430</t>
  </si>
  <si>
    <t>39.12.510</t>
  </si>
  <si>
    <t>39.12.520</t>
  </si>
  <si>
    <t>39.12.530</t>
  </si>
  <si>
    <t>39.14.010</t>
  </si>
  <si>
    <t>39.14.050</t>
  </si>
  <si>
    <t>39.15.040</t>
  </si>
  <si>
    <t>39.15.070</t>
  </si>
  <si>
    <t>39.18.100</t>
  </si>
  <si>
    <t>39.18.110</t>
  </si>
  <si>
    <t>39.18.120</t>
  </si>
  <si>
    <t>39.20.010</t>
  </si>
  <si>
    <t>39.20.030</t>
  </si>
  <si>
    <t>39.25.020</t>
  </si>
  <si>
    <t>39.25.030</t>
  </si>
  <si>
    <t>39.26.010</t>
  </si>
  <si>
    <t>39.26.020</t>
  </si>
  <si>
    <t>39.26.030</t>
  </si>
  <si>
    <t>39.26.040</t>
  </si>
  <si>
    <t>39.26.050</t>
  </si>
  <si>
    <t>39.26.060</t>
  </si>
  <si>
    <t>39.26.070</t>
  </si>
  <si>
    <t>39.26.080</t>
  </si>
  <si>
    <t>39.26.090</t>
  </si>
  <si>
    <t>39.26.100</t>
  </si>
  <si>
    <t>39.26.110</t>
  </si>
  <si>
    <t>39.26.120</t>
  </si>
  <si>
    <t>39.26.130</t>
  </si>
  <si>
    <t>39.26.140</t>
  </si>
  <si>
    <t>39.26.150</t>
  </si>
  <si>
    <t>39.27.010</t>
  </si>
  <si>
    <t>39.27.020</t>
  </si>
  <si>
    <t>39.27.030</t>
  </si>
  <si>
    <t>39.30.010</t>
  </si>
  <si>
    <t>40.01.020</t>
  </si>
  <si>
    <t>40.01.040</t>
  </si>
  <si>
    <t>40.01.080</t>
  </si>
  <si>
    <t>40.01.090</t>
  </si>
  <si>
    <t>40.02.010</t>
  </si>
  <si>
    <t>40.02.020</t>
  </si>
  <si>
    <t>40.02.040</t>
  </si>
  <si>
    <t>40.02.060</t>
  </si>
  <si>
    <t>40.02.080</t>
  </si>
  <si>
    <t>40.02.100</t>
  </si>
  <si>
    <t>40.02.120</t>
  </si>
  <si>
    <t>40.02.440</t>
  </si>
  <si>
    <t>40.02.450</t>
  </si>
  <si>
    <t>40.02.460</t>
  </si>
  <si>
    <t>40.02.470</t>
  </si>
  <si>
    <t>40.02.600</t>
  </si>
  <si>
    <t>40.02.610</t>
  </si>
  <si>
    <t>40.02.620</t>
  </si>
  <si>
    <t>40.04.080</t>
  </si>
  <si>
    <t>40.04.090</t>
  </si>
  <si>
    <t>40.04.140</t>
  </si>
  <si>
    <t>40.04.230</t>
  </si>
  <si>
    <t>40.04.340</t>
  </si>
  <si>
    <t>40.04.390</t>
  </si>
  <si>
    <t>40.04.450</t>
  </si>
  <si>
    <t>40.04.460</t>
  </si>
  <si>
    <t>40.04.470</t>
  </si>
  <si>
    <t>40.04.480</t>
  </si>
  <si>
    <t>40.04.490</t>
  </si>
  <si>
    <t>40.05.020</t>
  </si>
  <si>
    <t>40.05.040</t>
  </si>
  <si>
    <t>40.05.060</t>
  </si>
  <si>
    <t>40.05.080</t>
  </si>
  <si>
    <t>40.05.100</t>
  </si>
  <si>
    <t>40.05.120</t>
  </si>
  <si>
    <t>40.05.140</t>
  </si>
  <si>
    <t>40.05.160</t>
  </si>
  <si>
    <t>40.05.170</t>
  </si>
  <si>
    <t>40.05.180</t>
  </si>
  <si>
    <t>40.05.320</t>
  </si>
  <si>
    <t>40.05.330</t>
  </si>
  <si>
    <t>40.05.340</t>
  </si>
  <si>
    <t>40.05.350</t>
  </si>
  <si>
    <t>40.06.040</t>
  </si>
  <si>
    <t>40.06.060</t>
  </si>
  <si>
    <t>40.06.080</t>
  </si>
  <si>
    <t>40.06.100</t>
  </si>
  <si>
    <t>40.06.120</t>
  </si>
  <si>
    <t>40.06.140</t>
  </si>
  <si>
    <t>40.06.160</t>
  </si>
  <si>
    <t>40.06.170</t>
  </si>
  <si>
    <t>40.06.510</t>
  </si>
  <si>
    <t>Condulete em PVC de 1´ - com tampa</t>
  </si>
  <si>
    <t>40.07.010</t>
  </si>
  <si>
    <t>40.07.020</t>
  </si>
  <si>
    <t>40.07.040</t>
  </si>
  <si>
    <t>40.10.020</t>
  </si>
  <si>
    <t>40.10.040</t>
  </si>
  <si>
    <t>40.10.060</t>
  </si>
  <si>
    <t>40.10.080</t>
  </si>
  <si>
    <t>40.10.100</t>
  </si>
  <si>
    <t>40.10.110</t>
  </si>
  <si>
    <t>40.10.140</t>
  </si>
  <si>
    <t>40.10.150</t>
  </si>
  <si>
    <t>40.10.500</t>
  </si>
  <si>
    <t>40.10.510</t>
  </si>
  <si>
    <t>40.10.520</t>
  </si>
  <si>
    <t>40.11.010</t>
  </si>
  <si>
    <t>40.11.020</t>
  </si>
  <si>
    <t>40.11.030</t>
  </si>
  <si>
    <t>40.11.050</t>
  </si>
  <si>
    <t>40.11.060</t>
  </si>
  <si>
    <t>40.11.070</t>
  </si>
  <si>
    <t>40.11.120</t>
  </si>
  <si>
    <t>40.11.230</t>
  </si>
  <si>
    <t>40.11.240</t>
  </si>
  <si>
    <t>40.12.020</t>
  </si>
  <si>
    <t>40.12.030</t>
  </si>
  <si>
    <t>40.12.200</t>
  </si>
  <si>
    <t>40.12.210</t>
  </si>
  <si>
    <t>40.13.010</t>
  </si>
  <si>
    <t>40.13.040</t>
  </si>
  <si>
    <t>40.14.010</t>
  </si>
  <si>
    <t>40.14.030</t>
  </si>
  <si>
    <t>40.20.050</t>
  </si>
  <si>
    <t>40.20.060</t>
  </si>
  <si>
    <t>40.20.090</t>
  </si>
  <si>
    <t>40.20.100</t>
  </si>
  <si>
    <t>40.20.110</t>
  </si>
  <si>
    <t>40.20.120</t>
  </si>
  <si>
    <t>40.20.140</t>
  </si>
  <si>
    <t>40.20.200</t>
  </si>
  <si>
    <t>40.20.240</t>
  </si>
  <si>
    <t>40.20.250</t>
  </si>
  <si>
    <t>40.20.300</t>
  </si>
  <si>
    <t>40.20.310</t>
  </si>
  <si>
    <t>40.20.320</t>
  </si>
  <si>
    <t>41.04.020</t>
  </si>
  <si>
    <t>41.04.050</t>
  </si>
  <si>
    <t>41.06.100</t>
  </si>
  <si>
    <t>41.06.130</t>
  </si>
  <si>
    <t>41.06.410</t>
  </si>
  <si>
    <t>41.07.030</t>
  </si>
  <si>
    <t>41.07.050</t>
  </si>
  <si>
    <t>41.07.060</t>
  </si>
  <si>
    <t>41.07.070</t>
  </si>
  <si>
    <t>41.07.200</t>
  </si>
  <si>
    <t>41.07.430</t>
  </si>
  <si>
    <t>41.07.450</t>
  </si>
  <si>
    <t>41.07.800</t>
  </si>
  <si>
    <t>41.07.810</t>
  </si>
  <si>
    <t>41.07.820</t>
  </si>
  <si>
    <t>41.07.860</t>
  </si>
  <si>
    <t>41.08.010</t>
  </si>
  <si>
    <t>41.09.720</t>
  </si>
  <si>
    <t>41.09.740</t>
  </si>
  <si>
    <t>41.09.750</t>
  </si>
  <si>
    <t>41.09.830</t>
  </si>
  <si>
    <t>41.09.870</t>
  </si>
  <si>
    <t>41.09.890</t>
  </si>
  <si>
    <t>41.10.060</t>
  </si>
  <si>
    <t>41.10.070</t>
  </si>
  <si>
    <t>41.10.080</t>
  </si>
  <si>
    <t>41.10.260</t>
  </si>
  <si>
    <t>41.10.330</t>
  </si>
  <si>
    <t>41.10.340</t>
  </si>
  <si>
    <t>41.10.400</t>
  </si>
  <si>
    <t>41.10.410</t>
  </si>
  <si>
    <t>41.10.430</t>
  </si>
  <si>
    <t>41.10.490</t>
  </si>
  <si>
    <t>41.10.500</t>
  </si>
  <si>
    <t>41.11.060</t>
  </si>
  <si>
    <t>41.11.100</t>
  </si>
  <si>
    <t>41.11.110</t>
  </si>
  <si>
    <t>41.13.050</t>
  </si>
  <si>
    <t>41.13.200</t>
  </si>
  <si>
    <t>41.14.020</t>
  </si>
  <si>
    <t>41.14.070</t>
  </si>
  <si>
    <t>41.14.090</t>
  </si>
  <si>
    <t>41.14.210</t>
  </si>
  <si>
    <t>41.14.390</t>
  </si>
  <si>
    <t>41.14.430</t>
  </si>
  <si>
    <t>41.14.530</t>
  </si>
  <si>
    <t>41.14.560</t>
  </si>
  <si>
    <t>41.14.590</t>
  </si>
  <si>
    <t>41.14.600</t>
  </si>
  <si>
    <t>41.14.620</t>
  </si>
  <si>
    <t>41.14.640</t>
  </si>
  <si>
    <t>41.14.670</t>
  </si>
  <si>
    <t>41.14.730</t>
  </si>
  <si>
    <t>41.14.740</t>
  </si>
  <si>
    <t>41.14.790</t>
  </si>
  <si>
    <t>41.15.170</t>
  </si>
  <si>
    <t>41.20.020</t>
  </si>
  <si>
    <t>41.20.080</t>
  </si>
  <si>
    <t>41.31.040</t>
  </si>
  <si>
    <t>41.31.080</t>
  </si>
  <si>
    <t>42.01.020</t>
  </si>
  <si>
    <t>42.01.040</t>
  </si>
  <si>
    <t>42.01.060</t>
  </si>
  <si>
    <t>42.01.080</t>
  </si>
  <si>
    <t>42.01.090</t>
  </si>
  <si>
    <t>42.02.010</t>
  </si>
  <si>
    <t>42.02.020</t>
  </si>
  <si>
    <t>42.02.040</t>
  </si>
  <si>
    <t>42.02.060</t>
  </si>
  <si>
    <t>42.02.080</t>
  </si>
  <si>
    <t>42.02.100</t>
  </si>
  <si>
    <t>42.03.020</t>
  </si>
  <si>
    <t>42.03.040</t>
  </si>
  <si>
    <t>42.03.060</t>
  </si>
  <si>
    <t>42.03.080</t>
  </si>
  <si>
    <t>42.04.020</t>
  </si>
  <si>
    <t>42.04.040</t>
  </si>
  <si>
    <t>42.04.060</t>
  </si>
  <si>
    <t>42.04.080</t>
  </si>
  <si>
    <t>42.04.120</t>
  </si>
  <si>
    <t>42.04.140</t>
  </si>
  <si>
    <t>42.04.160</t>
  </si>
  <si>
    <t>42.05.010</t>
  </si>
  <si>
    <t>42.05.020</t>
  </si>
  <si>
    <t>42.05.030</t>
  </si>
  <si>
    <t>42.05.050</t>
  </si>
  <si>
    <t>42.05.070</t>
  </si>
  <si>
    <t>42.05.100</t>
  </si>
  <si>
    <t>42.05.110</t>
  </si>
  <si>
    <t>42.05.120</t>
  </si>
  <si>
    <t>42.05.140</t>
  </si>
  <si>
    <t>42.05.160</t>
  </si>
  <si>
    <t>42.05.170</t>
  </si>
  <si>
    <t>42.05.180</t>
  </si>
  <si>
    <t>42.05.190</t>
  </si>
  <si>
    <t>42.05.200</t>
  </si>
  <si>
    <t>42.05.210</t>
  </si>
  <si>
    <t>42.05.220</t>
  </si>
  <si>
    <t>42.05.230</t>
  </si>
  <si>
    <t>42.05.240</t>
  </si>
  <si>
    <t>42.05.250</t>
  </si>
  <si>
    <t>42.05.260</t>
  </si>
  <si>
    <t>42.05.270</t>
  </si>
  <si>
    <t>42.05.290</t>
  </si>
  <si>
    <t>42.05.300</t>
  </si>
  <si>
    <t>42.05.310</t>
  </si>
  <si>
    <t>42.05.320</t>
  </si>
  <si>
    <t>42.05.330</t>
  </si>
  <si>
    <t>42.05.340</t>
  </si>
  <si>
    <t>42.05.370</t>
  </si>
  <si>
    <t>42.05.380</t>
  </si>
  <si>
    <t>42.05.390</t>
  </si>
  <si>
    <t>42.05.410</t>
  </si>
  <si>
    <t>42.05.440</t>
  </si>
  <si>
    <t>42.05.450</t>
  </si>
  <si>
    <t>42.05.510</t>
  </si>
  <si>
    <t>42.05.520</t>
  </si>
  <si>
    <t>42.05.550</t>
  </si>
  <si>
    <t>42.05.560</t>
  </si>
  <si>
    <t>42.05.570</t>
  </si>
  <si>
    <t>42.05.580</t>
  </si>
  <si>
    <t>42.05.590</t>
  </si>
  <si>
    <t>42.05.620</t>
  </si>
  <si>
    <t>42.05.630</t>
  </si>
  <si>
    <t>42.05.650</t>
  </si>
  <si>
    <t>42.20.080</t>
  </si>
  <si>
    <t>42.20.090</t>
  </si>
  <si>
    <t>42.20.120</t>
  </si>
  <si>
    <t>42.20.130</t>
  </si>
  <si>
    <t>42.20.150</t>
  </si>
  <si>
    <t>42.20.160</t>
  </si>
  <si>
    <t>42.20.170</t>
  </si>
  <si>
    <t>42.20.190</t>
  </si>
  <si>
    <t>42.20.210</t>
  </si>
  <si>
    <t>42.20.220</t>
  </si>
  <si>
    <t>42.20.230</t>
  </si>
  <si>
    <t>42.20.240</t>
  </si>
  <si>
    <t>42.20.250</t>
  </si>
  <si>
    <t>42.20.260</t>
  </si>
  <si>
    <t>42.20.270</t>
  </si>
  <si>
    <t>42.20.280</t>
  </si>
  <si>
    <t>42.20.290</t>
  </si>
  <si>
    <t>42.20.300</t>
  </si>
  <si>
    <t>42.20.310</t>
  </si>
  <si>
    <t>42.20.320</t>
  </si>
  <si>
    <t>43.02.010</t>
  </si>
  <si>
    <t>43.02.070</t>
  </si>
  <si>
    <t>43.02.080</t>
  </si>
  <si>
    <t>43.02.100</t>
  </si>
  <si>
    <t>43.02.140</t>
  </si>
  <si>
    <t>43.02.160</t>
  </si>
  <si>
    <t>43.02.180</t>
  </si>
  <si>
    <t>43.03.050</t>
  </si>
  <si>
    <t>43.03.130</t>
  </si>
  <si>
    <t>43.03.220</t>
  </si>
  <si>
    <t>43.03.500</t>
  </si>
  <si>
    <t>43.03.510</t>
  </si>
  <si>
    <t>43.03.550</t>
  </si>
  <si>
    <t>43.04.020</t>
  </si>
  <si>
    <t>43.05.030</t>
  </si>
  <si>
    <t>43.06.010</t>
  </si>
  <si>
    <t>43.10.050</t>
  </si>
  <si>
    <t>43.10.090</t>
  </si>
  <si>
    <t>43.10.110</t>
  </si>
  <si>
    <t>43.10.130</t>
  </si>
  <si>
    <t>43.10.210</t>
  </si>
  <si>
    <t>43.10.230</t>
  </si>
  <si>
    <t>43.10.250</t>
  </si>
  <si>
    <t>43.10.290</t>
  </si>
  <si>
    <t>43.10.450</t>
  </si>
  <si>
    <t>43.10.480</t>
  </si>
  <si>
    <t>43.10.490</t>
  </si>
  <si>
    <t>43.10.620</t>
  </si>
  <si>
    <t>43.10.670</t>
  </si>
  <si>
    <t>43.10.730</t>
  </si>
  <si>
    <t>43.10.740</t>
  </si>
  <si>
    <t>43.10.750</t>
  </si>
  <si>
    <t>43.10.770</t>
  </si>
  <si>
    <t>43.10.780</t>
  </si>
  <si>
    <t>43.11.050</t>
  </si>
  <si>
    <t>43.11.060</t>
  </si>
  <si>
    <t>43.11.100</t>
  </si>
  <si>
    <t>43.11.110</t>
  </si>
  <si>
    <t>43.11.130</t>
  </si>
  <si>
    <t>43.11.150</t>
  </si>
  <si>
    <t>43.11.320</t>
  </si>
  <si>
    <t>43.11.330</t>
  </si>
  <si>
    <t>43.11.360</t>
  </si>
  <si>
    <t>43.11.370</t>
  </si>
  <si>
    <t>43.11.380</t>
  </si>
  <si>
    <t>43.11.390</t>
  </si>
  <si>
    <t>43.11.400</t>
  </si>
  <si>
    <t>43.11.410</t>
  </si>
  <si>
    <t>43.11.420</t>
  </si>
  <si>
    <t>43.11.460</t>
  </si>
  <si>
    <t>43.20.130</t>
  </si>
  <si>
    <t>43.20.140</t>
  </si>
  <si>
    <t>43.20.200</t>
  </si>
  <si>
    <t>43.20.210</t>
  </si>
  <si>
    <t>44.01.030</t>
  </si>
  <si>
    <t>44.01.050</t>
  </si>
  <si>
    <t>44.01.070</t>
  </si>
  <si>
    <t>44.01.100</t>
  </si>
  <si>
    <t>44.01.110</t>
  </si>
  <si>
    <t>44.01.160</t>
  </si>
  <si>
    <t>44.01.170</t>
  </si>
  <si>
    <t>44.01.200</t>
  </si>
  <si>
    <t>44.01.240</t>
  </si>
  <si>
    <t>44.01.270</t>
  </si>
  <si>
    <t>44.01.310</t>
  </si>
  <si>
    <t>44.01.360</t>
  </si>
  <si>
    <t>44.01.370</t>
  </si>
  <si>
    <t>44.01.610</t>
  </si>
  <si>
    <t>44.01.680</t>
  </si>
  <si>
    <t>44.01.690</t>
  </si>
  <si>
    <t>44.01.800</t>
  </si>
  <si>
    <t>44.01.850</t>
  </si>
  <si>
    <t>44.02.100</t>
  </si>
  <si>
    <t>44.02.200</t>
  </si>
  <si>
    <t>44.03.010</t>
  </si>
  <si>
    <t>44.03.020</t>
  </si>
  <si>
    <t>44.03.030</t>
  </si>
  <si>
    <t>44.03.040</t>
  </si>
  <si>
    <t>44.03.050</t>
  </si>
  <si>
    <t>44.03.080</t>
  </si>
  <si>
    <t>44.03.090</t>
  </si>
  <si>
    <t>44.03.130</t>
  </si>
  <si>
    <t>44.03.180</t>
  </si>
  <si>
    <t>44.03.210</t>
  </si>
  <si>
    <t>44.03.260</t>
  </si>
  <si>
    <t>44.03.300</t>
  </si>
  <si>
    <t>44.03.360</t>
  </si>
  <si>
    <t>44.03.370</t>
  </si>
  <si>
    <t>44.03.380</t>
  </si>
  <si>
    <t>44.03.400</t>
  </si>
  <si>
    <t>44.03.420</t>
  </si>
  <si>
    <t>44.03.430</t>
  </si>
  <si>
    <t>44.03.440</t>
  </si>
  <si>
    <t>44.03.450</t>
  </si>
  <si>
    <t>44.03.470</t>
  </si>
  <si>
    <t>44.03.500</t>
  </si>
  <si>
    <t>44.03.510</t>
  </si>
  <si>
    <t>44.03.590</t>
  </si>
  <si>
    <t>44.03.630</t>
  </si>
  <si>
    <t>44.03.640</t>
  </si>
  <si>
    <t>44.03.670</t>
  </si>
  <si>
    <t>44.03.690</t>
  </si>
  <si>
    <t>44.03.700</t>
  </si>
  <si>
    <t>44.03.720</t>
  </si>
  <si>
    <t>44.03.900</t>
  </si>
  <si>
    <t>44.03.920</t>
  </si>
  <si>
    <t>44.03.940</t>
  </si>
  <si>
    <t>44.03.950</t>
  </si>
  <si>
    <t>44.04.030</t>
  </si>
  <si>
    <t>44.04.040</t>
  </si>
  <si>
    <t>44.04.050</t>
  </si>
  <si>
    <t>44.06.010</t>
  </si>
  <si>
    <t>44.06.100</t>
  </si>
  <si>
    <t>44.06.200</t>
  </si>
  <si>
    <t>44.06.250</t>
  </si>
  <si>
    <t>44.06.300</t>
  </si>
  <si>
    <t>44.06.310</t>
  </si>
  <si>
    <t>44.06.320</t>
  </si>
  <si>
    <t>44.06.330</t>
  </si>
  <si>
    <t>44.06.360</t>
  </si>
  <si>
    <t>44.06.400</t>
  </si>
  <si>
    <t>44.06.410</t>
  </si>
  <si>
    <t>44.06.470</t>
  </si>
  <si>
    <t>44.06.520</t>
  </si>
  <si>
    <t>44.06.570</t>
  </si>
  <si>
    <t>44.06.600</t>
  </si>
  <si>
    <t>44.06.610</t>
  </si>
  <si>
    <t>44.06.700</t>
  </si>
  <si>
    <t>44.06.710</t>
  </si>
  <si>
    <t>44.06.750</t>
  </si>
  <si>
    <t>44.20.010</t>
  </si>
  <si>
    <t>44.20.020</t>
  </si>
  <si>
    <t>44.20.040</t>
  </si>
  <si>
    <t>44.20.060</t>
  </si>
  <si>
    <t>44.20.080</t>
  </si>
  <si>
    <t>44.20.100</t>
  </si>
  <si>
    <t>44.20.110</t>
  </si>
  <si>
    <t>44.20.120</t>
  </si>
  <si>
    <t>44.20.130</t>
  </si>
  <si>
    <t>44.20.150</t>
  </si>
  <si>
    <t>44.20.160</t>
  </si>
  <si>
    <t>44.20.180</t>
  </si>
  <si>
    <t>44.20.200</t>
  </si>
  <si>
    <t>44.20.220</t>
  </si>
  <si>
    <t>44.20.230</t>
  </si>
  <si>
    <t>44.20.240</t>
  </si>
  <si>
    <t>44.20.260</t>
  </si>
  <si>
    <t>44.20.280</t>
  </si>
  <si>
    <t>44.20.300</t>
  </si>
  <si>
    <t>44.20.310</t>
  </si>
  <si>
    <t>44.20.390</t>
  </si>
  <si>
    <t>44.20.620</t>
  </si>
  <si>
    <t>44.20.640</t>
  </si>
  <si>
    <t>44.20.650</t>
  </si>
  <si>
    <t>45.01.020</t>
  </si>
  <si>
    <t>45.01.040</t>
  </si>
  <si>
    <t>45.01.060</t>
  </si>
  <si>
    <t>45.01.080</t>
  </si>
  <si>
    <t>45.02.020</t>
  </si>
  <si>
    <t>45.02.040</t>
  </si>
  <si>
    <t>45.02.060</t>
  </si>
  <si>
    <t>45.02.080</t>
  </si>
  <si>
    <t>45.02.200</t>
  </si>
  <si>
    <t>45.03.010</t>
  </si>
  <si>
    <t>45.03.030</t>
  </si>
  <si>
    <t>45.03.100</t>
  </si>
  <si>
    <t>45.03.110</t>
  </si>
  <si>
    <t>45.03.200</t>
  </si>
  <si>
    <t>45.20.020</t>
  </si>
  <si>
    <t>46.01.010</t>
  </si>
  <si>
    <t>46.01.020</t>
  </si>
  <si>
    <t>46.01.030</t>
  </si>
  <si>
    <t>46.01.040</t>
  </si>
  <si>
    <t>46.01.050</t>
  </si>
  <si>
    <t>46.01.060</t>
  </si>
  <si>
    <t>46.01.070</t>
  </si>
  <si>
    <t>46.01.080</t>
  </si>
  <si>
    <t>46.01.090</t>
  </si>
  <si>
    <t>46.02.010</t>
  </si>
  <si>
    <t>46.02.050</t>
  </si>
  <si>
    <t>46.02.060</t>
  </si>
  <si>
    <t>46.02.070</t>
  </si>
  <si>
    <t>46.03.040</t>
  </si>
  <si>
    <t>46.03.050</t>
  </si>
  <si>
    <t>46.03.060</t>
  </si>
  <si>
    <t>46.03.080</t>
  </si>
  <si>
    <t>46.04.010</t>
  </si>
  <si>
    <t>46.04.020</t>
  </si>
  <si>
    <t>46.04.030</t>
  </si>
  <si>
    <t>46.04.040</t>
  </si>
  <si>
    <t>46.04.050</t>
  </si>
  <si>
    <t>46.04.070</t>
  </si>
  <si>
    <t>46.04.080</t>
  </si>
  <si>
    <t>46.04.090</t>
  </si>
  <si>
    <t>46.05.020</t>
  </si>
  <si>
    <t>46.05.040</t>
  </si>
  <si>
    <t>46.05.050</t>
  </si>
  <si>
    <t>46.05.060</t>
  </si>
  <si>
    <t>46.05.070</t>
  </si>
  <si>
    <t>46.05.090</t>
  </si>
  <si>
    <t>46.07.010</t>
  </si>
  <si>
    <t>46.07.020</t>
  </si>
  <si>
    <t>46.07.030</t>
  </si>
  <si>
    <t>46.07.040</t>
  </si>
  <si>
    <t>46.07.050</t>
  </si>
  <si>
    <t>46.07.060</t>
  </si>
  <si>
    <t>46.07.070</t>
  </si>
  <si>
    <t>46.07.080</t>
  </si>
  <si>
    <t>46.07.090</t>
  </si>
  <si>
    <t>46.07.100</t>
  </si>
  <si>
    <t>46.08.010</t>
  </si>
  <si>
    <t>46.08.020</t>
  </si>
  <si>
    <t>46.08.030</t>
  </si>
  <si>
    <t>46.08.040</t>
  </si>
  <si>
    <t>46.08.050</t>
  </si>
  <si>
    <t>46.08.070</t>
  </si>
  <si>
    <t>46.08.080</t>
  </si>
  <si>
    <t>46.08.100</t>
  </si>
  <si>
    <t>46.08.110</t>
  </si>
  <si>
    <t>46.09.050</t>
  </si>
  <si>
    <t>46.09.060</t>
  </si>
  <si>
    <t>46.09.070</t>
  </si>
  <si>
    <t>46.09.080</t>
  </si>
  <si>
    <t>46.09.100</t>
  </si>
  <si>
    <t>46.09.110</t>
  </si>
  <si>
    <t>46.09.120</t>
  </si>
  <si>
    <t>46.09.130</t>
  </si>
  <si>
    <t>46.09.150</t>
  </si>
  <si>
    <t>46.09.160</t>
  </si>
  <si>
    <t>46.09.170</t>
  </si>
  <si>
    <t>46.09.180</t>
  </si>
  <si>
    <t>46.09.200</t>
  </si>
  <si>
    <t>46.09.210</t>
  </si>
  <si>
    <t>46.09.230</t>
  </si>
  <si>
    <t>46.09.240</t>
  </si>
  <si>
    <t>46.09.250</t>
  </si>
  <si>
    <t>46.09.260</t>
  </si>
  <si>
    <t>46.09.270</t>
  </si>
  <si>
    <t>46.09.280</t>
  </si>
  <si>
    <t>46.09.290</t>
  </si>
  <si>
    <t>46.09.300</t>
  </si>
  <si>
    <t>46.09.320</t>
  </si>
  <si>
    <t>46.09.330</t>
  </si>
  <si>
    <t>46.09.340</t>
  </si>
  <si>
    <t>46.09.350</t>
  </si>
  <si>
    <t>46.09.360</t>
  </si>
  <si>
    <t>46.09.370</t>
  </si>
  <si>
    <t>46.09.400</t>
  </si>
  <si>
    <t>46.09.410</t>
  </si>
  <si>
    <t>46.09.420</t>
  </si>
  <si>
    <t>46.10.010</t>
  </si>
  <si>
    <t>46.10.020</t>
  </si>
  <si>
    <t>46.10.030</t>
  </si>
  <si>
    <t>46.10.040</t>
  </si>
  <si>
    <t>46.10.050</t>
  </si>
  <si>
    <t>46.10.060</t>
  </si>
  <si>
    <t>46.10.070</t>
  </si>
  <si>
    <t>46.10.080</t>
  </si>
  <si>
    <t>46.10.090</t>
  </si>
  <si>
    <t>46.10.200</t>
  </si>
  <si>
    <t>46.10.210</t>
  </si>
  <si>
    <t>46.10.220</t>
  </si>
  <si>
    <t>46.10.230</t>
  </si>
  <si>
    <t>46.10.240</t>
  </si>
  <si>
    <t>46.10.250</t>
  </si>
  <si>
    <t>46.12.010</t>
  </si>
  <si>
    <t>46.12.020</t>
  </si>
  <si>
    <t>46.12.050</t>
  </si>
  <si>
    <t>46.12.060</t>
  </si>
  <si>
    <t>46.12.070</t>
  </si>
  <si>
    <t>46.12.080</t>
  </si>
  <si>
    <t>46.12.100</t>
  </si>
  <si>
    <t>46.12.120</t>
  </si>
  <si>
    <t>46.12.140</t>
  </si>
  <si>
    <t>46.12.150</t>
  </si>
  <si>
    <t>46.12.160</t>
  </si>
  <si>
    <t>46.12.170</t>
  </si>
  <si>
    <t>46.12.180</t>
  </si>
  <si>
    <t>46.12.190</t>
  </si>
  <si>
    <t>46.12.200</t>
  </si>
  <si>
    <t>46.12.210</t>
  </si>
  <si>
    <t>46.12.220</t>
  </si>
  <si>
    <t>46.12.240</t>
  </si>
  <si>
    <t>46.12.250</t>
  </si>
  <si>
    <t>46.12.260</t>
  </si>
  <si>
    <t>46.12.270</t>
  </si>
  <si>
    <t>46.12.280</t>
  </si>
  <si>
    <t>46.12.290</t>
  </si>
  <si>
    <t>46.12.300</t>
  </si>
  <si>
    <t>46.12.310</t>
  </si>
  <si>
    <t>46.12.320</t>
  </si>
  <si>
    <t>46.12.330</t>
  </si>
  <si>
    <t>46.12.340</t>
  </si>
  <si>
    <t>46.13.010</t>
  </si>
  <si>
    <t>46.13.020</t>
  </si>
  <si>
    <t>46.13.030</t>
  </si>
  <si>
    <t>46.14.020</t>
  </si>
  <si>
    <t>46.14.030</t>
  </si>
  <si>
    <t>46.14.040</t>
  </si>
  <si>
    <t>46.14.050</t>
  </si>
  <si>
    <t>46.14.060</t>
  </si>
  <si>
    <t>46.14.490</t>
  </si>
  <si>
    <t>46.14.510</t>
  </si>
  <si>
    <t>46.14.520</t>
  </si>
  <si>
    <t>46.14.530</t>
  </si>
  <si>
    <t>46.14.540</t>
  </si>
  <si>
    <t>46.14.550</t>
  </si>
  <si>
    <t>46.14.560</t>
  </si>
  <si>
    <t>46.18.010</t>
  </si>
  <si>
    <t>46.18.020</t>
  </si>
  <si>
    <t>46.18.030</t>
  </si>
  <si>
    <t>46.18.040</t>
  </si>
  <si>
    <t>46.18.050</t>
  </si>
  <si>
    <t>46.18.060</t>
  </si>
  <si>
    <t>46.18.090</t>
  </si>
  <si>
    <t>46.18.100</t>
  </si>
  <si>
    <t>46.18.110</t>
  </si>
  <si>
    <t>46.18.120</t>
  </si>
  <si>
    <t>46.18.130</t>
  </si>
  <si>
    <t>46.18.140</t>
  </si>
  <si>
    <t>46.18.170</t>
  </si>
  <si>
    <t>46.18.180</t>
  </si>
  <si>
    <t>46.18.190</t>
  </si>
  <si>
    <t>46.18.410</t>
  </si>
  <si>
    <t>46.18.420</t>
  </si>
  <si>
    <t>46.18.430</t>
  </si>
  <si>
    <t>46.18.560</t>
  </si>
  <si>
    <t>46.18.570</t>
  </si>
  <si>
    <t>Curva de 90° em ferro fundido com flanges, classe PN-10, DN= 50mm</t>
  </si>
  <si>
    <t>46.19.500</t>
  </si>
  <si>
    <t>46.19.510</t>
  </si>
  <si>
    <t>46.19.520</t>
  </si>
  <si>
    <t>46.19.530</t>
  </si>
  <si>
    <t>46.19.600</t>
  </si>
  <si>
    <t>46.19.610</t>
  </si>
  <si>
    <t>46.19.620</t>
  </si>
  <si>
    <t>46.19.630</t>
  </si>
  <si>
    <t>46.20.010</t>
  </si>
  <si>
    <t>46.20.020</t>
  </si>
  <si>
    <t>46.21.040</t>
  </si>
  <si>
    <t>46.21.060</t>
  </si>
  <si>
    <t>46.21.080</t>
  </si>
  <si>
    <t>46.21.090</t>
  </si>
  <si>
    <t>46.21.100</t>
  </si>
  <si>
    <t>46.21.110</t>
  </si>
  <si>
    <t>46.23.110</t>
  </si>
  <si>
    <t>46.23.120</t>
  </si>
  <si>
    <t>46.23.130</t>
  </si>
  <si>
    <t>46.23.140</t>
  </si>
  <si>
    <t>46.23.150</t>
  </si>
  <si>
    <t>46.23.160</t>
  </si>
  <si>
    <t>46.23.170</t>
  </si>
  <si>
    <t>46.23.180</t>
  </si>
  <si>
    <t>46.26.010</t>
  </si>
  <si>
    <t>46.26.020</t>
  </si>
  <si>
    <t>46.26.030</t>
  </si>
  <si>
    <t>46.26.040</t>
  </si>
  <si>
    <t>46.26.050</t>
  </si>
  <si>
    <t>46.26.060</t>
  </si>
  <si>
    <t>46.26.070</t>
  </si>
  <si>
    <t>46.26.080</t>
  </si>
  <si>
    <t>46.26.090</t>
  </si>
  <si>
    <t>46.26.100</t>
  </si>
  <si>
    <t>46.26.110</t>
  </si>
  <si>
    <t>46.26.120</t>
  </si>
  <si>
    <t>46.26.130</t>
  </si>
  <si>
    <t>46.26.140</t>
  </si>
  <si>
    <t>46.26.150</t>
  </si>
  <si>
    <t>46.26.200</t>
  </si>
  <si>
    <t>46.26.210</t>
  </si>
  <si>
    <t>46.26.400</t>
  </si>
  <si>
    <t>46.26.410</t>
  </si>
  <si>
    <t>46.26.420</t>
  </si>
  <si>
    <t>46.26.430</t>
  </si>
  <si>
    <t>46.26.440</t>
  </si>
  <si>
    <t>46.26.460</t>
  </si>
  <si>
    <t>46.26.470</t>
  </si>
  <si>
    <t>46.26.480</t>
  </si>
  <si>
    <t>46.26.490</t>
  </si>
  <si>
    <t>46.26.500</t>
  </si>
  <si>
    <t>46.26.510</t>
  </si>
  <si>
    <t>46.26.520</t>
  </si>
  <si>
    <t>46.26.540</t>
  </si>
  <si>
    <t>46.26.550</t>
  </si>
  <si>
    <t>46.26.560</t>
  </si>
  <si>
    <t>46.26.580</t>
  </si>
  <si>
    <t>46.26.590</t>
  </si>
  <si>
    <t>46.26.600</t>
  </si>
  <si>
    <t>46.26.610</t>
  </si>
  <si>
    <t>46.26.640</t>
  </si>
  <si>
    <t>46.26.690</t>
  </si>
  <si>
    <t>46.26.700</t>
  </si>
  <si>
    <t>46.26.710</t>
  </si>
  <si>
    <t>46.26.720</t>
  </si>
  <si>
    <t>46.26.730</t>
  </si>
  <si>
    <t>46.26.740</t>
  </si>
  <si>
    <t>46.26.800</t>
  </si>
  <si>
    <t>46.26.810</t>
  </si>
  <si>
    <t>46.26.820</t>
  </si>
  <si>
    <t>46.26.830</t>
  </si>
  <si>
    <t>46.26.840</t>
  </si>
  <si>
    <t>46.26.900</t>
  </si>
  <si>
    <t>46.26.910</t>
  </si>
  <si>
    <t>46.26.920</t>
  </si>
  <si>
    <t>46.26.930</t>
  </si>
  <si>
    <t>46.27.050</t>
  </si>
  <si>
    <t>46.27.060</t>
  </si>
  <si>
    <t>46.27.070</t>
  </si>
  <si>
    <t>46.27.080</t>
  </si>
  <si>
    <t>46.27.090</t>
  </si>
  <si>
    <t>46.27.100</t>
  </si>
  <si>
    <t>46.27.110</t>
  </si>
  <si>
    <t>47.01.010</t>
  </si>
  <si>
    <t>47.01.020</t>
  </si>
  <si>
    <t>47.01.030</t>
  </si>
  <si>
    <t>47.01.040</t>
  </si>
  <si>
    <t>47.01.050</t>
  </si>
  <si>
    <t>47.01.060</t>
  </si>
  <si>
    <t>47.01.070</t>
  </si>
  <si>
    <t>47.01.080</t>
  </si>
  <si>
    <t>47.01.090</t>
  </si>
  <si>
    <t>47.01.130</t>
  </si>
  <si>
    <t>47.01.170</t>
  </si>
  <si>
    <t>47.01.180</t>
  </si>
  <si>
    <t>47.01.190</t>
  </si>
  <si>
    <t>47.01.210</t>
  </si>
  <si>
    <t>47.01.220</t>
  </si>
  <si>
    <t>47.02.010</t>
  </si>
  <si>
    <t>47.02.020</t>
  </si>
  <si>
    <t>47.02.030</t>
  </si>
  <si>
    <t>47.02.040</t>
  </si>
  <si>
    <t>47.02.050</t>
  </si>
  <si>
    <t>47.02.100</t>
  </si>
  <si>
    <t>47.02.110</t>
  </si>
  <si>
    <t>47.02.200</t>
  </si>
  <si>
    <t>47.02.210</t>
  </si>
  <si>
    <t>47.04.020</t>
  </si>
  <si>
    <t>47.04.030</t>
  </si>
  <si>
    <t>47.04.040</t>
  </si>
  <si>
    <t>47.04.050</t>
  </si>
  <si>
    <t>47.04.080</t>
  </si>
  <si>
    <t>47.04.090</t>
  </si>
  <si>
    <t>47.04.100</t>
  </si>
  <si>
    <t>47.04.110</t>
  </si>
  <si>
    <t>47.04.120</t>
  </si>
  <si>
    <t>47.04.180</t>
  </si>
  <si>
    <t>47.05.010</t>
  </si>
  <si>
    <t>47.05.020</t>
  </si>
  <si>
    <t>47.05.030</t>
  </si>
  <si>
    <t>47.05.040</t>
  </si>
  <si>
    <t>47.05.050</t>
  </si>
  <si>
    <t>47.05.060</t>
  </si>
  <si>
    <t>47.05.070</t>
  </si>
  <si>
    <t>47.05.100</t>
  </si>
  <si>
    <t>47.05.110</t>
  </si>
  <si>
    <t>47.05.120</t>
  </si>
  <si>
    <t>47.05.130</t>
  </si>
  <si>
    <t>47.05.140</t>
  </si>
  <si>
    <t>47.05.150</t>
  </si>
  <si>
    <t>47.05.160</t>
  </si>
  <si>
    <t>47.05.170</t>
  </si>
  <si>
    <t>47.05.180</t>
  </si>
  <si>
    <t>47.05.190</t>
  </si>
  <si>
    <t>47.05.200</t>
  </si>
  <si>
    <t>47.05.210</t>
  </si>
  <si>
    <t>47.05.220</t>
  </si>
  <si>
    <t>47.05.230</t>
  </si>
  <si>
    <t>47.05.240</t>
  </si>
  <si>
    <t>47.05.260</t>
  </si>
  <si>
    <t>47.05.270</t>
  </si>
  <si>
    <t>47.05.280</t>
  </si>
  <si>
    <t>47.05.290</t>
  </si>
  <si>
    <t>47.05.300</t>
  </si>
  <si>
    <t>47.05.310</t>
  </si>
  <si>
    <t>47.05.340</t>
  </si>
  <si>
    <t>47.05.350</t>
  </si>
  <si>
    <t>47.05.360</t>
  </si>
  <si>
    <t>47.05.370</t>
  </si>
  <si>
    <t>47.05.390</t>
  </si>
  <si>
    <t>47.05.400</t>
  </si>
  <si>
    <t>47.05.410</t>
  </si>
  <si>
    <t>47.05.420</t>
  </si>
  <si>
    <t>47.05.430</t>
  </si>
  <si>
    <t>47.05.450</t>
  </si>
  <si>
    <t>47.05.460</t>
  </si>
  <si>
    <t>47.05.580</t>
  </si>
  <si>
    <t>47.06.030</t>
  </si>
  <si>
    <t>47.06.040</t>
  </si>
  <si>
    <t>47.06.050</t>
  </si>
  <si>
    <t>47.06.060</t>
  </si>
  <si>
    <t>47.06.070</t>
  </si>
  <si>
    <t>47.06.080</t>
  </si>
  <si>
    <t>47.06.090</t>
  </si>
  <si>
    <t>47.06.100</t>
  </si>
  <si>
    <t>47.06.110</t>
  </si>
  <si>
    <t>47.06.180</t>
  </si>
  <si>
    <t>47.06.310</t>
  </si>
  <si>
    <t>47.06.320</t>
  </si>
  <si>
    <t>47.06.330</t>
  </si>
  <si>
    <t>47.06.340</t>
  </si>
  <si>
    <t>47.06.350</t>
  </si>
  <si>
    <t>47.07.010</t>
  </si>
  <si>
    <t>47.07.020</t>
  </si>
  <si>
    <t>47.07.030</t>
  </si>
  <si>
    <t>47.07.090</t>
  </si>
  <si>
    <t>47.09.010</t>
  </si>
  <si>
    <t>47.09.020</t>
  </si>
  <si>
    <t>47.09.030</t>
  </si>
  <si>
    <t>47.09.040</t>
  </si>
  <si>
    <t>47.10.010</t>
  </si>
  <si>
    <t>47.11.080</t>
  </si>
  <si>
    <t>47.11.100</t>
  </si>
  <si>
    <t>47.12.040</t>
  </si>
  <si>
    <t>47.12.270</t>
  </si>
  <si>
    <t>47.12.280</t>
  </si>
  <si>
    <t>47.12.290</t>
  </si>
  <si>
    <t>47.12.300</t>
  </si>
  <si>
    <t>47.12.310</t>
  </si>
  <si>
    <t>47.12.320</t>
  </si>
  <si>
    <t>47.12.330</t>
  </si>
  <si>
    <t>47.12.340</t>
  </si>
  <si>
    <t>47.12.350</t>
  </si>
  <si>
    <t>47.14.020</t>
  </si>
  <si>
    <t>47.14.200</t>
  </si>
  <si>
    <t>47.20.010</t>
  </si>
  <si>
    <t>47.20.020</t>
  </si>
  <si>
    <t>47.20.030</t>
  </si>
  <si>
    <t>47.20.070</t>
  </si>
  <si>
    <t>47.20.080</t>
  </si>
  <si>
    <t>47.20.100</t>
  </si>
  <si>
    <t>47.20.120</t>
  </si>
  <si>
    <t>47.20.190</t>
  </si>
  <si>
    <t>47.20.300</t>
  </si>
  <si>
    <t>47.20.320</t>
  </si>
  <si>
    <t>47.20.330</t>
  </si>
  <si>
    <t>48.02.300</t>
  </si>
  <si>
    <t>48.02.310</t>
  </si>
  <si>
    <t>48.03.130</t>
  </si>
  <si>
    <t>48.05.010</t>
  </si>
  <si>
    <t>48.05.020</t>
  </si>
  <si>
    <t>48.05.030</t>
  </si>
  <si>
    <t>48.05.040</t>
  </si>
  <si>
    <t>48.05.050</t>
  </si>
  <si>
    <t>48.05.070</t>
  </si>
  <si>
    <t>48.20.020</t>
  </si>
  <si>
    <t>48.20.040</t>
  </si>
  <si>
    <t>48.20.060</t>
  </si>
  <si>
    <t>49.01.020</t>
  </si>
  <si>
    <t>49.01.030</t>
  </si>
  <si>
    <t>49.01.040</t>
  </si>
  <si>
    <t>49.01.050</t>
  </si>
  <si>
    <t>49.01.070</t>
  </si>
  <si>
    <t>49.03.020</t>
  </si>
  <si>
    <t>49.04.010</t>
  </si>
  <si>
    <t>49.05.020</t>
  </si>
  <si>
    <t>49.05.040</t>
  </si>
  <si>
    <t>49.06.010</t>
  </si>
  <si>
    <t>49.06.020</t>
  </si>
  <si>
    <t>49.06.030</t>
  </si>
  <si>
    <t>49.06.080</t>
  </si>
  <si>
    <t>49.06.110</t>
  </si>
  <si>
    <t>49.06.160</t>
  </si>
  <si>
    <t>49.06.170</t>
  </si>
  <si>
    <t>49.06.190</t>
  </si>
  <si>
    <t>49.06.200</t>
  </si>
  <si>
    <t>49.06.210</t>
  </si>
  <si>
    <t>49.06.400</t>
  </si>
  <si>
    <t>49.06.410</t>
  </si>
  <si>
    <t>49.06.420</t>
  </si>
  <si>
    <t>49.06.430</t>
  </si>
  <si>
    <t>49.06.440</t>
  </si>
  <si>
    <t>49.06.450</t>
  </si>
  <si>
    <t>49.06.460</t>
  </si>
  <si>
    <t>49.06.480</t>
  </si>
  <si>
    <t>49.06.550</t>
  </si>
  <si>
    <t>49.06.560</t>
  </si>
  <si>
    <t>49.08.250</t>
  </si>
  <si>
    <t>49.11.130</t>
  </si>
  <si>
    <t>49.11.140</t>
  </si>
  <si>
    <t>49.12.010</t>
  </si>
  <si>
    <t>49.12.030</t>
  </si>
  <si>
    <t>49.12.050</t>
  </si>
  <si>
    <t>49.12.110</t>
  </si>
  <si>
    <t>49.12.120</t>
  </si>
  <si>
    <t>49.12.140</t>
  </si>
  <si>
    <t>49.13.010</t>
  </si>
  <si>
    <t>49.13.020</t>
  </si>
  <si>
    <t>49.13.030</t>
  </si>
  <si>
    <t>49.13.040</t>
  </si>
  <si>
    <t>49.14.010</t>
  </si>
  <si>
    <t>49.14.020</t>
  </si>
  <si>
    <t>49.14.030</t>
  </si>
  <si>
    <t>49.15.010</t>
  </si>
  <si>
    <t>49.15.030</t>
  </si>
  <si>
    <t>49.15.040</t>
  </si>
  <si>
    <t>49.15.050</t>
  </si>
  <si>
    <t>49.15.060</t>
  </si>
  <si>
    <t>49.15.100</t>
  </si>
  <si>
    <t>50.01.030</t>
  </si>
  <si>
    <t>50.01.060</t>
  </si>
  <si>
    <t>50.01.080</t>
  </si>
  <si>
    <t>50.01.090</t>
  </si>
  <si>
    <t>50.01.100</t>
  </si>
  <si>
    <t>50.01.110</t>
  </si>
  <si>
    <t>50.01.130</t>
  </si>
  <si>
    <t>50.01.160</t>
  </si>
  <si>
    <t>50.01.170</t>
  </si>
  <si>
    <t>50.01.180</t>
  </si>
  <si>
    <t>50.01.190</t>
  </si>
  <si>
    <t>50.01.200</t>
  </si>
  <si>
    <t>50.01.210</t>
  </si>
  <si>
    <t>50.01.220</t>
  </si>
  <si>
    <t>50.01.320</t>
  </si>
  <si>
    <t>50.01.330</t>
  </si>
  <si>
    <t>50.01.340</t>
  </si>
  <si>
    <t>50.02.020</t>
  </si>
  <si>
    <t>50.02.050</t>
  </si>
  <si>
    <t>50.02.060</t>
  </si>
  <si>
    <t>50.02.080</t>
  </si>
  <si>
    <t>50.05.060</t>
  </si>
  <si>
    <t>50.05.160</t>
  </si>
  <si>
    <t>50.05.170</t>
  </si>
  <si>
    <t>50.05.210</t>
  </si>
  <si>
    <t>50.05.230</t>
  </si>
  <si>
    <t>50.05.250</t>
  </si>
  <si>
    <t>50.05.270</t>
  </si>
  <si>
    <t>50.05.280</t>
  </si>
  <si>
    <t>50.05.400</t>
  </si>
  <si>
    <t>50.05.430</t>
  </si>
  <si>
    <t>50.05.440</t>
  </si>
  <si>
    <t>50.05.450</t>
  </si>
  <si>
    <t>50.05.470</t>
  </si>
  <si>
    <t>50.05.490</t>
  </si>
  <si>
    <t>Sinalizador audiovisual endereçável com LED</t>
  </si>
  <si>
    <t>50.10.030</t>
  </si>
  <si>
    <t>50.10.050</t>
  </si>
  <si>
    <t>50.10.060</t>
  </si>
  <si>
    <t>50.10.100</t>
  </si>
  <si>
    <t>50.10.110</t>
  </si>
  <si>
    <t>50.10.120</t>
  </si>
  <si>
    <t>50.10.140</t>
  </si>
  <si>
    <t>50.10.210</t>
  </si>
  <si>
    <t>50.10.220</t>
  </si>
  <si>
    <t>50.20.110</t>
  </si>
  <si>
    <t>50.20.120</t>
  </si>
  <si>
    <t>50.20.130</t>
  </si>
  <si>
    <t>50.20.160</t>
  </si>
  <si>
    <t>50.20.170</t>
  </si>
  <si>
    <t>50.20.200</t>
  </si>
  <si>
    <t>54.01.010</t>
  </si>
  <si>
    <t>54.01.030</t>
  </si>
  <si>
    <t>54.01.050</t>
  </si>
  <si>
    <t>54.01.200</t>
  </si>
  <si>
    <t>54.01.210</t>
  </si>
  <si>
    <t>54.01.220</t>
  </si>
  <si>
    <t>54.01.230</t>
  </si>
  <si>
    <t>54.01.400</t>
  </si>
  <si>
    <t>54.01.410</t>
  </si>
  <si>
    <t>54.02.030</t>
  </si>
  <si>
    <t>54.03.200</t>
  </si>
  <si>
    <t>54.03.210</t>
  </si>
  <si>
    <t>54.03.230</t>
  </si>
  <si>
    <t>54.03.240</t>
  </si>
  <si>
    <t>54.03.250</t>
  </si>
  <si>
    <t>54.03.260</t>
  </si>
  <si>
    <t>54.04.030</t>
  </si>
  <si>
    <t>54.04.040</t>
  </si>
  <si>
    <t>54.04.050</t>
  </si>
  <si>
    <t>54.04.060</t>
  </si>
  <si>
    <t>54.04.340</t>
  </si>
  <si>
    <t>54.04.350</t>
  </si>
  <si>
    <t>54.04.360</t>
  </si>
  <si>
    <t>54.06.020</t>
  </si>
  <si>
    <t>54.06.040</t>
  </si>
  <si>
    <t>54.06.100</t>
  </si>
  <si>
    <t>54.06.110</t>
  </si>
  <si>
    <t>54.06.160</t>
  </si>
  <si>
    <t>54.06.170</t>
  </si>
  <si>
    <t>54.07.040</t>
  </si>
  <si>
    <t>54.07.110</t>
  </si>
  <si>
    <t>54.07.130</t>
  </si>
  <si>
    <t>54.07.210</t>
  </si>
  <si>
    <t>54.07.260</t>
  </si>
  <si>
    <t>54.20.040</t>
  </si>
  <si>
    <t>54.20.100</t>
  </si>
  <si>
    <t>54.20.110</t>
  </si>
  <si>
    <t>54.20.120</t>
  </si>
  <si>
    <t>54.20.130</t>
  </si>
  <si>
    <t>54.20.140</t>
  </si>
  <si>
    <t>55.01.020</t>
  </si>
  <si>
    <t>55.01.030</t>
  </si>
  <si>
    <t>55.01.070</t>
  </si>
  <si>
    <t>55.01.080</t>
  </si>
  <si>
    <t>55.01.100</t>
  </si>
  <si>
    <t>55.01.130</t>
  </si>
  <si>
    <t>55.01.140</t>
  </si>
  <si>
    <t>55.02.010</t>
  </si>
  <si>
    <t>55.02.020</t>
  </si>
  <si>
    <t>55.02.040</t>
  </si>
  <si>
    <t>55.02.050</t>
  </si>
  <si>
    <t>55.02.060</t>
  </si>
  <si>
    <t>55.10.030</t>
  </si>
  <si>
    <t>61.01.670</t>
  </si>
  <si>
    <t>61.01.680</t>
  </si>
  <si>
    <t>61.01.690</t>
  </si>
  <si>
    <t>61.01.760</t>
  </si>
  <si>
    <t>61.01.770</t>
  </si>
  <si>
    <t>61.01.800</t>
  </si>
  <si>
    <t>61.14.050</t>
  </si>
  <si>
    <t>61.14.070</t>
  </si>
  <si>
    <t>61.14.080</t>
  </si>
  <si>
    <t>61.14.100</t>
  </si>
  <si>
    <t>61.20.040</t>
  </si>
  <si>
    <t>Cortina de ar com duas velocidades, para vão de 1,20 m</t>
  </si>
  <si>
    <t>61.20.100</t>
  </si>
  <si>
    <t>61.20.110</t>
  </si>
  <si>
    <t>61.20.120</t>
  </si>
  <si>
    <t>61.20.130</t>
  </si>
  <si>
    <t>61.20.450</t>
  </si>
  <si>
    <t>62.04.060</t>
  </si>
  <si>
    <t>62.04.070</t>
  </si>
  <si>
    <t>62.04.090</t>
  </si>
  <si>
    <t>62.20.330</t>
  </si>
  <si>
    <t>62.20.340</t>
  </si>
  <si>
    <t>62.20.350</t>
  </si>
  <si>
    <t>65.01.210</t>
  </si>
  <si>
    <t>65.02.100</t>
  </si>
  <si>
    <t>66.02.060</t>
  </si>
  <si>
    <t>66.02.090</t>
  </si>
  <si>
    <t>66.02.130</t>
  </si>
  <si>
    <t>66.02.240</t>
  </si>
  <si>
    <t>66.02.460</t>
  </si>
  <si>
    <t>66.02.500</t>
  </si>
  <si>
    <t>66.08.100</t>
  </si>
  <si>
    <t>66.08.110</t>
  </si>
  <si>
    <t>66.08.111</t>
  </si>
  <si>
    <t>66.08.115</t>
  </si>
  <si>
    <t>Rack fechado de piso padrão metálico, 19 x 44 Us x 770 mm</t>
  </si>
  <si>
    <t>66.08.131</t>
  </si>
  <si>
    <t>66.08.260</t>
  </si>
  <si>
    <t>Modulador de canais VHF / UHF / CATV / CFTV</t>
  </si>
  <si>
    <t>66.08.270</t>
  </si>
  <si>
    <t>Amplificador de linha VHF / UHF com conector de F-50 dB</t>
  </si>
  <si>
    <t>66.20.150</t>
  </si>
  <si>
    <t>66.20.170</t>
  </si>
  <si>
    <t>66.20.221</t>
  </si>
  <si>
    <t>66.20.225</t>
  </si>
  <si>
    <t>Switch Gigabit 24 portas com capacidade de 10/100/1000/Mbps</t>
  </si>
  <si>
    <t>67.02.160</t>
  </si>
  <si>
    <t>67.02.210</t>
  </si>
  <si>
    <t>67.02.240</t>
  </si>
  <si>
    <t>67.02.280</t>
  </si>
  <si>
    <t>67.02.320</t>
  </si>
  <si>
    <t>67.02.330</t>
  </si>
  <si>
    <t>68.01.600</t>
  </si>
  <si>
    <t>68.01.620</t>
  </si>
  <si>
    <t>68.01.630</t>
  </si>
  <si>
    <t>68.01.650</t>
  </si>
  <si>
    <t>68.01.670</t>
  </si>
  <si>
    <t>68.01.730</t>
  </si>
  <si>
    <t>68.01.740</t>
  </si>
  <si>
    <t>68.01.750</t>
  </si>
  <si>
    <t>68.01.760</t>
  </si>
  <si>
    <t>68.01.800</t>
  </si>
  <si>
    <t>68.01.810</t>
  </si>
  <si>
    <t>68.01.850</t>
  </si>
  <si>
    <t>68.02.010</t>
  </si>
  <si>
    <t>68.02.020</t>
  </si>
  <si>
    <t>68.02.030</t>
  </si>
  <si>
    <t>68.02.040</t>
  </si>
  <si>
    <t>68.02.050</t>
  </si>
  <si>
    <t>68.02.060</t>
  </si>
  <si>
    <t>68.02.070</t>
  </si>
  <si>
    <t>68.02.090</t>
  </si>
  <si>
    <t>68.02.100</t>
  </si>
  <si>
    <t>68.02.110</t>
  </si>
  <si>
    <t>68.02.120</t>
  </si>
  <si>
    <t>68.02.140</t>
  </si>
  <si>
    <t>68.20.010</t>
  </si>
  <si>
    <t>68.20.040</t>
  </si>
  <si>
    <t>68.20.050</t>
  </si>
  <si>
    <t>68.20.120</t>
  </si>
  <si>
    <t>69.03.090</t>
  </si>
  <si>
    <t>69.03.130</t>
  </si>
  <si>
    <t>69.03.140</t>
  </si>
  <si>
    <t>69.03.310</t>
  </si>
  <si>
    <t>69.03.340</t>
  </si>
  <si>
    <t>69.03.360</t>
  </si>
  <si>
    <t>69.03.400</t>
  </si>
  <si>
    <t>69.03.410</t>
  </si>
  <si>
    <t>Central PABX híbrida de telefonia para 8 linhas tronco e 128 ramais digital e analógico</t>
  </si>
  <si>
    <t>69.05.010</t>
  </si>
  <si>
    <t>69.05.040</t>
  </si>
  <si>
    <t>69.05.230</t>
  </si>
  <si>
    <t>69.06.020</t>
  </si>
  <si>
    <t>69.06.030</t>
  </si>
  <si>
    <t>69.06.040</t>
  </si>
  <si>
    <t>69.06.050</t>
  </si>
  <si>
    <t>69.06.080</t>
  </si>
  <si>
    <t>69.06.100</t>
  </si>
  <si>
    <t>69.06.110</t>
  </si>
  <si>
    <t>69.06.120</t>
  </si>
  <si>
    <t>69.06.200</t>
  </si>
  <si>
    <t>69.06.210</t>
  </si>
  <si>
    <t>69.06.220</t>
  </si>
  <si>
    <t>69.06.240</t>
  </si>
  <si>
    <t>69.06.280</t>
  </si>
  <si>
    <t>69.06.290</t>
  </si>
  <si>
    <t>69.06.300</t>
  </si>
  <si>
    <t>69.06.320</t>
  </si>
  <si>
    <t>69.09.250</t>
  </si>
  <si>
    <t>69.09.260</t>
  </si>
  <si>
    <t>69.09.300</t>
  </si>
  <si>
    <t>69.09.360</t>
  </si>
  <si>
    <t>69.09.370</t>
  </si>
  <si>
    <t>69.10.130</t>
  </si>
  <si>
    <t>69.20.010</t>
  </si>
  <si>
    <t>69.20.040</t>
  </si>
  <si>
    <t>69.20.050</t>
  </si>
  <si>
    <t>69.20.070</t>
  </si>
  <si>
    <t>69.20.100</t>
  </si>
  <si>
    <t>69.20.110</t>
  </si>
  <si>
    <t>69.20.130</t>
  </si>
  <si>
    <t>69.20.140</t>
  </si>
  <si>
    <t>69.20.170</t>
  </si>
  <si>
    <t>69.20.180</t>
  </si>
  <si>
    <t>69.20.200</t>
  </si>
  <si>
    <t>69.20.210</t>
  </si>
  <si>
    <t>69.20.220</t>
  </si>
  <si>
    <t>69.20.230</t>
  </si>
  <si>
    <t>69.20.240</t>
  </si>
  <si>
    <t>69.20.250</t>
  </si>
  <si>
    <t>69.20.260</t>
  </si>
  <si>
    <t>69.20.270</t>
  </si>
  <si>
    <t>69.20.280</t>
  </si>
  <si>
    <t>69.20.290</t>
  </si>
  <si>
    <t>69.20.300</t>
  </si>
  <si>
    <t>69.20.340</t>
  </si>
  <si>
    <t>69.20.350</t>
  </si>
  <si>
    <t>97.02.030</t>
  </si>
  <si>
    <t>97.02.190</t>
  </si>
  <si>
    <t>97.02.210</t>
  </si>
  <si>
    <t>97.03.010</t>
  </si>
  <si>
    <t>97.05.070</t>
  </si>
  <si>
    <t>97.05.080</t>
  </si>
  <si>
    <t>97.05.130</t>
  </si>
  <si>
    <t>97.05.140</t>
  </si>
  <si>
    <t>98.02.210</t>
  </si>
  <si>
    <t>Remoção de base e haste de para-raios</t>
  </si>
  <si>
    <t>Remoção de cabo de aço e esticadores de para-raios</t>
  </si>
  <si>
    <t>Remoção de captor de para-raios tipo Franklin</t>
  </si>
  <si>
    <t>05.10.010</t>
  </si>
  <si>
    <t>Carregamento mecanizado de solo de 1ª e 2ª categoria</t>
  </si>
  <si>
    <t>Forma em madeira comum para caixão perdido</t>
  </si>
  <si>
    <t>12.09.140</t>
  </si>
  <si>
    <t>Escavação manual em campo aberto para tubulão, fuste e/ou base</t>
  </si>
  <si>
    <t>Resina acrílica para piso de granilite</t>
  </si>
  <si>
    <t>Resina epóxi para piso de granilite</t>
  </si>
  <si>
    <t>21.20.300</t>
  </si>
  <si>
    <t>Fita adesiva antiderrapante com largura de 5 cm</t>
  </si>
  <si>
    <t>21.20.302</t>
  </si>
  <si>
    <t>Porta macho e fêmea com batente de madeira - 70 x 210 cm</t>
  </si>
  <si>
    <t>Porta macho e fêmea com batente de madeira - 80 x 210 cm</t>
  </si>
  <si>
    <t>Porta macho e fêmea com batente de madeira - 90 x 210 cm</t>
  </si>
  <si>
    <t>Porta macho e fêmea com batente de madeira - 120 x 210 cm</t>
  </si>
  <si>
    <t>Porta em laminado fenólico melamínico com batente em alumínio - 80 x 180 cm</t>
  </si>
  <si>
    <t>Porta em laminado fenólico melamínico com batente em alumínio - 60 x 160 cm</t>
  </si>
  <si>
    <t>Porta em laminado fenólico melamínico com acabamento liso, batente metálico - 60 x 160 cm</t>
  </si>
  <si>
    <t>Porta em laminado fenólico melamínico com acabamento liso, batente metálico - 70 x 210 cm</t>
  </si>
  <si>
    <t>Porta em laminado fenólico melamínico com acabamento liso, batente metálico - 80 x 210 cm</t>
  </si>
  <si>
    <t>Porta em laminado fenólico melamínico com acabamento liso, batente metálico - 90 x 210 cm</t>
  </si>
  <si>
    <t>Porta em laminado fenólico melamínico com acabamento liso, batente metálico - 120 x 210 cm</t>
  </si>
  <si>
    <t>Porta lisa com balcão, batente de madeira, completa - 80 x 210 cm</t>
  </si>
  <si>
    <t>Porta lisa com batente madeira - 60 x 210 cm</t>
  </si>
  <si>
    <t>Porta lisa com batente madeira - 70 x 210 cm</t>
  </si>
  <si>
    <t>Porta lisa com batente madeira - 80 x 210 cm</t>
  </si>
  <si>
    <t>Porta lisa com batente madeira - 90 x 210 cm</t>
  </si>
  <si>
    <t>23.09.052</t>
  </si>
  <si>
    <t>Porta lisa com batente madeira - 120 x 210 cm</t>
  </si>
  <si>
    <t>Porta lisa com batente madeira - 160 x 210 cm</t>
  </si>
  <si>
    <t>Porta lisa com batente em alumínio, largura 60 cm, altura de 105 a 200 cm</t>
  </si>
  <si>
    <t>Porta lisa com batente em alumínio, largura 80 cm, altura de 105 a 200 cm</t>
  </si>
  <si>
    <t>Porta lisa com batente em alumínio, largura 90 cm, altura de 105 a 200 cm</t>
  </si>
  <si>
    <t>Porta lisa com batente metálico - 60 x 160 cm</t>
  </si>
  <si>
    <t>Porta lisa com batente metálico - 80 x 160 cm</t>
  </si>
  <si>
    <t>Porta lisa com batente metálico - 70 x 210 cm</t>
  </si>
  <si>
    <t>Porta lisa com batente metálico - 80 x 210 cm</t>
  </si>
  <si>
    <t>Porta lisa com batente metálico - 90 x 210 cm</t>
  </si>
  <si>
    <t>Porta lisa com batente metálico - 120 x 210 cm</t>
  </si>
  <si>
    <t>Porta lisa com batente metálico - 160 x 210 cm</t>
  </si>
  <si>
    <t>Porta lisa com batente metálico - 60 x 180 cm</t>
  </si>
  <si>
    <t>Porta lisa com batente metálico - 60 x 210 cm</t>
  </si>
  <si>
    <t>Porta lisa para acabamento em verniz, com batente de madeira - 70 x 210 cm</t>
  </si>
  <si>
    <t>Porta lisa para acabamento em verniz, com batente de madeira - 80 x 210 cm</t>
  </si>
  <si>
    <t>Porta lisa para acabamento em verniz, com batente de madeira - 90 x 210 cm</t>
  </si>
  <si>
    <t>24.02.052</t>
  </si>
  <si>
    <t>24.02.054</t>
  </si>
  <si>
    <t>24.02.056</t>
  </si>
  <si>
    <t>24.02.058</t>
  </si>
  <si>
    <t>Porta corta-fogo classe P.120 de 90 x 210 cm, com uma folha de abrir, completa</t>
  </si>
  <si>
    <t>Gradil em alumínio natural, sob medida</t>
  </si>
  <si>
    <t>Dobradiça em aço inoxidável de 3" x 2 1/2", para porta de até 25 kg</t>
  </si>
  <si>
    <t>Dobradiça em latão cromado reforçada de 3 1/2" x 3", para porta de até 35 kg</t>
  </si>
  <si>
    <t>Dobradiça em latão cromado, com mola tipo vai e vem, de 3"</t>
  </si>
  <si>
    <t>32.06.231</t>
  </si>
  <si>
    <t>32.06.400</t>
  </si>
  <si>
    <t>32.10.082</t>
  </si>
  <si>
    <t>34.05.032</t>
  </si>
  <si>
    <t>37.10</t>
  </si>
  <si>
    <t>Rodapé técnico triplo e tampa com pintura eletrostática</t>
  </si>
  <si>
    <t>Tê triplo de 90°, horizontal ou vertical e tampa com pintura eletrostática</t>
  </si>
  <si>
    <t>Rodapé técnico duplo e tampa com pintura eletrostática</t>
  </si>
  <si>
    <t>Lâmpada fluorescente compacta eletrônica "3U", base E27 de 20 W - 110 ou 220 V</t>
  </si>
  <si>
    <t>Lâmpada fluorescente compacta eletrônica "3U", base E27 de 25 W - 110 ou 220 V</t>
  </si>
  <si>
    <t>Lâmpada fluorescente compacta "1U", base G-23 de 9 W</t>
  </si>
  <si>
    <t>Lâmpada fluorescente compacta "2U", base G-24D-2 de 18 W</t>
  </si>
  <si>
    <t>Lâmpada fluorescente compacta "2U", base G-24D-3 de 26 W</t>
  </si>
  <si>
    <t>43.08.001</t>
  </si>
  <si>
    <t>43.08.002</t>
  </si>
  <si>
    <t>43.08.003</t>
  </si>
  <si>
    <t>43.08.004</t>
  </si>
  <si>
    <t>43.08.020</t>
  </si>
  <si>
    <t>43.08.021</t>
  </si>
  <si>
    <t>43.08.022</t>
  </si>
  <si>
    <t>43.08.030</t>
  </si>
  <si>
    <t>43.08.031</t>
  </si>
  <si>
    <t>43.08.032</t>
  </si>
  <si>
    <t>43.08.033</t>
  </si>
  <si>
    <t>43.08.040</t>
  </si>
  <si>
    <t>43.08.041</t>
  </si>
  <si>
    <t>43.08.042</t>
  </si>
  <si>
    <t>43.08.043</t>
  </si>
  <si>
    <t>43.10.790</t>
  </si>
  <si>
    <t>43.12.500</t>
  </si>
  <si>
    <t>Filtro de areia com carga de areia filtrante, vazão de 16,9 m³/h</t>
  </si>
  <si>
    <t>Dispenser toalheiro em ABS e policarbonato para bobina de 20 cm x 200 m, com alavanca</t>
  </si>
  <si>
    <t>Dispenser papel higiênico em ABS para rolão 300 / 600 m, com visor</t>
  </si>
  <si>
    <t>44.20.121</t>
  </si>
  <si>
    <t>Arejador com articulador em ABS cromado para torneira padrão, completo</t>
  </si>
  <si>
    <t>Tubo de ferro fundido classe K-9 com junta elástica, DN= 150mm, inclusive conexões</t>
  </si>
  <si>
    <t>46.15.111</t>
  </si>
  <si>
    <t>Tubo em polietileno de alta densidade DE=160 mm - PN-10, inclusive conexões</t>
  </si>
  <si>
    <t>46.15.112</t>
  </si>
  <si>
    <t>Tubo em polietileno de alta densidade DE=200 mm - PN-10, inclusive conexões</t>
  </si>
  <si>
    <t>46.15.113</t>
  </si>
  <si>
    <t>Tubo em polietileno de alta densidade DE=225 mm - PN-10, inclusive conexões</t>
  </si>
  <si>
    <t>46.18.089</t>
  </si>
  <si>
    <t>46.18.168</t>
  </si>
  <si>
    <t>Conjunto de ancoragem para tubo em ferro fundido predial SMU, DN= 125 mm</t>
  </si>
  <si>
    <t>46.32.001</t>
  </si>
  <si>
    <t>Tubo de cobre sem costura, rígido, espessura 1/16" - diâmetro 3/8", inclusive conexões</t>
  </si>
  <si>
    <t>46.32.002</t>
  </si>
  <si>
    <t>Tubo de cobre sem costura, rígido, espessura 1/16" - diâmetro 1/2", inclusive conexões</t>
  </si>
  <si>
    <t>46.32.003</t>
  </si>
  <si>
    <t>Tubo de cobre sem costura, rígido, espessura 1/16" - diâmetro 5/8", inclusive conexões</t>
  </si>
  <si>
    <t>46.32.004</t>
  </si>
  <si>
    <t>Tubo de cobre sem costura, rígido, espessura 1/16" - diâmetro 3/4", inclusive conexões</t>
  </si>
  <si>
    <t>46.32.005</t>
  </si>
  <si>
    <t>Tubo de cobre sem costura, rígido, espessura 1/16" - diâmetro 7/8", inclusive conexões</t>
  </si>
  <si>
    <t>46.32.006</t>
  </si>
  <si>
    <t>Tubo de cobre sem costura, rígido, espessura 1/16" - diâmetro 1", inclusive conexões</t>
  </si>
  <si>
    <t>46.32.007</t>
  </si>
  <si>
    <t>Tubo de cobre sem costura, rígido, espessura 1/16" - diâmetro 1.1/8", inclusive conexões</t>
  </si>
  <si>
    <t>46.32.008</t>
  </si>
  <si>
    <t>Tubo de cobre sem costura, rígido, espessura 1/16" - diâmetro 1.1/4", inclusive conexões</t>
  </si>
  <si>
    <t>46.32.009</t>
  </si>
  <si>
    <t>Tubo de cobre sem costura, rígido, espessura 1/16" - diâmetro 1.3/8", inclusive conexões</t>
  </si>
  <si>
    <t>46.32.010</t>
  </si>
  <si>
    <t>Tubo de cobre sem costura, rígido, espessura 1/16" - diâmetro 1.1/2", inclusive conexões</t>
  </si>
  <si>
    <t>46.32.011</t>
  </si>
  <si>
    <t>Tubo de cobre sem costura, rígido, espessura 1/16" - diâmetro 1.5/8", inclusive conexões</t>
  </si>
  <si>
    <t>47.06.051</t>
  </si>
  <si>
    <t>Válvula de retenção tipo portinhola simples em ferro fundido, flangeada, DN= 6´</t>
  </si>
  <si>
    <t>Chave de fluxo tipo palheta para tubulação de líquidos</t>
  </si>
  <si>
    <t>Filtro ´Y´ corpo em bronze, pressão de serviço até 20,7 bar (PN 20), DN= 2´</t>
  </si>
  <si>
    <t>48.02.400</t>
  </si>
  <si>
    <t>49.16.050</t>
  </si>
  <si>
    <t>49.16.051</t>
  </si>
  <si>
    <t>Sifão ladrão em polietileno para extravasão, diâmetro de 100mm</t>
  </si>
  <si>
    <t>Detector óptico de fumaça com base endereçável</t>
  </si>
  <si>
    <t>Extintor manual de gás carbônico 5 BC - capacidade de 6 kg</t>
  </si>
  <si>
    <t>61.10.001</t>
  </si>
  <si>
    <t>61.10.010</t>
  </si>
  <si>
    <t>61.10.100</t>
  </si>
  <si>
    <t>61.10.110</t>
  </si>
  <si>
    <t>61.10.120</t>
  </si>
  <si>
    <t>61.10.200</t>
  </si>
  <si>
    <t>61.10.210</t>
  </si>
  <si>
    <t>61.10.220</t>
  </si>
  <si>
    <t>61.10.230</t>
  </si>
  <si>
    <t>61.10.250</t>
  </si>
  <si>
    <t>61.10.260</t>
  </si>
  <si>
    <t>61.10.270</t>
  </si>
  <si>
    <t>61.10.300</t>
  </si>
  <si>
    <t>61.10.310</t>
  </si>
  <si>
    <t>61.10.320</t>
  </si>
  <si>
    <t>61.10.400</t>
  </si>
  <si>
    <t>61.10.410</t>
  </si>
  <si>
    <t>Serviço de instalação de Damper Corta Fogo</t>
  </si>
  <si>
    <t>61.10.430</t>
  </si>
  <si>
    <t>Tanque de compensação pressurizado, capacidade (volume mínimo) de 250 litros</t>
  </si>
  <si>
    <t>61.10.440</t>
  </si>
  <si>
    <t>Registro de regulagem de vazão de ar</t>
  </si>
  <si>
    <t>61.10.510</t>
  </si>
  <si>
    <t>Difusor de ar de longo alcance tipo Jet-Nozzles, vazão de ar 1.330 m³/h</t>
  </si>
  <si>
    <t>61.10.530</t>
  </si>
  <si>
    <t>Difusor de insuflação de ar tipo direcional, medindo 30 x 30 cm</t>
  </si>
  <si>
    <t>61.10.550</t>
  </si>
  <si>
    <t>Difusor de insuflação de ar tipo direcional, medindo 45 x 15 cm</t>
  </si>
  <si>
    <t>61.14.005</t>
  </si>
  <si>
    <t>61.14.015</t>
  </si>
  <si>
    <t>66.08.061</t>
  </si>
  <si>
    <t>66.08.340</t>
  </si>
  <si>
    <t>Unidade de disco rígido (HD) externo de 5 TB</t>
  </si>
  <si>
    <t>66.08.400</t>
  </si>
  <si>
    <t>66.08.401</t>
  </si>
  <si>
    <t>66.08.600</t>
  </si>
  <si>
    <t>66.08.610</t>
  </si>
  <si>
    <t>66.08.620</t>
  </si>
  <si>
    <t>Grade média em aço carbono, espaçamento de 2 cm com barras chatas de 1´ x 3/8´</t>
  </si>
  <si>
    <t>67.02.301</t>
  </si>
  <si>
    <t>67.02.400</t>
  </si>
  <si>
    <t>67.02.410</t>
  </si>
  <si>
    <t>Taxa de mobilização e desmobilização de equipamentos para execução de sondagem</t>
  </si>
  <si>
    <t>Taxa de mobilização e desmobilização de equipamentos para execução de sondagem rotativa</t>
  </si>
  <si>
    <t>01.23.100</t>
  </si>
  <si>
    <t>01.23.221</t>
  </si>
  <si>
    <t>01.23.222</t>
  </si>
  <si>
    <t>01.23.223</t>
  </si>
  <si>
    <t>01.23.231</t>
  </si>
  <si>
    <t>01.23.232</t>
  </si>
  <si>
    <t>01.23.233</t>
  </si>
  <si>
    <t>01.23.234</t>
  </si>
  <si>
    <t>01.23.236</t>
  </si>
  <si>
    <t>01.23.237</t>
  </si>
  <si>
    <t>01.23.238</t>
  </si>
  <si>
    <t>01.23.239</t>
  </si>
  <si>
    <t>01.23.254</t>
  </si>
  <si>
    <t>01.23.264</t>
  </si>
  <si>
    <t>01.23.274</t>
  </si>
  <si>
    <t>Pré-filtro tipo pérola para poço profundo</t>
  </si>
  <si>
    <t>Pré-filtro tipo Jacareí para poço profundo</t>
  </si>
  <si>
    <t>Perfilagem ótica (filmagem / endoscopia) para poço profundo</t>
  </si>
  <si>
    <t>Perfilagem elétrica de poço profundo</t>
  </si>
  <si>
    <t>Licença de perfuração para poço profundo</t>
  </si>
  <si>
    <t>Demolição manual de argamassa regularizante, isolante ou protetora e papel Kraft</t>
  </si>
  <si>
    <t>Remoção de disjuntor termomagnético</t>
  </si>
  <si>
    <t>07.06.010</t>
  </si>
  <si>
    <t>Escavação e carga mecanizada em campo aberto, com rompedor hidráulico, em rocha</t>
  </si>
  <si>
    <t>09.02.130</t>
  </si>
  <si>
    <t>Forma plana em compensado para estrutura convencional com cimbramento tubular metálico</t>
  </si>
  <si>
    <t>09.02.140</t>
  </si>
  <si>
    <t>Forma plana em compensado para estrutura aparente com cimbramento tubular metálico</t>
  </si>
  <si>
    <t>09.02.150</t>
  </si>
  <si>
    <t>Forma curva em compensado para estrutura convencional com cimbramento tubular metálico</t>
  </si>
  <si>
    <t>Taxa de mobilização e desmobilização de equipamentos para execução de estaca pré-moldada</t>
  </si>
  <si>
    <t>Taxa de mobilização e desmobilização de equipamentos para execução de estaca escavada</t>
  </si>
  <si>
    <t>Taxa de mobilização e desmobilização de equipamentos para execução de estaca tipo Strauss</t>
  </si>
  <si>
    <t>12.07.151</t>
  </si>
  <si>
    <t>Estaca tipo Raiz, diâmetro de 31 cm, sem armação, em solo</t>
  </si>
  <si>
    <t>12.07.153</t>
  </si>
  <si>
    <t>Estaca tipo Raiz, diâmetro de 45 cm, sem armação, em solo</t>
  </si>
  <si>
    <t>12.07.270</t>
  </si>
  <si>
    <t>12.07.271</t>
  </si>
  <si>
    <t>Estaca tipo Raiz, diâmetro de 31 cm, sem armação, em rocha</t>
  </si>
  <si>
    <t>12.07.272</t>
  </si>
  <si>
    <t>Estaca tipo Raiz, diâmetro de 41 cm, sem armação, em rocha</t>
  </si>
  <si>
    <t>12.07.273</t>
  </si>
  <si>
    <t>Estaca tipo Raiz, diâmetro de 45 cm, sem armação, em rocha</t>
  </si>
  <si>
    <t>12.12.014</t>
  </si>
  <si>
    <t>12.12.016</t>
  </si>
  <si>
    <t>12.12.074</t>
  </si>
  <si>
    <t>12.14</t>
  </si>
  <si>
    <t>13</t>
  </si>
  <si>
    <t>13.01</t>
  </si>
  <si>
    <t>13.02</t>
  </si>
  <si>
    <t>13.05</t>
  </si>
  <si>
    <t>13.05.084</t>
  </si>
  <si>
    <t>13.05.094</t>
  </si>
  <si>
    <t>13.05.096</t>
  </si>
  <si>
    <t>14</t>
  </si>
  <si>
    <t>14.01</t>
  </si>
  <si>
    <t>14.02</t>
  </si>
  <si>
    <t>14.03</t>
  </si>
  <si>
    <t>14.04</t>
  </si>
  <si>
    <t>14.05</t>
  </si>
  <si>
    <t>14.10</t>
  </si>
  <si>
    <t>14.11</t>
  </si>
  <si>
    <t>14.15</t>
  </si>
  <si>
    <t>14.20</t>
  </si>
  <si>
    <t>14.28</t>
  </si>
  <si>
    <t>14.30</t>
  </si>
  <si>
    <t>14.30.841</t>
  </si>
  <si>
    <t>14.30.842</t>
  </si>
  <si>
    <t>14.30.843</t>
  </si>
  <si>
    <t>14.31</t>
  </si>
  <si>
    <t>14.40</t>
  </si>
  <si>
    <t>15</t>
  </si>
  <si>
    <t>15.01</t>
  </si>
  <si>
    <t>15.03</t>
  </si>
  <si>
    <t>15.03.131</t>
  </si>
  <si>
    <t>Fornecimento e montagem de estrutura em aço ASTM-A572 Grau 50, sem pintura</t>
  </si>
  <si>
    <t>15.03.140</t>
  </si>
  <si>
    <t>Fornecimento e montagem de estrutura tubular em aço ASTM-A572 Grau 50, sem pintura</t>
  </si>
  <si>
    <t>15.05</t>
  </si>
  <si>
    <t>15.20</t>
  </si>
  <si>
    <t>16</t>
  </si>
  <si>
    <t>16.02</t>
  </si>
  <si>
    <t>16.03</t>
  </si>
  <si>
    <t>16.10</t>
  </si>
  <si>
    <t>16.12</t>
  </si>
  <si>
    <t>16.13</t>
  </si>
  <si>
    <t>16.16</t>
  </si>
  <si>
    <t>16.20</t>
  </si>
  <si>
    <t>16.30</t>
  </si>
  <si>
    <t>16.32</t>
  </si>
  <si>
    <t>16.33</t>
  </si>
  <si>
    <t>16.40</t>
  </si>
  <si>
    <t>Recolocação de telha em fibrocimento ou CRFS, perfil modulado ou trapezoidal</t>
  </si>
  <si>
    <t>17</t>
  </si>
  <si>
    <t>17.01</t>
  </si>
  <si>
    <t>17.02</t>
  </si>
  <si>
    <t>17.03</t>
  </si>
  <si>
    <t>17.04</t>
  </si>
  <si>
    <t>17.05</t>
  </si>
  <si>
    <t>17.10</t>
  </si>
  <si>
    <t>17.12</t>
  </si>
  <si>
    <t>17.20</t>
  </si>
  <si>
    <t>17.40</t>
  </si>
  <si>
    <t>18</t>
  </si>
  <si>
    <t>18.05</t>
  </si>
  <si>
    <t>18.06</t>
  </si>
  <si>
    <t>Rejuntamento em placas cerâmicas com cimento branco, juntas acima de 3 até 5 mm</t>
  </si>
  <si>
    <t>Rejuntamento em placas cerâmicas com cimento branco, juntas acima de 5 até 10 mm</t>
  </si>
  <si>
    <t>18.07</t>
  </si>
  <si>
    <t>18.08</t>
  </si>
  <si>
    <t>18.11</t>
  </si>
  <si>
    <t>18.12</t>
  </si>
  <si>
    <t>18.13</t>
  </si>
  <si>
    <t>19</t>
  </si>
  <si>
    <t>19.01</t>
  </si>
  <si>
    <t>19.02</t>
  </si>
  <si>
    <t>19.03</t>
  </si>
  <si>
    <t>Revestimento em pedra Miracema</t>
  </si>
  <si>
    <t>19.20</t>
  </si>
  <si>
    <t>20</t>
  </si>
  <si>
    <t>20.01</t>
  </si>
  <si>
    <t>20.03</t>
  </si>
  <si>
    <t>20.04</t>
  </si>
  <si>
    <t>20.10</t>
  </si>
  <si>
    <t>20.20</t>
  </si>
  <si>
    <t>21</t>
  </si>
  <si>
    <t>21.01</t>
  </si>
  <si>
    <t>21.02</t>
  </si>
  <si>
    <t>21.02.311</t>
  </si>
  <si>
    <t>21.03</t>
  </si>
  <si>
    <t>21.04</t>
  </si>
  <si>
    <t>21.05</t>
  </si>
  <si>
    <t>21.07</t>
  </si>
  <si>
    <t>21.10</t>
  </si>
  <si>
    <t>21.11</t>
  </si>
  <si>
    <t>21.20</t>
  </si>
  <si>
    <t>Cantoneira de sobrepor em PVC de 4 x 4 cm</t>
  </si>
  <si>
    <t>22</t>
  </si>
  <si>
    <t>22.01</t>
  </si>
  <si>
    <t>22.02</t>
  </si>
  <si>
    <t>22.03</t>
  </si>
  <si>
    <t>22.04</t>
  </si>
  <si>
    <t>22.06</t>
  </si>
  <si>
    <t>22.20</t>
  </si>
  <si>
    <t>23</t>
  </si>
  <si>
    <t>23.01</t>
  </si>
  <si>
    <t>23.02</t>
  </si>
  <si>
    <t>23.04</t>
  </si>
  <si>
    <t>23.08</t>
  </si>
  <si>
    <t>23.09</t>
  </si>
  <si>
    <t>23.11</t>
  </si>
  <si>
    <t>23.12</t>
  </si>
  <si>
    <t>23.12.001</t>
  </si>
  <si>
    <t>23.13</t>
  </si>
  <si>
    <t>23.13.001</t>
  </si>
  <si>
    <t>23.13.002</t>
  </si>
  <si>
    <t>23.13.020</t>
  </si>
  <si>
    <t>23.13.040</t>
  </si>
  <si>
    <t>23.13.052</t>
  </si>
  <si>
    <t>23.13.064</t>
  </si>
  <si>
    <t>23.20</t>
  </si>
  <si>
    <t>24</t>
  </si>
  <si>
    <t>24.01</t>
  </si>
  <si>
    <t>24.02</t>
  </si>
  <si>
    <t>24.03</t>
  </si>
  <si>
    <t>24.04</t>
  </si>
  <si>
    <t>24.06</t>
  </si>
  <si>
    <t>24.07</t>
  </si>
  <si>
    <t>24.08</t>
  </si>
  <si>
    <t>24.20</t>
  </si>
  <si>
    <t>25</t>
  </si>
  <si>
    <t>25.01</t>
  </si>
  <si>
    <t>25.02</t>
  </si>
  <si>
    <t>25.20</t>
  </si>
  <si>
    <t>26</t>
  </si>
  <si>
    <t>26.01</t>
  </si>
  <si>
    <t>26.01.155</t>
  </si>
  <si>
    <t>26.01.168</t>
  </si>
  <si>
    <t>26.01.169</t>
  </si>
  <si>
    <t>26.02</t>
  </si>
  <si>
    <t>26.03</t>
  </si>
  <si>
    <t>26.04</t>
  </si>
  <si>
    <t>26.20</t>
  </si>
  <si>
    <t>27</t>
  </si>
  <si>
    <t>27.02</t>
  </si>
  <si>
    <t>27.03</t>
  </si>
  <si>
    <t>27.04</t>
  </si>
  <si>
    <t>28</t>
  </si>
  <si>
    <t>28.01</t>
  </si>
  <si>
    <t>28.01.146</t>
  </si>
  <si>
    <t>Fechadura eletromagnética para capacidade de atraque de 150 kgf</t>
  </si>
  <si>
    <t>Fechadura elétrica de sobrepor para porta ou portão com peso até 400 kg</t>
  </si>
  <si>
    <t>Mola aérea hidráulica, para porta com largura até 1,60 m</t>
  </si>
  <si>
    <t>28.05</t>
  </si>
  <si>
    <t>Cadeado de latão com cilindro - trava dupla - 25/27mm</t>
  </si>
  <si>
    <t>Cadeado de latão com cilindro - trava dupla - 35/36mm</t>
  </si>
  <si>
    <t>Cadeado de latão com cilindro - trava dupla - 50mm</t>
  </si>
  <si>
    <t>28.20</t>
  </si>
  <si>
    <t>Fechadura de centro com cilindro para porta em vidro temperado</t>
  </si>
  <si>
    <t>29</t>
  </si>
  <si>
    <t>29.01</t>
  </si>
  <si>
    <t>29.03</t>
  </si>
  <si>
    <t>29.20</t>
  </si>
  <si>
    <t>30</t>
  </si>
  <si>
    <t>30.01</t>
  </si>
  <si>
    <t>30.03</t>
  </si>
  <si>
    <t>30.04</t>
  </si>
  <si>
    <t>30.06</t>
  </si>
  <si>
    <t>Placa para sinalização tátil (início ou final) em braile para corrimão</t>
  </si>
  <si>
    <t>Placa para sinalização tátil (pavimento) em braile para corrimão</t>
  </si>
  <si>
    <t>30.06.132</t>
  </si>
  <si>
    <t>30.08</t>
  </si>
  <si>
    <t>30.14</t>
  </si>
  <si>
    <t>32</t>
  </si>
  <si>
    <t>32.06</t>
  </si>
  <si>
    <t>32.07</t>
  </si>
  <si>
    <t>32.08</t>
  </si>
  <si>
    <t>32.09</t>
  </si>
  <si>
    <t>32.10</t>
  </si>
  <si>
    <t>32.11</t>
  </si>
  <si>
    <t>32.11.430</t>
  </si>
  <si>
    <t>32.11.440</t>
  </si>
  <si>
    <t>32.15</t>
  </si>
  <si>
    <t>32.16</t>
  </si>
  <si>
    <t>32.17</t>
  </si>
  <si>
    <t>32.20</t>
  </si>
  <si>
    <t>Aplicação de papel Kraft</t>
  </si>
  <si>
    <t>33</t>
  </si>
  <si>
    <t>33.01</t>
  </si>
  <si>
    <t>Preparo de base para superfície metálica com fundo antioxidante</t>
  </si>
  <si>
    <t>33.02</t>
  </si>
  <si>
    <t>33.03</t>
  </si>
  <si>
    <t>33.05</t>
  </si>
  <si>
    <t>33.06</t>
  </si>
  <si>
    <t>33.07</t>
  </si>
  <si>
    <t>33.09</t>
  </si>
  <si>
    <t>33.10</t>
  </si>
  <si>
    <t>33.10.120</t>
  </si>
  <si>
    <t>33.10.130</t>
  </si>
  <si>
    <t>33.11</t>
  </si>
  <si>
    <t>33.12</t>
  </si>
  <si>
    <t>34</t>
  </si>
  <si>
    <t>34.01</t>
  </si>
  <si>
    <t>34.02</t>
  </si>
  <si>
    <t>34.03</t>
  </si>
  <si>
    <t>34.04</t>
  </si>
  <si>
    <t>34.05</t>
  </si>
  <si>
    <t>34.13</t>
  </si>
  <si>
    <t>34.13.011</t>
  </si>
  <si>
    <t>Corte, recorte e remoção de árvore  inclusive as raízes - diâmetro (DAP)&gt;5cm&lt;15cm</t>
  </si>
  <si>
    <t>34.13.021</t>
  </si>
  <si>
    <t>Corte, recorte e remoção de árvore inclusive as raízes - diâmetro (DAP)&gt;15cm&lt;30cm</t>
  </si>
  <si>
    <t>34.13.031</t>
  </si>
  <si>
    <t>Corte, recorte e remoção de árvore inclusive as raízes - diâmetro (DAP)&gt;30cm&lt;45cm</t>
  </si>
  <si>
    <t>34.13.041</t>
  </si>
  <si>
    <t>Corte, recorte e remoção de árvore inclusive as raízes - diâmetro (DAP)&gt;45cm&lt;60cm</t>
  </si>
  <si>
    <t>34.13.051</t>
  </si>
  <si>
    <t>Corte, recorte e remoção de árvore inclusive as raízes - diâmetro (DAP)&gt;60cm&lt;100cm</t>
  </si>
  <si>
    <t>34.13.060</t>
  </si>
  <si>
    <t>Corte, recorte e remoção de árvore inclusive as raízes - diâmetro (DAP) acima de 100 cm</t>
  </si>
  <si>
    <t>34.20</t>
  </si>
  <si>
    <t>35</t>
  </si>
  <si>
    <t>35.01</t>
  </si>
  <si>
    <t>35.03</t>
  </si>
  <si>
    <t>35.04</t>
  </si>
  <si>
    <t>35.05</t>
  </si>
  <si>
    <t>35.07</t>
  </si>
  <si>
    <t>35.20</t>
  </si>
  <si>
    <t>36</t>
  </si>
  <si>
    <t>36.01</t>
  </si>
  <si>
    <t>36.03</t>
  </si>
  <si>
    <t>36.04</t>
  </si>
  <si>
    <t>36.05</t>
  </si>
  <si>
    <t>36.06</t>
  </si>
  <si>
    <t>36.07</t>
  </si>
  <si>
    <t>Para-raios de distribuição, classe 12 kV/5 kA, completo, encapsulado com polímero</t>
  </si>
  <si>
    <t>Para-raios de distribuição, classe 12 kV/10 kA, completo, encapsulado com polímero</t>
  </si>
  <si>
    <t>Para-raios de distribuição, classe 15 kV/5 kA, completo, encapsulado com polímero</t>
  </si>
  <si>
    <t>Para-raios de distribuição, classe 15 kV/10 kA, completo, encapsulado com polímero</t>
  </si>
  <si>
    <t>36.08</t>
  </si>
  <si>
    <t>Grupo gerador carenado com potência de 150/136 kVA, variação de + ou - 5% - completo</t>
  </si>
  <si>
    <t>36.09</t>
  </si>
  <si>
    <t>36.20</t>
  </si>
  <si>
    <t>37</t>
  </si>
  <si>
    <t>37.01</t>
  </si>
  <si>
    <t>37.02</t>
  </si>
  <si>
    <t>37.03</t>
  </si>
  <si>
    <t>37.04</t>
  </si>
  <si>
    <t>37.06</t>
  </si>
  <si>
    <t>37.11</t>
  </si>
  <si>
    <t>37.12</t>
  </si>
  <si>
    <t>37.13</t>
  </si>
  <si>
    <t>37.14</t>
  </si>
  <si>
    <t>37.15</t>
  </si>
  <si>
    <t>37.16</t>
  </si>
  <si>
    <t>37.17</t>
  </si>
  <si>
    <t>Dispositivo diferencial residual de 25 A x 30 mA - 2 polos</t>
  </si>
  <si>
    <t>Dispositivo diferencial residual de 40 A x 30 mA - 2 polos</t>
  </si>
  <si>
    <t>37.17.074</t>
  </si>
  <si>
    <t>Dispositivo diferencial residual de 25 A x 30 mA - 4 polos</t>
  </si>
  <si>
    <t>Dispositivo diferencial residual de 40 A x 30 mA - 4 polos</t>
  </si>
  <si>
    <t>Dispositivo diferencial residual de 63 A x 30 mA - 4 polos</t>
  </si>
  <si>
    <t>Dispositivo diferencial residual de 80 A x 30 mA - 4 polos</t>
  </si>
  <si>
    <t>Dispositivo diferencial residual de 100 A x 30 mA - 4 polos</t>
  </si>
  <si>
    <t>37.17.114</t>
  </si>
  <si>
    <t>Dispositivo diferencial residual de 125 A x 30 mA - 4 polos</t>
  </si>
  <si>
    <t>Dispositivo diferencial residual de 25 A x 300 mA - 4 polos</t>
  </si>
  <si>
    <t>37.18</t>
  </si>
  <si>
    <t>37.19</t>
  </si>
  <si>
    <t>37.20</t>
  </si>
  <si>
    <t>37.21</t>
  </si>
  <si>
    <t>37.22</t>
  </si>
  <si>
    <t>37.24</t>
  </si>
  <si>
    <t>37.24.031</t>
  </si>
  <si>
    <t>37.24.032</t>
  </si>
  <si>
    <t>37.25</t>
  </si>
  <si>
    <t>37.25.215</t>
  </si>
  <si>
    <t>38</t>
  </si>
  <si>
    <t>38.01</t>
  </si>
  <si>
    <t>38.04</t>
  </si>
  <si>
    <t>38.05</t>
  </si>
  <si>
    <t>38.06</t>
  </si>
  <si>
    <t>38.07</t>
  </si>
  <si>
    <t>38.07.134</t>
  </si>
  <si>
    <t>Saída lateral simples, diâmetro de 1´</t>
  </si>
  <si>
    <t>38.07.216</t>
  </si>
  <si>
    <t>38.10</t>
  </si>
  <si>
    <t>38.10.024</t>
  </si>
  <si>
    <t>38.10.026</t>
  </si>
  <si>
    <t>38.12</t>
  </si>
  <si>
    <t>38.12.086</t>
  </si>
  <si>
    <t>38.13</t>
  </si>
  <si>
    <t>38.13.016</t>
  </si>
  <si>
    <t>38.15</t>
  </si>
  <si>
    <t>38.16</t>
  </si>
  <si>
    <t>38.19</t>
  </si>
  <si>
    <t>38.21</t>
  </si>
  <si>
    <t>38.22</t>
  </si>
  <si>
    <t>38.23</t>
  </si>
  <si>
    <t>39</t>
  </si>
  <si>
    <t>39.02</t>
  </si>
  <si>
    <t>39.02.016</t>
  </si>
  <si>
    <t>39.02.020</t>
  </si>
  <si>
    <t>39.03</t>
  </si>
  <si>
    <t>39.03.174</t>
  </si>
  <si>
    <t>39.03.178</t>
  </si>
  <si>
    <t>39.03.182</t>
  </si>
  <si>
    <t>39.04</t>
  </si>
  <si>
    <t>39.05</t>
  </si>
  <si>
    <t>Cabo de cobre de 3x35 mm², isolamento 8,7/15 kV - isolação EPR 90°C</t>
  </si>
  <si>
    <t>39.06</t>
  </si>
  <si>
    <t>39.06.074</t>
  </si>
  <si>
    <t>39.06.084</t>
  </si>
  <si>
    <t>39.09</t>
  </si>
  <si>
    <t>39.10</t>
  </si>
  <si>
    <t>39.10.246</t>
  </si>
  <si>
    <t>39.11</t>
  </si>
  <si>
    <t>39.12</t>
  </si>
  <si>
    <t>39.14</t>
  </si>
  <si>
    <t>39.15</t>
  </si>
  <si>
    <t>39.18</t>
  </si>
  <si>
    <t>39.18.104</t>
  </si>
  <si>
    <t>39.18.106</t>
  </si>
  <si>
    <t>39.18.114</t>
  </si>
  <si>
    <t>39.18.126</t>
  </si>
  <si>
    <t>39.20</t>
  </si>
  <si>
    <t>39.21</t>
  </si>
  <si>
    <t>39.21.010</t>
  </si>
  <si>
    <t>Cabo de cobre flexível de 1,5 mm², isolamento 0,6/1kV - isolação HEPR 90°C</t>
  </si>
  <si>
    <t>39.21.020</t>
  </si>
  <si>
    <t>Cabo de cobre flexível de 2,5 mm², isolamento 0,6/1kV - isolação HEPR 90°C</t>
  </si>
  <si>
    <t>39.21.030</t>
  </si>
  <si>
    <t>Cabo de cobre flexível de 4 mm², isolamento 0,6/1kV - isolação HEPR 90°C</t>
  </si>
  <si>
    <t>39.21.040</t>
  </si>
  <si>
    <t>Cabo de cobre flexível de 6 mm², isolamento 0,6/1kV - isolação HEPR 90°C</t>
  </si>
  <si>
    <t>39.21.050</t>
  </si>
  <si>
    <t>Cabo de cobre flexível de 10 mm², isolamento 0,6/1kV - isolação HEPR 90°C</t>
  </si>
  <si>
    <t>39.21.060</t>
  </si>
  <si>
    <t>Cabo de cobre flexível de 16 mm², isolamento 0,6/1kV - isolação HEPR 90°C</t>
  </si>
  <si>
    <t>39.21.070</t>
  </si>
  <si>
    <t>Cabo de cobre flexível de 25 mm², isolamento 0,6/1kV - isolação HEPR 90°C</t>
  </si>
  <si>
    <t>39.21.080</t>
  </si>
  <si>
    <t>Cabo de cobre flexível de 35 mm², isolamento 0,6/1kV - isolação HEPR 90°C</t>
  </si>
  <si>
    <t>39.21.090</t>
  </si>
  <si>
    <t>Cabo de cobre flexível de 50 mm², isolamento 0,6/1kV - isolação HEPR 90°C</t>
  </si>
  <si>
    <t>39.21.100</t>
  </si>
  <si>
    <t>Cabo de cobre flexível de 70 mm², isolamento 0,6/1kV - isolação HEPR 90°C</t>
  </si>
  <si>
    <t>39.21.110</t>
  </si>
  <si>
    <t>Cabo de cobre flexível de 95 mm², isolamento 0,6/1kV - isolação HEPR 90°C</t>
  </si>
  <si>
    <t>39.21.120</t>
  </si>
  <si>
    <t>Cabo de cobre flexível de 120 mm², isolamento 0,6/1kV - isolação HEPR 90°C</t>
  </si>
  <si>
    <t>39.21.130</t>
  </si>
  <si>
    <t>Cabo de cobre flexível de 185 mm², isolamento 0,6/1kV - isolação HEPR 90°C</t>
  </si>
  <si>
    <t>39.21.140</t>
  </si>
  <si>
    <t>Cabo de cobre flexível de 240 mm², isolamento 0,6/1kV - isolação HEPR 90°C</t>
  </si>
  <si>
    <t>39.21.201</t>
  </si>
  <si>
    <t>Cabo de cobre flexível de 2 x 2,5 mm², isolamento 0,6/1 kV - isolação HEPR 90°C</t>
  </si>
  <si>
    <t>39.21.230</t>
  </si>
  <si>
    <t>Cabo de cobre flexível de 3 x 1,5 mm², isolamento 0,6/1 kV - isolação HEPR 90°C</t>
  </si>
  <si>
    <t>39.21.231</t>
  </si>
  <si>
    <t>Cabo de cobre flexível de 3 x 2,5 mm², isolamento 0,6/1 kV - isolação HEPR 90°C</t>
  </si>
  <si>
    <t>39.21.234</t>
  </si>
  <si>
    <t>Cabo de cobre flexível de 3 x 10 mm², isolamento 0,6/1 kV - isolação HEPR 90°C</t>
  </si>
  <si>
    <t>39.21.236</t>
  </si>
  <si>
    <t>Cabo de cobre flexível de 3 x 25 mm², isolamento 0,6/1 kV - isolação HEPR 90°C</t>
  </si>
  <si>
    <t>39.21.237</t>
  </si>
  <si>
    <t>Cabo de cobre flexível de 3 x 35 mm², isolamento 0,6/1 kV - isolação HEPR 90°C</t>
  </si>
  <si>
    <t>39.21.254</t>
  </si>
  <si>
    <t>Cabo de cobre flexível de 4 x 10 mm², isolamento 0,6/1 kV - isolação HEPR 90°C</t>
  </si>
  <si>
    <t>39.24</t>
  </si>
  <si>
    <t>39.24.151</t>
  </si>
  <si>
    <t>39.24.152</t>
  </si>
  <si>
    <t>39.24.153</t>
  </si>
  <si>
    <t>39.24.154</t>
  </si>
  <si>
    <t>39.24.173</t>
  </si>
  <si>
    <t>39.24.174</t>
  </si>
  <si>
    <t>39.25</t>
  </si>
  <si>
    <t>Cabo de cobre de 35 mm², isolamento 15/25 kV - isolação EPR 105°C</t>
  </si>
  <si>
    <t>Cabo de cobre de 50 mm², isolamento 15/25 kV - isolação EPR 105°C</t>
  </si>
  <si>
    <t>39.26</t>
  </si>
  <si>
    <t>39.27</t>
  </si>
  <si>
    <t>39.30</t>
  </si>
  <si>
    <t>40</t>
  </si>
  <si>
    <t>40.01</t>
  </si>
  <si>
    <t>40.02</t>
  </si>
  <si>
    <t>40.04</t>
  </si>
  <si>
    <t>40.04.096</t>
  </si>
  <si>
    <t>40.04.146</t>
  </si>
  <si>
    <t>40.05</t>
  </si>
  <si>
    <t>40.06</t>
  </si>
  <si>
    <t>40.07</t>
  </si>
  <si>
    <t>40.10</t>
  </si>
  <si>
    <t>40.10.016</t>
  </si>
  <si>
    <t>40.10.106</t>
  </si>
  <si>
    <t>40.10.136</t>
  </si>
  <si>
    <t>Contator de potência 150 A - 2na+2nf</t>
  </si>
  <si>
    <t>Contator de potência 220 A - 2na+2nf</t>
  </si>
  <si>
    <t>Minicontator auxiliar - 4na</t>
  </si>
  <si>
    <t>Contator auxiliar - 2na+2nf</t>
  </si>
  <si>
    <t>40.11</t>
  </si>
  <si>
    <t>40.11.250</t>
  </si>
  <si>
    <t>Relé de impulso bipolar, 16 A, 250 V CA</t>
  </si>
  <si>
    <t>40.12</t>
  </si>
  <si>
    <t>Chave comutadora/seletora com 1 polo e 3 posições para 63 A</t>
  </si>
  <si>
    <t>Chave comutadora/seletora com 1 polo e 3 posições para 25 A</t>
  </si>
  <si>
    <t>Chave comutadora/seletora com 3 polos e 3 posições para 25 A</t>
  </si>
  <si>
    <t>40.13</t>
  </si>
  <si>
    <t>40.14</t>
  </si>
  <si>
    <t>40.20</t>
  </si>
  <si>
    <t>Chave de boia normalmente fechada ou aberta</t>
  </si>
  <si>
    <t>41</t>
  </si>
  <si>
    <t>41.02</t>
  </si>
  <si>
    <t>41.04</t>
  </si>
  <si>
    <t>41.06</t>
  </si>
  <si>
    <t>41.07</t>
  </si>
  <si>
    <t>41.08</t>
  </si>
  <si>
    <t>41.09</t>
  </si>
  <si>
    <t>41.10</t>
  </si>
  <si>
    <t>41.11</t>
  </si>
  <si>
    <t>41.12</t>
  </si>
  <si>
    <t>41.13</t>
  </si>
  <si>
    <t>41.14</t>
  </si>
  <si>
    <t>41.15</t>
  </si>
  <si>
    <t>41.20</t>
  </si>
  <si>
    <t>41.31</t>
  </si>
  <si>
    <t>41.31.070</t>
  </si>
  <si>
    <t>42</t>
  </si>
  <si>
    <t>42.01</t>
  </si>
  <si>
    <t>42.01.086</t>
  </si>
  <si>
    <t>Captor tipo terminal aéreo, h= 300 mm em alumínio</t>
  </si>
  <si>
    <t>42.01.096</t>
  </si>
  <si>
    <t>Captor tipo terminal aéreo, h= 250 mm, diâmetro de 3/8´ galvanizado a fogo</t>
  </si>
  <si>
    <t>42.01.098</t>
  </si>
  <si>
    <t>42.02</t>
  </si>
  <si>
    <t>42.03</t>
  </si>
  <si>
    <t>42.04</t>
  </si>
  <si>
    <t>42.05</t>
  </si>
  <si>
    <t>42.05.542</t>
  </si>
  <si>
    <t>42.20</t>
  </si>
  <si>
    <t>43</t>
  </si>
  <si>
    <t>43.01</t>
  </si>
  <si>
    <t>43.02</t>
  </si>
  <si>
    <t>43.03</t>
  </si>
  <si>
    <t>43.04</t>
  </si>
  <si>
    <t>43.05</t>
  </si>
  <si>
    <t>43.06</t>
  </si>
  <si>
    <t>43.07</t>
  </si>
  <si>
    <t>43.07.300</t>
  </si>
  <si>
    <t>Ar condicionado a frio, tipo split cassete com capacidade de 18.000 BTU/h</t>
  </si>
  <si>
    <t>43.07.310</t>
  </si>
  <si>
    <t>Ar condicionado a frio, tipo split cassete com capacidade de 24.000 BTU/h</t>
  </si>
  <si>
    <t>43.07.320</t>
  </si>
  <si>
    <t>Ar condicionado a frio, tipo split cassete com capacidade de 36.000 BTU/h</t>
  </si>
  <si>
    <t>43.07.330</t>
  </si>
  <si>
    <t>Ar condicionado a frio, tipo split parede com capacidade de 12.000 BTU/h</t>
  </si>
  <si>
    <t>43.07.340</t>
  </si>
  <si>
    <t>Ar condicionado a frio, tipo split parede com capacidade de 18.000 BTU/h</t>
  </si>
  <si>
    <t>43.07.350</t>
  </si>
  <si>
    <t>Ar condicionado a frio, tipo split parede com capacidade de 24.000 BTU/h</t>
  </si>
  <si>
    <t>43.07.360</t>
  </si>
  <si>
    <t>Ar condicionado a frio, tipo split parede com capacidade de 30.000 BTU/h</t>
  </si>
  <si>
    <t>43.07.380</t>
  </si>
  <si>
    <t>Ar condicionado a frio, tipo split piso teto com capacidade de 24.000 BTU/h</t>
  </si>
  <si>
    <t>43.07.390</t>
  </si>
  <si>
    <t>Ar condicionado a frio, tipo split piso teto com capacidade de 36.000 BTU/h</t>
  </si>
  <si>
    <t>43.08</t>
  </si>
  <si>
    <t>43.10</t>
  </si>
  <si>
    <t>Conjunto motor-bomba (centrífuga) 10 cv, monoestágio, Hman= 24 a 36 mca, Q= 53 a 45 m³/h</t>
  </si>
  <si>
    <t>Conjunto motor-bomba (centrífuga) 20 cv, monoestágio, Hman= 40 a 70 mca, Q= 76 a 28 m³/h</t>
  </si>
  <si>
    <t>Conjunto motor-bomba (centrífuga) 5 cv, monoestágio, Hmam= 14 a 26 mca, Q= 56 a 30 m³/h</t>
  </si>
  <si>
    <t>Conjunto motor-bomba (centrífuga) 3/4 cv, monoestágio, Hman= 10 a 16 mca, Q= 12,7 a 8 m³/h</t>
  </si>
  <si>
    <t>Conjunto motor-bomba (centrífuga) 60 cv, monoestágio, Hman= 90 a 125 mca, Q= 115 a 50 m³/h</t>
  </si>
  <si>
    <t>Conjunto motor-bomba (centrífuga) 2 cv, monoestágio, Hman= 12 a 27 mca, Q= 25 a 8 m³/h</t>
  </si>
  <si>
    <t>Conjunto motor-bomba (centrífuga) 15 cv, monoestágio, Hman= 30 a 60 mca, Q= 82 a 20 m³/h</t>
  </si>
  <si>
    <t>Conjunto motor-bomba (centrífuga) 30 cv, monoestágio, Hman= 20 a 50 mca, Q= 197 a 112 m³/h</t>
  </si>
  <si>
    <t>43.10.452</t>
  </si>
  <si>
    <t>43.10.454</t>
  </si>
  <si>
    <t>43.10.456</t>
  </si>
  <si>
    <t>Conjunto motor-bomba (centrífuga) 3 cv, multiestágio, Hman= 35 a 60 mca, Q= 7,8 a 5,8 m³/h</t>
  </si>
  <si>
    <t>43.10.794</t>
  </si>
  <si>
    <t>43.11</t>
  </si>
  <si>
    <t>43.12</t>
  </si>
  <si>
    <t>43.20</t>
  </si>
  <si>
    <t>44</t>
  </si>
  <si>
    <t>44.01</t>
  </si>
  <si>
    <t>44.02</t>
  </si>
  <si>
    <t>44.03</t>
  </si>
  <si>
    <t>44.04</t>
  </si>
  <si>
    <t>44.06</t>
  </si>
  <si>
    <t>44.20</t>
  </si>
  <si>
    <t>45</t>
  </si>
  <si>
    <t>45.01</t>
  </si>
  <si>
    <t>45.01.066</t>
  </si>
  <si>
    <t>45.01.082</t>
  </si>
  <si>
    <t>45.02</t>
  </si>
  <si>
    <t>Entrada completa de gás GLP com 2 cilindros de 45 kg</t>
  </si>
  <si>
    <t>Entrada completa de gás GLP com 4 cilindros de 45 kg</t>
  </si>
  <si>
    <t>Entrada completa de gás GLP com 6 cilindros de 45 kg</t>
  </si>
  <si>
    <t>45.03</t>
  </si>
  <si>
    <t>45.20</t>
  </si>
  <si>
    <t>Cilindro de gás (GLP) de 45 kg, com carga</t>
  </si>
  <si>
    <t>46</t>
  </si>
  <si>
    <t>46.01</t>
  </si>
  <si>
    <t>46.02</t>
  </si>
  <si>
    <t>46.03</t>
  </si>
  <si>
    <t>46.03.038</t>
  </si>
  <si>
    <t>46.04</t>
  </si>
  <si>
    <t>46.05</t>
  </si>
  <si>
    <t>Tubo PVC rígido, tipo Coletor Esgoto, junta elástica, DN= 100 mm, inclusive conexões</t>
  </si>
  <si>
    <t>Tubo PVC rígido, tipo Coletor Esgoto, junta elástica, DN= 150 mm, inclusive conexões</t>
  </si>
  <si>
    <t>Tubo PVC rígido, tipo Coletor Esgoto, junta elástica, DN= 200 mm, inclusive conexões</t>
  </si>
  <si>
    <t>Tubo PVC rígido, tipo Coletor Esgoto, junta elástica, DN= 250 mm, inclusive conexões</t>
  </si>
  <si>
    <t>Tubo PVC rígido, tipo Coletor Esgoto, junta elástica, DN= 300 mm, inclusive conexões</t>
  </si>
  <si>
    <t>Tubo PVC rígido, tipo Coletor Esgoto, junta elástica, DN= 400 mm, inclusive conexões</t>
  </si>
  <si>
    <t>46.07</t>
  </si>
  <si>
    <t>46.08</t>
  </si>
  <si>
    <t>46.08.006</t>
  </si>
  <si>
    <t>46.09</t>
  </si>
  <si>
    <t>46.10</t>
  </si>
  <si>
    <t>46.12</t>
  </si>
  <si>
    <t>46.13</t>
  </si>
  <si>
    <t>46.13.006</t>
  </si>
  <si>
    <t>46.13.026</t>
  </si>
  <si>
    <t>46.14</t>
  </si>
  <si>
    <t>46.15</t>
  </si>
  <si>
    <t>46.18</t>
  </si>
  <si>
    <t>46.19</t>
  </si>
  <si>
    <t>46.19.590</t>
  </si>
  <si>
    <t>46.20</t>
  </si>
  <si>
    <t>46.21</t>
  </si>
  <si>
    <t>46.21.012</t>
  </si>
  <si>
    <t>46.21.036</t>
  </si>
  <si>
    <t>46.21.046</t>
  </si>
  <si>
    <t>46.21.056</t>
  </si>
  <si>
    <t>46.21.066</t>
  </si>
  <si>
    <t>46.21.140</t>
  </si>
  <si>
    <t>46.21.150</t>
  </si>
  <si>
    <t>46.23</t>
  </si>
  <si>
    <t>46.26</t>
  </si>
  <si>
    <t>46.26.136</t>
  </si>
  <si>
    <t>46.26.426</t>
  </si>
  <si>
    <t>46.26.516</t>
  </si>
  <si>
    <t>46.26.612</t>
  </si>
  <si>
    <t>46.26.614</t>
  </si>
  <si>
    <t>46.26.616</t>
  </si>
  <si>
    <t>46.26.632</t>
  </si>
  <si>
    <t>46.26.636</t>
  </si>
  <si>
    <t>Te de visita em ferro fundido, predial SMU, DN= 100 mm</t>
  </si>
  <si>
    <t>46.27</t>
  </si>
  <si>
    <t>Tubo de cobre flexível, espessura 1/32" - diâmetro 3/16", inclusive conexões</t>
  </si>
  <si>
    <t>Tubo de cobre flexível, espessura 1/32" - diâmetro 1/4", inclusive conexões</t>
  </si>
  <si>
    <t>Tubo de cobre flexível, espessura 1/32" - diâmetro 5/16", inclusive conexões</t>
  </si>
  <si>
    <t>Tubo de cobre flexível, espessura 1/32" - diâmetro 3/8", inclusive conexões</t>
  </si>
  <si>
    <t>Tubo de cobre flexível, espessura 1/32" - diâmetro 1/2", inclusive conexões</t>
  </si>
  <si>
    <t>Tubo de cobre flexível, espessura 1/32" - diâmetro 5/8", inclusive conexões</t>
  </si>
  <si>
    <t>Tubo de cobre flexível, espessura 1/32" - diâmetro 3/4", inclusive conexões</t>
  </si>
  <si>
    <t>46.32</t>
  </si>
  <si>
    <t>47</t>
  </si>
  <si>
    <t>47.01</t>
  </si>
  <si>
    <t>47.02</t>
  </si>
  <si>
    <t>47.04</t>
  </si>
  <si>
    <t>47.05</t>
  </si>
  <si>
    <t>47.05.296</t>
  </si>
  <si>
    <t>47.05.392</t>
  </si>
  <si>
    <t>47.06</t>
  </si>
  <si>
    <t>47.07</t>
  </si>
  <si>
    <t>47.09</t>
  </si>
  <si>
    <t>47.10</t>
  </si>
  <si>
    <t>47.11</t>
  </si>
  <si>
    <t>47.11.021</t>
  </si>
  <si>
    <t>47.11.111</t>
  </si>
  <si>
    <t>47.12</t>
  </si>
  <si>
    <t>47.14</t>
  </si>
  <si>
    <t>47.20</t>
  </si>
  <si>
    <t>48</t>
  </si>
  <si>
    <t>48.02</t>
  </si>
  <si>
    <t>48.02.008</t>
  </si>
  <si>
    <t>48.02.009</t>
  </si>
  <si>
    <t>48.03</t>
  </si>
  <si>
    <t>48.03.112</t>
  </si>
  <si>
    <t>48.03.138</t>
  </si>
  <si>
    <t>48.04</t>
  </si>
  <si>
    <t>48.05</t>
  </si>
  <si>
    <t>Torneira de boia, DN= 3/4´</t>
  </si>
  <si>
    <t>Torneira de boia, DN= 1´</t>
  </si>
  <si>
    <t>Torneira de boia, DN= 1 1/4´</t>
  </si>
  <si>
    <t>Torneira de boia, DN= 1 1/2´</t>
  </si>
  <si>
    <t>Torneira de boia, DN= 2´</t>
  </si>
  <si>
    <t>48.05.052</t>
  </si>
  <si>
    <t>Torneira de boia, DN= 2 1/2´</t>
  </si>
  <si>
    <t>Torneira de boia, tipo registro automático de entrada, DN= 3´</t>
  </si>
  <si>
    <t>48.20</t>
  </si>
  <si>
    <t>49</t>
  </si>
  <si>
    <t>49.01</t>
  </si>
  <si>
    <t>49.01.016</t>
  </si>
  <si>
    <t>49.03</t>
  </si>
  <si>
    <t>49.04</t>
  </si>
  <si>
    <t>49.05</t>
  </si>
  <si>
    <t>49.06</t>
  </si>
  <si>
    <t>49.08</t>
  </si>
  <si>
    <t>49.11</t>
  </si>
  <si>
    <t>49.12</t>
  </si>
  <si>
    <t>49.13</t>
  </si>
  <si>
    <t>49.14</t>
  </si>
  <si>
    <t>49.15</t>
  </si>
  <si>
    <t>49.16</t>
  </si>
  <si>
    <t>50</t>
  </si>
  <si>
    <t>50.01</t>
  </si>
  <si>
    <t>50.02</t>
  </si>
  <si>
    <t>50.05</t>
  </si>
  <si>
    <t>50.05.022</t>
  </si>
  <si>
    <t>50.10</t>
  </si>
  <si>
    <t>50.10.058</t>
  </si>
  <si>
    <t>Suporte para extintor de piso em aço inoxidável</t>
  </si>
  <si>
    <t>50.20</t>
  </si>
  <si>
    <t>54</t>
  </si>
  <si>
    <t>54.01</t>
  </si>
  <si>
    <t>54.02</t>
  </si>
  <si>
    <t>54.03</t>
  </si>
  <si>
    <t>Camada de rolamento em concreto betuminoso usinado quente - CBUQ</t>
  </si>
  <si>
    <t>54.03.221</t>
  </si>
  <si>
    <t>Restauração de pavimento asfáltico com concreto betuminoso usinado quente - CBUQ</t>
  </si>
  <si>
    <t>54.04</t>
  </si>
  <si>
    <t>54.06</t>
  </si>
  <si>
    <t>54.07</t>
  </si>
  <si>
    <t>54.20</t>
  </si>
  <si>
    <t>55</t>
  </si>
  <si>
    <t>55.01</t>
  </si>
  <si>
    <t>55.02</t>
  </si>
  <si>
    <t>55.10</t>
  </si>
  <si>
    <t>61</t>
  </si>
  <si>
    <t>61.01</t>
  </si>
  <si>
    <t>61.10</t>
  </si>
  <si>
    <t>Damper corta fogo (DCF) tipo comporta, com elemento fusível e chave fim de curso.</t>
  </si>
  <si>
    <t>61.14</t>
  </si>
  <si>
    <t>61.20</t>
  </si>
  <si>
    <t>62</t>
  </si>
  <si>
    <t>62.04</t>
  </si>
  <si>
    <t>62.20</t>
  </si>
  <si>
    <t>65</t>
  </si>
  <si>
    <t>65.01</t>
  </si>
  <si>
    <t>65.02</t>
  </si>
  <si>
    <t>66</t>
  </si>
  <si>
    <t>66.02</t>
  </si>
  <si>
    <t>66.02.239</t>
  </si>
  <si>
    <t>Sistema eletrônico de automatização de portão deslizante, para esforços até 800 kg</t>
  </si>
  <si>
    <t>66.02.560</t>
  </si>
  <si>
    <t>66.08</t>
  </si>
  <si>
    <t>66.20</t>
  </si>
  <si>
    <t>66.20.202</t>
  </si>
  <si>
    <t>Instalação de câmera fixa para CFTV</t>
  </si>
  <si>
    <t>66.20.212</t>
  </si>
  <si>
    <t>Instalação de câmera móvel para CFTV</t>
  </si>
  <si>
    <t>67</t>
  </si>
  <si>
    <t>67.02</t>
  </si>
  <si>
    <t>68</t>
  </si>
  <si>
    <t>68.01</t>
  </si>
  <si>
    <t>68.02</t>
  </si>
  <si>
    <t>68.20</t>
  </si>
  <si>
    <t>69</t>
  </si>
  <si>
    <t>69.03</t>
  </si>
  <si>
    <t>69.05</t>
  </si>
  <si>
    <t>69.06</t>
  </si>
  <si>
    <t>69.08</t>
  </si>
  <si>
    <t>69.09</t>
  </si>
  <si>
    <t>69.10</t>
  </si>
  <si>
    <t>69.20</t>
  </si>
  <si>
    <t>Arame de espinar em aço inoxidável nu, para TV a cabo</t>
  </si>
  <si>
    <t>97</t>
  </si>
  <si>
    <t>97.02</t>
  </si>
  <si>
    <t>97.03</t>
  </si>
  <si>
    <t>97.05</t>
  </si>
  <si>
    <t>98</t>
  </si>
  <si>
    <t>98.02</t>
  </si>
  <si>
    <t>01.06</t>
  </si>
  <si>
    <t>01.17</t>
  </si>
  <si>
    <t>01.20</t>
  </si>
  <si>
    <t>01.21</t>
  </si>
  <si>
    <t>01.23</t>
  </si>
  <si>
    <t>01.27</t>
  </si>
  <si>
    <t>01.28</t>
  </si>
  <si>
    <t>02.01</t>
  </si>
  <si>
    <t>02.02</t>
  </si>
  <si>
    <t>02.03</t>
  </si>
  <si>
    <t>02.05</t>
  </si>
  <si>
    <t>02.05.195</t>
  </si>
  <si>
    <t>Balancim elétrico tipo plataforma para transporte vertical, com altura até 60 m</t>
  </si>
  <si>
    <t>02.06</t>
  </si>
  <si>
    <t>02.08</t>
  </si>
  <si>
    <t>02.09</t>
  </si>
  <si>
    <t>02.10</t>
  </si>
  <si>
    <t>03.01</t>
  </si>
  <si>
    <t>03.02</t>
  </si>
  <si>
    <t>03.03</t>
  </si>
  <si>
    <t>03.04</t>
  </si>
  <si>
    <t>03.05</t>
  </si>
  <si>
    <t>03.06</t>
  </si>
  <si>
    <t>03.07</t>
  </si>
  <si>
    <t>03.08</t>
  </si>
  <si>
    <t>03.09</t>
  </si>
  <si>
    <t>03.10</t>
  </si>
  <si>
    <t>04.01</t>
  </si>
  <si>
    <t>04.02</t>
  </si>
  <si>
    <t>04.03</t>
  </si>
  <si>
    <t>04.04</t>
  </si>
  <si>
    <t>04.05</t>
  </si>
  <si>
    <t>04.06</t>
  </si>
  <si>
    <t>04.07</t>
  </si>
  <si>
    <t>04.08</t>
  </si>
  <si>
    <t>04.09</t>
  </si>
  <si>
    <t>04.10</t>
  </si>
  <si>
    <t>04.11</t>
  </si>
  <si>
    <t>04.12</t>
  </si>
  <si>
    <t>04.13</t>
  </si>
  <si>
    <t>04.14</t>
  </si>
  <si>
    <t>04.17</t>
  </si>
  <si>
    <t>04.18</t>
  </si>
  <si>
    <t>04.19</t>
  </si>
  <si>
    <t>04.20</t>
  </si>
  <si>
    <t>04.21</t>
  </si>
  <si>
    <t>04.22</t>
  </si>
  <si>
    <t>04.30</t>
  </si>
  <si>
    <t>04.31</t>
  </si>
  <si>
    <t>04.35</t>
  </si>
  <si>
    <t>04.40</t>
  </si>
  <si>
    <t>05.04</t>
  </si>
  <si>
    <t>05.07</t>
  </si>
  <si>
    <t>05.08</t>
  </si>
  <si>
    <t>05.09</t>
  </si>
  <si>
    <t>05.09.006</t>
  </si>
  <si>
    <t>05.09.007</t>
  </si>
  <si>
    <t>Taxa de destinação de resíduo sólido em aterro, tipo solo/terra</t>
  </si>
  <si>
    <t>05.10</t>
  </si>
  <si>
    <t>06.01</t>
  </si>
  <si>
    <t>06.02</t>
  </si>
  <si>
    <t>06.11</t>
  </si>
  <si>
    <t>06.12</t>
  </si>
  <si>
    <t>06.14</t>
  </si>
  <si>
    <t>07.01</t>
  </si>
  <si>
    <t>07.02</t>
  </si>
  <si>
    <t>07.05</t>
  </si>
  <si>
    <t>07.06</t>
  </si>
  <si>
    <t>07.10</t>
  </si>
  <si>
    <t>07.11</t>
  </si>
  <si>
    <t>07.12</t>
  </si>
  <si>
    <t>08.01</t>
  </si>
  <si>
    <t>08.02</t>
  </si>
  <si>
    <t>08.03</t>
  </si>
  <si>
    <t>08.05</t>
  </si>
  <si>
    <t>08.06</t>
  </si>
  <si>
    <t>08.07</t>
  </si>
  <si>
    <t>08.10</t>
  </si>
  <si>
    <t>08.10.108</t>
  </si>
  <si>
    <t>08.10.109</t>
  </si>
  <si>
    <t>09.01</t>
  </si>
  <si>
    <t>09.02</t>
  </si>
  <si>
    <t>09.04</t>
  </si>
  <si>
    <t>09.07</t>
  </si>
  <si>
    <t>10.01</t>
  </si>
  <si>
    <t>10.02</t>
  </si>
  <si>
    <t>11.01</t>
  </si>
  <si>
    <t>11.02</t>
  </si>
  <si>
    <t>11.03</t>
  </si>
  <si>
    <t>11.04</t>
  </si>
  <si>
    <t>11.05</t>
  </si>
  <si>
    <t>11.16</t>
  </si>
  <si>
    <t>11.18</t>
  </si>
  <si>
    <t>11.20</t>
  </si>
  <si>
    <t>12.01</t>
  </si>
  <si>
    <t>12.04</t>
  </si>
  <si>
    <t>12.05</t>
  </si>
  <si>
    <t>12.06</t>
  </si>
  <si>
    <t>12.07</t>
  </si>
  <si>
    <t>12.09</t>
  </si>
  <si>
    <t>12.12</t>
  </si>
  <si>
    <t>14.10.101</t>
  </si>
  <si>
    <t>14.10.111</t>
  </si>
  <si>
    <t>14.10.121</t>
  </si>
  <si>
    <t>14.11.221</t>
  </si>
  <si>
    <t>14.11.231</t>
  </si>
  <si>
    <t>14.11.261</t>
  </si>
  <si>
    <t>14.11.271</t>
  </si>
  <si>
    <t>Alvenaria em bloco de concreto celular autoclavado de 10 cm, uso revestido - classe C25</t>
  </si>
  <si>
    <t>Alvenaria em bloco de concreto celular autoclavado de 12,5 cm, uso revestido - classe C25</t>
  </si>
  <si>
    <t>Alvenaria em bloco de concreto celular autoclavado de 15 cm, uso revestido - classe C25</t>
  </si>
  <si>
    <t>Alvenaria em bloco de concreto celular autoclavado de 20 cm, uso revestido - classe C25</t>
  </si>
  <si>
    <t>16.02.045</t>
  </si>
  <si>
    <t>17.02.030</t>
  </si>
  <si>
    <t>Chapisco 1:4 com areia grossa</t>
  </si>
  <si>
    <t>18.06.102</t>
  </si>
  <si>
    <t>18.06.103</t>
  </si>
  <si>
    <t>18.06.142</t>
  </si>
  <si>
    <t>18.06.143</t>
  </si>
  <si>
    <t>18.06.182</t>
  </si>
  <si>
    <t>18.06.183</t>
  </si>
  <si>
    <t>18.06.350</t>
  </si>
  <si>
    <t>Assentamento de pisos e revestimentos cerâmicos com argamassa mista</t>
  </si>
  <si>
    <t>18.07.200</t>
  </si>
  <si>
    <t>18.07.220</t>
  </si>
  <si>
    <t>18.07.300</t>
  </si>
  <si>
    <t>18.08.032</t>
  </si>
  <si>
    <t>18.08.042</t>
  </si>
  <si>
    <t>18.08.062</t>
  </si>
  <si>
    <t>18.08.072</t>
  </si>
  <si>
    <t>18.08.152</t>
  </si>
  <si>
    <t>18.08.162</t>
  </si>
  <si>
    <t>18.11.012</t>
  </si>
  <si>
    <t>18.11.022</t>
  </si>
  <si>
    <t>18.11.032</t>
  </si>
  <si>
    <t>18.11.042</t>
  </si>
  <si>
    <t>18.11.052</t>
  </si>
  <si>
    <t>18.12.140</t>
  </si>
  <si>
    <t>18.13.020</t>
  </si>
  <si>
    <t>18.13.202</t>
  </si>
  <si>
    <t>21.05.100</t>
  </si>
  <si>
    <t>Fita adesiva antiderrapante fosforescente, alto tráfego, largura de 5 cm</t>
  </si>
  <si>
    <t>22.03.122</t>
  </si>
  <si>
    <t>32.06.396</t>
  </si>
  <si>
    <t>32.17.012</t>
  </si>
  <si>
    <t>Impermeabilização em argamassa de concreto não estrutural com aditivo hidrófugo</t>
  </si>
  <si>
    <t>39.21.125</t>
  </si>
  <si>
    <t>Cabo de cobre flexível de 150 mm², isolamento 0,6/1 kV - isolação HEPR 90°C</t>
  </si>
  <si>
    <t>40.10.132</t>
  </si>
  <si>
    <t>Contator de potência 65 A - 2na+2nf</t>
  </si>
  <si>
    <t>49.03.036</t>
  </si>
  <si>
    <t>Caixa de gordura em PVC com tampa reforçada - capacidade 19 litros</t>
  </si>
  <si>
    <t>Boca de lobo simples tipo PMSP com tampa de concreto</t>
  </si>
  <si>
    <t>Boca de lobo dupla tipo PMSP com tampa de concreto</t>
  </si>
  <si>
    <t>Boca de lobo tripla tipo PMSP com tampa de concreto</t>
  </si>
  <si>
    <t>49.12.058</t>
  </si>
  <si>
    <t>Boca de leão simples tipo PMSP com grelha</t>
  </si>
  <si>
    <t>50.05.214</t>
  </si>
  <si>
    <t>Detector de gás liquefeito (GLP), gás natural (GN) ou derivados de metano</t>
  </si>
  <si>
    <t>61.20.092</t>
  </si>
  <si>
    <t>Cortina de ar com duas velocidades, para vão de 1,50 m</t>
  </si>
  <si>
    <t>01.17.031</t>
  </si>
  <si>
    <t>01.17.041</t>
  </si>
  <si>
    <t>01.17.051</t>
  </si>
  <si>
    <t>01.17.061</t>
  </si>
  <si>
    <t>01.17.071</t>
  </si>
  <si>
    <t>01.17.081</t>
  </si>
  <si>
    <t>01.17.111</t>
  </si>
  <si>
    <t>01.17.121</t>
  </si>
  <si>
    <t>01.17.151</t>
  </si>
  <si>
    <t>Projeto executivo de climatização em formato A1</t>
  </si>
  <si>
    <t>01.17.161</t>
  </si>
  <si>
    <t>Projeto executivo de climatização em formato A0</t>
  </si>
  <si>
    <t>01.17.171</t>
  </si>
  <si>
    <t>Projeto executivo de chuveiros automáticos em formato A1</t>
  </si>
  <si>
    <t>01.17.181</t>
  </si>
  <si>
    <t>Projeto executivo de chuveiros automáticos em formato A0</t>
  </si>
  <si>
    <t>05.09.008</t>
  </si>
  <si>
    <t>09.01.150</t>
  </si>
  <si>
    <t>09.01.160</t>
  </si>
  <si>
    <t>21.02.320</t>
  </si>
  <si>
    <t>Porta lisa com batente madeira, 2 folhas - 140 x 210 cm</t>
  </si>
  <si>
    <t>25.02.310</t>
  </si>
  <si>
    <t>27.04.051</t>
  </si>
  <si>
    <t>35.04.150</t>
  </si>
  <si>
    <t>36.01.242</t>
  </si>
  <si>
    <t>Cubículo de média tensão, para uso ao tempo, classe 24 kV</t>
  </si>
  <si>
    <t>36.01.252</t>
  </si>
  <si>
    <t>Cubículo de média tensão, para uso ao tempo, classe 17,5 kV</t>
  </si>
  <si>
    <t>37.20.193</t>
  </si>
  <si>
    <t>41.02.580</t>
  </si>
  <si>
    <t>44.03.825</t>
  </si>
  <si>
    <t>Misturador termostato para chuveiro ou ducha, acabamento cromado</t>
  </si>
  <si>
    <t>44.06.370</t>
  </si>
  <si>
    <t>Cuba em aço inoxidável simples de 500x400x250mm</t>
  </si>
  <si>
    <t>Tubo galvanizado DN= 1/2´, inclusive conexões</t>
  </si>
  <si>
    <t>Tubo galvanizado DN= 3/4´, inclusive conexões</t>
  </si>
  <si>
    <t>Tubo galvanizado DN= 1´, inclusive conexões</t>
  </si>
  <si>
    <t>Tubo galvanizado DN= 1 1/4´, inclusive conexões</t>
  </si>
  <si>
    <t>Tubo galvanizado DN= 1 1/2´, inclusive conexões</t>
  </si>
  <si>
    <t>Tubo galvanizado DN= 2´, inclusive conexões</t>
  </si>
  <si>
    <t>Tubo galvanizado DN= 2 1/2´, inclusive conexões</t>
  </si>
  <si>
    <t>Tubo galvanizado DN= 3´, inclusive conexões</t>
  </si>
  <si>
    <t>Tubo galvanizado DN= 4´, inclusive conexões</t>
  </si>
  <si>
    <t>Tubo galvanizado DN= 6´, inclusive conexões</t>
  </si>
  <si>
    <t>Tubo galvanizado sem costura schedule 40, DN= 1/2´, inclusive conexões</t>
  </si>
  <si>
    <t>Tubo galvanizado sem costura schedule 40, DN= 3/4´, inclusive conexões</t>
  </si>
  <si>
    <t>Tubo galvanizado sem costura schedule 40, DN= 1´, inclusive conexões</t>
  </si>
  <si>
    <t>Tubo galvanizado sem costura schedule 40, DN= 1 1/4´, inclusive conexões</t>
  </si>
  <si>
    <t>Tubo galvanizado sem costura schedule 40, DN= 1 1/2´, inclusive conexões</t>
  </si>
  <si>
    <t>Tubo galvanizado sem costura schedule 40, DN= 2´, inclusive conexões</t>
  </si>
  <si>
    <t>Tubo galvanizado sem costura schedule 40, DN= 2 1/2´, inclusive conexões</t>
  </si>
  <si>
    <t>Tubo galvanizado sem costura schedule 40, DN= 3´, inclusive conexões</t>
  </si>
  <si>
    <t>Tubo galvanizado sem costura schedule 40, DN= 4´, inclusive conexões</t>
  </si>
  <si>
    <t>Tubo galvanizado sem costura schedule 40, DN= 6´, inclusive conexões</t>
  </si>
  <si>
    <t>46.33</t>
  </si>
  <si>
    <t>46.33.001</t>
  </si>
  <si>
    <t>46.33.002</t>
  </si>
  <si>
    <t>46.33.003</t>
  </si>
  <si>
    <t>46.33.004</t>
  </si>
  <si>
    <t>46.33.020</t>
  </si>
  <si>
    <t>Joelho 45° em polipropileno de alta resistência, preto, tipo PB, DN= 40mm</t>
  </si>
  <si>
    <t>46.33.021</t>
  </si>
  <si>
    <t>Joelho 45° em polipropileno de alta resistência - PP, preto, tipo PB, DN= 50mm</t>
  </si>
  <si>
    <t>46.33.022</t>
  </si>
  <si>
    <t>Joelho 45° em polipropileno de alta resistência - PP, preto, tipo PB, DN= 63mm</t>
  </si>
  <si>
    <t>46.33.023</t>
  </si>
  <si>
    <t>Joelho 45° em polipropileno de alta resistência - PP, preto, tipo PB, DN= 110mm</t>
  </si>
  <si>
    <t>46.33.047</t>
  </si>
  <si>
    <t>Joelho 87°30' em polipropileno de alta resistência - PP, preto, tipo PB, DN= 40mm</t>
  </si>
  <si>
    <t>46.33.048</t>
  </si>
  <si>
    <t>Joelho 87°30' em polipropileno de alta resistência - PP, preto, tipo PB, DN= 50mm</t>
  </si>
  <si>
    <t>46.33.049</t>
  </si>
  <si>
    <t>Joelho 87°30' em polipropileno de alta resistência - PP, preto, tipo PB, DN= 63mm</t>
  </si>
  <si>
    <t>46.33.074</t>
  </si>
  <si>
    <t>46.33.102</t>
  </si>
  <si>
    <t>Luva dupla em polipropileno de alta resistência - PP,  preto,  DN= 40mm</t>
  </si>
  <si>
    <t>46.33.103</t>
  </si>
  <si>
    <t>Luva dupla em polipropileno de alta resistência - PP,  preto,  DN= 50mm</t>
  </si>
  <si>
    <t>46.33.104</t>
  </si>
  <si>
    <t>Luva dupla em polipropileno de alta resistência - PP,  preto,  DN= 63mm</t>
  </si>
  <si>
    <t>46.33.105</t>
  </si>
  <si>
    <t>Luva dupla em polipropileno de alta resistência - PP,  preto,  DN= 110mm</t>
  </si>
  <si>
    <t>46.33.116</t>
  </si>
  <si>
    <t>Luva de Redução em polipropileno de alta resistência - PP, preto, tipo PB, DN= 50x40mm</t>
  </si>
  <si>
    <t>46.33.117</t>
  </si>
  <si>
    <t>Luva de Redução em polipropileno de alta resistência - PP, preto, tipo PB, DN= 63x50mm</t>
  </si>
  <si>
    <t>46.33.118</t>
  </si>
  <si>
    <t>Luva de Redução em polipropileno de alta resistência - PP, preto, tipo PB, DN= 110x63mm</t>
  </si>
  <si>
    <t>46.33.130</t>
  </si>
  <si>
    <t>Tê 87°30' simples em polipropileno de alta resistência - PP, preto, tipo PB, DN= 50x50mm</t>
  </si>
  <si>
    <t>46.33.131</t>
  </si>
  <si>
    <t>Tê 87°30' simples em polipropileno de alta resistência - PP, preto, tipo PB, DN= 63x63mm</t>
  </si>
  <si>
    <t>46.33.132</t>
  </si>
  <si>
    <t>Tê 87°30' simples em polipropileno de alta resistência - PP, preto, tipo PB, DN= 110x110mm</t>
  </si>
  <si>
    <t>46.33.137</t>
  </si>
  <si>
    <t>46.33.140</t>
  </si>
  <si>
    <t>46.33.149</t>
  </si>
  <si>
    <t>Junção 45° simples em polipropileno de alta resistência - PP, preto, tipo PB, DN= 50x50mm</t>
  </si>
  <si>
    <t>46.33.150</t>
  </si>
  <si>
    <t>Junção 45° simples em polipropileno de alta resistência - PP, preto, tipo PB, DN= 63x63mm</t>
  </si>
  <si>
    <t>46.33.151</t>
  </si>
  <si>
    <t>46.33.159</t>
  </si>
  <si>
    <t>46.33.160</t>
  </si>
  <si>
    <t>46.33.161</t>
  </si>
  <si>
    <t>46.33.170</t>
  </si>
  <si>
    <t>Curva 87°30' em polipropileno de alta resistência - PP, preto, tipo PB, DN= 110mm</t>
  </si>
  <si>
    <t>46.33.186</t>
  </si>
  <si>
    <t>46.33.197</t>
  </si>
  <si>
    <t>46.33.201</t>
  </si>
  <si>
    <t>46.33.206</t>
  </si>
  <si>
    <t>46.33.207</t>
  </si>
  <si>
    <t>46.33.210</t>
  </si>
  <si>
    <t>Porta marco para grelha de 12x12 cm, em prolipropileno de alta resistência PP,  preto</t>
  </si>
  <si>
    <t>46.33.211</t>
  </si>
  <si>
    <t>54.07.240</t>
  </si>
  <si>
    <t>61.10.401</t>
  </si>
  <si>
    <t>Damper de regulagem manual, tamanho: 0,10 m² a 0,14 m²</t>
  </si>
  <si>
    <t>61.10.402</t>
  </si>
  <si>
    <t>Damper de regulagem manual, tamanho: 0,15 m² a 0,20 m²</t>
  </si>
  <si>
    <t>61.10.403</t>
  </si>
  <si>
    <t>Damper de regulagem manual, tamanho: 0,21 m² a 0,40 m²</t>
  </si>
  <si>
    <t>61.10.511</t>
  </si>
  <si>
    <t>Difusor para insuflamento de ar com plenum, multivias e colarinho</t>
  </si>
  <si>
    <t>61.10.512</t>
  </si>
  <si>
    <t>Difusor para insuflamento de ar com plenum, com 2 aberturas</t>
  </si>
  <si>
    <t>61.10.513</t>
  </si>
  <si>
    <t>61.10.514</t>
  </si>
  <si>
    <t>Difusor de plástico, diâmetro 20 cm</t>
  </si>
  <si>
    <t>61.10.567</t>
  </si>
  <si>
    <t>Grelha de porta, tamanho: 0,14 m² a 0,30 m²</t>
  </si>
  <si>
    <t>61.10.568</t>
  </si>
  <si>
    <t>Grelha de porta, tamanho: 0,07 m² a 0,13 m²</t>
  </si>
  <si>
    <t>61.10.569</t>
  </si>
  <si>
    <t>Grelha de porta, tamanho: 0,03 m² a 0,06 m²</t>
  </si>
  <si>
    <t>61.10.574</t>
  </si>
  <si>
    <t>Grelha de retorno/exaustão com registro, tamanho: 0,03 m² a 0,06 m²</t>
  </si>
  <si>
    <t>61.10.575</t>
  </si>
  <si>
    <t>Grelha de retorno/exaustão com registro, tamanho: 0,07 m² a 0,13 m²</t>
  </si>
  <si>
    <t>61.10.576</t>
  </si>
  <si>
    <t>Grelha de retorno/exaustão com registro, tamanho: 0,14 m² a 0,19 m²</t>
  </si>
  <si>
    <t>61.10.577</t>
  </si>
  <si>
    <t>Grelha de retorno/exaustão com registro, tamanho: 0,20 m² a 0,40 m²</t>
  </si>
  <si>
    <t>61.10.578</t>
  </si>
  <si>
    <t>Grelha de retorno/exaustão com registro, tamanho: 0,41 m² a 0,65 m²</t>
  </si>
  <si>
    <t>61.10.581</t>
  </si>
  <si>
    <t>Veneziana com tela e filtro G4</t>
  </si>
  <si>
    <t>61.10.582</t>
  </si>
  <si>
    <t>Veneziana com tela</t>
  </si>
  <si>
    <t>61.10.583</t>
  </si>
  <si>
    <t>61.10.584</t>
  </si>
  <si>
    <t>61.15</t>
  </si>
  <si>
    <t>61.15.010</t>
  </si>
  <si>
    <t>Fonte de alimentação universal bivolt com saída de 24 V - 1,5 A - 35 W</t>
  </si>
  <si>
    <t>61.15.020</t>
  </si>
  <si>
    <t>Tomada simples de sobrepor universal 2P+T - 10 A - 250 V</t>
  </si>
  <si>
    <t>61.15.030</t>
  </si>
  <si>
    <t>Transformador abaixador, entrada 110/220V, saída 24V+24V, corrente secundário 6A</t>
  </si>
  <si>
    <t>61.15.040</t>
  </si>
  <si>
    <t>61.15.050</t>
  </si>
  <si>
    <t>61.15.060</t>
  </si>
  <si>
    <t>61.15.070</t>
  </si>
  <si>
    <t>61.15.080</t>
  </si>
  <si>
    <t>61.15.090</t>
  </si>
  <si>
    <t>61.15.100</t>
  </si>
  <si>
    <t>Atuador proporcional de 10 Nm, tensão de entrada AC/DC 24 V - IP 54</t>
  </si>
  <si>
    <t>61.15.110</t>
  </si>
  <si>
    <t>61.15.120</t>
  </si>
  <si>
    <t>Acoplador a relé 24 VCC/VAC - 1 contato reversível</t>
  </si>
  <si>
    <t>61.15.130</t>
  </si>
  <si>
    <t>Chave de fluxo para ar</t>
  </si>
  <si>
    <t>61.15.140</t>
  </si>
  <si>
    <t>Repetidor de sinal I/I e V/I</t>
  </si>
  <si>
    <t>61.15.150</t>
  </si>
  <si>
    <t>Relé de corrente ajustável de 0 a 200 A</t>
  </si>
  <si>
    <t>61.15.160</t>
  </si>
  <si>
    <t>61.15.164</t>
  </si>
  <si>
    <t>61.15.170</t>
  </si>
  <si>
    <t>Transmissor de pressão diferencial, operação de 0 a 750 Pa</t>
  </si>
  <si>
    <t>61.15.172</t>
  </si>
  <si>
    <t>Transmissor de pressão compacto, escala de pressão 0 a 10 Bar, sinal de saída 4 - 20 mA</t>
  </si>
  <si>
    <t>61.15.174</t>
  </si>
  <si>
    <t>Controlador lógico programável para 16 entradas/16 saídas</t>
  </si>
  <si>
    <t>Módulo de expansão para 4 canais de saída analógica</t>
  </si>
  <si>
    <t>Módulo de expansão para 8 canais de entrada e saída digitais</t>
  </si>
  <si>
    <t>97.02.193</t>
  </si>
  <si>
    <t>97.02.194</t>
  </si>
  <si>
    <t>97.02.195</t>
  </si>
  <si>
    <t>97.02.196</t>
  </si>
  <si>
    <t>Placa de sinalização em PVC fotoluminescente, com identificação de pavimentos</t>
  </si>
  <si>
    <t>97.02.197</t>
  </si>
  <si>
    <t>Placa de sinalização em PVC, com indicação de alerta</t>
  </si>
  <si>
    <t>97.02.198</t>
  </si>
  <si>
    <t>Placa de sinalização em PVC, com indicação de proibição normativa</t>
  </si>
  <si>
    <t>01.02.071</t>
  </si>
  <si>
    <t>01.02.081</t>
  </si>
  <si>
    <t>01.02.091</t>
  </si>
  <si>
    <t>01.02.101</t>
  </si>
  <si>
    <t>01.02.111</t>
  </si>
  <si>
    <t>Projeto executivo</t>
  </si>
  <si>
    <t>Estudo e programa ambientais</t>
  </si>
  <si>
    <t>01.27.011</t>
  </si>
  <si>
    <t>01.27.021</t>
  </si>
  <si>
    <t>01.27.031</t>
  </si>
  <si>
    <t>01.27.041</t>
  </si>
  <si>
    <t>01.27.051</t>
  </si>
  <si>
    <t>Estudo de impacto de vizinhança, em área urbana até 10.000 m²</t>
  </si>
  <si>
    <t>Revestimento interno de poço profundo tubo de aço preto, diâmetro de 6" (152,40 mm)</t>
  </si>
  <si>
    <t>Revestimento interno de poço profundo tubo preto DIN 2440, diâmetro de 6" (150 mm)</t>
  </si>
  <si>
    <t>Revestimento interno de poço profundo tubo preto DIN 2440, diâmetro de 8" (200 mm)</t>
  </si>
  <si>
    <t>Revestimento da boca de poço profundo tubo chapa 3/16", diâmetro de 12"</t>
  </si>
  <si>
    <t>Revestimento da boca de poço profundo tubo chapa 3/16", diâmetro de 14"</t>
  </si>
  <si>
    <t>Revestimento da boca de poço profundo tubo chapa 3/16", diâmetro de 16"</t>
  </si>
  <si>
    <t>Revestimento da boca de poço profundo tubo chapa 3/16", diâmetro de 20"</t>
  </si>
  <si>
    <t>Filtro PVC geomecânico nervurado tipo standard para poço profundo, diâmetro de 6" (150 mm)</t>
  </si>
  <si>
    <t>Filtro espiralado galvanizado reforçado para poço profundo, diâmetro de 6" (152,40 mm)</t>
  </si>
  <si>
    <t>Filtro galvanizado tipo NOLD para poço profundo, diâmetro de 6" (150 mm)</t>
  </si>
  <si>
    <t>Banheiro químico modelo Standard, com manutenção conforme exigências da CETESB</t>
  </si>
  <si>
    <t>Container</t>
  </si>
  <si>
    <t>Locação de container tipo depósito - área mínima de 13,80 m²</t>
  </si>
  <si>
    <t>Andaime e balancim</t>
  </si>
  <si>
    <t>Limpeza de terreno</t>
  </si>
  <si>
    <t>Retirada de fechamento e elemento divisor</t>
  </si>
  <si>
    <t>Retirada de revestimentos em madeira</t>
  </si>
  <si>
    <t>Retirada de esquadria e elemento de madeira</t>
  </si>
  <si>
    <t>Retirada de elemento em madeira e sistema de fixação tipo quadro, lousa, etc.</t>
  </si>
  <si>
    <t>Retirada de vidro</t>
  </si>
  <si>
    <t>Transporte de material solto</t>
  </si>
  <si>
    <t>Transporte comercial, carreteiro e aluguel</t>
  </si>
  <si>
    <t>Remoção de entulho de obra com caçamba metálica - gesso e/ou drywall</t>
  </si>
  <si>
    <t>Transporte mecanizado de material solto</t>
  </si>
  <si>
    <t>Taxas de recolhimento</t>
  </si>
  <si>
    <t>Transporte mecanizado de solo</t>
  </si>
  <si>
    <t>Reaterro manual sem fornecimento de material</t>
  </si>
  <si>
    <t>Aterro manual sem fornecimento de material</t>
  </si>
  <si>
    <t>Carga / carregamento e descarga manual</t>
  </si>
  <si>
    <t>Apiloamento e nivelamento mecanizado de solo</t>
  </si>
  <si>
    <t>Reaterro mecanizado sem fornecimento de material</t>
  </si>
  <si>
    <t>Aterro mecanizado sem fornecimento de material</t>
  </si>
  <si>
    <t>Escoramento</t>
  </si>
  <si>
    <t>Cimbramento</t>
  </si>
  <si>
    <t>Descimbramento</t>
  </si>
  <si>
    <t>Manta, filtro e dreno</t>
  </si>
  <si>
    <t>Esgotamento</t>
  </si>
  <si>
    <t>FORMA</t>
  </si>
  <si>
    <t>Desmontagem de forma em madeira para estrutura de vigas, com tábuas</t>
  </si>
  <si>
    <t>Forma em madeira compensada</t>
  </si>
  <si>
    <t>Forma ripada de 5 cm na vertical</t>
  </si>
  <si>
    <t>Forma em polipropileno</t>
  </si>
  <si>
    <t>ARMADURA E CORDOALHA ESTRUTURAL</t>
  </si>
  <si>
    <t>Armadura em barra</t>
  </si>
  <si>
    <t>Armadura em barra de aço CA-50 (A ou B) fyk = 500 MPa</t>
  </si>
  <si>
    <t>Armadura em barra de aço CA-60 (A ou B) fyk = 600 MPa</t>
  </si>
  <si>
    <t>Armadura em tela</t>
  </si>
  <si>
    <t>CONCRETO, MASSA E LASTRO</t>
  </si>
  <si>
    <t>Concreto usinado com controle fck - fornecimento do material</t>
  </si>
  <si>
    <t>Concreto executado no local com controle fck - fornecimento do material</t>
  </si>
  <si>
    <t>Concreto e argamassa especial</t>
  </si>
  <si>
    <t>Lastro e enchimento</t>
  </si>
  <si>
    <t>Broca</t>
  </si>
  <si>
    <t>Estaca escavada mecanicamente</t>
  </si>
  <si>
    <t>Estaca tipo STRAUSS</t>
  </si>
  <si>
    <t>Estaca tipo RAIZ</t>
  </si>
  <si>
    <t>ALVENARIA E ELEMENTO DIVISOR</t>
  </si>
  <si>
    <t>Alvenaria de embasamento em bloco de concreto de 14 x 19 x 39 cm - classe A</t>
  </si>
  <si>
    <t>Alvenaria de embasamento em bloco de concreto de 19 x 19 x 39 cm - classe A</t>
  </si>
  <si>
    <t>Alvenaria com tijolo laminado aparente</t>
  </si>
  <si>
    <t>Alvenaria com bloco de concreto estrutural</t>
  </si>
  <si>
    <t>Elemento vazado em concreto, tipo quadriculado de 39 x 39 x 10 cm</t>
  </si>
  <si>
    <t>Elemento vazado em vidro, tipo veneziana capelinha de 20 x 10 x 10 cm</t>
  </si>
  <si>
    <t>Elemento vazado em concreto, tipo veneziana de 39 x 39 x 10 cm</t>
  </si>
  <si>
    <t>Elemento vazado em vidro, tipo veneziana de 20 x 20 x 6 cm</t>
  </si>
  <si>
    <t>Divisão para mictório em placas de mármore branco, com espessura de 3 cm</t>
  </si>
  <si>
    <t>Fechamento em placa cimentícia com espessura de 12 mm</t>
  </si>
  <si>
    <t>Estrutura em madeira para cobertura</t>
  </si>
  <si>
    <t>Mobiliário em concreto armado pré-moldado - fck= 40 MPa</t>
  </si>
  <si>
    <t>Placas, vigas e pilares em concreto armado pré-moldado - fck= 35 MPa</t>
  </si>
  <si>
    <t>Placas, vigas e pilares em concreto armado pré-moldado - fck= 25 MPa</t>
  </si>
  <si>
    <t>Mobiliário em concreto armado pré-moldado - fck= 25 MPa</t>
  </si>
  <si>
    <t>TELHAMENTO</t>
  </si>
  <si>
    <t>Telhamento em barro</t>
  </si>
  <si>
    <t>Telha de barro colonial/paulista</t>
  </si>
  <si>
    <t>Telhamento em madeira ou fibra vegetal</t>
  </si>
  <si>
    <t>Cumeeira para telha de poliéster, tipo perfil trapezoidal 49</t>
  </si>
  <si>
    <t>Telhamento em vidro</t>
  </si>
  <si>
    <t>Domos</t>
  </si>
  <si>
    <t>Painel, chapas e fechamento</t>
  </si>
  <si>
    <t>Cobertura plana em chapa de policarbonato alveolar de 10 mm</t>
  </si>
  <si>
    <t>Cobertura curva em chapa de policarbonato alveolar bronze de 10 mm</t>
  </si>
  <si>
    <t>Calhas e rufos</t>
  </si>
  <si>
    <t>REVESTIMENTO EM MASSA OU FUNDIDO NO LOCAL</t>
  </si>
  <si>
    <t>Argamassa de cimento e areia traço 1:3, com adesivo acrílico</t>
  </si>
  <si>
    <t>Revestimento em argamassa</t>
  </si>
  <si>
    <t>Revestimento em cimentado</t>
  </si>
  <si>
    <t>Revestimento em gesso</t>
  </si>
  <si>
    <t>Revestimento em concreto</t>
  </si>
  <si>
    <t>Revestimento em granilite fundido no local</t>
  </si>
  <si>
    <t>Revestimento industrial fundido no local</t>
  </si>
  <si>
    <t>Revestimento especial fundido no local</t>
  </si>
  <si>
    <t>Reparos em degrau e espelho de granilite - estucamento e polimento</t>
  </si>
  <si>
    <t>Plaqueta laminada para revestimento</t>
  </si>
  <si>
    <t>Revestimento em plaqueta laminada, para área interna e externa, sem rejunte</t>
  </si>
  <si>
    <t>Revestimento em porcelanato</t>
  </si>
  <si>
    <t>Revestimento em pastilha e mosaico</t>
  </si>
  <si>
    <t>REVESTIMENTO EM PEDRA</t>
  </si>
  <si>
    <t>Granito</t>
  </si>
  <si>
    <t>Revestimento em mármore branco, espessura de 2 cm, assente com massa</t>
  </si>
  <si>
    <t>Revestimento em mármore travertino nacional, espessura de 2 cm, assente com massa</t>
  </si>
  <si>
    <t>Revestimento em mármore branco, espessura de 3 cm, assente com massa</t>
  </si>
  <si>
    <t>Revestimento em mármore travertino nacional, espessura de 3 cm, assente com massa</t>
  </si>
  <si>
    <t>Degrau e espelho em mármore branco, espessura de 2 cm</t>
  </si>
  <si>
    <t>Degrau e espelho em mármore travertino nacional, espessura de 2 cm</t>
  </si>
  <si>
    <t>Rodapé em mármore branco, espessura de 2 cm e altura de 7 cm</t>
  </si>
  <si>
    <t>Pedra</t>
  </si>
  <si>
    <t>Rodapé em pedra Miracema, altura de 11,5 cm</t>
  </si>
  <si>
    <t>Rodapé em pedra mineira simples, altura de 10 cm</t>
  </si>
  <si>
    <t>Rodapé em pedra ardósia, altura de 7 cm</t>
  </si>
  <si>
    <t>Peitoril e/ou soleira em ardósia, espessura de 2 cm e largura até 20 cm</t>
  </si>
  <si>
    <t>REVESTIMENTO EM MADEIRA</t>
  </si>
  <si>
    <t>Lambris de madeira</t>
  </si>
  <si>
    <t>Soalho de madeira</t>
  </si>
  <si>
    <t>Tacos</t>
  </si>
  <si>
    <t>Revestimento em borracha</t>
  </si>
  <si>
    <t>Revestimento em borracha sintética preta, espessura de 4 mm - colado</t>
  </si>
  <si>
    <t>Revestimento vinílico autoportante, espessura de 4 mm, com impermeabilizante acrílico</t>
  </si>
  <si>
    <t>Piso elevado de concreto em placas de 600 x 600 mm, antiderrapante, sem acabamento</t>
  </si>
  <si>
    <t>Rodapé de poliestireno, espessura de 7 cm</t>
  </si>
  <si>
    <t>Rodapé de poliestireno, espessura de 8 cm</t>
  </si>
  <si>
    <t>Rodapé em borracha sintética preta, altura até 7 cm - colado</t>
  </si>
  <si>
    <t>Rodapé em laminado melamínico dissipativo, espessura de 2 mm e altura de 10 cm</t>
  </si>
  <si>
    <t>FORRO, BRISE E FACHADA</t>
  </si>
  <si>
    <t>Forro de madeira</t>
  </si>
  <si>
    <t>Forro de gesso</t>
  </si>
  <si>
    <t>Forro modular removível em PVC de 618mm x 1243mm</t>
  </si>
  <si>
    <t>Forro metálico removível, em painéis de 625mm x 625mm, tipo colmeia</t>
  </si>
  <si>
    <t>Brise-soleil</t>
  </si>
  <si>
    <t>ESQUADRIA, MARCENARIA E ELEMENTO EM MADEIRA</t>
  </si>
  <si>
    <t>Janela e veneziana em madeira</t>
  </si>
  <si>
    <t>Porta lisa laminada montada com batente</t>
  </si>
  <si>
    <t>Marcenaria em geral</t>
  </si>
  <si>
    <t>Faixa/batedor de proteção em madeira aparelhada natural de 10 x 2,5 cm</t>
  </si>
  <si>
    <t>Porta lisa comum montada com batente</t>
  </si>
  <si>
    <t>Porta lisa para acabamento em verniz montada com batente</t>
  </si>
  <si>
    <t>ESQUADRIA, SERRALHERIA E ELEMENTO EM FERRO</t>
  </si>
  <si>
    <t>Caixilho em ferro</t>
  </si>
  <si>
    <t>Elementos em ferro</t>
  </si>
  <si>
    <t>Esquadria, serralheria e elemento em ferro.</t>
  </si>
  <si>
    <t>24.08.031</t>
  </si>
  <si>
    <t>Corrimão em tubo de aço inoxidável escovado, diâmetro de 1 1/2"</t>
  </si>
  <si>
    <t>ESQUADRIA E ELEMENTO EM VIDRO</t>
  </si>
  <si>
    <t>Vidro comum e laminado</t>
  </si>
  <si>
    <t>Vidro temperado</t>
  </si>
  <si>
    <t>Vidro especial</t>
  </si>
  <si>
    <t>Espelhos</t>
  </si>
  <si>
    <t>ESQUADRIA E ELEMENTO EM MATERIAL ESPECIAL</t>
  </si>
  <si>
    <t>Policarbonato</t>
  </si>
  <si>
    <t>27.02.001</t>
  </si>
  <si>
    <t>27.02.011</t>
  </si>
  <si>
    <t>Chapa em policarbonato compacta, cristal, espessura de 6 mm</t>
  </si>
  <si>
    <t>27.02.041</t>
  </si>
  <si>
    <t>Chapa em policarbonato compacta, cristal, espessura de 10 mm</t>
  </si>
  <si>
    <t>Chapa de fibra de vidro</t>
  </si>
  <si>
    <t>PVC / VINIL</t>
  </si>
  <si>
    <t>FERRAGEM COMPLEMENTAR PARA ESQUADRIAS</t>
  </si>
  <si>
    <t>Ferragem para porta</t>
  </si>
  <si>
    <t>Cadeado</t>
  </si>
  <si>
    <t>Cantoneira</t>
  </si>
  <si>
    <t>Cabos e cordoalhas</t>
  </si>
  <si>
    <t>Barra de apoio</t>
  </si>
  <si>
    <t>Revestimento</t>
  </si>
  <si>
    <t>30.06.061</t>
  </si>
  <si>
    <t>30.06.064</t>
  </si>
  <si>
    <t>Elevador e plataforma</t>
  </si>
  <si>
    <t>32.06.151</t>
  </si>
  <si>
    <t>Apoios e afins</t>
  </si>
  <si>
    <t>Preparo de base</t>
  </si>
  <si>
    <t>Massa corrida</t>
  </si>
  <si>
    <t>Pintura em pisos</t>
  </si>
  <si>
    <t>33.10.041</t>
  </si>
  <si>
    <t>Esmalte à base de água em massa, inclusive preparo</t>
  </si>
  <si>
    <t>33.12.011</t>
  </si>
  <si>
    <t>Esmalte à base de água em madeira, inclusive preparo</t>
  </si>
  <si>
    <t>PAISAGISMO E FECHAMENTOS</t>
  </si>
  <si>
    <t>Cercas e fechamentos</t>
  </si>
  <si>
    <t>PLAYGROUND E EQUIPAMENTO RECREATIVO</t>
  </si>
  <si>
    <t>Quadra e equipamento de esportes</t>
  </si>
  <si>
    <t>Abrigo, guarita e quiosque</t>
  </si>
  <si>
    <t>Bancos</t>
  </si>
  <si>
    <t>Equipamento recreativo</t>
  </si>
  <si>
    <t>Mastro para bandeiras</t>
  </si>
  <si>
    <t>35.20.050</t>
  </si>
  <si>
    <t>Entrada de energia - componentes</t>
  </si>
  <si>
    <t>Caixa de medição externa tipo ´L´ (900 x 600 x 270) mm, padrão Concessionárias</t>
  </si>
  <si>
    <t>Caixa de medição externa tipo ´N´ (1300 x 1200 x 270) mm, padrão Concessionárias</t>
  </si>
  <si>
    <t>Caixa de medição externa tipo ´M´ (900 x 1200 x 270) mm, padrão Concessionárias</t>
  </si>
  <si>
    <t>Caixa para seccionadora tipo ´T´ (900 x 600 x 250) mm, padrão Concessionárias</t>
  </si>
  <si>
    <t>Caixa de medição interna tipo ´A1´ (1000 x 1000 x 300) mm, padrão Concessionárias</t>
  </si>
  <si>
    <t>Caixa de proteção dos bornes do medidor, (300 x 250 x 90) mm, padrão Concessionárias</t>
  </si>
  <si>
    <t>Caixa de entrada tipo ´E´ (560 x 350 x 210) mm - padrão Concessionárias</t>
  </si>
  <si>
    <t>Suporte (Braquet)</t>
  </si>
  <si>
    <t>Isoladores</t>
  </si>
  <si>
    <t>Muflas e terminais</t>
  </si>
  <si>
    <t>Gerador e grupo gerador</t>
  </si>
  <si>
    <t>Transformador de entrada</t>
  </si>
  <si>
    <t>Painel autoportante</t>
  </si>
  <si>
    <t>Barramentos</t>
  </si>
  <si>
    <t>Bases</t>
  </si>
  <si>
    <t>Disjuntores</t>
  </si>
  <si>
    <t>Bus-way</t>
  </si>
  <si>
    <t>Dispositivo DR ou interruptor de corrente de fuga</t>
  </si>
  <si>
    <t>Transformador de Potencial</t>
  </si>
  <si>
    <t>Transformador de corrente</t>
  </si>
  <si>
    <t>Transformador de comando</t>
  </si>
  <si>
    <t>Supressor de surto</t>
  </si>
  <si>
    <t>Disjuntores.</t>
  </si>
  <si>
    <t>Eletroduto em polietileno de alta densidade</t>
  </si>
  <si>
    <t>Cabo de cobre de 25 mm², isolamento 8,7/15 kV - isolação EPR 90°C</t>
  </si>
  <si>
    <t>Cabo de cobre de 35 mm², isolamento 8,7/15 kV - isolação EPR 90°C</t>
  </si>
  <si>
    <t>Cabo de cobre de 50 mm², isolamento 8,7/15 kV - isolação EPR 90°C</t>
  </si>
  <si>
    <t>Cabo de cobre de 120 mm², isolamento 8,7/15 kV - isolação EPR 90°C</t>
  </si>
  <si>
    <t>Conectores</t>
  </si>
  <si>
    <t>Conector terminal tipo BNC para cabo coaxial RG 59</t>
  </si>
  <si>
    <t>39.09.015</t>
  </si>
  <si>
    <t>Conector de emenda tipo BNC para cabo coaxial RG 59</t>
  </si>
  <si>
    <t>Fios e cabos telefônicos</t>
  </si>
  <si>
    <t>39.20.005</t>
  </si>
  <si>
    <t>Caixa de passagem estampada</t>
  </si>
  <si>
    <t>Caixa de passagem com tampa</t>
  </si>
  <si>
    <t>Tomadas</t>
  </si>
  <si>
    <t>Tomada para telefone 4P, padrão TELEBRÁS, com placa</t>
  </si>
  <si>
    <t>Interruptores e minuterias</t>
  </si>
  <si>
    <t>Conduletes</t>
  </si>
  <si>
    <t>Caixa de passagem em PVC</t>
  </si>
  <si>
    <t>Contator</t>
  </si>
  <si>
    <t>Contator de potência 38 A/40 A - 2na+2nf</t>
  </si>
  <si>
    <t>Relé fotoelétrico 50/60 Hz, 110/220 V, 1200 VA, completo</t>
  </si>
  <si>
    <t>Relé de tempo eletrônico de 0,6 até 6 s - 220V - 50/60 Hz</t>
  </si>
  <si>
    <t>Relé de sobrecarga eletrônico para acoplamento direto, faixa de ajuste de 55 A até 250 A</t>
  </si>
  <si>
    <t>Relé de tempo eletrônico de 3 até 30s - 220V - 50/60Hz</t>
  </si>
  <si>
    <t>Chave comutadora e seletora</t>
  </si>
  <si>
    <t>41.02.541</t>
  </si>
  <si>
    <t>41.02.551</t>
  </si>
  <si>
    <t>Poste telecônico reto em aço SAE 1010/1020 galvanizado a fogo, com base, altura de 7,00 m</t>
  </si>
  <si>
    <t>Luminária blindada oval de sobrepor ou arandela, para lâmpada fluorescentes compacta</t>
  </si>
  <si>
    <t>Complementos para para-raios</t>
  </si>
  <si>
    <t>Isolador galvanizado uso geral</t>
  </si>
  <si>
    <t>Isolador galvanizado para mastro</t>
  </si>
  <si>
    <t>Componentes para cabo de descida</t>
  </si>
  <si>
    <t>Caixa de equalização, de embutir, em aço com barramento, de 400 x 400 mm e tampa</t>
  </si>
  <si>
    <t>Caixa de equalização, de embutir, em aço com barramento, de 200 x 200 mm e tampa</t>
  </si>
  <si>
    <t>Cordoalha flexível "Jumpers" de 25 x 235 mm, com 4 furos de 11 mm</t>
  </si>
  <si>
    <t>Cordoalha flexível "Jumpers" de 25 x 300 mm, com 4 furos de 11 mm</t>
  </si>
  <si>
    <t>Bebedouros</t>
  </si>
  <si>
    <t>Chuveiros</t>
  </si>
  <si>
    <t>Aquecedores</t>
  </si>
  <si>
    <t>Exaustor, ventilador e circulador de ar</t>
  </si>
  <si>
    <t>Emissores de som</t>
  </si>
  <si>
    <t>Aparelho condicionador de ar</t>
  </si>
  <si>
    <t>Equipamentos para sistema VRF ar condicionado</t>
  </si>
  <si>
    <t>Bombas especiais, uso industrial</t>
  </si>
  <si>
    <t>Bancadas e tampos</t>
  </si>
  <si>
    <t>44.03.931</t>
  </si>
  <si>
    <t>Desviador para duchas e chuveiros</t>
  </si>
  <si>
    <t>Prateleiras</t>
  </si>
  <si>
    <t>Hidrômetro</t>
  </si>
  <si>
    <t>Pigtail em latão para manômetro, DN= 1/2´</t>
  </si>
  <si>
    <t>Regulador de primeiro estágio de alta pressão até 2 kgf/cm², vazão de 90 kg GLP/hora</t>
  </si>
  <si>
    <t>Regulador de primeiro estágio de alta pressão até 1,3 kgf/cm², vazão de 50 kg GLP/hora</t>
  </si>
  <si>
    <t>Regulador de segundo estágio para gás, uso industrial, vazão até 12 kg GLP/hora</t>
  </si>
  <si>
    <t>Torneira de boia</t>
  </si>
  <si>
    <t>Caixa de gordura</t>
  </si>
  <si>
    <t>Ralo em ferro fundido</t>
  </si>
  <si>
    <t>Grelhas e tampas</t>
  </si>
  <si>
    <t>Tampão em ferro fundido, diâmetro de 600 mm, classe B 125 (ruptura &gt; 125 kN)</t>
  </si>
  <si>
    <t>Tampão em ferro fundido, diâmetro de 600 mm, classe D 400 (ruptura&gt; 400 kN)</t>
  </si>
  <si>
    <t>Tampão em ferro fundido de 300 x 300 mm, classe B 125 (ruptura &gt; 125 kN)</t>
  </si>
  <si>
    <t>Tampão em ferro fundido de 400 x 400 mm, classe B 125 (ruptura &gt; 125 kN)</t>
  </si>
  <si>
    <t>Tampão em ferro fundido de 500 x 500 mm, classe B 125 (ruptura &gt; 125 kN)</t>
  </si>
  <si>
    <t>Tampão em ferro fundido de 600 x 600 mm, classe B 125 (ruptura &gt; 125 kN)</t>
  </si>
  <si>
    <t>Grelha com calha e cesto coletor para piso em aço inoxidável, largura de 15 cm</t>
  </si>
  <si>
    <t>Grelha com calha e cesto coletor para piso em aço inoxidável, largura de 20 cm</t>
  </si>
  <si>
    <t>Canaletas e afins</t>
  </si>
  <si>
    <t>Canaleta com grelha em alumínio, largura de 80 mm</t>
  </si>
  <si>
    <t>Chaminé para poço de visita tipo PMSP em alvenaria, diâmetro interno 70 cm - pescoço</t>
  </si>
  <si>
    <t>Esguicho em latão com engate rápido, DN= 2 1/2´, jato regulável</t>
  </si>
  <si>
    <t>Extintores</t>
  </si>
  <si>
    <t>54.04.392</t>
  </si>
  <si>
    <t>Guias e sarjetas</t>
  </si>
  <si>
    <t>LIMPEZA E ARREMATE</t>
  </si>
  <si>
    <t>Limpeza de obra</t>
  </si>
  <si>
    <t>Elevador</t>
  </si>
  <si>
    <t>61.10.007</t>
  </si>
  <si>
    <t>Controles para Fan-Coil e CAG</t>
  </si>
  <si>
    <t>61.15.181</t>
  </si>
  <si>
    <t>61.15.191</t>
  </si>
  <si>
    <t>61.15.196</t>
  </si>
  <si>
    <t>Módulo de expansão para 8 canais de entrada analógica</t>
  </si>
  <si>
    <t>61.15.201</t>
  </si>
  <si>
    <t>Controle de acessos e alarme</t>
  </si>
  <si>
    <t>Tratamento</t>
  </si>
  <si>
    <t>Posteamento</t>
  </si>
  <si>
    <t>Sistemas ininterruptos de energia</t>
  </si>
  <si>
    <t>Sistema de rede</t>
  </si>
  <si>
    <t>Patch cords de 1,50 ou 3,00 m - RJ-45 / RJ-45 - categoria 6A</t>
  </si>
  <si>
    <t>Bloco de ligação com engate rápido para 10 pares, BER-10</t>
  </si>
  <si>
    <t>Calha de aço com 4 tomadas 2P+T - 250 V, com cabo</t>
  </si>
  <si>
    <t>Caixa de emenda ventilada, em polipropileno, para até 200 pares</t>
  </si>
  <si>
    <t>Pintura de letras e pictogramas</t>
  </si>
  <si>
    <t>ARQUITETURA DE INTERIORES</t>
  </si>
  <si>
    <t>01.06.021</t>
  </si>
  <si>
    <t>01.06.031</t>
  </si>
  <si>
    <t>01.06.032</t>
  </si>
  <si>
    <t>01.06.041</t>
  </si>
  <si>
    <t>01.27.061</t>
  </si>
  <si>
    <t>01.27.071</t>
  </si>
  <si>
    <t>01.27.091</t>
  </si>
  <si>
    <t>02.01.021</t>
  </si>
  <si>
    <t>02.01.171</t>
  </si>
  <si>
    <t>02.05.202</t>
  </si>
  <si>
    <t>02.05.212</t>
  </si>
  <si>
    <t>04.08.100</t>
  </si>
  <si>
    <t>Retirada de armário em madeira ou metal</t>
  </si>
  <si>
    <t>16.33.022</t>
  </si>
  <si>
    <t>16.33.052</t>
  </si>
  <si>
    <t>16.33.062</t>
  </si>
  <si>
    <t>16.33.082</t>
  </si>
  <si>
    <t>16.33.102</t>
  </si>
  <si>
    <t>21.01.160</t>
  </si>
  <si>
    <t>Revestimento em grama sintética, com espessura de 20 a 32 mm</t>
  </si>
  <si>
    <t>21.02.071</t>
  </si>
  <si>
    <t>Tela de proteção tipo mosquiteira em aço galvanizado, com requadro em perfis de ferro</t>
  </si>
  <si>
    <t>25.01.361</t>
  </si>
  <si>
    <t>25.01.371</t>
  </si>
  <si>
    <t>25.02.211</t>
  </si>
  <si>
    <t>25.02.221</t>
  </si>
  <si>
    <t>26.01.348</t>
  </si>
  <si>
    <t>27.04.052</t>
  </si>
  <si>
    <t>Cantoneira adesiva em vinil de alto impacto</t>
  </si>
  <si>
    <t>Ferragem completa com maçaneta tipo alavanca, para porta externa com 1 folha</t>
  </si>
  <si>
    <t>Ferragem completa com maçaneta tipo alavanca, para porta externa com 2 folhas</t>
  </si>
  <si>
    <t>Ferragem completa com maçaneta tipo alavanca, para porta interna com 1 folha</t>
  </si>
  <si>
    <t>ACESSIBILIDADE</t>
  </si>
  <si>
    <t>30.01.061</t>
  </si>
  <si>
    <t>34.04.164</t>
  </si>
  <si>
    <t>34.04.166</t>
  </si>
  <si>
    <t>Caixa base lateral tipo ´N´ (1300 x 400 x 250) mm</t>
  </si>
  <si>
    <t>38.07.172</t>
  </si>
  <si>
    <t>Canaleta em PVC de 20 x 12 mm, inclusive acessórios</t>
  </si>
  <si>
    <t>41.02.562</t>
  </si>
  <si>
    <t>41.11.703</t>
  </si>
  <si>
    <t>41.11.711</t>
  </si>
  <si>
    <t>41.11.721</t>
  </si>
  <si>
    <t>41.31.087</t>
  </si>
  <si>
    <t>48.02.401</t>
  </si>
  <si>
    <t>48.04.381</t>
  </si>
  <si>
    <t>48.04.391</t>
  </si>
  <si>
    <t>49.11.141</t>
  </si>
  <si>
    <t>50.10.084</t>
  </si>
  <si>
    <t>Extintor manual de pó químico seco 20 BC - capacidade de 12 kg</t>
  </si>
  <si>
    <t>67.02.502</t>
  </si>
  <si>
    <t>67.02.503</t>
  </si>
  <si>
    <t>97.02.036</t>
  </si>
  <si>
    <t>Placa de identificação em PVC com texto em vinil</t>
  </si>
  <si>
    <t>01.20.691</t>
  </si>
  <si>
    <t>01.20.701</t>
  </si>
  <si>
    <t>01.20.711</t>
  </si>
  <si>
    <t>01.20.721</t>
  </si>
  <si>
    <t>01.20.731</t>
  </si>
  <si>
    <t>01.20.741</t>
  </si>
  <si>
    <t>01.20.751</t>
  </si>
  <si>
    <t>01.20.761</t>
  </si>
  <si>
    <t>01.20.771</t>
  </si>
  <si>
    <t>01.20.781</t>
  </si>
  <si>
    <t>01.20.791</t>
  </si>
  <si>
    <t>01.20.801</t>
  </si>
  <si>
    <t>01.20.811</t>
  </si>
  <si>
    <t>01.20.821</t>
  </si>
  <si>
    <t>01.20.831</t>
  </si>
  <si>
    <t>01.20.841</t>
  </si>
  <si>
    <t>01.20.851</t>
  </si>
  <si>
    <t>01.20.861</t>
  </si>
  <si>
    <t>01.20.871</t>
  </si>
  <si>
    <t>01.20.881</t>
  </si>
  <si>
    <t>01.20.891</t>
  </si>
  <si>
    <t>01.20.901</t>
  </si>
  <si>
    <t>01.20.911</t>
  </si>
  <si>
    <t>01.20.921</t>
  </si>
  <si>
    <t>01.23.700</t>
  </si>
  <si>
    <t>Taxa de mobilização e desmobilização para reforço estrutural com fibra de carbono</t>
  </si>
  <si>
    <t>01.23.701</t>
  </si>
  <si>
    <t>01.23.702</t>
  </si>
  <si>
    <t>Retirada de forro, brise e fachada</t>
  </si>
  <si>
    <t>Desmontagem de forma em madeira para estrutura de laje, com tábuas</t>
  </si>
  <si>
    <t>13.01.130</t>
  </si>
  <si>
    <t>13.01.150</t>
  </si>
  <si>
    <t>13.01.170</t>
  </si>
  <si>
    <t>13.01.190</t>
  </si>
  <si>
    <t>13.01.210</t>
  </si>
  <si>
    <t>13.01.310</t>
  </si>
  <si>
    <t>13.01.320</t>
  </si>
  <si>
    <t>13.01.330</t>
  </si>
  <si>
    <t>13.01.340</t>
  </si>
  <si>
    <t>13.01.350</t>
  </si>
  <si>
    <t>13.02.150</t>
  </si>
  <si>
    <t>13.02.170</t>
  </si>
  <si>
    <t>13.02.190</t>
  </si>
  <si>
    <t>13.02.210</t>
  </si>
  <si>
    <t>15.03.150</t>
  </si>
  <si>
    <t>Fornecimento e montagem de estrutura metálica em perfil metalon, sem pintura</t>
  </si>
  <si>
    <t>Piso com requadro em concreto simples com controle de fck= 20 MPa</t>
  </si>
  <si>
    <t>Piso com requadro em concreto simples com controle de fck= 25 MPa</t>
  </si>
  <si>
    <t>Folha de porta lisa comum - 60 x 210 cm</t>
  </si>
  <si>
    <t>Folha de porta lisa comum - 70 x 210 cm</t>
  </si>
  <si>
    <t>Folha de porta lisa comum - 80 x 210 cm</t>
  </si>
  <si>
    <t>Folha de porta lisa comum - 90 x 210 cm</t>
  </si>
  <si>
    <t>Folha de porta em laminado fenólico melamínico com acabamento liso - 70 x 210 cm</t>
  </si>
  <si>
    <t>Folha de porta em laminado fenólico melamínico com acabamento liso - 90 x 210 cm</t>
  </si>
  <si>
    <t>Folha de porta em laminado fenólico melamínico com acabamento liso - 80 x 210 cm</t>
  </si>
  <si>
    <t>Grade de segurança em aço SAE 1045, para janela, diâmetro 1´, sem têmpera e revenimento</t>
  </si>
  <si>
    <t>Grade de segurança em aço SAE 1045, para janela, diâmetro 1´, com têmpera e revenimento</t>
  </si>
  <si>
    <t>Vidro multilaminado de alta segurança, proteção balística nível III</t>
  </si>
  <si>
    <t>Vidro multilaminado de alta segurança em policarbonato, proteção balística nível III</t>
  </si>
  <si>
    <t>Ferragem completa com maçaneta tipo alavanca, para porta interna com 2 folhas</t>
  </si>
  <si>
    <t>Cadeado de latão com cilindro de alta segurança, com 16 pinos e tetra-chave - 70mm</t>
  </si>
  <si>
    <t>Cabo em aço galvanizado com alma de aço, diâmetro de 3/8´ (9,52 mm)</t>
  </si>
  <si>
    <t>30.06.124</t>
  </si>
  <si>
    <t>33.11.050</t>
  </si>
  <si>
    <t>Esmalte à base água em superfície metálica, inclusive preparo</t>
  </si>
  <si>
    <t>Árvore ornamental tipo Aroeira salsa - h= 2,00 m</t>
  </si>
  <si>
    <t>Cerca em arame farpado com mourões de concreto, com ponta inclinada - 12 fiadas</t>
  </si>
  <si>
    <t>Gradil em aço galvanizado eletrofundido, malha 65 x 132 mm e pintura eletrostática</t>
  </si>
  <si>
    <t>Conjunto de 4 lixeiras para coleta seletiva, com tampa basculante, capacidade 50 litros</t>
  </si>
  <si>
    <t>Chave fusível base ´C´ para 15 kV/100 A, com capacidade de ruptura até 10 kA - com fusível</t>
  </si>
  <si>
    <t>37.16.071</t>
  </si>
  <si>
    <t>Perfilado perfurado 38 x 38 mm em chapa 14 pré-zincada, com acessórios</t>
  </si>
  <si>
    <t>Perfilado perfurado 38 x 76 mm em chapa 14 pré-zincada, com acessórios</t>
  </si>
  <si>
    <t>Cabo de cobre flexível de 3 x 1,5 mm², isolamento 500 V - isolação PP 70°C</t>
  </si>
  <si>
    <t>Cabo de cobre flexível de 3 x 2,5 mm², isolamento 500 V - isolação PP 70°C</t>
  </si>
  <si>
    <t>Cabo de cobre flexível de 3 x 4 mm², isolamento 500 V - isolação PP 70°C</t>
  </si>
  <si>
    <t>Cabo de cobre flexível de 3 x 6 mm², isolamento 500 V - isolação PP 70°C</t>
  </si>
  <si>
    <t>Cabo de cobre flexível de 4 x 4 mm², isolamento 500 V - isolação PP 70°C</t>
  </si>
  <si>
    <t>Cabo de cobre flexível de 4 x 6 mm², isolamento 500 V - isolação PP 70°C</t>
  </si>
  <si>
    <t>Barra condutora chata em alumínio de 3/4´ x 1/4´, inclusive acessórios de fixação</t>
  </si>
  <si>
    <t>Barra condutora chata em cobre de 3/4´ x 3/16´, inclusive acessórios de fixação</t>
  </si>
  <si>
    <t>Barra condutora chata em alumínio de 7/8´ x 1/8´, inclusive acessórios de fixação</t>
  </si>
  <si>
    <t>Chuveiro com válvula de acionamento antivandalismo, DN= 3/4´</t>
  </si>
  <si>
    <t>Chuveiro elétrico de 6.500W / 220V com resistência blindada</t>
  </si>
  <si>
    <t>Chuveiro elétrico de 5.500 W / 220 V em PVC</t>
  </si>
  <si>
    <t>Coletor em alumínio para sistema de aquecimento solar com área coletora até 1,60 m²</t>
  </si>
  <si>
    <t>Coletor em alumínio para sistema de aquecimento solar com área coletora até 2,00 m²</t>
  </si>
  <si>
    <t>Exaustor elétrico em plástico, vazão de 150 a 190m³/h</t>
  </si>
  <si>
    <t>44.02.300</t>
  </si>
  <si>
    <t>Superfície sólido mineral para bancadas, saias, frontões e/ou cubas</t>
  </si>
  <si>
    <t>Armário de plástico de embutir, para lavatório</t>
  </si>
  <si>
    <t>47.20.181</t>
  </si>
  <si>
    <t>Caixa de gordura em alvenaria, 600 x 600 x 600 mm</t>
  </si>
  <si>
    <t>Caixa de areia em PVC, diâmetro nominal de 100 mm</t>
  </si>
  <si>
    <t>50.05.491</t>
  </si>
  <si>
    <t>Sinalizador visual de advertência</t>
  </si>
  <si>
    <t>50.05.492</t>
  </si>
  <si>
    <t>Sinalizador audiovisual de advertência</t>
  </si>
  <si>
    <t>Concreto asfáltico usinado a quente - Binder</t>
  </si>
  <si>
    <t>61.10.012</t>
  </si>
  <si>
    <t>61.10.564</t>
  </si>
  <si>
    <t>Grelha de insuflação de ar em alumínio anodizado, de dupla deflexão, tamanho: até 0,10 m²</t>
  </si>
  <si>
    <t>61.10.565</t>
  </si>
  <si>
    <t>61.10.566</t>
  </si>
  <si>
    <t>Vídeo porteiro eletrônico colorido, com um interfone</t>
  </si>
  <si>
    <t>69.20.248</t>
  </si>
  <si>
    <t>Furação para 12,5mm x 100mm em concreto armado, inclusive colagem de armadura (para 10mm)</t>
  </si>
  <si>
    <t>Furação para 16mm x 100mm em concreto armado, inclusive colagem de armadura (para 12,5mm)</t>
  </si>
  <si>
    <t>Furação para 12,5mm x 150mm em concreto armado, inclusive colagem de armadura (para 10mm)</t>
  </si>
  <si>
    <t>Furação para 16mm x 150mm em concreto armado, inclusive colagem de armadura (para 12,5mm)</t>
  </si>
  <si>
    <t>Furação para 20mm x 150mm em concreto armado, inclusive colagem de armadura (para 16mm)</t>
  </si>
  <si>
    <t>Furação para até 10mm x 200mm em concreto armado, inclusive colagem de armadura (para 8mm)</t>
  </si>
  <si>
    <t>Furação para 12,5mm x 200mm em concreto armado, inclusive colagem de armadura (para 10mm)</t>
  </si>
  <si>
    <t>Furação para 16mm x 200mm em concreto armado, inclusive colagem de armadura (para 12,5mm)</t>
  </si>
  <si>
    <t>Furação para 20mm x 200mm em concreto armado, inclusive colagem de armadura (para 16mm)</t>
  </si>
  <si>
    <t>Centralizador de coluna para poço profundo, diâmetro de 4" ou 6"</t>
  </si>
  <si>
    <t>Retirada de sistema de fixação ou tarugamento de forro</t>
  </si>
  <si>
    <t>04.19.190</t>
  </si>
  <si>
    <t>Remoção de isolador galvanizado uso geral</t>
  </si>
  <si>
    <t>Escavação manual em solo de 1ª e 2ª categoria em vala ou cava até 1,5 m</t>
  </si>
  <si>
    <t>Escavação manual em solo de 1ª e 2ª categoria em vala ou cava além de 1,5 m</t>
  </si>
  <si>
    <t>Carga e remoção de terra até a distância média de 1 km</t>
  </si>
  <si>
    <t>Escavação mecanizada de valas ou cavas com profundidade de até 2 m</t>
  </si>
  <si>
    <t>Escavação mecanizada de valas ou cavas com profundidade de até 3 m</t>
  </si>
  <si>
    <t>Escavação mecanizada de valas ou cavas com profundidade de até 4 m</t>
  </si>
  <si>
    <t>Escoramento com estacas pranchas metálicas - profundidade até 4 m</t>
  </si>
  <si>
    <t>Escoramento com estacas pranchas metálicas - profundidade até 6 m</t>
  </si>
  <si>
    <t>Escoramento com estacas pranchas metálicas - profundidade até 8 m</t>
  </si>
  <si>
    <t>Geomembrana em polietileno de alta densidade PEAD de 1 mm</t>
  </si>
  <si>
    <t>Ponteiras filtrantes, profundidade até 5 m</t>
  </si>
  <si>
    <t>Concreto usinado, fck = 20 MPa</t>
  </si>
  <si>
    <t>Concreto usinado, fck = 25 MPa</t>
  </si>
  <si>
    <t>Concreto usinado, fck = 30 MPa</t>
  </si>
  <si>
    <t>Concreto usinado, fck = 35 MPa</t>
  </si>
  <si>
    <t>Concreto usinado, fck = 40 MPa</t>
  </si>
  <si>
    <t>Concreto usinado, fck = 20 MPa - para bombeamento</t>
  </si>
  <si>
    <t>Concreto usinado, fck = 25 MPa - para bombeamento</t>
  </si>
  <si>
    <t>Concreto usinado, fck = 30 MPa - para bombeamento</t>
  </si>
  <si>
    <t>Concreto usinado, fck = 35 MPa - para bombeamento</t>
  </si>
  <si>
    <t>Concreto usinado, fck = 40 MPa - para bombeamento</t>
  </si>
  <si>
    <t>Concreto usinado, fck = 25 MPa - para perfil extrudado</t>
  </si>
  <si>
    <t>Concreto preparado no local, fck = 20 MPa</t>
  </si>
  <si>
    <t>Guichê de segurança em grade de aço SAE 1045, diâmetro de 1´', com têmpera e revenimento</t>
  </si>
  <si>
    <t>Guichê de segurança em grade de aço SAE 1045, diâmetro de 1´', sem têmpera e revenimento</t>
  </si>
  <si>
    <t>Espelho em vidro cristal liso, espessura de 4 mm</t>
  </si>
  <si>
    <t>27.04.031</t>
  </si>
  <si>
    <t>Caixilho de correr em PVC com vidro e persiana</t>
  </si>
  <si>
    <t>33.07.303</t>
  </si>
  <si>
    <t>33.07.304</t>
  </si>
  <si>
    <t>Banco em concreto pré-moldado, comprimento 150 cm</t>
  </si>
  <si>
    <t>Banco em concreto pré-moldado com pés vazados, comprimento 200 cm</t>
  </si>
  <si>
    <t>Banco em concreto pré-moldado com 3 pés, comprimento 300 cm</t>
  </si>
  <si>
    <t>38.20</t>
  </si>
  <si>
    <t>38.20.010</t>
  </si>
  <si>
    <t>Recolocação de perfilado 38x38 mm</t>
  </si>
  <si>
    <t>38.20.020</t>
  </si>
  <si>
    <t>Recolocação de vergalhão</t>
  </si>
  <si>
    <t>38.20.030</t>
  </si>
  <si>
    <t>Recolocação de caixa de tomada para perfilado</t>
  </si>
  <si>
    <t>38.20.040</t>
  </si>
  <si>
    <t>Recolocação de eletrodutos</t>
  </si>
  <si>
    <t>41.13.102</t>
  </si>
  <si>
    <t>Luminária blindada tipo arandela de 45º e 90º, para lâmpada LED</t>
  </si>
  <si>
    <t>41.20.120</t>
  </si>
  <si>
    <t>Recolocação de reator</t>
  </si>
  <si>
    <t>41.20.130</t>
  </si>
  <si>
    <t>Recolocação de lâmpada</t>
  </si>
  <si>
    <t>43.03.212</t>
  </si>
  <si>
    <t>Aquecedor de passagem elétrico individual, baixa pressão - 5.000 W / 6.400 W</t>
  </si>
  <si>
    <t>46.13.100</t>
  </si>
  <si>
    <t>46.13.101</t>
  </si>
  <si>
    <t>46.13.102</t>
  </si>
  <si>
    <t>46.13.103</t>
  </si>
  <si>
    <t>46.13.104</t>
  </si>
  <si>
    <t>46.13.105</t>
  </si>
  <si>
    <t>46.13.106</t>
  </si>
  <si>
    <t>46.13.107</t>
  </si>
  <si>
    <t>Canaleta com grelha em alumínio, saída central / vertical, largura de 46 mm</t>
  </si>
  <si>
    <t>49.14.061</t>
  </si>
  <si>
    <t>SM01 Sumidouro - poço absorvente</t>
  </si>
  <si>
    <t>49.14.071</t>
  </si>
  <si>
    <t>Tampão pré-moldado de concreto armado para sumidouro com diâmetro externo de 2,00 m</t>
  </si>
  <si>
    <t>54.04.342</t>
  </si>
  <si>
    <t>61.10.380</t>
  </si>
  <si>
    <t>Duto em painel rígido de lã de vidro acústico, espessura 25 mm</t>
  </si>
  <si>
    <t>Difusor de plástico, diâmetro 15 cm</t>
  </si>
  <si>
    <t>Veneziana com tela, tamanho 38,5 x 33 cm</t>
  </si>
  <si>
    <t>Veneziana com tela, tamanho 78,5 x 33 cm</t>
  </si>
  <si>
    <t>69.06.390</t>
  </si>
  <si>
    <t>Transporte de referência de nível (RN) - classe IIN (mínimo de 2 km)</t>
  </si>
  <si>
    <t>Implantação de marcos através de levantamento com GPS (mínimo de 3 marcos)</t>
  </si>
  <si>
    <t>Fibra de carbono para reforço estrutural de alta resistência - 300 g/m²</t>
  </si>
  <si>
    <t>Projeto e implementação de controle ambiental de obra</t>
  </si>
  <si>
    <t>Corte e derrubada de eucalipto (1° corte) - idade até 4 anos</t>
  </si>
  <si>
    <t>Corte e derrubada de eucalipto (1° corte) - idade acima de 4 anos</t>
  </si>
  <si>
    <t>Remoção de chave automática da boia</t>
  </si>
  <si>
    <t>Taxa de destinação de resíduo sólido em aterro, tipo inerte</t>
  </si>
  <si>
    <t>17.02.160</t>
  </si>
  <si>
    <t>19.01.022</t>
  </si>
  <si>
    <t>Revestimento em granito, espessura de 2 cm, acabamento polido</t>
  </si>
  <si>
    <t>19.01.062</t>
  </si>
  <si>
    <t>Peitoril e/ou soleira em granito, espessura de 2 cm e largura até 20 cm, acabamento polido</t>
  </si>
  <si>
    <t>19.01.064</t>
  </si>
  <si>
    <t>19.01.122</t>
  </si>
  <si>
    <t>Degrau e espelho de granito, espessura de 2 cm, acabamento polido</t>
  </si>
  <si>
    <t>19.01.322</t>
  </si>
  <si>
    <t>Rodapé em granito, espessura de 2 cm e altura de 7 cm, acabamento polido</t>
  </si>
  <si>
    <t>19.01.324</t>
  </si>
  <si>
    <t>Rodapé em granito, espessura de 2 cm e altura de 7,1 cm até 10 cm, acabamento polido</t>
  </si>
  <si>
    <t>21.20.500</t>
  </si>
  <si>
    <t>Cantoneira em alumínio antiderrapante de 50 x 30 mm</t>
  </si>
  <si>
    <t>22.20.011</t>
  </si>
  <si>
    <t>Placa em lã de vidro revestida em PVC, auto extinguível</t>
  </si>
  <si>
    <t>Caixilho em madeira maxim-ar</t>
  </si>
  <si>
    <t>Guarda-corpo com vidro de 8 mm, em tubo de aço galvanizado, diâmetro 1 1/2´</t>
  </si>
  <si>
    <t>28.20.860</t>
  </si>
  <si>
    <t>Bacia sifonada de louça para pessoas com mobilidade reduzida - capacidade de 6 litros</t>
  </si>
  <si>
    <t>Manta termoacústica em fibra cerâmica aluminizada, espessura de 38 mm</t>
  </si>
  <si>
    <t>Reparo de trincas rasas até 5 mm de largura, na massa</t>
  </si>
  <si>
    <t>33.09.021</t>
  </si>
  <si>
    <t>Tinta acrílica para faixas demarcatórias</t>
  </si>
  <si>
    <t>37.14.912</t>
  </si>
  <si>
    <t>Chave seccionadora tripolar, abertura sob carga seca até 160 A / 690 V</t>
  </si>
  <si>
    <t>37.24.042</t>
  </si>
  <si>
    <t>37.24.043</t>
  </si>
  <si>
    <t>37.24.044</t>
  </si>
  <si>
    <t>37.24.045</t>
  </si>
  <si>
    <t>Relé bimetálico de sobrecarga para acoplamento direto, faixas de ajuste de 9/12 A</t>
  </si>
  <si>
    <t>Chave comutadora/seletora com 1 polo e 2 posições para 25 A</t>
  </si>
  <si>
    <t>Chave de nível tipo boia pendular (pera), com contato micro switch</t>
  </si>
  <si>
    <t>Lâmpada halógena com refletor dicroico de 50 W - 12 V</t>
  </si>
  <si>
    <t>Transformador eletrônico para lâmpada halógena dicroica de 50 W - 220 V</t>
  </si>
  <si>
    <t>Ducha eletrônica de 6.800W até 7.900 W / 220 V</t>
  </si>
  <si>
    <t>Condensador para sistema VRF de ar condicionado, capacidade até 6 TR</t>
  </si>
  <si>
    <t>Condensador para sistema VRF de ar condicionado, capacidade de 8 TR a 10 TR</t>
  </si>
  <si>
    <t>Condensador para sistema VRF de ar condicionado, capacidade de 11 TR a 13 TR</t>
  </si>
  <si>
    <t>Condensador para sistema VRF de ar condicionado, capacidade de 14 TR a 16 TR</t>
  </si>
  <si>
    <t>Evaporador para sistema VRF de ar condicionado, tipo parede, capacidade de 1 TR</t>
  </si>
  <si>
    <t>Evaporador para sistema VRF de ar condicionado, tipo parede, capacidade de 2 TR</t>
  </si>
  <si>
    <t>Evaporador para sistema VRF de ar condicionado, tipo parede, capacidade de 3 TR</t>
  </si>
  <si>
    <t>Evaporador para sistema VRF de ar condicionado, tipo piso teto, capacidade de 1 TR</t>
  </si>
  <si>
    <t>Evaporador para sistema VRF de ar condicionado, tipo piso teto, capacidade de 2 TR</t>
  </si>
  <si>
    <t>Evaporador para sistema VRF de ar condicionado, tipo piso teto, capacidade de 3 TR</t>
  </si>
  <si>
    <t>Evaporador para sistema VRF de ar condicionado, tipo piso teto, capacidade de 4 TR</t>
  </si>
  <si>
    <t>Evaporador para sistema VRF de ar condicionado, tipo cassete, capacidade de 1 TR</t>
  </si>
  <si>
    <t>Evaporador para sistema VRF de ar condicionado, tipo cassete, capacidade de 2 TR</t>
  </si>
  <si>
    <t>Evaporador para sistema VRF de ar condicionado, tipo cassete, capacidade de 3 TR</t>
  </si>
  <si>
    <t>Evaporador para sistema VRF de ar condicionado, tipo cassete, capacidade de 4 TR</t>
  </si>
  <si>
    <t>44.02.062</t>
  </si>
  <si>
    <t>Tampo/bancada em granito, com frontão, espessura de 2 cm, acabamento polido</t>
  </si>
  <si>
    <t>Torneira de acionamento restrito em latão cromado, DN= 1/2´ com adaptador para 3/4´</t>
  </si>
  <si>
    <t>Junta de união em aço inoxidável para tubo em ferro fundido predial SMU, DN= 50 mm</t>
  </si>
  <si>
    <t>Junta de união em aço inoxidável para tubo em ferro fundido predial SMU, DN= 75 mm</t>
  </si>
  <si>
    <t>Junta de união em aço inoxidável para tubo em ferro fundido predial SMU, DN= 100 mm</t>
  </si>
  <si>
    <t>Junta de união em aço inoxidável para tubo em ferro fundido predial SMU, DN= 150 mm</t>
  </si>
  <si>
    <t>Junta de união em aço inoxidável para tubo em ferro fundido predial SMU, DN= 200 mm</t>
  </si>
  <si>
    <t>Junta de união em aço inoxidável para tubo em ferro fundido predial SMU, DN= 125 mm</t>
  </si>
  <si>
    <t>Junta de união em aço inoxidável para tubo em ferro fundido predial SMU, DN= 250 mm</t>
  </si>
  <si>
    <t>Tê 87°30' de inspeção em polipropileno de alta resistência - PP, preto (PxB), DN 110mm</t>
  </si>
  <si>
    <t>Tampa tê de inspeção oval, em polipropileno de alta resistência preto (PxB), DN=110mm</t>
  </si>
  <si>
    <t>Tampão em polipropileno de alta resistência PP, preto (PxB), DN=63mm</t>
  </si>
  <si>
    <t>Tampão em polipropileno de alta resistência PP, preto (PxB), DN=110mm</t>
  </si>
  <si>
    <t>Marco de bronze com grelha em aço inoxidável de 12x12cm</t>
  </si>
  <si>
    <t>Válvula de esfera monobloco em latão, passagem plena, acionamento com alavanca, DN= 1/2´</t>
  </si>
  <si>
    <t>Válvula de esfera monobloco em latão, passagem plena, acionamento com alavanca, DN= 3/4´</t>
  </si>
  <si>
    <t>Válvula de esfera monobloco em latão, passagem plena, acionamento com alavanca, DN= 1´</t>
  </si>
  <si>
    <t>Válvula de esfera monobloco em latão, passagem plena, acionamento com alavanca, DN= 2´</t>
  </si>
  <si>
    <t>Válvula de esfera monobloco em latão, passagem plena, acionamento com alavanca, DN= 4´</t>
  </si>
  <si>
    <t>48.02.206</t>
  </si>
  <si>
    <t>Reservatório em polietileno com tampa de encaixar - capacidade de 5.000 litros</t>
  </si>
  <si>
    <t>Reservatório em polietileno com tampa de rosca - capacidade de 1.000 litros</t>
  </si>
  <si>
    <t>Reservatório em polietileno com tampa de rosca - capacidade de 500 litros</t>
  </si>
  <si>
    <t>49.06.072</t>
  </si>
  <si>
    <t>Grelha articulada em ferro fundido tipo boca de leão</t>
  </si>
  <si>
    <t>Canaleta com grelha abre-fecha, em alumínio, saída central ou vertical, largura 46mm</t>
  </si>
  <si>
    <t>Destravador magnético (eletroímã) para porta corta-fogo de 24 Vcc</t>
  </si>
  <si>
    <t>50.05.312</t>
  </si>
  <si>
    <t>Módulo isolador, módulo endereçador para audiovisual</t>
  </si>
  <si>
    <t>50.10.096</t>
  </si>
  <si>
    <t>Extintor sobre rodas de pó químico seco BC - capacidade de 20 kg</t>
  </si>
  <si>
    <t>Resfriadora de líquidos (chiller), com compressor e condensação à ar, capacidade de 120 TR</t>
  </si>
  <si>
    <t>Resfriadora de líquidos (chiller), com compressor e condensação à ar, capacidade de 160 TR</t>
  </si>
  <si>
    <t>Resfriadora de líquidos (chiller), com compressor e condensação à ar, capacidade de 80 TR</t>
  </si>
  <si>
    <t>Termostato de segurança com temperatura ajustável de 90°C - 110°C</t>
  </si>
  <si>
    <t>66.08.324</t>
  </si>
  <si>
    <t>Câmera fixa colorida compacta com domo, para áreas internas e externas - 1,3 MP</t>
  </si>
  <si>
    <t>66.08.326</t>
  </si>
  <si>
    <t>Câmera fixa colorida tipo bullet, para áreas internas e externas - 1,3 MP</t>
  </si>
  <si>
    <t>66.08.328</t>
  </si>
  <si>
    <t>Câmera fixa colorida com domo, para áreas internas e externas - 5 MP</t>
  </si>
  <si>
    <t>03.16</t>
  </si>
  <si>
    <t>03.16.010</t>
  </si>
  <si>
    <t>Remoção de sinalização horizontal existente</t>
  </si>
  <si>
    <t>03.16.011</t>
  </si>
  <si>
    <t>Remoção de tacha/tachões</t>
  </si>
  <si>
    <t>Remoção de base de fusível tipo Diazed</t>
  </si>
  <si>
    <t>11.18.220</t>
  </si>
  <si>
    <t>Enchimento de nichos com poliestireno expandido do tipo EPS-5F</t>
  </si>
  <si>
    <t>18.07.021</t>
  </si>
  <si>
    <t>25.02.042</t>
  </si>
  <si>
    <t>26.01.460</t>
  </si>
  <si>
    <t>30.03.032</t>
  </si>
  <si>
    <t>30.03.042</t>
  </si>
  <si>
    <t>Fusível Diazed retardado de 2 A até 25 A</t>
  </si>
  <si>
    <t>Fusível Diazed retardado de 35 A até 63 A</t>
  </si>
  <si>
    <t>41.11.440</t>
  </si>
  <si>
    <t>Suporte tubular de fixação em poste para 1 luminária tipo pétala</t>
  </si>
  <si>
    <t>41.11.450</t>
  </si>
  <si>
    <t>Suporte tubular de fixação em poste para 2 luminárias tipo pétala</t>
  </si>
  <si>
    <t>41.11.702</t>
  </si>
  <si>
    <t>41.12.210</t>
  </si>
  <si>
    <t>43.01.012</t>
  </si>
  <si>
    <t>43.01.032</t>
  </si>
  <si>
    <t>Tubo em polietileno de alta densidade corrugado, DN/DI= 250 mm</t>
  </si>
  <si>
    <t>Tubo em polietileno de alta densidade corrugado, DN/DI= 300 mm</t>
  </si>
  <si>
    <t>Tubo em polietileno de alta densidade corrugado, DN/DI= 400 mm</t>
  </si>
  <si>
    <t>Tubo em polietileno de alta densidade corrugado, DN/DI= 500 mm</t>
  </si>
  <si>
    <t>Tubo em polietileno de alta densidade corrugado, DN/DI= 600 mm</t>
  </si>
  <si>
    <t>Tubo em polietileno de alta densidade corrugado, DN/DI= 800 mm</t>
  </si>
  <si>
    <t>Tubo em polietileno de alta densidade corrugado, DN/DI= 1000 mm</t>
  </si>
  <si>
    <t>Tubo em polietileno de alta densidade corrugado, DN/DI= 1200 mm</t>
  </si>
  <si>
    <t>46.26.843</t>
  </si>
  <si>
    <t>Tampão simples em ferro fundido, predial SMU, DN= 200 mm</t>
  </si>
  <si>
    <t>47.01.191</t>
  </si>
  <si>
    <t>Válvula de esfera monobloco em latão, passagem plena, acionamento com alavanca, DN= 1.1/4´</t>
  </si>
  <si>
    <t>47.05.394</t>
  </si>
  <si>
    <t>47.05.398</t>
  </si>
  <si>
    <t>47.05.406</t>
  </si>
  <si>
    <t>47.07.031</t>
  </si>
  <si>
    <t>48.02.204</t>
  </si>
  <si>
    <t>Reservatório em polietileno com tampa de encaixar - capacidade de 2.000 litros</t>
  </si>
  <si>
    <t>48.02.205</t>
  </si>
  <si>
    <t>Reservatório em polietileno com tampa de encaixar - capacidade de 3.000 litros</t>
  </si>
  <si>
    <t>48.02.207</t>
  </si>
  <si>
    <t>Reservatório em polietileno com tampa de encaixar - capacidade de 10.000 litros</t>
  </si>
  <si>
    <t>55.02.012</t>
  </si>
  <si>
    <t>Limpeza de caixa de passagem, poço de visita ou bueiro</t>
  </si>
  <si>
    <t>61.10.014</t>
  </si>
  <si>
    <t>Resfriadora de líquidos (chiller), com compressor e condensação à ar, capacidade de 20 TR</t>
  </si>
  <si>
    <t>66.08.258</t>
  </si>
  <si>
    <t>Ponto de acesso de dados (Access Point), uso interno, compatível com PoE 802.3af</t>
  </si>
  <si>
    <t>Estação de monitoramento "WorkStation" para até 3 monitores - memória RAM de 8 GB</t>
  </si>
  <si>
    <t>Estação de monitoramento "WorkStation" para até 3 monitores - memória RAM de 16 GB</t>
  </si>
  <si>
    <t>Sinalização horizontal em tinta a base de resina acrílica emulsionada em água</t>
  </si>
  <si>
    <t>Sinalização horizontal em termoplástico de alto relevo</t>
  </si>
  <si>
    <t>Sinalização horizontal em plástico a frio manual, para faixas</t>
  </si>
  <si>
    <t>Botoeira convencional para pedestre</t>
  </si>
  <si>
    <t>Botoeira sonora para deficientes visuais</t>
  </si>
  <si>
    <t>Tacha tipo I monodirecional refletiva</t>
  </si>
  <si>
    <t>Tacha tipo II monodirecional refletiva</t>
  </si>
  <si>
    <t>Tacha tipo I bidirecional refletiva</t>
  </si>
  <si>
    <t>Tacha tipo II bidirecional refletiva</t>
  </si>
  <si>
    <t>Tachão tipo I monodirecional refletivo</t>
  </si>
  <si>
    <t>Tachão tipo I bidirecional refletivo</t>
  </si>
  <si>
    <t>04.41</t>
  </si>
  <si>
    <t>04.41.001</t>
  </si>
  <si>
    <t>Retirada de placa de solo</t>
  </si>
  <si>
    <t>12.01.021</t>
  </si>
  <si>
    <t>12.01.041</t>
  </si>
  <si>
    <t>12.01.061</t>
  </si>
  <si>
    <t>14.28.096</t>
  </si>
  <si>
    <t>16.33.412</t>
  </si>
  <si>
    <t>Rufo pré-moldado em concreto, largura 24 cm</t>
  </si>
  <si>
    <t>20.20.202</t>
  </si>
  <si>
    <t>Raspagem com calafetação e aplicação de verniz</t>
  </si>
  <si>
    <t>36.20.282</t>
  </si>
  <si>
    <t>Placa de advertência em chapa de aço, com pintura refletiva "Perigo Alta Tensão"</t>
  </si>
  <si>
    <t>36.20.284</t>
  </si>
  <si>
    <t>Placa de advertência em chapa de alumínio, com pintura refletiva "Perigo Alta Tensão"</t>
  </si>
  <si>
    <t>37.06.014</t>
  </si>
  <si>
    <t>Painel autoportante em chapa de aço, com proteção mínima IP 54 - sem componentes</t>
  </si>
  <si>
    <t>37.20.156</t>
  </si>
  <si>
    <t>Placa de montagem para quadros em geral, em chapa de aço</t>
  </si>
  <si>
    <t>39.04.040</t>
  </si>
  <si>
    <t>Cabo de cobre nu, têmpera mole, classe 2, de 10 mm²</t>
  </si>
  <si>
    <t>43.02.122</t>
  </si>
  <si>
    <t>Chuveiro frio em PVC, com registro e tubo de ligação acoplados</t>
  </si>
  <si>
    <t>43.07.070</t>
  </si>
  <si>
    <t>44.03.315</t>
  </si>
  <si>
    <t>Torneira de mesa com bica móvel e alavanca</t>
  </si>
  <si>
    <t>70</t>
  </si>
  <si>
    <t>70.01</t>
  </si>
  <si>
    <t>70.01.050</t>
  </si>
  <si>
    <t>Defensa semimaleavel simples</t>
  </si>
  <si>
    <t>70.02</t>
  </si>
  <si>
    <t>70.02.001</t>
  </si>
  <si>
    <t>Limpeza, pré marcação e pré pintura de solo</t>
  </si>
  <si>
    <t>70.02.010</t>
  </si>
  <si>
    <t>70.02.012</t>
  </si>
  <si>
    <t>70.02.013</t>
  </si>
  <si>
    <t>70.02.014</t>
  </si>
  <si>
    <t>70.02.016</t>
  </si>
  <si>
    <t>70.02.017</t>
  </si>
  <si>
    <t>70.02.020</t>
  </si>
  <si>
    <t>70.02.021</t>
  </si>
  <si>
    <t>70.02.022</t>
  </si>
  <si>
    <t>70.03</t>
  </si>
  <si>
    <t>70.03.001</t>
  </si>
  <si>
    <t>70.03.003</t>
  </si>
  <si>
    <t>70.03.006</t>
  </si>
  <si>
    <t>70.03.008</t>
  </si>
  <si>
    <t>70.03.009</t>
  </si>
  <si>
    <t>70.03.010</t>
  </si>
  <si>
    <t>70.03.012</t>
  </si>
  <si>
    <t>70.03.013</t>
  </si>
  <si>
    <t>70.04</t>
  </si>
  <si>
    <t>Coluna cônica</t>
  </si>
  <si>
    <t>70.04.001</t>
  </si>
  <si>
    <t>70.04.002</t>
  </si>
  <si>
    <t>Coluna simples (P-51), para fixação de placa de orientação</t>
  </si>
  <si>
    <t>70.04.003</t>
  </si>
  <si>
    <t>Coluna dupla (P-53) para fixação de placa de orientação</t>
  </si>
  <si>
    <t>70.04.004</t>
  </si>
  <si>
    <t>Coluna (P-57) para fixação de placa de orientação, com braço projetado</t>
  </si>
  <si>
    <t>70.04.005</t>
  </si>
  <si>
    <t>Braço (P-55) para fixação em poste de concreto</t>
  </si>
  <si>
    <t>70.04.006</t>
  </si>
  <si>
    <t>70.04.007</t>
  </si>
  <si>
    <t>Coluna semafórica simples 101 mm x 6 m</t>
  </si>
  <si>
    <t>70.05</t>
  </si>
  <si>
    <t>70.05.001</t>
  </si>
  <si>
    <t>70.05.002</t>
  </si>
  <si>
    <t>70.05.006</t>
  </si>
  <si>
    <t>Luminária LED 20W com braço, para travessia de pedestre</t>
  </si>
  <si>
    <t>70.05.011</t>
  </si>
  <si>
    <t>Grupo focal para pedestre com lâmpada LED e contador regressivo</t>
  </si>
  <si>
    <t>70.05.020</t>
  </si>
  <si>
    <t>Grupo focal veicular com lâmpada LED, com anteparo e suportes de fixação</t>
  </si>
  <si>
    <t>70.06</t>
  </si>
  <si>
    <t>70.06.001</t>
  </si>
  <si>
    <t>70.06.011</t>
  </si>
  <si>
    <t>70.06.012</t>
  </si>
  <si>
    <t>70.06.013</t>
  </si>
  <si>
    <t>70.06.014</t>
  </si>
  <si>
    <t>70.06.020</t>
  </si>
  <si>
    <t>70.06.021</t>
  </si>
  <si>
    <t>CDHU</t>
  </si>
  <si>
    <t>COMPANHIA DE DESENVOLVIMENTO HABITACIONAL E URBANO</t>
  </si>
  <si>
    <t>BDI :</t>
  </si>
  <si>
    <t>L.S.:</t>
  </si>
  <si>
    <t>UN</t>
  </si>
  <si>
    <t>TX</t>
  </si>
  <si>
    <t>M2</t>
  </si>
  <si>
    <t>KM</t>
  </si>
  <si>
    <t>Estudo geotecnico (sondagem)</t>
  </si>
  <si>
    <t>M</t>
  </si>
  <si>
    <t>M3</t>
  </si>
  <si>
    <t>H</t>
  </si>
  <si>
    <t>CJ</t>
  </si>
  <si>
    <t>INICIO, APOIO E ADMINISTRACAO DA OBRA</t>
  </si>
  <si>
    <t>UNMES</t>
  </si>
  <si>
    <t>M2MES</t>
  </si>
  <si>
    <t>MXMES</t>
  </si>
  <si>
    <t>DEMOLICAO SEM REAPROVEITAMENTO</t>
  </si>
  <si>
    <t>RETIRADA COM PROVAVEL REAPROVEITAMENTO</t>
  </si>
  <si>
    <t>KG</t>
  </si>
  <si>
    <t>Retirada diversa de pecas pre-moldadas</t>
  </si>
  <si>
    <t>TRANSPORTE E MOVIMENTACAO, DENTRO E FORA DA OBRA</t>
  </si>
  <si>
    <t>M3XKM</t>
  </si>
  <si>
    <t>T</t>
  </si>
  <si>
    <t>SERVICO EM SOLO E ROCHA, MANUAL</t>
  </si>
  <si>
    <t>SERVICO EM SOLO E ROCHA, MECANIZADO</t>
  </si>
  <si>
    <t>ESCORAMENTO, CONTENCAO E DRENAGEM</t>
  </si>
  <si>
    <t>M3MES</t>
  </si>
  <si>
    <t>Barbaca</t>
  </si>
  <si>
    <t>CJxDI</t>
  </si>
  <si>
    <t>HPXh</t>
  </si>
  <si>
    <t>Forma em tabua</t>
  </si>
  <si>
    <t>FUNDACAO PROFUNDA</t>
  </si>
  <si>
    <t>Estaca pre-moldada de concreto</t>
  </si>
  <si>
    <t>LAJE E PAINEL DE FECHAMENTO PRE-FABRICADOS</t>
  </si>
  <si>
    <t>Laje pre-fabricada mista em vigotas protendidas e lajotas</t>
  </si>
  <si>
    <t>Pre-laje</t>
  </si>
  <si>
    <t>Pecas moldadas no local (vergas, pilaretes, etc.)</t>
  </si>
  <si>
    <t>ESTRUTURA EM MADEIRA, FERRO, ALUMINIO E CONCRETO</t>
  </si>
  <si>
    <t>Estrutura pre-fabricada de concreto</t>
  </si>
  <si>
    <t>REVESTIMENTO CERAMICO</t>
  </si>
  <si>
    <t>Placa ceramica nao esmaltada extrudada</t>
  </si>
  <si>
    <t>Revestimento em placa ceramica esmaltada</t>
  </si>
  <si>
    <t>Revestimento ceramico nao esmaltado extrudado</t>
  </si>
  <si>
    <t>Marmore</t>
  </si>
  <si>
    <t>Reparos, conservacoes e complementos - GRUPO 19</t>
  </si>
  <si>
    <t>Rodape de madeira</t>
  </si>
  <si>
    <t>Reparos, conservacoes e complementos - GRUPO 20</t>
  </si>
  <si>
    <t>REVESTIMENTO SINTETICO E METALICO</t>
  </si>
  <si>
    <t>Revestimento vinilico</t>
  </si>
  <si>
    <t>Revestimento metalico</t>
  </si>
  <si>
    <t>Forracao e carpete</t>
  </si>
  <si>
    <t>Revestimento em cimento reforcado com fio sintetico (CRFS)</t>
  </si>
  <si>
    <t>Revestimento sintetico</t>
  </si>
  <si>
    <t>Rodape sintetico</t>
  </si>
  <si>
    <t>Degrau sintetico</t>
  </si>
  <si>
    <t>Reparos, conservacoes e complementos - GRUPO 21</t>
  </si>
  <si>
    <t>Forro sintetico</t>
  </si>
  <si>
    <t>Forro metalico</t>
  </si>
  <si>
    <t>Reparos, conservacoes e complementos - GRUPO 22</t>
  </si>
  <si>
    <t>Porta macho / femea montada com batente</t>
  </si>
  <si>
    <t>Porta comum completa - uso coletivo (padrao dimensional medio)</t>
  </si>
  <si>
    <t>Porta comum completa - uso publico (padrao dimensional medio/pesado)</t>
  </si>
  <si>
    <t>Reparos, conservacoes e complementos - GRUPO 23</t>
  </si>
  <si>
    <t>Portas, portoes e gradis</t>
  </si>
  <si>
    <t>Esquadria, serralheria de seguranca</t>
  </si>
  <si>
    <t>Portas, portoes e gradis.</t>
  </si>
  <si>
    <t>Esquadria, serralheria e elemento em aco inoxidavel</t>
  </si>
  <si>
    <t>Reparos, conservacoes e complementos - GRUPO 24</t>
  </si>
  <si>
    <t>ESQUADRIA, SERRALHERIA E ELEMENTO EM ALUMINIO</t>
  </si>
  <si>
    <t>Caixilho em aluminio</t>
  </si>
  <si>
    <t>Porta em aluminio</t>
  </si>
  <si>
    <t>Reparos, conservacoes e complementos - GRUPO 25</t>
  </si>
  <si>
    <t>Reparos, conservacoes e complementos - GRUPO 26</t>
  </si>
  <si>
    <t>Reparos, conservacoes e complementos - GRUPO 28</t>
  </si>
  <si>
    <t>INSERTE METALICO</t>
  </si>
  <si>
    <t>Reparos, conservacoes e complementos - GRUPO 29</t>
  </si>
  <si>
    <t>Aparelhos eletricos, hidraulicos e a gas</t>
  </si>
  <si>
    <t>Comunicacao visual e sonora</t>
  </si>
  <si>
    <t>Aparelhos sanitarios</t>
  </si>
  <si>
    <t>IMPERMEABILIZACAO, PROTECAO E JUNTA</t>
  </si>
  <si>
    <t>Isolamentos termicos / acusticos</t>
  </si>
  <si>
    <t>Junta de dilatacao</t>
  </si>
  <si>
    <t>CM3</t>
  </si>
  <si>
    <t>Junta de dilatacao estrutural</t>
  </si>
  <si>
    <t>DM3</t>
  </si>
  <si>
    <t>Envelope de concreto e protecao de tubos</t>
  </si>
  <si>
    <t>Isolante termico para tubos e dutos</t>
  </si>
  <si>
    <t>Impermeabilizacao flexivel com manta</t>
  </si>
  <si>
    <t>Impermeabilizacao flexivel com membranas</t>
  </si>
  <si>
    <t>Impermeabilizacao rigida</t>
  </si>
  <si>
    <t>Reparos, conservacoes e complementos - GRUPO 32</t>
  </si>
  <si>
    <t>Pintura em superficies de concreto / massa / gesso / pedras</t>
  </si>
  <si>
    <t>Pintura em superficies de madeira</t>
  </si>
  <si>
    <t>Pintura em estruturas metalicas</t>
  </si>
  <si>
    <t>Pintura de sinalizacao</t>
  </si>
  <si>
    <t>Pintura em superficie de concreto/massa/gesso/pedras, inclusive preparo</t>
  </si>
  <si>
    <t>Pintura em superficie metalica, inclusive preparo</t>
  </si>
  <si>
    <t>Pintura em superficie de madeira, inclusive preparo</t>
  </si>
  <si>
    <t>Preparacao de solo</t>
  </si>
  <si>
    <t>Vegetacao rasteira</t>
  </si>
  <si>
    <t>Vegetacao arbustiva</t>
  </si>
  <si>
    <t>arvores</t>
  </si>
  <si>
    <t>Corte, recorte e remocao</t>
  </si>
  <si>
    <t>Reparos, conservacoes e complementos - GRUPO 34</t>
  </si>
  <si>
    <t>Cancela automática metálica com barreira de alumínio de 3,50 até 4,00 m</t>
  </si>
  <si>
    <t>Reparos, conservacoes e complementos - GRUPO 35</t>
  </si>
  <si>
    <t>ENTRADA DE ENERGIA ELETRICA E TELEFONIA</t>
  </si>
  <si>
    <t>Caixas de entrada / medicao</t>
  </si>
  <si>
    <t>Para-raios de media tensao</t>
  </si>
  <si>
    <t>Reparos, conservacoes e complementos - GRUPO 36</t>
  </si>
  <si>
    <t>PAR</t>
  </si>
  <si>
    <t>QUADRO E PAINEL PARA ENERGIA ELETRICA E TELEFONIA</t>
  </si>
  <si>
    <t>Quadro para telefonia embutir, protecao IP40 chapa nº 16msg</t>
  </si>
  <si>
    <t>Quadro para telefonia de sobrepor, protecao IP40 chapa nº 16msg</t>
  </si>
  <si>
    <t>Quadro distribuicao de luz e forca de embutir universal</t>
  </si>
  <si>
    <t>Quadro distribuicao de luz e forca de sobrepor universal</t>
  </si>
  <si>
    <t>Fusiveis</t>
  </si>
  <si>
    <t>Chave de baixa tensao</t>
  </si>
  <si>
    <t>Chave de media tensao</t>
  </si>
  <si>
    <t>Reparos, conservacoes e complementos - GRUPO 37</t>
  </si>
  <si>
    <t>Capacitor de potencia</t>
  </si>
  <si>
    <t>TUBULACAO E CONDUTOR PARA ENERGIA ELETRICA E TELEFONIA BASICA</t>
  </si>
  <si>
    <t>Eletroduto em PVC rigido roscavel</t>
  </si>
  <si>
    <t>Eletroduto rígido em aço carbono galvanizado com acessórios - NBR 13057</t>
  </si>
  <si>
    <t>Eletroduto galvanizado conforme NBR13057 -  1 1/4´ com acessórios</t>
  </si>
  <si>
    <t>Eletroduto galvanizado conforme NBR13057 -  1 1/2´ com acessórios</t>
  </si>
  <si>
    <t>Eletroduto galvanizado conforme NBR13057 -  2´ com acessórios</t>
  </si>
  <si>
    <t>Eletroduto galvanizado conforme NBR13057 -  2 1/2´ com acessórios</t>
  </si>
  <si>
    <t>Eletroduto galvanizado conforme NBR13057 -  3´ com acessórios</t>
  </si>
  <si>
    <t>Eletroduto galvanizado conforme NBR13057 -  4´ com acessórios</t>
  </si>
  <si>
    <t>Eletroduto rígido em aço carbono galvanizado com acessórios - NBR 6323</t>
  </si>
  <si>
    <t>Eletroduto galvanizado a quente conforme NBR6323 - 1 1/4´ com acessórios</t>
  </si>
  <si>
    <t>Eletroduto galvanizado a quente conforme NBR6323 - 1 1/2´ com acessórios</t>
  </si>
  <si>
    <t>Eletroduto galvanizado a quente conforme NBR6323 - 2´ com acessórios</t>
  </si>
  <si>
    <t>Eletroduto galvanizado a quente conforme NBR6323 - 2 1/2´ com acessórios</t>
  </si>
  <si>
    <t>Eletroduto galvanizado a quente conforme NBR6323 - 3´ com acessórios</t>
  </si>
  <si>
    <t>Eletroduto galvanizado a quente conforme NBR6323 - 4´ com acessórios</t>
  </si>
  <si>
    <t>Eletroduto galvanizado a quente conforme NBR5598 - 1/2´ com acessórios</t>
  </si>
  <si>
    <t>Eletroduto galvanizado a quente conforme NBR5598 - 3/4´ com acessórios</t>
  </si>
  <si>
    <t>Eletroduto galvanizado a quente conforme NBR5598 - 1´ com acessórios</t>
  </si>
  <si>
    <t>Eletroduto galvanizado a quente conforme NBR5598 - 1 1/4´ com acessórios</t>
  </si>
  <si>
    <t>Eletroduto galvanizado a quente conforme NBR5598 - 1 1/2´ com acessórios</t>
  </si>
  <si>
    <t>Eletroduto galvanizado a quente conforme NBR5598 - 2´ com acessórios</t>
  </si>
  <si>
    <t>Eletroduto galvanizado a quente conforme NBR5598 - 3´ com acessórios</t>
  </si>
  <si>
    <t>Eletroduto galvanizado a quente conforme NBR5598 - 4´ com acessórios</t>
  </si>
  <si>
    <t>Canaleta, perfilado e acessorios</t>
  </si>
  <si>
    <t>Duto fechado de piso e acessorios</t>
  </si>
  <si>
    <t>Leitos e acessorios</t>
  </si>
  <si>
    <t>Eletroduto metalico flexivel</t>
  </si>
  <si>
    <t>Rodape tecnico e acessorios</t>
  </si>
  <si>
    <t>Eletroduto em PVC corrugado flexivel</t>
  </si>
  <si>
    <t>Reparos, conservacoes e complementos - GRUPO 38</t>
  </si>
  <si>
    <t>Eletrocalha e acessorios</t>
  </si>
  <si>
    <t>Eletrocalha e acessorios.</t>
  </si>
  <si>
    <t>Eletrocalha e acessorios..</t>
  </si>
  <si>
    <t>CONDUTOR E ENFIACAO DE ENERGIA ELETRICA E TELEFONIA</t>
  </si>
  <si>
    <t>Cabo de cobre, isolamento 450V / 750 V, isolacao em PVC 70°C</t>
  </si>
  <si>
    <t>Cabo de cobre, isolamento 0,6/1kV, isolacao em PVC 70°C</t>
  </si>
  <si>
    <t>Cabo de cobre nu, tempera mole, classe 2</t>
  </si>
  <si>
    <t>Cabo de cobre tripolar, isolamento 8,7/15 kV, isolacao EPR 90°C</t>
  </si>
  <si>
    <t>Cabo de cobre unipolar, isolamento 8,7/15 kV, isolacao EPR 90°C</t>
  </si>
  <si>
    <t>Terminais de pressao e compressao</t>
  </si>
  <si>
    <t>Cabo de cobre flexivel, isolamento 600 V, isolacao em VC/E 105°C</t>
  </si>
  <si>
    <t>Cabo de aluminio nu com alma de aco</t>
  </si>
  <si>
    <t>Cabo de aluminio nu sem alma de aco</t>
  </si>
  <si>
    <t>Cabo para transmissao de dados</t>
  </si>
  <si>
    <t>Reparos, conservacoes e complementos - GRUPO 39</t>
  </si>
  <si>
    <t>Cabo de cobre flexivel, isolamento 0,6/1 kV, isolacao em HEPR 90°C</t>
  </si>
  <si>
    <t>Cabo de cobre flexivel, isolamento 500 V, isolacao PP 70°C</t>
  </si>
  <si>
    <t>Cabo de cobre unipolar, isolamento 15/25 kV, isolacao EPR 90 °C / 105 °C</t>
  </si>
  <si>
    <t>Cabo de cobre flexivel, isolamento 0,6/1kV - isolacao HEPR 90° C - baixa emissao fumaca e gases</t>
  </si>
  <si>
    <t>Cabo optico</t>
  </si>
  <si>
    <t>Fios e cabos - audio e video</t>
  </si>
  <si>
    <t>DISTRIBUICAO DE FORCA E COMANDO DE ENERGIA ELETRICA E TELEFONIA</t>
  </si>
  <si>
    <t>Rele</t>
  </si>
  <si>
    <t>Amperimetro</t>
  </si>
  <si>
    <t>Voltimetro</t>
  </si>
  <si>
    <t>Reparos, conservacoes e complementos - GRUPO 40</t>
  </si>
  <si>
    <t>ILUMINACAO</t>
  </si>
  <si>
    <t>Lampadas</t>
  </si>
  <si>
    <t>Acessorios para iluminacao</t>
  </si>
  <si>
    <t>Lampada halogena</t>
  </si>
  <si>
    <t>Lampada fluorescente</t>
  </si>
  <si>
    <t>Reator e equipamentos para lampada de descarga de alta potencia</t>
  </si>
  <si>
    <t>Reator e equipamentos para lampada fluorescente</t>
  </si>
  <si>
    <t>Postes e acessorios</t>
  </si>
  <si>
    <t>Aparelho de iluminacao publica e decorativa</t>
  </si>
  <si>
    <t>Aparelho de iluminacao de longo alcance e especifica</t>
  </si>
  <si>
    <t>Aparelho de iluminacao a prova de tempo, gases e vapores</t>
  </si>
  <si>
    <t>Aparelho de iluminacao comercial e industrial</t>
  </si>
  <si>
    <t>Aparelho de iluminacao interna decorativa</t>
  </si>
  <si>
    <t>Reparos, conservacoes e complementos - GRUPO 41</t>
  </si>
  <si>
    <t>PARA-RAIOS PARA EDIFICACAO</t>
  </si>
  <si>
    <t>Componentes de sustentacao para mastro galvanizado</t>
  </si>
  <si>
    <t>Reparos, conservacoes e complementos - GRUPO 42</t>
  </si>
  <si>
    <t>APARELHOS ELETRICOS, HIDRAULICOS E A GAS.</t>
  </si>
  <si>
    <t>Torneiras eletricas</t>
  </si>
  <si>
    <t>Bombas centrifugas, uso geral</t>
  </si>
  <si>
    <t>Bombas submersiveis</t>
  </si>
  <si>
    <t>Reparos, conservacoes e complementos - GRUPO 43</t>
  </si>
  <si>
    <t>APARELHOS E METAIS HIDRAULICOS</t>
  </si>
  <si>
    <t>Aparelhos e loucas</t>
  </si>
  <si>
    <t>Acessorios e metais</t>
  </si>
  <si>
    <t>Aparelhos de aco inoxidavel</t>
  </si>
  <si>
    <t>Reparos, conservacoes e complementos - GRUPO 44</t>
  </si>
  <si>
    <t>ENTRADA DE AGUA, INCÊNDIO E GAS</t>
  </si>
  <si>
    <t>Entrada de agua</t>
  </si>
  <si>
    <t>Entrada de gas</t>
  </si>
  <si>
    <t>Reparos, conservacoes e complementos - GRUPO 45</t>
  </si>
  <si>
    <t>TUBULACAO E CONDUTORES PARA LIQUIDOS E GASES.</t>
  </si>
  <si>
    <t>Tubulacao em PVC rigido marrom para sistemas prediais de agua fria</t>
  </si>
  <si>
    <t>Tubulacao em PVC rigido branco para esgoto domiciliar</t>
  </si>
  <si>
    <t>Tubulacao em PVC rigido branco serie R - A.P e esgoto domiciliar</t>
  </si>
  <si>
    <t>Tubulacao em PVC rigido com junta elastica - aducao e distribuicao de agua</t>
  </si>
  <si>
    <t>Tubulacao em PVC rigido com junta elastica - rede de esgoto</t>
  </si>
  <si>
    <t>Tubulacao galvanizado</t>
  </si>
  <si>
    <t>Tubulacao em aco carbono galvanizado classe schedule</t>
  </si>
  <si>
    <t>Conexoes e acessorios em ferro fundido, predial e tradicional, esgoto e pluvial</t>
  </si>
  <si>
    <t>Tubulacao em cobre para agua quente, gas e vapor</t>
  </si>
  <si>
    <t>Tubulacao em concreto para rede de aguas pluviais</t>
  </si>
  <si>
    <t>Tubulacao em PEAD corrugado perfurado para rede drenagem</t>
  </si>
  <si>
    <t>Tubulacao em ferro ductil para redes de saneamento</t>
  </si>
  <si>
    <t>Tubulacao em PEAD - recalque de tratamento de esgoto</t>
  </si>
  <si>
    <t>Tubulacao flangeada em ferro ductil para redes de saneamento</t>
  </si>
  <si>
    <t>Tubulacao flangeada em ferro ductil para redes de saneamento.</t>
  </si>
  <si>
    <t>Reparos, conservacoes e complementos - GRUPO 46</t>
  </si>
  <si>
    <t>Tubulacao em aco preto schedule</t>
  </si>
  <si>
    <t>Tubulacao em concreto para rede de esgoto sanitario</t>
  </si>
  <si>
    <t>Tubulacao em ferro fundido predial SMU - esgoto e pluvial</t>
  </si>
  <si>
    <t>Tubulacao em cobre, para sistema de ar condicionado</t>
  </si>
  <si>
    <t>Tubulacao em cobre rigido, para sistema VRF de ar condicionado</t>
  </si>
  <si>
    <t>Tubulacao em PP - aguas pluviais / esgoto</t>
  </si>
  <si>
    <t>VALVULAS E APARELHOS DE MEDICAO E CONTROLE PARA LIQUIDOS E GASES</t>
  </si>
  <si>
    <t>Registro e / ou valvula em latao fundido sem acabamento</t>
  </si>
  <si>
    <t>Registro e / ou valvula em latao fundido com acabamento cromado</t>
  </si>
  <si>
    <t>Valvula de descarga ou para acionamento de metais sanitarios</t>
  </si>
  <si>
    <t>Registro e / ou valvula em bronze</t>
  </si>
  <si>
    <t>Registro e / ou valvula em ferro fundido</t>
  </si>
  <si>
    <t>Registro e / ou valvula em aco carbono fundido</t>
  </si>
  <si>
    <t>Registro e / ou valvula em aco carbono forjado</t>
  </si>
  <si>
    <t>Registro e / ou valvula em aco inoxidavel forjado</t>
  </si>
  <si>
    <t>Aparelho de medicao e controle</t>
  </si>
  <si>
    <t>Registro e / ou valvula em ferro ductil</t>
  </si>
  <si>
    <t>Registro e / ou valvula em PVC rigido ou ABS</t>
  </si>
  <si>
    <t>Reparos, conservacoes e complementos - GRUPO 47</t>
  </si>
  <si>
    <t>RESERVATORIO E TANQUE PARA LIQUIDOS E GASES</t>
  </si>
  <si>
    <t>Reservatorio em material sintetico</t>
  </si>
  <si>
    <t>Reservatorio metalico</t>
  </si>
  <si>
    <t>Reservatorio em concreto</t>
  </si>
  <si>
    <t>Reparos, conservacoes e complementos - GRUPO 48</t>
  </si>
  <si>
    <t>CAIXA, RALO, GRELHA E ACESSORIO HIDRAULICO</t>
  </si>
  <si>
    <t>Caixas sifonadas de PVC rigido</t>
  </si>
  <si>
    <t>Ralo em PVC rigido</t>
  </si>
  <si>
    <t>Caixa de passagem e inspecao</t>
  </si>
  <si>
    <t>Poco de visita, boca de lobo, caixa de passagem e afins</t>
  </si>
  <si>
    <t>Filtro anaerobio</t>
  </si>
  <si>
    <t>Fossa septica</t>
  </si>
  <si>
    <t>Anel e aduela pre-moldados</t>
  </si>
  <si>
    <t>Acessorios hidraulicos para agua de reuso</t>
  </si>
  <si>
    <t>DETECCAO, COMBATE E PREVENCAO A INCÊNDIO</t>
  </si>
  <si>
    <t>Hidrantes e acessorios</t>
  </si>
  <si>
    <t>Registro e valvula controladora</t>
  </si>
  <si>
    <t>Iluminacao e sinalizacao de emergencia</t>
  </si>
  <si>
    <t>Reparos, conservacoes e complementos - GRUPO 50</t>
  </si>
  <si>
    <t>PAVIMENTACAO E PASSEIO</t>
  </si>
  <si>
    <t>Pavimentacao preparo de base</t>
  </si>
  <si>
    <t>Pavimentacao com pedrisco e revestimento primario</t>
  </si>
  <si>
    <t>Pavimentacao flexivel</t>
  </si>
  <si>
    <t>Pavimentacao em paralelepipedos e blocos de concreto</t>
  </si>
  <si>
    <t>Calcadas e passeios.</t>
  </si>
  <si>
    <t>Reparos, conservacoes e complementos - GRUPO 54</t>
  </si>
  <si>
    <t>Limpeza e desinfeccao sanitaria</t>
  </si>
  <si>
    <t>Remocao de entulho</t>
  </si>
  <si>
    <t>CONFORTO MECANICO, EQUIPAMENTO E SISTEMA</t>
  </si>
  <si>
    <t>Climatizacao</t>
  </si>
  <si>
    <t>Ventilacao</t>
  </si>
  <si>
    <t>Reparos, conservacoes e complementos - GRUPO 61</t>
  </si>
  <si>
    <t>COZINHA, REFEITORIO, LAVANDERIA INDUSTRIAL E EQUIPAMENTOS</t>
  </si>
  <si>
    <t>Mobiliario e acessorios</t>
  </si>
  <si>
    <t>Reparos, conservacoes e complementos - GRUPO 62</t>
  </si>
  <si>
    <t>RESFRIAMENTO E CONSERVACAO DE MATERIAL PERECIVEL</t>
  </si>
  <si>
    <t>Camara frigorifica para resfriado</t>
  </si>
  <si>
    <t>Camara frigorifica para congelado</t>
  </si>
  <si>
    <t>SEGURANCA, VIGILANCIA E CONTROLE, EQUIPAMENTO E SISTEMA</t>
  </si>
  <si>
    <t>Equipamentos para sistema de seguranca, vigilancia e controle</t>
  </si>
  <si>
    <t>Reparos, conservacoes e complementos - GRUPO 66</t>
  </si>
  <si>
    <t>CAPTACAO, ADUCAO E TRATAMENTO DE AGUA E ESGOTO, EQUIPAMENTOS E SISTEMA</t>
  </si>
  <si>
    <t>ELETRIFICACAO, EQUIPAMENTOS E SISTEMA</t>
  </si>
  <si>
    <t>Estrutura especifica</t>
  </si>
  <si>
    <t>Reparos, conservacoes e complementos - GRUPO 68</t>
  </si>
  <si>
    <t>TELEFONIA, LOGICA E TRANSMISSAO DE DADOS, EQUIPAMENTOS E SISTEMA</t>
  </si>
  <si>
    <t>Distribuicao e comando, caixas e equipamentos especificos</t>
  </si>
  <si>
    <t>Estabilizacao de tensao</t>
  </si>
  <si>
    <t>Equipamentos para informatica</t>
  </si>
  <si>
    <t>Telecomunicacoes</t>
  </si>
  <si>
    <t>Reparos, conservacoes e complementos - GRUPO 69</t>
  </si>
  <si>
    <t>SINALIZACAO VIARIA</t>
  </si>
  <si>
    <t>Dispositivo viario</t>
  </si>
  <si>
    <t>Sinalizacao horizontal</t>
  </si>
  <si>
    <t>Sinalizacao vertical</t>
  </si>
  <si>
    <t>Sinalizacao semaforica e complementar</t>
  </si>
  <si>
    <t>Tachas e tachoes</t>
  </si>
  <si>
    <t>SINALIZACAO E COMUNICACAO VISUAL</t>
  </si>
  <si>
    <t>Placas, porticos e obeliscos arquitetônicos</t>
  </si>
  <si>
    <t>Placas, porticos e sinalizacao viaria</t>
  </si>
  <si>
    <t>Mobiliario</t>
  </si>
  <si>
    <t xml:space="preserve">Bacia sifonada com caixa de descarga acoplada e tampa - infantil	</t>
  </si>
  <si>
    <t>44.01.040</t>
  </si>
  <si>
    <t>Eletroduto galvanizado a quente conforme NBR5598 - 2 1/2´ com acessórios</t>
  </si>
  <si>
    <t>Eletroduto galvanizado a quente conforme NBR6323 - 1´ - com acessórios</t>
  </si>
  <si>
    <t>Eletroduto galvanizado a quente conforme NBR6323 - 3/4´ - com acessórios</t>
  </si>
  <si>
    <t>Eletroduto galvanizado conforme NBR13057 -  1´ com acessórios</t>
  </si>
  <si>
    <t>Eletroduto galvanizado conforme NBR13057 -  3/4´ com acessórios</t>
  </si>
  <si>
    <t>Tela em polietileno, malha 10 x 10 cm, fio 2 mm</t>
  </si>
  <si>
    <t>COM DESONERAÇÃO</t>
  </si>
  <si>
    <t>Projeto de instalações elétricas</t>
  </si>
  <si>
    <t>Levantamento topográfico e geofísico</t>
  </si>
  <si>
    <t>Tratamento, recuperação e trabalhos especiais em concreto</t>
  </si>
  <si>
    <t>Poço profundo</t>
  </si>
  <si>
    <t>Construção provisória</t>
  </si>
  <si>
    <t>Tapume, vedação e proteções diversas</t>
  </si>
  <si>
    <t>Alocação de equipe, equipamento e ferramental</t>
  </si>
  <si>
    <t>Sinalização de obra</t>
  </si>
  <si>
    <t>Locação de obra</t>
  </si>
  <si>
    <t>Demolição de concreto, lastro, mistura e afins</t>
  </si>
  <si>
    <t>Demolição de alvenaria</t>
  </si>
  <si>
    <t>Demolição de revestimento em massa</t>
  </si>
  <si>
    <t>Demolição de revestimento cerâmico e ladrilho hidráulico</t>
  </si>
  <si>
    <t>Demolição de revestimento sintético</t>
  </si>
  <si>
    <t>Demolição de revestimento em pedra e blocos maciços</t>
  </si>
  <si>
    <t>Demolição de revestimento asfáltico</t>
  </si>
  <si>
    <t>Demolição de forro / divisórias</t>
  </si>
  <si>
    <t>Demolição de impermeabilização e afins</t>
  </si>
  <si>
    <t>Remoção de pintura</t>
  </si>
  <si>
    <t>Remoção de sinalização horizontal</t>
  </si>
  <si>
    <t>Retirada de elementos de estrutura (concreto, ferro, alumínio e madeira)</t>
  </si>
  <si>
    <t>Retirada de telhamento e proteção</t>
  </si>
  <si>
    <t>Retirada de revestimento em pedra e blocos maciços</t>
  </si>
  <si>
    <t>Retirada de revestimentos sintéticos e metálicos</t>
  </si>
  <si>
    <t>Retirada de esquadria e elementos metálicos</t>
  </si>
  <si>
    <t>Retirada de ferragens e acessórios para esquadrias</t>
  </si>
  <si>
    <t>Retirada de aparelhos, metais sanitários e registro</t>
  </si>
  <si>
    <t>Retirada de aparelhos elétricos e hidráulicos</t>
  </si>
  <si>
    <t>Retirada de impermeabilização e afins</t>
  </si>
  <si>
    <t>Retirada em instalação elétrica - letra A ate B</t>
  </si>
  <si>
    <t>Retirada em instalação elétrica - letra C</t>
  </si>
  <si>
    <t>Retirada em instalação elétrica - letra D ate I</t>
  </si>
  <si>
    <t>Retirada em instalação elétrica - letra J ate N</t>
  </si>
  <si>
    <t>Retirada em instalação elétrica - letra O ate S</t>
  </si>
  <si>
    <t>Retirada em instalação elétrica - letra T ate o final</t>
  </si>
  <si>
    <t>Retirada em instalação hidráulica</t>
  </si>
  <si>
    <t>Retirada em instalação de combate a incêndio</t>
  </si>
  <si>
    <t>Retirada de sistema e equipamento de conforto mecânico</t>
  </si>
  <si>
    <t>Retirada de dispositivos viários</t>
  </si>
  <si>
    <t>Escavação manual em campo aberto de solo, exceto rocha</t>
  </si>
  <si>
    <t>Escavação manual em valas e buracos de solo, exceto rocha</t>
  </si>
  <si>
    <t>Escavação ou corte mecanizados em campo aberto de solo, exceto rocha</t>
  </si>
  <si>
    <t>Escavação mecanizada de valas e buracos em solo, exceto rocha</t>
  </si>
  <si>
    <t>Escavação mecanizada em solo brejoso ou turfa</t>
  </si>
  <si>
    <t>Escavação ou carga mecanizada em campo aberto</t>
  </si>
  <si>
    <t>Contenção</t>
  </si>
  <si>
    <t>Forma em papelão</t>
  </si>
  <si>
    <t>11.01.520</t>
  </si>
  <si>
    <t>Concreto usinado, fck = 30 MPa - para bombeamento em estaca hélice contínua</t>
  </si>
  <si>
    <t>Concreto usinado não estrutural - fornecimento do material</t>
  </si>
  <si>
    <t>Concreto não estrutural executado no local - fornecimento do material</t>
  </si>
  <si>
    <t>11.11</t>
  </si>
  <si>
    <t>Argamassas especiais</t>
  </si>
  <si>
    <t>11.11.030</t>
  </si>
  <si>
    <t>Lançamento e aplicação</t>
  </si>
  <si>
    <t>Reparos, conservações e complementos - GRUPO 11</t>
  </si>
  <si>
    <t>12.07.274</t>
  </si>
  <si>
    <t>Estaca tipo Raiz, diâmetro de 15 cm para 25 t, sem armação e sem argamassa, em rocha</t>
  </si>
  <si>
    <t>12.07.511</t>
  </si>
  <si>
    <t>Injeção de argamassa de cimento e areia em estaca raiz - sobreconsumo</t>
  </si>
  <si>
    <t>Tubulão</t>
  </si>
  <si>
    <t>Estaca hélice continua</t>
  </si>
  <si>
    <t>Estaca escavada com injeção ou micro estaca</t>
  </si>
  <si>
    <t>Laje pre-fabricada mista em vigotas treplicadas e lajotas</t>
  </si>
  <si>
    <t>Alvenaria de fundação (embasamento)</t>
  </si>
  <si>
    <t>Alvenaria com tijolo maciço comum ou especial</t>
  </si>
  <si>
    <t>Alvenaria com bloco cerâmico de vedação</t>
  </si>
  <si>
    <t>Alvenaria com bloco cerâmico estrutural</t>
  </si>
  <si>
    <t>Alvenaria com bloco de concreto de vedação</t>
  </si>
  <si>
    <t>Alvenaria de concreto celular ou silico calcário</t>
  </si>
  <si>
    <t>Elementos vazados (concreto, cerâmica e vidros)</t>
  </si>
  <si>
    <t>Divisória e fechamento</t>
  </si>
  <si>
    <t>Divisória e fechamento.</t>
  </si>
  <si>
    <t>Reparos, conservações e complementos - GRUPO 14</t>
  </si>
  <si>
    <t>Estrutura em aço</t>
  </si>
  <si>
    <t>Reparos, conservações e complementos - GRUPO 15</t>
  </si>
  <si>
    <t>Telhamento em cimento reforçado com fio sintético (CRFS)</t>
  </si>
  <si>
    <t>Telhamento metálico comum</t>
  </si>
  <si>
    <t>Telhamento metálico especial</t>
  </si>
  <si>
    <t>Telhamento em material sintético</t>
  </si>
  <si>
    <t>Reparos, conservações e complementos - GRUPO 16</t>
  </si>
  <si>
    <t>Regularização de base</t>
  </si>
  <si>
    <t>Reparos e conservações em massa e concreto - GRUPO 17</t>
  </si>
  <si>
    <t>Placa cerâmica esmaltada prensada</t>
  </si>
  <si>
    <t>24.02.811</t>
  </si>
  <si>
    <t>Eletroduto rígido em aço carbono galvanizado por imersão a quente com acessórios – NBR 5598</t>
  </si>
  <si>
    <t>41.11.712</t>
  </si>
  <si>
    <t>43.05.100</t>
  </si>
  <si>
    <t>Insuflador de ar compacto, para renovação de ar em ambientes, vazão máxima 93 m³/h</t>
  </si>
  <si>
    <t>Ar condicionado a frio, tipo split piso teto com capacidade de 48.000 BTU/h</t>
  </si>
  <si>
    <t>43.20.250</t>
  </si>
  <si>
    <t>Poço termométrico em alumínio, com haste de 30mm e rosca 1/2" npt</t>
  </si>
  <si>
    <t>44.03.316</t>
  </si>
  <si>
    <t>Torneira misturador clínica de mesa com arejador articulado, acionamento cotovelo</t>
  </si>
  <si>
    <t>44.03.810</t>
  </si>
  <si>
    <t>Aparelho misturador de mesa para pia com bica móvel, acabamento cromado</t>
  </si>
  <si>
    <t>49.03.022</t>
  </si>
  <si>
    <t>61.10.101</t>
  </si>
  <si>
    <t>61.14.051</t>
  </si>
  <si>
    <t>Parecer técnico de fundações, contenções e recomendações gerais, para empreendimentos com área construída até 1.000 m²</t>
  </si>
  <si>
    <t>Parecer técnico de fundações, contenções e recomendações gerais, para empreendimentos com área construída de 1.001 a 2.000 m²</t>
  </si>
  <si>
    <t>Parecer técnico de fundações, contenções e recomendações gerais, para empreendimentos com área construída de 2.001 a 5.000 m²</t>
  </si>
  <si>
    <t>Parecer técnico de fundações, contenções e recomendações gerais, para empreendimentos com área construída de 5.001 a 10.000 m²</t>
  </si>
  <si>
    <t>Parecer técnico de fundações, contenções e recomendações gerais, para empreendimentos com área construída acima de 10.000 m²</t>
  </si>
  <si>
    <t>Elaboração de projeto de adequação de entrada de energia elétrica junto a concessionária, com medição em baixa tensão e demanda até 75 kVA</t>
  </si>
  <si>
    <t>Elaboração de projeto de adequação de entrada de energia elétrica junto a concessionária, com medição em média tensão, subestação simplificada e demanda de 75 kVA a 300 kVA</t>
  </si>
  <si>
    <t>Elaboração de projeto de adequação de entrada de energia elétrica junto a concessionária, com medição em média tensão e demanda de 75 kVA a 300 kVA</t>
  </si>
  <si>
    <t>Elaboração de projeto de adequação de entrada de energia elétrica junto a concessionária, com medição em média tensão e demanda acima de 300 kVA a 2 MVA</t>
  </si>
  <si>
    <t>Taxa de mobilização e desmobilização de equipamentos para execução de levantamento topográfico</t>
  </si>
  <si>
    <t>Levantamento planimétrico cadastral com áreas ocupadas predominantemente por comunidades - área até 20.000 m² (mínimo de 3.500 m²)</t>
  </si>
  <si>
    <t>Levantamento planimétrico cadastral com áreas ocupadas predominantemente por comunidades - área acima de 20.000 m² até 200.000 m²</t>
  </si>
  <si>
    <t>Levantamento planimétrico cadastral com áreas ocupadas predominantemente por comunidades - área acima de 200.000 m²</t>
  </si>
  <si>
    <t>Levantamento planimétrico cadastral com áreas até 50% de ocupação - área até 20.000 m² (mínimo de 3.500 m²)</t>
  </si>
  <si>
    <t>Levantamento planimétrico cadastral com áreas até 50% de ocupação - área acima de 20.000 m² até 200.000 m²</t>
  </si>
  <si>
    <t>Levantamento planimétrico cadastral com áreas até 50% de ocupação - área acima de 200.000 m²</t>
  </si>
  <si>
    <t>Levantamento planimétrico cadastral com áreas acima de 50% de ocupação - área até 20.000 m² (mínimo de 4.000 m²)</t>
  </si>
  <si>
    <t>Levantamento planimétrico cadastral com áreas acima de 50% de ocupação - área acima de 20.000 m² até 200.000 m²</t>
  </si>
  <si>
    <t>Levantamento planimétrico cadastral com áreas acima de 50% de ocupação - área acima de 200.000 m²</t>
  </si>
  <si>
    <t>Levantamento planialtimétrico cadastral com áreas ocupadas predominantemente por comunidades - área até 20.000 m² (mínimo de 3.500 m²)</t>
  </si>
  <si>
    <t>Levantamento planialtimétrico cadastral com áreas ocupadas predominantemente por comunidades - área acima de 20.000 m² até 200.000 m²</t>
  </si>
  <si>
    <t>Levantamento planialtimétrico cadastral com áreas ocupadas predominantemente por comunidades - área acima de 200.000 m²</t>
  </si>
  <si>
    <t>Levantamento planialtimétrico cadastral com áreas até 50% de ocupação - área até 20.000 m² (mínimo de 4.000 m²)</t>
  </si>
  <si>
    <t>Levantamento planialtimétrico cadastral com áreas até 50% de ocupação - área acima de 20.000 m² até 200.000 m²</t>
  </si>
  <si>
    <t>Levantamento planialtimétrico cadastral com áreas até 50% de ocupação - área acima de 200.000 m²</t>
  </si>
  <si>
    <t>Levantamento planialtimétrico cadastral com áreas acima de 50% de ocupação - área até 20.000 m² (mínimo de 3.500 m²)</t>
  </si>
  <si>
    <t>Levantamento planialtimétrico cadastral com áreas acima de 50% de ocupação - área acima de 20.000 m² até 200.000 m²</t>
  </si>
  <si>
    <t>Levantamento planialtimétrico cadastral com áreas acima de 50% de ocupação - área acima de 200.000 m²</t>
  </si>
  <si>
    <t>Levantamento planialtimétrico cadastral em área rural até 2 alqueires (mínimo de 10.000 m²)</t>
  </si>
  <si>
    <t>Taxa de mobilização e desmobilização de equipamentos para execução de corte em concreto armado</t>
  </si>
  <si>
    <t>Demolição de concreto armado com preservação de armadura, para reforço e recuperação estrutural</t>
  </si>
  <si>
    <t>Taxa de mobilização e desmobilização de equipamentos para execução de perfuração em concreto</t>
  </si>
  <si>
    <t>Furação para até 10mm x 100mm em concreto armado, inclusive colagem de armadura (para até 8mm)</t>
  </si>
  <si>
    <t>Furação para até 10mm x 150mm em concreto armado, inclusive colagem de armadura (para até 8mm)</t>
  </si>
  <si>
    <t>Preparação de substrato para colagem de fibra de carbono, mediante lixamento e/ou apicoamento e escovação</t>
  </si>
  <si>
    <t>Taxa de mobilização e desmobilização de equipamentos para execução de perfuração para poço profundo - profundidade até 200 m</t>
  </si>
  <si>
    <t>Taxa de mobilização e desmobilização de equipamentos para execução de perfuração para poço profundo - profundidade acima de 200 m e até 300 m</t>
  </si>
  <si>
    <t>Taxa de mobilização e desmobilização de equipamentos para execução de perfuração para poço profundo - profundidade acima de 300 m</t>
  </si>
  <si>
    <t>Perfuração rotativa para poço profundo em camadas de solos sedimentares, diâmetro de 8 1/2" (215,90 mm)</t>
  </si>
  <si>
    <t>Perfuração rotativa para poço profundo em aluvião, arenito, ou solos sedimentados em geral, diâmetro de 10" (250 mm)</t>
  </si>
  <si>
    <t>Perfuração rotativa para poço profundo em aluvião, arenito, ou solos sedimentados em geral, diâmetro de 12" (300 mm)</t>
  </si>
  <si>
    <t>Perfuração rotativa para poço profundo em aluvião, arenito, ou solos sedimentados em geral, diâmetro de 14" (350 mm)</t>
  </si>
  <si>
    <t>Perfuração rotativa para poço profundo em aluvião, arenito, ou solos sedimentados em geral, diâmetro de 16" (400 mm)</t>
  </si>
  <si>
    <t>Perfuração rotativa para poço profundo em aluvião, arenito, ou solos sedimentados em geral, diâmetro de 18" (450 mm)</t>
  </si>
  <si>
    <t>Perfuração rotativa para poço profundo em aluvião, arenito, ou solos sedimentados em geral, diâmetro de 20" (500 mm)</t>
  </si>
  <si>
    <t>Perfuração rotativa para poço profundo em aluvião, arenito, ou solos sedimentados em geral, diâmetro de 22" (550 mm)</t>
  </si>
  <si>
    <t>Perfuração rotativa para poço profundo em aluvião, arenito, ou solos sedimentados em geral, diâmetro de 26" (650 mm)</t>
  </si>
  <si>
    <t>Perfuração rotativa para poço profundo em solos e/ou rocha metassedimentar alterada em geral, diâmetro de 20" (508 mm)</t>
  </si>
  <si>
    <t>Perfuração roto-pneumática para poço profundo em rocha metassedimentar em geral, diâmetro de 12 1/4" (311,15 mm)</t>
  </si>
  <si>
    <t>Perfuração rotativa para poço profundo em rocha alterada (basalto alterado), diâmetro de 8" (200 mm)</t>
  </si>
  <si>
    <t>Perfuração rotativa para poço profundo em rocha alterada (basalto alterado), diâmetro de 10" (250 mm)</t>
  </si>
  <si>
    <t>Perfuração rotativa para poço profundo em rocha alterada (basalto alterado), diâmetro de 12" (300 mm)</t>
  </si>
  <si>
    <t>Perfuração roto-pneumática para poço profundo em rocha sã (basalto), diâmetro de 6" (150 mm)</t>
  </si>
  <si>
    <t>Perfuração roto-pneumática para poço profundo em rocha sã (basalto), diâmetro de 8" (200 mm)</t>
  </si>
  <si>
    <t>Perfuração roto-pneumática para poço profundo em rocha sã (basalto), diâmetro de 10" (250 mm)</t>
  </si>
  <si>
    <t>Perfuração roto-pneumática para poço profundo em rocha sã (basalto), diâmetro de 12" (300 mm)</t>
  </si>
  <si>
    <t>Perfuração roto-pneumática para poço profundo em rocha sã (basalto), diâmetro de 14" (350 mm)</t>
  </si>
  <si>
    <t>Perfuração roto-pneumática para poço profundo em rocha sã (basalto), diâmetro de 18" (450 mm)</t>
  </si>
  <si>
    <t>Revestimento interno de poço profundo tubo liso em aço galvanizado, diâmetro de 6" (152,40 mm) - união solda</t>
  </si>
  <si>
    <t>Revestimento interno de poço profundo tubo PVC geomecânico nervurado standard, diâmetro de 6" (150 mm)</t>
  </si>
  <si>
    <t>Revestimento interno de poço profundo tubo PVC geomecânico nervurado reforçado, diâmetro de 8" (200 mm)</t>
  </si>
  <si>
    <t>Revestimento interno de poço profundo tubo de aço preto liso calandrado, diâmetro de 16" (406,40 mm)</t>
  </si>
  <si>
    <t>Filtro PVC geomecânico nervurado tipo reforçado para poço profundo, diâmetro de 8" (200 mm)</t>
  </si>
  <si>
    <t>Filtro espiralado galvanizado simples (standard) para poço profundo, diâmetro de 6" (152,40 mm)</t>
  </si>
  <si>
    <t>Filtro espiralado em aço inoxidável reforçado para poço profundo, diâmetro de 6" (152,40 mm)</t>
  </si>
  <si>
    <t>Taxa de mobilização e desmobilização de equipamentos para execução de bombeamento, limpeza, desenvolvimento e teste de vazão</t>
  </si>
  <si>
    <t>Cimentação de boca do poço profundo, entre perfuração de maior diâmetro (cimentação do espaço anular)</t>
  </si>
  <si>
    <t>Locação de container tipo escritório com 1 vaso sanitário, 1 lavatório e 1 ponto para chuveiro - área mínima de 13,80 m²</t>
  </si>
  <si>
    <t>Locação de container tipo sanitário com 2 vasos sanitários, 2 lavatórios, 2 mictórios e 4 pontos para chuveiro - área mínima de 13,80 m²</t>
  </si>
  <si>
    <t>Proteção em madeira e lona plástica para equipamento mecânico ou informática - para obras de reforma</t>
  </si>
  <si>
    <t>Locação de plataforma elevatória articulada, com altura aproximada de 12,5m, capacidade de carga de 227 kg, elétrica</t>
  </si>
  <si>
    <t>Locação de plataforma elevatória articulada, com altura aproximada de 20 m, capacidade de carga de 227 kg, diesel</t>
  </si>
  <si>
    <t>Limpeza manual do terreno, inclusive troncos até 5 cm de diâmetro, com caminhão à disposição dentro da obra, até o raio de 1 km</t>
  </si>
  <si>
    <t>Limpeza mecanizada do terreno, inclusive troncos até 15 cm de diâmetro, com caminhão à disposição dentro e fora da obra, com transporte no raio de até 1 km</t>
  </si>
  <si>
    <t>Limpeza mecanizada do terreno, inclusive troncos com diâmetro acima de 15 cm até 50 cm, com caminhão à disposição dentro da obra, até o raio de 1 km</t>
  </si>
  <si>
    <t>Demolição mecanizada de concreto armado, inclusive fragmentação, carregamento, transporte até 1 quilômetro e descarregamento</t>
  </si>
  <si>
    <t>Demolição mecanizada de concreto simples, inclusive fragmentação, carregamento, transporte até 1 quilômetro e descarregamento</t>
  </si>
  <si>
    <t>Demolição mecanizada de pavimento ou piso em concreto, inclusive fragmentação, carregamento, transporte até 1 quilômetro e descarregamento</t>
  </si>
  <si>
    <t>Demolição mecanizada de pavimento ou piso em concreto, inclusive fragmentação e acomodação do material</t>
  </si>
  <si>
    <t>Demolição mecanizada de sarjeta ou sarjetão, inclusive fragmentação, carregamento, transporte até 1 quilômetro e descarregamento</t>
  </si>
  <si>
    <t>Demolição mecanizada de sarjeta ou sarjetão, inclusive fragmentação e acomodação do material</t>
  </si>
  <si>
    <t>Demolição manual de rodapé, soleira ou peitoril, em material cerâmico e/ou ladrilho hidráulico, incluindo a base</t>
  </si>
  <si>
    <t>Desmonte (levantamento) mecanizado de pavimento em paralelepípedo ou lajota de concreto, inclusive carregamento, transporte até 1 quilômetro e descarregamento</t>
  </si>
  <si>
    <t>Desmonte (levantamento) mecanizado de pavimento em paralelepípedo ou lajota de concreto, inclusive acomodação do material</t>
  </si>
  <si>
    <t>Demolição (levantamento) mecanizada de pavimento asfáltico, inclusive carregamento, transporte até 1 quilômetro e descarregamento</t>
  </si>
  <si>
    <t>Demolição (levantamento) mecanizada de pavimento asfáltico, inclusive fragmentação e acomodação do material</t>
  </si>
  <si>
    <t>Fresagem de pavimento asfáltico com espessura até 5 cm, inclusive carregamento, transporte até 1 quilômetro e descarregamento</t>
  </si>
  <si>
    <t>Fresagem de pavimento asfáltico com espessura até 5 cm, inclusive remoção do material fresado até 10 quilômetros e varrição</t>
  </si>
  <si>
    <t>Retirada manual de guia pré-moldada, inclusive limpeza, carregamento, transporte até 1 quilômetro e descarregamento</t>
  </si>
  <si>
    <t>Retirada manual de paralelepípedo ou lajota de concreto, inclusive limpeza, carregamento, transporte até 1 quilômetro e descarregamento</t>
  </si>
  <si>
    <t>Remoção de entulho separado de obra com caçamba metálica - terra, alvenaria, concreto, argamassa, madeira, papel, plástico ou metal</t>
  </si>
  <si>
    <t>Remoção de entulho de obra com caçamba metálica - material volumoso e misturado por alvenaria, terra, madeira, papel, plástico e metal</t>
  </si>
  <si>
    <t>Remoção de entulho de obra com caçamba metálica - material rejeitado e misturado por vegetação, isopor, manta asfáltica e lã de vidro</t>
  </si>
  <si>
    <t>Carregamento mecanizado de entulho fragmentado, com caminhão à disposição dentro da obra, até o raio de 1 km</t>
  </si>
  <si>
    <t>Transporte de solo de 1ª e 2ª categoria por caminhão para distâncias superiores ao 2° km até o 3° km</t>
  </si>
  <si>
    <t>Transporte de solo de 1ª e 2ª categoria por caminhão para distâncias superiores ao 3° km até o 5° km</t>
  </si>
  <si>
    <t>Transporte de solo de 1ª e 2ª categoria por caminhão para distâncias superiores ao 5° km até o 10° km</t>
  </si>
  <si>
    <t>Transporte de solo de 1ª e 2ª categoria por caminhão para distâncias superiores ao 10° km até o 15° km</t>
  </si>
  <si>
    <t>Transporte de solo de 1ª e 2ª categoria por caminhão para distâncias superiores ao 15° km até o 20° km</t>
  </si>
  <si>
    <t>Escavação mecanizada de valas ou cavas com profundidade acima de 4 m, com escavadeira hidráulica</t>
  </si>
  <si>
    <t>Compactação de aterro mecanizado mínimo de 95% PN, sem fornecimento de solo em áreas fechadas</t>
  </si>
  <si>
    <t>Compactação de aterro mecanizado mínimo de 95% PN, sem fornecimento de solo em campo aberto</t>
  </si>
  <si>
    <t>Aterro mecanizado por compensação, solo de 1ª categoria em campo aberto, sem compactação do aterro</t>
  </si>
  <si>
    <t>Taxa de mobilização e desmobilização de equipamentos para execução de rebaixamento de lençol freático</t>
  </si>
  <si>
    <t>Locação de conjunto de bombeamento a vácuo para rebaixamento de lençol freático, com até 50 ponteiras e potência até 15 HP, mínimo 30 dias</t>
  </si>
  <si>
    <t>Gabião tipo caixa em tela metálica, altura de 0,5 m, com revestimento liga zinco/alumínio, malha hexagonal 8/10 cm, fio diâmetro 2,7 mm, independente do formato ou utilização</t>
  </si>
  <si>
    <t>Gabião tipo caixa em tela metálica, altura de 1 m, com revestimento liga zinco/alumínio, malha hexagonal 8/10 cm, fio diâmetro 2,7 mm, independente do formato ou utilização</t>
  </si>
  <si>
    <t>Forma em polipropileno (cubeta) e acessórios para laje nervurada com dimensões variáveis - locação</t>
  </si>
  <si>
    <t>Concreto ciclópico - fornecimento e aplicação (com 30% de pedra rachão), concreto fck 15 Mpa</t>
  </si>
  <si>
    <t>Argamassa de cimento e areia, fck = 20 MPa, consumo de cimento 600 kg/m³ - material para injeção em estaca raiz</t>
  </si>
  <si>
    <t>Taxa de mobilização e desmobilização de equipamentos para execução de estaca tipo Raiz em solo</t>
  </si>
  <si>
    <t>Taxa de mobilização e desmobilização de equipamentos para execução de estaca tipo Raiz em rocha</t>
  </si>
  <si>
    <t>Taxa de mobilização e desmobilização de equipamentos para execução de tubulão escavado mecanicamente</t>
  </si>
  <si>
    <t>Taxa de mobilização e desmobilização de equipamentos para execução de estaca tipo hélice contínua em solo</t>
  </si>
  <si>
    <t>Taxa de mobilização e desmobilização de equipamentos para execução de estacas escavadas com injeção ou microestaca</t>
  </si>
  <si>
    <t>Laje pré-fabricada mista vigota treliçada/lajota cerâmica - LT 12 (8+4) e capa com concreto de 25 MPa</t>
  </si>
  <si>
    <t>Laje pré-fabricada mista vigota treliçada/lajota cerâmica - LT 16 (12+4) e capa com concreto de 25 MPa</t>
  </si>
  <si>
    <t>Laje pré-fabricada mista vigota treliçada/lajota cerâmica - LT 20 (16+4) e capa com concreto de 25 MPa</t>
  </si>
  <si>
    <t>Laje pré-fabricada mista vigota treliçada/lajota cerâmica - LT 24 (20+4) e capa com concreto de 25 MPa</t>
  </si>
  <si>
    <t>Laje pré-fabricada mista vigota treliçada/lajota cerâmica - LT 30 (24+6) e capa com concreto de 25 MPa</t>
  </si>
  <si>
    <t>Laje pré-fabricada unidirecional em viga treliçada/lajota em EPS LT 12 (8 + 4), com capa de concreto de 25 MPa</t>
  </si>
  <si>
    <t>Laje pré-fabricada unidirecional em viga treliçada/lajota em EPS LT 16 (12 + 4), com capa de concreto de 25 MPa</t>
  </si>
  <si>
    <t>Laje pré-fabricada unidirecional em viga treliçada/lajota em EPS LT 20 (16 + 4), com capa de concreto de 25 MPa</t>
  </si>
  <si>
    <t>Laje pré-fabricada unidirecional em viga treliçada/lajota em EPS LT 25 (20 + 5), com capa de concreto de 25 MPa</t>
  </si>
  <si>
    <t>Laje pré-fabricada unidirecional em viga treliçada/lajota em EPS LT 30 (25 + 5), com capa de concreto de 25 MPa</t>
  </si>
  <si>
    <t>Laje pré-fabricada mista vigota protendida/lajota cerâmica - LP 12 (8+4) e capa com concreto de 25 MPa</t>
  </si>
  <si>
    <t>Laje pré-fabricada mista vigota protendida/lajota cerâmica - LP 16 (12+4) e capa com concreto de 25 MPa</t>
  </si>
  <si>
    <t>Laje pré-fabricada mista vigota protendida/lajota cerâmica - LP 20 (16+4) e capa com concreto de 25 MPa</t>
  </si>
  <si>
    <t>Laje pré-fabricada mista vigota protendida/lajota cerâmica - LP 25 (20+5) e capa com concreto de 25 MPa</t>
  </si>
  <si>
    <t>Divisória sanitária em painel laminado melamínico estrutural com perfis em alumínio, inclusive ferragem completa para vão de porta</t>
  </si>
  <si>
    <t>Divisória cega tipo naval, acabamento em laminado fenólico melamínico, com espessura de 3,5 cm</t>
  </si>
  <si>
    <t>Divisória em placas de gesso acartonado, resistência ao fogo 60 minutos, espessura 120/90mm - 1RF / 1RF LM</t>
  </si>
  <si>
    <t>Divisória cega tipo naval com miolo mineral, acabamento em laminado melamínico, com espessura de 3,5 cm</t>
  </si>
  <si>
    <t>Divisória painel/vidro/vidro tipo naval, acabamento em laminado fenólico melamínico, com espessura de 3,5 cm</t>
  </si>
  <si>
    <t>Divisória em placas de gesso acartonado, resistência ao fogo 30 minutos, espessura 73/48mm - 1ST / 1ST</t>
  </si>
  <si>
    <t>Divisória em placas de gesso acartonado, resistência ao fogo 30 minutos, espessura 73/48mm - 1ST / 1ST LM</t>
  </si>
  <si>
    <t>Divisória em placas de gesso acartonado, resistência ao fogo 30 minutos, espessura 100/70mm - 1ST / 1ST LM</t>
  </si>
  <si>
    <t>Divisória em placas de gesso acartonado, resistência ao fogo 30 minutos, espessura 100/70mm - 1ST / 1ST</t>
  </si>
  <si>
    <t>Divisória em placas de gesso acartonado, resistência ao fogo 30 minutos, espessura 100/70mm - 1RU / 1RU</t>
  </si>
  <si>
    <t>Divisória em placas duplas de gesso acartonado, resistência ao fogo 60 minutos, espessura 120/70mm - 2ST / 2ST LM</t>
  </si>
  <si>
    <t>Divisória cega tipo piso/teto em laminado melamínico de baixa pressão, com coluna estrutural em alumínio extrudado</t>
  </si>
  <si>
    <t>Divisória tipo piso/teto em vidro temperado simples, com coluna estrutural em alumínio extrudado</t>
  </si>
  <si>
    <t>Divisória tipo piso/teto em vidro temperado duplo e micro persianas, com coluna estrutural em alumínio extrudado</t>
  </si>
  <si>
    <t>Divisória em placas duplas de gesso acartonado, resistência ao fogo 120 minutos, espessura 130/70mm - 2RF / 2RF</t>
  </si>
  <si>
    <t>Divisória em placas duplas de gesso acartonado, resistência ao fogo 60 minutos, espessura 120/70mm - 2ST / 2RU</t>
  </si>
  <si>
    <t>Divisória em placas duplas de gesso acartonado, resistência ao fogo 60 minutos, espessura 120/70mm - 2RU / 2RU</t>
  </si>
  <si>
    <t>Divisória em placas duplas de gesso acartonado, resistência ao fogo 60 minutos, espessura 98/48mm - 2ST / 2ST LM</t>
  </si>
  <si>
    <t>Divisória em placas duplas de gesso acartonado, resistência ao fogo 60 minutos, espessura 98/48mm - 2RU / 2RU LM</t>
  </si>
  <si>
    <t>Divisória em placas duplas de gesso acartonado, resistência ao fogo 60 minutos, espessura 98/48mm - 2ST / 2RU LM</t>
  </si>
  <si>
    <t>Placa cerâmica esmaltada PEI-5 para área interna, grupo de absorção BIIb, resistência química B, assentado com argamassa colante industrializada</t>
  </si>
  <si>
    <t>Rodapé em placa cerâmica esmaltada PEI-5 para área interna, grupo de absorção BIIb, resistência química B, assentado com argamassa colante industrializada</t>
  </si>
  <si>
    <t>Placa cerâmica esmaltada antiderrapante PEI-5 para área interna com saída para o exterior, grupo de absorção BIIa, resistência química A, assentado com argamassa colante industrializada</t>
  </si>
  <si>
    <t>Rodapé em placa cerâmica esmaltada antiderrapante PEI-5 para área interna com saída para o exterior, grupo de absorção BIIa, resistência química A, assentado com argamassa colante industrializada</t>
  </si>
  <si>
    <t>Placa cerâmica esmaltada rústica PEI-5 para área interna com saída para o exterior, grupo de absorção BIIb, resistência química B, assentado com argamassa colante industrializada</t>
  </si>
  <si>
    <t>Rodapé em placa cerâmica esmaltada rústica PEI-5 para área interna com saída para o exterior, grupo de absorção BIIb, resistência química B, assentado com argamassa colante industrializada</t>
  </si>
  <si>
    <t>Rejuntamento em placas cerâmicas com argamassa industrializada para rejunte, juntas acima de 3 até 5 mm</t>
  </si>
  <si>
    <t>Rejuntamento em placas cerâmicas com argamassa industrializada para rejunte, juntas acima de 5 até 10 mm</t>
  </si>
  <si>
    <t>Rejuntamento de rodapé em placas cerâmicas com cimento branco, altura até 10 cm, juntas acima de 3 até 5 mm</t>
  </si>
  <si>
    <t>Rejuntamento de rodapé em placas cerâmicas com argamassa industrializada para rejunte, altura até 10 cm, juntas acima de 3 até 5 mm</t>
  </si>
  <si>
    <t>Rejuntamento de rodapé em placas cerâmicas com cimento branco, altura até 10 cm, juntas acima de 5 até 10 mm</t>
  </si>
  <si>
    <t>Rejuntamento de rodapé em placas cerâmicas com argamassa industrializada para rejunte, altura até 10 cm, juntas acima de 5 até 10 mm</t>
  </si>
  <si>
    <t>Placa cerâmica não esmaltada extrudada de alta resistência química e mecânica, espessura de 9 mm, uso industrial, assentado com argamassa química bicomponente</t>
  </si>
  <si>
    <t>Placa cerâmica não esmaltada extrudada de alta resistência química e mecânica, espessura de 9 mm, uso industrial, assentado com argamassa colante industrial</t>
  </si>
  <si>
    <t>Placa cerâmica não esmaltada extrudada de alta resistência química e mecânica, espessura de 14 mm, uso industrial, assentado com argamassa química bicomponente</t>
  </si>
  <si>
    <t>Rodapé em placa cerâmica não esmaltada extrudada de alta resistência química e mecânica, altura de 10 cm, uso industrial, assentado com argamassa química bicomponente</t>
  </si>
  <si>
    <t>Placa cerâmica não esmaltada extrudada para área com altas temperaturas, de alta resistência química e mecânica, espessura mínima de 13 mm, uso industrial e cozinhas profissionais, assentado com argamassa industrializada</t>
  </si>
  <si>
    <t>Rodapé em placa cerâmica não esmaltada extrudada para área com altas temperaturas, de alta resistência química e mecânica, altura de 10cm, uso industrial e cozinhas profissionais, assentado com argamassa industrializada</t>
  </si>
  <si>
    <t>Rejuntamento em placa cerâmica extrudada antiácida de 9 mm, com argamassa industrializada bicomponente à base de resina furânica, juntas acima de 3 até 6 mm</t>
  </si>
  <si>
    <t>Rejuntamento de placa cerâmica extrudada de 9 mm, com argamassa sintética industrializada tricomponente à base de resina epóxi, juntas acima de 3 até 6 mm</t>
  </si>
  <si>
    <t>Rejuntamento em placa cerâmica extrudada antiácida, espessura de 14 mm, com argamassa industrializada bicomponente, à base de resina furânica, juntas acima de 3 até 6 mm</t>
  </si>
  <si>
    <t>Rejuntamento em placa cerâmica extrudada antiácida de 14 mm, com argamassa sintética industrializada tricomponente, à base de resina epóxi, juntas de 3 até 6 mm</t>
  </si>
  <si>
    <t>Rejuntamento de rodapé em placa cerâmica extrudada antiácida de 9 mm, com argamassa industrializada bicomponente à base de resina furânica, juntas acima de 3 até 6 mm</t>
  </si>
  <si>
    <t>Rejuntamento de rodapé em placa cerâmica extrudada antiácida de 9 mm, com argamassa sintética  industrializada tricomponente à base de resina epóxi, juntas acima de 3 até 6 mm</t>
  </si>
  <si>
    <t>Revestimento em porcelanato esmaltado antiderrapante para área externa e ambiente com alto tráfego, grupo de absorção BIa, assentado com argamassa colante industrializada, rejuntado</t>
  </si>
  <si>
    <t>Rodapé em porcelanato esmaltado antiderrapante para área externa e ambiente com alto tráfego, grupo de absorção BIa, assentado com argamassa colante industrializada, rejuntado</t>
  </si>
  <si>
    <t>Revestimento em porcelanato esmaltado polido para área interna e ambiente com tráfego médio, grupo de absorção BIa, assentado com argamassa colante industrializada, rejuntado</t>
  </si>
  <si>
    <t>Rodapé em porcelanato esmaltado polido para área interna e ambiente com tráfego médio, grupo de absorção BIa, assentado com argamassa colante industrializada, rejuntado</t>
  </si>
  <si>
    <t>Revestimento em porcelanato esmaltado acetinado para área interna e ambiente com acesso ao exterior, grupo de absorção BIa, resistência química B, assentado com argamassa colante industrializada, rejuntado</t>
  </si>
  <si>
    <t>Rodapé em porcelanato esmaltado acetinado para área interna e ambiente com acesso ao exterior, grupo de absorção BIa, resistência química B, assentado com argamassa colante industrializada, rejuntado</t>
  </si>
  <si>
    <t>Revestimento em porcelanato técnico antiderrapante para área externa, grupo de absorção BIa, assentado com argamassa colante industrializada, rejuntado</t>
  </si>
  <si>
    <t>Rodapé em porcelanato técnico antiderrapante para área interna, grupo de absorção BIa, assentado com argamassa colante industrializada, rejuntado</t>
  </si>
  <si>
    <t>Revestimento em porcelanato técnico natural para área interna e ambiente com acesso ao exterior, grupo de absorção BIa, assentado com argamassa colante industrializada, rejuntado</t>
  </si>
  <si>
    <t>Rodapé em porcelanato técnico natural, para área interna e ambiente com acesso ao exterior, grupo de absorção BIa, assentado com argamassa colante industrializada, rejuntado</t>
  </si>
  <si>
    <t>Revestimento em porcelanato técnico polido para área interna e ambiente de médio tráfego, grupo de absorção BIa, coeficiente de atrito I, assentado com argamassa colante industrializada, rejuntado</t>
  </si>
  <si>
    <t>Rodapé em porcelanato técnico polido para área interna e ambiente de médio tráfego, grupo de absorção BIa, assentado com argamassa colante industrializada, rejuntado</t>
  </si>
  <si>
    <t>Revestimento em placa cerâmica esmaltada de 7,5x7,5 cm, assentado e rejuntado com argamassa industrializada</t>
  </si>
  <si>
    <t>Revestimento em placa cerâmica esmaltada de 10x10 cm, assentado e rejuntado com argamassa industrializada</t>
  </si>
  <si>
    <t>Revestimento em placa cerâmica esmaltada de 15x15 cm, tipo monocolor, assentado e rejuntado com argamassa industrializada</t>
  </si>
  <si>
    <t>Revestimento em placa cerâmica esmaltada de 20x20 cm, tipo monocolor, assentado e rejuntado com argamassa industrializada</t>
  </si>
  <si>
    <t>Revestimento em placa cerâmica não esmaltada extrudada, de alta resistência química e mecânica, espessura de 9 mm, assentado com argamassa colante industrializada</t>
  </si>
  <si>
    <t>Revestimento em placa cerâmica extrudada de alta resistência química e mecânica, espessura entre 9 e 10 mm, assentado com argamassa industrializada de alta aderência</t>
  </si>
  <si>
    <t>Rejuntamento em placa cerâmica extrudada, espessura entre 9 e 10 mm, com argamassa industrial anticorrosiva à base de resina epóxi, juntas de 6 a 10 mm</t>
  </si>
  <si>
    <t>Peitoril e/ou soleira em granito, espessura de 2 cm e largura de 21 cm até 30 cm, acabamento polido</t>
  </si>
  <si>
    <t>Revestimento vinílico, espessura de 2 mm, para tráfego médio, com impermeabilizante acrílico</t>
  </si>
  <si>
    <t>Revestimento vinílico em manta, espessura total de 2mm, resistente a lavagem com hipoclorito</t>
  </si>
  <si>
    <t>Revestimento vinílico em manta heterogênea, espessura de 2 mm, com impermeabilizante acrílico</t>
  </si>
  <si>
    <t>Revestimento vinílico flexível em manta homogênea, espessura de 2 mm, com impermeabilizante acrílico</t>
  </si>
  <si>
    <t>Revestimento vinílico heterogêneo flexível em réguas, espessura de 3 mm, com impermeabilizante acrílico</t>
  </si>
  <si>
    <t>Revestimento vinílico autoportante acústico, espessura de 4,5 mm, com impermeabilizante acrílico</t>
  </si>
  <si>
    <t>Revestimento vinílico antiestático acústico, espessura de 5 mm, com impermeabilizante acrílico</t>
  </si>
  <si>
    <t>Revestimento em aço inoxidável AISI 304, liga 18,8, chapa 20, espessura de 1 mm, acabamento escovado com grana especial</t>
  </si>
  <si>
    <t>Piso em painel com miolo de madeira contraplacado por lâminas de madeira e externamente por chapas em CRFS, espessura de 40 mm</t>
  </si>
  <si>
    <t>Rodapé para piso vinílico em PVC, espessura de 2 mm e altura de 5 cm, curvo/plano, com impermeabilizante acrílico</t>
  </si>
  <si>
    <t>Rodapé flexível para piso vinílico em PVC, espessura de 2 mm e altura de 7,5 cm, curvo/plano, com impermeabilizante acrílico</t>
  </si>
  <si>
    <t>Rodapé hospitalar flexível em PVC para piso vinílico, espessura de 2 mm e altura de 7,5 cm, com impermeabilizante acrílico</t>
  </si>
  <si>
    <t>Testeira flexível para arremate de degrau vinílico em PVC, espessura de 2 mm, com impermeabilizante acrílico</t>
  </si>
  <si>
    <t>Porta em laminado fenólico melamínico com acabamento liso, batente de madeira sem revestimento - 70 x 210 cm</t>
  </si>
  <si>
    <t>Porta em laminado fenólico melamínico com acabamento liso, batente de madeira sem revestimento - 80 x 210 cm</t>
  </si>
  <si>
    <t>Porta em laminado fenólico melamínico com acabamento liso, batente de madeira sem revestimento - 90 x 210 cm</t>
  </si>
  <si>
    <t>Porta em laminado fenólico melamínico com acabamento liso, batente de madeira sem revestimento - 120 x 210 cm</t>
  </si>
  <si>
    <t>Porta em laminado fenólico melamínico com acabamento liso, batente de madeira sem revestimento - 140 x 210 cm</t>
  </si>
  <si>
    <t>Porta em laminado fenólico melamínico com acabamento liso, batente de madeira sem revestimento - 220 x 210 cm</t>
  </si>
  <si>
    <t>Porta em laminado melamínico estrutural com acabamento texturizado, batente em alumínio com ferragens - 60 x 180 cm</t>
  </si>
  <si>
    <t>Faixa/batedor de proteção em madeira de 20 x 5 cm, com acabamento em laminado fenólico melamínico</t>
  </si>
  <si>
    <t>Armário/gabinete embutido em MDF sob medida, revestido em laminado melamínico, com portas e prateleiras</t>
  </si>
  <si>
    <t>Prateleira sob medida em compensado, revestida nas duas faces em laminado fenólico melamínico</t>
  </si>
  <si>
    <t>Armário tipo prateleira com subdivisão em compensado, revestido totalmente em laminado fenólico melamínico</t>
  </si>
  <si>
    <t>Armário sob medida em compensado de madeira totalmente revestido em folheado de madeira, completo</t>
  </si>
  <si>
    <t>Armário sob medida em compensado de madeira totalmente revestido em laminado melamínico texturizado, completo</t>
  </si>
  <si>
    <t>Faixa/batedor de proteção em madeira de 290 x 15 mm, com acabamento em laminado fenólico melamínico</t>
  </si>
  <si>
    <t>Porta lisa de madeira, interna "PIM", para acabamento em pintura, padrão dimensional médio, com ferragens, completo - 80 x 210 cm</t>
  </si>
  <si>
    <t>Porta lisa de madeira, interna "PIM", para acabamento em pintura, padrão dimensional médio/pesado, com ferragens, completo - 80 x 210 cm</t>
  </si>
  <si>
    <t>Porta lisa de madeira, interna "PIM", para acabamento em pintura, padrão dimensional médio/pesado, com ferragens, completo - 90 x 210 cm</t>
  </si>
  <si>
    <t>Porta lisa de madeira, interna, resistente a umidade "PIM RU", para acabamento em pintura, padrão dimensional médio/pesado, com ferragens, completo - 80 x 210 cm</t>
  </si>
  <si>
    <t>Porta lisa de madeira, interna, resistente a umidade "PIM RU", para acabamento revestido ou em pintura, para divisória sanitária, padrão dimensional médio/pesado, com ferragens, completo - 80 x 190 cm</t>
  </si>
  <si>
    <t>Porta lisa de madeira, interna, resistente a umidade "PIM RU", para acabamento em pintura, tipo acessível, padrão dimensional médio/pesado, com ferragens, completo - 90 x 210 cm</t>
  </si>
  <si>
    <t>Porta lisa de madeira, interna, resistente a umidade "PIM RU", para acabamento em pintura, de correr ou deslizante, tipo acessível, padrão dimensional pesado, com sistema deslizante e ferragens, completo - 100 x 210 cm</t>
  </si>
  <si>
    <t>Caixilho tipo veneziana industrial com montantes em aço galvanizado e aletas em fibra de vidro</t>
  </si>
  <si>
    <t>Caixilho removível em tela de aço galvanizado, tipo ondulada com malha de 1", fio 12, com requadro tubular de aço carbono, sob medida</t>
  </si>
  <si>
    <t>Caixilho fixo em tela de aço galvanizado tipo ondulada com malha de 1/2", fio 12, com requadro em cantoneira de aço carbono, sob medida</t>
  </si>
  <si>
    <t>Porta em ferro de abrir, parte inferior chapeada, parte superior para receber vidro, sob medida</t>
  </si>
  <si>
    <t>Portão de 2 folhas tubular diâmetro de 3´, com tela em aço galvanizado de 2´, altura acima de 3,00 m, completo</t>
  </si>
  <si>
    <t>Porta de ferro acústica, espessura de 80mm, batente tripla vedação 185mm, com fechadura e maçaneta - 50 dB</t>
  </si>
  <si>
    <t>Fechamento em chapa de aço galvanizada nº 14 MSG, perfurada com diâmetro de 12,7 mm, requadro em chapa dobrada</t>
  </si>
  <si>
    <t>Fechamento em chapa expandida losangular de 10 x 20 mm, com requadro em cantoneira de aço carbono</t>
  </si>
  <si>
    <t>Fechamento em chapa perfurada, furos quadrados 4 x 4 mm, com requadro em cantoneira de aço carbono</t>
  </si>
  <si>
    <t>Porta de enrolar automatizada, em chapa de aço galvanizada microperfurada, com pintura eletrostática, com controle remoto</t>
  </si>
  <si>
    <t>Porta de segurança de correr suspensa em grade de aço SAE 1045, diâmetro de 1´, completa, sem têmpera e revenimento</t>
  </si>
  <si>
    <t>Porta de segurança de abrir em grade de aço SAE 1045, diâmetro 1´, completa, sem têmpera e revenimento</t>
  </si>
  <si>
    <t>Porta de segurança de abrir em grade de aço SAE 1045 chapeada, diâmetro 1´, completa, sem têmpera e revenimento</t>
  </si>
  <si>
    <t>Porta de segurança de abrir em grade de aço SAE 1045, diâmetro 1´, com ferrolho longo embutido em caixa, completa, sem têmpera e revenimento</t>
  </si>
  <si>
    <t>Portão de segurança de abrir em grade de aço SAE 1045 chapeado, para muralha, diâmetro 1´, completo, sem têmpera e revenimento</t>
  </si>
  <si>
    <t>Porta de segurança de abrir em grade de aço SAE 1045, diâmetro 1´, completa, com têmpera e revenimento</t>
  </si>
  <si>
    <t>Porta de segurança de abrir em grade de aço SAE 1045 chapeada, diâmetro 1´, completa, com têmpera e revenimento</t>
  </si>
  <si>
    <t>Porta de segurança de abrir em grade de aço SAE 1045, diâmetro 1´, com ferrolho longo embutido em caixa, completa, com têmpera e revenimento</t>
  </si>
  <si>
    <t>Porta de segurança de abrir em grade de aço SAE 1045 chapeada, com isolamento acústico, diâmetro 1´, completa, com têmpera e revenimento</t>
  </si>
  <si>
    <t>Portão de segurança de abrir em grade de aço SAE 1045 chapeado, para muralha, diâmetro 1´, completo, com têmpera e revenimento</t>
  </si>
  <si>
    <t>Porta de segurança de correr suspensa em grade de aço SAE 1045, chapeada, diâmetro de 1´, completa, sem têmpera e revenimento</t>
  </si>
  <si>
    <t>Porta de segurança de correr em grade de aço SAE 1045, diâmetro de 1´, completa, com têmpera e revenimento</t>
  </si>
  <si>
    <t>Porta de segurança de correr suspensa em grade de aço SAE 1045 chapeada, diâmetro de 1´, completa, com têmpera e revenimento</t>
  </si>
  <si>
    <t>Porta de segurança de correr em grade de aço SAE 1045 chapeada, diâmetro de 1´, completa, sem têmpera e revenimento</t>
  </si>
  <si>
    <t>Porta de segurança de correr em grade de aço SAE 1045, diâmetro de 1´, completa, sem têmpera e revenimento</t>
  </si>
  <si>
    <t>Caixilho de segurança em aço SAE 1010/1020 tipo fixo e de correr, para receber vidro, com bandeira tipo veneziana</t>
  </si>
  <si>
    <t>Porta de abrir em chapa de aço galvanizado, com requadro em tela ondulada malha 2´ e fio 12</t>
  </si>
  <si>
    <t>Corrimão duplo em tubo de aço inoxidável escovado, com diâmetro de 1 1/2´ e montantes com diâmetro de 2´</t>
  </si>
  <si>
    <t>Corrimão em tubo de aço inoxidável escovado, diâmetro de 1 1/2´ e montantes com diâmetro de 2´</t>
  </si>
  <si>
    <t>Chapa perfurada em aço SAE 1020, furos redondos de diâmetro 7,5 mm, espessura 1/8´ - soldagem tipo MIG</t>
  </si>
  <si>
    <t>Chapa perfurada em aço SAE 1020, furos redondos de diâmetro 25 mm, espessura 1/4´ - inclusive soldagem</t>
  </si>
  <si>
    <t>Tela de proteção tipo mosquiteira removível, em fibra de vidro com revestimento em PVC e requadro em alumínio</t>
  </si>
  <si>
    <t>Protetor de parede ou bate-maca em PVC flexível, com amortecimento à impacto, altura de 150 mm</t>
  </si>
  <si>
    <t>Faixa em vinil para proteção de paredes, com amortecimento à alto impacto, altura de 400 mm</t>
  </si>
  <si>
    <t>Bate-maca ou protetor de parede curvo em PVC, com amortecimento à impacto, altura de 200 mm</t>
  </si>
  <si>
    <t>Barra antipânico para porta dupla com travamentos horizontal e vertical completa, com maçaneta tipo alavanca e chave, para vãos de 1,40 a 1,60 m</t>
  </si>
  <si>
    <t>Barra antipânico para porta dupla com travamentos horizontal e vertical completa, com maçaneta tipo alavanca e chave, para vãos de 1,70 a 2,60 m</t>
  </si>
  <si>
    <t>Barra de apoio reta, para pessoas com mobilidade reduzida, em tubo de aço inoxidável de 1 1/2´</t>
  </si>
  <si>
    <t>Barra de apoio reta, para pessoas com mobilidade reduzida, em tubo de aço inoxidável de 1 1/2´ x 500 mm</t>
  </si>
  <si>
    <t>Barra de apoio reta, para pessoas com mobilidade reduzida, em tubo de aço inoxidável de 1 1/2´ x 800 mm</t>
  </si>
  <si>
    <t>Barra de apoio em ângulo de 90°, para pessoas com mobilidade reduzida, em tubo de aço inoxidável de 1 1/2´ x 800 x 800 mm</t>
  </si>
  <si>
    <t>Barra de apoio lateral para lavatório, para pessoas com mobilidade reduzida, em tubo de aço inoxidável de 1.1/4", comprimento 25 a 30 cm</t>
  </si>
  <si>
    <t>Barra de apoio reta, para pessoas com mobilidade reduzida, em tubo de alumínio, comprimento de 800 mm, acabamento com pintura epóxi</t>
  </si>
  <si>
    <t>Barra de apoio em ângulo de 90°, para pessoas com mobilidade reduzida, em tubo de alumínio de 800 x 800 mm, acabamento com pintura epóxi</t>
  </si>
  <si>
    <t>Barra de proteção para sifão, para pessoas com mobilidade reduzida, em tubo de alumínio, acabamento com pintura epóxi</t>
  </si>
  <si>
    <t>Barra de apoio reta, para pessoas com mobilidade reduzida, em tubo de aço inoxidável de 1 1/4´ x 400 mm</t>
  </si>
  <si>
    <t>Barra de proteção para lavatório, para pessoas com mobilidade reduzida, em tubo de alumínio acabamento com pintura epóxi</t>
  </si>
  <si>
    <t>Purificador de pressão elétrico em chapa eletrozincado pré-pintada e tampo em aço inoxidável, capacidade de refrigeração de 2,75 l/h</t>
  </si>
  <si>
    <t>Purificador de pressão elétrico em chapa eletrozincado pré-pintada e tampo em aço inoxidável, capacidade de refrigeração de 7,2 l/h</t>
  </si>
  <si>
    <t>Faixa em policarbonato para sinalização visual fotoluminescente, para degraus, comprimento de 20 cm</t>
  </si>
  <si>
    <t>Tinta acrílica para sinalização visual de piso, com acabamento microtexturizado e antiderrapante</t>
  </si>
  <si>
    <t>Sistema de alarme PNE com indicador audiovisual, para pessoas com mobilidade reduzida ou cadeirante</t>
  </si>
  <si>
    <t>Sistema de alarme PNE com indicador audiovisual, sistema sem fio (Wireless), para pessoas com mobilidade reduzida ou cadeirante</t>
  </si>
  <si>
    <t>Placa de identificação para estacionamento, com desenho universal de acessibilidade, tipo pedestal</t>
  </si>
  <si>
    <t>Sinalização com pictograma autoadesivo em policarbonato para piso 80 cm x 120 cm - área de resgate</t>
  </si>
  <si>
    <t>Placa de sinalização tátil em poliestireno com alto relevo em braile, para identificação de pavimentos</t>
  </si>
  <si>
    <t>Espuma flexível de poliuretano poliéter/poliéster para absorção acústica, espessura de 50 mm</t>
  </si>
  <si>
    <t>Lâmina refletiva revestida com dupla face em alumínio, dupla malha de reforço e laminação entre camadas, para isolação térmica</t>
  </si>
  <si>
    <t>Isolamento acústico em placas de espuma semirrígida, com uma camada de manta HD, espessura de 50 mm</t>
  </si>
  <si>
    <t>Isolamento acústico em placas de espuma semirrígida incombustível, com superfície em cunhas anecóicas, espessura de 50 mm</t>
  </si>
  <si>
    <t>Junta de dilatação ou vedação com mastique de silicone, 1,0 x 0,5 cm - inclusive guia de apoio em polietileno</t>
  </si>
  <si>
    <t>Perfil de acabamento com borracha termoplástica vulcanizada contínua flexível, para junta de dilatação de embutir - piso-piso</t>
  </si>
  <si>
    <t>Perfil de acabamento com borracha termoplástica vulcanizada contínua flexível, para junta de dilatação de embutir - piso-parede</t>
  </si>
  <si>
    <t>Perfil de acabamento com borracha termoplástica vulcanizada contínua flexível, para junta de dilatação de embutir - parede-parede ou forro-forro</t>
  </si>
  <si>
    <t>Perfil de acabamento com borracha termoplástica vulcanizada contínua flexível, para junta de dilatação de embutir - parede-parede ou forro-forro - canto</t>
  </si>
  <si>
    <t>Junta estrutural com perfil elastomérico para fissuras, painéis e estruturas em geral, movimentação máxima 15 mm</t>
  </si>
  <si>
    <t>Junta estrutural com perfil elastomérico para fissuras, painéis e estruturas em geral, movimentação máxima 30 mm</t>
  </si>
  <si>
    <t>Junta estrutural com perfil elastomérico e lábios poliméricos para obras de arte, movimentação máxima 40 mm</t>
  </si>
  <si>
    <t>Junta estrutural com perfil elastomérico e lábios poliméricos para obras de arte, movimentação máxima 55 mm</t>
  </si>
  <si>
    <t>Proteção anticorrosiva, a base de resina epóxi com alcatrão, para ramais sob a terra, com DN até 1´</t>
  </si>
  <si>
    <t>Proteção anticorrosiva, a base de resina epóxi com alcatrão, para ramais sob a terra, com DN acima de 1´ até 2´</t>
  </si>
  <si>
    <t>Proteção anticorrosiva, a base de resina epóxi com alcatrão, para ramais sob a terra, com DN acima de 2´ até 3´</t>
  </si>
  <si>
    <t>Proteção anticorrosiva, a base de resina epóxi com alcatrão, para ramais sob a terra, com DN acima de 3´ até 4´</t>
  </si>
  <si>
    <t>Proteção anticorrosiva, a base de resina epóxi com alcatrão, para ramais sob a terra, com DN acima de 5´ até 6´</t>
  </si>
  <si>
    <t>Proteção anticorrosiva, com fita adesiva, para ramais sob a terra, com DN acima de 1´ até 2´</t>
  </si>
  <si>
    <t>Proteção anticorrosiva, com fita adesiva, para ramais sob a terra, com DN acima de 2´ até 3´</t>
  </si>
  <si>
    <t>Isolamento térmico em polietileno expandido, espessura de 5 mm, para tubulação de 1/2´ (15 mm)</t>
  </si>
  <si>
    <t>Isolamento térmico em polietileno expandido, espessura de 5 mm, para tubulação de 3/4´ (22 mm)</t>
  </si>
  <si>
    <t>Isolamento térmico em polietileno expandido, espessura de 5 mm, para tubulação de 1´ (28 mm)</t>
  </si>
  <si>
    <t>Isolamento térmico em polietileno expandido, espessura de 10 mm, para tubulação de 1 1/4´ (35 mm)</t>
  </si>
  <si>
    <t>Isolamento térmico em polietileno expandido, espessura de 10 mm, para tubulação de 1 1/2´ (42 mm)</t>
  </si>
  <si>
    <t>Isolamento térmico em polietileno expandido, espessura de 10 mm, para tubulação de 2´ (54 mm)</t>
  </si>
  <si>
    <t>Isolamento térmico em espuma elastomérica, espessura de 9 a 12 mm, para tubulação de 1/4´ (cobre)</t>
  </si>
  <si>
    <t>Isolamento térmico em espuma elastomérica, espessura de 9 a 12 mm, para tubulação de 1/2´ (cobre)</t>
  </si>
  <si>
    <t>Isolamento térmico em espuma elastomérica, espessura de 9 a 12 mm, para tubulação de 5/8´ (cobre) ou 1/4´ (ferro)</t>
  </si>
  <si>
    <t>Isolamento térmico em espuma elastomérica, espessura de 9 a 12 mm, para tubulação de 1´ (cobre)</t>
  </si>
  <si>
    <t>Isolamento térmico em espuma elastomérica, espessura de 19 a 26 mm, para tubulação de 7/8´ (cobre) ou 1/2´ (ferro)</t>
  </si>
  <si>
    <t>Isolamento térmico em espuma elastomérica, espessura de 19 a 26 mm, para tubulação de 1 1/8´ (cobre) ou 3/4´ (ferro)</t>
  </si>
  <si>
    <t>Isolamento térmico em espuma elastomérica, espessura de 19 a 26 mm, para tubulação de 1 3/8´ (cobre) ou 1´ (ferro)</t>
  </si>
  <si>
    <t>Isolamento térmico em espuma elastomérica, espessura de 19 a 26 mm, para tubulação de 1 5/8´ (cobre) ou 1 1/4´ (ferro)</t>
  </si>
  <si>
    <t>Isolamento térmico em espuma elastomérica, espessura de 19 a 26 mm, para tubulação de 1 1/2´ (ferro)</t>
  </si>
  <si>
    <t>Isolamento térmico em espuma elastomérica, espessura de 19 a 26 mm, para tubulação de 2´ (ferro)</t>
  </si>
  <si>
    <t>Isolamento térmico em espuma elastomérica, espessura de 19 a 26 mm, para tubulação de 2 1/2´ (ferro)</t>
  </si>
  <si>
    <t>Isolamento térmico em espuma elastomérica, espessura de 19 a 26 mm, para tubulação de 3 1/2´ (cobre) ou 3´ (ferro)</t>
  </si>
  <si>
    <t>Isolamento térmico em espuma elastomérica, espessura de 19 a 26 mm, para tubulação de 4´ (ferro)</t>
  </si>
  <si>
    <t>Isolamento térmico em espuma elastomérica, espessura de 19 a 26 mm, para tubulação de 5´ (ferro)</t>
  </si>
  <si>
    <t>Isolamento térmico em espuma elastomérica, espessura de 19 a 26 mm, para tubulação de 6´ (ferro)</t>
  </si>
  <si>
    <t>Manta em espuma elastomérica, espessura de 19 a 26 mm, para isolamento térmico de tubulação acima de 6´</t>
  </si>
  <si>
    <t>Isolamento térmico em espuma elastomérica, espessura de 19 a 26 mm, para tubulação de 3/8" (cobre) ou 1/8" (ferro)</t>
  </si>
  <si>
    <t>Isolamento térmico em espuma elastomérica, espessura de 19 a 26 mm, para tubulação de 3/4" (cobre) ou 3/8" (ferro)</t>
  </si>
  <si>
    <t>Impermeabilização em manta asfáltica tipo III-B, espessura de 3 mm, face exposta em geotêxtil, com membrana acrílica</t>
  </si>
  <si>
    <t>Impermeabilização em manta asfáltica plastomérica com armadura, tipo III, espessura de 4 mm, face exposta em geotêxtil com membrana acrílica</t>
  </si>
  <si>
    <t>Impermeabilização em membrana de asfalto modificado com elastômeros, na cor preta e reforço em tela poliéster</t>
  </si>
  <si>
    <t>Impermeabilização em membrana à base de polímeros acrílicos, na cor branca e reforço em tela poliéster</t>
  </si>
  <si>
    <t>Impermeabilização em membrana à base de resina termoplástica e cimentos aditivados com reforço em tela poliéster</t>
  </si>
  <si>
    <t>Impermeabilização em argamassa polimérica com reforço em tela poliéster para pressão hidrostática positiva</t>
  </si>
  <si>
    <t>Proteção passiva contra incêndio com tinta intumescente, com tempo requerido de resistência ao fogo TRRF = 60 min - aplicação em estrutura metálica</t>
  </si>
  <si>
    <t>Proteção passiva contra incêndio com tinta intumescente, com tempo requerido de resistência ao fogo TRRF = 120 min - aplicação em estrutura metálica</t>
  </si>
  <si>
    <t>Proteção passiva contra incêndio com tinta intumescente, tempo requerido de resistência ao fogo TRRF = 60 minutos - aplicação em painéis de gesso acartonado</t>
  </si>
  <si>
    <t>Proteção passiva contra incêndio com tinta intumescente, tempo requerido de resistência ao fogo TRRF = 120 minutos - aplicação em painéis de gesso acartonado</t>
  </si>
  <si>
    <t>Cerca em tela de aço galvanizado de 2´, montantes em mourões de concreto com ponta inclinada e arame farpado</t>
  </si>
  <si>
    <t>Alambrado em tela de aço galvanizado de 2´, montantes metálicos e arame farpado, até 4,00 m de altura</t>
  </si>
  <si>
    <t>Alambrado em tela de aço galvanizado de 2´, montantes metálicos e arame farpado, acima de 4,00 m de altura</t>
  </si>
  <si>
    <t>Alambrado em tela de aço galvanizado de 2´, montantes metálicos com extremo superior duplo e arame farpado, acima de 4,00 m de altura</t>
  </si>
  <si>
    <t>Portão de abrir em grade de aço galvanizado eletrofundida, malha 65 x 132 mm, e pintura eletrostática</t>
  </si>
  <si>
    <t>Portão de correr em grade de aço galvanizado eletrofundida, malha 65 x 132 mm, e pintura eletrostática</t>
  </si>
  <si>
    <t>Caixa de proteção para transformador de corrente, (1000 x 750 x 300) mm, padrão Concessionárias</t>
  </si>
  <si>
    <t>Quadro de distribuição universal de embutir, para disjuntores 16 DIN / 12 Bolt-on - 150 A - sem componentes</t>
  </si>
  <si>
    <t>Quadro de distribuição universal de embutir, para disjuntores 24 DIN / 18 Bolt-on - 150 A - sem componentes</t>
  </si>
  <si>
    <t>Quadro de distribuição universal de embutir, para disjuntores 34 DIN / 24 Bolt-on - 150 A - sem componentes</t>
  </si>
  <si>
    <t>Quadro de distribuição universal de embutir, para disjuntores 44 DIN / 32 Bolt-on - 150 A - sem componentes</t>
  </si>
  <si>
    <t>Quadro de distribuição universal de embutir, para disjuntores 56 DIN / 40 Bolt-on - 225 A - sem componentes</t>
  </si>
  <si>
    <t>Quadro de distribuição universal de embutir, para disjuntores 70 DIN / 50 Bolt-on - 225 A - sem componentes</t>
  </si>
  <si>
    <t>Quadro de distribuição universal de sobrepor, para disjuntores 16 DIN / 12 Bolt-on - 150 A - sem componentes</t>
  </si>
  <si>
    <t>Quadro de distribuição universal de sobrepor, para disjuntores 24 DIN / 18 Bolt-on - 150 A - sem componentes</t>
  </si>
  <si>
    <t>Quadro de distribuição universal de sobrepor, para disjuntores 34 DIN / 24 Bolt-on - 150 A - sem componentes</t>
  </si>
  <si>
    <t>Quadro de distribuição universal de sobrepor, para disjuntores 44 DIN / 32 Bolt-on - 150 A - sem componentes</t>
  </si>
  <si>
    <t>Quadro de distribuição universal de sobrepor, para disjuntores 56 DIN / 40 Bolt-on - 225 A - sem componentes</t>
  </si>
  <si>
    <t>Quadro de distribuição universal de sobrepor, para disjuntores 70 DIN / 50 Bolt-on - 225 A - sem componentes</t>
  </si>
  <si>
    <t>Disjuntor em caixa moldada, térmico e magnético ajustáveis, tripolar 630/690 V, faixa de ajuste de 440 até 630 A</t>
  </si>
  <si>
    <t>Disjuntor em caixa moldada, térmico e magnético ajustáveis, tripolar 1250/690 V, faixa de ajuste de 800 até 1250 A</t>
  </si>
  <si>
    <t>Disjuntor em caixa moldada, térmico e magnético ajustáveis, tripolar 1600/690 V, faixa de ajuste de 1000 até 1600 A</t>
  </si>
  <si>
    <t>Chave seccionadora sob carga, tripolar, acionamento rotativo, com prolongador, sem porta-fusível, de 160 A</t>
  </si>
  <si>
    <t>Chave seccionadora sob carga, tripolar, acionamento rotativo, com prolongador, sem porta-fusível, de 250 A</t>
  </si>
  <si>
    <t>Chave seccionadora sob carga, tripolar, acionamento rotativo, com prolongador, sem porta-fusível, de 400 A</t>
  </si>
  <si>
    <t>Chave seccionadora sob carga, tripolar, acionamento rotativo, com prolongador, sem porta-fusível, de 630 A</t>
  </si>
  <si>
    <t>Chave seccionadora sob carga, tripolar, acionamento rotativo, com prolongador, sem porta-fusível, de 1000 A</t>
  </si>
  <si>
    <t>Chave seccionadora sob carga, tripolar, acionamento rotativo, com prolongador, sem porta-fusível, de 1250 A</t>
  </si>
  <si>
    <t>Chave seccionadora sob carga, tripolar, acionamento rotativo, com prolongador e porta-fusível até NH-00-125 A - sem fusíveis</t>
  </si>
  <si>
    <t>Chave seccionadora sob carga, tripolar, acionamento rotativo, com prolongador e porta-fusível até NH-00-160 A - sem fusíveis</t>
  </si>
  <si>
    <t>Chave seccionadora sob carga, tripolar, acionamento rotativo, com prolongador e porta-fusível até NH-1-250 A - sem fusíveis</t>
  </si>
  <si>
    <t>Chave seccionadora sob carga, tripolar, acionamento rotativo, com prolongador e porta-fusível até NH-2-400 A - sem fusíveis</t>
  </si>
  <si>
    <t>Chave seccionadora sob carga, tripolar, acionamento rotativo, com prolongador e porta-fusível até NH-3-630 A - sem fusíveis</t>
  </si>
  <si>
    <t>Chave seccionadora sob carga, tripolar, acionamento tipo punho, com porta-fusível até NH-00-160 A - sem fusíveis</t>
  </si>
  <si>
    <t>Chave seccionadora sob carga, tripolar, acionamento tipo punho, com porta-fusível até NH-1-250 A - sem fusíveis</t>
  </si>
  <si>
    <t>Chave seccionadora sob carga, tripolar, acionamento tipo punho, com porta-fusível até NH-2-400 A - sem fusíveis</t>
  </si>
  <si>
    <t>Chave seccionadora sob carga, tripolar, acionamento tipo punho, com porta-fusível até NH-3-630 A - sem fusíveis</t>
  </si>
  <si>
    <t>Capacitor de potência trifásico de 10 kVAr, 220 V/60 Hz, para correção de fator de potência</t>
  </si>
  <si>
    <t>Dispositivo de proteção contra surto, 4 polos, 3F+N, Un até 240/415V, Iimp= 75 kA (25 kA por fase), curva de ensaio 10/350 µs - classe 1</t>
  </si>
  <si>
    <t>Dispositivo de proteção contra surto, 4 polos, suportabilidade &lt;= 2,5 kV, 3F+N, Un até 240/415V, curva de ensaio 8/20µs, In=20kA/40kA - classe 2</t>
  </si>
  <si>
    <t>Disjuntor em caixa moldada tripolar, térmico e magnético fixos, tensão de isolamento 480/690V, de 70A até 150A</t>
  </si>
  <si>
    <t>Disjuntor em caixa moldada tripolar, térmico e magnético fixos, tensão de isolamento 415/690V, de 175A a 250A</t>
  </si>
  <si>
    <t>Disjuntor em caixa moldada bipolar, térmico e magnético fixos - 480 V, de 10 A a 50 A para 120/240 Vca - 25 KA e para 380/440 Vca - 18 KA</t>
  </si>
  <si>
    <t>Disjuntor em caixa moldada bipolar, térmico e magnético fixos - 600 V, de 150 A para 120/240 Vca - 25 KA e para 380/440 Vca - 18 KA</t>
  </si>
  <si>
    <t>Disjuntor fixo a vácuo de 15 a 17,5 kV, equipado com motorização de fechamento, com relê de proteção</t>
  </si>
  <si>
    <t>Caixa de derivação ou passagem, para cruzamento de duto, medindo 4 x 25 x 70 mm, sem cruzadora</t>
  </si>
  <si>
    <t>Caixa de derivação ou passagem, para cruzamento de duto, medindo 12 x 25 x 70 mm, com cruzadora</t>
  </si>
  <si>
    <t>Caixa de derivação ou passagem, para cruzamento de duto, medindo 16 x 25 x 70 mm, com cruzadora</t>
  </si>
  <si>
    <t>Caixa para tomadas: de energia, RJ, sobressalente, interruptor ou espelho, com pintura eletrostática, para rodapé técnico triplo</t>
  </si>
  <si>
    <t>Caixa para tomadas: de energia, RJ, sobressalente, interruptor ou espelho, com pintura eletrostática, para rodapé técnico duplo</t>
  </si>
  <si>
    <t>Poste condutor metálico para distribuição, com suporte para tomadas elétricas e RJ, com pintura eletrostática, altura de 3 m</t>
  </si>
  <si>
    <t>Cabo telefônico CI, com 10 pares de 0,50 mm, para centrais telefônicas, equipamentos e rede interna</t>
  </si>
  <si>
    <t>Cabo telefônico CI, com 20 pares de 0,50 mm, para centrais telefônicas, equipamentos e rede interna</t>
  </si>
  <si>
    <t>Cabo telefônico CI, com 50 pares de 0,50 mm, para centrais telefônicas, equipamentos e rede interna</t>
  </si>
  <si>
    <t>Cabo telefônico CTP-APL-SN, com 10 pares de 0,50 mm, para cotos de transição em caixas e entradas</t>
  </si>
  <si>
    <t>Cabo telefônico secundário de distribuição CTP-APL, com 20 pares de 0,50 mm, para rede externa</t>
  </si>
  <si>
    <t>Cabo telefônico secundário de distribuição CTP-APL, com 50 pares de 0,50 mm, para rede externa</t>
  </si>
  <si>
    <t>Cabo telefônico secundário de distribuição CTP-APL, com 100 pares de 0,50 mm, para rede externa</t>
  </si>
  <si>
    <t>Cabo telefônico secundário de distribuição CTP-APL-G, com 10 pares de 0,50 mm, para rede subterrânea</t>
  </si>
  <si>
    <t>Cabo telefônico secundário de distribuição CTP-APL-G, com 20 pares de 0,50 mm, para rede subterrânea</t>
  </si>
  <si>
    <t>Cabo telefônico secundário de distribuição CTP-APL-G, com 50 pares de 0,50 mm, para rede subterrânea</t>
  </si>
  <si>
    <t>Cabo telefônico secundário de distribuição CTP-APL, com 10 pares de 0,65 mm, para rede externa</t>
  </si>
  <si>
    <t>Cabo telefônico secundário de distribuição CTP-APL, com 20 pares de 0,65 mm, para rede externa</t>
  </si>
  <si>
    <t>Cabo telefônico secundário de distribuição CTP-APL, com 50 pares de 0,65 mm, para rede externa</t>
  </si>
  <si>
    <t>Cabo de cobre flexível blindado de 2 x 1,5 mm², isolamento 600V, isolação em VC/E 105°C - para detecção de incêndio</t>
  </si>
  <si>
    <t>Cabo de cobre flexível blindado de 3 x 1,5 mm², isolamento 600V, isolação em VC/E 105°C - para detecção de incêndio</t>
  </si>
  <si>
    <t>Cabo de cobre flexível blindado de 2 x 2,5 mm², isolamento 600V, isolação em VC/E 105°C - para detecção de incêndio</t>
  </si>
  <si>
    <t>Cabo de cobre flexível de 1,5 mm², isolamento 0,6/1 kV - isolação HEPR 90°C - baixa emissão de fumaça e gases</t>
  </si>
  <si>
    <t>Cabo de cobre flexível de 2,5 mm², isolamento 0,6/1 kV - isolação HEPR 90°C - baixa emissão de fumaça e gases</t>
  </si>
  <si>
    <t>Cabo de cobre flexível de 4 mm², isolamento 0,6/1 kV -  isolação HEPR 90°C - baixa emissão de fumaça e gases</t>
  </si>
  <si>
    <t>Cabo de cobre flexível de 6 mm², isolamento 0,6/1 kV - isolação HEPR 90°C - baixa emissão de fumaça e gases</t>
  </si>
  <si>
    <t>Cabo de cobre flexível de 10 mm², isolamento 0,6/1 kV - isolação HEPR 90°C - baixa emissão de fumaça e gases</t>
  </si>
  <si>
    <t>Cabo de cobre flexível de 16 mm², isolamento 0,6/1 kV - isolação HEPR 90°C - baixa emissão de fumaça e gases</t>
  </si>
  <si>
    <t>Cabo de cobre flexível de 25 mm², isolamento 0,6/1 kV - isolação HEPR 90°C - baixa emissão de fumaça e gases</t>
  </si>
  <si>
    <t>Cabo de cobre flexível de 35 mm², isolamento 0,6/1 kV - isolação HEPR 90°C - baixa emissão de fumaça e gases</t>
  </si>
  <si>
    <t>Cabo de cobre flexível de 50 mm², isolamento 0,6/1 kV - isolação HEPR 90°C - baixa emissão de fumaça e gases</t>
  </si>
  <si>
    <t>Cabo de cobre flexível de 70 mm², isolamento 0,6/1 kV - isolação HEPR 90°C - baixa emissão de fumaça e gases</t>
  </si>
  <si>
    <t>Cabo de cobre flexível de 95 mm², isolamento 0,6/1 kV - isolação HEPR 90°C - baixa emissão de fumaça e gases</t>
  </si>
  <si>
    <t>Cabo de cobre flexível de 120 mm², isolamento 0,6/1 kV - isolação HEPR 90°C - baixa emissão de fumaça e gases</t>
  </si>
  <si>
    <t>Cabo de cobre flexível de 150 mm², isolamento 0,6/1 kV - isolação HEPR 90°C - baixa emissão de fumaça e gases</t>
  </si>
  <si>
    <t>Cabo de cobre flexível de 185 mm², isolamento 0,6/1 kV - isolação HEPR 90°C - baixa emissão de fumaça e gases</t>
  </si>
  <si>
    <t>Cabo de cobre flexível de 240 mm², isolamento 0,6/1 kV - isolação HEPR 90°C - baixa emissão de fumaça e gases</t>
  </si>
  <si>
    <t>Caixa em alumínio fundido à prova de tempo, umidade, gases, vapores e pó, 150 x 150 x 150 mm</t>
  </si>
  <si>
    <t>Caixa em alumínio fundido à prova de tempo, umidade, gases, vapores e pó, 200 x 200 x 200 mm</t>
  </si>
  <si>
    <t>Caixa em alumínio fundido à prova de tempo, umidade, gases, vapores e pó, 240 x 240 x 150 mm</t>
  </si>
  <si>
    <t>Caixa em alumínio fundido à prova de tempo, umidade, gases, vapores e pó, 445 x 350 x 220 mm</t>
  </si>
  <si>
    <t>Tomada de energia quadrada com rabicho de 10 A - 250 V , para instalação em painel / rodapé / caixa de tomadas</t>
  </si>
  <si>
    <t>Relé bimetálico de sobrecarga para acoplamento direto, faixas de ajuste de 20/32 A até 50/63 A</t>
  </si>
  <si>
    <t>Relé bimetálico de sobrecarga para acoplamento direto, faixas de ajuste 0,4/0,63 A até 16/25 A</t>
  </si>
  <si>
    <t>Amperímetro de ferro móvel de 96 x 96 mm, para ligação em transformador de corrente, escala fixa de 0A/50 A até 0A/2 kA</t>
  </si>
  <si>
    <t>Voltímetro de ferro móvel de 96 x 96 mm, escalas variáveis de 0/150 V, 0/250 V, 0/300 V, 0/500 V e 0/600 V</t>
  </si>
  <si>
    <t>Trilho eletrificado de alimentação com 1 circuito, em alumínio com pintura na cor branco, inclusive acessórios</t>
  </si>
  <si>
    <t>Reator eletrônico de alto fator de potência com partida instantânea, para uma lâmpada fluorescente compacta "2U", base G24q-3, 26 W - 220 V</t>
  </si>
  <si>
    <t>Poste telecônico em aço SAE 1010/1020 galvanizado a fogo, com espera para uma luminária, altura de 3,00 m</t>
  </si>
  <si>
    <t>Poste telecônico em aço SAE 1010/1020 galvanizado a fogo, com espera para duas luminárias, altura de 3,00 m</t>
  </si>
  <si>
    <t>Luminária blindada de sobrepor ou pendente em calha fechada, para 2 lâmpadas fluorescentes de 32 W/36 W/40 W</t>
  </si>
  <si>
    <t>Luminária retangular de embutir tipo calha fechada, com difusor plano, para 2 lâmpadas fluorescentes tubulares de 28 W/32 W/36 W/54 W</t>
  </si>
  <si>
    <t>Luminária retangular de sobrepor tipo calha aberta, para 2 lâmpadas fluorescentes tubulares de 32 W</t>
  </si>
  <si>
    <t>Luminária retangular de sobrepor tipo calha fechada, com difusor translúcido, para 2 lâmpadas fluorescentes de 28 W/32 W/36 W/54 W</t>
  </si>
  <si>
    <t>Luminária quadrada de embutir tipo calha aberta com aletas planas, para 2 lâmpadas fluorescentes compactas de 18 W/26 W</t>
  </si>
  <si>
    <t>Luminária quadrada de embutir tipo calha aberta, com refletor e aleta parabólicas em alumínio de alto brilho, para 4 lâmpadas fluorescentes de 14 W/16 W/18 W</t>
  </si>
  <si>
    <t>Luminária redonda de embutir, com foco orientável e acessório antiofuscante, para 1 lâmpada dicroica de 50 W</t>
  </si>
  <si>
    <t>Plafon plástico e/ou PVC para acabamento de ponto de luz, com soquete E-27 para lâmpada fluorescente compacta</t>
  </si>
  <si>
    <t>Conector tipo ´X´ para aterramento de telas, acabamento estanhado, para cabo de 16 - 50 mm²</t>
  </si>
  <si>
    <t>Solda exotérmica conexão cabo-cabo horizontal em X sobreposto, bitola do cabo de 35-35mm² a 50-35mm²</t>
  </si>
  <si>
    <t>Solda exotérmica conexão cabo-cabo horizontal em X sobreposto, bitola do cabo de 50-50mm² a 95-50mm²</t>
  </si>
  <si>
    <t>Solda exotérmica conexão cabo-cabo horizontal em T, bitola do cabo de 16-16mm² a 50-35mm², 70-35mm² e 95-35mm²</t>
  </si>
  <si>
    <t>Solda exotérmica conexão cabo-haste em X sobreposto, bitola do cabo de 35mm² a 50mm² para haste de 5/8" e 3/4"</t>
  </si>
  <si>
    <t>Solda exotérmica conexão cabo-haste em T, bitola do cabo de 35mm² para haste de 5/8" e 3/4"</t>
  </si>
  <si>
    <t>Solda exotérmica conexão cabo-haste em T, bitola do cabo de 50mm² a 95mm² para haste de 5/8" e 3/4"</t>
  </si>
  <si>
    <t>Solda exotérmica conexão cabo-haste na lateral, bitola do cabo de 25mm² a 70mm² para haste de 5/8" e 3/4"</t>
  </si>
  <si>
    <t>Solda exotérmica conexão cabo-haste no topo, bitola do cabo de 25mm² a 35mm² para haste de 5/8"</t>
  </si>
  <si>
    <t>Solda exotérmica conexão cabo-haste no topo, bitola do cabo de 50mm² a 95mm² para haste de 5/8" e 3/4"</t>
  </si>
  <si>
    <t>Solda exotérmica conexão cabo-ferro de construção com cabo paralelo, bitola do cabo de 35mm² para haste de 5/8" e 3/4"</t>
  </si>
  <si>
    <t>Solda exotérmica conexão cabo-ferro de construção com cabo paralelo, bitola do cabo de 50mm² a 70mm² para haste de 5/8" e 3/4"</t>
  </si>
  <si>
    <t>Solda exotérmica conexão cabo-ferro de construção com cabo em X sobreposto, bitola do cabo de 35mm² a 70mm² para haste de 5/8"</t>
  </si>
  <si>
    <t>Solda exotérmica conexão cabo-ferro de construção com cabo em X sobreposto, bitola do cabo de 35mm² a 70mm² para haste de 3/8"</t>
  </si>
  <si>
    <t>Solda exotérmica conexão cabo-terminal com duas fixações, bitola do cabo de 25mm² a 50mm² para terminal 3x25</t>
  </si>
  <si>
    <t>Purificador de pressão elétrico em chapa eletrozincado pré-pintada e tampo em aço inoxidável, tipo coluna, capacidade de refrigeração de 2 l/h - simples</t>
  </si>
  <si>
    <t>Purificador de pressão elétrico em chapa eletrozincado pré-pintada e tampo em aço inoxidável, tipo coluna, capacidade de refrigeração de 2 l/h - conjugado</t>
  </si>
  <si>
    <t>Chuveiro lava-olhos, acionamento manual, tubulação em ferro galvanizado com pintura epóxi cor verde</t>
  </si>
  <si>
    <t>Sistema de aquecimento de passagem a gás com sistema misturador para abastecimento de até 08 duchas</t>
  </si>
  <si>
    <t>Conjunto motor-bomba (centrífuga) 5 cv, monoestágio, Hman= 24 a 33 mca, Q= 41,6 a 35,2 m³/h</t>
  </si>
  <si>
    <t>Conjunto motor-bomba (centrífuga) 1,5 cv, multiestágio, Hman= 20 a 35 mca, Q= 7,1 a 4,5 m³/h</t>
  </si>
  <si>
    <t>Conjunto motor-bomba (centrífuga) 3 cv, multiestágio, Hman= 30 a 45 mca, Q= 12,4 a 8,4 m³/h</t>
  </si>
  <si>
    <t>Conjunto motor-bomba (centrífuga) 7,5 cv, multiestágio, Hman= 30 a 80 mca, Q= 21,6 a 12,0 m³/h</t>
  </si>
  <si>
    <t>Conjunto motor-bomba (centrífuga) 5 cv, multiestágio, Hman= 25 a 50 mca, Q= 21,0 a 13,3 m³/h</t>
  </si>
  <si>
    <t>Conjunto motor-bomba (centrífuga), 0,5 cv, monoestágio, Hman= 10 a 20 mca, Q= 7,5 a 1,5 m³/h</t>
  </si>
  <si>
    <t>Conjunto motor-bomba (centrífuga) 0,5 cv, monoestágio, trifásico, Hman= 9 a 21 mca, Q= 8,3 a 2,0 m³/h</t>
  </si>
  <si>
    <t>Conjunto motor-bomba (centrífuga) 30 cv, monoestágio trifásico, Hman= 70 a 94 mca, Q= 34,80 a 61,7 m³/h</t>
  </si>
  <si>
    <t>Conjunto motor-bomba (centrífuga) 20 cv, monoestágio trifásico, Hman= 62 a 90 mca, Q= 21,1 a 43,8 m³/h</t>
  </si>
  <si>
    <t>Conjunto motor-bomba (centrífuga) 1 cv, monoestágio trifásico, Hman= 8 a 25 mca e Q= 11 a 1,50 m³/h</t>
  </si>
  <si>
    <t>Conjunto motor-bomba (centrífuga) 40 cv, monoestágio trifásico, Hman= 45 a 75 mca e Q= 120 a 75 m³/h</t>
  </si>
  <si>
    <t>Conjunto motor-bomba (centrífuga) 50 cv, monoestágio trifásico, Hman= 61 a 81 mca e Q= 170 a 80 m³/h</t>
  </si>
  <si>
    <t>Conjunto motor-bomba (centrífuga) 1 cv, multiestágio trifásico, Hman= 15 a 30 mca, Q= 6,5 a 4,2 m³/h</t>
  </si>
  <si>
    <t>Conjunto motor-bomba (centrífuga) 1 cv, multiestágio trifásico, Hman= 70 a 115 mca e Q= 1,0 a 1,6 m³/h</t>
  </si>
  <si>
    <t>Conjunto motor-bomba submersível para poço profundo de 6´, Q= 10 a 20m³/h, Hman= 80 a 48 mca, até 6 HP</t>
  </si>
  <si>
    <t>Conjunto motor-bomba submersível para poço profundo de 6´, Q= 10 a 20m³/h, Hman= 108 a 64,5 mca, 8 HP</t>
  </si>
  <si>
    <t>Conjunto motor-bomba submersível para poço profundo de 6´, Q= 10 a 20m³/h, Hman= 274 a 170 mca, 20 HP</t>
  </si>
  <si>
    <t>Conjunto motor-bomba submersível para poço profundo de 6´, Q= 20 a 34m³/h, Hman= 56,5 a 32 mca, até 8 HP</t>
  </si>
  <si>
    <t>Conjunto motor-bomba submersível para poço profundo de 6´, Q= 20 a 34m³/h, Hman= 92,5 a 53 mca, 12,5 HP</t>
  </si>
  <si>
    <t>Conjunto motor-bomba submersível para poço profundo de 6´, Q= 20 a 34m³/h, Hman= 152 a 88 mca, 20 HP</t>
  </si>
  <si>
    <t>Conjunto motor-bomba submersível vertical para esgoto, Q= 4,8 a 25,8 m³/h, Hmam= 19 a 5 mca, potência 1 cv, diâmetro de sólidos até 20mm</t>
  </si>
  <si>
    <t>Conjunto motor-bomba submersível vertical para esgoto, Q= 4,6 a 57,2 m³/h, Hman= 13 a 4 mca, potência 2 a 3,5 cv, diâmetro de sólidos até 50mm</t>
  </si>
  <si>
    <t>Conjunto motor-bomba submersível vertical para águas residuais, Q= 2 a16 m³/h, Hman= 12 a 2 mca, potência de 0,5 cv</t>
  </si>
  <si>
    <t>Conjunto motor-bomba submersível vertical para águas residuais, Q= 3 a 20 m³/h, Hman= 13 a 5 mca, potência de 1 cv</t>
  </si>
  <si>
    <t>Conjunto motor-bomba submersível vertical para águas residuais, Q= 10 a 50 m³/h, Hman= 22 a 4 mca, potência 4 cv</t>
  </si>
  <si>
    <t>Conjunto motor-bomba submersível vertical para águas residuais, Q= 8 a 45 m³/h, Hman= 10,5 a 3,5 mca, potência 1,5 cv</t>
  </si>
  <si>
    <t>Conjunto motor-bomba submersível vertical para esgoto, Q= 3,4 a 86,3 m³/h, Hman= 14 a 5 mca, potência 5 cv</t>
  </si>
  <si>
    <t>Conjunto motor-bomba submersível vertical para esgoto, Q= 9,1 a 113,6m³/h, Hman= 20 a 15 mca, potência 10 cv</t>
  </si>
  <si>
    <t>Conjunto motor-bomba submersível vertical para esgoto, Q=9,3 a 69,0 m³/h, Hman=15 a 7 mca, potência 3cv, diâmetro de sólidos 50/65mm</t>
  </si>
  <si>
    <t>Conjunto motor-bomba submersível vertical para esgoto, Q= 40 m³/h, Hman= 40 mca, diâmetro de sólidos até 50 mm</t>
  </si>
  <si>
    <t>Caixa de passagem para condicionamento de ar tipo Split, com saída de dreno único na vertical - 39 x 22 x 6 cm</t>
  </si>
  <si>
    <t>Torneira de mesa para lavatório, acionamento hidromecânico com alavanca, registro integrado regulador de vazão, em latão cromado, DN= 1/2´</t>
  </si>
  <si>
    <t>Válvula dupla para bancada de laboratório, uso em GLP, com bico para mangueira - diâmetro de 1/4´ a 1/2´</t>
  </si>
  <si>
    <t>Tubo de PVC rígido branco, pontas lisas, soldável, linha esgoto série normal, DN= 40 mm, inclusive conexões</t>
  </si>
  <si>
    <t>Tubo de PVC rígido branco PxB com virola e anel de borracha, linha esgoto série normal, DN= 50 mm, inclusive conexões</t>
  </si>
  <si>
    <t>Tubo de PVC rígido branco PxB com virola e anel de borracha, linha esgoto série normal, DN= 75 mm, inclusive conexões</t>
  </si>
  <si>
    <t>Tubo de PVC rígido branco PxB com virola e anel de borracha, linha esgoto série normal, DN= 100 mm, inclusive conexões</t>
  </si>
  <si>
    <t>Tubo de PVC rígido PxB com virola e anel de borracha, linha esgoto série reforçada ´R´, DN= 50 mm, inclusive conexões</t>
  </si>
  <si>
    <t>Tubo de PVC rígido PxB com virola e anel de borracha, linha esgoto série reforçada ´R´, DN= 75 mm, inclusive conexões</t>
  </si>
  <si>
    <t>Tubo de PVC rígido PxB com virola e anel de borracha, linha esgoto série reforçada ´R´, DN= 100 mm, inclusive conexões</t>
  </si>
  <si>
    <t>Tubo de PVC rígido PxB com virola e anel de borracha, linha esgoto série reforçada ´R´. DN= 150 mm, inclusive conexões</t>
  </si>
  <si>
    <t>Tubo de PVC rígido, pontas lisas, soldável, linha esgoto série reforçada ´R´, DN= 40 mm, inclusive conexões</t>
  </si>
  <si>
    <t>Abraçadeira dentada para travamento em aço inoxidável, com parafuso de aço zincado, para tubo em ferro fundido predial SMU, DN= 50 mm</t>
  </si>
  <si>
    <t>Abraçadeira dentada para travamento em aço inoxidável, com parafuso de aço zincado, para tubo em ferro fundido predial SMU, DN= 75 mm</t>
  </si>
  <si>
    <t>Abraçadeira dentada para travamento em aço inoxidável, com parafuso de aço zincado, para tubo em ferro fundido predial SMU, DN= 100 mm</t>
  </si>
  <si>
    <t>Abraçadeira dentada para travamento em aço inoxidável, com parafuso de aço zincado, para tubo em ferro fundido predial SMU, DN= 150 mm</t>
  </si>
  <si>
    <t>Tubo de esgoto em polipropileno de alta resistência - PP, DN= 40mm, preto, com união deslizante e guarnição elastomérica de duplo lábio</t>
  </si>
  <si>
    <t>Tubo de esgoto em polipropileno de alta resistência - PP, DN= 50mm, preto, com união deslizante e guarnição elastomérica de duplo lábio</t>
  </si>
  <si>
    <t>Tubo de esgoto em polipropileno de alta resistência - PP, DN= 63mm, preto, com união deslizante e guarnição elastomérica de duplo lábio</t>
  </si>
  <si>
    <t>Tubo de esgoto em polipropileno de alta resistência - PP, DN= 110mm, preto, com união deslizante e guarnição elastomérica de duplo lábio</t>
  </si>
  <si>
    <t>Joelho 87°30' em polipropileno de alta resistência - PP, preto, tipo PB, DN= 110mm, com base de apoio</t>
  </si>
  <si>
    <t>Tê 87°30' simples de redução em polipropileno de alta resistência - PP, preto, tipo PB, DN= 110x63mm</t>
  </si>
  <si>
    <t>Junção 45° simples em polipropileno de alta resistência - PP, preto, tipo PB, DN= 110x110mm</t>
  </si>
  <si>
    <t>Junção 45° simples de redução em polipropileno de alta resistência - PP, preto, tipo PB, DN= 63x50mm</t>
  </si>
  <si>
    <t>Junção 45° simples de redução em polipropileno de alta resistência - PP, preto, tipo PB, DN= 110x50mm</t>
  </si>
  <si>
    <t>Junção 45° simples de redução em polipropileno de alta resistência - PP, preto, tipo PB, DN= 110x63mm</t>
  </si>
  <si>
    <t>Caixa sifonada de piso, em polipropileno de alta resistência PP, preto,  DN=125mm, uma saída de 63mm</t>
  </si>
  <si>
    <t>Prolongamento para caixa sifonada em prolipropileno de alta resistência PP, preto, DN= 125mm</t>
  </si>
  <si>
    <t>Registro regulador de vazão para torneira, misturador e bidê, em latão cromado com canopla, DN= 1/2´</t>
  </si>
  <si>
    <t>Válvula de descarga com registro próprio, duplo acionamento limitador de fluxo, DN = 1 1/2´</t>
  </si>
  <si>
    <t>Válvula de gaveta em bronze, com haste não ascendente, classe 125 libras para vapor e classe 200 libras para água, óleo e gás, DN= 6´</t>
  </si>
  <si>
    <t>Válvula de gaveta em bronze, com haste não ascendente, classe 125 libras para vapor e classe 200 libras para água, óleo e gás, DN= 2´</t>
  </si>
  <si>
    <t>Válvula globo em bronze, classe 125 libras para vapor e classe 200 libras para água, óleo e gás, DN= 2´</t>
  </si>
  <si>
    <t>Válvula de gaveta em bronze, haste ascendente, classe 150 libras para vapor saturado e 300 libras para água, óleo e gás, DN= 1/2´</t>
  </si>
  <si>
    <t>Válvula de gaveta em bronze, haste ascendente, classe 150 libras para vapor saturado e 300 libras para água, óleo e gás, DN= 4´</t>
  </si>
  <si>
    <t>Válvula de gaveta em bronze, haste não ascendente, classe 150 libras para vapor saturado e 300 libras para água, óleo e gás, DN= 4´</t>
  </si>
  <si>
    <t>Válvula de gaveta em bronze, haste não ascendente, classe 150 libras para vapor saturado e 300 libras para água, óleo e gás, DN= 2´</t>
  </si>
  <si>
    <t>Válvula globo em bronze, classe 150 libras para vapor saturado e 300 libras para água, óleo e gás, DN= 3/4´</t>
  </si>
  <si>
    <t>Válvula globo em bronze, classe 150 libras para vapor saturado e 300 libras para água, óleo e gás, DN= 1´</t>
  </si>
  <si>
    <t>Válvula globo em bronze, classe 150 libras para vapor saturado e 300 libras para água, óleo e gás, DN= 1 1/2´</t>
  </si>
  <si>
    <t>Válvula globo em bronze, classe 150 libras para vapor saturado e 300 libras para água, óleo e gás, DN= 2´</t>
  </si>
  <si>
    <t>Válvula globo em bronze, classe 150 libras para vapor saturado e 300 libras para água, óleo e gás, DN= 2 1/2´</t>
  </si>
  <si>
    <t>Válvula globo em bronze, classe 150 libras para vapor saturado e 300 libras para água, óleo e gás, DN= 3´</t>
  </si>
  <si>
    <t>Válvula globo em bronze, classe 150 libras para vapor saturado e 300 libras para água, óleo e gás, DN= 4´</t>
  </si>
  <si>
    <t>Válvula de gaveta em bronze, haste não ascendente, classe 125 libras para vapor e classe 200 libras para água, óleo e gás, DN= 3/4´</t>
  </si>
  <si>
    <t>Válvula de gaveta em bronze, haste não ascendente, classe 125 libras para vapor e classe 200 libras para água, óleo e gás, DN= 1´</t>
  </si>
  <si>
    <t>Válvula de gaveta em bronze, haste não ascendente, classe 125 libras para vapor e classe 200 libras para água, óleo e gás, DN= 1.1/4´</t>
  </si>
  <si>
    <t>Válvula de gaveta em bronze, haste não ascendente, classe 125 libras para vapor e classe 200 libras para água, óleo e gás, DN= 1 1/2´</t>
  </si>
  <si>
    <t>Válvula de gaveta em bronze, haste não ascendente, classe 125 libras para vapor e classe 200 libras para água, óleo e gás, DN= 2 1/2´</t>
  </si>
  <si>
    <t>Válvula de gaveta em bronze, haste não ascendente, classe 125 libras para vapor e classe 200 libras para água, óleo e gás, DN= 3´</t>
  </si>
  <si>
    <t>Válvula redutora de pressão de ação direta em bronze, extremidade roscada, para água, ar, óleo e gás, PE= 200 psi e PS= 20 à 90 psi, DN= 1 1/4´</t>
  </si>
  <si>
    <t>Válvula redutora de pressão de ação direta em bronze, extremidade roscada, para água, ar, óleo e gás, PE= 200 psi e PS= 20 à 90 psi, DN= 2´</t>
  </si>
  <si>
    <t>Válvula de segurança em ferro fundido rosqueada com pressão de ajuste 0,4 até 0,75kgf/cm², DN= 2´</t>
  </si>
  <si>
    <t>Válvula de segurança em ferro fundido rosqueada com pressão de ajuste 6,1 até 10,0kgf/cm², DN= 3/4´</t>
  </si>
  <si>
    <t>Válvula de governo (retenção e alarme) completa, corpo em ferro fundido, classe 125 libras, DN= 4´</t>
  </si>
  <si>
    <t>Válvula globo em aço carbono forjado, classe 800 libras para vapor e classe 2000 libras para água, óleo e gás, DN= 3/4´</t>
  </si>
  <si>
    <t>Válvula globo em aço carbono forjado, classe 800 libras para vapor e classe 2000 libras para água, óleo e gás, DN= 1´</t>
  </si>
  <si>
    <t>Válvula globo em aço carbono forjado, classe 800 libras para vapor e classe 2000 libras para água, óleo e gás, DN= 1 1/2´</t>
  </si>
  <si>
    <t>Válvula globo em aço carbono forjado, classe 800 libras para vapor e classe 2000 libras para água, óleo e gás, DN= 2´</t>
  </si>
  <si>
    <t>Purgador termodinâmico com filtro incorporado, em aço inoxidável forjado, pressão de 0,25 a 42 kg/cm², temperatura até 425°C, DN= 1/2´</t>
  </si>
  <si>
    <t>Pressostato diferencial ajustável mecânico, montagem inferior com diâmetro de 1/2" e/ou 1/4", faixa de operação até 16 bar</t>
  </si>
  <si>
    <t>Pressostato diferencial ajustável, caixa à prova de água, unidade sensora em aço inoxidável 316, faixa de operação entre 1,4 a 14 bar, para fluídos corrosivos, DN=1/2´</t>
  </si>
  <si>
    <t>Válvula globo auto-operada hidraulicamente, comandada por solenóide, em ferro dúctil, classe PN-10, DN= 50mm</t>
  </si>
  <si>
    <t>Válvula globo auto-operada hidraulicamente, comandada por solenóide, em ferro dúctil, classe PN-10, DN= 100mm</t>
  </si>
  <si>
    <t>Filtro ´Y´ em ferro fundido, classe 125 libras para vapor saturado, com extremidades rosqueáveis, DN= 2´</t>
  </si>
  <si>
    <t>Pigtail flexível, revestido com borracha sintética resistente, DN= 7/16´ comprimento até 1,00 m</t>
  </si>
  <si>
    <t>Reservatório em polietileno de alta densidade (cisterna) com antioxidante e proteção contra raios ultravioleta (UV) - capacidade de 5.000 litros</t>
  </si>
  <si>
    <t>Reservatório em polietileno de alta densidade (cisterna) com antioxidante e proteção contra raios ultravioleta (UV) - capacidade de 10.000 litros</t>
  </si>
  <si>
    <t>Reservatório em concreto armado cilíndrico, vertical, bipartido, método construtivo em formas deslizantes, diâmetro interno de 3,50m a 4,00m, altura de 15,00m a 25,00m</t>
  </si>
  <si>
    <t>Reservatório em concreto armado cilíndrico, vertical, bipartido, método construtivo em formas deslizantes, diâmetro interno de 5,5m a 6,00m, altura de 25,00m a 30,00m</t>
  </si>
  <si>
    <t>Captador pluvial em aço inoxidável e grelha em alumínio, com mecanismo anti-vórtice, DN= 50 mm</t>
  </si>
  <si>
    <t>Captador pluvial em aço inoxidável e grelha em alumínio, com mecanismo anti-vórtice, DN= 75 mm</t>
  </si>
  <si>
    <t>Tampão em ferro fundido com tampa articulada, de 400 x 600 mm, classe 15 (ruptura &gt; 1500 kg)</t>
  </si>
  <si>
    <t>Filtro biológico anaeróbio com anéis pré-moldados de concreto diâmetro de 1,40 m - h= 2,00 m</t>
  </si>
  <si>
    <t>Filtro biológico anaeróbio com anéis pré-moldados de concreto diâmetro de 2,00 m - h= 2,00 m</t>
  </si>
  <si>
    <t>Filtro biológico anaeróbio com anéis pré-moldados de concreto diâmetro de 2,40 m - h= 2,00 m</t>
  </si>
  <si>
    <t>Filtro biológico anaeróbio com anéis pré-moldados de concreto diâmetro de 2,84 m - h= 2,50 m</t>
  </si>
  <si>
    <t>Fossa séptica câmara única com anéis pré-moldados em concreto, diâmetro externo de 1,50 m, altura útil de 1,50 m</t>
  </si>
  <si>
    <t>Fossa séptica câmara única com anéis pré-moldados em concreto, diâmetro externo de 2,50 m, altura útil de 2,50 m</t>
  </si>
  <si>
    <t>Fossa séptica câmara única com anéis pré-moldados em concreto, diâmetro externo de 2,50 m, altura útil de 4,00 m</t>
  </si>
  <si>
    <t>Abrigo simples com suporte, em aço inoxidável escovado, para mangueira de 1 1/2´, porta em vidro temperado jateado - inclusive mangueira de 30 m (2 x 15 m)</t>
  </si>
  <si>
    <t>Válvula de governo completa com alarme VGA, corpo em ferro fundido, extremidades flangeadas e DN = 6´</t>
  </si>
  <si>
    <t>Módulo para adaptação de luminária de emergência, autonomia 90 minutos para lâmpada fluorescente de 32 W</t>
  </si>
  <si>
    <t>Central de detecção e alarme de incêndio completa, autonomia de 1 hora para 12 laços, 220 V/12 V</t>
  </si>
  <si>
    <t>Bloco autônomo de iluminação de emergência LED, com autonomia mínima de 3 horas, fluxo luminoso de 2.000 até 3.000 lúmens, equipado com 2 faróis</t>
  </si>
  <si>
    <t>Pintura de extintor de gás carbônico, pó químico seco, ou água pressurizada, com capacidade acima de 12 kg até 20 kg</t>
  </si>
  <si>
    <t>Pintura de extintor de gás carbônico, pó químico seco, ou água pressurizada, com capacidade até 12 kg</t>
  </si>
  <si>
    <t>Abertura e preparo de caixa até 40 cm, compactação do subleito mínimo de 95% do PN e transporte até o raio de 1 km</t>
  </si>
  <si>
    <t>Abertura de caixa até 25 cm, inclui escavação, compactação, transporte e preparo do sub-leito</t>
  </si>
  <si>
    <t>Pavimentação em lajota de concreto 35 MPa, espessura 6 cm, cor natural, tipos: raquete, retangular, sextavado e 16 faces, com rejunte em areia</t>
  </si>
  <si>
    <t>Pavimentação em lajota de concreto 35 MPa, espessura 6 cm, colorido, tipos: raquete, retangular, sextavado e 16 faces, com rejunte em areia</t>
  </si>
  <si>
    <t>Pavimentação em lajota de concreto 35 MPa, espessura 8 cm, tipos: raquete, retangular, sextavado e 16 faces, com rejunte em areia</t>
  </si>
  <si>
    <t>Piso em ladrilho hidráulico várias cores 20 x 20 cm, assentado com argamassa colante industrializada</t>
  </si>
  <si>
    <t>Rejuntamento de piso em ladrilho hidráulico (20 x 20 x 1,8 cm) com argamassa industrializada para rejunte, juntas de 2 mm</t>
  </si>
  <si>
    <t>Rejuntamento de piso em ladrilho hidráulico (30 x 30 x 2,5 cm), com cimento branco, juntas de 2 mm</t>
  </si>
  <si>
    <t>Piso em ladrilho hidráulico tipo rampa várias cores 30 x 30 cm, antiderrapante, assentado com argamassa mista</t>
  </si>
  <si>
    <t>Reassentamento de pavimentação em lajota de concreto, espessura 10 cm, com rejunte em areia</t>
  </si>
  <si>
    <t>Limpeza e lavagem de superfície revestida com material cerâmico ou pastilhas por hidrojateamento com rejuntamento</t>
  </si>
  <si>
    <t>Elevador para passageiros, uso interno com capacidade mínima de 600 kg para duas paradas, portas unilaterais</t>
  </si>
  <si>
    <t>Elevador para passageiros, uso interno com capacidade mínima de 600 kg para três paradas, portas unilaterais</t>
  </si>
  <si>
    <t>Elevador para passageiros, uso interno com capacidade mínima de 600 kg para três paradas, portas bilaterais</t>
  </si>
  <si>
    <t>Elevador para passageiros, uso interno com capacidade mínima de 600 kg para quatro paradas, portas bilaterais</t>
  </si>
  <si>
    <t>Elevador para passageiros, uso interno com capacidade mínima de 600 kg para quatro paradas, portas unilaterais</t>
  </si>
  <si>
    <t>Resfriadora de líquidos (chiller), com compressor e condensação à ar, capacidade de 200-210 TR</t>
  </si>
  <si>
    <t>Tratamento de ar (fan-coil) tipo Air Handling Unit de concepção modular, capacidade de 10 TR</t>
  </si>
  <si>
    <t>Tratamento de ar (fan-coil) tipo Air Handling Unit de concepção modular, capacidade de 40 TR</t>
  </si>
  <si>
    <t>Tratamento de ar (fan-coil) tipo Air Handling Unit de concepção modular, capacidade de 50 TR</t>
  </si>
  <si>
    <t>Tratamento de ar compacta fancolete hidrônico tipo piso-teto, vazão de ar nominal 637 m³/h, capacidade de refrigeração 14.000 Btu/h - 1,2 TR</t>
  </si>
  <si>
    <t>Tratamento de ar compacta fancolete hidrônico tipo piso-teto, vazão de ar nominal 1.215 m³/h, capacidade de refrigeração 25.000 Btu/h - 2,1 TR</t>
  </si>
  <si>
    <t>Tratamento de ar compacta fancolete hidrônico tipo piso-teto, vazão de ar nominal 1.758 m³/h, capacidade de refrigeração 36.000 Btu/h - 3,0 TR</t>
  </si>
  <si>
    <t>Tratamento de ar compacta fancolete hidrônico tipo piso-teto, vazão de ar nominal 2.166 m³/h, capacidade de refrigeração 48.000 Btu/h - 4,0 TR</t>
  </si>
  <si>
    <t>Tratamento de ar compacta fancolete hidrônico tipo cassete, capacidade de refrigeração 20.000 Btu/h - 1,6 TR</t>
  </si>
  <si>
    <t>Tratamento de ar compacta fancolete hidrônico tipo cassete, capacidade de refrigeração 25.000 Btu/h - 2,1 TR</t>
  </si>
  <si>
    <t>Tratamento de ar compacta fancolete hidrônico tipo cassete, capacidade de refrigeração 32.000 Btu/h - 2,6 TR</t>
  </si>
  <si>
    <t>Grelha de insuflação de ar em alumínio anodizado, de dupla deflexão, tamanho: acima de 0,10 m² até 0,50 m²</t>
  </si>
  <si>
    <t>Grelha de insuflação de ar em alumínio anodizado, de dupla deflexão, tamanho: acima de 0,50 m² até 1,00 m²</t>
  </si>
  <si>
    <t>Caixa ventiladora com ventilador centrífugo, vazão 4.600 m³/h, pressão 30 mmCA - 220 / 380 V / 60HZ</t>
  </si>
  <si>
    <t>Caixa ventiladora com ventilador centrífugo, vazão 28.000 m³/h, pressão 30 mmCA - 220 / 380 V / 60HZ</t>
  </si>
  <si>
    <t>Caixa ventiladora com ventilador centrífugo, vazão 8.800 m³/h, pressão 35 mmCA - 220/380 V / 60Hz</t>
  </si>
  <si>
    <t>Caixa ventiladora com ventilador centrífugo, vazão 10.000 m³/h, pressão 30 mmCA - 220/380 V / 60Hz</t>
  </si>
  <si>
    <t>Caixa ventiladora com ventilador centrífugo, vazão 1.710 m³/h, pressão 35 mmCA - 220/380 V / 60Hz</t>
  </si>
  <si>
    <t>Ventilador centrífugo de dupla aspiração "limite-load", vazão 20.000 m³/h, pressão 50 mmCA - 380/660 V / 60 Hz</t>
  </si>
  <si>
    <t>Atuador Floating de 40Nm, sinal de controle 3 e 2 pontos, tensão de entrada AC/DC 24V, IP 54</t>
  </si>
  <si>
    <t>Transmissor de temperatura e umidade para dutos, alta precisão, corrente de 0 a 20 mA, alimentação 12Vcc a 30Vcc</t>
  </si>
  <si>
    <t>Sistema eletrônico de automatização de portão deslizante, para esforços maior de 800 kg e até 1400 kg</t>
  </si>
  <si>
    <t>Controlador de acesso com identificação por impressão digital (biometria) e software de gerenciamento</t>
  </si>
  <si>
    <t>Mesa controladora híbrida para até 32 câmeras IPs, com teclado e joystick, compatível com sistema de CFTV, IP ou analógico</t>
  </si>
  <si>
    <t>Unidade gerenciadora digital de vídeo em rede (NVR) de até 8 câmeras IP, armazenamento de 6 TB, 1 interface de rede Fast Ethernet</t>
  </si>
  <si>
    <t>Unidade gerenciadora digital de vídeo em rede (NVR) de até 16 câmeras IP, armazenamento de 12 TB, 1 interface de rede Gigabit Ethernet e 4 entradas de alarme</t>
  </si>
  <si>
    <t>Unidade gerenciadora digital vídeo em rede (NVR) de até 32 câmeras IP, armazenamento de 48 TB, 2 interface de rede Gigabit Ethernet e 16 entradas de alarme</t>
  </si>
  <si>
    <t>Peneira estática em poliéster reforçado de fibra de vidro (PRFV) com tela de aço inoxidável AISI 304, malha de 1,5 mm, vazão de 50 l/s</t>
  </si>
  <si>
    <t>Sistema de tratamento de águas cinzas e aproveitamento de águas pluviais, para reuso em fins não potáveis, vazão de 2 m³/h</t>
  </si>
  <si>
    <t>Tanque em fibra de vidro (PRFV) com quebra ondas, capacidade de 25.000 l e misturador interno vertical em aço inoxidável</t>
  </si>
  <si>
    <t>Sistema de tratamento de efluente por reator anaeróbio (UASB) e filtro aeróbio (FAS), para obras de segurança com vazão máxima horária 12 l/s</t>
  </si>
  <si>
    <t>Elaboração de projeto de sistema de estação compacta de tratamento de esgoto para vazão máxima horária 12 l/s e atendimento classe II, assessoria, documentação e aprovação na CETESB</t>
  </si>
  <si>
    <t>Elaboração de projeto de sistema de estação compacta de tratamento de esgoto para vazão máxima horária 12 l/s, atendimento classe II, tratamento de nitrogênio e fósforo, assessoria, documentação e aprovação na CETESB</t>
  </si>
  <si>
    <t>Caixa de tomada em poliamida e tampa para piso elevado, com 4 alojamentos para elétrica e até 8 alojamentos para telefonia e dados</t>
  </si>
  <si>
    <t>Central PABX híbrida de telefonia para 8 linhas tronco e 24 a 32 ramais digital e analógico</t>
  </si>
  <si>
    <t>Sistema ininterrupto de energia, trifásico on line de 10 kVA (220 V/220 V), com autonomia de 15 minutos</t>
  </si>
  <si>
    <t>Sistema ininterrupto de energia, trifásico on line de 20 kVA (220 V/208 V-108 V), com autonomia 15 minutos</t>
  </si>
  <si>
    <t>Sistema ininterrupto de energia, trifásico on line senoidal de 15 kVA (208 V/110 V), com autonomia de 15 minutos</t>
  </si>
  <si>
    <t>Sistema ininterrupto de energia, monofásico on line senoidal de 5 kVA (220 V/110 V), com autonomia de 15 minutos</t>
  </si>
  <si>
    <t>Sistema ininterrupto de energia, monofásico de 600 VA (127 V/127 V), com autonomia de 10 a 15 minutos</t>
  </si>
  <si>
    <t>Sistema ininterrupto de energia, trifásico on line senoidal de 10 kVA (220 V/110 V), com autonomia de 2 horas</t>
  </si>
  <si>
    <t>Sistema ininterrupto de energia, trifásico on line de 20 kVA (220/127 V), com autonomia de 15 minutos</t>
  </si>
  <si>
    <t>Sistema ininterrupto de energia, trifásico on line de 60 kVA (220/127 V), com autonomia de 15 minutos</t>
  </si>
  <si>
    <t>Sistema ininterrupto de energia, trifásico on line de 80 kVA (220/127 V), com autonomia de 15 minutos</t>
  </si>
  <si>
    <t>Sistema ininterrupto de energia, trifásico on line de 20 kVA (380/220 V), com autonomia de 15 minutos</t>
  </si>
  <si>
    <t>Sistema ininterrupto de energia, trifásico on line senoidal de 5 kVA (220/110 V), com autonomia de 15 minutos</t>
  </si>
  <si>
    <t>Sistema ininterrupto de energia, trifásico on line senoidal de 10 kVA (220/110 V), com autonomia de 10 a 15 minutos</t>
  </si>
  <si>
    <t>Sistema ininterrupto de energia, trifásico on line senoidal de 50 kVA (220/110 V), com autonomia de 15 minutos</t>
  </si>
  <si>
    <t>Sistema ininterrupto de energia, trifásico on line senoidal de 7,5 kVA (220/110 V), com autonomia de 15 minutos</t>
  </si>
  <si>
    <t>Sistema ininterrupto de energia, trifásico on line senoidal de 40 kVA (380/220 V), com autonomia de 15 minutos</t>
  </si>
  <si>
    <t>Sinalização horizontal em laminado elastoplástico retrorefletivo e antiderrapante, para faixas</t>
  </si>
  <si>
    <t>Sinalização horizontal em laminado elastoplástico retrorefletivo e antiderrapante, para símbolos e letras</t>
  </si>
  <si>
    <t>Sinalização horizontal em massa termoplástica à quente por aspersão, espessura de 1,5 mm, para faixas</t>
  </si>
  <si>
    <t>Sinalização horizontal em massa termoplástica à quente por extrusão, espessura de 3,0 mm, para faixas</t>
  </si>
  <si>
    <t>Sinalização horizontal em massa termoplástica à quente por extrusão, espessura de 3,0 mm, para legendas</t>
  </si>
  <si>
    <t>Placa para sinalização viária em chapa de aço, totalmente refletiva com película IA/IA - área até 2,0 m²</t>
  </si>
  <si>
    <t>Placa para sinalização viária em chapa de aço, totalmente refletiva com película III/III - área até 2,0 m²</t>
  </si>
  <si>
    <t>Placa para sinalização viária em chapa de alumínio, totalmente refletiva com película IA/IA - área até 2,0 m²</t>
  </si>
  <si>
    <t>Placa para sinalização viária em chapa de alumínio, totalmente refletiva com película III/III - área até 2,0 m²</t>
  </si>
  <si>
    <t>Placa para sinalização viária em chapa de alumínio, totalmente refletiva com película III/III - área maior que 2,0 m²</t>
  </si>
  <si>
    <t>Placa para sinalização viária em alumínio composto, totalmente refletiva com película IA/IA - área até 2,0 m²</t>
  </si>
  <si>
    <t>Placa para sinalização viária em alumínio composto, totalmente refletiva com película III/III - área até 2,0 m²</t>
  </si>
  <si>
    <t>Placa para sinalização viária em alumínio composto, totalmente refletiva com película III/III - área maior que 2,0 m²</t>
  </si>
  <si>
    <t>Placa de sinalização em PVC fotoluminescente (200x200mm), com indicação de equipamentos de alarme, detecção e extinção de incêndio</t>
  </si>
  <si>
    <t>Placa de sinalização em PVC fotoluminescente (150x150mm), com indicação de equipamentos de combate à incêndio e alarme</t>
  </si>
  <si>
    <t>Placa de sinalização em PVC fotoluminescente (240x120mm), com indicação de rota de evacuação e saída de emergência</t>
  </si>
  <si>
    <t>Manta de borracha para sinalização em estacionamento e proteção de coluna e parede, de 1000 x 750 mm e espessura 10 mm</t>
  </si>
  <si>
    <t>Cantoneira de borracha para sinalização em estacionamento e proteção de coluna, de 750 x 100 x 100 mm e espessura 10 mm</t>
  </si>
  <si>
    <t>01.23.056</t>
  </si>
  <si>
    <t>17.12.241</t>
  </si>
  <si>
    <t>28.20.655</t>
  </si>
  <si>
    <t>Puxador duplo em aço inoxidável de 300 mm, para porta</t>
  </si>
  <si>
    <t>41.11.094</t>
  </si>
  <si>
    <t>43.20.260</t>
  </si>
  <si>
    <t>Termostato para aquecimento ou refrigeração com programação horária</t>
  </si>
  <si>
    <t>49.06.486</t>
  </si>
  <si>
    <t>Tampão em ferro fundido com tampa articulada, de 900 mm, classe D 400 (ruptura &gt; 400kN</t>
  </si>
  <si>
    <t>54.04.393</t>
  </si>
  <si>
    <t>68.01.640</t>
  </si>
  <si>
    <t>Poste de concreto circular, 200 kg, H = 11,00 m</t>
  </si>
  <si>
    <t>ENGENHEIRO CIVIL</t>
  </si>
  <si>
    <t>PREFEITURA MUNICIPAL DE ITIRAPINA</t>
  </si>
  <si>
    <t>09.04.070</t>
  </si>
  <si>
    <t>Forma em tubo de papelão com diâmetro de 50 cm</t>
  </si>
  <si>
    <t>12.07.275</t>
  </si>
  <si>
    <t>Estaca tipo Raiz, diâmetro de 20 cm para 50 t, sem armação e sem argamassa, em rocha</t>
  </si>
  <si>
    <t>16.33.250</t>
  </si>
  <si>
    <t>Calha em PVC 125mm, inclusive conexões - AP</t>
  </si>
  <si>
    <t>22.04.030</t>
  </si>
  <si>
    <t>Forro metálico removível, em painéis de 625mm x 625mm, tile tegular perfurada</t>
  </si>
  <si>
    <t>23.08.242</t>
  </si>
  <si>
    <t>Porta lisa de correr suspensa em madeira com batente</t>
  </si>
  <si>
    <t>26.01.142</t>
  </si>
  <si>
    <t>Vidro liso laminado colorido de 8 mm</t>
  </si>
  <si>
    <t>Piso em ladrilho hidráulico podotátil várias cores (25x25cm), assentado com argamassa mista</t>
  </si>
  <si>
    <t>Rejuntamento de piso em ladrilho hidráulico (25x25cm) com argamassa industrializada para rejunte, juntas de 2 mm</t>
  </si>
  <si>
    <t>38.07.800</t>
  </si>
  <si>
    <t>Gancho longo em chapa aço zincado para fixação de luminária</t>
  </si>
  <si>
    <t>38.07.801</t>
  </si>
  <si>
    <t>Sapata externa com 4 furos, 38 x 38 mm</t>
  </si>
  <si>
    <t>Lâmpada LED tubular T8 com base G13, de 900 até 1050 Im - 9 a 10 W</t>
  </si>
  <si>
    <t>Lâmpada LED tubular T8 com base G13, de 1850 até 2000 Im - 18 a 20 W</t>
  </si>
  <si>
    <t>Lâmpada LED tubular T8 com base G13, de 3400 até 4000 Im - 36 a 40 W</t>
  </si>
  <si>
    <t>Braço em tubo de ferro galvanizado de 1" x 1,00 m para fixação de uma luminária</t>
  </si>
  <si>
    <t>Luminária LED de embutir para caixa de luz 4 x 2cm, para uso externo, tipo balizador de 3 W</t>
  </si>
  <si>
    <t>41.11.115</t>
  </si>
  <si>
    <t>Luminária retangular tipo arandela externa para 2 lâmpadas, com difusor em polietileno ou vidro leitoso</t>
  </si>
  <si>
    <t>Luminária LED solar integrada para poste, fluxo luminoso de 8000 lm, eficiência mínima de 130,5 lm/W - potência de 80 W</t>
  </si>
  <si>
    <t>41.11.704</t>
  </si>
  <si>
    <t>41.11.707</t>
  </si>
  <si>
    <t>Luminária LED retangular para parede ou piso, fluxo luminoso de 11838 a 12150 lm, eficiência mínima 107 lm/W - potência de 86 W/120 W</t>
  </si>
  <si>
    <t>Projetor LED modular, fluxo luminoso de 26294 lm, eficiência mínima de 125 l/W - 150 W/200 W</t>
  </si>
  <si>
    <t>Luminária redonda de sobrepor com difusor em vidro temperado jateado para 1 ou 2 lâmpadas fluorescentes compactas de 18 W/26 W</t>
  </si>
  <si>
    <t>Luminária retangular de embutir tipo calha aberta com aletas parabólicas para 2 lâmpadas fluorescentes tubulares de 28 W/54 W</t>
  </si>
  <si>
    <t>Luminária industrial pendente tipo calha aberta instalação em perfilado para 1 ou 2 lâmpadas fluorescentes tubulares 14 W</t>
  </si>
  <si>
    <t>Luminária retangular de sobrepor tipo calha aberta com refletor e aletas parabólicas para 2 lâmpadas fluorescentes tubulares 28 W/54 W</t>
  </si>
  <si>
    <t>Luminária triangular de sobrepor tipo arandela para fluorescente compacta de 15 W/20 W/23 W</t>
  </si>
  <si>
    <t>Luminária redonda de embutir com refletor em alumínio jateado e difusor em vidro para 2 lâmpadas fluorescentes compactas duplas de 18 W/26 W</t>
  </si>
  <si>
    <t>Luminária retangular de embutir assimétrica para 1 lâmpada fluorescente tubular de 14 W</t>
  </si>
  <si>
    <t>Iluminacao LED</t>
  </si>
  <si>
    <t>Luminária LED quadrada de sobrepor com difusor prismático translúcido, 4000 K, fluxo luminoso de 1363 a 1800 lm, potência de 15 W a 24 W</t>
  </si>
  <si>
    <t>Luminária LED redonda de embutir com difusor translúcido, 4000 K, fluxo luminoso de 800 a 1060 lm, potência de 9 W a 12 W</t>
  </si>
  <si>
    <t>41.31.101</t>
  </si>
  <si>
    <t>Projetor LED retangular, potência de 30 W, fluxo luminoso de 2250 a 2400 lm, temperatura cor 6.500 K, bivolt</t>
  </si>
  <si>
    <t>44.03.645</t>
  </si>
  <si>
    <t>46.25</t>
  </si>
  <si>
    <t>Tubulação em CPVC</t>
  </si>
  <si>
    <t>46.25.050</t>
  </si>
  <si>
    <t>Condutor em PVC 88mm, inclusive conexões - AP</t>
  </si>
  <si>
    <t>46.26.634</t>
  </si>
  <si>
    <t>Redução excêntrica em ferro fundido, predial SMU, DN= 150 x 125 mm</t>
  </si>
  <si>
    <t>46.26.825</t>
  </si>
  <si>
    <t>Abraçadeira dentada para travamento em aço inoxidável, com parafuso de aço zincado, para tubo em ferro fundido predial SMU, DN= 125 mm</t>
  </si>
  <si>
    <t>Caixa de gordura premoldada com tampa - capacidade 18 litros</t>
  </si>
  <si>
    <t>69.03.301</t>
  </si>
  <si>
    <t>Central de Pabx para 2 linhas e 8 ramais</t>
  </si>
  <si>
    <t>ITEM</t>
  </si>
  <si>
    <t>1.1</t>
  </si>
  <si>
    <t>1.3</t>
  </si>
  <si>
    <t>2.1</t>
  </si>
  <si>
    <t>2.2</t>
  </si>
  <si>
    <t>2.3</t>
  </si>
  <si>
    <t>3.1</t>
  </si>
  <si>
    <t>3.2</t>
  </si>
  <si>
    <t>TOTAL + BDI</t>
  </si>
  <si>
    <t>DO ESTADO DE SÃO PAULO</t>
  </si>
  <si>
    <t>BOLETIM REFERENCIAL DE CUSTOS - TABELA DE SERVIÇOS</t>
  </si>
  <si>
    <t>Data Base:</t>
  </si>
  <si>
    <t>01.20.280</t>
  </si>
  <si>
    <t>Levantamento planimétrico de área pavimentada para veículo e pedestre</t>
  </si>
  <si>
    <t>Furação de 1 1/4´ em concreto armado</t>
  </si>
  <si>
    <t>Furação de 1 1/2´ em concreto armado</t>
  </si>
  <si>
    <t>Furação de 2 1/4´ em concreto armado</t>
  </si>
  <si>
    <t>Furação de 2 1/2´ em concreto armado</t>
  </si>
  <si>
    <t>Furação de 1´ em concreto armado</t>
  </si>
  <si>
    <t>Furação de 2´ em concreto armado</t>
  </si>
  <si>
    <t>Furação de 3´ em concreto armado</t>
  </si>
  <si>
    <t>Furação de 4´ em concreto armado</t>
  </si>
  <si>
    <t>Furação de 5´ em concreto armado</t>
  </si>
  <si>
    <t>Furação de 6´ em concreto armado</t>
  </si>
  <si>
    <t>14.28.012</t>
  </si>
  <si>
    <t>Elemento vazado em cerâmica, tipo quadriculado de 18 x 18 x 7 cm</t>
  </si>
  <si>
    <t>Rodapé abaulado, com argamassa epoxi, altura entre 5 a 10 cm</t>
  </si>
  <si>
    <t>17.12.302</t>
  </si>
  <si>
    <t>Piso epóxi autonivelante, múltiplas camadas, espessura 4 mm</t>
  </si>
  <si>
    <t>17.12.310</t>
  </si>
  <si>
    <t>Taxa de mobilização e desmobilização de equipe e equipamentos para execução de piso epóxi</t>
  </si>
  <si>
    <t>18.06.152</t>
  </si>
  <si>
    <t>Placa cerâmica esmaltada PEI-4 para área interna com saída para o exterior, grupo de absorção BIIb, tráfego médio, assentado com argamassa colante industrializada</t>
  </si>
  <si>
    <t>18.06.153</t>
  </si>
  <si>
    <t>Rodapé em placa cerâmica esmaltada PEI-4 para área interna com saída para o exterior, grupo de absorção BIIb, tráfego médio, assentado com argamassa colante industrializada</t>
  </si>
  <si>
    <t>Rejuntamento em placa cerâmica extrudada antiácida, com argamassa industrializada anticorrosiva bicomponente à base de bauxita, para área de altas temperaturas, juntas acima de 3 até 6 mm</t>
  </si>
  <si>
    <t>Revestimento em placa cerâmica esmaltada, tipo monoporosa, assentado e rejuntado com argamassa industrializada</t>
  </si>
  <si>
    <t>Revestimento em pastilha de porcelana natural ou esmaltada de 5x5 cm, assentado e rejuntado com argamassa colante industrializada</t>
  </si>
  <si>
    <t>Revestimento em pastilha de porcelana natural ou esmaltada de 2,5x2,5 cm, assentado e rejuntado com argamassa colante industrializada</t>
  </si>
  <si>
    <t>Revestimento em pastilha de porcelana natural ou esmaltada de 2,5x5 cm, assentado e rejuntado com argamassa colante industrializada</t>
  </si>
  <si>
    <t>Testeira em tábua aparelhada, largura até 20cm</t>
  </si>
  <si>
    <t>Forro em painéis de gesso acartonado, espessura de 12,5mm, fixo</t>
  </si>
  <si>
    <t>Forro em lã de vidro revestido em PVC, espessura de 20mm</t>
  </si>
  <si>
    <t>Forro em fibra mineral NRC 0.55 acústico, revestido em látex</t>
  </si>
  <si>
    <t>Forro em fibra mineral NRC 0.50, revestido em látex</t>
  </si>
  <si>
    <t>Forro em fibra mineral NRC 0.85, em placas acústicas removíveis de 625mm x 1250mm</t>
  </si>
  <si>
    <t>Forro em fibra mineral NRC 0.65, em placas acústicas removíveis de 625mm x 625mm</t>
  </si>
  <si>
    <t>22.03.200</t>
  </si>
  <si>
    <t>Forro em fibra mineral NRC 0.70, em placas acústicas removíveis</t>
  </si>
  <si>
    <t>Brise metálico fixo em chapa lisa aluzinc pré-pintada, formato ogiva, lâmina frontal de 200mm</t>
  </si>
  <si>
    <t>Moldura de gesso simples, largura até 6,0cm</t>
  </si>
  <si>
    <t>23.08.244</t>
  </si>
  <si>
    <t>Porta articulada em MDF revestida com laminado melamínico, batente em alumínio - completa</t>
  </si>
  <si>
    <t>25.02.010</t>
  </si>
  <si>
    <t>Chapa em policarbonato compacta, fumê, espessura de 6 mm</t>
  </si>
  <si>
    <t>Trocador acessível em MDF com revestimento em laminado melamínico de 180x80 cm</t>
  </si>
  <si>
    <t>Árvore ornamental tipo Falso barbatimão - h= 2,00 m</t>
  </si>
  <si>
    <t>Árvore ornamental tipo Manacá-da-serra - h= 2,00 m</t>
  </si>
  <si>
    <t>Chave fusível base ´C´  para 15 kV/200 A, com capacidade de ruptura até 10 kA - com fusível</t>
  </si>
  <si>
    <t>Chave fusível base ´C´ para 25 kV/100 A, com capacidade de ruptura até 6,3 kA - com fusível</t>
  </si>
  <si>
    <t>Sistema de barramento blindado de 100 a 2000 A, trifásico, barra de cobre</t>
  </si>
  <si>
    <t>37.16.081</t>
  </si>
  <si>
    <t>Sistema de barramento blindado de 100 a 2000 A, trifásico, barra de alumínio</t>
  </si>
  <si>
    <t>Transformador monofásico de comando de 200 VA, a seco</t>
  </si>
  <si>
    <t>Supressor de surto monofásico, corrente nominal 4 a 11 kA, Imax. de surto 12 até 15 kA</t>
  </si>
  <si>
    <t>Supressor de surto monofásico, corrente nominal 20 kA, Imax. de surto 50 até 80 kA</t>
  </si>
  <si>
    <t>Eletrocalha perfurada galvanizada a fogo, 150x100 mm, com acessórios</t>
  </si>
  <si>
    <t>Eletrocalha perfurada galvanizada a fogo, 200x100 mm, com acessórios</t>
  </si>
  <si>
    <t>Eletrocalha perfurada galvanizada a fogo, 250x100 mm, com acessórios</t>
  </si>
  <si>
    <t>Eletrocalha perfurada galvanizada a fogo, 300x100 mm, com acessórios</t>
  </si>
  <si>
    <t>Eletrocalha perfurada galvanizada a fogo, 400x100 mm, com acessórios</t>
  </si>
  <si>
    <t>Tampa de encaixe para eletrocalha, galvanizada a fogo, L= 50 mm</t>
  </si>
  <si>
    <t>Tampa de encaixe para eletrocalha, galvanizada a fogo, L= 100 mm</t>
  </si>
  <si>
    <t>Tampa de encaixe para eletrocalha, galvanizada a fogo, L= 150 mm</t>
  </si>
  <si>
    <t>Tampa de encaixe para eletrocalha, galvanizada a fogo, L= 200 mm</t>
  </si>
  <si>
    <t>Tampa de encaixe para eletrocalha, galvanizada a fogo, L= 250 mm</t>
  </si>
  <si>
    <t>Tampa de encaixe para eletrocalha, galvanizada a fogo, L= 300 mm</t>
  </si>
  <si>
    <t>Tampa de encaixe para eletrocalha, galvanizada a fogo, L= 400 mm</t>
  </si>
  <si>
    <t>Suporte para eletrocalha, galvanizado a fogo, 50x50 mm</t>
  </si>
  <si>
    <t>Suporte para eletrocalha, galvanizado a fogo, 100x50 mm</t>
  </si>
  <si>
    <t>Suporte para eletrocalha, galvanizado a fogo, 150x50 mm</t>
  </si>
  <si>
    <t>Suporte para eletrocalha, galvanizado a fogo, 200x50 mm</t>
  </si>
  <si>
    <t>Suporte para eletrocalha, galvanizado a fogo, 250x50 mm</t>
  </si>
  <si>
    <t>Suporte para eletrocalha, galvanizado a fogo, 300x50 mm</t>
  </si>
  <si>
    <t>Suporte para eletrocalha, galvanizado a fogo, 100x100 mm</t>
  </si>
  <si>
    <t>Suporte para eletrocalha, galvanizado a fogo, 150x100 mm</t>
  </si>
  <si>
    <t>Suporte para eletrocalha, galvanizado a fogo, 200x100 mm</t>
  </si>
  <si>
    <t>Suporte para eletrocalha, galvanizado a fogo, 250x100 mm</t>
  </si>
  <si>
    <t>Suporte para eletrocalha, galvanizado a fogo, 300x100 mm</t>
  </si>
  <si>
    <t>Suporte para eletrocalha, galvanizado a fogo, 400x100 mm</t>
  </si>
  <si>
    <t>Mão francesa simples, galvanizada a fogo, L= 200 mm</t>
  </si>
  <si>
    <t>Mão francesa simples, galvanizada a fogo, L= 300 mm</t>
  </si>
  <si>
    <t>Mão francesa simples, galvanizada a fogo, L= 400 mm</t>
  </si>
  <si>
    <t>Mão francesa simples, galvanizada a fogo, L= 500 mm</t>
  </si>
  <si>
    <t>Mão francesa dupla, galvanizada a fogo, L= 300 mm</t>
  </si>
  <si>
    <t>Mão francesa dupla, galvanizada a fogo, L= 400 mm</t>
  </si>
  <si>
    <t>Mão francesa dupla, galvanizada a fogo, L= 500 mm</t>
  </si>
  <si>
    <t>Cabo coaxial tipo RGC 6</t>
  </si>
  <si>
    <t>40.04.492</t>
  </si>
  <si>
    <t>Conjunto 4´ x 4´ de 1 interruptor simples, 1 tomada universal e 1 tomada de 3 polos</t>
  </si>
  <si>
    <t>Relé de tempo eletrônico de 1,5 até 15 minutos - 110V/220V - 50/60Hz</t>
  </si>
  <si>
    <t>40.20.302</t>
  </si>
  <si>
    <t>Placa suporte (tampa) 4´ x 4´ para áreas úmidas, grau de proteção IP55</t>
  </si>
  <si>
    <t>Lâmpada LED 13,5W, com base E-27, 1400 até 1510 lm</t>
  </si>
  <si>
    <t>Reator eletrônico de alto fator de potência com partida instantânea, para 2 lâmpadas fluorescentes tubulares, base bipino bilateral, 16 W - 127 V / 220 V</t>
  </si>
  <si>
    <t>Reator eletrônico de alto fator de potência com partida instantânea, para 2 lâmpadas fluorescentes tubulares, base bipino bilateral, 28 W - 127 V / 220 V</t>
  </si>
  <si>
    <t>Reator eletrônico de alto fator de potência com partida instantânea, para 2 lâmpadas fluorescentes tubulares, base bipino bilateral, 32 W - 127 V / 220 V</t>
  </si>
  <si>
    <t>Reator eletrônico de alto fator de potência com partida instantânea, para 2 lâmpadas fluorescentes tubulares "HO", base bipino bilateral, 110 W - 220 V</t>
  </si>
  <si>
    <t>Reator eletrônico de alto fator de potência com partida instantânea, para 2 lâmpadas fluorescentes compactas "2U", base G24q-3, 26 W - 220 V</t>
  </si>
  <si>
    <t>41.11.090</t>
  </si>
  <si>
    <t>Luminária com corpo em tubo de alumínio tipo balizador para uso externo</t>
  </si>
  <si>
    <t>Luminária LED redonda de embutir para parede ou piso, área interna ou externa, bivolt - potência 6 W</t>
  </si>
  <si>
    <t>41.14.792</t>
  </si>
  <si>
    <t>Haste de aterramento de 3/4´ x 3 m</t>
  </si>
  <si>
    <t>Haste de aterramento de 5/8´ x 3 m</t>
  </si>
  <si>
    <t>Mastro para sinalizador de obstáculo, de 1,5 m x 3/4´</t>
  </si>
  <si>
    <t>Conector em latão estanhado para cabos de 16 a 50 mm² e vergalhões até 3/8´</t>
  </si>
  <si>
    <t>Suporte para fixação de fita de alumínio 7/8´ x 1/8´ e/ou cabo de cobre nu, com base ondulada</t>
  </si>
  <si>
    <t>Suporte para fixação de fita de alumínio 7/8´ x 1/8´, com base plana</t>
  </si>
  <si>
    <t>Filtro Y em aço carbono, classe 150 libras, conexões flangeadas, DN= 4´</t>
  </si>
  <si>
    <t>Chave de fluxo de água com retardo para tubulações com diâmetro nominal de 1´ a 6´ - conexão BSP</t>
  </si>
  <si>
    <t>Grelha hemisférica em ferro fundido de 4´</t>
  </si>
  <si>
    <t>Grelha hemisférica em ferro fundido de 3´</t>
  </si>
  <si>
    <t>Grelha hemisférica em ferro fundido de 6´</t>
  </si>
  <si>
    <t>Grelha hemisférica em ferro fundido de 2´</t>
  </si>
  <si>
    <t>Realimentador automático, DN= 1´</t>
  </si>
  <si>
    <t>54.02.040</t>
  </si>
  <si>
    <t>Camada de areia grossa compactada manualmente com compactador</t>
  </si>
  <si>
    <t>Piso em placa de concreto permeável drenante, cor natural - espessura de 6 cm</t>
  </si>
  <si>
    <t>Piso em placa de concreto permeável drenante, cor natural - espessura de 8 cm</t>
  </si>
  <si>
    <t>54.06.151</t>
  </si>
  <si>
    <t>Execução de perfil extrusado no local, sem concreto</t>
  </si>
  <si>
    <t>Duto flexível aluminizado, seção circular de 10cm (4´)</t>
  </si>
  <si>
    <t>Duto flexível aluminizado, seção circular de 15cm (6´)</t>
  </si>
  <si>
    <t>Duto flexível aluminizado, seção circular de 20cm (8´)</t>
  </si>
  <si>
    <t>Caixa ventiladora com ventilador centrífugo, vazão 1.190 m³/h, pressão 37 mmCA - 220/380 V / 60Hz</t>
  </si>
  <si>
    <t>Válvula motorizada esfera, com duas vias atuador floating, diâmetro 3/4´ a 1 1/2´</t>
  </si>
  <si>
    <t>Válvula de balanceamento diâmetro 1´ a 2 1/2´</t>
  </si>
  <si>
    <t>Válvula borboleta na configuração wafer motorizada atuador floating diâmetro 3´ a 4´</t>
  </si>
  <si>
    <t>Válvula duas vias on/off retorno elétrico diâmetro 1/2´ a 3/4´</t>
  </si>
  <si>
    <t>Válvula esfera motorizada de duas vias de atuador proporcional diâmetro 2´ a 2 1/2´</t>
  </si>
  <si>
    <t>Válvula esfera duas vias flangeada, diâmetro 3´</t>
  </si>
  <si>
    <t>61.20.452</t>
  </si>
  <si>
    <t>Chapéu tipo chinês para duto galvanizado de 35cm</t>
  </si>
  <si>
    <t>Monitor LCD ou LED colorido, tela plana de 21,5´</t>
  </si>
  <si>
    <t>Bandeja fixa para rack, 19´ x 500 mm</t>
  </si>
  <si>
    <t>Bandeja fixa para rack, 19´ x 800 mm</t>
  </si>
  <si>
    <t>Bandeja deslizante para rack, 19´ x 800 mm</t>
  </si>
  <si>
    <t>Painel frontal cego - 19´ x 1 U</t>
  </si>
  <si>
    <t>Painel frontal cego - 19´ x 2 U</t>
  </si>
  <si>
    <t>Coluna simples (PP), diâmetro de 2 1/2´ e comprimento de 3,6 m</t>
  </si>
  <si>
    <t>Coluna dupla (PP), diâmetro de 2 x 2 1/2´ e comprimento de 3,6 m</t>
  </si>
  <si>
    <t>MEMÓRIA DE CÁLCULO</t>
  </si>
  <si>
    <t>PLANILHA ORÇAMENTÁRIA</t>
  </si>
  <si>
    <t>OBRA:</t>
  </si>
  <si>
    <t xml:space="preserve">ENDEREÇO: </t>
  </si>
  <si>
    <t>Avenida Um, 106 - Centro - CEP 13530-000</t>
  </si>
  <si>
    <t>BASE:</t>
  </si>
  <si>
    <t>CRONOGRAMA FÍSICO-FINANCEIRO</t>
  </si>
  <si>
    <t xml:space="preserve">END: </t>
  </si>
  <si>
    <t>Regularização de piso com nata de cimento e adesivo de alto desempenho</t>
  </si>
  <si>
    <t>Chapisco com adesivo de alto desempenho</t>
  </si>
  <si>
    <t>Torneira de mesa automática, acionamento hidromecânico, em latão cromado, DN= 1/2´ou 3/4´</t>
  </si>
  <si>
    <t>Tratamento de ar (fan-Coil) tipo Air Handling Unit de concepção modular, capacidade de 6 TR</t>
  </si>
  <si>
    <t>70.01.003</t>
  </si>
  <si>
    <t>70.01.030</t>
  </si>
  <si>
    <t>70.01.031</t>
  </si>
  <si>
    <t>1ª MEDIÇÃO</t>
  </si>
  <si>
    <t>2ª MEDIÇÃO</t>
  </si>
  <si>
    <t>3ª MEDIÇÃO</t>
  </si>
  <si>
    <t>4ª MEDIÇÃO</t>
  </si>
  <si>
    <t>5ª MEDIÇÃO</t>
  </si>
  <si>
    <t>ACUMULADO</t>
  </si>
  <si>
    <t>SALDO</t>
  </si>
  <si>
    <t>Qtde</t>
  </si>
  <si>
    <t>SERVIÇOS PRELIMINARES</t>
  </si>
  <si>
    <t xml:space="preserve">                                                            Meses
Serviços</t>
  </si>
  <si>
    <t>ADIÇÃO</t>
  </si>
  <si>
    <t>SUPRESSÃO</t>
  </si>
  <si>
    <t>Data da medição:</t>
  </si>
  <si>
    <t>V. UN. S/ BDI</t>
  </si>
  <si>
    <t>SINAPI</t>
  </si>
  <si>
    <t>Responsável Técnico</t>
  </si>
  <si>
    <t xml:space="preserve">Processo n.º </t>
  </si>
  <si>
    <t>COMPOSIÇÃO DO BDI (acórdão 2622/2013-TCU-Plenário)</t>
  </si>
  <si>
    <t>ITENS</t>
  </si>
  <si>
    <t>%</t>
  </si>
  <si>
    <t xml:space="preserve">R </t>
  </si>
  <si>
    <t>l</t>
  </si>
  <si>
    <t>Impostos/tributos</t>
  </si>
  <si>
    <t>Prefeitura do Municipio de Itirapina</t>
  </si>
  <si>
    <t>Construção de edifícios</t>
  </si>
  <si>
    <t>Construção de rodovias e ferrovias</t>
  </si>
  <si>
    <t>Construção de redes de abastecimento de água, coleta de esgoto e construções correlatas</t>
  </si>
  <si>
    <t>Construção e manutenção de estações e redes de distribuição de energia elétrica</t>
  </si>
  <si>
    <t>Obras portuárias, marítmas e fluviais</t>
  </si>
  <si>
    <t>Sim</t>
  </si>
  <si>
    <t>Não</t>
  </si>
  <si>
    <t>Quartil</t>
  </si>
  <si>
    <t>1º</t>
  </si>
  <si>
    <t>2º</t>
  </si>
  <si>
    <t>3º</t>
  </si>
  <si>
    <t>Risco</t>
  </si>
  <si>
    <t>S + G</t>
  </si>
  <si>
    <t>Despesa Financeira</t>
  </si>
  <si>
    <t>Lucro</t>
  </si>
  <si>
    <t>Administração Central</t>
  </si>
  <si>
    <t>Seguro + Garantia</t>
  </si>
  <si>
    <t>Contribuição Previdenciária</t>
  </si>
  <si>
    <t>Taxa do BDI (%)</t>
  </si>
  <si>
    <t>SEM BDI</t>
  </si>
  <si>
    <t>COM BDI</t>
  </si>
  <si>
    <t>VALOR UNITÁRIO</t>
  </si>
  <si>
    <t xml:space="preserve">DEMONSTRATIVO DE COMPOSIÇÃO DO BDI (acórdão 2622/2013-TCU-Plenário) </t>
  </si>
  <si>
    <t>PROPOSTA EMPRESA</t>
  </si>
  <si>
    <t>Vidro float monolítico verde de 6 mm</t>
  </si>
  <si>
    <t>Cabo de cobre de 4 mm², isolamento 0,6/1 kV - isolação em PVC 70°C</t>
  </si>
  <si>
    <t>41.11.116</t>
  </si>
  <si>
    <t>Luminária LED retangular para poste, fluxo luminoso de 5000 a 5500 lm - potência de 50W</t>
  </si>
  <si>
    <t>Luminária hermética de sobrepor, com difusor em policarbonato, para lâmpadas de 2 x 28 W/32 W/54 W</t>
  </si>
  <si>
    <t>Torneira clínica com volante tipo alavanca</t>
  </si>
  <si>
    <t>Tampão em ferro fundido, diâmetro de 600 mm, classe C 300 (ruptura &gt; 300 kN)</t>
  </si>
  <si>
    <t>50.05.072</t>
  </si>
  <si>
    <t>Luminária de emergência LED de sobrepor, para teto ou parede, autonomia mínima 2 horas</t>
  </si>
  <si>
    <t>54.20.050</t>
  </si>
  <si>
    <t>Bate rodas / limitador de pneus em resina</t>
  </si>
  <si>
    <t>69.10.152</t>
  </si>
  <si>
    <t>Faixa elevada para travessia de pedestres em massa asfáltica - lombofaixa de vias com execução de recapeamento</t>
  </si>
  <si>
    <t>Ondulação transversal em massa asfáltica - lombada tipo "A" de vias com execução de recapeamento</t>
  </si>
  <si>
    <t>Ondulação transversal em massa asfáltica - lombada tipo "B" de vias com execução de recapeamento</t>
  </si>
  <si>
    <t>Segregador (bate-roda) refletivo - resina</t>
  </si>
  <si>
    <t>70.06.031</t>
  </si>
  <si>
    <t>Tacha tipo I bidirecional refletiva - resina</t>
  </si>
  <si>
    <t>70.06.032</t>
  </si>
  <si>
    <t>Tacha tipo I monodirecional refletiva - resina</t>
  </si>
  <si>
    <t>70.06.033</t>
  </si>
  <si>
    <t>Tacha tipo II bidirecional refletiva - resina</t>
  </si>
  <si>
    <t>70.06.034</t>
  </si>
  <si>
    <t>Tacha tipo II monodirecional refletiva - resina</t>
  </si>
  <si>
    <t>70.06.040</t>
  </si>
  <si>
    <t>Tachão tipo I bidirecional refletivo - resina</t>
  </si>
  <si>
    <t>70.06.041</t>
  </si>
  <si>
    <t>Tachão tipo I monodirecional refletivo - resina</t>
  </si>
  <si>
    <t>70.20</t>
  </si>
  <si>
    <t>Dispositivo viário / transporte</t>
  </si>
  <si>
    <t>70.20.001</t>
  </si>
  <si>
    <t>Faixa elevada para travessia de pedestres em massa asfáltica - lombafaixa - conservação de vias sem execução de recapeamento</t>
  </si>
  <si>
    <t>70.20.010</t>
  </si>
  <si>
    <t>Ondulação transversal em massa asfáltica - lombada tipo "A" - conservação de vias urbanas sem execução de recapeamento</t>
  </si>
  <si>
    <t>70.20.011</t>
  </si>
  <si>
    <t>Ondulação transversal em massa asfáltica - lombada tipo "B" - conservação de vias urbanas sem execução de recapeamento</t>
  </si>
  <si>
    <t>70.20.020</t>
  </si>
  <si>
    <t>Transporte de equipamentos com caminhão carroceria em rodovia pavimentada</t>
  </si>
  <si>
    <t>70.20.021</t>
  </si>
  <si>
    <t>Equipe para serviços de conservação de pavimentação de vias</t>
  </si>
  <si>
    <t>Deságio</t>
  </si>
  <si>
    <t>(Adi-Sup)</t>
  </si>
  <si>
    <t>COBERTURA</t>
  </si>
  <si>
    <t>Av. Cinco, s/nº - Centro, Itirapina/SP.</t>
  </si>
  <si>
    <t>92580</t>
  </si>
  <si>
    <t>12.04.080</t>
  </si>
  <si>
    <t>12.04.081</t>
  </si>
  <si>
    <t>Estaca pré-moldada protendida cravada para 20t</t>
  </si>
  <si>
    <t>12.04.082</t>
  </si>
  <si>
    <t>Estaca pré-moldada protendida cravada para 30t</t>
  </si>
  <si>
    <t>12.04.083</t>
  </si>
  <si>
    <t>Estaca pré-moldada protendida cravada para 40t</t>
  </si>
  <si>
    <t>12.04.084</t>
  </si>
  <si>
    <t>Estaca pré-moldada protendida cravada para 50t</t>
  </si>
  <si>
    <t>12.04.085</t>
  </si>
  <si>
    <t>Estaca pré-moldada protendida cravada para 60t</t>
  </si>
  <si>
    <t>Forro em painéis de gesso acartonado, acabamento liso com película em PVC - removível</t>
  </si>
  <si>
    <t>Escada marinheiro (em aço galvanizado)</t>
  </si>
  <si>
    <t>Escada marinheiro com guarda corpo (em aço galvanizado)</t>
  </si>
  <si>
    <t>Bloco terminal conector até 65A / 600V, faixa de aplicação até 16 mm²</t>
  </si>
  <si>
    <t xml:space="preserve">Amplificador de potência para VHF e CATV-50 dB, frequência 54 a 750 MHz  </t>
  </si>
  <si>
    <t>Antena WI-FI dual band access point, bandas simultâneas - 1750Mbps</t>
  </si>
  <si>
    <t>Água fria</t>
  </si>
  <si>
    <t>INSTALAÇÕES HIDROSSANITÁRIAS E DE DRENAGEM</t>
  </si>
  <si>
    <t>B.01.000.010139</t>
  </si>
  <si>
    <t>Pedreiro</t>
  </si>
  <si>
    <t>10.20</t>
  </si>
  <si>
    <t>Reparos, conservações e complementos - GRUPO 10</t>
  </si>
  <si>
    <t>10.20.001</t>
  </si>
  <si>
    <t>Lubrificante em pasta para aplicação em barras de transferência de concreto</t>
  </si>
  <si>
    <t>11.01.621</t>
  </si>
  <si>
    <t>Concreto usinado, fck=30 MPa, fctm_k=4,2 Mpa</t>
  </si>
  <si>
    <t>Cura química de concreto, membrana líquida</t>
  </si>
  <si>
    <t>Recolocação de telha de barro tipo francesa</t>
  </si>
  <si>
    <t>21.03.151</t>
  </si>
  <si>
    <t>Revestimento em placa de alumínio composto "ACM", espessura de 4 mm e acabamento em PVDF</t>
  </si>
  <si>
    <t>21.03.153</t>
  </si>
  <si>
    <t>Revestimento em placa de alumínio composto "ACM", espessura de 3 mm e acabamento em poliéster - uso interno</t>
  </si>
  <si>
    <t>Lâmpada fluorescente compacta "2U", base G-24Q-3 de 26 W</t>
  </si>
  <si>
    <t>Luminária LED retangular de sobrepor com difusor translúcido, 4000 K, fluxo luminoso de 3690 a 4800 lm, potência de 35 W a 41 W</t>
  </si>
  <si>
    <t>Haste de aterramento de 5/8" x 2,4 m</t>
  </si>
  <si>
    <t>Controlador de temperatura digital</t>
  </si>
  <si>
    <t>Torneira curta sem rosca para uso geral, em latão fundido cromado, DN= 1/2"</t>
  </si>
  <si>
    <t>Torneira curta sem rosca para uso geral, em latão fundido cromado, DN= 3/4"</t>
  </si>
  <si>
    <t>Válvula de esfera em aço carbono fundido, passagem plena, extremidades rosqueáveis, classe 300 libras para vapor e classe 600 libras para água, óleo e gás, DN= 1/2"</t>
  </si>
  <si>
    <t>Válvula de esfera em aço carbono fundido, passagem plena, extremidades rosqueáveis, classe 300 libras para vapor e classe 600 libras para água, óleo e gás, DN= 3/4"</t>
  </si>
  <si>
    <t>Válvula de esfera em aço carbono fundido, passagem plena, extremidades rosqueáveis, classe 300 libras para vapor e classe 600 libras para água, óleo e gás, DN= 1"</t>
  </si>
  <si>
    <t>Válvula de esfera em aço carbono fundido, passagem plena, extremidades rosqueáveis, classe 300 libras para vapor e classe 600 libras para água, óleo e gás, DN= 1.1/4"</t>
  </si>
  <si>
    <t>Válvula de esfera em aço carbono fundido, passagem plena, extremidades rosqueáveis, classe 300 libras para vapor saturado, DN= 2"</t>
  </si>
  <si>
    <t>54.08</t>
  </si>
  <si>
    <t>Pavimentação rígida</t>
  </si>
  <si>
    <t>54.08.001</t>
  </si>
  <si>
    <t>Nivelamento e regularização de superfície e desempeno mecânico através de régua vibratória de pavimento em concreto</t>
  </si>
  <si>
    <t>54.08.002</t>
  </si>
  <si>
    <t>Texturização de superfície de pavimento em concreto com vassoura</t>
  </si>
  <si>
    <t>54.08.010</t>
  </si>
  <si>
    <t>Fibra em polipropileno (macrofibra), resistência residual 4,3+-0,3 Mpa</t>
  </si>
  <si>
    <t>54.08.011</t>
  </si>
  <si>
    <t>Fibra polimérica (microfibra anticrack), tenacidade mínima 5cN/dtex</t>
  </si>
  <si>
    <t>2 m x 5,5 m = 11 m²</t>
  </si>
  <si>
    <t>Lajes expostas</t>
  </si>
  <si>
    <t>Regularização das lajes expostas; 2 cm de espessura</t>
  </si>
  <si>
    <t>impermeabilização das calhas</t>
  </si>
  <si>
    <t>rufos dos pórticos</t>
  </si>
  <si>
    <t>R$ / m²</t>
  </si>
  <si>
    <t>6ª MEDIÇÃO</t>
  </si>
  <si>
    <t>7ª MEDIÇÃO</t>
  </si>
  <si>
    <t>8ª MEDIÇÃO</t>
  </si>
  <si>
    <t>10ª MEDIÇÃO</t>
  </si>
  <si>
    <t>11ª MEDIÇÃO</t>
  </si>
  <si>
    <t>12ª MEDIÇÃO</t>
  </si>
  <si>
    <t>13ª MEDIÇÃO</t>
  </si>
  <si>
    <t>14ª MEDIÇÃO</t>
  </si>
  <si>
    <t>15ª MEDIÇÃO</t>
  </si>
  <si>
    <t>16ª MEDIÇÃO</t>
  </si>
  <si>
    <t>17ª MEDIÇÃO</t>
  </si>
  <si>
    <t>18ª MEDIÇÃO</t>
  </si>
  <si>
    <t>19ª MEDIÇÃO</t>
  </si>
  <si>
    <t>20ª MEDIÇÃO</t>
  </si>
  <si>
    <t>21ª MEDIÇÃO</t>
  </si>
  <si>
    <t>22ª MEDIÇÃO</t>
  </si>
  <si>
    <t>23ª MEDIÇÃO</t>
  </si>
  <si>
    <t>24ª MEDIÇÃO</t>
  </si>
  <si>
    <t>SUBTOTAL INICIAL</t>
  </si>
  <si>
    <t/>
  </si>
  <si>
    <t>Cálculo</t>
  </si>
  <si>
    <t>Ajudante de carpinteiro</t>
  </si>
  <si>
    <t>Pontalete de cedrinho de 75 mm x 75 mm - 3ª construção</t>
  </si>
  <si>
    <t>Sarrafo de cedrinho 2,5 x 10 cm</t>
  </si>
  <si>
    <t>Tábua cedrinho 25 mm x 300 mm de 3ª</t>
  </si>
  <si>
    <t>Prego diversas bitolas (referência 18 x 27)</t>
  </si>
  <si>
    <t>B.01.000.010111</t>
  </si>
  <si>
    <t>B.01.000.010112</t>
  </si>
  <si>
    <t>D.02.000.021009</t>
  </si>
  <si>
    <t>D.02.000.021021</t>
  </si>
  <si>
    <t>D.02.000.021017</t>
  </si>
  <si>
    <t>E.02.000.026760</t>
  </si>
  <si>
    <t>,</t>
  </si>
  <si>
    <t>Coluna1</t>
  </si>
  <si>
    <t>clarabóia</t>
  </si>
  <si>
    <t>Versão 201</t>
  </si>
  <si>
    <t>FEV/26</t>
  </si>
  <si>
    <t>02.03.280</t>
  </si>
  <si>
    <t>Tapume metálico com telha metálica tipo trapezoidal 40, sem pintura, espessura 0,43mm, colunas, bases e parafusos</t>
  </si>
  <si>
    <t>02.03.290</t>
  </si>
  <si>
    <t>Portão metálico com 2 folhas, pivotante, para tapume</t>
  </si>
  <si>
    <t>05.07.100</t>
  </si>
  <si>
    <t>Transporte de resíduo sólido em aterro - telhas cimento amianto Classe D</t>
  </si>
  <si>
    <t>Taxa de destinação de resíduo sólido em aterro - telhas cimento amianto</t>
  </si>
  <si>
    <t>05.10.041</t>
  </si>
  <si>
    <t>Transporte de material escavado - rocha</t>
  </si>
  <si>
    <t>Argamassa graute autonivelante de alta resistência</t>
  </si>
  <si>
    <t>Lona plástica preta - uso geral</t>
  </si>
  <si>
    <t>11.20.140</t>
  </si>
  <si>
    <t>Controlador de retração de concreto, a base de óxido de cálcio</t>
  </si>
  <si>
    <t>Alvenaria de bloco cerâmico de vedação de 9 cm</t>
  </si>
  <si>
    <t>Alvenaria de bloco cerâmico de vedação de 14 cm</t>
  </si>
  <si>
    <t>Alvenaria de bloco cerâmico de vedação de 19 cm</t>
  </si>
  <si>
    <t>Alvenaria de bloco cerâmico estrutural de 14 cm</t>
  </si>
  <si>
    <t>Alvenaria de bloco cerâmico estrutural de 19 cm</t>
  </si>
  <si>
    <t>Alvenaria de bloco de concreto de vedação de 9 cm - classe C</t>
  </si>
  <si>
    <t>Alvenaria de bloco de concreto de vedação de 14 cm - classe C</t>
  </si>
  <si>
    <t>Alvenaria de bloco de concreto de vedação de 19 cm - classe C</t>
  </si>
  <si>
    <t>Alvenaria de bloco de concreto estrutural 14 cm - classe B</t>
  </si>
  <si>
    <t>Alvenaria de bloco de concreto estrutural 19 cm - classe B</t>
  </si>
  <si>
    <t>Alvenaria de bloco de concreto estrutural 14 cm - classe A</t>
  </si>
  <si>
    <t>Alvenaria de bloco de concreto estrutural 19 cm - classe A</t>
  </si>
  <si>
    <t>Telha em fibra vegetal, perfil ondulado, com espessura de 3mm</t>
  </si>
  <si>
    <t>Cumeeira em fibra vegetal, lisa, com espessura de 3mm</t>
  </si>
  <si>
    <t>Telhamento em chapa de aço pré-pintada, perfil ondulado, com espessura de 0,50mm</t>
  </si>
  <si>
    <t>Telhamento em chapa de aço pré-pintada, perfil ondulado calandrado, com espessura de 0,80mm</t>
  </si>
  <si>
    <t>Telhamento em chapa de aço pré-pintada, perfil trapezoidal, com espessura de 0,80mm e altura de 100mm</t>
  </si>
  <si>
    <t>Telhamento em chapa de aço pré-pintada, perfil trapezoidal, com espessura de 0,50mm e altura de 40mm</t>
  </si>
  <si>
    <t>Cumeeira em chapa de aço pré-pintada, perfil trapezoidal, com espessura de 0,50mm</t>
  </si>
  <si>
    <t>Cumeeira em chapa de aço pré-pintada, perfil ondulado, com espessura de 0,50mm</t>
  </si>
  <si>
    <t>Telhamento em chapa de aço pré-pintada, tipo sanduíche, espessura de 0,50mm, com lã de rocha</t>
  </si>
  <si>
    <t>Telhamento em chapa de aço pré-pintada, tipo sanduíche, espessura de 0,50mm, com poliisocianurato (PIR)</t>
  </si>
  <si>
    <t>Telhamento em chapa de aço pré-pintada, tipo sanduíche, espessura de 0,50mm, com poliestireno expandido</t>
  </si>
  <si>
    <t>Telhamento em chapa de aço galvanizado autoportante, perfil trapezoidal, com espessura de 0,80mm e altura de 120mm</t>
  </si>
  <si>
    <t>Revestimento vinílico, espessura de 3 mm, para tráfego intenso, com impermeabilizante acrílico</t>
  </si>
  <si>
    <t>Forro em placa de gesso liso, espessura de 12,5mm, fixo</t>
  </si>
  <si>
    <t>23.20.560</t>
  </si>
  <si>
    <t>Folha de madeira sarrafeada, revestida nas 2 faces com laminado melamínico</t>
  </si>
  <si>
    <t>Porta/portão de abrir tipo veneziana de ferro, sob medida</t>
  </si>
  <si>
    <t>Tela de proteção em malha ondulada de 1´, fio 12 (BWG), com requadro</t>
  </si>
  <si>
    <t>Grade para piso eletrofundida, malha 30x100mm, com barra de 40x2mm</t>
  </si>
  <si>
    <t>Grade para forro eletrofundida, malha 25x100mm, com barra de 25x2mm</t>
  </si>
  <si>
    <t>Caixilho fixo em alumínio anodizado, sob medida</t>
  </si>
  <si>
    <t>Caixilho basculante em aluminio anodizado com vidro - linha comercial</t>
  </si>
  <si>
    <t>Caixilho basculante em alumínio anodizado, sob medida</t>
  </si>
  <si>
    <t>Caixilho maxim-ar em alumínio anodizado com vidro - linha comercial</t>
  </si>
  <si>
    <t>Caixilho maxim-ar em alumínio anodizado, sob medida</t>
  </si>
  <si>
    <t>Caixilho de correr em alumínio anodizado com vidro - linha comercial</t>
  </si>
  <si>
    <t>Caixilho de correr em alumínio anodizado, sob medida</t>
  </si>
  <si>
    <t>Caixilho veneziana em alumínio anodizado com vidro - linha comercial</t>
  </si>
  <si>
    <t>Caixilho veneziana em alumínio anodizado, sob medida</t>
  </si>
  <si>
    <t>Caixilho veneziana industrial com montantes em alumínio e aletas em fibra de vidro</t>
  </si>
  <si>
    <t>Caixilho fixo em alumínio com  pintura eletrostática, sob medida - branco</t>
  </si>
  <si>
    <t>Caixilho maxim-ar em alumínio com pintura eletrostática, com vidro - branco</t>
  </si>
  <si>
    <t>Caixilho basculante em alumínio com pintura eletrostática, com vidro - branco</t>
  </si>
  <si>
    <t>Caixilho de correr em alumínio com pintura eletrostática, com vidro - branco</t>
  </si>
  <si>
    <t>Caixilho fixo em alumínio anodizado</t>
  </si>
  <si>
    <t>Caixilho maxim-ar em alumínio anodizado</t>
  </si>
  <si>
    <t>Caixilho fixo em alumínio anodizado - tipo fachada</t>
  </si>
  <si>
    <t>Caixilho maxim-ar em alumínio anodizado - tipo fachada</t>
  </si>
  <si>
    <t>Caixilho pele de vidro em alumínio anodizado - tipo fachada</t>
  </si>
  <si>
    <t>Caixilho basculante em alumínio com pintura eletrostática, sob medida - branco</t>
  </si>
  <si>
    <t>Caixilho maxim-ar em alumínio com pintura eletrostática, sob medida - branco</t>
  </si>
  <si>
    <t>Caixilho fixo em alumínio anodizado, sob medida - bronze/preto</t>
  </si>
  <si>
    <t>Caixilho basculante em alumínio anodizado, sob medida - bronze/preto</t>
  </si>
  <si>
    <t>Caixilho maxim-ar em alumínio anodizado, sob medida - bronze/preto</t>
  </si>
  <si>
    <t>Caixilho de correr em alumínio anodizado, sob medida - bronze/preto</t>
  </si>
  <si>
    <t>Porta de entrada de abrir em alumínio anodizado com vidro - linha comercial</t>
  </si>
  <si>
    <t>Porta de entrada de abrir em alumínio anodizado, sob medida</t>
  </si>
  <si>
    <t>Porta de entrada de correr em alumínio anodizado, sob medida</t>
  </si>
  <si>
    <t>Porta de correr lambri em alumínio anodizado branco, sob medida</t>
  </si>
  <si>
    <t>Porta de abrir veneziana em alumínio - linha comercial</t>
  </si>
  <si>
    <t>Porta de correr tipo veneziana e vidro em alumínio anodizado - branco</t>
  </si>
  <si>
    <t>Porta de abrir em alumínio anodizado, sob medida - bronze/preto</t>
  </si>
  <si>
    <t>Porta de correr em alumínio anodizado, sob medida - bronze/preto</t>
  </si>
  <si>
    <t xml:space="preserve">Porta de abrir em alumínio com pintura eletrostática, sob medida - branco_x000D_
</t>
  </si>
  <si>
    <t>Corrimão, bate-maca ou protetor de parede em PVC, com amortecimento à impacto</t>
  </si>
  <si>
    <t>Veda porta/veda fresta em alumínio branco, com borracha vedante</t>
  </si>
  <si>
    <t>Revestimento sintético de borracha ou PVC colorido, para sinalização tátil de alerta / direcional - assentamento argamassado</t>
  </si>
  <si>
    <t>Revestimento sintético de borracha ou PVC colorido, para sinalização tátil de alerta / direcional - colado</t>
  </si>
  <si>
    <t>30.04.034</t>
  </si>
  <si>
    <t>Piso em ladrilho hidráulico podotátil várias cores, assentado com argamassa mista</t>
  </si>
  <si>
    <t>Piso tátil de concreto intertravado alerta / direcional, espessura de 6 cm, com rejunte em areia</t>
  </si>
  <si>
    <t>Plataforma para elevação até 1,00m, nas dimensões de 900x1400mm, capacidade de 250kg - percurso até 1,00m de altura</t>
  </si>
  <si>
    <t>Plataforma para elevação até 2,00m, nas dimensões de 900x1400mm, capacidade de 250kg - percurso superior a 1,00m de altura</t>
  </si>
  <si>
    <t>30.14.060</t>
  </si>
  <si>
    <t>Plataforma para elevacao até 4,00m, nas dimensões de 1100x1400mm, capacidade de 325kg</t>
  </si>
  <si>
    <t>Película de controle solar refletiva na cor prata, aplicado em vidros</t>
  </si>
  <si>
    <t>32.06.240</t>
  </si>
  <si>
    <t>Película adesiva jateada para vidros - uso interno</t>
  </si>
  <si>
    <t>32.07.226</t>
  </si>
  <si>
    <t>Selante elástico monocomponente a base de poliuretano (PU) para juntas de dilatação</t>
  </si>
  <si>
    <t>32.20.066</t>
  </si>
  <si>
    <t>Lona plástica em polietileno, 150 micras, para camada separadora de piso/pavimento</t>
  </si>
  <si>
    <t>Hidrorepelente incolor à base de silano-siloxano oligomérico disperso em água</t>
  </si>
  <si>
    <t>Hidrorepelente incolor à base de silano-siloxano oligomérico disperso em solvente</t>
  </si>
  <si>
    <t>Árvore ornamental tipo Quaresmeira - h= 1,50 / 2,00 m</t>
  </si>
  <si>
    <t>34.05.322</t>
  </si>
  <si>
    <t>Gradil rígido modular em aço 2" - H=1,10m, C=1,65m, padrão CET SP</t>
  </si>
  <si>
    <t>34.20.384</t>
  </si>
  <si>
    <t>Bicicletário modelo U invertido em tubo circular de aço Ø 2", com acabamento em pintura eletrostática, para fixação chumbado/parafusado</t>
  </si>
  <si>
    <t>Disjuntor em caixa aberta trifásico, 600 V de 800 A, 50/60 Hz, com acessórios</t>
  </si>
  <si>
    <t>Disjuntor em caixa aberta tripolar extraível, 500 V de 3200 A, com acessórios</t>
  </si>
  <si>
    <t>Disjuntor em caixa aberta tripolar extraível, 500 V de 4000 A, com acessórios</t>
  </si>
  <si>
    <t>Disjuntor série universal em caixa moldada, térmico e magnético fixos, bipolar 415 VCA, corrente de 60 A até 100 A</t>
  </si>
  <si>
    <t>Disjuntor série universal em caixa moldada, térmico fixo e magnético ajustável, tripolar 600 VCA, corrente de 300 A até 400 A</t>
  </si>
  <si>
    <t>Disjuntor série universal em caixa moldada, térmico fixo e magnético ajustável, tripolar 600 VCA, corrente de 700 A até 800 A</t>
  </si>
  <si>
    <t>Mini-disjuntor termomagnético, tripolar 415 V, corrente de 80 A até 125 A</t>
  </si>
  <si>
    <t>Disjuntor em caixa aberta, térmico ajustável e magnético fixo, tripolar 2000/1200 V, faixa de ajuste de 1600 até 2000 A</t>
  </si>
  <si>
    <t>Disjuntor em caixa aberta, térmico ajustável e magnético fixo, tripolar 2500/1200 V, faixa de ajuste de 2000 até 2500 A</t>
  </si>
  <si>
    <t>Inversor de frequência para variação de velocidade em motores, potência de 0,25 a 175 cv</t>
  </si>
  <si>
    <t>Inversor de frequência para variação de velocidade em motores, potência de 1,5 a 150 cv</t>
  </si>
  <si>
    <t>Dispositivo de proteção contra surto, 2 polos, suportabilidade &lt;= 4 kV, Un até 240V/415V, Iimp = 60 kA, curva de ensaio 10/350µs - classe 1</t>
  </si>
  <si>
    <t>Dispositivo de proteção contra surto, 2 polos, monobloco, suportabilidade &lt;=1,4kV, F+N / F+F, Un até 240V/264V, curva de ensaio 8/20µs - classe 3</t>
  </si>
  <si>
    <t>Disjuntor em caixa moldada tripolar, térmico e magnético fixos, tensão de isolamento 500/690V, de 10A a 63A</t>
  </si>
  <si>
    <t>Caixa com suportes para tomada de energia/RJ e tampa basculante com rebaixo de 2 x (25 x 70 mm)</t>
  </si>
  <si>
    <t>Caixa com suportes para tomada de energia/RJ e tampa basculante com rebaixo de 3 x (25 x 70 mm)</t>
  </si>
  <si>
    <t>Caixa com suportes para tomada de energia/RJ e tampa basculante com rebaixo de 4 x (25 x 70 mm)</t>
  </si>
  <si>
    <t>39.11.092</t>
  </si>
  <si>
    <t>Cabo telefônico CCI, com 1 par de 0,50 mm, para ligação de aparelhos telefônicos</t>
  </si>
  <si>
    <t>Caixa de ferro octogonal fundo móvel 4´ x 4´</t>
  </si>
  <si>
    <t>Interruptor simples com 1 tecla e placa</t>
  </si>
  <si>
    <t>Interruptor simples com 2 teclas e placa</t>
  </si>
  <si>
    <t>Interruptor simples com 3 teclas e placa</t>
  </si>
  <si>
    <t>Interruptor paralelo com 1 tecla e placa</t>
  </si>
  <si>
    <t>Interruptor paralelo com 2 teclas e placa</t>
  </si>
  <si>
    <t>Interruptor com 1 tecla simples, 1 tecla paralelo e placa</t>
  </si>
  <si>
    <t>Interruptor com 2 teclas simples, 1 tecla paralelo e placa</t>
  </si>
  <si>
    <t>Interruptor com 1 tecla simples, 2 teclas paralelo e placa</t>
  </si>
  <si>
    <t>Interruptor bipolar com 1 tecla dupla paralelo e placa</t>
  </si>
  <si>
    <t>Interruptor bipolar com 1 tecla dupla simples e placa</t>
  </si>
  <si>
    <t>Variador de luminosidade rotativo até 600 W / 220 V, com placa</t>
  </si>
  <si>
    <t>Luminária pública LED retangular para poste, fluxo luminoso de 14200 a 18000 lm, eficiência mínima de 120 lm/W - potência de 100 W/120 W</t>
  </si>
  <si>
    <t>Luminária LED retangular para poste, fluxo luminoso de 18000 lm, eficiência mínima 180 lm/W - potência de 100 W</t>
  </si>
  <si>
    <t>Luminária LED retangular para poste, fluxo luminoso de 36000 lm, eficiência mínima 180 lm/W - potência de 200 W</t>
  </si>
  <si>
    <t>Luminária pública LED retangular para poste, fluxo luminoso de 6250 a 6674 lm, eficiência mínima 113 lm/W - potência 40 W/59 W</t>
  </si>
  <si>
    <t>Luminária retangular de sobrepor tipo calha aberta, com refletor em alumínio de alto brilho, para 2 lâmpadas tubulares 32 W/36 W</t>
  </si>
  <si>
    <t>Luminária industrial pendente tipo calha aberta instalação em perfilado para 1 ou 2 lâmpadas tubulares 28 W/54 W</t>
  </si>
  <si>
    <t>Luminária retangular de embutir tipo calha aberta com refletor em alumínio de alto brilho para 2 lâmpadas tubulares de 28 W/54 W</t>
  </si>
  <si>
    <t>Luminária retangular de embutir tipo calha aberta com refletor assimétrico em alumínio de alto brilho para 2 lâmpadas tubulares de 28 W/54 W</t>
  </si>
  <si>
    <t>Luminária LED redonda de sobrepor com difusor translucido, 4000 K, fluxo luminoso de 1900 a 2000 lm, potência de 17 W a 19 W</t>
  </si>
  <si>
    <t>Tela para equipotencial em aço inoxidável</t>
  </si>
  <si>
    <t>43.03.222</t>
  </si>
  <si>
    <t>Sistema de aquecimento de passagem a gás com sistema misturador para abastecimento de até 04 duchas</t>
  </si>
  <si>
    <t>44.01.052</t>
  </si>
  <si>
    <t>Bacia sifonada de louça com tampa - 6 litros</t>
  </si>
  <si>
    <t>Bacia sifonada de louça sem tampa, com saída horizontal - 6 litros</t>
  </si>
  <si>
    <t>44.01.072</t>
  </si>
  <si>
    <t>Bacia sifonada de louça com tampa, com saída horizontal - 6 litros</t>
  </si>
  <si>
    <t>44.01.820</t>
  </si>
  <si>
    <t>Bacia sifonada com caixa de descarga acoplada com tampa - 6 litros</t>
  </si>
  <si>
    <t>Entrada completa de gás GLP domiciliar com 2 botijões de 13 kg</t>
  </si>
  <si>
    <t>49.06.194</t>
  </si>
  <si>
    <t>Grelha em aço inoxidável com fecho rotativo, DN= 100mm</t>
  </si>
  <si>
    <t>49.06.196</t>
  </si>
  <si>
    <t>Grelha em aço inoxidável com fecho rotativo, DN= 150mm</t>
  </si>
  <si>
    <t>49.12.060</t>
  </si>
  <si>
    <t>Boca de leão dupla tipo PMSP com grelha</t>
  </si>
  <si>
    <t>50.01.062</t>
  </si>
  <si>
    <t>Abrigo para hidrante de recalque (embutir e interno)</t>
  </si>
  <si>
    <t>Bico de sprinkler resposta rápida, posição pendente, temperatura nominal 68°C</t>
  </si>
  <si>
    <t>Bico de sprinkler resposta rápida, posição para cima, temperatura nominal 68°C</t>
  </si>
  <si>
    <t>Bloco diagonal em concreto tipo piso drenante para plantio de grama - espessura de 10 cm</t>
  </si>
  <si>
    <t>Piso em ladrilho hidráulico preto, branco e cinza, assentado com argamassa colante industrializada</t>
  </si>
  <si>
    <t>54.08.005</t>
  </si>
  <si>
    <t>Agente de cura química, retardador de evaporação, em pavimento de concreto</t>
  </si>
  <si>
    <t>54.09</t>
  </si>
  <si>
    <t>Pavimentação sustentável de vias, calçadas e passeios</t>
  </si>
  <si>
    <t>54.09.001</t>
  </si>
  <si>
    <t>Concreto asfáltico modificado por borracha AB8</t>
  </si>
  <si>
    <t>54.20.160</t>
  </si>
  <si>
    <t>Corte para junta de dilatação através de cortadora a gasolina, com serra de disco diamantado segmentado para pavimento de concreto e asfalto</t>
  </si>
  <si>
    <t>Limpeza de superfície rígida com hidrojateamento</t>
  </si>
  <si>
    <t>Sensor de temperatura ambiente PT100</t>
  </si>
  <si>
    <t>Switch Gigabit para servidor central com 24 portas frontais e 4 portas SFP, capacidade 10 / 100 / 1000 Mbps</t>
  </si>
  <si>
    <t>Caixa subterrânea de entrada de telefonia, tipo R1 (550 x 350 x 550) mm, padrão TELEBRÁS, com tampa</t>
  </si>
  <si>
    <t>Caixa subterrânea de entrada de telefonia, tipo R2 (1050 x 550 x 800) mm, padrão TELEBRÁS, com tampa</t>
  </si>
  <si>
    <t>69.08.012</t>
  </si>
  <si>
    <t>Distribuidor interno óptico 1U de até 24 fibras - completo</t>
  </si>
  <si>
    <t>Bloco de distribuição para 10 pares</t>
  </si>
  <si>
    <t>CJDIA</t>
  </si>
  <si>
    <t>A.02.000.070107</t>
  </si>
  <si>
    <t>Impressão colorida em papel sulfite A4</t>
  </si>
  <si>
    <t>A.02.000.070108</t>
  </si>
  <si>
    <t>Encadernação espiral até 100 folhas</t>
  </si>
  <si>
    <t>A.03.000.022111</t>
  </si>
  <si>
    <t>A.04.000.098083</t>
  </si>
  <si>
    <t>A.04.000.098084</t>
  </si>
  <si>
    <t>Locação de conjunto de bombeamento a vácuo para rebaixamento de lençol freático, com até 50 ponteiras e potência até 15HP mínimo 30 dias</t>
  </si>
  <si>
    <t>A.04.000.098085</t>
  </si>
  <si>
    <t>Ponteiras filtrantes até 5m de profundidades - instaladas</t>
  </si>
  <si>
    <t>A.05.000.020299</t>
  </si>
  <si>
    <t>A.05.000.020306</t>
  </si>
  <si>
    <t>A.05.000.020307</t>
  </si>
  <si>
    <t>Taxa para descarte em aterro legalizado - tipo telhas cimento amianto</t>
  </si>
  <si>
    <t>A.05.000.020358</t>
  </si>
  <si>
    <t>Remoção de entulho de obra, terra, alvenaria, concreto, argamassa, madeira, papel, plástico, metal, capacidade de 4m³</t>
  </si>
  <si>
    <t>A.05.000.020359</t>
  </si>
  <si>
    <t>Remoção de entulho de obra, material volumoso (mistura de alvenaria, terra, madeira, papel, plástico e metal), capacidade 4 m³</t>
  </si>
  <si>
    <t>A.05.000.020363</t>
  </si>
  <si>
    <t>Transporte de resíduo sólido em aterro, tipo telhas cimento amianto classe D</t>
  </si>
  <si>
    <t>A.05.000.020998</t>
  </si>
  <si>
    <t>Remoção de entulho de obra, material rejeitado (mistura de vegetação, isopor, manta asfáltica, lã de vidro), capacidade 4 m³</t>
  </si>
  <si>
    <t>A.05.000.020999</t>
  </si>
  <si>
    <t>Remoção de entulho de obra, gesso, dry wall, capacidade 4 m³</t>
  </si>
  <si>
    <t>A.05.000.021093</t>
  </si>
  <si>
    <t>A.05.000.027014</t>
  </si>
  <si>
    <t>Locação máquinas de solda MIG/MAC, modelo TRR 3410 marca Bambozzi ou equivalente, (100% ciclo), para arame sólido/tubular 0,8 até 1,6mm, trifásicos, 220/380/440 V</t>
  </si>
  <si>
    <t>UNDIA</t>
  </si>
  <si>
    <t>A.05.000.047592</t>
  </si>
  <si>
    <t>Gerador a diesel carenado 150/136 kVA, variação de + ou - 5%, 380/220 V ou 220/127 V, 85dB a 1,5m, completo; ref. GMG 150 da Heimer ou equivalente</t>
  </si>
  <si>
    <t>A.05.000.066595</t>
  </si>
  <si>
    <t>Locação de bomba submersível monofásica, diâmetro de 2´ ou 3´, potência de 0,5CV até 3CV</t>
  </si>
  <si>
    <t>A.05.000.080110</t>
  </si>
  <si>
    <t>Balancim elétrico tipo plataforma de 3 m de comprimento, para transporte vertical, com cabo passante de 60m, com gancho, clips, sapatilhas, ponta de cabo, etc.</t>
  </si>
  <si>
    <t>A.05.000.080359</t>
  </si>
  <si>
    <t>GPS com receptor L1-L2 / RTK com base</t>
  </si>
  <si>
    <t>A.05.000.080373</t>
  </si>
  <si>
    <t>Plataforma articulada elétrica, autopropelida, com altura aproximada de 12,50m e capacidade para 227kg, ref. Z34/22 DC da Genie ou equivalente</t>
  </si>
  <si>
    <t>A.05.000.080374</t>
  </si>
  <si>
    <t>Plataforma articulada à diesel, autopropelida, com altura aproximada de 20m e capacidade para 227kg, ref. 600 AJ da JLG, Z60/34 RT da Genie ou equivalente</t>
  </si>
  <si>
    <t>A.06.000.027013</t>
  </si>
  <si>
    <t>Gás para soldagem tipo MIG, ref. Coogar 215 ou equivalente</t>
  </si>
  <si>
    <t>A.06.000.044680</t>
  </si>
  <si>
    <t>Óleo mineral para disjuntor e transformador</t>
  </si>
  <si>
    <t>A.06.000.068502</t>
  </si>
  <si>
    <t>Cilindro de aço para gás GLP de 45kg com carga</t>
  </si>
  <si>
    <t>A.06.000.068550</t>
  </si>
  <si>
    <t>Botijão de aço para gás GLP de 13kg com carga</t>
  </si>
  <si>
    <t>A.07.000.020350</t>
  </si>
  <si>
    <t>A.07.000.020459</t>
  </si>
  <si>
    <t>Taxa de mobilização e desmobilização de equipamentos para execução de levantamento topográfico 100km</t>
  </si>
  <si>
    <t>A.07.000.020476</t>
  </si>
  <si>
    <t>A.07.000.020483</t>
  </si>
  <si>
    <t>Sondagem a percussão, inclusive as peças gráficas e relatórios pertinentes mínimo de 30m</t>
  </si>
  <si>
    <t>A.07.000.020484</t>
  </si>
  <si>
    <t>Sondagem rotativa em solo, inclusive as peças gráficas e relatórios pertinentes mínimo 30m</t>
  </si>
  <si>
    <t>A.07.000.020485</t>
  </si>
  <si>
    <t>Sondagem rotativa em rocha, inclusive as peças gráficas e relatórios pertinentes</t>
  </si>
  <si>
    <t>A.07.000.020486</t>
  </si>
  <si>
    <t>Sondagem a trado, inclusive as peças gráficas e relatórios pertinentes (não considerar os ensaios de solo) mínimo 30m</t>
  </si>
  <si>
    <t>A.07.000.020487</t>
  </si>
  <si>
    <t>Sondagem percussão com a utilização de torquímetro, inclusive peças gráficas e relatórios pertinentes mínimo 30m</t>
  </si>
  <si>
    <t>A.08.000.020000</t>
  </si>
  <si>
    <t>A.08.000.020001</t>
  </si>
  <si>
    <t>A.08.000.020002</t>
  </si>
  <si>
    <t>Cravação de estaca pré-moldada protendida para 20t</t>
  </si>
  <si>
    <t>A.08.000.020003</t>
  </si>
  <si>
    <t>A.08.000.020004</t>
  </si>
  <si>
    <t>Cravação de estaca pré-moldada protendida para 30t</t>
  </si>
  <si>
    <t>A.08.000.020005</t>
  </si>
  <si>
    <t>A.08.000.020006</t>
  </si>
  <si>
    <t>Cravação de estaca pré-moldada protendida para 40t</t>
  </si>
  <si>
    <t>A.08.000.020007</t>
  </si>
  <si>
    <t>A.08.000.020008</t>
  </si>
  <si>
    <t>Cravação de estaca pré-moldada protendida para 50t</t>
  </si>
  <si>
    <t>A.08.000.020009</t>
  </si>
  <si>
    <t>A.08.000.020010</t>
  </si>
  <si>
    <t>Cravação de estaca pré-moldada protendida para 60t</t>
  </si>
  <si>
    <t>A.08.000.020109</t>
  </si>
  <si>
    <t>A.08.000.020110</t>
  </si>
  <si>
    <t>A.08.000.020111</t>
  </si>
  <si>
    <t>A.08.000.020112</t>
  </si>
  <si>
    <t>A.08.000.020117</t>
  </si>
  <si>
    <t>A.08.000.020118</t>
  </si>
  <si>
    <t>A.08.000.020119</t>
  </si>
  <si>
    <t>A.08.000.020129</t>
  </si>
  <si>
    <t>Perfil de ferro soldado ´I´ de 12´</t>
  </si>
  <si>
    <t>A.08.000.020130</t>
  </si>
  <si>
    <t>Abertura de fuste mecanizado diâmetro 50 cm</t>
  </si>
  <si>
    <t>A.08.000.020131</t>
  </si>
  <si>
    <t>Abertura de fuste mecanizado diâmetro 60 cm</t>
  </si>
  <si>
    <t>A.08.000.020132</t>
  </si>
  <si>
    <t>Abertura de fuste mecanizado diâmetro 80 cm</t>
  </si>
  <si>
    <t>A.08.000.020137</t>
  </si>
  <si>
    <t>A.08.000.020138</t>
  </si>
  <si>
    <t>A.08.000.020139</t>
  </si>
  <si>
    <t>A.08.000.020143</t>
  </si>
  <si>
    <t>A.08.000.020144</t>
  </si>
  <si>
    <t>A.08.000.020145</t>
  </si>
  <si>
    <t>A.08.000.020146</t>
  </si>
  <si>
    <t>A.08.000.020147</t>
  </si>
  <si>
    <t>A.08.000.020150</t>
  </si>
  <si>
    <t>A.08.000.020154</t>
  </si>
  <si>
    <t>A.08.000.020161</t>
  </si>
  <si>
    <t>A.08.000.020162</t>
  </si>
  <si>
    <t>A.08.000.020216</t>
  </si>
  <si>
    <t>A.08.000.020220</t>
  </si>
  <si>
    <t>A.08.000.020251</t>
  </si>
  <si>
    <t>A.08.000.020260</t>
  </si>
  <si>
    <t>Estaca tipo Raiz, diâmetro 10cm para 10t, em solo</t>
  </si>
  <si>
    <t>A.08.000.020261</t>
  </si>
  <si>
    <t>Estaca tipo Raiz, diâmetro 31cm para 100t, em solo</t>
  </si>
  <si>
    <t>A.08.000.020262</t>
  </si>
  <si>
    <t>Estaca tipo Raiz, diâmetro 40cm para 130t, em solo</t>
  </si>
  <si>
    <t>A.08.000.020263</t>
  </si>
  <si>
    <t>Estaca tipo Raiz, diâmetro 12cm para 15t, em solo</t>
  </si>
  <si>
    <t>A.08.000.020265</t>
  </si>
  <si>
    <t>Estaca tipo Raiz, diâmetro 15cm para 25t, em solo</t>
  </si>
  <si>
    <t>A.08.000.020266</t>
  </si>
  <si>
    <t>Estaca tipo Raiz, diâmetro 16cm para 35t, em solo</t>
  </si>
  <si>
    <t>A.08.000.020267</t>
  </si>
  <si>
    <t>Estaca tipo Raiz, diâmetro 20cm para 50t, em solo</t>
  </si>
  <si>
    <t>A.08.000.020268</t>
  </si>
  <si>
    <t>Estaca tipo Raiz, diâmetro 25cm para 80t, em solo</t>
  </si>
  <si>
    <t>A.08.000.020271</t>
  </si>
  <si>
    <t>Estaca tipo Raiz, diâmetro de 45cm, sem armação, em solo</t>
  </si>
  <si>
    <t>A.08.000.020272</t>
  </si>
  <si>
    <t>Estaca tipo Raiz, diâmetro de 31cm, sem armação, em rocha</t>
  </si>
  <si>
    <t>A.08.000.020273</t>
  </si>
  <si>
    <t>Estaca tipo Raiz, diâmetro de 41cm, sem armação, em rocha</t>
  </si>
  <si>
    <t>A.08.000.020274</t>
  </si>
  <si>
    <t>Estaca tipo Raiz, diâmetro de 45cm, sem armação, em rocha</t>
  </si>
  <si>
    <t>A.08.000.020276</t>
  </si>
  <si>
    <t>Injeção de argamassa de cimento e areia em estaca raiz - sem fornecimento de materiais</t>
  </si>
  <si>
    <t>A.08.000.022106</t>
  </si>
  <si>
    <t>A.08.000.022107</t>
  </si>
  <si>
    <t>A.08.000.022108</t>
  </si>
  <si>
    <t>A.09.000.020393</t>
  </si>
  <si>
    <t>Tubo de aço preto liso calandrado, para revestimento interno de poço profundo, diâmetro de 16" (406,40 mm), espessura de 3/16" (4,75 mm) com solda - fornecimento e aplicação</t>
  </si>
  <si>
    <t>A.09.000.020394</t>
  </si>
  <si>
    <t>Filtro espiralado em aço galvanizado simples (Standard) para poço profundo, diâmetro 6" (152,40 mm)</t>
  </si>
  <si>
    <t>A.09.000.020405</t>
  </si>
  <si>
    <t>A.09.000.020406</t>
  </si>
  <si>
    <t>A.09.000.020408</t>
  </si>
  <si>
    <t>Ensaio de vazão (bombeamento) para poço profundo, com bomba submersa, conforme Norma ABNT NBR 12244</t>
  </si>
  <si>
    <t>A.09.000.020411</t>
  </si>
  <si>
    <t>Filtro em aço galvanizado tipo NOLD para poço profundo, diâmetro 6" (150 mm) - fornecimento e aplicação</t>
  </si>
  <si>
    <t>A.09.000.020413</t>
  </si>
  <si>
    <t>Limpeza e desenvolvimento de poço profundo com ar ou bomba submersível</t>
  </si>
  <si>
    <t>A.09.000.020414</t>
  </si>
  <si>
    <t>Perfuração rotativa para poço profundo em aluvião, arenito ou solos sedimentados em geral, diâmetro de 14" (350 mm)</t>
  </si>
  <si>
    <t>A.09.000.020415</t>
  </si>
  <si>
    <t>Perfuração rotativa para poço profundo em aluvião, arenito ou solos sedimentados em geral, diâmetro de 16" (400 mm)</t>
  </si>
  <si>
    <t>A.09.000.020416</t>
  </si>
  <si>
    <t>Perfuração rotativa para poço profundo em aluvião, arenito ou solos sedimentados em geral, diâmetro de 18" (450 mm)</t>
  </si>
  <si>
    <t>A.09.000.020417</t>
  </si>
  <si>
    <t>Perfuração rotativa para poço profundo em aluvião, arenito ou solos sedimentados em geral, diâmetro de 10" (250 mm)</t>
  </si>
  <si>
    <t>A.09.000.020418</t>
  </si>
  <si>
    <t>Perfuração rotativa para poço profundo em aluvião, arenito ou solos sedimentados em geral, diâmetro de 12" (300 mm)</t>
  </si>
  <si>
    <t>A.09.000.020419</t>
  </si>
  <si>
    <t>Perfuração para poço profundo em rocha alterada (basalto alterado) em geral, diâmetro de 8" (200 mm)</t>
  </si>
  <si>
    <t>A.09.000.020420</t>
  </si>
  <si>
    <t>Perfuração para poço profundo em rocha alterada (basalto alterado) em geral, diâmetro de 10" (250 mm)</t>
  </si>
  <si>
    <t>A.09.000.020421</t>
  </si>
  <si>
    <t>Perfuração para poço profundo em rocha alterada (basalto alterado) em geral, diâmetro de 12" (300 mm)</t>
  </si>
  <si>
    <t>A.09.000.020422</t>
  </si>
  <si>
    <t>A.09.000.020423</t>
  </si>
  <si>
    <t>A.09.000.020424</t>
  </si>
  <si>
    <t>A.09.000.020428</t>
  </si>
  <si>
    <t>A.09.000.020429</t>
  </si>
  <si>
    <t>A.09.000.020430</t>
  </si>
  <si>
    <t>Tubo em chapa de aço 3/16", diâmetro de 12", para revestimento interno de poço profundo - fornecimento e aplicação (tubo sanitário)</t>
  </si>
  <si>
    <t>A.09.000.020431</t>
  </si>
  <si>
    <t>Tubo em chapa de aço 3/16", diâmetro de 14", para revestimento interno de poço profundo - fornecimento e aplicação (tubo sanitário)</t>
  </si>
  <si>
    <t>A.09.000.020432</t>
  </si>
  <si>
    <t>Tubo em chapa de aço 3/16", diâmetro de 16", para revestimento interno de poço profundo - fornecimento e aplicação</t>
  </si>
  <si>
    <t>A.09.000.020433</t>
  </si>
  <si>
    <t>Tubo preto DIN 2440 para revestimento interno de poço profundo, diâmetro de 6" (150 mm) - fornecimento e aplicação</t>
  </si>
  <si>
    <t>A.09.000.020434</t>
  </si>
  <si>
    <t>Tubo preto DIN 2440 para revestimento interno de poço profundo, diâmetro de 8" (200 mm) - fornecimento e aplicação</t>
  </si>
  <si>
    <t>A.09.000.020442</t>
  </si>
  <si>
    <t>Perfuração rotativa para poço profundo em aluvião, arenito ou solos sedimentados em geral, diâmetro de 26" (650 mm)</t>
  </si>
  <si>
    <t>A.09.000.020443</t>
  </si>
  <si>
    <t>A.09.000.020444</t>
  </si>
  <si>
    <t>Perfuração rotativa para poço profundo em aluvião, arenito ou solos sedimentados em geral, diâmetro de 20" (500 mm)</t>
  </si>
  <si>
    <t>A.09.000.020445</t>
  </si>
  <si>
    <t>A.09.000.020447</t>
  </si>
  <si>
    <t>Filtro PVC geomecânico nervurado tipo Standard para poço profundo, diâmetro 6" (150 mm) - fornecimento e aplicação</t>
  </si>
  <si>
    <t>A.09.000.020448</t>
  </si>
  <si>
    <t>Pré-filtro tipo Jacareí (pedrisco arestado tipo 1,5/3,0 mm) - fornecimento e aplicação</t>
  </si>
  <si>
    <t>A.09.000.020449</t>
  </si>
  <si>
    <t>Tubo em PVC geomecânico nervurado tipo Standard, diâmetro 6" (150 mm) - fornecimento e aplicação</t>
  </si>
  <si>
    <t>A.09.000.020452</t>
  </si>
  <si>
    <t>Filtro PVC geomecânico nervurado tipo reforçado para poço profundo, diâmetro 8" (200 mm) - fornecimento e aplicação</t>
  </si>
  <si>
    <t>A.09.000.020453</t>
  </si>
  <si>
    <t>Tubo em PVC geomecânico nervurado tipo reforçado, diâmetro 8" (200 mm) - fornecimento e aplicação</t>
  </si>
  <si>
    <t>A.09.000.020454</t>
  </si>
  <si>
    <t>A.09.000.020473</t>
  </si>
  <si>
    <t>A.09.000.020478</t>
  </si>
  <si>
    <t>A.09.000.020496</t>
  </si>
  <si>
    <t>Perfuração rotativa para poço profundo em aluvião, arenito ou solos sedimentados em geral, diâmetro de 22" (550 mm)</t>
  </si>
  <si>
    <t>A.09.000.020497</t>
  </si>
  <si>
    <t>A.09.000.020500</t>
  </si>
  <si>
    <t>Tubo em chapa de aço 3/16", para revestimento da boca de poço profundo, diâmetro 20" (508 mm) - fornecimento e aplicação</t>
  </si>
  <si>
    <t>A.09.000.020506</t>
  </si>
  <si>
    <t>Licença de perfuração para poço profundo conforme Portaria DAEE nº 1.630 de 30/05/2017  e suas complementares 1.631 a 1.635 e Instrução Técnica DPO nº 10 de 30/05/2017 do DAEE</t>
  </si>
  <si>
    <t>A.09.000.020507</t>
  </si>
  <si>
    <t>Outorga de direito de uso para poço profundo conforme Portaria DAEE nº 1.630 de 30/05/2017 e suas complementares 1.631 a 1.635 e Instrução Técnica DPO nº 10 de 30/05/2017 do DAEE</t>
  </si>
  <si>
    <t>A.09.000.020897</t>
  </si>
  <si>
    <t>Perfuração rotativa para poço profundo em camadas de solos sedimentares, diâmetro de 8.1/2" (215,90 mm)</t>
  </si>
  <si>
    <t>A.09.000.020898</t>
  </si>
  <si>
    <t>Tubo liso em aço galvanizado conforme norma ABNT NBR 5590, espessura de 1/4" (6,35 mm), diâmetro de 6" (152,40 mm), união solda - fornecimento e aplicação</t>
  </si>
  <si>
    <t>A.09.000.020899</t>
  </si>
  <si>
    <t>Filtro espiralado em aço galvanizado tipo reforçado para poço profundo, diâmetro de 6" (152,40 mm) - fornecimento e aplicação</t>
  </si>
  <si>
    <t>A.09.000.020900</t>
  </si>
  <si>
    <t>A.09.000.020901</t>
  </si>
  <si>
    <t>Perfuração roto-pneumática para poço profundo em rocha metassedimentar em geral, diâmetro de 12.1/4" (311,15 mm)</t>
  </si>
  <si>
    <t>A.09.000.020902</t>
  </si>
  <si>
    <t>Tubo de aço preto, com costura (soldado), para revestimento interno de poço profundo, diâmetro de 6" (152,40 mm), espessura de 1/4" (6,35 mm) - fornecimento e aplicação</t>
  </si>
  <si>
    <t>A.09.000.020925</t>
  </si>
  <si>
    <t>Filtro espiralado em aço inoxidável tipo reforçado para poço profundo, diâmetro de 6" (152,40 mm) - fornecimento e aplicação</t>
  </si>
  <si>
    <t>A.09.000.020926</t>
  </si>
  <si>
    <t>Centralizador de coluna para poço profundo, diâmetro de 4´ ou 6´ - fornecimento e aplicação</t>
  </si>
  <si>
    <t>A.09.000.020927</t>
  </si>
  <si>
    <t>Ensaio de vazão escalonado para poço profundo, conforme Norma ABNT NBR 12244</t>
  </si>
  <si>
    <t>A.09.000.020928</t>
  </si>
  <si>
    <t>Ensaio de recuperação de nível para poço profundo, conforme Norma ABNT NBR 12244</t>
  </si>
  <si>
    <t>A.09.000.020929</t>
  </si>
  <si>
    <t>Lacre do poço profundo (tampa), conforme Instrução Técnica DPO nº 10 de 30/05/2017 do DAEE - fornecimento e aplicação</t>
  </si>
  <si>
    <t>A.09.000.020930</t>
  </si>
  <si>
    <t>Parecer técnico junto a CETESB conforme critérios específicos determinados na Instrução Técnica DPO nº 10 de 30/05/2017 do DAEE</t>
  </si>
  <si>
    <t>A.09.000.090378</t>
  </si>
  <si>
    <t>Pré-filtro tipo Pérola (seixos selecionados tipo 1,0/2,0 mm) - fornecimento e aplicação</t>
  </si>
  <si>
    <t>A.09.000.090380</t>
  </si>
  <si>
    <t>Perfilagem elétrica de poço profundo com perfil raio gama</t>
  </si>
  <si>
    <t>A.09.000.090429</t>
  </si>
  <si>
    <t>Perfilagem ótica (filmagem / endoscopia) de poço profundo</t>
  </si>
  <si>
    <t>A.10.000.012114</t>
  </si>
  <si>
    <t>Realimentador automático de 1', ref. fabricação Acqua Save ou equivalente</t>
  </si>
  <si>
    <t>A.10.000.012115</t>
  </si>
  <si>
    <t>Sifão ladrão em polietileno para extravasão, diâmetro de 100mm, ref. fabricação Acqua Save ou equivalente</t>
  </si>
  <si>
    <t>A.10.000.066607</t>
  </si>
  <si>
    <t>Peneira estática em poliéster reforçado de fibra de vidro (PRFV) com tela de aço inoxidável AISI 304, malha de 1,5 mm, vazão de 50 l/s; ref. PE-03 da SanecomFibra ou equivalente</t>
  </si>
  <si>
    <t>A.10.000.092000</t>
  </si>
  <si>
    <t>Análises químicas laboratoriais em amostra de efluente, conforme CONAMA 357 de 2005 - Artigos 10 e 15 (Água Doce - Classe II), exigências CETESB e para tratamento de fósforo e nitrogênio</t>
  </si>
  <si>
    <t>A.10.000.092001</t>
  </si>
  <si>
    <t>Análises químicas laboratoriais em amostra de efluente, conforme CONAMA 357 de 2005 (Água Doce - Classe II)</t>
  </si>
  <si>
    <t>A.10.000.092210</t>
  </si>
  <si>
    <t>Medidor vazão "Parshall" em fibra de vidro, garganta W= 3´ com régua medidora, conforme Norma ASTM D-1941, ref. SanecomFibra, Caldefiber, Werjen ou equivalente</t>
  </si>
  <si>
    <t>A.11.000.020364</t>
  </si>
  <si>
    <t>Locação de escoramento tubular metálico (pontual ou em quadros)</t>
  </si>
  <si>
    <t>KGMES</t>
  </si>
  <si>
    <t>A.11.000.020376</t>
  </si>
  <si>
    <t>Locação de quadros metálicos para plataforma de proteção perimetral, com lateral inclinada de 45°, largura 2,05+0,80m (desenvolvida)</t>
  </si>
  <si>
    <t>A.12.000.021081</t>
  </si>
  <si>
    <t>Container guarita, módulo metálico aço galvanizado 2,00x2,30m ou 2,30x2,30m, vão livre, forro térmico, piso concreto, cimentado, madeira ou material equivalente</t>
  </si>
  <si>
    <t>A.12.000.021097</t>
  </si>
  <si>
    <t>Container alojamento, módulo metálico em aço galvanizado de 6,0x2,3x1,5m, vão livre, piso de concreto, cimentado, madeira ou material equivalente</t>
  </si>
  <si>
    <t>A.12.000.021098</t>
  </si>
  <si>
    <t>Container sanitário, módulo aço galvanizado, 2 vasos sanitários, 2 lavatórios/calha e 2 mictórios/calha, 4 pontos para chuveiro, piso impermeável e antiderrapante</t>
  </si>
  <si>
    <t>A.12.000.021099</t>
  </si>
  <si>
    <t>Container depósito, módulo metálico em aço galvanizado de 6,0x2,3x2,5m, vão livre, piso de concreto, cimentado, madeira ou material equivalente</t>
  </si>
  <si>
    <t>A.12.000.021100</t>
  </si>
  <si>
    <t>Container escritório com WC, em aço galvanizado, piso compensado naval (escritório), 1 vaso sanitário, 1 lavatório, 1 ponto para chuveiro, piso impermeável e antiderrapante (WC)</t>
  </si>
  <si>
    <t>A.13.000.020661</t>
  </si>
  <si>
    <t>Análise físico-química e bacteriológica da água para poço profundo, conforme portaria 888/2021, anexos I, IX e XII do Ministério da Saúde</t>
  </si>
  <si>
    <t>A.14.000.038042</t>
  </si>
  <si>
    <t>Saco em polipropileno para resíduos perigosos Classe D, tipo big bag capacidade 1.000kg</t>
  </si>
  <si>
    <t>A.14.000.038043</t>
  </si>
  <si>
    <t>Saco de ráfia - capacidade 50 kg - dimensões (60 x 90)cm</t>
  </si>
  <si>
    <t>A.14.000.081900</t>
  </si>
  <si>
    <t>Banheiro químico, modelo Standard, com limpeza 1 vez por semana e descarte conforme exigências da CETESB</t>
  </si>
  <si>
    <t>B.01.000.010101</t>
  </si>
  <si>
    <t>Ajudante geral</t>
  </si>
  <si>
    <t>B.01.000.010106</t>
  </si>
  <si>
    <t>Azulejista</t>
  </si>
  <si>
    <t>B.01.000.010109</t>
  </si>
  <si>
    <t>Esgoteiro/cavoqueiro</t>
  </si>
  <si>
    <t>Carpinteiro</t>
  </si>
  <si>
    <t>B.01.000.010115</t>
  </si>
  <si>
    <t>Eletricista</t>
  </si>
  <si>
    <t>B.01.000.010116</t>
  </si>
  <si>
    <t>Ajudante eletricista</t>
  </si>
  <si>
    <t>B.01.000.010117</t>
  </si>
  <si>
    <t>Eletrotécnico montador</t>
  </si>
  <si>
    <t>B.01.000.010118</t>
  </si>
  <si>
    <t>Encanador</t>
  </si>
  <si>
    <t>B.01.000.010119</t>
  </si>
  <si>
    <t>Ajudante de encanador</t>
  </si>
  <si>
    <t>B.01.000.010121</t>
  </si>
  <si>
    <t>Ferreiro/armador</t>
  </si>
  <si>
    <t>B.01.000.010122</t>
  </si>
  <si>
    <t>Ajudante de ferreiro</t>
  </si>
  <si>
    <t>B.01.000.010123</t>
  </si>
  <si>
    <t>Gesseiro</t>
  </si>
  <si>
    <t>B.01.000.010124</t>
  </si>
  <si>
    <t>Graniteiro</t>
  </si>
  <si>
    <t>B.01.000.010126</t>
  </si>
  <si>
    <t>Jardineiro</t>
  </si>
  <si>
    <t>B.01.000.010130</t>
  </si>
  <si>
    <t>Marceneiro</t>
  </si>
  <si>
    <t>B.01.000.010140</t>
  </si>
  <si>
    <t>Pintor</t>
  </si>
  <si>
    <t>B.01.000.010141</t>
  </si>
  <si>
    <t>Ajudante de pintor</t>
  </si>
  <si>
    <t>B.01.000.010142</t>
  </si>
  <si>
    <t>Poceiro</t>
  </si>
  <si>
    <t>B.01.000.010143</t>
  </si>
  <si>
    <t>Operador</t>
  </si>
  <si>
    <t>B.01.000.010144</t>
  </si>
  <si>
    <t>Serralheiro</t>
  </si>
  <si>
    <t>B.01.000.010145</t>
  </si>
  <si>
    <t>Ajudante serralheiro</t>
  </si>
  <si>
    <t>B.01.000.010146</t>
  </si>
  <si>
    <t>Servente</t>
  </si>
  <si>
    <t>B.01.000.010148</t>
  </si>
  <si>
    <t>Soldador</t>
  </si>
  <si>
    <t>B.01.000.010160</t>
  </si>
  <si>
    <t>Ajudante de topógrafo</t>
  </si>
  <si>
    <t>B.01.000.010185</t>
  </si>
  <si>
    <t>Topografo</t>
  </si>
  <si>
    <t>B.01.000.010186</t>
  </si>
  <si>
    <t>Vidraceiro</t>
  </si>
  <si>
    <t>B.01.000.010187</t>
  </si>
  <si>
    <t>Desenhista</t>
  </si>
  <si>
    <t>B.01.000.010195</t>
  </si>
  <si>
    <t>Ajudante de esgoteiro</t>
  </si>
  <si>
    <t>B.01.000.010197</t>
  </si>
  <si>
    <t>Oficial de eletrificação</t>
  </si>
  <si>
    <t>B.01.000.010198</t>
  </si>
  <si>
    <t>Técnico equipamentos informática</t>
  </si>
  <si>
    <t>B.01.000.010506</t>
  </si>
  <si>
    <t>Montador</t>
  </si>
  <si>
    <t>B.01.000.010507</t>
  </si>
  <si>
    <t>Montador eletromecânico</t>
  </si>
  <si>
    <t>B.01.000.020112</t>
  </si>
  <si>
    <t>Coordenador de projetos</t>
  </si>
  <si>
    <t>B.01.000.020113</t>
  </si>
  <si>
    <t>Arquiteto junior</t>
  </si>
  <si>
    <t>B.01.000.020114</t>
  </si>
  <si>
    <t>Arquiteto senior</t>
  </si>
  <si>
    <t>B.01.000.020115</t>
  </si>
  <si>
    <t>Engenheiro junior de civil</t>
  </si>
  <si>
    <t>B.01.000.020116</t>
  </si>
  <si>
    <t>Engenheiro junior de elétrica</t>
  </si>
  <si>
    <t>B.01.000.020117</t>
  </si>
  <si>
    <t>Engenheiro junior de mecânica</t>
  </si>
  <si>
    <t>B.01.000.020118</t>
  </si>
  <si>
    <t>Engenheiro senior de civil</t>
  </si>
  <si>
    <t>B.01.000.020119</t>
  </si>
  <si>
    <t>Engenheiro senior de elétrica</t>
  </si>
  <si>
    <t>B.01.000.020120</t>
  </si>
  <si>
    <t>Engenheiro senior de mecânica</t>
  </si>
  <si>
    <t>B.01.000.020121</t>
  </si>
  <si>
    <t>Projetista pleno - nível técnico</t>
  </si>
  <si>
    <t>B.01.000.020122</t>
  </si>
  <si>
    <t>Desenhista pleno/cadista</t>
  </si>
  <si>
    <t>B.02.000.020508</t>
  </si>
  <si>
    <t>Cimento CPII-E-32 (sacos de 50 kg)</t>
  </si>
  <si>
    <t>B.02.000.020509</t>
  </si>
  <si>
    <t>Cimento branco comum (sacos de 20 kg)</t>
  </si>
  <si>
    <t>B.02.000.020529</t>
  </si>
  <si>
    <t>Massa (só material) cor marfim, Classic Spray HD da Argamont ou equivalente</t>
  </si>
  <si>
    <t>B.02.000.026680</t>
  </si>
  <si>
    <t>Adesivo estrutural à base de resina epoxi de alta viscosidade; ref. Tecbond TIX da Quartzolit ou equivalente</t>
  </si>
  <si>
    <t>B.02.000.028016</t>
  </si>
  <si>
    <t>Adesivo de alto desempenho (embalagem em balde de 18 kg); ref. Bianco Vedacit da Otto Baumgart, Biancola PVA da Ciplak ou equivalente</t>
  </si>
  <si>
    <t>B.02.000.034597</t>
  </si>
  <si>
    <t>Argamassa com resistência química, térmica e vibração, para áreas com altas temperaturas até 300°C, ref. Argamassa Kitchen ou equivalente</t>
  </si>
  <si>
    <t>B.02.000.037043</t>
  </si>
  <si>
    <t>Massa para vidro comum branca e/ou cinza</t>
  </si>
  <si>
    <t>B.02.000.037501</t>
  </si>
  <si>
    <t>Massa plástica para mármore e granito</t>
  </si>
  <si>
    <t>B.02.000.038504</t>
  </si>
  <si>
    <t>Argamassa polimérica do tipo Anchortec Anchormassa S2 da Fosroc, Denvertec 700 da Denver, ou equivalente</t>
  </si>
  <si>
    <t>B.02.000.039024</t>
  </si>
  <si>
    <t>Argamassa polimérica impermeabilizante, referência Sikatop 100, Tec Plus Top da Quartzolit Weber ou equivalente</t>
  </si>
  <si>
    <t>B.02.000.039026</t>
  </si>
  <si>
    <t>Impermeabilização em membrana à base de resina termoplástica e cimentos aditivados com reforço em tela poliéster; ref. Viaplus 5000 da Viapol ou equivalente</t>
  </si>
  <si>
    <t>B.02.000.039027</t>
  </si>
  <si>
    <t>Rejunte flexível cores diversas, para áreas interna e externa, pisos e paredes, juntas de 2 a 10 mm</t>
  </si>
  <si>
    <t>B.02.000.039028</t>
  </si>
  <si>
    <t>Rejunte antiácido bicomponente, à base de resina furânica, para rejuntamento de placas cerâmicas anticorrosivas, ref. comercial Resilit FN da Resinar, rejunte furânico da Gail ou equivalente</t>
  </si>
  <si>
    <t>B.02.000.039031</t>
  </si>
  <si>
    <t>Argamassa colante industrializada para assentamento, uso interno, tipo AC-I, conforme NBR 14081</t>
  </si>
  <si>
    <t>B.02.000.039032</t>
  </si>
  <si>
    <t>Argamassa colante industrializada flexível, para assentamento de placas cerâmicas em áreas internas e externas, tipo AC-II, conforme NBR 14081, ref. comercial Ligamax Gold Extra fabricante Eliane ou equivalente</t>
  </si>
  <si>
    <t>B.02.000.039033</t>
  </si>
  <si>
    <t>Argamassa industrializada colorida, para assentamento e rejuntamento de pastilhas cerâmicas, porcelana/vidro, bloco de vidro, interno e externo, e= 3 a 6 mm</t>
  </si>
  <si>
    <t>B.02.000.039041</t>
  </si>
  <si>
    <t>Rejunte sintético anticorrosivo tricomponente, à base de resina epóxi, para rejuntamento de placas cerâmicas antiácidas de uso industrial, ref. comercial Resilit E da Resinar, Rejunte Epóxi Anticorrosivo da Gail ou equivalente</t>
  </si>
  <si>
    <t>B.02.000.039042</t>
  </si>
  <si>
    <t>Argamassa química bicomponente, alta resistência química, térmicas e vibrações, Argamassa AC-III-E da Gail</t>
  </si>
  <si>
    <t>B.02.000.039043</t>
  </si>
  <si>
    <t>Rejunte anticorrosivo bicomponente, composto de cimentos especiais à base de bauxita, agregados e aditivos químicos não tóxico, resistente a altas temperaturas até 300°C, ref. Rejunte Aluminoso da Gail, Resilit Aluminoso da Resinar ou equivalente</t>
  </si>
  <si>
    <t>B.02.000.039044</t>
  </si>
  <si>
    <t>Argamassa colante industrializada; referência Gail Argamassa Industrial ou equivalente</t>
  </si>
  <si>
    <t>B.02.000.039055</t>
  </si>
  <si>
    <t>Massa para revestimento, ref. Multimassa pronta uso geral da Quartizolit ou equivalente - saco de 20 kg</t>
  </si>
  <si>
    <t>B.02.000.039056</t>
  </si>
  <si>
    <t>Argamassa colante industrializada, resistência química e térmicas, tipo AC-III. Ref. Argamassa Ligamax Gold Performance Branca da Eliane ou equivalente</t>
  </si>
  <si>
    <t>B.02.000.042229</t>
  </si>
  <si>
    <t>Adesivo estrutural bicomponente, à base de epóxi, ref. Cola Compound- Otto Baumgart ou equivalente</t>
  </si>
  <si>
    <t>B.02.000.092014</t>
  </si>
  <si>
    <t>Argamassa graute autonivelante, composto de cimento, areia de quartzo e aditivos especiais; ref. SikaGrout 250 da Sika, Pro Grauth V2 da Vedacit ou equivalente</t>
  </si>
  <si>
    <t>B.02.000.093344</t>
  </si>
  <si>
    <t>Rejunte flexível para porcelanato, aplicada em áreas internas e externas com junta até 3mm, ref. Rejunte Ligamax Gold Total da Eliane ou equivalente</t>
  </si>
  <si>
    <t>B.03.000.020505</t>
  </si>
  <si>
    <t>Cal hidratada (saco de 20 kg)</t>
  </si>
  <si>
    <t>B.03.000.020580</t>
  </si>
  <si>
    <t>Gesso em pó ensacado para revestimento saco de 20 kg</t>
  </si>
  <si>
    <t>B.03.000.038003</t>
  </si>
  <si>
    <t>Cal para pintura (saco de 8 kg)</t>
  </si>
  <si>
    <t>B.04.000.020503</t>
  </si>
  <si>
    <t>Areia média lavada (a granel caçamba fechada)</t>
  </si>
  <si>
    <t>B.04.000.020504</t>
  </si>
  <si>
    <t>Areia grossa</t>
  </si>
  <si>
    <t>B.05.000.020513</t>
  </si>
  <si>
    <t>Pedra britada usinada n° 1 posto obra</t>
  </si>
  <si>
    <t>B.05.000.020514</t>
  </si>
  <si>
    <t>Pedra britada usinada n° 2 posto obra</t>
  </si>
  <si>
    <t>B.05.000.020515</t>
  </si>
  <si>
    <t>Pedra britada usinada n° 4 posto obra</t>
  </si>
  <si>
    <t>B.05.000.020516</t>
  </si>
  <si>
    <t>Brita graduada usinada posto obra</t>
  </si>
  <si>
    <t>B.05.000.020518</t>
  </si>
  <si>
    <t>Pedra britada nº médios 1.2.3 e 4 (a granel)</t>
  </si>
  <si>
    <t>B.05.000.020519</t>
  </si>
  <si>
    <t>Pedra britada usinada n° 3 posto obra</t>
  </si>
  <si>
    <t>B.05.000.020521</t>
  </si>
  <si>
    <t>Pedra de mão (rachão)</t>
  </si>
  <si>
    <t>B.05.000.020522</t>
  </si>
  <si>
    <t>Pedrisco</t>
  </si>
  <si>
    <t>B.05.000.020523</t>
  </si>
  <si>
    <t>Bica corrida posto obra</t>
  </si>
  <si>
    <t>B.05.000.020524</t>
  </si>
  <si>
    <t>Pó de pedra</t>
  </si>
  <si>
    <t>B.06.000.021510</t>
  </si>
  <si>
    <t>Aço CA-25 $MD bitolas</t>
  </si>
  <si>
    <t>B.06.000.021525</t>
  </si>
  <si>
    <t>Aço CA-50-A $MD bitolas</t>
  </si>
  <si>
    <t>B.06.000.021538</t>
  </si>
  <si>
    <t>Aço CA-60-B $MD bitolas</t>
  </si>
  <si>
    <t>B.06.000.021560</t>
  </si>
  <si>
    <t>Tela soldada, diversas bitolas</t>
  </si>
  <si>
    <t>B.06.000.042302</t>
  </si>
  <si>
    <t>Tela em aço soldada nervurada CA-60, Q-61, diâmetro do fio = 3,4mm, espaçamento da malha = 15x15cm - (0,97 kg/m²)</t>
  </si>
  <si>
    <t>B.07.000.024042</t>
  </si>
  <si>
    <t>Disco de corte 7´</t>
  </si>
  <si>
    <t>B.07.000.024090</t>
  </si>
  <si>
    <t>Fita adesiva textura antiderrapante fosforescente/fotoluminescente para pisos, degraus, rampas, corredores/saídas de emergência, etc, cor preta, p/áreas internas/externas, alto tráfego, largura 5 cm, ref. Safety Walk Neon da 3M ou equivalente</t>
  </si>
  <si>
    <t>B.07.000.024091</t>
  </si>
  <si>
    <t>Faixa em policarbonato para sinalização, fotoluminescente amarela, adesivado com dupla face, para degraus, antiderrapante, comprimento 20cm, largura mínima de 3cm, ref. Andaluz ou equivalente</t>
  </si>
  <si>
    <t>B.07.000.024502</t>
  </si>
  <si>
    <t>Argila expandida n° 1 (tipo 2215 - dimensões 22 a 15 mm) - a granel</t>
  </si>
  <si>
    <t>B.07.000.026681</t>
  </si>
  <si>
    <t>Resina epóxi de baixa viscosidade para injeção de fissuras; ref. Techbond Injeção WT da Quartzolit ou equivalente</t>
  </si>
  <si>
    <t>B.07.000.038005</t>
  </si>
  <si>
    <t>Disco de desbaste 7´</t>
  </si>
  <si>
    <t>B.07.000.038098</t>
  </si>
  <si>
    <t>Lona plástica preta, espessura 150 micras, rolo de 4x100m, peso mínimo 36 kg</t>
  </si>
  <si>
    <t>B.07.000.049501</t>
  </si>
  <si>
    <t>Fita isolante de 20 m, ref. 3M Scoth 33MR ou equivalente - uso especial</t>
  </si>
  <si>
    <t>B.07.000.049753</t>
  </si>
  <si>
    <t>Luva isolante de borracha, acima de 5 até 10kV</t>
  </si>
  <si>
    <t>B.07.000.049763</t>
  </si>
  <si>
    <t>B.07.000.049764</t>
  </si>
  <si>
    <t>Porta luvas (caixa) em madeira com tampa</t>
  </si>
  <si>
    <t>B.07.000.049767</t>
  </si>
  <si>
    <t>Luva isolante de borracha, acima de 10 até 20kV</t>
  </si>
  <si>
    <t>B.07.000.067021</t>
  </si>
  <si>
    <t>Mangueira plástica flexível 3/4´</t>
  </si>
  <si>
    <t>B.07.000.069552</t>
  </si>
  <si>
    <t>Fita teflon de 18 mm</t>
  </si>
  <si>
    <t>B.07.000.090631</t>
  </si>
  <si>
    <t>Fita adesiva antiderrapante para pisos e degraus, na cor preta, alto tráfego, com largura de 5cm, ref. Safety-WalkMR fabricação 3M ou equivalente</t>
  </si>
  <si>
    <t>B.07.000.090806</t>
  </si>
  <si>
    <t>Escova de aço</t>
  </si>
  <si>
    <t>B.09.000.024006</t>
  </si>
  <si>
    <t>Cura química para superfície de concreto, membrana líquida branca; ref. Sika AntiSol Pav, Adi-Cura Pav10 da Aditibras, Pro Agente de Cura Pav da Vedacit, Emcoril Traffic da MC ou equivalente</t>
  </si>
  <si>
    <t>B.09.000.024069</t>
  </si>
  <si>
    <t>Aditivo hidrófugo de pega normal; ref. Vedacit, Sika 1 / Sika ou equivalente</t>
  </si>
  <si>
    <t>B.09.000.028074</t>
  </si>
  <si>
    <t>Adesivo para poliuretano PA 02</t>
  </si>
  <si>
    <t>bg</t>
  </si>
  <si>
    <t>B.09.000.039023</t>
  </si>
  <si>
    <t>Adesivo/selador à base de emulsão acrílica, ref. Nitobond AR da Anchortec ou Rheomix 104 da BASF ou equivalente</t>
  </si>
  <si>
    <t>B.09.000.039024</t>
  </si>
  <si>
    <t>Adesivo (cola) para dispositivos de resina - 1 kg</t>
  </si>
  <si>
    <t>B.09.000.039074</t>
  </si>
  <si>
    <t>Cola de poliuretano PU</t>
  </si>
  <si>
    <t>B.09.000.039075</t>
  </si>
  <si>
    <t>Cola para chapas melamínicas</t>
  </si>
  <si>
    <t>B.09.000.039076</t>
  </si>
  <si>
    <t>Cola branca para piso, tacos madeira</t>
  </si>
  <si>
    <t>B.09.000.069513</t>
  </si>
  <si>
    <t>Adesivo para tubos PVC</t>
  </si>
  <si>
    <t>C.01.000.020235</t>
  </si>
  <si>
    <t>Furo em concreto armado com diâmetro de 1 1/4´</t>
  </si>
  <si>
    <t>C.01.000.020236</t>
  </si>
  <si>
    <t>Furo em concreto armado com diâmetro de 1 1/2´</t>
  </si>
  <si>
    <t>C.01.000.020237</t>
  </si>
  <si>
    <t>Furo em concreto armado com diâmetro de 2 1/4´</t>
  </si>
  <si>
    <t>C.01.000.020256</t>
  </si>
  <si>
    <t>Furação com broca de vídea para até 10mm x 100mm em concreto armado, inclusive colagem da armadura com resina Epoxi (para até 8mm)</t>
  </si>
  <si>
    <t>C.01.000.020257</t>
  </si>
  <si>
    <t>Furação com broca de vídea para 16mm x 150mm em concreto armado, inclusive colagem da armadura com resina Epoxi (para 12,5mm)</t>
  </si>
  <si>
    <t>C.01.000.020258</t>
  </si>
  <si>
    <t>Furação com broca de vídea para 20mm x 150mm em concreto armado, inclusive colagem da armadura com resina Epoxi (para 16mm)</t>
  </si>
  <si>
    <t>C.01.000.020259</t>
  </si>
  <si>
    <t>Furação com broca de vídea para 12,5mm x 200mm em concreto armado, inclusive colagem da armadura com resina Epoxi (para 10mm)</t>
  </si>
  <si>
    <t>C.01.000.020260</t>
  </si>
  <si>
    <t>Furação com broca de vídea para 12,5mm x 100mm em concreto armado, inclusive colagem da armadura com resina Epoxi (para 10mm)</t>
  </si>
  <si>
    <t>C.01.000.020261</t>
  </si>
  <si>
    <t>Furação com broca de vídea para 16mm x 100mm em concreto armado, inclusive colagem da armadura com resina Epoxi (para 12,5mm)</t>
  </si>
  <si>
    <t>C.01.000.020263</t>
  </si>
  <si>
    <t>Furação com broca de vídea para até 10mm x 150mm em concreto armado, inclusive colagem da armadura com resina Epoxi (para até 8mm)</t>
  </si>
  <si>
    <t>C.01.000.020264</t>
  </si>
  <si>
    <t>Furação com broca de vídea para 12,5mm x 150mm em concreto armado, inclusive colagem da armadura com resina Epoxi (para 10mm)</t>
  </si>
  <si>
    <t>C.01.000.020265</t>
  </si>
  <si>
    <t>Furação com broca de vídea para até 10mm x 200mm em concreto armado, inclusive colagem da armadura com resina Epoxi (para 8mm)</t>
  </si>
  <si>
    <t>C.01.000.020266</t>
  </si>
  <si>
    <t>Furação com broca de vídea para 16mm x 200mm em concreto armado, inclusive colagem da armadura com resina Epoxi (para 12,5mm)</t>
  </si>
  <si>
    <t>C.01.000.020267</t>
  </si>
  <si>
    <t>Furação com broca de vídea para 20mm x 200mm em concreto armado, inclusive colagem da armadura com resina Epoxi (para 16mm)</t>
  </si>
  <si>
    <t>C.01.000.020317</t>
  </si>
  <si>
    <t>Locação de forma deslizante, Dint.= 5,50 a 6,00m, mão de obra especializada e direção técnica</t>
  </si>
  <si>
    <t>C.01.000.020318</t>
  </si>
  <si>
    <t>Locação de forma deslizante, Dint.= 3,50 a 4,00m, mão de obra especializada e direção técnica</t>
  </si>
  <si>
    <t>C.01.000.020560</t>
  </si>
  <si>
    <t>Furo em concreto armado com diâmetro de 2 1/2´</t>
  </si>
  <si>
    <t>C.01.000.020592</t>
  </si>
  <si>
    <t>Furo em concreto armado de 1´</t>
  </si>
  <si>
    <t>C.01.000.020593</t>
  </si>
  <si>
    <t>Furo em concreto armado de 3´</t>
  </si>
  <si>
    <t>C.01.000.020594</t>
  </si>
  <si>
    <t>Furo em concreto armado de 5´</t>
  </si>
  <si>
    <t>C.01.000.020692</t>
  </si>
  <si>
    <t>C.01.000.024054</t>
  </si>
  <si>
    <t>Fibra de carbono para reforço estrutural de alta resisência 300 g/m², faixa de resistência a tração de 4.000 à 4900 Mpa; referência comercial Sika, Viapol ou equivalente</t>
  </si>
  <si>
    <t>C.01.000.090095</t>
  </si>
  <si>
    <t>Corte vertical em placa de concreto armado, espessura de 15cm</t>
  </si>
  <si>
    <t>C.01.000.090640</t>
  </si>
  <si>
    <t>Taxa de mobilização e desmobilização de equipamentos para execução de perfuração em concreto, com broca diamantada ou vídea</t>
  </si>
  <si>
    <t>C.01.000.090647</t>
  </si>
  <si>
    <t>Furo em concreto armado de 2´</t>
  </si>
  <si>
    <t>C.01.000.090648</t>
  </si>
  <si>
    <t>Furo em concreto armado de 4´</t>
  </si>
  <si>
    <t>C.01.000.090649</t>
  </si>
  <si>
    <t>Furo em concreto armado de 6´</t>
  </si>
  <si>
    <t>C.01.000.092024</t>
  </si>
  <si>
    <t>Corte de junta dilatação com serra disco diamantado na largura de 3 mm, profundidade de 3 cm, para piso de concreto ou alta resistência 3,0 mm x 3,0 cm</t>
  </si>
  <si>
    <t>C.01.000.098199</t>
  </si>
  <si>
    <t>Mão de obra especializada, equipamento e ferramentas apropriadas para nivelamento de piso em concreto com desempeno de magnésio e acabadora de superfície</t>
  </si>
  <si>
    <t>C.02.000.020910</t>
  </si>
  <si>
    <t>Marco de concreto tronco pirâmide de 60x08x12cm, padrão INCRA</t>
  </si>
  <si>
    <t>C.02.000.035614</t>
  </si>
  <si>
    <t>Piso em placa de concreto permeável drenante, cinza natural, de acordo com a norma NBR 16416:2015; ref. Presto, Oterprem, Megadreno ou equivalente</t>
  </si>
  <si>
    <t>C.02.000.035615</t>
  </si>
  <si>
    <t>Piso em placa de concreto permeável drenante, cinza natural, de 40x40x8cm, de acordo com a norma NBR 16416:2015; ref. Glasser, Oterprem, Drenaltec, Geoblocos ou equivalente</t>
  </si>
  <si>
    <t>C.04.000.020530</t>
  </si>
  <si>
    <t>Concreto usinado fck= 15 MPa, slump 5 ± 1cm</t>
  </si>
  <si>
    <t>C.04.000.020531</t>
  </si>
  <si>
    <t>Concreto usinado fck= 30 MPa, fctm,k &gt; 4,2 MPa, slump 12 + 2 cm, A/C 0,50% + 2, cimento 320 kg/m³</t>
  </si>
  <si>
    <t>C.04.000.020535</t>
  </si>
  <si>
    <t>Concreto usinado fck= 20 MPa, slump 5 ± 1cm</t>
  </si>
  <si>
    <t>C.04.000.020536</t>
  </si>
  <si>
    <t>Concreto usinado fck= 25 MPa, slump 5 ± 1cm</t>
  </si>
  <si>
    <t>C.04.000.020542</t>
  </si>
  <si>
    <t>Concreto usinado fck= 35 MPa, slump 5 ± 1cm</t>
  </si>
  <si>
    <t>C.04.000.020544</t>
  </si>
  <si>
    <t>Concreto usinado fck= 30 MPa, slump 5 ± 1cm</t>
  </si>
  <si>
    <t>C.04.000.020546</t>
  </si>
  <si>
    <t>C.04.000.020551</t>
  </si>
  <si>
    <t>Concreto usinado fck= 40 MPa, slump 5 ± 1cm</t>
  </si>
  <si>
    <t>C.04.000.020553</t>
  </si>
  <si>
    <t>Concreto usinado bombeado fck= 20 MPa, slump 8 ± 1cm</t>
  </si>
  <si>
    <t>C.04.000.020554</t>
  </si>
  <si>
    <t>Concreto usinado bombeado fck= 25 MPa, slump 8 ± 1cm</t>
  </si>
  <si>
    <t>C.04.000.020556</t>
  </si>
  <si>
    <t>Concreto usinado bombeado fck= 35 MPa, slump 8 ± 1cm</t>
  </si>
  <si>
    <t>C.04.000.020559</t>
  </si>
  <si>
    <t>Concreto usinado bombeado fck= 30 MPa, slump 8 ± 1cm</t>
  </si>
  <si>
    <t>C.04.000.020560</t>
  </si>
  <si>
    <t>Concreto usinado fck= 30 MPa, pedrisco, slump 22cm ± 2cm</t>
  </si>
  <si>
    <t>C.04.000.020562</t>
  </si>
  <si>
    <t>Concreto usinado fck= 25 MPa para perfil extrudado, Slump 0 ± 1</t>
  </si>
  <si>
    <t>C.04.000.020563</t>
  </si>
  <si>
    <t>Concreto usinado 150kg cimento/m³</t>
  </si>
  <si>
    <t>C.04.000.020564</t>
  </si>
  <si>
    <t>Concreto usinado 200kg cimento/m³</t>
  </si>
  <si>
    <t>C.04.000.020565</t>
  </si>
  <si>
    <t>Concreto usinado 300kg cimento/m³</t>
  </si>
  <si>
    <t>C.04.000.020566</t>
  </si>
  <si>
    <t>Taxa para bombeamento de concreto</t>
  </si>
  <si>
    <t>C.04.000.022006</t>
  </si>
  <si>
    <t>Concreto celular, densidade 1200 kg/m³</t>
  </si>
  <si>
    <t>C.06.000.022011</t>
  </si>
  <si>
    <t>Laje pré-fabricada unidirecional em viga treliçada/lajota em EPS LT 12 (8 + 4) - SC = 200kgf/m²</t>
  </si>
  <si>
    <t>C.06.000.022012</t>
  </si>
  <si>
    <t>Laje pré-fabricada unidirecional em viga treliçada/lajota em EPS LT 16 (12 + 4) - SC = 300kgf/m²</t>
  </si>
  <si>
    <t>C.06.000.022013</t>
  </si>
  <si>
    <t>Laje pré-fabricada unidirecional em viga treliçada/lajota em EPS LT 20 (16 + 4) - SC = 300kgf/m²</t>
  </si>
  <si>
    <t>C.06.000.022014</t>
  </si>
  <si>
    <t>Laje pré-fabricada unidirecional em viga treliçada/lajota em EPS LT 25 (20 + 5) - SC = 300kgf/m²</t>
  </si>
  <si>
    <t>C.06.000.022015</t>
  </si>
  <si>
    <t>Laje pré-fabricada unidirecional em viga treliçada/lajota em EPS LT 30 (25+ 5) - SC = 300kgf/m²</t>
  </si>
  <si>
    <t>C.06.000.022029</t>
  </si>
  <si>
    <t>Laje pré-fabricada mista vigota treliçada/lajota cerâmica - LT 24 (20+4); sobrecarga 200 kgf/m²</t>
  </si>
  <si>
    <t>C.06.000.022030</t>
  </si>
  <si>
    <t>Laje pré-fabricada mista vigota treliçada/lajota cerâmica - LT 30 (24+6); sobrecarga 200 kgf/m²</t>
  </si>
  <si>
    <t>C.06.000.022032</t>
  </si>
  <si>
    <t>Pré-laje em painel pré-fabricado treliçado, com EPS classe PI, H= 12 cm, sem capeamento; sobrecarga 200 kgf/m²</t>
  </si>
  <si>
    <t>C.06.000.022033</t>
  </si>
  <si>
    <t>Pré-laje em painel pré-fabricado treliçado, com EPS classe PI, H= 25 cm, sem capeamento; sobrecarga 200 kgf/m²</t>
  </si>
  <si>
    <t>C.06.000.022034</t>
  </si>
  <si>
    <t>Pré-laje em painel pré-fabricado treliçado, com EPS classe PI, H= 20 cm, sem capeamento; sobrecarga 200 kgf/m²</t>
  </si>
  <si>
    <t>C.06.000.022035</t>
  </si>
  <si>
    <t>Pré-laje em painel pré-fabricado treliçado, com EPS classe PI, H= 16 cm, sem capeamento; sobrecarga 200 kgf/m²</t>
  </si>
  <si>
    <t>C.06.000.022039</t>
  </si>
  <si>
    <t>Laje pré-fabricada mista vigota protendida/lajota cerâmica - LP 25 (20+5); sobrecarga 200kgf/m²</t>
  </si>
  <si>
    <t>C.06.000.022047</t>
  </si>
  <si>
    <t>Laje pré-fabricada mista vigota treliçada/lajota cerâmica - LT 12 (8+4); sobrecarga 200kgf/m²</t>
  </si>
  <si>
    <t>C.06.000.022048</t>
  </si>
  <si>
    <t>Laje pré-fabricada mista vigota treliçada/lajota cerâmica - LT 16 (12+4); sobrecarga 200 kgf/m²</t>
  </si>
  <si>
    <t>C.06.000.022049</t>
  </si>
  <si>
    <t>Laje pré-fabricada mista vigota treliçada/lajota cerâmica - LT 20 (16+4); sobrecarga 200 kgf/m²</t>
  </si>
  <si>
    <t>C.06.000.022050</t>
  </si>
  <si>
    <t>Laje pré-fabricada mista vigota protendida/lajota cerâmica - LP 12 (8+4); sobrecarga 200kgf/m²</t>
  </si>
  <si>
    <t>C.06.000.022051</t>
  </si>
  <si>
    <t>Laje pré-fabricada mista vigota protendida/lajota cerâmica - LP 16 (12+4); sobrecarga 200kgf/m²</t>
  </si>
  <si>
    <t>C.06.000.022052</t>
  </si>
  <si>
    <t>Laje pré-fabricada mista vigota protendida/lajota cerâmica - LP 20 (16+4); sobrecarga 200kgf/m²</t>
  </si>
  <si>
    <t>C.06.000.022061</t>
  </si>
  <si>
    <t>Pré-laje em painel pré-fabricado treliçado maciço; altura total, H= 12 cm, sobrecarga 200 kgf/m²</t>
  </si>
  <si>
    <t>C.06.000.022065</t>
  </si>
  <si>
    <t>Pré-laje em painel pré-fabricado treliçado maciço; altura total, H= 16 cm; sobrecarga 200 kgf/m²</t>
  </si>
  <si>
    <t>C.06.000.025011</t>
  </si>
  <si>
    <t>Capa para muro e/ou rufo pré-moldado em concreto de 14 x 50 x 18,5 cm, ref. mod. 75C da Neo Rex ou equivalente</t>
  </si>
  <si>
    <t>C.06.000.025012</t>
  </si>
  <si>
    <t>Capa para muro e/ou rufo pré-moldado em concreto de 20 x 50 x 26 cm, ref. mod. 75D da Neo Rex ou equivalente</t>
  </si>
  <si>
    <t>C.06.000.025013</t>
  </si>
  <si>
    <t>Capa para muro e/ou rufo pré-moldado em concreto, com pingadeira, de 24/25x50x29,5cm; ref. 75F da Neo Rex, AD-83 da Facital ou equivalente</t>
  </si>
  <si>
    <t>C.07.000.022510</t>
  </si>
  <si>
    <t>Bloco de concreto de vedação 9 x 19 x 39 cm, classe C (resistência &gt; ou = 3 Mpa)</t>
  </si>
  <si>
    <t>C.07.000.022522</t>
  </si>
  <si>
    <t>Bloco de concreto de vedação 14 x 19 x 39 cm, classe C (resistência &gt; ou = 3 Mpa)</t>
  </si>
  <si>
    <t>C.07.000.022523</t>
  </si>
  <si>
    <t>Bloco de concreto de vedação 19 x 19 x 39 cm, classe C (resistência &gt; ou = 3 Mpa)</t>
  </si>
  <si>
    <t>C.07.000.022537</t>
  </si>
  <si>
    <t>Bloco de concreto estrutural 14 x 19 x 39 cm, classe B (resistência &gt; ou = 4 Mpa)</t>
  </si>
  <si>
    <t>C.07.000.022538</t>
  </si>
  <si>
    <t>Bloco de concreto estrutural 19 x 19 x 39 cm, classe B (resistência &gt; ou = 4 Mpa)</t>
  </si>
  <si>
    <t>C.07.000.022539</t>
  </si>
  <si>
    <t>Bloco de concreto estrutural 14 x 19 x 39 cm, classe A (resistência &gt; ou = 8 Mpa)</t>
  </si>
  <si>
    <t>C.07.000.022540</t>
  </si>
  <si>
    <t>Bloco de concreto estrutural 19 x 19 x 39 cm, classe A (resistência &gt; ou = 8 Mpa)</t>
  </si>
  <si>
    <t>C.07.000.022577</t>
  </si>
  <si>
    <t>Bloco de concreto para piso drenante tipo pisograma, espessura de 10 cm; ref. Neo-Rex / Facital ou equivalente</t>
  </si>
  <si>
    <t>C.07.000.022579</t>
  </si>
  <si>
    <t>Elemento vazado em concreto, tipo veneziana por sobreposição de peças de 39 x 39 x 10 cm; ref. Neo Rex EV59A ou equivalente</t>
  </si>
  <si>
    <t>C.07.000.023005</t>
  </si>
  <si>
    <t>Grelha pré-moldada em concreto, com furos redondos 79,5 x 24,5 x 8 cm; ref. GRE88R da Neo Rex ou equivalente</t>
  </si>
  <si>
    <t>C.07.000.023016</t>
  </si>
  <si>
    <t>Elemento vazado em concreto, tipo quadriculado de 39 x 39 x 10 cm; ref. Neo-Rex 23A ou equivalente</t>
  </si>
  <si>
    <t>C.07.000.023042</t>
  </si>
  <si>
    <t>Banco em concreto pré-moldado, dimensões 150 x 45 x 45 cm, referência BVP150 da Neo Rex ou equivalente</t>
  </si>
  <si>
    <t>C.07.000.023049</t>
  </si>
  <si>
    <t>Banco em concreto pré-moldado com 1 assento, pés vazados, de 200 x 42 x 47cm, ref. BV200 da Neo Rex ou equivalente</t>
  </si>
  <si>
    <t>C.07.000.023055</t>
  </si>
  <si>
    <t>Banco em concreto pré-moldado, reto, sem encosto, com 3 pés, medindo aproximadamente 300 x 45 x 45 cm; ref. B-14 Lufran, B-5G Titan, B2-300 VGR ou equivalente</t>
  </si>
  <si>
    <t>C.07.000.027504</t>
  </si>
  <si>
    <t>Mourão de concreto 10x10x300cm, curvo com 8 furos</t>
  </si>
  <si>
    <t>C.07.000.027520</t>
  </si>
  <si>
    <t>Mourão de concreto 10x10x220cm, reto com furos a cada 20cm</t>
  </si>
  <si>
    <t>C.07.000.027540</t>
  </si>
  <si>
    <t>Mourão de concreto seção min. 10x10x300cm, 12 furos</t>
  </si>
  <si>
    <t>C.07.000.035580</t>
  </si>
  <si>
    <t>Piso de concreto intertravado, cor natural, tipos: raquete, retangular, sextavado e 16 faces, espessura 6 cm, 35 MPa</t>
  </si>
  <si>
    <t>C.07.000.035581</t>
  </si>
  <si>
    <t>Piso de concreto intertravado, tipos: raquete, retangular, sextavado e 16 faces, espessura 8 cm, 35 MPa</t>
  </si>
  <si>
    <t>C.07.000.035583</t>
  </si>
  <si>
    <t>Piso de concreto intertravado, colorido, tipos: raquete, retangular, sextavado e 16 faces, espessura 6 cm, 35 MPa</t>
  </si>
  <si>
    <t>C.07.000.035587</t>
  </si>
  <si>
    <t>Piso podotátil colorido intertravado, tipo alerta ou direcional, espessura de 6 cm; ref. Blocasa, Presto, Tatu ou equivalente</t>
  </si>
  <si>
    <t>C.09.000.022551</t>
  </si>
  <si>
    <t>Bloco de concreto celular autoclavado com espessura de 10 cm - Classe C25</t>
  </si>
  <si>
    <t>C.09.000.022552</t>
  </si>
  <si>
    <t>Bloco de concreto celular autoclavado com espessura de 12,5 cm - Classe C25</t>
  </si>
  <si>
    <t>C.09.000.022553</t>
  </si>
  <si>
    <t>Bloco de concreto celular autoclavado com espessura de 15 cm - Classe C25</t>
  </si>
  <si>
    <t>C.09.000.022554</t>
  </si>
  <si>
    <t>Bloco de concreto celular autoclavado com espessura de 20 cm - Classe C25</t>
  </si>
  <si>
    <t>C.10.000.028150</t>
  </si>
  <si>
    <t>Guia chapeu para boca de lobo, padrão PMSP</t>
  </si>
  <si>
    <t>C.10.000.028151</t>
  </si>
  <si>
    <t>Tampa de concreto para boca de lobo, padrão PMSP</t>
  </si>
  <si>
    <t>C.10.000.028153</t>
  </si>
  <si>
    <t>Bate-roda pré-fabricado em concreto aparente liso, com chumbador para fixação, cor natural - medidas: (13x17x180cm) ou (13x17x200cm)</t>
  </si>
  <si>
    <t>C.10.000.032022</t>
  </si>
  <si>
    <t>Ladrilho hidráulico várias cores, exceto branco, cinza e preto, de 20x20x1,8cm, ref. fabricação Fulget, Artefatos cimentos Maria Estela Ltda ou Pisos Paulista ou equivalente</t>
  </si>
  <si>
    <t>C.10.000.036514</t>
  </si>
  <si>
    <t>Guia pré-moldada reta/curva, padrão PMSP 100, fck 25MPa</t>
  </si>
  <si>
    <t>C.10.000.036525</t>
  </si>
  <si>
    <t>Guia pré-moldada curva, padrão PMSP 100, fck 25 MPa</t>
  </si>
  <si>
    <t>C.10.000.091167</t>
  </si>
  <si>
    <t>Ladrilho hidráulico nas cores: branco, preto e cinza, espessura média 1,8cm; ref. fabricação Fulget ou equivalente</t>
  </si>
  <si>
    <t>D.01.000.035577</t>
  </si>
  <si>
    <t>Raspagem, calafetação de verniz a base de água, bi-componente com proteção, acabamento semibrilho; ref. Bona Traffic ou equivalente</t>
  </si>
  <si>
    <t>D.01.000.036007</t>
  </si>
  <si>
    <t>Colocação do soalho, inclusive fornecimento e acessórios para instalação</t>
  </si>
  <si>
    <t>D.02.000.020215</t>
  </si>
  <si>
    <t>Estronca de eucalipto com 10cm de diâmetro sem casca</t>
  </si>
  <si>
    <t>D.02.000.020217</t>
  </si>
  <si>
    <t>Estronca de eucalipto-citriodora (mourão), com diâmetro de 200 a 250 mm - com casca</t>
  </si>
  <si>
    <t>D.02.000.021001</t>
  </si>
  <si>
    <t>Caibro em cambará, cedrinho, eucalipto-citriodora, eucalipto-saligna, garapa, cupiúba, de 5,0 x 6,0cm</t>
  </si>
  <si>
    <t>D.02.000.021005</t>
  </si>
  <si>
    <t>Madeira serrada em cambará, cedrinho, cumaru, eucalipto-citriodora, eucalipto-saligna, garapa, tuari, (viga de 6 x 12cm)</t>
  </si>
  <si>
    <t>D.02.000.021014</t>
  </si>
  <si>
    <t>Sarrafo de cedrinho 2,5 x 5 cm</t>
  </si>
  <si>
    <t>D.02.000.021018</t>
  </si>
  <si>
    <t>Sarrafo de cedrinho bruto - 1´ x 3´</t>
  </si>
  <si>
    <t>D.02.000.021043</t>
  </si>
  <si>
    <t>Madeira de cedrinho - bruto</t>
  </si>
  <si>
    <t>D.02.000.021052</t>
  </si>
  <si>
    <t>Estronca de eucalipto (mourão), com 15cm de diâmetro sem casca</t>
  </si>
  <si>
    <t>D.02.000.021060</t>
  </si>
  <si>
    <t>Ripa em cambará, cedrinho, cupuíba, eucalipto-citriodora, eucalipto-saligna, garapa, itaúba, pinus-elioti, 12 mm x 50 mm</t>
  </si>
  <si>
    <t>D.02.000.021066</t>
  </si>
  <si>
    <t>Sarrafo de cedrinho aparelhado 1 x 2´</t>
  </si>
  <si>
    <t>D.02.000.021071</t>
  </si>
  <si>
    <t>Chapa OSB (Oriented Strand Board) de 10mm (2,20 x 1,22)m</t>
  </si>
  <si>
    <t>D.02.000.021072</t>
  </si>
  <si>
    <t>Chapa OSB (Oriented Strand Board) de 12mm (2,20x1,22)m</t>
  </si>
  <si>
    <t>D.02.000.090166</t>
  </si>
  <si>
    <t>Tábua aparelhada em cambará, cedrinho, cupuíba, eucalipto-citriodora, eucalipto-saligna, garapa, pinus-elioti, itaúba, de 2,5 x 20,0 cm - testeira / tabeira</t>
  </si>
  <si>
    <t>D.02.000.090635</t>
  </si>
  <si>
    <t>Madeira em cambará, cedrinho, eucalipto-citriodora, eucalipto-saligna, garapa, cupiúba, itaúba, de 5 x 20 cm - bruta</t>
  </si>
  <si>
    <t>D.03.000.021030</t>
  </si>
  <si>
    <t>Chapa compensada cola PVA resinada de 6mm (2,20 x 1,10)m</t>
  </si>
  <si>
    <t>D.03.000.021031</t>
  </si>
  <si>
    <t>Chapa compensada cola resinada de 10mm (2,20 x 1,10)m</t>
  </si>
  <si>
    <t>D.03.000.021032</t>
  </si>
  <si>
    <t>Chapa compensada cola PVA resinada de 12mm (2,20 x 1,10)m</t>
  </si>
  <si>
    <t>D.03.000.021033</t>
  </si>
  <si>
    <t>Chapa compensada cola fenólica plastificada de 12mm (2,20 x 1,10)m</t>
  </si>
  <si>
    <t>D.03.000.021034</t>
  </si>
  <si>
    <t>Chapa compensada cola fenólica plastificada de 18mm (2,44 x 1,22)m</t>
  </si>
  <si>
    <t>D.03.000.021036</t>
  </si>
  <si>
    <t>Chapa compensado naval em virola, espessura de 25mm - (2,20 x 1,60)m</t>
  </si>
  <si>
    <t>D.03.000.021085</t>
  </si>
  <si>
    <t>Chapa compensada cola fenólica plastificada de 6mm (2,2 x 1,10)m</t>
  </si>
  <si>
    <t>D.03.000.021095</t>
  </si>
  <si>
    <t>D.04.000.021076</t>
  </si>
  <si>
    <t>Tabua aparelhada em cambará, cedrinho, cupuíba, amesclão, eucalipto-citriodora, eucalipto-saligna, garapa, pinus-elioti, tauari, de 2,50 x 10cm</t>
  </si>
  <si>
    <t>D.04.000.030003</t>
  </si>
  <si>
    <t>Porta lisa de correr suspensa em madeira Curupixá, freijo, com batente e trilho na parte superior</t>
  </si>
  <si>
    <t>D.04.000.030006</t>
  </si>
  <si>
    <t>Caixilho em madeira, tipo veneziana de correr</t>
  </si>
  <si>
    <t>D.04.000.030020</t>
  </si>
  <si>
    <t>Porta lisa de madeira, interna "PIM", para acabamento em pintura, 01 folha, desempenho intermediário para uso coletivo, tráfego regular 50.000 ciclos, padrão dimensional médio, com ferragens, completo - 80 x 210 cm</t>
  </si>
  <si>
    <t>D.04.000.030021</t>
  </si>
  <si>
    <t>Porta lisa de madeira, interna "PIM", para acabamento em pintura, 01 folha, desempenho superior para uso público, tráfego intenso de 100.000 ciclos, padrão dimensional médio/pesado, com ferragens, completo - 80 x 210 cm</t>
  </si>
  <si>
    <t>D.04.000.030022</t>
  </si>
  <si>
    <t>Porta lisa de madeira, interna "PIM", para acabamento em pintura, 01 folha, desempenho superior para uso público, tráfego intenso de 100.000 ciclos, padrão dimensional médio/pesado, com ferragens, completo - 90 x 210 cm</t>
  </si>
  <si>
    <t>D.04.000.030023</t>
  </si>
  <si>
    <t>Porta lisa de madeira, interna, resistente a umidade "PIM RU", para acabamento em pintura, 01 folha, desempenho superior para uso público, tráfego intenso de 100.000 ciclos, padrão dimensional médio/pesado, com ferragens, completo - 80 x 210 cm</t>
  </si>
  <si>
    <t>D.04.000.030024</t>
  </si>
  <si>
    <t>Porta lisa de madeira, interna "PIM RU", acab. revestida/pintura, 01 folha, de 35mm, p/divisória sanitária, desemp. superior, uso público, tráfego intenso 100.000 ciclos, padrão dimensional médio/pesado, c/ferragens, completo, 80 x 210 cm</t>
  </si>
  <si>
    <t>D.04.000.030025</t>
  </si>
  <si>
    <t>Porta lisa de madeira, interna, resistente a umidade "PIM RU", para  pintura, 01 folha, tipo acessível, desempenho superior,  uso público, tráfego intenso 100.000 ciclos, padrão dimensional médio/pesado, com ferragens, completo - 90 x 210 cm</t>
  </si>
  <si>
    <t>D.04.000.030026</t>
  </si>
  <si>
    <t>Porta lisa madeira, interna, resistente a umidade "PIM RU", para pintura, 01 folha, de correr/deslizante, tipo acessível, desempenho superior p/uso público, tráfego intenso 100.000 ciclos, padrão dimensional pesado, ferragem, completo 100x200cm</t>
  </si>
  <si>
    <t>D.04.000.030108</t>
  </si>
  <si>
    <t>Folha de porta lisa em madeira folheada e encabeçada, sob medida</t>
  </si>
  <si>
    <t>D.04.000.030112</t>
  </si>
  <si>
    <t>Folha de porta em madeira sarrafeada com película lisa para verniz 72x210cm</t>
  </si>
  <si>
    <t>D.04.000.030113</t>
  </si>
  <si>
    <t>Folha de porta em madeira sarrafeada com película lisa para verniz 82x210cm</t>
  </si>
  <si>
    <t>D.04.000.030114</t>
  </si>
  <si>
    <t>Folha de porta em madeira sarrafeada com película lisa para verniz 92x210cm</t>
  </si>
  <si>
    <t>D.04.000.030135</t>
  </si>
  <si>
    <t>Batente madeira itauba/garapeira/cedro/angelim 14 x 3,5 cm, vão 52 a 92 x 210 cm</t>
  </si>
  <si>
    <t>D.04.000.030137</t>
  </si>
  <si>
    <t>Batente madeira itauba/garapeira/cedro/angelim 14 x 3,5 cm, vão 122 x 210 cm</t>
  </si>
  <si>
    <t>D.04.000.030150</t>
  </si>
  <si>
    <t>Guarnição cedrinho de 210 x 100 x 1 x 5 cm</t>
  </si>
  <si>
    <t>D.04.000.030205</t>
  </si>
  <si>
    <t>Folha de madeira sarrafeada, revestida nas 2 faces com laminado liso 62x210cm</t>
  </si>
  <si>
    <t>D.04.000.030206</t>
  </si>
  <si>
    <t>Folha de madeira sarrafeada, revestida nas 2 faces com laminado liso 72x210cm</t>
  </si>
  <si>
    <t>D.04.000.030207</t>
  </si>
  <si>
    <t>Folha de madeira sarrafeada, revestida nas 2 faces com laminado liso 82x210cm</t>
  </si>
  <si>
    <t>D.04.000.030208</t>
  </si>
  <si>
    <t>Folha de madeira sarrafeada, revestida nas 2 faces com laminado liso 92x210cm</t>
  </si>
  <si>
    <t>D.04.000.030209</t>
  </si>
  <si>
    <t>D.04.000.030221</t>
  </si>
  <si>
    <t>Folha de porta lisa em madeira sarrafeada para pintura 62x210cm</t>
  </si>
  <si>
    <t>D.04.000.030222</t>
  </si>
  <si>
    <t>Folha de porta lisa em madeira sarrafeada para pintura 72x210cm</t>
  </si>
  <si>
    <t>D.04.000.030223</t>
  </si>
  <si>
    <t>Folha de porta lisa em madeira sarrafeada para pintura 82x210cm</t>
  </si>
  <si>
    <t>D.04.000.030224</t>
  </si>
  <si>
    <t>Folha de porta lisa em madeira sarrafeada para pintura 92x210cm</t>
  </si>
  <si>
    <t>D.04.000.030225</t>
  </si>
  <si>
    <t>Folha de porta macho/fêmea sem emenda de 72x210cm</t>
  </si>
  <si>
    <t>D.04.000.030226</t>
  </si>
  <si>
    <t>Folha de porta macho/fêmea sem emenda de 82x210cm</t>
  </si>
  <si>
    <t>D.04.000.030227</t>
  </si>
  <si>
    <t>Folha de porta macho/fêmea sem emenda de 92x210cm</t>
  </si>
  <si>
    <t>D.04.000.030228</t>
  </si>
  <si>
    <t>Folha de porta macho/fêmea sem emenda de 62x210cm</t>
  </si>
  <si>
    <t>D.04.000.030274</t>
  </si>
  <si>
    <t>Folha de porta lisa em madeira para pintura de 110x210cm</t>
  </si>
  <si>
    <t>D.04.000.030360</t>
  </si>
  <si>
    <t>Chapa de laminado melamínico</t>
  </si>
  <si>
    <t>D.04.000.030366</t>
  </si>
  <si>
    <t>Sarrafo de cedrinho de 10 x 1,5 cm, aparelhada 3ª construção (para acabamento lateral de beiral)</t>
  </si>
  <si>
    <t>D.04.000.030380</t>
  </si>
  <si>
    <t>Faixa/batedor de proteção em tábua de MDF, revestido com laminado melamínico, canto arredondado - 290x15mm</t>
  </si>
  <si>
    <t>D.04.000.034041</t>
  </si>
  <si>
    <t>Tabua aparelhada de pinus macho-fêmea, de 1 x 10 cm - para forro</t>
  </si>
  <si>
    <t>D.04.000.035511</t>
  </si>
  <si>
    <t>Tabua aparelhada em cambará, cedrinho, cupuíba, eucalipto-citriodora, eucalipto-saligna, garapa, pinus-elioti, de 10 x 2 cm - macho/fêmea</t>
  </si>
  <si>
    <t>D.04.000.035551</t>
  </si>
  <si>
    <t>Taco de Ipê fixado com cola 10 x 40cm - material</t>
  </si>
  <si>
    <t>D.04.000.036006</t>
  </si>
  <si>
    <t>Soalho madeira aparelhada em cumaru, ipê, jatobá, tauari, garapa, angelim-pedra, de 20 x 2 cm</t>
  </si>
  <si>
    <t>D.04.000.036106</t>
  </si>
  <si>
    <t>Cordão meia cana de madeira aparelhada 1 x 1cm, em cumaru, ipê, jatobá, tauari, garapa, angelim-pedra</t>
  </si>
  <si>
    <t>D.04.000.098078</t>
  </si>
  <si>
    <t>D.05.000.023507</t>
  </si>
  <si>
    <t>Divisória cega tipo naval em painéis de 35mm; ref. linha Divilux Formidur BPplus da Eucatex ou equivalente - instalado</t>
  </si>
  <si>
    <t>D.05.000.023509</t>
  </si>
  <si>
    <t>Divisória para sanitários, painéis em laminado melamínico estrutural, perfis em alumínio, inclusive ferragem - instalado</t>
  </si>
  <si>
    <t>D.05.000.023512</t>
  </si>
  <si>
    <t>Divisória painel/vidro/vidro, tipo naval; ref. Divilux 35 MSO, Eucaplac UV ou equivalente - instalado</t>
  </si>
  <si>
    <t>D.05.000.023585</t>
  </si>
  <si>
    <t>Divisória cega; ref. Divilux 35 MSO Eucaplac UV cega ou equivalente - instalado</t>
  </si>
  <si>
    <t>D.05.000.024618</t>
  </si>
  <si>
    <t>Divisória cega tipo piso/teto em laminado melamínico de baixa pressão, com coluna estrutural em alumínio extrudado - instalado</t>
  </si>
  <si>
    <t>D.05.000.024619</t>
  </si>
  <si>
    <t>Divisória tipo piso/teto em vidro temperado simples de 6mm, com coluna estrutural em alumínio extrudado - instalado</t>
  </si>
  <si>
    <t>D.05.000.024620</t>
  </si>
  <si>
    <t>Divisória tipo piso/teto em vidro temperado duplo de 6mm e micro persianas, com coluna estrutural em alumínio extrudado - instalado</t>
  </si>
  <si>
    <t>E.01.000.037530</t>
  </si>
  <si>
    <t>Pintura de acabamento em tinta esmalte sobre estrutura metálica</t>
  </si>
  <si>
    <t>E.01.000.037531</t>
  </si>
  <si>
    <t>Pintura de acabamento em tinta epóxi sobre estrutura metálica</t>
  </si>
  <si>
    <t>E.01.000.037532</t>
  </si>
  <si>
    <t>Tinta PU bi componente para estrutura metálica, cor branca, ref. Sherwin Williams ou equivalente</t>
  </si>
  <si>
    <t>E.01.000.037533</t>
  </si>
  <si>
    <t>Fundo primer epoxi bicomponente, para pintura de ferro, alumínio, aço e galvanizado, ref. Sherwin Williams ou equivalente</t>
  </si>
  <si>
    <t>E.02.000.027010</t>
  </si>
  <si>
    <t>Arame recozido nº 18 BWG</t>
  </si>
  <si>
    <t>E.02.000.027011</t>
  </si>
  <si>
    <t>Arame tipo MIG, diâmetro de 0,80 a 1,20 mm</t>
  </si>
  <si>
    <t>E.02.000.027018</t>
  </si>
  <si>
    <t>Arame farpado galvanizado fio Nº 16 BWG</t>
  </si>
  <si>
    <t>E.02.000.027025</t>
  </si>
  <si>
    <t>Arame galvanizado nº 16 BWG</t>
  </si>
  <si>
    <t>E.02.000.090264</t>
  </si>
  <si>
    <t>Arame galvanizado nº 14 BWG</t>
  </si>
  <si>
    <t>E.03.000.026504</t>
  </si>
  <si>
    <t>Gancho de 1/4´ com porca e arruela, 550 mm</t>
  </si>
  <si>
    <t>E.03.000.026513</t>
  </si>
  <si>
    <t>Chumbador Fischer Bolt diâmetro = 1/2´ e comprimento = 4´</t>
  </si>
  <si>
    <t>E.03.000.026516</t>
  </si>
  <si>
    <t>Parafuso em latão com cabeça sextavada, com rosca mecânica de 3/8´ x 50mm</t>
  </si>
  <si>
    <t>E.03.000.026548</t>
  </si>
  <si>
    <t>Parafuso cabeça chata com bucha plástica de 8 mm - 5,5 x 50 mm</t>
  </si>
  <si>
    <t>E.03.000.026577</t>
  </si>
  <si>
    <t>Parafuso com rosca soberba 8 x 165mm</t>
  </si>
  <si>
    <t>E.03.000.026651</t>
  </si>
  <si>
    <t>Gaxeta EPDM ref. 1619 da Day Brasil ou equivalente</t>
  </si>
  <si>
    <t>E.03.000.026652</t>
  </si>
  <si>
    <t>Gaxeta EPDM ref. 274 da Day Brasil ou equivalente</t>
  </si>
  <si>
    <t>E.03.000.026653</t>
  </si>
  <si>
    <t>Parafuso auto-atarraxante/auto-brocante em aço médio carbono, com acabamento zincado brando, de 12 x 38 mm - com arruela de vedação</t>
  </si>
  <si>
    <t>E.03.000.026709</t>
  </si>
  <si>
    <t>Grapa ferro para cantoneira 1´ x 1/8´ 1,19 kg/m</t>
  </si>
  <si>
    <t>E.03.000.026726</t>
  </si>
  <si>
    <t>Parafuso com arruela e bucha S8 de 4,8 x 50 mm, tipo panela</t>
  </si>
  <si>
    <t>E.03.000.026733</t>
  </si>
  <si>
    <t>Parafusos niquelados para sanitários</t>
  </si>
  <si>
    <t>E.03.000.026735</t>
  </si>
  <si>
    <t>Conjunto de fixação para lavatório (dois parafusos, duas buchas e quatro arruelas); ref. SP 7 01 da Deca ou equivalente</t>
  </si>
  <si>
    <t>E.03.000.026771</t>
  </si>
  <si>
    <t>Rebites de ferro zincado n° 8, comprimento de 6,10 mm, diâmetro nominal de 3 mm</t>
  </si>
  <si>
    <t>E.03.000.049502</t>
  </si>
  <si>
    <t>Porca quadrada para parafuso M16</t>
  </si>
  <si>
    <t>E.03.000.049534</t>
  </si>
  <si>
    <t>Parafuso cabeça abaulada M16 x 45 mm</t>
  </si>
  <si>
    <t>E.03.000.049539</t>
  </si>
  <si>
    <t>Arruela quadrada de 50 mm com furo de 18 mm</t>
  </si>
  <si>
    <t>E.03.000.049540</t>
  </si>
  <si>
    <t>Arruela quadrada 100 x 100 x 5 mm com furo de 18 mm</t>
  </si>
  <si>
    <t>E.03.000.049550</t>
  </si>
  <si>
    <t>Parafuso cabeça quadrada M16 x 125 mm</t>
  </si>
  <si>
    <t>E.03.000.049551</t>
  </si>
  <si>
    <t>Parafuso cabeça abaulada M16 x 150 mm</t>
  </si>
  <si>
    <t>E.03.000.049552</t>
  </si>
  <si>
    <t>Parafuso cabeça quadrada M16 x 300 mm</t>
  </si>
  <si>
    <t>E.03.000.049553</t>
  </si>
  <si>
    <t>Parafuso rosca dupla M16 x 450 mm</t>
  </si>
  <si>
    <t>E.03.000.069519</t>
  </si>
  <si>
    <t>Conjunto de parafuso para fixação de tanque, cromado (quatro parafusos, quatro buchas e quatro arruelas); ref. FT 11.01 da Deca ou equivalente</t>
  </si>
  <si>
    <t>E.03.000.069568</t>
  </si>
  <si>
    <t>Parafuso e bucha de 8´ para fixação de louça sanitária</t>
  </si>
  <si>
    <t>E.03.000.090616</t>
  </si>
  <si>
    <t>Parafuso sextavado em aço inoxidável de 1/4" x 1 1/4"; ref. SXRI1/4X1.1/4A2 da Belenus, TEL5329 da Termotécnica ou equivalente</t>
  </si>
  <si>
    <t>E.03.000.090617</t>
  </si>
  <si>
    <t>Arruela lisa em aço inoxidável de 1/4"; ref. 39136202 da Ciser, Inox 1/4" da Aciole, AL3/16A4 da Veppel ou equivalente</t>
  </si>
  <si>
    <t>E.03.000.090618</t>
  </si>
  <si>
    <t>Porca sextavada em aço inoxidável de 1/4";  ref. Inox 1/4" da Ciser, TEL5314 da Termotécnica, Inox 304 1/4" da Walsywa ou equivalente</t>
  </si>
  <si>
    <t>E.04.000.025014</t>
  </si>
  <si>
    <t>Fornecimento e montagem de estrutura metálica em aço USISAC41E / COSARCOR400E / CSNCOR420</t>
  </si>
  <si>
    <t>E.04.000.037502</t>
  </si>
  <si>
    <t>E.04.000.037503</t>
  </si>
  <si>
    <t>E.04.000.037504</t>
  </si>
  <si>
    <t>Tubo metálico metalon, referência 60 x 60 x 3,75mm</t>
  </si>
  <si>
    <t>E.04.000.037532</t>
  </si>
  <si>
    <t>Fornecimento e montagem de estrutura metálica em aço ASTM-A 36, sem pintura</t>
  </si>
  <si>
    <t>E.05.000.026198</t>
  </si>
  <si>
    <t>Chapa perfurada em aço SAE 1020, furos redondos de diâmetro 7,5 mm, área aberta 45%, e espessura de 1/8´, dimensão 2,0 x 1,0 m</t>
  </si>
  <si>
    <t>E.05.000.026615</t>
  </si>
  <si>
    <t>Cantoneira ferro 1´ x 1´ x 1/8´ - 1,19 kg/m</t>
  </si>
  <si>
    <t>E.05.000.026662</t>
  </si>
  <si>
    <t>Chapa de aço ASTM A-36 de 1/4´</t>
  </si>
  <si>
    <t>E.05.000.026678</t>
  </si>
  <si>
    <t>Ferro cantoneira abas iguais em aço carbono, de 1´ x 1´ x 1/8´</t>
  </si>
  <si>
    <t>E.05.000.026682</t>
  </si>
  <si>
    <t>Cantoneira em aço galvanizado de 1´ x 1/8´</t>
  </si>
  <si>
    <t>E.05.000.026702</t>
  </si>
  <si>
    <t>Insert maciço com furo inferior para ancoragem, carga de trabalho 3.000 kg; ref. TS24 da Trejor ou equivalente</t>
  </si>
  <si>
    <t>E.05.000.026703</t>
  </si>
  <si>
    <t>Içador, carga de trabalho 3.000 kg; ref. TI-24 fabricação Trejor ou equivalente</t>
  </si>
  <si>
    <t>E.05.000.026704</t>
  </si>
  <si>
    <t>Chapa de ferro Nº 14</t>
  </si>
  <si>
    <t>E.05.000.026707</t>
  </si>
  <si>
    <t>Posicionador, carga de trabalho 3.000 kg, ref. TP24 fabricação Trejor ou equivalente</t>
  </si>
  <si>
    <t>E.06.000.021546</t>
  </si>
  <si>
    <t>Tela galvanizada para fixação de alvenaria, malha de 15x15mm e dimensão 6x50cm</t>
  </si>
  <si>
    <t>E.06.000.021547</t>
  </si>
  <si>
    <t>Tela galvanizada para fixação de alvenaria, malha de 15x15mm e dimensão 7,5x50cm</t>
  </si>
  <si>
    <t>E.06.000.021548</t>
  </si>
  <si>
    <t>Tela galvanizada para fixação de alvenaria, malha de 15x15mm e dimensão 10,5x50cm</t>
  </si>
  <si>
    <t>E.06.000.021549</t>
  </si>
  <si>
    <t>Tela galvanizada para fixação de alvenaria, malha de 15x15mm e dimensão 12x50cm</t>
  </si>
  <si>
    <t>E.06.000.021550</t>
  </si>
  <si>
    <t>Tela galvanizada para fixação de alvenaria, malha de 15x15mm e dimensão 17x50cm</t>
  </si>
  <si>
    <t>E.06.000.021551</t>
  </si>
  <si>
    <t>Pino de aço liso com arruela  1/4" x 27 mm para tela galvanizada para fixação de alvenaria</t>
  </si>
  <si>
    <t>E.06.000.042847</t>
  </si>
  <si>
    <t>Clips de fixação para vergalhão em aço galvanizado diâmetro de 3/8´, ref. TEL 5238 ou equivalente</t>
  </si>
  <si>
    <t>E.06.000.065041</t>
  </si>
  <si>
    <t>Reservatório metálico cilíndrico horizontal, capacidade de 10.000 litros</t>
  </si>
  <si>
    <t>E.06.000.065042</t>
  </si>
  <si>
    <t>Reservatório metálico cilíndrico horizontal, capacidade de 5.000 litros</t>
  </si>
  <si>
    <t>E.06.000.065056</t>
  </si>
  <si>
    <t>Reservatório metálico cilíndrico horizontal, capacidade de 3.000 litros</t>
  </si>
  <si>
    <t>E.07.000.020121</t>
  </si>
  <si>
    <t>Trilho em alumínio simples</t>
  </si>
  <si>
    <t>E.07.000.020122</t>
  </si>
  <si>
    <t>Perfil retangular em alumínio de 50x25x2mm</t>
  </si>
  <si>
    <t>E.07.000.020127</t>
  </si>
  <si>
    <t>Perfil em alumínio anodizado natural, perfil qualquer</t>
  </si>
  <si>
    <t>E.07.000.026650</t>
  </si>
  <si>
    <t>Cantoneira em alumínio antiderrapante, dimensões 50 x 30 mm; referência comercial Artesana ou equivalente</t>
  </si>
  <si>
    <t>E.07.000.026661</t>
  </si>
  <si>
    <t>Chapa lisa em alumínio 2000 x 1000 x 3 mm (16,20 kg/pc)</t>
  </si>
  <si>
    <t>E.07.000.026667</t>
  </si>
  <si>
    <t>Cantoneira sextavada em alumínio para placa cerâmica, acabamento natural; ref. Canto metal A3 ou equivalente</t>
  </si>
  <si>
    <t>E.07.000.027632</t>
  </si>
  <si>
    <t>Gradil em alumínio natural com portão central de 2 folhas de 80cm cada - sob medida</t>
  </si>
  <si>
    <t>E.07.000.033503</t>
  </si>
  <si>
    <t>Cantoneira em alumínio ´Y´ para massa, espessura de 1,5mm, ref. R-78 da Pin-Can, M-1 da Canto Metal ou equivalente</t>
  </si>
  <si>
    <t>E.07.000.090592</t>
  </si>
  <si>
    <t>Cinta de alumínio, diâmetro de 1/2´</t>
  </si>
  <si>
    <t>E.07.000.093837</t>
  </si>
  <si>
    <t>Fita porosa de 25mm x 25 m</t>
  </si>
  <si>
    <t>E.08.000.021080</t>
  </si>
  <si>
    <t>Perfil em alumínio anodizado tipo U, abas iguais, de 9,53x9,53x1,58mm</t>
  </si>
  <si>
    <t>E.08.000.023605</t>
  </si>
  <si>
    <t>Forro modular metálico em aluzink, placas de 625x625mm, Tile Tegular perfurado - instalado</t>
  </si>
  <si>
    <t>E.08.000.025044</t>
  </si>
  <si>
    <t>Brise metálico curvo e móvel termoacustico, em chapa lisa de alumínio pré-pintada, preenchido com poliuretano expandido injetado, largura 335 mm, ref. Asa de avião da Refax, BSM335 da Sul Metal ou equivalente - instalado</t>
  </si>
  <si>
    <t>E.08.000.025053</t>
  </si>
  <si>
    <t>Brise metálico curvo e móvel em chapa microperfurada de alumínio pré-pintada; ref. AS288 Retrátil da Refax, SM A300 da Sul Metais ou equivalente - instalado</t>
  </si>
  <si>
    <t>E.08.000.026210</t>
  </si>
  <si>
    <t>Placa de alumínio composto "ACM", espessura de 4 mm, acabamento em PVDF, uso externo/interno</t>
  </si>
  <si>
    <t>E.08.000.026211</t>
  </si>
  <si>
    <t>Placa de alumínio composto "ACM", espessura de 3 mm, acabamento em polieter (interno)</t>
  </si>
  <si>
    <t>E.08.000.030901</t>
  </si>
  <si>
    <t>Barra de proteção para lavatório tipo U, para pessoas com mobilidade reduzida, em tubo de alumínio com pintura de epóxi, medidas: 63x51cm ou 54x40cm</t>
  </si>
  <si>
    <t>E.08.000.090569</t>
  </si>
  <si>
    <t>Folha em alumínio corrugado 015 revestido em papel kraft</t>
  </si>
  <si>
    <t>E.09.000.045602</t>
  </si>
  <si>
    <t>Caixa de derivação, embutida ou externa, de 2x30x60mm, para rodapé duplo</t>
  </si>
  <si>
    <t>E.09.000.090147</t>
  </si>
  <si>
    <t>Parafuso com arruela em aço galvanizado, para flange S16/80</t>
  </si>
  <si>
    <t>E.09.000.090150</t>
  </si>
  <si>
    <t>Parafuso com porca e arruela em aço galvanizado S20/90</t>
  </si>
  <si>
    <t>E.10.000.020343</t>
  </si>
  <si>
    <t>Tela galvanizada fio 24 BWG, malha hexagonal de 1/2´</t>
  </si>
  <si>
    <t>E.10.000.027017</t>
  </si>
  <si>
    <t>Gabião tipo caixa em tela metálica, revestido com galvanização com liga zinco/alumínio, malha hexagonal torção dupla 8x10cm, fio diâmetro 2,7mm, altura de 0,5m, independente do formato, conforme NBR 8964, ref. Maccaferri, Comep, Diprotec ou equivalente</t>
  </si>
  <si>
    <t>E.10.000.027018</t>
  </si>
  <si>
    <t>Gabião tipo caixa em tela metálica, revestido com galvanização com liga zinco/alumínio, malha hexagonal torção dupla 8x10cm, fio diâmetro 2,7mm, altura de 1,0m, independente do formato, conforme NBR 8964; ref. Maccaferri, Comep, Diprotec ou equivalente</t>
  </si>
  <si>
    <t>E.10.000.027511</t>
  </si>
  <si>
    <t>Tela de aço galvanizado, fio 10 BWG,  malha 2´ tipo alambrado</t>
  </si>
  <si>
    <t>E.10.000.027518</t>
  </si>
  <si>
    <t>Tela de aço galvanizado, fio 12BWG, malha 2´ tipo alambrado</t>
  </si>
  <si>
    <t>E.10.000.027521</t>
  </si>
  <si>
    <t>Tela em arame galvanizado, malha 2´, fio 22BWG, tipo galinheiro</t>
  </si>
  <si>
    <t>E.10.000.027526</t>
  </si>
  <si>
    <t>Tela ondulada de arame galvanizado, fio 10 BWG, malha 1´ artística</t>
  </si>
  <si>
    <t>E.10.000.027529</t>
  </si>
  <si>
    <t>Tela de alambrado em arame galvanizado, fio 16 BWG, malha 1´</t>
  </si>
  <si>
    <t>E.10.000.049565</t>
  </si>
  <si>
    <t>Cordoalha para estai de aço galvanizado 7 fios, diâmetro 3/8´ tipo SM, galvanização eletrolítica</t>
  </si>
  <si>
    <t>E.10.000.049575</t>
  </si>
  <si>
    <t>Esticador para cabo de aço 5/16´ (8 mm) com terminal gancho-olhal</t>
  </si>
  <si>
    <t>E.10.000.090472</t>
  </si>
  <si>
    <t>Cabo de aço galvanizado com alma de aço, diâmetro 5/16´ (7,94mm)</t>
  </si>
  <si>
    <t>E.10.000.090476</t>
  </si>
  <si>
    <t>Cabo de aço galvanizado com alma de aço, diâmetro 3/16´ (4,76mm)</t>
  </si>
  <si>
    <t>E.10.000.090477</t>
  </si>
  <si>
    <t>Cordoalha de aço galvanizado, diâmetro de 1/4´ (6,35mm), tipo HS, galvanização à fogo, classe A com 7 fios</t>
  </si>
  <si>
    <t>E.10.000.092774</t>
  </si>
  <si>
    <t>Cabo de aço galvanizado com alma de aço, diâmetro 3/8´ (9,52mm)</t>
  </si>
  <si>
    <t>E.14.000.036704</t>
  </si>
  <si>
    <t>Bicicletário modelo U invertido sem emendas nas curvas, em tubo circular de aço Ø 2", medidas de 82cm altura e 78cm largura, com acabamento em pintura eletrostática, fixação chumbado e/ou parafusado</t>
  </si>
  <si>
    <t>E.18.000.020159</t>
  </si>
  <si>
    <t>Barra de apoio lateral para lavatório, para pessoas com mobilidade reduzida, em tubo de aço inoxidável de 1.1/4´, comprimento 25 a 30 cm</t>
  </si>
  <si>
    <t>E.18.000.027519</t>
  </si>
  <si>
    <t>Barreira de proteção perimetral em aço inoxidável, AISI 430, dupla (clipada) instalado com 8 espiras, ref. Iron Wall, Master proteção, Incotela ou equivalente</t>
  </si>
  <si>
    <t>E.18.000.027523</t>
  </si>
  <si>
    <t>Colocação de Ouriço, simples ou dupla, com 8 espiras - instalado</t>
  </si>
  <si>
    <t>E.18.000.030900</t>
  </si>
  <si>
    <t>Barra de apoio em aço inoxidável AISI 304, diâmetro de 32 mm (1 1/4´), espessura 1,5 mm e comprimento 40 cm</t>
  </si>
  <si>
    <t>E.18.000.031010</t>
  </si>
  <si>
    <t>Barra de apoio, para pessoas com mobilidade reduzida, em tubo de aço inoxidável 1 1/2´, L= 500mm</t>
  </si>
  <si>
    <t>E.18.000.031011</t>
  </si>
  <si>
    <t>Barra de apoio, para pessoas com mobilidade reduzida, em tubo de aço inoxidável 1 1/2´, L= 800mm</t>
  </si>
  <si>
    <t>E.18.000.031013</t>
  </si>
  <si>
    <t>Barra de apoio, para pessoas com mobilidade reduzida, em tubo de aço inoxidável 1 1/2´, L= 800x800mm</t>
  </si>
  <si>
    <t>E.18.000.031109</t>
  </si>
  <si>
    <t>Corrimão em tubo redondo de aço inoxidável AISI 304 liga 18,8, diâmetro nominal de 1 1/2" (38,1mm), espessura de 1,5mm, acabamento escovado, sem arestas vivas, conforme NBR 9050, NBR 9077 E NBR 14718</t>
  </si>
  <si>
    <t>E.18.000.031932</t>
  </si>
  <si>
    <t>Corrimão duplo em tubo de aço inoxidável com diâmetro de 1 1/2´ e montantes com diâmetro de 2´, acabamento aço inox 304 escovado, fixado com flange e canopla</t>
  </si>
  <si>
    <t>E.18.000.031933</t>
  </si>
  <si>
    <t>Corrimão em tubo de aço inoxidável, diâmetro 1 1/2´ e montantes com diâmetro de 2´, acabamento em aço inox 304 escovado, fixado com flange e canopla</t>
  </si>
  <si>
    <t>E.18.000.036519</t>
  </si>
  <si>
    <t>Revestimento em aço inoxidável AISI304, liga18,8 em chapa 20 com espessura de 1mm, acabamento escovado - instalado</t>
  </si>
  <si>
    <t>E.18.000.039079</t>
  </si>
  <si>
    <t>Placa comemorativa em aço inoxidável escovado, medidas aproximadas de 50cm de largura e 70cm de altura, texto+desenho+parafuos</t>
  </si>
  <si>
    <t>E.18.000.050496</t>
  </si>
  <si>
    <t>Mesa lateral em aço inoxidável com prateleira inferior, de 2100 x 700 x 850mm</t>
  </si>
  <si>
    <t>E.18.000.063554</t>
  </si>
  <si>
    <t>Abrigo simples em aço inoxidável escovado AISI-304/316, com suporte para mangueira 1 1/2", porta em vidro temperado, 60x90x17cm, ref. Firex, Gilfire, Rwinox ou equivalente</t>
  </si>
  <si>
    <t>E.18.000.067524</t>
  </si>
  <si>
    <t>Captor pluvial equipado com mecanismo anti-vórtice, corpo em aço inoxidável, grelha em alumínio, DN= 50 mm; ref. linha EPAMS da Saint Gobain ou equivalente</t>
  </si>
  <si>
    <t>E.18.000.067525</t>
  </si>
  <si>
    <t>Captor pluvial equipado com mecanismo anti-vórtice, corpo em aço inoxidável, grelha em alumínio, DN= 75 mm; ref. linha SMU EPAMS da Saint Gobain ou equivalente</t>
  </si>
  <si>
    <t>E.19.000.025645</t>
  </si>
  <si>
    <t>Telha ondulada translúcida em polipropileno, 244x110cm, espessura 1,10mm, ref. 177 Esaf, Atco ou equivalente</t>
  </si>
  <si>
    <t>E.20.000.091554</t>
  </si>
  <si>
    <t>Brise metálico fixo em chapa lisa de Aluzinc pré-pintada, espessura de 0,6 mm, seção "U" dimensão 200x75mm; ref. Aerobrise 200 da Hunter Douglas, AB 200 da Refax, BSM-A200 da Sul Metais ou equivalente - instalado</t>
  </si>
  <si>
    <t>F.03.000.020570</t>
  </si>
  <si>
    <t>Massa asfáltica modificada por borracha de pneus reciclados, quente - SEM TRANSPORTE</t>
  </si>
  <si>
    <t>F.03.000.020572</t>
  </si>
  <si>
    <t>Concreto asfáltico usinado à quente tipo CBUQ, faixa Dersa (faixa 4 ou 5) posto obra</t>
  </si>
  <si>
    <t>F.03.000.020573</t>
  </si>
  <si>
    <t>Binder fechado, fornecimento posto obra</t>
  </si>
  <si>
    <t>F.03.000.024023</t>
  </si>
  <si>
    <t>Manta asfáltica plastomérica com armadura filme de poliéster tipo III, espessura 4mm, face exposta em geotêxtil, Premium Geotêxtil da Viapol ou equivalente</t>
  </si>
  <si>
    <t>F.03.000.024031</t>
  </si>
  <si>
    <t>Papel betumado KRAFT</t>
  </si>
  <si>
    <t>F.03.000.024034</t>
  </si>
  <si>
    <t>Asfalto oxidado tipo II (NBR9910), ref. Denver asfalto OX ou 084 da Petrox ou equivalente</t>
  </si>
  <si>
    <t>F.03.000.024078</t>
  </si>
  <si>
    <t>Impermeabilização flexível à base polímeros acrílicos; ref. Denvercril Super / Igolflex / Vedapren / Viaflex branco ou equivalente</t>
  </si>
  <si>
    <t>F.03.000.024081</t>
  </si>
  <si>
    <t>Membrana de asfalto modificado com elastômeros cor preta, ref. Vedapren / Otto Baumgart, Denverpren SBS / Denver, Igolflex Preto / Sika ou equivalente</t>
  </si>
  <si>
    <t>F.03.000.024109</t>
  </si>
  <si>
    <t>Manta asfáltica com armadura filme de poliéster, tipo III-B, espessura de 3 mm, ref. Denvermanta III-B Denver Global, Torodin III-B Viapol, Premium Poliéster III-B Viapol ou equivalente</t>
  </si>
  <si>
    <t>F.03.000.024110</t>
  </si>
  <si>
    <t>Manta asfáltica com armadura filme de poliéster, tipo III-B, espessura de 4 mm, ref. Denvermanta III-B Denver Global, Torodin III-B Viapol, Premium Poliéster III-B Viapol ou equivalente</t>
  </si>
  <si>
    <t>F.03.000.024111</t>
  </si>
  <si>
    <t>Manta asfáltica tipo III-B, esp. 3mm, face exposta em geotêxtil, ref. Denvermanta Geotêxtil III-B -Denver Global, Torodin Geotêxtil III-B e Premium III-B Viapol ou equivalente</t>
  </si>
  <si>
    <t>F.03.000.024534</t>
  </si>
  <si>
    <t>Isolamento térmico em espuma elastomérica, espessura de 9 a 12 mm, para tubulação água quente e refrigeração, diâmetro de 1/4´ (cobre)</t>
  </si>
  <si>
    <t>F.03.000.024535</t>
  </si>
  <si>
    <t>Isolamento térmico em espuma elastomérica, espessura de 9 a 12 mm, para tubulação água quente e refrigeração, diâmetro de 5/8´ (cobre) ou 1/4´ (ferro)</t>
  </si>
  <si>
    <t>F.03.000.024549</t>
  </si>
  <si>
    <t>Manta elastomérica para tubulação de água quente e refrigeração, espessura de 19 a 26 mm</t>
  </si>
  <si>
    <t>F.03.000.024550</t>
  </si>
  <si>
    <t>Isolamento térmico em espuma elastomérica, espessura de 19 a 26 mm, para tubulação de água quente e refrigeração, diâmetro de 3/8" (cobre) e 1/8" (ferro)</t>
  </si>
  <si>
    <t>F.03.000.024551</t>
  </si>
  <si>
    <t>Isolamento térmico em espuma elastomérica, espessura de 19 a 26 mm, para tubulação de água quente e refrigeração, diâmetro de 3/4" (cobre) e 3/8" (ferro)</t>
  </si>
  <si>
    <t>F.03.000.024702</t>
  </si>
  <si>
    <t>Asfalto betuminoso (CAP 85/100= CAP 7)(CAP 50/60= CAP 20)</t>
  </si>
  <si>
    <t>F.03.000.024704</t>
  </si>
  <si>
    <t>Emulsão RR-1-C</t>
  </si>
  <si>
    <t>F.03.000.024705</t>
  </si>
  <si>
    <t>Asfalto diluído CM-30</t>
  </si>
  <si>
    <t>F.03.000.039005</t>
  </si>
  <si>
    <t>Pintura impermeabilizante com asfalto oxidado e solventes orgânicos, ref. Viabit/Viapol, Neutrol/Otto Baumgart/IGOL55 Sika ou equivalente</t>
  </si>
  <si>
    <t>F.04.000.025523</t>
  </si>
  <si>
    <t>Cumeeira para telha de poliester reforçado com fibra de vidro (PRFV), perfil trapezoidal 49 ou kalheta; ref. Coberfibras, Cersan, Fibratel Telhas, Doplast ou equivalente</t>
  </si>
  <si>
    <t>F.04.000.025549</t>
  </si>
  <si>
    <t>Domo em acrílico fixado com perfil de alumínio, de 1,05 x 1,05 m ref. Alumecril, Domoplast ou equivalente - instalado</t>
  </si>
  <si>
    <t>F.04.000.025550</t>
  </si>
  <si>
    <t>Chapa em policarbonato alveolar bronze de 6 x 1050 x 6000 mm</t>
  </si>
  <si>
    <t>F.04.000.025600</t>
  </si>
  <si>
    <t>Chapa em policarbonato compacto, cor fumê/bronze, espessura de 6mm</t>
  </si>
  <si>
    <t>F.04.000.025601</t>
  </si>
  <si>
    <t>Chapa em policarbonato compacto, cor cristal, espessura de 6mm</t>
  </si>
  <si>
    <t>F.04.000.025602</t>
  </si>
  <si>
    <t>Chapa em policarbonato compacto, cor cristal, espessura de 10mm</t>
  </si>
  <si>
    <t>F.04.000.025608</t>
  </si>
  <si>
    <t>Telha de poliester reforçado com fibra de vidro (PRFV), perfil trapezoidal 49 ou kalheta, com espessura de 1,5mm; ref. Coberfibras, Cersan, Fibratel Telhas, Doplast ou equivalente</t>
  </si>
  <si>
    <t>F.04.000.025638</t>
  </si>
  <si>
    <t>Chapa em policarbonato alveolar bronze de 10 x 2100 x 6000 mm</t>
  </si>
  <si>
    <t>F.04.000.025642</t>
  </si>
  <si>
    <t>Chapa em policarbonato alveolar translúcido de 10 x 2100 x 6000 mm</t>
  </si>
  <si>
    <t>F.04.000.026505</t>
  </si>
  <si>
    <t>Calço plástico para telha ondulada, 18 mm</t>
  </si>
  <si>
    <t>F.04.000.026506</t>
  </si>
  <si>
    <t>Calço plástico para telha trapezoidal, 38 mm</t>
  </si>
  <si>
    <t>F.04.000.090497</t>
  </si>
  <si>
    <t>Chapa em policarbonato alveolar de 6mm</t>
  </si>
  <si>
    <t>F.07.000.022013</t>
  </si>
  <si>
    <t>Poliestireno expandido densidade 9 a 10 kg/m³ - P1 para enchimento</t>
  </si>
  <si>
    <t>F.07.000.022016</t>
  </si>
  <si>
    <t>EPS (poliestireno expandido) tipo 5F com densidade de 22,5 kg/m³, antichamas (tipo F), resistência a compressão de 104 KPa, deformação de 10%, em blocos</t>
  </si>
  <si>
    <t>F.07.000.024075</t>
  </si>
  <si>
    <t>Manta de lã de vidro e/ou lã de rocha de 2´</t>
  </si>
  <si>
    <t>F.07.000.024507</t>
  </si>
  <si>
    <t>Poliestireno expandido P-III (isopor), densidade média de 14kg/m³, espessura de 10mm</t>
  </si>
  <si>
    <t>F.07.000.024513</t>
  </si>
  <si>
    <t>Poliestireno expandido P-III (isopor), densidade média de 14kg/m³, espessura de 20mm</t>
  </si>
  <si>
    <t>F.07.000.024536</t>
  </si>
  <si>
    <t>Isolamento térmico em espuma elastomérica, espessura de 9 a 12 mm, para tubulação água quente e refrigeração, diâmetro de 1/2´ (cobre)</t>
  </si>
  <si>
    <t>F.07.000.024537</t>
  </si>
  <si>
    <t>Isolamento térmico em espuma elastomérica, espessura de 9 a 12 mm, para tubulação água quente e refrigeração, diâmetro de 1´ (cobre)</t>
  </si>
  <si>
    <t>F.07.000.024538</t>
  </si>
  <si>
    <t>Isolamento térmico em espuma elastomérica, espessura de 19 a 26 mm, para tubulação água quente e refrigeração, diâmetro de 7/8´ (cobre) / 1/2´ (ferro)</t>
  </si>
  <si>
    <t>F.07.000.024539</t>
  </si>
  <si>
    <t>Isolamento térmico em espuma elastomérica, espessura de 19 a 26 mm, para tubulação água quente e refrigeração, diâmetro de 1 1/8´ (cobre) / 3/4´ (ferro)</t>
  </si>
  <si>
    <t>F.07.000.024540</t>
  </si>
  <si>
    <t>Isolamento térmico em espuma elastomérica, espessura de 19 a 26 mm, para tubulação água quente e refrigeração, diâmetro de 1 3/8´ (cobre) ou 1´ (ferro)</t>
  </si>
  <si>
    <t>F.07.000.024541</t>
  </si>
  <si>
    <t>Isolamento térmico em espuma elastomérica, espessura de 19 a 26 mm, para tubulação água quente e refrigeração, diâmetro de 1 5/8´ (cobre) ou 1 1/4´ (ferro)</t>
  </si>
  <si>
    <t>F.07.000.024542</t>
  </si>
  <si>
    <t>Isolamento térmico em espuma elastomérica, espessura de 19 a 26 mm, para tubulação água quente e refrigeração, diâmetro de 1 1/2´ (ferro)</t>
  </si>
  <si>
    <t>F.07.000.024543</t>
  </si>
  <si>
    <t>Isolamento térmico em espuma elastomérica, espessura de 19 a 26 mm, para tubulação água quente e refrigeração, diâmetro de 2´ (ferro)</t>
  </si>
  <si>
    <t>F.07.000.024544</t>
  </si>
  <si>
    <t>Isolamento térmico em espuma elastomérica, espessura de 19 a 26 mm, para tubulação água quente e refrigeração, diâmetro de 2 1/2´ (ferro)</t>
  </si>
  <si>
    <t>F.07.000.024545</t>
  </si>
  <si>
    <t>Isolamento térmico em espuma elastomérica, espessura de 19 a 26 mm, para tubulação água quente e refrigeração, diâmetro de 3 1/2´ (cobre) / 3´ (ferro)</t>
  </si>
  <si>
    <t>F.07.000.024546</t>
  </si>
  <si>
    <t>Isolamento térmico em espuma elastomérica, espessura de 19 a 26 mm, para tubulação água quente e refrigeração, diâmetro de 4´ (ferro)</t>
  </si>
  <si>
    <t>F.07.000.024547</t>
  </si>
  <si>
    <t>Isolamento térmico em espuma elastomérica, espessura de 19 a 26 mm, para tubulação água quente e refrigeração, diâmetro de 5´ (ferro)</t>
  </si>
  <si>
    <t>F.07.000.024548</t>
  </si>
  <si>
    <t>Isolamento térmico em espuma elastomérica, espessura de 19 a 26 mm, para tubulação água quente e refrigeração, diâmetro de 6´ (ferro)</t>
  </si>
  <si>
    <t>F.07.000.024551</t>
  </si>
  <si>
    <t>Manta em fibra cerâmica aluminizada, espessura de 38 mm, densidade 96 kg/m³, comprimento de fibra (médio) 100mm, para isolamento térmico de duto de pressurização</t>
  </si>
  <si>
    <t>F.07.000.024571</t>
  </si>
  <si>
    <t>Manta de lã de vidro e/ou lã de rocha de 1´</t>
  </si>
  <si>
    <t>F.08.000.020301</t>
  </si>
  <si>
    <t>Placa neoprene fretado para apoio, medidas aproximadas de 20x20x2cm chapa 4mm / 60x45x7cm chapa 6mm - Dm³</t>
  </si>
  <si>
    <t>F.08.000.024103</t>
  </si>
  <si>
    <t>Mastique silicone Silix 567; referência comercial Rhodia / Dow Corning 791 ou equivalente</t>
  </si>
  <si>
    <t>F.08.000.024104</t>
  </si>
  <si>
    <t>Película adesiva jateada liso fosco ou listra branca para vidros - uso interno</t>
  </si>
  <si>
    <t>F.08.000.028059</t>
  </si>
  <si>
    <t>Perfil de acabamento com borracha termoplástica vulcanizada de embutir, para junta dilatação piso-piso, fixação em perfis de alumínio, ref. GFTW100V/GFT100x2" da CS Brasil ou equivalente</t>
  </si>
  <si>
    <t>F.08.000.028060</t>
  </si>
  <si>
    <t>Perfil de acabamento com borracha santoprene de embutir, para junta de dilatação, piso-parede, fixação em perfis de alumínio, ref. Cosimo Cataldo ou equivalente</t>
  </si>
  <si>
    <t>F.08.000.028061</t>
  </si>
  <si>
    <t>Perfil de acabamento com borracha santoprene de embutir, para junta dilatação parede-parede ou forro-forro, fixação em perfis de alumínio, ref. Cosimo Cataldo ou equivalente</t>
  </si>
  <si>
    <t>F.08.000.028062</t>
  </si>
  <si>
    <t>Perfil de acabamento com borracha santoprene de embutir, para junta dilatação parede-parede ou forro-forro-canto, fixação em perfis de alumínio, ref. Cosimo Cataldo ou equivalente</t>
  </si>
  <si>
    <t>F.08.000.028065</t>
  </si>
  <si>
    <t>Mastique elástico poliuretano para juntas; referência comercial Vedaflex da Otto Baumgart, Sikaflex 1A da Sika ou equivalente</t>
  </si>
  <si>
    <t>F.08.000.033572</t>
  </si>
  <si>
    <t>Friso para junta de dilatação em revestimento granito lavado tipo Fulget</t>
  </si>
  <si>
    <t>F.08.000.036004</t>
  </si>
  <si>
    <t>Junta estrutural, UT10VMA Uniontech / JJ1015M Jeene</t>
  </si>
  <si>
    <t>F.08.000.036005</t>
  </si>
  <si>
    <t>Junta estrutural, UT20VMA Uniontech / JJ2027M Jeene</t>
  </si>
  <si>
    <t>F.08.000.036018</t>
  </si>
  <si>
    <t>Junta UT25OAE Uniontech / JJ2540VV Jeene, labios poliméricos</t>
  </si>
  <si>
    <t>F.08.000.036019</t>
  </si>
  <si>
    <t>Junta UT35OAE Uniontech / JJ3550VV Jeene, labios poliméricos</t>
  </si>
  <si>
    <t>F.08.000.036025</t>
  </si>
  <si>
    <t>Perfilado termoplast em PVC; ref. Vedacit O-12/Sika O-12 ou equivalente</t>
  </si>
  <si>
    <t>F.08.000.036027</t>
  </si>
  <si>
    <t>Perfilado termoplast em PVC; ref. Vedacit O-22/Sika O-22 ou equivalente</t>
  </si>
  <si>
    <t>F.08.000.036063</t>
  </si>
  <si>
    <t>Juntas latão 3/4´x 1/8´</t>
  </si>
  <si>
    <t>F.08.000.062020</t>
  </si>
  <si>
    <t>Tarugo de polietileno D=10mm delimitador da junta de dilatação</t>
  </si>
  <si>
    <t>F.08.000.062026</t>
  </si>
  <si>
    <t>Guia de polietileno Tarucel, diâmetro de 15 mm</t>
  </si>
  <si>
    <t>F.09.000.024029</t>
  </si>
  <si>
    <t>Manta geotêxtil com resistência à tração longitudinal de 31kN/m e transversal de 27kN/m, ref. linha Bidim RT ou equivalente</t>
  </si>
  <si>
    <t>F.09.000.024049</t>
  </si>
  <si>
    <t>Manta geotêxtil com resistência à tração longitudinal de 16kN/m e transversal de 14kN/m, ref. linha Bidim RT ou equivalente</t>
  </si>
  <si>
    <t>F.09.000.024080</t>
  </si>
  <si>
    <t>Manta geotêxtil com resistência à tração longitudinal de 10kN/m e transversal de 9kN/m, ref. linha Bidim RT ou equivalente</t>
  </si>
  <si>
    <t>F.09.000.092628</t>
  </si>
  <si>
    <t>Tela de juta (aniagem)</t>
  </si>
  <si>
    <t>F.10.000.023573</t>
  </si>
  <si>
    <t>Forro termoacústico em lã de vidro com acabamento plástico; e= 20 mm, densidade 60 kg/m³, com estrutura de sustentação; ref. Forrovid K-60 ou equivalente - instalado</t>
  </si>
  <si>
    <t>F.10.000.024058</t>
  </si>
  <si>
    <t>Lâmina refletiva revestida 2 faces em alumínio, dupla malha de reforço resina termoplástica, alta densidade, laminação c/filme entre camadas, cl. A, norma ABNT NBR15567, espes. 0,20mm; ref. Duralfoil Multi 2 de Gib do Brasil ou equivalente</t>
  </si>
  <si>
    <t>F.10.000.024520</t>
  </si>
  <si>
    <t>Espuma flexível poliuretano poliéter, auto extinguível, superfície em cunhas anecóicas ou ondulado, natural grafite, e=50mm, densidade 28 até 35kg/m³; ref. Sonique Wave 50/10 Vibrasom, Sinus PLus da Isopur ou equivalente</t>
  </si>
  <si>
    <t>F.11.000.025601</t>
  </si>
  <si>
    <t>Telha em fibra vegetal, ondulada de 3mm; ref. Onduline, Fibroflex ou equivalente</t>
  </si>
  <si>
    <t>F.11.000.025602</t>
  </si>
  <si>
    <t>Cumeeira em fibra vegetal, lisa de 3mm; ref. Onduline, Fibroflex ou equivalente</t>
  </si>
  <si>
    <t>F.12.000.024008</t>
  </si>
  <si>
    <t>Fita autoadesiva em poliester de 5 cm, para trincas, ref. Fitafix ou equivalente</t>
  </si>
  <si>
    <t>F.12.000.024026</t>
  </si>
  <si>
    <t>Selante endurecedor à base de polímeros siliconados, ref. Otto baugart, Masterkure HD 200WB da Basf ou equivalente</t>
  </si>
  <si>
    <t>F.12.000.024027</t>
  </si>
  <si>
    <t>Controlador de retração de concreto; ref. Redutrac da Concrefiber, Eucon Conex CR da Viapol, Dry D1 N.G. da Chimica Edile ou equivalente</t>
  </si>
  <si>
    <t>F.12.000.024102</t>
  </si>
  <si>
    <t>Geomembrana em polietileno PEAD, lisa em ambas as faces com espessura de 1 mm</t>
  </si>
  <si>
    <t>F.12.000.028008</t>
  </si>
  <si>
    <t>Desmoldante para formas</t>
  </si>
  <si>
    <t>F.12.000.028069</t>
  </si>
  <si>
    <t>Selante elástico de alto desempenho à base de poliuretano para uso geral; ref. Nitoseal PU30 da Fosroc, PU30 Construção da Quartzolit ou equivalente</t>
  </si>
  <si>
    <t>F.12.000.028075</t>
  </si>
  <si>
    <t>Cola de contato para espuma elastomérica, isolamento térmico (uso adesivo industrial), ref. Armaflex 520 ou equivalente</t>
  </si>
  <si>
    <t>F.12.000.091473</t>
  </si>
  <si>
    <t>Serviço soldagem geomembrana alta densidade PEAD</t>
  </si>
  <si>
    <t>F.13.000.025534</t>
  </si>
  <si>
    <t>Telha ondulada em CRFS (2,13x1,10m) de 8mm</t>
  </si>
  <si>
    <t>F.13.000.025535</t>
  </si>
  <si>
    <t>Cumeeira universal CRFS 0,06, (1,10), perfil ondulado</t>
  </si>
  <si>
    <t>F.13.000.025538</t>
  </si>
  <si>
    <t>Telha tipo Kalheta 44cm CRFS (3,0 x 0,472m)</t>
  </si>
  <si>
    <t>F.13.000.025539</t>
  </si>
  <si>
    <t>Rufo em CRFS 0,08, Tod.1,10m, perfil ondulado</t>
  </si>
  <si>
    <t>F.13.000.025542</t>
  </si>
  <si>
    <t>Cumeeira normal em CRFS, perfil ondulado (1,10m)</t>
  </si>
  <si>
    <t>F.13.000.025545</t>
  </si>
  <si>
    <t>Telha ondulada em CRFS (2,13x1,10m) de 6mm</t>
  </si>
  <si>
    <t>F.13.000.025551</t>
  </si>
  <si>
    <t>Cumeeira normal em CRFS, perfil Kalheta 44 (0,608m)</t>
  </si>
  <si>
    <t>F.13.000.025552</t>
  </si>
  <si>
    <t>Telha modulada (onda 50) em CRFS (2,30 x 0,605m)</t>
  </si>
  <si>
    <t>F.13.000.025555</t>
  </si>
  <si>
    <t>Cumeeira normal em CRFS, perfil modulada/onda 50(0,6m)</t>
  </si>
  <si>
    <t>F.13.000.025564</t>
  </si>
  <si>
    <t>Espigão normal CRFS perfil modulada/onda 50(1,22m)</t>
  </si>
  <si>
    <t>F.13.000.026001</t>
  </si>
  <si>
    <t>Espigão universal em CRFS perfil ondulado (1,80m)</t>
  </si>
  <si>
    <t>F.14.000.025516</t>
  </si>
  <si>
    <t>Telha em chapa de aço galvalume pré-pintada, perfil trapezoidal, espessura de 0,50mm; ref. LR-40 da Perfilor, RT-40 da Regional, MBP-40 da Grupo MBP, GA-40 da Galvisteel, Santo André Distribuidora ou equivalente</t>
  </si>
  <si>
    <t>F.14.000.025529</t>
  </si>
  <si>
    <t>Cumeeira em chapa de aço galvalume pré-pintada, perfil trapezoidal, espessura de 0,50mm; ref. LR-40 da Perfilor, RT-40 da Regional, MBP-40 do Grupo MBP ou equivalente</t>
  </si>
  <si>
    <t>F.14.000.025531</t>
  </si>
  <si>
    <t>Cumeeira em chapa de aço galvalume pré-pintada, perfil ondulado, espessura de 0,50mm; ref. LR-17 da Perfilor, RT-17 da Regional, MBP-17,5 do Grupo MBP, GA-17 da Galvisteel ou equivalente</t>
  </si>
  <si>
    <t>F.14.000.025532</t>
  </si>
  <si>
    <t>Telha em chapa de aço galvanizado, grau B, 260g/m², perfil trapezoidal, esp.0,80mm, h=120mm, autoportante; ref. A120 da Santo André Distribuidora ou equivalente</t>
  </si>
  <si>
    <t>F.14.000.025563</t>
  </si>
  <si>
    <t>Telha sanduíche chapa de aço galvalume, pré-pintada, perfil trapezoidal, esp. 0,50mm, miolo poliestireno expandido classe F2, espessura de 30mm; ref. Regional classe.F, Grupo MBP, Galvisteel, Santo André Distribuidora ou equivalente</t>
  </si>
  <si>
    <t>F.14.000.025576</t>
  </si>
  <si>
    <t>Telha em chapa de aço galvalume pré-pintada, perfil trapezoidal, espessura de 0,80mm; ref. LR-100N da Perfilor, RT-100 da Regional, MBP-100 da Grupo MBP, GA-100 da Galvisteel ou equivalente</t>
  </si>
  <si>
    <t>F.14.000.025580</t>
  </si>
  <si>
    <t>Telha em chapa de aço galvalume pré-pintada, perfil ondulado, espessura de 0,50mm; ref. LR-17 da Perfilor, RT-17 da Regional, MBP-17,5 da grupo MBP, GA-17 da Galvisteel, OND-17 da Santo André distribuidora ou equivalente</t>
  </si>
  <si>
    <t>F.14.000.025581</t>
  </si>
  <si>
    <t>Telha em chapa de aço galvalume pré-pintada, perfil ondulado, espessura de 0,80mm; ref. LR-17 Calandrada da Perfilor, RT 17 calandrada da Grupo MBP, OND-17 da Santo André Distribuidora ou equivalente</t>
  </si>
  <si>
    <t>F.14.000.068001</t>
  </si>
  <si>
    <t>Calha em chapa galvanizada 26 desenvolvimento 0,33 m</t>
  </si>
  <si>
    <t>F.14.000.068002</t>
  </si>
  <si>
    <t>Calha em chapa galvanizada 26 desenvolvimento 0,50 m</t>
  </si>
  <si>
    <t>F.14.000.068025</t>
  </si>
  <si>
    <t>Calha em chapa galvanizada 24 desenvolvimento 0,33 m</t>
  </si>
  <si>
    <t>F.14.000.068026</t>
  </si>
  <si>
    <t>Calha em chapa galvanizada 24 desenvolvimento 0,50 m</t>
  </si>
  <si>
    <t>F.14.000.068027</t>
  </si>
  <si>
    <t>Calha em chapa galvanizada 24 desenvolvimento 1,00 m</t>
  </si>
  <si>
    <t>F.14.000.092046</t>
  </si>
  <si>
    <t>Telha sanduíche chapa de aço galvalume pré-pintada, perfil trapezoidal, h= 25mm para face inferior e superior, esp. 0,50mm, miolo lã de rocha FRS 32 de 50mm, para montar; ref. Perfilor, Grupo MBP, Santo André Distribuidora ou equivalente</t>
  </si>
  <si>
    <t>F.14.000.092047</t>
  </si>
  <si>
    <t>Telha sanduíche chapa de aço galvalume pré pintada, perfil trapezoidal, h= 40mm para face inferior e superior, esp. 0,50mm, miolo poliisocianurato (PIR), densidade mín. 30kg/m³ de 30mm, montada; ref. Perfilor, Regional, GrupMBP, Galvisteel ou equivalente</t>
  </si>
  <si>
    <t>G.01.000.022500</t>
  </si>
  <si>
    <t>Elemento vazado em cerâmica, tipo quadriculado de 18x18x7cm</t>
  </si>
  <si>
    <t>G.01.000.022514</t>
  </si>
  <si>
    <t>Tijolo especial maciço para alvenaria a vista</t>
  </si>
  <si>
    <t>G.01.000.022515</t>
  </si>
  <si>
    <t>Tijolo comum maciço</t>
  </si>
  <si>
    <t>G.01.000.022516</t>
  </si>
  <si>
    <t>Tijolo cerâmico furado "baianinho" de 10 x 19 x 19 cm</t>
  </si>
  <si>
    <t>G.01.000.022536</t>
  </si>
  <si>
    <t>Tijolo laminado 5,5 x 11 x 23,5 cm</t>
  </si>
  <si>
    <t>G.01.000.022541</t>
  </si>
  <si>
    <t>Bloco cerâmico para vedação 9 x 19 x 39 cm</t>
  </si>
  <si>
    <t>G.01.000.022542</t>
  </si>
  <si>
    <t>Bloco cerâmico para vedação 14 x 19 x 39 cm</t>
  </si>
  <si>
    <t>G.01.000.022543</t>
  </si>
  <si>
    <t>Bloco cerâmico para vedação 19 x 19 x 39 cm</t>
  </si>
  <si>
    <t>G.01.000.022544</t>
  </si>
  <si>
    <t>Bloco cerâmico estrutural 14 x 19 x 39 cm</t>
  </si>
  <si>
    <t>G.01.000.022545</t>
  </si>
  <si>
    <t>Bloco cerâmico estrutural 19 x 19 x 39 cm</t>
  </si>
  <si>
    <t>G.01.000.025501</t>
  </si>
  <si>
    <t>G.01.000.025508</t>
  </si>
  <si>
    <t>G.01.000.025533</t>
  </si>
  <si>
    <t>G.01.000.025536</t>
  </si>
  <si>
    <t>G.01.000.025537</t>
  </si>
  <si>
    <t>Cumeeira para telhas tipo universal</t>
  </si>
  <si>
    <t>G.01.000.025639</t>
  </si>
  <si>
    <t>Final de espigão de barro - (terminal de cumeeira)</t>
  </si>
  <si>
    <t>G.01.000.026042</t>
  </si>
  <si>
    <t>Telhas cerâmica, tipo colonial paulista (capa e canal)</t>
  </si>
  <si>
    <t>G.02.000.022584</t>
  </si>
  <si>
    <t>Pastilha de porcelana, esmaltada ou natural, para uso em paredes e fachadas internas/externas, formato 2,5x5 cm, diversas cores; referência M6249 Cerâmica Atlas ou equivalente</t>
  </si>
  <si>
    <t>G.02.000.022585</t>
  </si>
  <si>
    <t>Placa cerâmica extrudada para uso vertical (paredes e fachadas), com garras cônicas, espessura entre 9 e 10 mm, ref. linha Natural da Gail, linha Piscina e Cor e linha Industrial Premium da Cerâmica São Luiz ou equivalente</t>
  </si>
  <si>
    <t>G.02.000.023000</t>
  </si>
  <si>
    <t>Ladrilho hidráulico antiderrapante, tipo rampa, várias cores, de 30x30cm; ref. Ivaí, Mosaico Amazonas ou equivalente</t>
  </si>
  <si>
    <t>G.02.000.023001</t>
  </si>
  <si>
    <t>Porcelanato esmaltado tipo antiderrapante, indicado para áreas externas, grupo de absorção BIa; referência comercial Eliane, Itagres, Elizabeth, Cecrisa ou equivalente</t>
  </si>
  <si>
    <t>G.02.000.023003</t>
  </si>
  <si>
    <t>Porcelanato esmaltado polido, com acabamento retificado, indicado para áreas internas e ambientes com tráfego médio, grupo de absorção BIa; referência comercial Eliane, Cecrisa-Portinari ou equivalente</t>
  </si>
  <si>
    <t>G.02.000.023005</t>
  </si>
  <si>
    <t>Placa cerâmica esmaltada para parede ou fachada, de 7,5x7,5cm, monocromática; ref. Guaíba OBD da Atlas, Prisma branco da Portobello ou equivalente</t>
  </si>
  <si>
    <t>G.02.000.023006</t>
  </si>
  <si>
    <t>Placa cerâmica esmaltada para parede ou fachada, de 10x10 cm, monocromática, diversas cores; ref. linha esmaltado ou brilhante da Tecnogres, Ibérica White da Strufaldi ou equivalente</t>
  </si>
  <si>
    <t>G.02.000.023007</t>
  </si>
  <si>
    <t>Placa cerâmica esmaltada para parede, ambientes internos, tipo monoporosa; ref. linha Diamante da Eliane, branco acetinado da Artens ou equivalente</t>
  </si>
  <si>
    <t>G.02.000.023008</t>
  </si>
  <si>
    <t>Placa cerâmica esmaltada para parede, de 15x15cm, tipo monocolor, diversas cores; ref. White/azul da Geral, bold cobalto/branco da Pierini ou equivalente</t>
  </si>
  <si>
    <t>G.02.000.023009</t>
  </si>
  <si>
    <t>Placa cerâmica esmaltada para parede, de 20x20cm, tipo monocolor, diversas cores, borda bold, grupo BIIa; ref. Branco liso/Quarter da Pierini, Eliane ou equivalente</t>
  </si>
  <si>
    <t>G.02.000.023017</t>
  </si>
  <si>
    <t>Placa cerâmica extrudada resistente a altas temperaturas, para pisos indústrias e cozinhas profissionais, alta resistência química e mecânica, espessura mínima 13 mm; ref. Gail, Cerâmica São Luiz ou equivalente</t>
  </si>
  <si>
    <t>G.02.000.023018</t>
  </si>
  <si>
    <t>Rodapé em placa cerâmica extrudada, resistente a altas temperaturas, para pisos industriais e cozinhas profissionais, alta resistência química e mecânica, altura de 10 cm; ref. Gail, Cerâmica São Luiz ou equivalente</t>
  </si>
  <si>
    <t>G.02.000.032004</t>
  </si>
  <si>
    <t>Ladrilho hidráulico para portadores de deficiência física/visual, várias cores; ref. Mosaicos Amazonas, Pisos Paulista, Mosaicos Bernardi ou equivalente</t>
  </si>
  <si>
    <t>G.02.000.032009</t>
  </si>
  <si>
    <t>Ladrilho hidráulico para portadores de deficiência física/visual 25x25x2,5cm; ref. Mosaicos Amazonas, Pisos Paulista, Mosaicos Bernardi ou equivalente</t>
  </si>
  <si>
    <t>G.02.000.034499</t>
  </si>
  <si>
    <t>Placa cerâmica extrudada para piso industrial, de alta resistência química e mecânica, nas dimensões 300 x 300 x 9 mm; referência Gail ou equivalente</t>
  </si>
  <si>
    <t>G.02.000.034523</t>
  </si>
  <si>
    <t>Placa cerâmica esmaltada antiderrapante, área interna com saída para o exterior, grupo de absorção BIIa, classe de abrasão PEI-5, resistência química A; ref. Biancogres, Incepa, Elizabeth ou equivalente</t>
  </si>
  <si>
    <t>G.02.000.034525</t>
  </si>
  <si>
    <t>Placa cerâmica esmaltada para área interna, grupo de absorção BIIb, classe de abrasão PEI-5, resistência química B; ref. Neve/Malta/Bariloche da Formigres, Rotocolor da Angra, Navona da Savane ou equivalente</t>
  </si>
  <si>
    <t>G.02.000.034532</t>
  </si>
  <si>
    <t>Placa cerâmica esmaltada tipo rústica para área interna com saída para o exterior, grupo de absorção BIIb, classe de abrasão PEI-5, resistência química B; ref. Enduro/HD/Tróia da Fornigres ou equivalente</t>
  </si>
  <si>
    <t>G.02.000.034534</t>
  </si>
  <si>
    <t>Pastilha de porcelana, esmaltada ou natural, para uso em paredes e fachadas internas/externas, formato 5x5 cm, diversas cores, ref. comercial  linhas Metalo B2140 da Cerâmica Atlas ou equivalente</t>
  </si>
  <si>
    <t>G.02.000.034535</t>
  </si>
  <si>
    <t>Pastilha de porcelana, esmaltada ou natural, para uso em paredes e fachadas internas/externas, formato 2,5x2,5 cm, diversas cores, ref. M6249 / SR8306 / SG8424 / SG8443 da Cerâmica Atlas ou equivalente</t>
  </si>
  <si>
    <t>G.02.000.034536</t>
  </si>
  <si>
    <t>Placa cerâmica extrudada para piso industrial, de alta resistência química e mecânica, com espessura de 9 a 10 mm; ref. Gail, Cerâmica São Luiz ou equivalente</t>
  </si>
  <si>
    <t>G.02.000.034537</t>
  </si>
  <si>
    <t>Placa cerâmica extrudada para piso industrial, de alta resistência química e mecânica, com espessura de 13 a 14 mm; ref. Gail, Cerâmica São Luiz ou equivalente</t>
  </si>
  <si>
    <t>G.02.000.034538</t>
  </si>
  <si>
    <t>Rodapé em placa cerâmica extrudada para piso industrial, de alta resistência química e mecânica, com altura de 10 cm, topo boleado; ref. Gail, Cerâmica São Luiz ou equivalente</t>
  </si>
  <si>
    <t>G.02.000.034545</t>
  </si>
  <si>
    <t>Placa cerâmica esmaltada PEI-4 para área interna com saída para o exterior, grupo de absorção BIIb; ref. Classic Avelã da Savane, Artens ou equivalente</t>
  </si>
  <si>
    <t>G.02.000.034583</t>
  </si>
  <si>
    <t>Porcelanato técnico não esmaltado tipo antiderrapante, com acabamento retificado, resistente ao escorregamento, indicado para ambientes externos, grupo de absorção BIa, ref. comercial Eliane, Elizabeth, Portinari ou equivalente</t>
  </si>
  <si>
    <t>G.02.000.034585</t>
  </si>
  <si>
    <t>Porcelanato esmaltado tipo acetinado, indicado para áreas internas e ambientes com acesso ao exterior, com acabamento tradicional, grupo de absorção BIa; ref. comercial Eliane, Elizabeth, Cecrisa-Portinari ou equivalente</t>
  </si>
  <si>
    <t>G.02.000.034590</t>
  </si>
  <si>
    <t>Porcelanato técnico natural, com acabamento retificado, indicado para áreas internas e ambientes com acesso ao exterior, grupo de absorção BIa; ref. Eliane, Incepa ou equivalente</t>
  </si>
  <si>
    <t>G.02.000.034592</t>
  </si>
  <si>
    <t>Porcelanato técnico polido, indicado para ambientes internos e de médio tráfego, grupo de absorção BIa; referência comercial Eliane, Incepa, Cecrisa-Portinari ou equivalente</t>
  </si>
  <si>
    <t>H.01.000.021198</t>
  </si>
  <si>
    <t>H.01.000.021199</t>
  </si>
  <si>
    <t>H.01.000.021229</t>
  </si>
  <si>
    <t>Porta corta-fogo classe P.120 de 80 x 210 cm, chapa de aço, com uma folha de abrir, completa, sem barra antipânico</t>
  </si>
  <si>
    <t>H.01.000.021234</t>
  </si>
  <si>
    <t>Porta corta-fogo classe P.90, em aço galvanizada, com barra antipânico numa face e maçaneta na outra, completa; ref. Authentic ou equivalente</t>
  </si>
  <si>
    <t>H.01.000.021403</t>
  </si>
  <si>
    <t>Porta corta-fogo classe P.120 de 90 x 210 cm, chapa de aço, com uma folha de abrir, completa, sem barra anti-pânico</t>
  </si>
  <si>
    <t>H.01.000.031213</t>
  </si>
  <si>
    <t>Porta corta-fogo classe P.90 de 90 x 210 cm, completa, com maçaneta tipo alavanca e batentes (NBR 11742)</t>
  </si>
  <si>
    <t>H.01.000.031233</t>
  </si>
  <si>
    <t>Porta corta-fogo classe P.90 de 100 x 210 cm, completa, com maçaneta tipo alavanca e batentes (NBR 11742)</t>
  </si>
  <si>
    <t>H.01.000.031674</t>
  </si>
  <si>
    <t>Barra antipânico de sobrepor, com maçaneta e chave, com travamento horizontal, para porta em vidro de 1 folha</t>
  </si>
  <si>
    <t>H.01.000.031919</t>
  </si>
  <si>
    <t>Barra antipânico de sobrepor, com maçaneta e chave, com travamento vertical, para porta em vidro de 2 folhas</t>
  </si>
  <si>
    <t>H.02.000.030107</t>
  </si>
  <si>
    <t>Folha de porta veneziana maciça sob medida</t>
  </si>
  <si>
    <t>H.02.000.065547</t>
  </si>
  <si>
    <t>Armário sob medida compensado, revestido folheado madeira (mogno, freijó, imbuia, marfim, cerejeira) dobradiça em aço, puxadores, trinco com chave profundidade até 50cm</t>
  </si>
  <si>
    <t>H.02.000.065548</t>
  </si>
  <si>
    <t>Armário sob medida compensado, revestido laminado melamínico texturizado, várias cores (post forming) dobradiça em aço, puxadores, trinco com chave, profundidade até 50 cm</t>
  </si>
  <si>
    <t>H.02.000.090738</t>
  </si>
  <si>
    <t>Folha de porta em madeira para receber vidro, com montantes em imbuia</t>
  </si>
  <si>
    <t>H.02.000.090741</t>
  </si>
  <si>
    <t>Caixilho de madeira maxim-ar</t>
  </si>
  <si>
    <t>H.02.000.090797</t>
  </si>
  <si>
    <t>Instalação de visor (vidro branco de 3mm) de 20x30cm, em porta de madeira</t>
  </si>
  <si>
    <t>H.02.000.090798</t>
  </si>
  <si>
    <t>Prateleira sob medida em compensado, revestido nas 2 faces com laminado fenólico melamínico, e= 20 mm, L= 45 cm, C= 1,20 m - instalado</t>
  </si>
  <si>
    <t>H.02.000.090801</t>
  </si>
  <si>
    <t>Armário tipo prateleira revestido em laminado fenólico melamínico, espessura 20mm - instalado</t>
  </si>
  <si>
    <t>H.02.000.090802</t>
  </si>
  <si>
    <t>Tampo compensado, espessura de 25 mm, largura de 60 cm, revestimento na face superior em laminado fenólico melamínico - instalado</t>
  </si>
  <si>
    <t>H.02.000.090916</t>
  </si>
  <si>
    <t>Armário/gabinete embutido em MDF sob medida, revestido em laminado melamínico, com portas, prateleiras e ferragens - instalado</t>
  </si>
  <si>
    <t>H.03.000.026208</t>
  </si>
  <si>
    <t>Chapa perfurada em aço SAE 1020, furos redondos de diâmetro 25mm, área aberta de 57%, espessura 1/4´ - inclusive sondagem</t>
  </si>
  <si>
    <t>H.03.000.027541</t>
  </si>
  <si>
    <t>Portão tipo basculante com contrapeso, em chapa metálica 14 calandrada, estruturado com perfis metálicos, uma folha, de 3,30 x 7,20 m, completo, sem motor</t>
  </si>
  <si>
    <t>H.03.000.027618</t>
  </si>
  <si>
    <t>Porta de ferro acústica, espessura de 80mm, batente tripla vedação 185mm, com fechadura e maçaneta, pintura eletrostática cor a definir</t>
  </si>
  <si>
    <t>H.03.000.030355</t>
  </si>
  <si>
    <t>Porta veneziana completa para abrigo em chapa</t>
  </si>
  <si>
    <t>H.03.000.031045</t>
  </si>
  <si>
    <t>Porta ferro de abrir para receber vidro, sob medida</t>
  </si>
  <si>
    <t>H.03.000.031126</t>
  </si>
  <si>
    <t>Fechamento em chapa perfurada de 1,2mm, furos quadrados 4x4mm, com requadro cantoneira em aço carbono, sob medida</t>
  </si>
  <si>
    <t>H.03.000.031205</t>
  </si>
  <si>
    <t>Veneziana de ferro com folhas fixas e de correr sem grade, com 6 folhas; referência comercial JVB 62.51.301-2/62.51.304-7 Belfort da Sasazaki ou equivalente - linha comercial</t>
  </si>
  <si>
    <t>H.03.000.031206</t>
  </si>
  <si>
    <t>Porta de ferro veneziana de abrir 217 x 87 cm, 1 folha, ref. Belfort da Sasazaki ou equivalente - linha comercial</t>
  </si>
  <si>
    <t>H.03.000.031222</t>
  </si>
  <si>
    <t>Porta em chapa n° 14 com batente</t>
  </si>
  <si>
    <t>H.03.000.031225</t>
  </si>
  <si>
    <t>Porta/portão correr em chapa cega dupla, sobmedida</t>
  </si>
  <si>
    <t>H.03.000.031241</t>
  </si>
  <si>
    <t>Caixilho de correr em chapa de ferro dobrado, com subdivisão, sob medida</t>
  </si>
  <si>
    <t>H.03.000.031244</t>
  </si>
  <si>
    <t>Caixilho em ferro, tipo basculante, perfil em ´T´ e ´L´ com espessura de 1/8´, sob medida</t>
  </si>
  <si>
    <t>H.03.000.031245</t>
  </si>
  <si>
    <t>Caixilho em perfis de chapa dobrada, com espessura de 1/8´, baguetes em chapa de aço 14, para fixação de vidros, sob medida</t>
  </si>
  <si>
    <t>H.03.000.031262</t>
  </si>
  <si>
    <t>Porta ferro de abrir para receber vidro, parte inferior chapeada sob medida</t>
  </si>
  <si>
    <t>H.03.000.031266</t>
  </si>
  <si>
    <t>H.03.000.031273</t>
  </si>
  <si>
    <t>Fechamento em chapa metálica expandida EXP-12D com requadro em cantoneira</t>
  </si>
  <si>
    <t>H.03.000.031274</t>
  </si>
  <si>
    <t>Grade de proteção em barra chata soldada 1 1/2´x1/4´, com requadro em chapa dobrada</t>
  </si>
  <si>
    <t>H.03.000.031275</t>
  </si>
  <si>
    <t>Portinhola de correr em chapa de aço 1/4´, para "passa pacote", completa</t>
  </si>
  <si>
    <t>H.03.000.031276</t>
  </si>
  <si>
    <t>Portinhola de abrir, dupla, em chapa de aço 10, para "passa pacote", completa sob medida</t>
  </si>
  <si>
    <t>H.03.000.031284</t>
  </si>
  <si>
    <t>Grade média em aço carbono com espaçamento de 2cm, com barra chata 1´ x 3/8´</t>
  </si>
  <si>
    <t>H.03.000.031296</t>
  </si>
  <si>
    <t>Portão tipo gradil 1 ou 2 folhas, com ou sem bandeira, sob medida</t>
  </si>
  <si>
    <t>H.03.000.031627</t>
  </si>
  <si>
    <t>Porta de abrir em chapa dupla 14 com visor, batente envolvente, completa</t>
  </si>
  <si>
    <t>H.03.000.067564</t>
  </si>
  <si>
    <t>Grelha arvoreira em ferro fundido nodular</t>
  </si>
  <si>
    <t>H.03.000.068037</t>
  </si>
  <si>
    <t>Fechamento em chapa de aço 14 MSG perfurada com diâmetro de 12,7 mm, com requadro em chapa dobrada</t>
  </si>
  <si>
    <t>H.03.000.090241</t>
  </si>
  <si>
    <t>Caixilho em ferro com ventilação permanente, perfil de ferro tipo ´T´ de 1´ x 1/8´ - sob medida</t>
  </si>
  <si>
    <t>H.03.000.090904</t>
  </si>
  <si>
    <t>Caixilho em ferro veneziana em perfis ´L´ e ´T´ com espessura de 1/8´ - sob medida</t>
  </si>
  <si>
    <t>H.03.000.090911</t>
  </si>
  <si>
    <t>Tela em aço galvanizado, malha ondulada artística de 1´, fio 12 com requadro de perfil de ferro em ´L´ de 1´ x 1´ x 1/8´ - (3,40 x 1,30 m)</t>
  </si>
  <si>
    <t>H.04.000.026223</t>
  </si>
  <si>
    <t>Portão de abrir 2 folhas, com tela ondulada galvanizada, malha 2´ e fio 10BWG, cantoneira 5/8x1/8, esquadro tubular de 100x50mm, aço SAE 1008/1010 galvanizado</t>
  </si>
  <si>
    <t>H.04.000.026229</t>
  </si>
  <si>
    <t>Porta de enrolar automatizada, em chapa aço galvanizado 20 perfil articulada raiada, meia cana com micro perfurações, tipo transvision, inclusive coluna</t>
  </si>
  <si>
    <t>H.04.000.026233</t>
  </si>
  <si>
    <t>Guarda-corpo em tubo de aço galvanizado, diâmetro de 1 1/2´ para receber vidro</t>
  </si>
  <si>
    <t>H.04.000.026666</t>
  </si>
  <si>
    <t>Tampa em chapa xadrez galvanizada a fogo antiderrapante, espessura 1/4´ 50kg/m² com cantoneira 1´ x 1´ x 1/8´</t>
  </si>
  <si>
    <t>H.04.000.027501</t>
  </si>
  <si>
    <t>Alambrado em tela de aço galvanizado malha 2´, com montantes metálicos</t>
  </si>
  <si>
    <t>H.04.000.027517</t>
  </si>
  <si>
    <t>Alambrado de segurança em aço galvanizado malha 1´, fio 12BWG, com montantes verticais aço carbono SAE 1008/1010 e arame farpado, completo</t>
  </si>
  <si>
    <t>H.04.000.027524</t>
  </si>
  <si>
    <t>Caixilho fixo em tela galvanizada, revestida com poliamida, malha 10mm</t>
  </si>
  <si>
    <t>H.04.000.027530</t>
  </si>
  <si>
    <t>Alambrado em tela de aço galvanizado malha 2´, montantes metálicos extremo superior duplo e arame farpado, acima de 4m de altura; ref. São Luiz ou Alambre ou equivalente - instalado</t>
  </si>
  <si>
    <t>H.04.000.031006</t>
  </si>
  <si>
    <t>Corrimão tubular em aço galvanizado, diâmetro de 1 1/2´</t>
  </si>
  <si>
    <t>H.04.000.031007</t>
  </si>
  <si>
    <t>Corrimão tubular em aço galvanizado, diâmetro de 2´</t>
  </si>
  <si>
    <t>H.04.000.031030</t>
  </si>
  <si>
    <t>Porta de enrolar manual em chapa de aço galvanizado 22 perfil articulada raiada, meia cana cega ou vazada</t>
  </si>
  <si>
    <t>H.04.000.031111</t>
  </si>
  <si>
    <t>Mão de obra especializada para instalação de veneziana industrial em aço galvanizado com aletas em resina reforçada de fibra de vidro</t>
  </si>
  <si>
    <t>H.04.000.031134</t>
  </si>
  <si>
    <t>Gradil rígido modular em aço 2" - H=1,10m, C=1,65m, padrão ET-SV-14 da CET-SP</t>
  </si>
  <si>
    <t>H.04.000.031224</t>
  </si>
  <si>
    <t>Porta/portão correr tela ondulada em aço galvanizado, sobmedida</t>
  </si>
  <si>
    <t>H.04.000.031249</t>
  </si>
  <si>
    <t>Porta em ferro galvanizado de correr, para vidro 2 folhas, completa, sob medida</t>
  </si>
  <si>
    <t>H.04.000.031269</t>
  </si>
  <si>
    <t>Caixilho fixo em tela de aço galvanizada, tipo ondulada com malha 1/2´, fio 12, com requadro cantoneira de aço carbono, sob medida</t>
  </si>
  <si>
    <t>H.04.000.031270</t>
  </si>
  <si>
    <t>Caixilho removível em tela de aço galvanizada, tipo ondulada com malha 1´, fio 12, com requadro tubular de aço carbono de 2´, sob medida</t>
  </si>
  <si>
    <t>H.04.000.031272</t>
  </si>
  <si>
    <t>Porta de abrir em tela de aço galvanizado, ondulada de 1´ fio 12, sob medida</t>
  </si>
  <si>
    <t>H.04.000.031282</t>
  </si>
  <si>
    <t>Caixilho para vidro á prova de bala em aço SAE1010/1020</t>
  </si>
  <si>
    <t>H.04.000.031312</t>
  </si>
  <si>
    <t>Batente reto de chapa #16 dobrada em aço galvanizado</t>
  </si>
  <si>
    <t>H.04.000.031352</t>
  </si>
  <si>
    <t>Guarda-corpo em tubo de aço galvanizado, diâmetro de 1 1/2´ com tela ondulada artística</t>
  </si>
  <si>
    <t>H.04.000.031374</t>
  </si>
  <si>
    <t>Escada marinheiro galvanizada com guarda-corpo</t>
  </si>
  <si>
    <t>H.04.000.031375</t>
  </si>
  <si>
    <t>Escada marinheiro galvanizada</t>
  </si>
  <si>
    <t>H.04.000.031390</t>
  </si>
  <si>
    <t>Tampa para alçapão em chapa de aço galvanizada de 14, com porta cadeado</t>
  </si>
  <si>
    <t>H.04.000.031395</t>
  </si>
  <si>
    <t>Portão 2 folhas tubular diâmetro 3´, com tela em aço galvanizado 2´, altura acima 3,0m, completo; ref. São Luiz, Alambre e Pruden Art ou equivalente</t>
  </si>
  <si>
    <t>H.04.000.031616</t>
  </si>
  <si>
    <t>Portão pivotante/abrir aço galvanizado de 65x132mm, pintura eletrostática, 1 folha, medida 2200x1000mm, dimensão 100x2100mm, incluso Pilares</t>
  </si>
  <si>
    <t>H.04.000.031617</t>
  </si>
  <si>
    <t>Portão pivotante/abrir aço galvanizado de 65x132mm, pintura eletrostática, 2 folhas, medida 2200x3600mm, dimensão 1600x2100mm, incluso requadro e pilares</t>
  </si>
  <si>
    <t>H.04.000.031618</t>
  </si>
  <si>
    <t>Gradil em aço galvanizado eletrofundido de 1718x1650mm e pintura eletrostática, 65x132mm e barra portante 25x2mm</t>
  </si>
  <si>
    <t>H.04.000.031619</t>
  </si>
  <si>
    <t>Montante para gradil em aço galvanizado eletrofundido, pintura eletrostática, chato, dimensões 2120 x 76 x 8 mm</t>
  </si>
  <si>
    <t>H.04.000.031621</t>
  </si>
  <si>
    <t>Portão deslizante/correr em aço galvanizado de 65x132mm, pintura eletrostática, inclusive requadros e pilares, dimensão 1600x2100mm</t>
  </si>
  <si>
    <t>H.04.000.031633</t>
  </si>
  <si>
    <t>Porta de enrolar em chapa de aço galvanizado, perfil meia-cana Tansvizion de 22, automatizada, com controle remoto, pintura eletrostática - instalada</t>
  </si>
  <si>
    <t>H.04.000.091169</t>
  </si>
  <si>
    <t>Portão 1 ou 2 folhas tubular com tela de arame galvanizado, completo até 2,50m</t>
  </si>
  <si>
    <t>H.04.000.091170</t>
  </si>
  <si>
    <t>Alambrado de segurança em aço galvanizado malha 2´, fio 10, com montantes verticais em tubos de aço carbono SAE 1008/1010 e arame farpado completo</t>
  </si>
  <si>
    <t>H.04.000.091532</t>
  </si>
  <si>
    <t>Portão com 2 folhas, tubular em tela de aço galvanizado, para alambrado, com altura acima de 2,50m</t>
  </si>
  <si>
    <t>H.04.000.091533</t>
  </si>
  <si>
    <t>Alambrado de segurança em aço galvanizado malha 2´, com montantes verticais em tubos de aço carbono SAE 1008/1010 e arame farpado, acima de 4,00 m de altura</t>
  </si>
  <si>
    <t>H.04.000.092647</t>
  </si>
  <si>
    <t>Grade para forro eletrofundida em aço carbono SAE 1010/1020, malha 25x100mm, barra 25x2mm, galvanizado à fogo; ref. Metalgrade, Gradesteel, Arol Metálica, Metálica Design ou equivalente</t>
  </si>
  <si>
    <t>H.04.000.092773</t>
  </si>
  <si>
    <t>Grade para piso eletrofundida em aço carbono SAE 1010/1020 antiderrapante, galvanizado à fogo, malha 30x100mm, barra chata 40x2mm e redonda, diâmetro 5mm; ref. Metalgrade, Gradesteel, Arol Metálica, Metálica Design ou equivalente</t>
  </si>
  <si>
    <t>H.05.000.027629</t>
  </si>
  <si>
    <t>Caixilho tipo fixo em alumínio anodizado natural, linha Cittá da Alcoa ou equivalente</t>
  </si>
  <si>
    <t>H.05.000.027630</t>
  </si>
  <si>
    <t>Caixilho tipo maxim-ar em alumínio anodizado natural; ref. linha Cittá da Alcoa ou equivalente</t>
  </si>
  <si>
    <t>H.05.000.027631</t>
  </si>
  <si>
    <t>Caixilho tipo pele de vidro, em alumínio anodizado natural; ref. linha Cittá da Alcoa ou equivalente</t>
  </si>
  <si>
    <t>H.05.000.027635</t>
  </si>
  <si>
    <t>Caixilho tipo fixo em alumínio anodizado, nas cores bronze/preto, linha 30 - sem vidro</t>
  </si>
  <si>
    <t>H.05.000.027636</t>
  </si>
  <si>
    <t>Caixilho tipo basculante em alumínio anodizado, nas cores bronze/preto, linha 30 - sem vidro</t>
  </si>
  <si>
    <t>H.05.000.027637</t>
  </si>
  <si>
    <t>Caixilho tipo maxim-ar em alumínio anodizado, nas cores bronze/preto, linha 30 - sem vidro</t>
  </si>
  <si>
    <t>H.05.000.027638</t>
  </si>
  <si>
    <t>Caixilho tipo de correr em alumínio anodizado, nas cores bronze/preto, linha 30 - sem vidro</t>
  </si>
  <si>
    <t>H.05.000.027639</t>
  </si>
  <si>
    <t>Porta de abrir em alumínio anodizado, nas cores bronze/preto, linha 30 - sem vidro</t>
  </si>
  <si>
    <t>H.05.000.027640</t>
  </si>
  <si>
    <t>Porta de correr em alumínio anodizado, nas cores bronze/preto, linha 30 - sem vidro</t>
  </si>
  <si>
    <t>H.05.000.027641</t>
  </si>
  <si>
    <t>Porta de abrir tipo veneziana em alumínio anodizado, nas cores bronze/preto, linha 30 - sem vidro</t>
  </si>
  <si>
    <t>H.05.000.027642</t>
  </si>
  <si>
    <t>Portinhola de correr em alumínio anodizado linha 30, tipo veneziana, nas cores bronze/preto</t>
  </si>
  <si>
    <t>H.05.000.027644</t>
  </si>
  <si>
    <t>Porta de abrir em alumínio com pintura eletrostática branca, sob medida, instalada - sem vidro</t>
  </si>
  <si>
    <t>H.05.000.027645</t>
  </si>
  <si>
    <t>Porta de abrir em alumínio tipo lambri branco, sob medida - sem vidro; ref. comercial project MGM ou equivalente</t>
  </si>
  <si>
    <t>H.05.000.027646</t>
  </si>
  <si>
    <t>Porta de correr em alumínio tipo lambri branco, trilho na parte superior, sob medida</t>
  </si>
  <si>
    <t>H.05.000.030403</t>
  </si>
  <si>
    <t>Caixilho tipo fixo em alumínio com pintura eletrostática cor branca, sob medida, instalado - sem vidros</t>
  </si>
  <si>
    <t>H.05.000.030415</t>
  </si>
  <si>
    <t>Caixilho fixo tipo veneziana em alumínio anodizado branco, linha 25 - sob medida, instalado</t>
  </si>
  <si>
    <t>H.05.000.031002</t>
  </si>
  <si>
    <t>Caixilho em alumínio anodizado fosco L 25 de correr, sob medida</t>
  </si>
  <si>
    <t>H.05.000.031015</t>
  </si>
  <si>
    <t>Barra de proteção tipo U, para pessoas com mobilidade reduzida, em tubo de alumínio, L= 250 x 250mm, acabamento com pintura epóxi, conforme NBR9050</t>
  </si>
  <si>
    <t>H.05.000.031101</t>
  </si>
  <si>
    <t>Caixilho tipo basculante em alumínio anodizado L 25, com vidro, linha comercial</t>
  </si>
  <si>
    <t>H.05.000.031102</t>
  </si>
  <si>
    <t>Caixilho tipo maxim-ar em alumínio anodizado, com vidro, linha comercial</t>
  </si>
  <si>
    <t>H.05.000.031103</t>
  </si>
  <si>
    <t>Caixilho de correr em alumínio anodizado, com vidro, linha comercial</t>
  </si>
  <si>
    <t>H.05.000.031104</t>
  </si>
  <si>
    <t>Caixilho tipo veneziana em alumínio, com vidro, linha comercial</t>
  </si>
  <si>
    <t>H.05.000.031105</t>
  </si>
  <si>
    <t>Porta tipo de abrir em alumínio anodizado natural/brilhante, com veneziana e divisão horizontal com vidro - linha 25 comercial</t>
  </si>
  <si>
    <t>H.05.000.031107</t>
  </si>
  <si>
    <t>Porta tipo veneziana de abrir em alumínio, linha comercial</t>
  </si>
  <si>
    <t>H.05.000.031108</t>
  </si>
  <si>
    <t>Portinhola de abrir tipo veneziana em alumínio anodizado, inclusive ferragens, linha comercial</t>
  </si>
  <si>
    <t>H.05.000.031109</t>
  </si>
  <si>
    <t>Veneziana industrial em alumínio com aletas em fiber-glass, ref. Comovent ou equivalente</t>
  </si>
  <si>
    <t>H.05.000.031120</t>
  </si>
  <si>
    <t>Porta tipo veneziana de giro em alumínio anodizado fosco L 30, completa com batente e ferragem, sob medida com referência 90 cm x 185 cm</t>
  </si>
  <si>
    <t>H.05.000.031127</t>
  </si>
  <si>
    <t>Porta de entrada em alumínio anodizado fosco L 30 de correr, completa com batente e ferragem, sob medida</t>
  </si>
  <si>
    <t>H.05.000.031128</t>
  </si>
  <si>
    <t>Porta de entrada em alumínio anodizado fosco L 30, 01 folha de giro, completa com batente e ferragem, sob medida</t>
  </si>
  <si>
    <t>H.05.000.031153</t>
  </si>
  <si>
    <t>Caixilho basculante em alumínio anodizado fosco L 25, sob medida</t>
  </si>
  <si>
    <t>H.05.000.031154</t>
  </si>
  <si>
    <t>Caixilho tipo guilhotina em alumínio anodizado natural, sob medida, instalado - sem vidros</t>
  </si>
  <si>
    <t>H.05.000.031155</t>
  </si>
  <si>
    <t>Caixilho tipo fixo em alumínio anodizado fosco L 25, sob medida</t>
  </si>
  <si>
    <t>H.05.000.031156</t>
  </si>
  <si>
    <t>Caixilho tipo maxim-ar em alumínio anodizado fosco L 25, sob medida</t>
  </si>
  <si>
    <t>H.05.000.032419</t>
  </si>
  <si>
    <t>Porta de correr tipo veneziana e vidro liso, em alumínio com pintura eletrostática a pó cor branca, folhas móveis; ref. Magnum da Atlântica Esquadrias, Premium da Lux Esquadrias, AJ Esquadrias ou equivalente - L 25 linha comercial</t>
  </si>
  <si>
    <t>H.05.000.032421</t>
  </si>
  <si>
    <t>Porta tipo veneziana de abrir em alumínio com pintura eletrostática a pó cor branca; ref. Sasazaki, Ebel, Brimak ou equivalente, linha comercial</t>
  </si>
  <si>
    <t>H.05.000.032422</t>
  </si>
  <si>
    <t>Caixilho tipo maxim-ar em alumínio com pintura eletrostática cor branca, com vidro mini boreal ou liso; ref. Sasazaki, Ebel, Gravia, Atlântica ou equivalente, linha comercial</t>
  </si>
  <si>
    <t>H.05.000.032426</t>
  </si>
  <si>
    <t>Caixilho tipo basculante em alumínio com pintura eletrostática cor branca, com vidro mini boreal; ref. Sasazaki, Gravia, Atlantica ou equivalente - linha comercial</t>
  </si>
  <si>
    <t>H.05.000.032427</t>
  </si>
  <si>
    <t>Caixilho tipo de correr em alumínio com pintura eletrostática cor branca, com vidro; ref. Sasazaki, Ebel, Brimak, Atlantica ou equivalente - linha comercial</t>
  </si>
  <si>
    <t>H.05.000.032437</t>
  </si>
  <si>
    <t>Caixilho tipo basculante em alumínio com pintura eletrostática cor branca, sob medida</t>
  </si>
  <si>
    <t>H.05.000.032439</t>
  </si>
  <si>
    <t>Caixilho tipo maxim-ar com pintura eletrostática cor branca, sob medida</t>
  </si>
  <si>
    <t>H.05.000.067522</t>
  </si>
  <si>
    <t>Grelha em alumínio fundido com requadro, 20x100 / 20x50cm, ref. Vila Rica ou equivalente</t>
  </si>
  <si>
    <t>H.05.000.067526</t>
  </si>
  <si>
    <t>Canaleta com grelha em alumínio, largura de 80 mm, ref. SP80 linha Sekapiso da Sekapiso, Aminox ou equivalente</t>
  </si>
  <si>
    <t>H.05.000.067536</t>
  </si>
  <si>
    <t>Canaleta com grelha em alumínio, largura de 46 mm, saída central, vertical ou horizontal, para tubo de 40 mm ou 50 mm; ref. SP46 linha Sekabox da Sekapiso, Aminox ou equivalente</t>
  </si>
  <si>
    <t>H.05.000.067537</t>
  </si>
  <si>
    <t>Canaleta com grelha removível em alumínio, saída central ou vertical, de 46 x 52 mm, grelha abre e fecha de 46 x 1000 mm; ref. SP46 linha Abreseka da Sekapiso ou equivalente</t>
  </si>
  <si>
    <t>H.05.000.090632</t>
  </si>
  <si>
    <t>Caixilho tipo veneziana em alumínio anodizado fosco L 25, sob medida</t>
  </si>
  <si>
    <t>H.05.000.090633</t>
  </si>
  <si>
    <t>Portinhola de abrir tipo veneziana para abrigo em alumínio anodizado fosco L25, completa, com batente e ferragens, sob medida</t>
  </si>
  <si>
    <t>H.05.000.090686</t>
  </si>
  <si>
    <t>Barra de apoio reta, para pessoas com mobilidade reduzida, em tubo de alumínio, L= 800mm, com flanges, acabamento pintura epóxi, conforme norma NBR 9050</t>
  </si>
  <si>
    <t>H.05.000.090687</t>
  </si>
  <si>
    <t>Barra de apoio em ângulo 90°, para pessoas com mobilidade reduzida, em tubo de alumínio, L= 800x800mm, acabamento com pintura epóxi, conforme norma NBR9050</t>
  </si>
  <si>
    <t>H.06.000.031110</t>
  </si>
  <si>
    <t>Veneziana industrial em aço galvanizado com aletas em resina reforçada de fibra de vidro</t>
  </si>
  <si>
    <t>H.06.000.031640</t>
  </si>
  <si>
    <t>Caixilho de correr com requadro em PVC, 2 folhas móveis, vidro-simples e liso de 3 a 4mm, persiana manual integrada; ref. Brimak, Eurosystem, Belle Acoustique, Marframe ou equivalente</t>
  </si>
  <si>
    <t>H.06.000.037103</t>
  </si>
  <si>
    <t>Placa de poliester insaturado com fibra vidro de 3 mm</t>
  </si>
  <si>
    <t>H.07.000.037004</t>
  </si>
  <si>
    <t>Vidro temperado serigrafado de 8 mm incolor - material</t>
  </si>
  <si>
    <t>H.07.000.037008</t>
  </si>
  <si>
    <t>Vidro liso laminado incolor de 10 mm - material</t>
  </si>
  <si>
    <t>H.07.000.037011</t>
  </si>
  <si>
    <t>Espelho comum com espessura de 3mm, com moldura em perfil de alumínio de 1cm, fundo em chapa compensada com 3 mm de espessura</t>
  </si>
  <si>
    <t>H.07.000.037013</t>
  </si>
  <si>
    <t>Vidro liso laminado colorido de 10 mm - material</t>
  </si>
  <si>
    <t>H.07.000.037026</t>
  </si>
  <si>
    <t>Espelho em vidro cristal liso, espessura de 4 mm, sobre superfície plana, peças aproximadamente 0,5 a 4,12 m²</t>
  </si>
  <si>
    <t>H.07.000.037028</t>
  </si>
  <si>
    <t>Vidro liso laminado colorido de 8 mm - material</t>
  </si>
  <si>
    <t>H.07.000.037033</t>
  </si>
  <si>
    <t>Vidro multilaminado de alta segurança (blindado) em policarbonato, com certificação Retex; ref. NIJ III da Fanavid ou equivalente - material</t>
  </si>
  <si>
    <t>H.07.000.037040</t>
  </si>
  <si>
    <t>Vidro liso laminado, com filme polivinil butiral (PVB), incolor de 8 mm - material</t>
  </si>
  <si>
    <t>H.07.000.037042</t>
  </si>
  <si>
    <t>Vidro fantasia de 3/4 mm - material</t>
  </si>
  <si>
    <t>H.07.000.037047</t>
  </si>
  <si>
    <t>Vidro liso incolor laminado e temperado, espessura de 16 mm (8+8); ref. Personal ou equivalente - material</t>
  </si>
  <si>
    <t>H.07.000.037048</t>
  </si>
  <si>
    <t>Vidro temperado neutro verde de 10 mm - material</t>
  </si>
  <si>
    <t>H.07.000.037073</t>
  </si>
  <si>
    <t>Vidros float monolíticos de aparência verde, com espessura de 6 mm - material</t>
  </si>
  <si>
    <t>H.07.000.037074</t>
  </si>
  <si>
    <t>Vidro liso laminado incolor de 6 mm - material</t>
  </si>
  <si>
    <t>H.07.000.037079</t>
  </si>
  <si>
    <t>Vidro liso laminado colorido de 6 mm - material</t>
  </si>
  <si>
    <t>H.07.000.037080</t>
  </si>
  <si>
    <t>Vidro liso laminado leitoso de 6 mm - material</t>
  </si>
  <si>
    <t>H.07.000.037081</t>
  </si>
  <si>
    <t>Vidro liso transparente de 3 mm - material</t>
  </si>
  <si>
    <t>H.07.000.037082</t>
  </si>
  <si>
    <t>Vidro liso transparente de 4 mm - material</t>
  </si>
  <si>
    <t>H.07.000.037083</t>
  </si>
  <si>
    <t>Vidro liso transparente de 5 mm - material</t>
  </si>
  <si>
    <t>H.07.000.037084</t>
  </si>
  <si>
    <t>Vidro liso transparente de 6 mm - material</t>
  </si>
  <si>
    <t>H.07.000.037086</t>
  </si>
  <si>
    <t>Vidro temperado cinza ou bronze 6 mm - material</t>
  </si>
  <si>
    <t>H.07.000.037087</t>
  </si>
  <si>
    <t>Vidro temperado cinza ou bronze 8 mm - material</t>
  </si>
  <si>
    <t>H.07.000.037088</t>
  </si>
  <si>
    <t>Vidro temperado incolor 10 mm - material</t>
  </si>
  <si>
    <t>H.07.000.037089</t>
  </si>
  <si>
    <t>Vidro temperado incolor 6 mm - material</t>
  </si>
  <si>
    <t>H.07.000.037090</t>
  </si>
  <si>
    <t>Vidro temperado incolor 8 mm - material</t>
  </si>
  <si>
    <t>H.07.000.037095</t>
  </si>
  <si>
    <t>Vidro temperado cinza ou bronze 10 mm - material</t>
  </si>
  <si>
    <t>H.07.000.037098</t>
  </si>
  <si>
    <t>Vidro laminado temperado incolor de 8mm - material</t>
  </si>
  <si>
    <t>H.07.000.037099</t>
  </si>
  <si>
    <t>Vidro multilaminado de alta segurança, com proteção balística de nível III, com espessura final de 51 a 70 mm, com certificação Retex; ref. Inovaglass, Blindare, Grupo Fort ou equivalente - instalado</t>
  </si>
  <si>
    <t>H.08.000.010001</t>
  </si>
  <si>
    <t>Veda porta/veda fresta em alumínio branco para porta 90cm, com borracha vedante e parafuso de instalação; ref. comercial Reisam, Stamaco, Reall, Novo Horizonte ou equivalente</t>
  </si>
  <si>
    <t>H.08.000.031218</t>
  </si>
  <si>
    <t>Fechadura tipo alavanca com chave para porta corta-fogo, cilindro para acionamento com chave; ref. PHT05 da Dorma, 5124 Sobrano, 09.164-065-PPT La Fonte ou equivalente</t>
  </si>
  <si>
    <t>H.08.000.031221</t>
  </si>
  <si>
    <t>Barra antipânico para porta, de sobrepor de um lado da folha e do outro lado cega</t>
  </si>
  <si>
    <t>H.08.000.031223</t>
  </si>
  <si>
    <t>Barra antipânico de sobrepor de um lado da folha da porta e do outro lado maçaneta, tipo alavanca, com acionamento livre</t>
  </si>
  <si>
    <t>H.08.000.031614</t>
  </si>
  <si>
    <t>Porta cadeado zincado, ref. 81114 89mm ZI da Aliança ou equivalente</t>
  </si>
  <si>
    <t>H.08.000.031637</t>
  </si>
  <si>
    <t>Maçaneta tipo alavanca e cilindro para acionamento com chave, acabamento na cor prata</t>
  </si>
  <si>
    <t>H.08.000.031641</t>
  </si>
  <si>
    <t>Pivô superior lateral, para porta em vidro temperado, ref. SM-1001 fabricação Dorma ou equivalente</t>
  </si>
  <si>
    <t>H.08.000.031642</t>
  </si>
  <si>
    <t>Mancal inferior com rolamento, para porta em vidro temperado, ref. SM 1002 fabricação Dorma, 1013 Santa Marina ou equivalente</t>
  </si>
  <si>
    <t>H.08.000.031644</t>
  </si>
  <si>
    <t>Dobradiça vai-vem de 3" em aço com mola, acabamento cromado; ref. 255/3 da Page, 403  da Arouca ou equivalente</t>
  </si>
  <si>
    <t>H.08.000.031645</t>
  </si>
  <si>
    <t>Dobradiça em latão cromado de 3 1/2" x 3"; ref. Dob 90 3 1/2" x 3" LT S/P CR da La Fonte, 3500 da União Mundial ou equivalente</t>
  </si>
  <si>
    <t>H.08.000.031646</t>
  </si>
  <si>
    <t>Dobradiça inferior para vidro temperado, ref. SM1010 fabricação Dorma, 1103 Santa Marina ou equivalente</t>
  </si>
  <si>
    <t>H.08.000.031647</t>
  </si>
  <si>
    <t>Dobradiça superior para vidro temperado; referência comercial 1101S Santa Marina, Dorma ou equivalente</t>
  </si>
  <si>
    <t>H.08.000.031650</t>
  </si>
  <si>
    <t>Fechadura de centro com cilindro, para porta externa em vidro temperado, ref. SM 1050-E linha Glas da Dorma ou equivalente</t>
  </si>
  <si>
    <t>H.08.000.031653</t>
  </si>
  <si>
    <t>Suporte duplo para vidro temperado fixado em alvenaria, ref. SM1092 fabricação Dorma, 1306 Santa Marina ou equivalente</t>
  </si>
  <si>
    <t>H.08.000.031656</t>
  </si>
  <si>
    <t>Contra fechadura de centro, para porta de vidro temperado; ref. SM1051/S1051E1 linha Glas da Dorma ou equivalente</t>
  </si>
  <si>
    <t>H.08.000.031658</t>
  </si>
  <si>
    <t>Puxador duplo para porta de madeira, alumínio ou vidro, ref. Dorma Manet de 350mm da Dorma ou equivalente</t>
  </si>
  <si>
    <t>H.08.000.031672</t>
  </si>
  <si>
    <t>Trinco para piso, ref. SM1060 da Dorma, 3240 da Glasspeças, 1519 da Santa Marina ou equivalente</t>
  </si>
  <si>
    <t>H.08.000.031679</t>
  </si>
  <si>
    <t>Roldana RO65 Plus, para porta de correr de 60kg - 15mm</t>
  </si>
  <si>
    <t>H.08.000.031687</t>
  </si>
  <si>
    <t>Fecho de embutir de alavanca, com 20 cm, em latão cromado; ref. 1011 / 20 FC da Arouca ou equivalente</t>
  </si>
  <si>
    <t>H.08.000.031688</t>
  </si>
  <si>
    <t>Fecho tipo ´unho´ de 10 cm em latão cromado de embutir</t>
  </si>
  <si>
    <t>H.08.000.031697</t>
  </si>
  <si>
    <t>Visor tipo olho mágico com ângulo de visualização de 200°; ref. Vonder ou equivalente</t>
  </si>
  <si>
    <t>H.08.000.031698</t>
  </si>
  <si>
    <t>Ferragem adicional para porta de divisória, vão simples - instalado</t>
  </si>
  <si>
    <t>H.08.000.031699</t>
  </si>
  <si>
    <t>Ferragem adicional para porta de divisória, vão duplo - instalado</t>
  </si>
  <si>
    <t>H.08.000.031701</t>
  </si>
  <si>
    <t>Dobradiça de aço cromado de 3 1/2", para portas de até 21 kg, ref. União Mundial ou equivalente - (embalagem com 3 dobradiças)</t>
  </si>
  <si>
    <t>H.08.000.031712</t>
  </si>
  <si>
    <t>Puxador duplo tubular em aço inoxidável, com duas fixações, dimensões 300mm entre furos, ref. Dorma ou equivalente</t>
  </si>
  <si>
    <t>H.08.000.031715</t>
  </si>
  <si>
    <t>Ferragem completa para porta de box de WC tipo livre/ocupado; ref. 1515/136 Arouca, 719 AZ CR La Fonte, 801 AZ CR 35mm Lockwell ou equivalente</t>
  </si>
  <si>
    <t>H.08.000.031718</t>
  </si>
  <si>
    <t>Cadeado alta segurança 16 pinos, ref. CRT 70 mm da Papaiz ou equivalente</t>
  </si>
  <si>
    <t>H.08.000.031719</t>
  </si>
  <si>
    <t>Cadeado com haste de aço, 35/36 mm, ref. CR35 da Papaiz, E35 da Pado ou equivalente</t>
  </si>
  <si>
    <t>H.08.000.031722</t>
  </si>
  <si>
    <t>Cadeado com haste de aço, 60 mm, ref. CR60 da Papaiz, E60 da Pado ou equivalente</t>
  </si>
  <si>
    <t>H.08.000.031723</t>
  </si>
  <si>
    <t>Cadeado com haste de aço, 25/27 mm, ref. CR25 da Papaiz, E27 da Pado ou equivalente</t>
  </si>
  <si>
    <t>H.08.000.031726</t>
  </si>
  <si>
    <t>Mola de piso para porta com largura até 1,10m e esforço até 120kg, ref. BTS 75 V fabricação Dorma ou equivalente</t>
  </si>
  <si>
    <t>H.08.000.031728</t>
  </si>
  <si>
    <t>Cadeado com haste de aço, 50 mm, ref. CR50 da Papaiz; E50 da Pado ou equivalente</t>
  </si>
  <si>
    <t>H.08.000.031734</t>
  </si>
  <si>
    <t>Dobradiça em latão cromado reforçada com anéis de 3 1/2" x 3", ref. La Fonte Dob 85 3 1/2" x 3" LT S/P CR, 3635 da União Mundial ou equivalente</t>
  </si>
  <si>
    <t>H.08.000.031740</t>
  </si>
  <si>
    <t>Dobradiça em aço inoxidável escovado com anéis, de 3" x 2 1/2", para portas de até 25 kg, ref. Dobradiça 395 da La Fonte ou equivalente</t>
  </si>
  <si>
    <t>H.08.000.031764</t>
  </si>
  <si>
    <t>Equipamento automatizador de portas deslizantes para folha dupla, ref. ES200 EASY da Dorma ou equivalente</t>
  </si>
  <si>
    <t>H.08.000.031765</t>
  </si>
  <si>
    <t>Equipamento automatizador telescópico unilateral de portas deslizantes para folha dupla, ref. ES 200 T da Dorma ou equivalente</t>
  </si>
  <si>
    <t>H.08.000.035003</t>
  </si>
  <si>
    <t>Fechadura completa com maçaneta tipo alavanca, para porta externa de 1 folha; ref. 725.01/40CR da Pado, Papaiz ou equivalente</t>
  </si>
  <si>
    <t>H.08.000.035004</t>
  </si>
  <si>
    <t>Ferragem completa com maçaneta tipo alavanca, com miolo tipo gorges, para porta interna com 1 folha; referência 721/01 CR da Pado, 402526/40 da Arouca ou equivalente</t>
  </si>
  <si>
    <t>H.08.000.035009</t>
  </si>
  <si>
    <t>Fechadura eletroímã para capacidade de atraque de 150kgf</t>
  </si>
  <si>
    <t>H.08.000.035010</t>
  </si>
  <si>
    <t>Fechadura elétrica de sobrepor e fonte, para portas ou portões de metal ou madeira, ref. C-90 dupla da HDL; fonte com botão, ref. TRA-400 da HDL ou equivalente</t>
  </si>
  <si>
    <t>H.08.000.035011</t>
  </si>
  <si>
    <t>Mola aérea para porta com esforço acima de 50kg até 60kg, ref. MA 200 potência 3 fabricação Dorma, linha 770 POT2 fabricação Disafe ou equivalente</t>
  </si>
  <si>
    <t>H.08.000.035012</t>
  </si>
  <si>
    <t>Mola aérea para porta com esforço acima de 60kg até 80kg, ref. MA 200 potência 4 fabricação Dorma, linha 770POT2 fabricação Disafe ou equivalente</t>
  </si>
  <si>
    <t>H.08.000.035013</t>
  </si>
  <si>
    <t>Mola aérea hidráulica com calha deslizante, para porta com largura até 1,60mm, com esforço de 81 até 250kg, ref. TS 93B / TS 93 System da Dorma, linha 6825 fabricação Disafe ou equivalente</t>
  </si>
  <si>
    <t>H.08.000.035019</t>
  </si>
  <si>
    <t>H.09.000.031168</t>
  </si>
  <si>
    <t>Porta de segurança de correr suspensa em grade com aço SAE 1045, com brete superior, diâmetro de 1´, completa, sem têmpera e revenimento</t>
  </si>
  <si>
    <t>H.09.000.031181</t>
  </si>
  <si>
    <t>Brete para instalação lateral em porta chapa/grade de segurança</t>
  </si>
  <si>
    <t>H.09.000.031253</t>
  </si>
  <si>
    <t>Grade de segurança em aço SAE 1045, diâmetro de 1´, com têmpera e revenimento</t>
  </si>
  <si>
    <t>H.09.000.031254</t>
  </si>
  <si>
    <t>Grade de segurança para janela em aço SAE 1045, diâmetro 1´, com têmpera e revenimento</t>
  </si>
  <si>
    <t>H.09.000.031255</t>
  </si>
  <si>
    <t>Porta de segurança de abrir em grade aço SAE 1045, diâmetro de 1´, completa - com têmpera e revenimento</t>
  </si>
  <si>
    <t>H.09.000.031256</t>
  </si>
  <si>
    <t>Porta de segurança de abrir grade em aço SAE 1045 chapeada, diâmetro de 1´, completa, com têmpera e revenimento</t>
  </si>
  <si>
    <t>H.09.000.031257</t>
  </si>
  <si>
    <t>Porta de segurança especial de abrir com grade em aço SAE 1045, diâmetro de 1´, completa, com têmpera e revenimento</t>
  </si>
  <si>
    <t>H.09.000.031258</t>
  </si>
  <si>
    <t>Portão de abrir para muralha em aço SAE 1045 chapeada, diâmetro de 1´, completa - com têmpera e revenimento</t>
  </si>
  <si>
    <t>H.09.000.031260</t>
  </si>
  <si>
    <t>Grade de segurança em aço SAE 1045 chapeada, diâmetro de 1´, com têmpera e revenimento</t>
  </si>
  <si>
    <t>H.09.000.031329</t>
  </si>
  <si>
    <t>H.09.000.031341</t>
  </si>
  <si>
    <t>Ferrolho de segurança de 1,20 m, DN= 1´, para adaptação em portas de celas, embutido em caixa externamente</t>
  </si>
  <si>
    <t>H.09.000.031361</t>
  </si>
  <si>
    <t>Grade de segurança em aço SAE 1045, diâmetro de 1´ - sem têmpera e revenimento - instalado</t>
  </si>
  <si>
    <t>H.09.000.031362</t>
  </si>
  <si>
    <t>Grade de segurança para janela em aço SAE 1045, diâmetro 1´ - sem têmpera e revenimento - instalado</t>
  </si>
  <si>
    <t>H.09.000.031363</t>
  </si>
  <si>
    <t>Porta de segurança de abrir em grade aço SAE 1045, diâmetro de 1´, sem completa - sem têmpera e revenimento</t>
  </si>
  <si>
    <t>H.09.000.031364</t>
  </si>
  <si>
    <t>Porta de segurança de abrir grade em aço SAE 1045 chapeada, diâmetro de 1´, completa - sem têmpera e revenimento</t>
  </si>
  <si>
    <t>H.09.000.031368</t>
  </si>
  <si>
    <t>Porta de segurança especial de abrir com grade em aço SAE 1045, diâmetro de 1´, completa - sem têmpera e revenimento</t>
  </si>
  <si>
    <t>H.09.000.031369</t>
  </si>
  <si>
    <t>Portão de abrir para muralha em aço SAE 1045 chapeada, diâmetro de 1´, completa - sem têmpera e revenimento</t>
  </si>
  <si>
    <t>H.09.000.031370</t>
  </si>
  <si>
    <t>Grade de segurança em aço SAE 1045 chapeada, diâmetro de 1´ - sem têmpera e revenimento - instalado</t>
  </si>
  <si>
    <t>H.09.000.031613</t>
  </si>
  <si>
    <t>Ferrolho de segurança de 7/8´ para adaptação em portas de celas, com porta cadeado e suporte de fixação</t>
  </si>
  <si>
    <t>H.09.000.031622</t>
  </si>
  <si>
    <t>Caixilho de segurança em aço SAE 1010/1020 tipo fixo e de correr (0,70x0,80m), para receber vidro, com bandeira tipo veneziana (0,375x0,80m)</t>
  </si>
  <si>
    <t>H.09.000.031623</t>
  </si>
  <si>
    <t>Guichê de segurança em grade com aço SAE 1045, diâmetro de 1´, com têmpera e revenimento</t>
  </si>
  <si>
    <t>H.09.000.031625</t>
  </si>
  <si>
    <t>Guichê de segurança em grade com aço SAE 1045, diâmetro de 1´, sem têmpera e revenimento</t>
  </si>
  <si>
    <t>H.09.000.031626</t>
  </si>
  <si>
    <t>H.09.000.031628</t>
  </si>
  <si>
    <t>Porta de segurança de correr em grade de aço SAE 1045, com brete lateral, diâmetro de 1´, completa, com têmpera e revenimento</t>
  </si>
  <si>
    <t>H.09.000.031629</t>
  </si>
  <si>
    <t>Porta de segurança de correr suspensa em grade de aço SAE 1045, chapeada, diâmetro de 1´, completa, com têmpera e revenimento</t>
  </si>
  <si>
    <t>H.09.000.031631</t>
  </si>
  <si>
    <t>Porta de segurança de correr/deslizante, em grade com aço SAE 1045, diâmetro de 1´, completa, sem têmpera e revenimento</t>
  </si>
  <si>
    <t>H.09.000.031907</t>
  </si>
  <si>
    <t>Porta de segurança de correr suspensa em grade em aço SAE 1045, chapeada, diâmetro de 1´, com brete vertical, completa - sem têmpera e revenimento</t>
  </si>
  <si>
    <t>H.12.000.031610</t>
  </si>
  <si>
    <t>Dobradiça tipo gonzo em aço SAE 1045, diâmetro de 1 1/2´ com abas de 2´ x 3/8´</t>
  </si>
  <si>
    <t>H.13.000.069501</t>
  </si>
  <si>
    <t>Solda 50/50</t>
  </si>
  <si>
    <t>H.13.000.069502</t>
  </si>
  <si>
    <t>Pasta para soldar</t>
  </si>
  <si>
    <t>H.13.000.069565</t>
  </si>
  <si>
    <t>Solda eletrolítica tipo Smaw-AWS 6013 eletrodos esp. 2,5/3,25/4,0mm; ref. ESAB, LINCOLN, WELD ou equivalente</t>
  </si>
  <si>
    <t>I.01.000.025057</t>
  </si>
  <si>
    <t>Painel Wall com miolo de madeira contraplacado por lâminas de madeira e externamente por chapas em CRFS, para piso, ref. Eternit ou equivalente</t>
  </si>
  <si>
    <t>I.01.000.030105</t>
  </si>
  <si>
    <t>Porta em laminado melamínico estrutural Alcoplac, TS-10 (fórmica maciça) - 62 x 180cm, com dobradiça e fechadura</t>
  </si>
  <si>
    <t>I.05.000.021057</t>
  </si>
  <si>
    <t>Placa cimentícia impermeabilizada com espessura de 12mm, placa de 1,20 x 2,40m; ref. Brasilit ou equivalente</t>
  </si>
  <si>
    <t>I.05.000.021080</t>
  </si>
  <si>
    <t>Placa cimentícia em CRFS impermeabilizada, espessura 6 mm, dimensões 1,20 x 2,00m, ref. Eternit, Brasilit ou equivalente</t>
  </si>
  <si>
    <t>I.06.000.022566</t>
  </si>
  <si>
    <t>Veneziana de vidro tipo ´CAPELINHA´ 20 x 10 x 10 cm</t>
  </si>
  <si>
    <t>I.06.000.022567</t>
  </si>
  <si>
    <t>Veneziana de vidro ´IBRAVIR´ 20 x 20 x 6 cm</t>
  </si>
  <si>
    <t>I.06.000.025561</t>
  </si>
  <si>
    <t>Telha de vidro tipo ´FRANCESA´</t>
  </si>
  <si>
    <t>I.06.000.025562</t>
  </si>
  <si>
    <t>Telha de vidro tipo ´PAULISTA´</t>
  </si>
  <si>
    <t>J.01.000.038012</t>
  </si>
  <si>
    <t>Lixa para ferro e metais Norton N° 80, ou equivalente</t>
  </si>
  <si>
    <t>J.01.000.038040</t>
  </si>
  <si>
    <t>Lixa d´água, ref. Norton n° 80, Aquaflex ou equivalente</t>
  </si>
  <si>
    <t>J.02.000.024007</t>
  </si>
  <si>
    <t>Emulsão acrílica para vedação de trincas, ref. Selatrinca Suvinil ou  equivalente</t>
  </si>
  <si>
    <t>J.02.000.024028</t>
  </si>
  <si>
    <t>Hidrorepelente a base de silano-siloxano oligomérico disperso em solvente; ref. Silicone da Sika, Acquella Original da Otto Baumgart, Fuseprotec Silicone da Viapol ou equivalente</t>
  </si>
  <si>
    <t>J.02.000.024030</t>
  </si>
  <si>
    <t>Hidrorepelente a base de silano-siloxano oligomérico disperso em água, ref. Acqua da Denver, Repele água da Quartzolit ou equivalente</t>
  </si>
  <si>
    <t>J.02.000.024047</t>
  </si>
  <si>
    <t>Líquido imunizante para madeira pentox (Montana); ref. Penetrol Cupim (Otto Baungart) ou equivalente</t>
  </si>
  <si>
    <t>J.02.000.024076</t>
  </si>
  <si>
    <t>Resina 100% acrílica plastificante, Hiper 409 da NS Brasil ou equivalente</t>
  </si>
  <si>
    <t>J.02.000.024148</t>
  </si>
  <si>
    <t>Resina epóxi para piso granilite</t>
  </si>
  <si>
    <t>J.02.000.028057</t>
  </si>
  <si>
    <t>Selador para tinta epóxi</t>
  </si>
  <si>
    <t>J.02.000.028058</t>
  </si>
  <si>
    <t>Tinta esmalte Premium, base água, brilhante/acetinado, várias cores, pintura interna/externa, ref. Coralit Zero da Coral, Futura Premium, Suvinil Premium, Metalatex Eco, Sherwin Williams, ou equivalente</t>
  </si>
  <si>
    <t>J.02.000.037501</t>
  </si>
  <si>
    <t>Primer base resina sintética com cromato de zinco 2 demãos; referência comercial Maza alta performance, Vedacit Pro Anticorrosivo ZN ou equivalente</t>
  </si>
  <si>
    <t>J.02.000.037503</t>
  </si>
  <si>
    <t>Revestimento texturizado acrílico com microagregado, uso interno/externo em várias corres; ref. Permalit Textura Domus da Ibratin ou equivalente</t>
  </si>
  <si>
    <t>J.02.000.037505</t>
  </si>
  <si>
    <t>Textura acrílica sem agregados minerais, cor branca; referência comercial Texturatto suave da Suvinil ou equivalente, para uso interno ou externo</t>
  </si>
  <si>
    <t>J.02.000.037506</t>
  </si>
  <si>
    <t>Tinta base borracha clorada, ref. Anklor TR da Tintas Ancora, Globaltrafic 611 da Global Tintas, Perfortrafic código 25020 da Tintas Perfortex ou equivalente</t>
  </si>
  <si>
    <t>J.02.000.037508</t>
  </si>
  <si>
    <t>Resina epóxi com alcatrão de hulha; ref. Denvercoat Epóxi Alcatrão da Denver, Compound Coal Tar Epóxi, Duropoxy alcatrão especial ou equivalente</t>
  </si>
  <si>
    <t>J.02.000.037510</t>
  </si>
  <si>
    <t>Massa corrida de base acrílica; ref. Massa Acrílica (Suvinil/Glasurit), Massa FC (Fusecolor), Massa Especial para fachada (Retinco) ou equivalente</t>
  </si>
  <si>
    <t>J.02.000.037513</t>
  </si>
  <si>
    <t>Tinta latex, acabamento fosco aveludado, ref. coral 3 em 1 da Coral, rende e cobre muito da Suvinil ou equivalente</t>
  </si>
  <si>
    <t>J.02.000.037517</t>
  </si>
  <si>
    <t>Tinta acrílica para pisos; ref. Suvinil pisos acrílica premium, Coral pinta piso acrílica premium, Eucatex super piso/extra piso acrílica premium ou equivalente</t>
  </si>
  <si>
    <t>J.02.000.037518</t>
  </si>
  <si>
    <t>Selador para tinta acrílica Coral, Suvinil ou equivalente</t>
  </si>
  <si>
    <t>J.02.000.037528</t>
  </si>
  <si>
    <t>Tinta acrílica tipo emborrachada, para sinalização visual de pisos, com acabamento fosco, várias cores; referência comercial Interlight da Indutil ou equivalente</t>
  </si>
  <si>
    <t>J.02.000.037539</t>
  </si>
  <si>
    <t>Verniz fungicida Stain, para madeiras; ref. Osmocolor Montana / Verniz Satin Suvinil ou equivalente</t>
  </si>
  <si>
    <t>J.02.000.037542</t>
  </si>
  <si>
    <t>Tinta acrílica acabamento fosco; referência comercial Novacor standard Sherwin Willian, Rende e cobre standard Suvinil, Extra standard acrílico Eucatex, Tinta standard rende muito Coral ou equivalente</t>
  </si>
  <si>
    <t>J.02.000.037545</t>
  </si>
  <si>
    <t>Tinta à base de resina epoxi; ref. Esmalte Wandepoxy Coral, Interseal 670 HS Internacional ou equivalente</t>
  </si>
  <si>
    <t>J.02.000.037548</t>
  </si>
  <si>
    <t>Verniz incolor antipichação, ref. Graffitiguard da Anchortec, Antgraf Eco verniz da Ant Graf ou equivalente</t>
  </si>
  <si>
    <t>J.02.000.037549</t>
  </si>
  <si>
    <t>Microesferas de vidro Extra Premix (tipo I-B); ref. Vimaster ou equivalente</t>
  </si>
  <si>
    <t>J.02.000.037602</t>
  </si>
  <si>
    <t>Proteção passiva contra incêndio com tinta intumescente, com tempo requerido de resistência ao fogo TRRF = 60 min - aplicação em painéis de gesso acartonado</t>
  </si>
  <si>
    <t>J.02.000.037603</t>
  </si>
  <si>
    <t>Proteção passiva contra incêndio com tinta intumescente, com tempo requerido de resistência ao fogo TRRF = 120 min - aplicação em painéis de gesso acartonado</t>
  </si>
  <si>
    <t>J.02.000.037605</t>
  </si>
  <si>
    <t>Tinta intumescente para aplicação em estrutura metálica; ref. Brasifire da Brasilux, Maza, Firecoat da Polidura, Renner ou equivalente</t>
  </si>
  <si>
    <t>J.02.000.038000</t>
  </si>
  <si>
    <t>Fundo preparador base água, para madeira e metais; ref. Fundo preparador Coralit Balance da Coral, Metalatex Eco fundo antiferrugem da Sherwin Williams, Fundo preparador da Suvinil ou equivalente</t>
  </si>
  <si>
    <t>J.02.000.038001</t>
  </si>
  <si>
    <t>Diluente aguarrás mineral; ref. Suvinil, Luksnova, Coral ou equivalente</t>
  </si>
  <si>
    <t>J.02.000.038006</t>
  </si>
  <si>
    <t>Fundo sintético branco para superfície galvanizada, alumínio; ref. Coral fundo para galvanização ou equivalente</t>
  </si>
  <si>
    <t>J.02.000.038008</t>
  </si>
  <si>
    <t>Tinta acrílica antimofo acetinado fosco; ref. Metalatex antimofo (Sherwin Williams) ou equivalente</t>
  </si>
  <si>
    <t>J.02.000.038017</t>
  </si>
  <si>
    <t>Massa corrida PVA; ref. Massa Corrida Suvinil, Massa Corrida Coral, Metalatex da Sherwin Willians ou equivalente</t>
  </si>
  <si>
    <t>J.02.000.038028</t>
  </si>
  <si>
    <t>Zarcão, ref. Zarcoral fabricação Coral - Zarcão Internacional ou equivalente</t>
  </si>
  <si>
    <t>J.02.000.038029</t>
  </si>
  <si>
    <t>Removedor de tinta, ref. Pintoff da Coral ou equivalente</t>
  </si>
  <si>
    <t>J.02.000.038038</t>
  </si>
  <si>
    <t>Pigmento para argamassa tipo Pó Xadrez, ref. amarelo Novacor, Globo ou equivalente</t>
  </si>
  <si>
    <t>J.02.000.038050</t>
  </si>
  <si>
    <t>Verniz comum a base de poliuretano; referência comercial Verniz SW Marítimo brilhante (Sherwin Willians), Suvinil Verniz Copal (Glasurit), Sparlak Copal (Akzo/Ypiranga) ou equivalente</t>
  </si>
  <si>
    <t>J.02.000.038052</t>
  </si>
  <si>
    <t>J.02.000.038054</t>
  </si>
  <si>
    <t>Verniz acrílico base solvente, Dekguard BS/FS, (Fosroc), Durocryl S (Wolf Hacker), Denverniz SB/SF (Denver) ou equivalente</t>
  </si>
  <si>
    <t>J.02.000.038058</t>
  </si>
  <si>
    <t>Impermeabilizante acrílico, ref. Suviflex ou equivalente</t>
  </si>
  <si>
    <t>J.02.000.038060</t>
  </si>
  <si>
    <t>Thinner, ref. Natrielli ou equivalente</t>
  </si>
  <si>
    <t>J.02.000.038061</t>
  </si>
  <si>
    <t>Líquido de fundo (fundo preparador)</t>
  </si>
  <si>
    <t>J.02.000.090805</t>
  </si>
  <si>
    <t>Tinta esmalte especial para lousa, cor verde, acabamento fosco, ref. Coralit Esmalte Sintético (Coral), Suvinil Esmalte Sintético, ou equivalente</t>
  </si>
  <si>
    <t>K.01.000.023500</t>
  </si>
  <si>
    <t>Divisória em granilite frontal, maciça ou revestida, e= 4,0cm - instalado</t>
  </si>
  <si>
    <t>K.01.000.023501</t>
  </si>
  <si>
    <t>Divisória em granilite maciça ou revestida, e= 3,0cm - instalado</t>
  </si>
  <si>
    <t>K.01.000.033001</t>
  </si>
  <si>
    <t>Estucamento e polimento piso/patamar em granilite</t>
  </si>
  <si>
    <t>K.01.000.033002</t>
  </si>
  <si>
    <t>Estucamento e polimento degrau (piso e espelho) em granilite</t>
  </si>
  <si>
    <t>K.01.000.033004</t>
  </si>
  <si>
    <t>Estucamento e polimento de rodapé em granilite</t>
  </si>
  <si>
    <t>K.01.000.033011</t>
  </si>
  <si>
    <t>Soleira em granilite cinza ou verde, polido com espessura mínima de 8mm fornecimento e aplicação média</t>
  </si>
  <si>
    <t>K.01.000.033015</t>
  </si>
  <si>
    <t>Piso em granilite cinza ou verde, polido, espessura mínimo de 8mm fornecimento e aplicação média</t>
  </si>
  <si>
    <t>K.01.000.033017</t>
  </si>
  <si>
    <t>Soleira para piso alta resistência (&gt;40MPa), moldado no local, tráfego médio (8mm) ou pesado (12mm), largura até 30cm aplicado média</t>
  </si>
  <si>
    <t>K.01.000.035031</t>
  </si>
  <si>
    <t>Degrau em granilite, cinza ou verde, polido, com espessura mínima de 8mm fornecimento e aplicação média</t>
  </si>
  <si>
    <t>K.01.000.035531</t>
  </si>
  <si>
    <t>Placa granilite de 3 cm</t>
  </si>
  <si>
    <t>K.01.000.035534</t>
  </si>
  <si>
    <t>Piso alta resistência (&gt;40MPa), moldado no local, tráfego pesado com espessura de 12mm aplicado</t>
  </si>
  <si>
    <t>K.01.000.035535</t>
  </si>
  <si>
    <t>Degrau para piso alta resistência (&gt;40 MPa), moldado no local, tráfego médio, espessura de 8 mm aplicado</t>
  </si>
  <si>
    <t>K.01.000.035536</t>
  </si>
  <si>
    <t>Degrau para piso alta resistência (&gt;40 MPa), moldado no local, tráfego médio, espessura de 12 mm aplicado</t>
  </si>
  <si>
    <t>K.01.000.036042</t>
  </si>
  <si>
    <t>Rodapé em granilite tipo meia cana, cor cinza ou verde, polido, até 10cm fornecimento e aplicação média</t>
  </si>
  <si>
    <t>K.01.000.036140</t>
  </si>
  <si>
    <t>Rodapé para piso alta resistência (&gt;40MPa), moldado no local, tráfego médio (8mm) ou tráfego pesado (12mm) aplicado média</t>
  </si>
  <si>
    <t>K.01.000.036512</t>
  </si>
  <si>
    <t>Polimento piso fundido no local alta resistência</t>
  </si>
  <si>
    <t>K.02.000.023504</t>
  </si>
  <si>
    <t>Divisória placa granito cinza andorinha; dimensões 1,0x2,0 m, com espessura de 3 cm; (fixada piso e parede) - instalado</t>
  </si>
  <si>
    <t>K.02.000.023555</t>
  </si>
  <si>
    <t>Divisória em mármore branco, dimensões 1,0x2,0 m, com espessura de 3 cm; (fixada piso e parede) - instalado</t>
  </si>
  <si>
    <t>K.02.000.032502</t>
  </si>
  <si>
    <t>Tampo (com frontão) em granito, com espessura de 2 cm, com furo para 1 cuba simples, nas cores Andorinha, cinza Corumbá, Santa Cecília, verde Ubatuba, acabamento polido</t>
  </si>
  <si>
    <t>K.02.000.032503</t>
  </si>
  <si>
    <t>Revestimento em granito em placas de 40 x 40 cm, com espessura de 2 cm, nas cores cinza Andorinha, cinza Corumbá, Santa Cecília, verde Ubatuba ou branco Dallas, acabamento polido - material</t>
  </si>
  <si>
    <t>K.02.000.032504</t>
  </si>
  <si>
    <t>Degrau e espelho em granito (piso 30 cm e espelho 20 cm), com espessura de 2 cm, nas cores cinza Andorinha, cinza Corumbá, Santa Cecília, verde Ubatuba ou branco Dallas, acabamento polido - material</t>
  </si>
  <si>
    <t>K.02.000.032508</t>
  </si>
  <si>
    <t>Peitoril e/ou soleira em granito boleado, com espessura de 2 cm e largura de 20 cm, nas cores cinza Andorinha, cinza Corumbá, Santa Cecília, verde Ubatuba ou branco Dallas, acabamento polido - material</t>
  </si>
  <si>
    <t>K.02.000.032509</t>
  </si>
  <si>
    <t>Peitoril e/ou soleira em granito boleado, com espessura de 2 cm e largura de 21 até 30 cm, nas cores cinza Andorinha, cinza Corumbá, Santa Cecília, verde Ubatuba ou branco Dallas, acabamento polido - material</t>
  </si>
  <si>
    <t>K.02.000.032516</t>
  </si>
  <si>
    <t>Rodapé em granito, espessura de 2 cm e altura de 7 cm, nas cores cinza Andorinha, cinza Corumbá, Santa Cecília, verde Ubatuba ou branco Dallas, acabamento polido - material</t>
  </si>
  <si>
    <t>K.02.000.032517</t>
  </si>
  <si>
    <t>Rodapé em granito, espessura de 2 cm e altura entre 7,1 a 10 cm, nas cores cinza Andorinha, cinza Corumbá, Santa Cecília, verde Ubatuba ou branco Dallas, acabamento polido - material</t>
  </si>
  <si>
    <t>K.02.000.033012</t>
  </si>
  <si>
    <t>Piso em granilite, placas pré-moldadas de 40 x 40 cm, inclusive assentamento, polimento, enceramento e rejunte</t>
  </si>
  <si>
    <t>K.02.000.033570</t>
  </si>
  <si>
    <t>Revestimento em granito lavado tipo Fulget tradicional ou natural em faixas até 40 cm; ref. Fulget da Grani Torre ou equivalente</t>
  </si>
  <si>
    <t>K.02.000.033571</t>
  </si>
  <si>
    <t>Revestimento em granito lavado tipo Fulget tradicional ou natural em panos, ref. Fulget da Grani Torre ou equivalente</t>
  </si>
  <si>
    <t>K.02.000.035033</t>
  </si>
  <si>
    <t>Degrau em mármore travertino nacional com espessura de 2 cm, piso 30 cm e espelho 20 cm</t>
  </si>
  <si>
    <t>K.02.000.035036</t>
  </si>
  <si>
    <t>Degrau e espelho em mármore branco com espessura de 2 cm, piso 30 cm e espelho 20 cm</t>
  </si>
  <si>
    <t>K.02.000.035072</t>
  </si>
  <si>
    <t>Mármore travertino nacional com espessura de 2 cm</t>
  </si>
  <si>
    <t>K.02.000.035073</t>
  </si>
  <si>
    <t>Mármore branco com espessura de 3 cm</t>
  </si>
  <si>
    <t>K.02.000.035075</t>
  </si>
  <si>
    <t>Mármore travertino nacional com espessura de 3 cm</t>
  </si>
  <si>
    <t>K.02.000.035076</t>
  </si>
  <si>
    <t>Mármore branco com espessura de 2 cm</t>
  </si>
  <si>
    <t>K.02.000.065652</t>
  </si>
  <si>
    <t>Tampo (com frontão) para pia em mármore Espírito Santo; com espessura de 3 cm; dimensão de 0,60x1,50m; furo para 1 cuba simples - instalado</t>
  </si>
  <si>
    <t>K.03.000.032508</t>
  </si>
  <si>
    <t>Peitoril e/ou soleira em pedra ardósia cinza, com espessura de 2 cm e largura até 20 cm - material</t>
  </si>
  <si>
    <t>K.03.000.032517</t>
  </si>
  <si>
    <t>Ardósia cinza de 40 x 40cm e espessura de 1 cm - material</t>
  </si>
  <si>
    <t>K.03.000.032519</t>
  </si>
  <si>
    <t>Rodapé em ardósia cinza com altura de 7 cm, espessura 1 cm - material</t>
  </si>
  <si>
    <t>K.03.000.035055</t>
  </si>
  <si>
    <t>Pedra em mosaico português 2 cores - instalado</t>
  </si>
  <si>
    <t>K.03.000.035060</t>
  </si>
  <si>
    <t>Pedra miracema de 11,5 x 23 cm, com espessura de 10 a 15 mm</t>
  </si>
  <si>
    <t>K.03.000.035061</t>
  </si>
  <si>
    <t>Pedra mineira comum irregular (chapa) para revestimento</t>
  </si>
  <si>
    <t>K.03.000.036138</t>
  </si>
  <si>
    <t>Rodapé em pedra mineira simples com altura de 10 cm</t>
  </si>
  <si>
    <t>K.03.000.036505</t>
  </si>
  <si>
    <t>Paralelepípedo só material</t>
  </si>
  <si>
    <t>L.01.000.023105</t>
  </si>
  <si>
    <t>Forro em fibra mineral em placas acústicas removíveis, NRC 0.70 / SRA 0.65-0.80 / CAC 30a 31dB; ref. Brillianto ou New Sandila da Owa ou equivalente - instalado</t>
  </si>
  <si>
    <t>L.01.000.023531</t>
  </si>
  <si>
    <t>Divisória em placas de gesso acartonado, resistência ao fogo 30 minutos, espessura 73/48mm - 1ST 12,5 + 1ST 12,5 - instalado</t>
  </si>
  <si>
    <t>L.01.000.023533</t>
  </si>
  <si>
    <t>Divisória em placas de gesso acartonado, resistência ao fogo 30 minutos, espessura 73/48mm - 1ST 12,5 + 1ST 12,5 - com lã mineral - instalado</t>
  </si>
  <si>
    <t>L.01.000.023534</t>
  </si>
  <si>
    <t>Divisória em placas de gesso acartonado, resistência ao fogo 30 minutos, espessura 100/70mm - 1ST 15 + 1ST 15 - com lã mineral - instalado</t>
  </si>
  <si>
    <t>L.01.000.023535</t>
  </si>
  <si>
    <t>Divisória em placas de gesso acartonado, resistência ao fogo 30 minutos, espessura 100/70mm - 1ST 15 + 1ST 15 - instalado</t>
  </si>
  <si>
    <t>L.01.000.023560</t>
  </si>
  <si>
    <t>Divisória em placas de gesso acartonado, resistência ao fogo 30 minutos, espessura 100/70mm - 1RU 15 + 1RU 15 - instalado</t>
  </si>
  <si>
    <t>L.01.000.023564</t>
  </si>
  <si>
    <t>Divisória em placas duplas de gesso acartonado, resistência ao fogo 60 minutos, espessura 120/70mm - 2ST 12,5 + 2ST 12,5 - com lã mineral - instalado</t>
  </si>
  <si>
    <t>L.01.000.023587</t>
  </si>
  <si>
    <t>Divisória em placas de gesso acartonado, resistência ao fogo 60 minutos, espessura 120/90mm - 1RF 15 + 1RF 15 - com lã mineral - instalado</t>
  </si>
  <si>
    <t>L.01.000.023606</t>
  </si>
  <si>
    <t>Forro em painéis de gesso acartonado removível, acabamento liso com película rígida de PVC, placas 625x625mm/625x1250mm, espessura de 9,5mm; ref. Gyprex liso Placo ou equivalente - instalado</t>
  </si>
  <si>
    <t>L.01.000.023630</t>
  </si>
  <si>
    <t>Divisória em placas duplas de gesso acartonado, resistência ao fogo 120 minutos, espessura 130/70mm - 2RF 15 + 2RF 15 - instalado</t>
  </si>
  <si>
    <t>L.01.000.023631</t>
  </si>
  <si>
    <t>Divisória em placas duplas de gesso acartonado, resistência ao fogo 60 minutos, espessura 120/70mm - 2ST 12,5 + 2RU 12,5 - instalado</t>
  </si>
  <si>
    <t>L.01.000.023632</t>
  </si>
  <si>
    <t>Divisória em placas duplas de gesso acartonado, resistência ao fogo 60 minutos, espessura 120/70mm - 2RU 12,5 + 2RU 12,5 - instalado</t>
  </si>
  <si>
    <t>L.01.000.023633</t>
  </si>
  <si>
    <t>Divisória em placas duplas de gesso acartonado, resistência ao fogo 60 minutos, espessura 98/48mm - 2ST 12,5 + 2ST 12,5 - com lã mineral - instalado</t>
  </si>
  <si>
    <t>L.01.000.023634</t>
  </si>
  <si>
    <t>Divisória em placas duplas de gesso acartonado, resistência ao fogo 60 minutos, espessura 98/48mm - 2RU 12,5 + 2RU 12,5 - com lã mineral - instalado</t>
  </si>
  <si>
    <t>L.01.000.023635</t>
  </si>
  <si>
    <t>Divisória em placas duplas de gesso acartonado, resistência ao fogo 60 minutos, espessura 98/48mm - 2ST 12,5 + 2RU 12,5 - com lã mineral - instalado</t>
  </si>
  <si>
    <t>L.01.000.034019</t>
  </si>
  <si>
    <t>Moldura gesso simples, espessura até 6,0cm - instalada</t>
  </si>
  <si>
    <t>L.01.000.034021</t>
  </si>
  <si>
    <t>Forro em painel de gesso acartonado, tipo standard, espessura 12,5mm, estrutura em aço galvanizado; ref. Gypsum FGE, Placostil F530 ou equivalente - instalado</t>
  </si>
  <si>
    <t>L.01.000.034024</t>
  </si>
  <si>
    <t>Forro em placa de gesso liso(Standard), espessura 12,5mm, fixado e estruturado - instalado</t>
  </si>
  <si>
    <t>M.02.000.036114</t>
  </si>
  <si>
    <t>M.02.000.036115</t>
  </si>
  <si>
    <t>Fornecimento e instalação de piso elevado tipo telescópico em chapa de aço, sem revestimento</t>
  </si>
  <si>
    <t>M.02.000.036118</t>
  </si>
  <si>
    <t>Piso elevado de concreto, placas 60x60cm, em sistema de apoio, pedestais em PVC, resistência 7 KN/m², espes. aproximada 4cm, altura 15cm, antiderrapante; ref. C40-600-PV Concreto linha Sílica da Dacapo, Piso Concrestiell ou equivalente - instalado</t>
  </si>
  <si>
    <t>M.02.000.036140</t>
  </si>
  <si>
    <t>Piso epóxi multilayer 4mm, acabamento semi brilhante com característica antiderrapante, em áreas internas; ref. Miaki, Ecosytem Multilayer, Concrecor E250 ou equivalente</t>
  </si>
  <si>
    <t>M.02.000.036143</t>
  </si>
  <si>
    <t>Rodapé abaulado, com argamassa epoxi, altura entre 5 a 10cm</t>
  </si>
  <si>
    <t>M.02.000.036144</t>
  </si>
  <si>
    <t>M.03.000.020450</t>
  </si>
  <si>
    <t>Limpeza fossa séptica</t>
  </si>
  <si>
    <t>M.04.000.022593</t>
  </si>
  <si>
    <t>Piso sintético de borracha ou PVC colorido, podotátil alerta/direcional, em placas 25x25cm, espessura total 7 a 12mm; ref. Daud, Andaluz ou equivalente</t>
  </si>
  <si>
    <t>M.04.000.023609</t>
  </si>
  <si>
    <t>Forro em fibra mineral acústico removível, em placas de 625 x 1250 mm, com atenuação sonora mínima de 28 dB, coeficiente de absorção sonora (NRC) de 0,85; ref. Forro Thermatex Thermofon da AMF, Humancare da OWA ou equivalente - instalado</t>
  </si>
  <si>
    <t>M.04.000.023650</t>
  </si>
  <si>
    <t>Forro metálico removível tipo colmeia, paineis de 625 x 625 mm, modulação das células de 125 x 125 mm, ref. CELL T15 da Hunter Douglas ou equivalente - instalado</t>
  </si>
  <si>
    <t>M.04.000.024096</t>
  </si>
  <si>
    <t>Placa para sinalização tátil em braile (início ou final), para corrimão, com o verso auto-aderente, conforme NBR 9050-2015</t>
  </si>
  <si>
    <t>M.04.000.024097</t>
  </si>
  <si>
    <t>Placa para sinalização tátil em braile (pavimento), para corrimão, com o verso auto-aderente, conforme NBR 9050-2015</t>
  </si>
  <si>
    <t>M.04.000.024522</t>
  </si>
  <si>
    <t>Isolamento térmico em polietileno expandido para tubulação água quente e refrigeração, espessura de 5mm, diâmetro de 15mm; ref. Elumaflex, Polipex ou equivalente</t>
  </si>
  <si>
    <t>M.04.000.024523</t>
  </si>
  <si>
    <t>Isolamento térmico em polietileno expandido para tubulação água quente e refrigeração, espessura de 5mm, diâmetro de 22mm; ref. Elumaflex, Polipex ou equivalente</t>
  </si>
  <si>
    <t>M.04.000.024524</t>
  </si>
  <si>
    <t>Isolamento térmico em polietileno expandido para tubulação água quente e refrigeração, espessura de 5mm, diâmetro de 28mm; ref. Elumaflex, Polipex ou equivalente</t>
  </si>
  <si>
    <t>M.04.000.024525</t>
  </si>
  <si>
    <t>Isolamento térmico em polietileno expandido para tubulação água quente e refrigeração, espessura de 10mm, diâmetro de 35mm; ref. Elumaflex, Polipex ou equivalente</t>
  </si>
  <si>
    <t>M.04.000.024526</t>
  </si>
  <si>
    <t>Isolamento térmico em polietileno expandido para tubulação água quente e refrigeração, espessura de 10mm, diâmetro de 42mm; ref. Elumaflex, Polipex ou equivalente</t>
  </si>
  <si>
    <t>M.04.000.024527</t>
  </si>
  <si>
    <t>Isolamento térmico em polietileno expandido para tubulação água quente e refrigeração, espessura de 10mm, diâmetro de 54mm; ref. Elumaflex, Polipex ou equivalente</t>
  </si>
  <si>
    <t>M.04.000.024618</t>
  </si>
  <si>
    <t>Placa acústica em espuma semirrígida na cor cinza, com uma camada de manta HD, espessura de 50mm e dimensões 500x500mm, ref. Sonex Illtec Bloc 50/35 da OWA ou equivalente</t>
  </si>
  <si>
    <t>M.04.000.024621</t>
  </si>
  <si>
    <t>Placa acústica incombustível em espuma semirrígida na cor cinza, com superfície em cunhas anecóicas - instalado</t>
  </si>
  <si>
    <t>M.04.000.030368</t>
  </si>
  <si>
    <t>Cantoneira de sobrepor em PVC, dimensões (40x40x2,8)mm - 90º; referência comercial TEC-029 da Tecnoperfil ou equivalente</t>
  </si>
  <si>
    <t>M.04.000.030375</t>
  </si>
  <si>
    <t>Canto externo de acabamento em PVC, perfil de 1,0 x 3,0 cm, ref. TEC 183 da Tecnoperfil ou equivalente - barra de 2,70 m</t>
  </si>
  <si>
    <t>M.04.000.030376</t>
  </si>
  <si>
    <t>Corrimão, bate-maca ou protetor de parede em PVC, com altura de 140mm, barras de 4,0m, nas azul ou marfim, ref. TEC 026N da Tecnoperfil ou equivalente</t>
  </si>
  <si>
    <t>M.04.000.030377</t>
  </si>
  <si>
    <t>Protetor de parede ou bate-maca em PVC flexível, com altura de 150mm, nas cores amarelo, branco ou preto, rolo de 25m; ref. TEC 913N da Tecnoperfil ou equivalente</t>
  </si>
  <si>
    <t>M.04.000.030378</t>
  </si>
  <si>
    <t>Bate-maca ou protetor curvo de parede em PVC, com altura de 198mm, nas cores branco, bege azul escuro, barra de 4m, ref. TEC 198 N da Tecnoperfil ou equivalente</t>
  </si>
  <si>
    <t>M.04.000.030379</t>
  </si>
  <si>
    <t>Bate-maca ou protetor de parede em PVC, com altura de 200mm, barra de 4m, ref. TEC 200 da Tecnoperfil ou equivalente</t>
  </si>
  <si>
    <t>M.04.000.030380</t>
  </si>
  <si>
    <t>Faixa protetora em vinil de alto impacto para paredes, altura de 400mm, várias cores, com tratamento antibacteriano, antifungo, antimofo, retardante de chama e resistente a impacto, ref. Cosimo Cataldo, Enterprises Arquitetura ou equivalente</t>
  </si>
  <si>
    <t>M.04.000.030382</t>
  </si>
  <si>
    <t>Cantoneira autoadesiva em vinil de alto impacto, aba 2cm a 3,8cm, espessura 2mm, ângulo 90º, cor branca; ref. Enterprises Arquitetura, Cosimo Cataldo ou equivalente</t>
  </si>
  <si>
    <t>M.04.000.032533</t>
  </si>
  <si>
    <t>Rodapé em poliestireno com altura de 7 cm, cor branca, linha Primer/BR, ref. 451 RP/BR da Revitech, 451 RP/BR da Santa Luzia ou equivalente</t>
  </si>
  <si>
    <t>M.04.000.033070</t>
  </si>
  <si>
    <t>Bate rodas/limitador em resina, sem refletivo, com pino de fixação, conforme NBR 14636; ref. comercial Safepark ou equivalente</t>
  </si>
  <si>
    <t>M.04.000.033508</t>
  </si>
  <si>
    <t>Piso de borracha sintética preta, ref. Daud ou equivalente - colado</t>
  </si>
  <si>
    <t>M.04.000.033510</t>
  </si>
  <si>
    <t>Rodapé de borracha sintética preta, altura até 7 cm, ref. Le Corp, Daud ou equivalente - colado</t>
  </si>
  <si>
    <t>M.04.000.033511</t>
  </si>
  <si>
    <t>Degrau (piso e espelho) de borracha sintética preta de 4 mm, ref. Le Corp, Daud ou equivalente - colado</t>
  </si>
  <si>
    <t>M.04.000.033516</t>
  </si>
  <si>
    <t>Grama sintética decorativa, com altura da grama: 20 a 32 mm, fio, polietileno (PE); ref. Playgrama, Hatcarpet, SLC ou equivalente - instalada</t>
  </si>
  <si>
    <t>M.04.000.033526</t>
  </si>
  <si>
    <t>Rodapé em poliestireno de sobrepor, altura de 8 cm; ref. linha Blend da Tarkett ou equivalente</t>
  </si>
  <si>
    <t>M.04.000.033529</t>
  </si>
  <si>
    <t>Piso vinílico autoportante com espessura de 4 mm, com impermeabilização acrílica, em placas de 609,6 x 609,6mm; ref. linha Square, coleção Set da Tarkett ou equivalente</t>
  </si>
  <si>
    <t>M.04.000.033534</t>
  </si>
  <si>
    <t>Piso vinílico autoportante acústico com e=4,5 mm, classe III A; ref. linha Square Acoustic da Tarkett ou equivalente</t>
  </si>
  <si>
    <t>M.04.000.033535</t>
  </si>
  <si>
    <t>Rodapé flexível em resinas de PVC de 5cm, espessura de 2mm, curvo/plano; ref. Tarkett ou equivalente</t>
  </si>
  <si>
    <t>M.04.000.033536</t>
  </si>
  <si>
    <t>Rodapé flexível em resinas de PVC de 7,5cm, espessura de 2mm, curvo/plano; ref. Tarkett ou equivalente</t>
  </si>
  <si>
    <t>M.04.000.033537</t>
  </si>
  <si>
    <t>Rodapé hospitalar flexível em resinas de PVC de 7,5cm, espessura de 2mm, nível/sobrepor; ref. Tarkett ou equivalente</t>
  </si>
  <si>
    <t>M.04.000.033539</t>
  </si>
  <si>
    <t>Testeira flexível em resinas de PVC para arremate de degrau, espessura de 2,0 mm; ref. Tarkett ou equivalente</t>
  </si>
  <si>
    <t>M.04.000.033540</t>
  </si>
  <si>
    <t>Revestimento vinílico em placas de 305x305mm, classe II A, com e= 2,0 mm; ref. Paviflex Natural da Tarkett ou equivalente</t>
  </si>
  <si>
    <t>M.04.000.033541</t>
  </si>
  <si>
    <t>Revestimento vinílico em placas de 600x600mm / 609x309mm / 914x914mm, linha comercial, classe II A, espessura de 3mm; ref. Inova da Durafloor ou equivalente</t>
  </si>
  <si>
    <t>M.04.000.033542</t>
  </si>
  <si>
    <t>Piso vinílico em manta heterogênea com e= 2mm; ref. Decode Warm Medium Grey, Ligth Grey da Tarkett ou equivalente</t>
  </si>
  <si>
    <t>M.04.000.033543</t>
  </si>
  <si>
    <t>Piso vinílico flexível em manta homogênea com e= 2mm, classe II A; ref. linha IQ Optima da Tarkett ou equivalente</t>
  </si>
  <si>
    <t>M.04.000.033544</t>
  </si>
  <si>
    <t>Piso vinílico flexível em régua heterogênea com e= 3mm, classe II A, medidas 184x950mm / 208x1230mm; ref. linha Ambienta séries, Stone Steel da Tarkett ou equivalente</t>
  </si>
  <si>
    <t>M.04.000.033545</t>
  </si>
  <si>
    <t>Piso vinílico antiestático, espessura de 5 mm, classe II A; ref. linha Hercules Olimpo da Belgotex ou equivalente</t>
  </si>
  <si>
    <t>M.04.000.034017</t>
  </si>
  <si>
    <t>Forro modular removível em PVC, em placas de 618 x 1243mm, espessura 10 mm, montado com estrutura de sustentação; ref. Vipal, Plasbil, Precon ou equivalente - instalado</t>
  </si>
  <si>
    <t>M.04.000.034020</t>
  </si>
  <si>
    <t>Placas em lã de vidro microperfurado, revestida em PVC tipo Forrovid, para reparos em forro existente</t>
  </si>
  <si>
    <t>M.04.000.034027</t>
  </si>
  <si>
    <t>Forro em lâmina PVC, frisada, largura 100/200mm (média); com estrutura de sustentação colocado; ref. Tigre, Multiplast, Petrol, Medabil, Anflo ou equivalente - instalado</t>
  </si>
  <si>
    <t>M.04.000.034035</t>
  </si>
  <si>
    <t>Forro em painel de fibra mineral NRC 0.50 - CAC 35, acabamento em pintura vinílica, 625x1250mm, com estrutura de sustentação; ref. Armstrong Ceilings Encore ou equivalmente - instalado</t>
  </si>
  <si>
    <t>M.04.000.035525</t>
  </si>
  <si>
    <t>Carpete tráfego intenso, comercial, bouclê, filamento nylon, altura de 6,0mm; ref. Astral Beaulieu, Chronos 22 oz Shaw ou equivalente - instalado</t>
  </si>
  <si>
    <t>M.04.000.035526</t>
  </si>
  <si>
    <t>Carpete tráfego moderado, comercial, bouclê, filamento polipropileno, com altura de 5,4 a 8mm; ref. Essex Beauliex, Champion Inybra, Project  Meller ou equivalente - instalado</t>
  </si>
  <si>
    <t>M.04.000.035531</t>
  </si>
  <si>
    <t>Revestimento vinílico, espessura total 2mm, em manta 2m, uso comercial pesado 23/34/43, reação ao fogo II-A,  antiderrapante, resistência à abrasão EM ISO 10581 - tipo I, tratamento anti-bacteriano incorporado, tratamento PUR da Beaulieu ou equivalente</t>
  </si>
  <si>
    <t>M.04.000.035583</t>
  </si>
  <si>
    <t>Piso sintético de borracha ou PVC colorido, podotátil alerta/direcional, em placas 25x25cm, espessura total 5mm; ref. Daud, Andaluz ou equivalente</t>
  </si>
  <si>
    <t>M.04.000.036047</t>
  </si>
  <si>
    <t>Rodapé de cordão em poliamida (nylon) ou em polipropileno - instalado</t>
  </si>
  <si>
    <t>M.04.000.036135</t>
  </si>
  <si>
    <t>Revestimento laminado melamínico dissipativo texturizado ou liso, e=2mm, placa 60x60cm, várias cores, ref. Formipiso ou equivalente - instalado</t>
  </si>
  <si>
    <t>M.04.000.065082</t>
  </si>
  <si>
    <t>Reservatório em polietileno de alta densidade (cisterna), antioxidante e proteção anti UV, capacidade de 5.000 litros, com acessórios, ref. Acqualimp ou equivalente</t>
  </si>
  <si>
    <t>M.04.000.065083</t>
  </si>
  <si>
    <t>Reservatório em polietileno de alta densidade (cisterna), antioxidante e proteção anti UV, capacidade de 10.000 litros, com acessório; ref. Acqualimp, Amanco ou equivalente</t>
  </si>
  <si>
    <t>M.04.000.092626</t>
  </si>
  <si>
    <t>Plástico bolha, diâmetro de 1,00 a 2,00 cm - rolo de (1,00 x 100 ou 1,30 x 100) metros, ref. Syroplat ou equivalente</t>
  </si>
  <si>
    <t>M.04.000.092845</t>
  </si>
  <si>
    <t>Película de controle solar refletiva para vidros, na cor prata; referência Window Film Silver 35 da 3M ou equivalente - instalado</t>
  </si>
  <si>
    <t>N.01.000.038507</t>
  </si>
  <si>
    <t>Grama tipo batatais em placas (caminhão cap.400m²)</t>
  </si>
  <si>
    <t>N.01.000.038508</t>
  </si>
  <si>
    <t>Forração Hera Inglesa, min. 18 mudas/m² - h= 0,15m</t>
  </si>
  <si>
    <t>N.01.000.038510</t>
  </si>
  <si>
    <t>Terra vegetal orgânica adubada</t>
  </si>
  <si>
    <t>N.01.000.038511</t>
  </si>
  <si>
    <t>N.01.000.038513</t>
  </si>
  <si>
    <t>Grama tipo Esmeralda em placas</t>
  </si>
  <si>
    <t>N.01.000.038516</t>
  </si>
  <si>
    <t>Arbusto alamanda h= 0,60 a 0,80 m</t>
  </si>
  <si>
    <t>N.01.000.038605</t>
  </si>
  <si>
    <t>Árvore ornamental tipo Ipê Amarelo - h= 2,00m</t>
  </si>
  <si>
    <t>N.01.000.038610</t>
  </si>
  <si>
    <t>Grama tipo São Carlos em placas</t>
  </si>
  <si>
    <t>N.01.000.038613</t>
  </si>
  <si>
    <t>Árvore ornamental tipo Areca Bambu - h= 2,00m</t>
  </si>
  <si>
    <t>N.01.000.038621</t>
  </si>
  <si>
    <t>Arbusto Curculigo h= 0,60 a 0,80 m</t>
  </si>
  <si>
    <t>N.01.000.038624</t>
  </si>
  <si>
    <t>Árvore ornamental tipo Manacá-da-serra - h= 2,00m</t>
  </si>
  <si>
    <t>N.01.000.038628</t>
  </si>
  <si>
    <t>Árvore ornamental tipo Pata de Vaca - h= 2,00m</t>
  </si>
  <si>
    <t>N.01.000.038632</t>
  </si>
  <si>
    <t>Forração Lírio Amarelo, min.18 mudas/m² - h= 0,50m</t>
  </si>
  <si>
    <t>N.01.000.038639</t>
  </si>
  <si>
    <t>N.01.000.038642</t>
  </si>
  <si>
    <t>Arbusto Azaléia - h= 0,60 a 0,80 m</t>
  </si>
  <si>
    <t>N.01.000.038648</t>
  </si>
  <si>
    <t>Forração com clorofito, mínimo 20 mudas/m² - h= 0,15m</t>
  </si>
  <si>
    <t>N.01.000.038712</t>
  </si>
  <si>
    <t>Árvore tipo Aroeira salsa (Shinus molle) - h= 2,00m</t>
  </si>
  <si>
    <t>N.01.000.039154</t>
  </si>
  <si>
    <t>Árvore do tipo Coqueiro Jerivá (Syagrus romanzoffiana) - h= 4,00m</t>
  </si>
  <si>
    <t>N.01.000.039164</t>
  </si>
  <si>
    <t>Árvore do tipo Falso barbatimão (Cassia leptophylla) - h= 2,00m</t>
  </si>
  <si>
    <t>N.02.000.091652</t>
  </si>
  <si>
    <t>Mini centro de atividades em madeira rústica, ref. Mundo Mágico ou equivalente</t>
  </si>
  <si>
    <t>N.02.000.091653</t>
  </si>
  <si>
    <t>Balanço duplo em madeira rústica, ref. Mundo Mágico ou equivalente</t>
  </si>
  <si>
    <t>N.02.000.091654</t>
  </si>
  <si>
    <t>Gangorra dupla em madeira rústica, ref. Mundo Mágico ou equivalente</t>
  </si>
  <si>
    <t>N.02.000.091656</t>
  </si>
  <si>
    <t>N.03.000.050471</t>
  </si>
  <si>
    <t>Assento (banco) articulado para banho, em liga de alumínio com pintura epóxi, de 700 x 450 mm, conforme norma NBR9050</t>
  </si>
  <si>
    <t>N.03.000.050494</t>
  </si>
  <si>
    <t>Banco de madeira tipos cavalinho ou tamanduá, com réguas em madeira envernizada de 1,60m e pés em ferro fundido pintado</t>
  </si>
  <si>
    <t>N.03.000.065537</t>
  </si>
  <si>
    <t>Tanque simples em granito sintético; ref. T60 Marsinty ou equivalente</t>
  </si>
  <si>
    <t>N.03.000.065539</t>
  </si>
  <si>
    <t>Armário plástico para lavatório embutir/sobrepor; referência modelo A43 fabricação Astra ou equivalente</t>
  </si>
  <si>
    <t>N.03.000.094235</t>
  </si>
  <si>
    <t>Superfície sólido mineral para bancadas, saias e frontões, não poroso e homogêneo composto de resina acrílica e minerais naturais; ref. Corian da Dupont ou equivalente</t>
  </si>
  <si>
    <t>N.04.000.020300</t>
  </si>
  <si>
    <t>Placa de sinalização em PVC fotoluminescente (200x200mmx2mm), com indicação de equipamentos de alarme, detecção e extinção de incêndio, ref. E001.01B da ADVcomm, E2 da Net Placa, 17388 da TAG Sinalização ou equivalente</t>
  </si>
  <si>
    <t>N.04.000.020301</t>
  </si>
  <si>
    <t>Placa de sinalização em PVC fotoluminescente (150x150x2mm), com indicação de equipamentos de combate à incêndio; ref. E005.01A da ADVcomm, E5 da Perfect Vision, E7MH da Net Placa ou equivalente</t>
  </si>
  <si>
    <t>N.04.000.020302</t>
  </si>
  <si>
    <t>Placa de sinalização em PVC fotoluminescente (240x120x2mm), indicação de rota de evacuação e saída de emergência; ref. S2 da Net Placa, 3670 da TAG Sinalização, S2 da Perfect Vision ou equivalente</t>
  </si>
  <si>
    <t>N.04.000.020303</t>
  </si>
  <si>
    <t>Placa de sinalização em PVC fotoluminescente (145x145x2mm) /  (200x100x2mm), com identificação de pavimentos, ref. S017.01 da ADVcomm, 6076 da Tag Sinalização, S17 da Net Placa ou equivalente</t>
  </si>
  <si>
    <t>N.04.000.020304</t>
  </si>
  <si>
    <t>Placa de sinalização em PVC, com indicação de alerta, (150x200x2mm); ref. A00511C da ADVcomm, 590 da TAG Sinalização, A1 da Perfect Vision ou equivalente</t>
  </si>
  <si>
    <t>N.04.000.020305</t>
  </si>
  <si>
    <t>Placa de sinalização em PVC, com indicação de proibição normativa, (150x200x2mm); ref. P00111C da ADVcomm, 639 da TAG Sinalização, P4 da Net Placa ou equivalente</t>
  </si>
  <si>
    <t>N.04.000.020357</t>
  </si>
  <si>
    <t>Placa para identificação da obra, em chapa de aço n° 18, galvanizado com tratamento anticorrosivo padrão</t>
  </si>
  <si>
    <t>N.04.000.020359</t>
  </si>
  <si>
    <t>Placa de sinalização tátill em poliestireno "PS", na cor cinza claro e alto relevo em braile preto, nas dimensões de 80x50x3mm, para sinalização de pavimentos, conforme Norma NBR 9050</t>
  </si>
  <si>
    <t>N.04.000.037601</t>
  </si>
  <si>
    <t>Matriz símbolo PSAI, poliestireno alto impacto, para vaga de estacionamento de pessoas com mobilidade reduzida, de acordo com a norma  NBR 9050</t>
  </si>
  <si>
    <t>N.04.000.039071</t>
  </si>
  <si>
    <t>Placa de identificação em PVC, com texto em vinil e espessura de 2mm</t>
  </si>
  <si>
    <t>N.04.000.039085</t>
  </si>
  <si>
    <t>Placa com sinalização indicativa de 7 x 25 cm, em acrílico cristal ou colorido, com espessura de 2 mm, com texto em vinílico adesivo</t>
  </si>
  <si>
    <t>N.04.000.039112</t>
  </si>
  <si>
    <t>N.04.000.039114</t>
  </si>
  <si>
    <t>Banner em lona com impressão digitalmente, com bainha reforçada e ilhoses</t>
  </si>
  <si>
    <t>N.04.000.039115</t>
  </si>
  <si>
    <t>Requadro em metalon para banner em lona impresso</t>
  </si>
  <si>
    <t>N.04.000.091435</t>
  </si>
  <si>
    <t>Pictograma autoadesivo em policarbonato resistente para piso, de 80 cm x 120 cm, para área de resgate; ref. referência comercial Andaluz Acessibilidade, Escolha Certa, Advann Comunicação, Digimetta, Efeito Publicidade ou equivalente</t>
  </si>
  <si>
    <t>N.05.000.036719</t>
  </si>
  <si>
    <t>Trave oficial para futebol de salão completa</t>
  </si>
  <si>
    <t>N.05.000.036720</t>
  </si>
  <si>
    <t>Rede para futebol de salão, em náilon, fio 2</t>
  </si>
  <si>
    <t>N.06.000.050297</t>
  </si>
  <si>
    <t>N.06.000.050298</t>
  </si>
  <si>
    <t>N.06.000.050299</t>
  </si>
  <si>
    <t>N.07.000.000008</t>
  </si>
  <si>
    <t>Segregador refletivo em resina sintética (bate rodas) de 48x17x9cm; ref. comercial ICD vias, LMC tintas, Sinalmax ou equivalente</t>
  </si>
  <si>
    <t>N.07.000.000009</t>
  </si>
  <si>
    <t>Abraçadeira em aço galvanizado com parafusos e porcas para placas de sinalização</t>
  </si>
  <si>
    <t>N.07.000.000010</t>
  </si>
  <si>
    <t>Placa regulamentação, advertência, educativa, orientação turística/serviços, ch.aço tipo NB 1010/1020, e= 1,25 mm, bitola 18, ou e= 1,50 mm, bitola 16 - ABNT NBR 11904, área até 2,0 m², refletiva com película IA/IA - ABNT NBR 14644</t>
  </si>
  <si>
    <t>N.07.000.000011</t>
  </si>
  <si>
    <t>Placa de regulamentação, advertência, educativa, de orientação turística e serviços, ch. aço tipo NB 1010/1020, e=1,25mm, bitola 18, ou e=1,50mm, bitola 16 - ABNT NBR 11904, área até 2,0 m², refletiva com película III/III - ABNT NBR 14644</t>
  </si>
  <si>
    <t>N.07.000.000012</t>
  </si>
  <si>
    <t>Placa de regulamentação, advertência, educativa, de orientação turística e de serviços, ch. alumínio liga 5052, tempera H-34, e= 2,0 mm, área até 2,0 m², totalmente refletiva com película IA/IA - ABNT NBR 14644</t>
  </si>
  <si>
    <t>N.07.000.000013</t>
  </si>
  <si>
    <t>Placa de regulamentação, advertência, educativa, de orientação turística e de serviços, em chapa de alumínio liga 5052, tempera H-34, esp. 2,0 mm, área até 2,0 m², totalmente refletiva com película III/III - ABNT NBR 14644</t>
  </si>
  <si>
    <t>N.07.000.000014</t>
  </si>
  <si>
    <t>Placa de regulamentação, advertência, educativa, de orientação turística e de serviços, em chapa de alumínio liga 5052, tempera H-34, esp. 2,0 mm, área maior que 2,0 m², modulada, totalmente refletiva com película III/III - ABNT NBR 14644</t>
  </si>
  <si>
    <t>N.07.000.000015</t>
  </si>
  <si>
    <t>Placa de regulamentação, advertência, educativa, de orientação turística e de serviços, em ACM - alumínio composto - ABNT-NBR-16179, área até 2,0 m², totalmente refletiva com película IA/IA - ABNT NBR 14644</t>
  </si>
  <si>
    <t>N.07.000.000016</t>
  </si>
  <si>
    <t>Placa de regulamentação, advertência, educativa, de orientação turística e de serviços, em ACM - alumínio composto - ABNT-NBR-16179, área até 2,0 m², totalmente refletiva com película III/III - ABNT NBR 14644</t>
  </si>
  <si>
    <t>N.07.000.000017</t>
  </si>
  <si>
    <t>Placa de regulamentação, advertência, educativa, de orientação turística e de serviços, em ACM - alumínio composto - ABNT-NBR-16179, área maior que 2,0 m², modulada, totalmente refletiva com película III/III - ABNT NBR 14644</t>
  </si>
  <si>
    <t>N.07.000.000018</t>
  </si>
  <si>
    <t>Execução de sinalização horizontal com aplicação tinta a base de resina acrílica emulsionada em água, ABNT NBR 13699</t>
  </si>
  <si>
    <t>N.07.000.000019</t>
  </si>
  <si>
    <t>Execução de sinalização horizontal com aplicação de massa termoplástica à quente pelo método de extrusão na espessura de 3,0 mm, para faixas, ABNT NBR 13132 e NBR 15402</t>
  </si>
  <si>
    <t>N.07.000.000020</t>
  </si>
  <si>
    <t>Execução de sinalização horizontal com aplicação de massa termoplástica à quente pelo método de extrusão na espessura de 3,0 mm, para legendas, ABNT NBR 13132  e NBR 15402</t>
  </si>
  <si>
    <t>N.07.000.000021</t>
  </si>
  <si>
    <t>Execução de sinalização horizontal com aplicação de massa termoplástica à quente pelo método de aspersão, na espessura de 1,5 mm, para faixas, ABNT NBR 13159 e NBR 15402</t>
  </si>
  <si>
    <t>N.07.000.000022</t>
  </si>
  <si>
    <t>Execução de sinalização horizontal com aplicação de laminado elastoplástico retrorefletivo e antiderrapante pré formado em diversas cores para símbolos e letras, ABNT NBR 15741</t>
  </si>
  <si>
    <t>N.07.000.000023</t>
  </si>
  <si>
    <t>Execução de sinalização horizontal com aplicação de termoplástico de alto relevo, ABNT NBR 15543</t>
  </si>
  <si>
    <t>N.07.000.000024</t>
  </si>
  <si>
    <t>Execução de sinalização horizontal com aplicação de plástico a frio manual a base de resinas metacrílicas reativas para faixas, ABNT NBR 15870</t>
  </si>
  <si>
    <t>N.07.000.000025</t>
  </si>
  <si>
    <t>Remoção de sinalização horizontal existente pelo processo manual ou mecânico, ABNT NBR 15405</t>
  </si>
  <si>
    <t>N.07.000.000026</t>
  </si>
  <si>
    <t>O.01.000.067503</t>
  </si>
  <si>
    <t>Caixa de gordura em PVC, com tampa, cesto de limpeza, 2 entradas de 75mm, 1 entrada de 50mm, 1 saída de 100mm, completo; ref. Tigre ou equivalente - capacidade de 19 litros</t>
  </si>
  <si>
    <t>O.01.000.960000</t>
  </si>
  <si>
    <t>Caixa de gordura em concreto com tampa, modelo G1 (para 1 pia), volume 18 litros; ref. Concrebox ou equivamente</t>
  </si>
  <si>
    <t>O.02.000.062501</t>
  </si>
  <si>
    <t>Tubo de PVC rígido soldável marrom, DN= 20mm (1/2´)</t>
  </si>
  <si>
    <t>O.02.000.062502</t>
  </si>
  <si>
    <t>Tubo de PVC rígido soldável marrom, DN= 25mm (3/4´)</t>
  </si>
  <si>
    <t>O.02.000.062503</t>
  </si>
  <si>
    <t>Tubo de PVC rígido soldável marrom, DN= 32mm (1´)</t>
  </si>
  <si>
    <t>O.02.000.062504</t>
  </si>
  <si>
    <t>Tubo de PVC rígido soldável marrom, DN= 40mm (1 1/4´)</t>
  </si>
  <si>
    <t>O.02.000.062505</t>
  </si>
  <si>
    <t>Tubo de PVC rígido soldável marrom, DN= 50mm (1 1/2´)</t>
  </si>
  <si>
    <t>O.02.000.062506</t>
  </si>
  <si>
    <t>Tubo de PVC rígido soldável marrom, DN= 60mm (2´)</t>
  </si>
  <si>
    <t>O.02.000.062507</t>
  </si>
  <si>
    <t>Tubo de PVC rígido soldável marrom, DN= 75mm (2 1/2´)</t>
  </si>
  <si>
    <t>O.02.000.062508</t>
  </si>
  <si>
    <t>Tubo de PVC rígido soldável marrom, DN= 85mm (3´)</t>
  </si>
  <si>
    <t>O.02.000.062509</t>
  </si>
  <si>
    <t>Tubo de PVC rígido soldável marrom, DN= 110mm (4´)</t>
  </si>
  <si>
    <t>O.02.000.062512</t>
  </si>
  <si>
    <t>Tubo de PVC rígido DEFoFo, DN= 200mm (DE= 222mm), ref. Vinilfer ou equivalente</t>
  </si>
  <si>
    <t>O.02.000.062513</t>
  </si>
  <si>
    <t>Tubo de PVC rígido DEFoFo, DN= 250mm (DE= 274mm), ref. Vinilfer ou equivalente</t>
  </si>
  <si>
    <t>O.02.000.062514</t>
  </si>
  <si>
    <t>Tubo de PVC rígido DEFoFo, DN= 300mm (DE= 326mm), ref. Vinilfer ou equivalente</t>
  </si>
  <si>
    <t>O.02.000.062515</t>
  </si>
  <si>
    <t>Tubo de PVC rígido tipo Coletor Esgoto, DN= 400 mm, junta elástica</t>
  </si>
  <si>
    <t>O.02.000.062530</t>
  </si>
  <si>
    <t>Tubo de PVC rígido branco, pontas lisas, soldável, série normal, DN 40mm</t>
  </si>
  <si>
    <t>O.02.000.062531</t>
  </si>
  <si>
    <t>Tubo de PVC rígido branco PxB com virola, linha esgoto série normal, DN= 50mm</t>
  </si>
  <si>
    <t>O.02.000.062532</t>
  </si>
  <si>
    <t>Tubo de PVC rígido branco PxB com virola, linha esgoto série normal, DN= 75mm</t>
  </si>
  <si>
    <t>O.02.000.062533</t>
  </si>
  <si>
    <t>Tubo de PVC rígido branco PxB com virola, linha esgoto série normal, DN= 100mm</t>
  </si>
  <si>
    <t>O.02.000.062534</t>
  </si>
  <si>
    <t>Tubo de PVC para esgoto 150mm</t>
  </si>
  <si>
    <t>O.02.000.062549</t>
  </si>
  <si>
    <t>Tubo descarga em PVC de 1 1/2´ longo</t>
  </si>
  <si>
    <t>O.02.000.062554</t>
  </si>
  <si>
    <t>Tubo de PVC rígido, pontas lisas, soldável, linha esgoto série reforçada ´R´, DN= 40mm</t>
  </si>
  <si>
    <t>O.02.000.062558</t>
  </si>
  <si>
    <t>Tubo de PVC rígido PxB com virola, linha esgoto série reforçada ´R´, DN= 50mm</t>
  </si>
  <si>
    <t>O.02.000.062560</t>
  </si>
  <si>
    <t>Tubo de PVC rígido PxB com virola, linha esgoto série reforçada ´R´, DN= 75mm</t>
  </si>
  <si>
    <t>O.02.000.062561</t>
  </si>
  <si>
    <t>Tubo de PVC rígido PxB com virola, linha esgoto série reforçada ´R´, DN= 100mm</t>
  </si>
  <si>
    <t>O.02.000.062562</t>
  </si>
  <si>
    <t>Tubo de PVC rígido PxB com virola, linha esgoto série reforçada ´R´, DN= 150mm</t>
  </si>
  <si>
    <t>O.02.000.062570</t>
  </si>
  <si>
    <t>Tubo de PVC rígido PBA, classe 15, DN= 50mm</t>
  </si>
  <si>
    <t>O.02.000.062571</t>
  </si>
  <si>
    <t>Tubo de PVC rígido PBA, classe 15, DN= 75mm</t>
  </si>
  <si>
    <t>O.02.000.062572</t>
  </si>
  <si>
    <t>Tubo de PVC rígido PBA, classe 15, DN= 100mm</t>
  </si>
  <si>
    <t>O.02.000.062581</t>
  </si>
  <si>
    <t>Tubo de PVC rígido tipo Coletor Esgoto, DN= 100mm</t>
  </si>
  <si>
    <t>O.02.000.062583</t>
  </si>
  <si>
    <t>Tubo de PVC rígido tipo Coletor Esgoto, DN= 150mm</t>
  </si>
  <si>
    <t>O.02.000.062584</t>
  </si>
  <si>
    <t>Tubo de PVC rígido tipo Coletor Esgoto, DN= 200mm</t>
  </si>
  <si>
    <t>O.02.000.062585</t>
  </si>
  <si>
    <t>Tubo de PVC rígido tipo Coletor Esgoto, DN= 250mm</t>
  </si>
  <si>
    <t>O.02.000.062586</t>
  </si>
  <si>
    <t>Tubo de PVC rígido tipo Coletor Esgoto, DN= 300mm</t>
  </si>
  <si>
    <t>O.02.000.062591</t>
  </si>
  <si>
    <t>Caixa de areia em PVC de 100 mm, ref. Tigre ou equivalente</t>
  </si>
  <si>
    <t>O.02.000.063513</t>
  </si>
  <si>
    <t>Registro de pressão PVC soldável DN= 25mm (3/4´)</t>
  </si>
  <si>
    <t>O.02.000.064510</t>
  </si>
  <si>
    <t>Sifão de PVC rígido tipo copo 1" x 1 1/2", com tubo de ligação ajustável; ref. Akros 43.003-2 ou equivalente</t>
  </si>
  <si>
    <t>O.02.000.065572</t>
  </si>
  <si>
    <t>Válvula para lavatório em PVC- ref. Astra ou equivalente</t>
  </si>
  <si>
    <t>O.02.000.067501</t>
  </si>
  <si>
    <t>Caixa sifonada em PVC rígido de 150 x 150 x 50 mm</t>
  </si>
  <si>
    <t>O.02.000.067509</t>
  </si>
  <si>
    <t>Caixa sifonada em PVC rígido de 250 x 230 x 75 mm, com tampa cega</t>
  </si>
  <si>
    <t>O.02.000.067510</t>
  </si>
  <si>
    <t>Ralo seco em PVC rígido de 100 x 40 mm</t>
  </si>
  <si>
    <t>O.02.000.067512</t>
  </si>
  <si>
    <t>Caixa sifonada em PVC rígido de 100 x 150 x 50 mm</t>
  </si>
  <si>
    <t>O.02.000.067514</t>
  </si>
  <si>
    <t>Caixa sifonada em PVC rígido de 250 x 172 x 50 mm, com tampa cega</t>
  </si>
  <si>
    <t>O.02.000.067527</t>
  </si>
  <si>
    <t>Caixa sifonada em PVC rígido de 100 x 100 x 50 mm</t>
  </si>
  <si>
    <t>O.02.000.069514</t>
  </si>
  <si>
    <t>Solução limpadora para PVC</t>
  </si>
  <si>
    <t>O.02.000.069520</t>
  </si>
  <si>
    <t>Condutor circular em PVC 88mm, ref. Aquapluv-AP da Tigre ou equivalente</t>
  </si>
  <si>
    <t>O.02.000.069521</t>
  </si>
  <si>
    <t>Calha em PVC (policloreto de vinila) de 125mm; ref. Aquapluv AP da Tigre ou equivalente</t>
  </si>
  <si>
    <t>O.02.000.090596</t>
  </si>
  <si>
    <t>Tubo de PVC rígido DEFoFo, DN= 150mm (DE= 170mm); ref. Vinilfer ou equivalente</t>
  </si>
  <si>
    <t>O.02.000.090600</t>
  </si>
  <si>
    <t>Bengala em PVC rígido para o ramal de entrada, diâmetro de 32 mm, padrão Eletropaulo; ref. Coflex ou equivalente</t>
  </si>
  <si>
    <t>O.02.000.090637</t>
  </si>
  <si>
    <t>Tubo de PVC rígido DEFoFo, DN= 100mm (DE= 118mm); ref. Vinilfer ou equivalente</t>
  </si>
  <si>
    <t>O.02.000.090829</t>
  </si>
  <si>
    <t>Caixa sifonada em PVC rígido de 150 x 185 x 75 mm; ref. Tigre ou equivalente</t>
  </si>
  <si>
    <t>O.03.000.061340</t>
  </si>
  <si>
    <t>Tubo em polietileno de alta densidade PEAD PE 100 SDR17, DE 160 mm, PN-10, soldado</t>
  </si>
  <si>
    <t>O.03.000.061341</t>
  </si>
  <si>
    <t>Tubo em polietileno de alta densidade PEAD PE 100 SDR17, DE 200 mm, PN-10, soldado</t>
  </si>
  <si>
    <t>O.03.000.061342</t>
  </si>
  <si>
    <t>Tubo em polietileno de alta densidade PEAD PE 100 SDR17, DE 225 mm, PN-10, soldado</t>
  </si>
  <si>
    <t>O.03.000.062681</t>
  </si>
  <si>
    <t>Duto corrugado para dreno tipo Kananet, DN= 3´</t>
  </si>
  <si>
    <t>O.03.000.062682</t>
  </si>
  <si>
    <t>Duto corrugado para dreno tipo Kananet, DN= 4´</t>
  </si>
  <si>
    <t>O.03.000.062683</t>
  </si>
  <si>
    <t>Duto corrugado para dreno tipo Kananet, DN= 2 1/2´</t>
  </si>
  <si>
    <t>O.03.000.062684</t>
  </si>
  <si>
    <t>Duto corrugado para dreno tipo Kananet, DN= 6´</t>
  </si>
  <si>
    <t>O.03.000.062686</t>
  </si>
  <si>
    <t>Duto corrugado para dreno tipo Kananet, DN= 8´</t>
  </si>
  <si>
    <t>O.03.000.062690</t>
  </si>
  <si>
    <t>Tubo em polietileno de alta densidade corrugado para drenagem, ponta/bolsa/anel de vedação, SN4, DN/DI = 250 mm, ref. KNTS da Kanaflex, Tigre ADS ou equivalente</t>
  </si>
  <si>
    <t>O.03.000.062691</t>
  </si>
  <si>
    <t>Tubo em polietileno de alta densidade corrugado para drenagem, ponta/bolsa/anel de vedação, SN4, DN/DI = 300 mm, ref. KNTS da Kanaflex, Tigre ADS ou equivalente</t>
  </si>
  <si>
    <t>O.03.000.062692</t>
  </si>
  <si>
    <t>Tubo em polietileno de alta densidade corrugado para drenagem, ponta/bolsa/anel de vedação, SN4, DN/DI = 400 mm, ref. KNTS da Kanaflex, Tigre ADS ou equivalente</t>
  </si>
  <si>
    <t>O.03.000.062693</t>
  </si>
  <si>
    <t>Tubo em polietileno de alta densidade corrugado para drenagem, ponta/bolsa/anel de vedação, SN4, DN/DI = 500 mm, ref. KNTS da Kanaflex, Tigre ADS ou equivalente</t>
  </si>
  <si>
    <t>O.03.000.062694</t>
  </si>
  <si>
    <t>Tubo em polietileno de alta densidade corrugado para drenagem, ponta/bolsa/anel de vedação, SN4, DN/DI = 600 mm, ref. KNTS da Kanaflex, Tigre ADS ou equivalente</t>
  </si>
  <si>
    <t>O.03.000.062695</t>
  </si>
  <si>
    <t>Tubo em polietileno de alta densidade corrugado para drenagem, ponta/bolsa/anel de vedação, SN4, DN/DI = 800 mm, ref. KNTS da Kanaflex, Tigre ADS ou equivalente</t>
  </si>
  <si>
    <t>O.03.000.062696</t>
  </si>
  <si>
    <t>Tubo em polietileno de alta densidade corrugado para drenagem, ponta/bolsa/anel de vedação, SN4, DN/DI = 1000 mm, ref. KNTS da Kanaflex, Tigre ADS ou equivalente</t>
  </si>
  <si>
    <t>O.03.000.062697</t>
  </si>
  <si>
    <t>Tubo em polietileno de alta densidade corrugado para drenagem, ponta/bolsa/anel de vedação, SN4, DN/DI = 1200 mm, ref. KNTS da Kanaflex, Tigre ADS ou equivalente</t>
  </si>
  <si>
    <t>O.04.000.020472</t>
  </si>
  <si>
    <t>Tubo em aço carbono preto sem costura, SCH 40 DN= 6´</t>
  </si>
  <si>
    <t>O.04.000.021101</t>
  </si>
  <si>
    <t>Tubo de aço carbono preto sem costura, SCH 40 DN= 3´</t>
  </si>
  <si>
    <t>O.04.000.021102</t>
  </si>
  <si>
    <t>Tubo de aço carbono preto sem costura, SCH 40 DN= 8´</t>
  </si>
  <si>
    <t>O.04.000.021105</t>
  </si>
  <si>
    <t>Tubo em aço carbono preto sem costura SCH 40 DN= 1 1/2´</t>
  </si>
  <si>
    <t>O.04.000.021106</t>
  </si>
  <si>
    <t>Tubo de aço carbono preto sem costura SCH 40 DN= 2 1/2´</t>
  </si>
  <si>
    <t>O.04.000.021107</t>
  </si>
  <si>
    <t>Tubo de aço carbono preto sem costura SCH 40 DN= 4´</t>
  </si>
  <si>
    <t>O.04.000.021126</t>
  </si>
  <si>
    <t>Tubo de aço carbono preto sem costura SCH 40 DN= 5´</t>
  </si>
  <si>
    <t>O.04.000.021127</t>
  </si>
  <si>
    <t>Tubo de aço carbono preto sem costura SCH 40 DN= 2´</t>
  </si>
  <si>
    <t>O.04.000.021128</t>
  </si>
  <si>
    <t>Tubo de aço carbono preto sem costura SCH 40 DN= 1 1/4´</t>
  </si>
  <si>
    <t>O.04.000.021129</t>
  </si>
  <si>
    <t>Tubo de aço carbono preto sem costura SCH-40 DN= 1´</t>
  </si>
  <si>
    <t>O.04.000.021134</t>
  </si>
  <si>
    <t>Tubo de aço carbono preto sem costura, SCH 40 DN= 3 1/2´</t>
  </si>
  <si>
    <t>O.04.000.021308</t>
  </si>
  <si>
    <t>Tubo de aço carbono preto com costura, SCH 40 DN= 10´</t>
  </si>
  <si>
    <t>O.04.000.021309</t>
  </si>
  <si>
    <t>Tubo de aço carbono preto com costura, SCH 40 DN= 12´</t>
  </si>
  <si>
    <t>O.04.000.064079</t>
  </si>
  <si>
    <t>Válvula de esfera em aço carbono fundido, esfera em aço inoxidável, passagem plena, extremidades rosqueáveis, classe 300lbs para vapor, 600lbs para água, óleo e gás, DN= 1.1/4"</t>
  </si>
  <si>
    <t>O.04.000.064080</t>
  </si>
  <si>
    <t>Válvula de esfera em aço carbono fundido, esfera em aço inoxidável, passagem plena, extremidades rosqueáveis, classe 300lbs para vapor, 600lbs para água, óleo e gás, DN= 1/2"</t>
  </si>
  <si>
    <t>O.04.000.064081</t>
  </si>
  <si>
    <t>Válvula de esfera em aço carbono fundido, esfera em aço inoxidável, passagem plena, extremidades rosqueáveis, classe 300lbs para vapor, 600lbs para água, óleo e gás, DN= 3/4"</t>
  </si>
  <si>
    <t>O.04.000.064082</t>
  </si>
  <si>
    <t>Válvula de esfera em aço carbono fundido, esfera em aço inoxidável, passagem plena, extremidades rosqueáveis, classe 300lbs para vapor, 600lbs para água, óleo e gás, DN= 1"</t>
  </si>
  <si>
    <t>O.04.000.064096</t>
  </si>
  <si>
    <t>Válvula globo em aço carbono forjado, extremidades rosqueáveis; haste, disco, anel e junta em aço inoxidável, DN= 3/4', classe 800lbs para vapor; 2000lbs para água óleo e gás</t>
  </si>
  <si>
    <t>O.04.000.064097</t>
  </si>
  <si>
    <t>Válvula globo em aço carbono forjado, extremidades rosqueáveis; haste, disco, anel e junta em aço inoxidável, DN= 1', classe 800lbs para vapor; 200lbs para água óleo e gás</t>
  </si>
  <si>
    <t>O.04.000.064098</t>
  </si>
  <si>
    <t>Válvula globo em aço carbono forjado, extremidades rosqueáveis; haste, disco, anel e junta em aço inoxidável, DN=1 1/2', classe 800lbs para vapor; 200lbs para água óleo e gás</t>
  </si>
  <si>
    <t>O.04.000.064099</t>
  </si>
  <si>
    <t>Válvula globo em aço carbono forjado, extremidades rosqueáveis; haste, disco, anel e junta em aço inoxidável, DN= 2', classe 800lbs para vapor; 200lbs para água óleo e gás</t>
  </si>
  <si>
    <t>O.04.000.064164</t>
  </si>
  <si>
    <t>Chave de fluxo tipo palheta, para líquidos, com conexão tipo macho diâmetro 1´, ref. AT2011 da Contech ou equivalente</t>
  </si>
  <si>
    <t>O.04.000.064608</t>
  </si>
  <si>
    <t>Chave de fluxo de água com retardo eletrônico de 0 a 100 segundos, para tubulações com diâmetros de 1" a 6", funcionamento por palheta, conexão BSP</t>
  </si>
  <si>
    <t>O.04.000.068502</t>
  </si>
  <si>
    <t>CAP (tampão) em aço SCH 80, diâmetro de 3/4" soldável para tamponamento de tubulação</t>
  </si>
  <si>
    <t>O.04.000.068508</t>
  </si>
  <si>
    <t>Válvula de esfera monobloco em aço carbono, diâmetro de 1/2", com passagem plena e rosca BSP</t>
  </si>
  <si>
    <t>O.04.000.068509</t>
  </si>
  <si>
    <t>Tê em aço SCH 80, diâmetro de 1/2", soldável</t>
  </si>
  <si>
    <t>O.04.000.068541</t>
  </si>
  <si>
    <t>Manômetro em aço carbono, com mostrador de 4´, escalas: 0-4 , 0-7 / 0-10 / 0-17 / 0-21 / 0-28 kg/cm²</t>
  </si>
  <si>
    <t>O.04.000.068542</t>
  </si>
  <si>
    <t>Filtro Y em aço carbono, classe 150 libras, diâmetro nominal 4', conexões flangeadas 150, tela 1,2mm em aço inoxidável, referência 34C da Spirax Sarco ou equivalente</t>
  </si>
  <si>
    <t>O.04.000.092866</t>
  </si>
  <si>
    <t>Curva 90° em ferro fundido com flange, classe PN-10, DN= 50mm</t>
  </si>
  <si>
    <t>O.05.000.026519</t>
  </si>
  <si>
    <t>Ventosa em ferro dúctil, simples rosqueada, classe PN-25, DN= 3/4´</t>
  </si>
  <si>
    <t>O.05.000.026520</t>
  </si>
  <si>
    <t>Ventosa em ferro dúctil , tríplice função, flangeada, classe PN-10, DN= 50mm</t>
  </si>
  <si>
    <t>O.05.000.036504</t>
  </si>
  <si>
    <t>Tampão em ferro fundido, com tampa articulada, diâmetro de 900mm, classe D400; referência Afer, Alea, JM, EBF ou equivalente</t>
  </si>
  <si>
    <t>O.05.000.036507</t>
  </si>
  <si>
    <t>Tampão em ferro dúctil de Ø 600mm, classe 125 (ruptura &gt;125 kN), conforme NBR 10160/2005</t>
  </si>
  <si>
    <t>O.05.000.036508</t>
  </si>
  <si>
    <t>Tampão em ferro dúctil de Ø 600mm, classe 300 (ruptura &gt;300 kN), conforme NBR 10160/2005</t>
  </si>
  <si>
    <t>O.05.000.036521</t>
  </si>
  <si>
    <t>Tampão em ferro dúctil de Ø 600mm, classe 400 (ruptura &gt;400 kN), conforme NBR 10160/2005</t>
  </si>
  <si>
    <t>O.05.000.036522</t>
  </si>
  <si>
    <t>Tampão ferro dúctil de 400 x 400 mm, classe 125 (ruptura &gt; 125 kN), conforme NBR 10160/2005</t>
  </si>
  <si>
    <t>O.05.000.036524</t>
  </si>
  <si>
    <t>Tampão ferro dúctil de 500 x 500 mm, classe 125 (ruptura &gt; 125 kN), para tráfego leve, conforme NBR 10160/2005</t>
  </si>
  <si>
    <t>O.05.000.036527</t>
  </si>
  <si>
    <t>Tampão ferro dúctil de 600 x 600 mm, classe 125 (ruptura &gt; 125 kN), para tráfego leve, conforme NBR 10160/2005</t>
  </si>
  <si>
    <t>O.05.000.043699</t>
  </si>
  <si>
    <t>Punho de manobra de alavanca retrátil sem bloqueio kirk, com articulador de acionamento e biela; ref. GV-A03D+GV-A02+biela da Senner, NP9022+NP9108-NP9112 da American Fuse, PR+AR+TD100 da Dreyffus Pel ou equivalente</t>
  </si>
  <si>
    <t>O.05.000.061004</t>
  </si>
  <si>
    <t>Tubo em ferro fundido de 150mm, para esgoto, ref. PB SME linha predial da Saint-gobain ou equivalente</t>
  </si>
  <si>
    <t>O.05.000.061015</t>
  </si>
  <si>
    <t>Tubo em ferro fundido com PxP, TCLA, DN= 100mm sem juntas e conexões, ref. Barbara ou equivalente</t>
  </si>
  <si>
    <t>O.05.000.061016</t>
  </si>
  <si>
    <t>Tubo em ferro fundido com PxP, TCLA, DN= 200mm, sem juntas e conexões, ref. Barbara ou equivalente</t>
  </si>
  <si>
    <t>O.05.000.061017</t>
  </si>
  <si>
    <t>Flange avulso em ferro fundido classe PN-10, DN= 100mm, ref. Barbara ou equivalente</t>
  </si>
  <si>
    <t>O.05.000.061018</t>
  </si>
  <si>
    <t>Flange avulso em ferro fundido classe PN-10, DN= 200mm, ref. Barbara ou equivalente</t>
  </si>
  <si>
    <t>O.05.000.061019</t>
  </si>
  <si>
    <t>Curva de 90° em ferro fundido com flanges, classe PN-10, DN= 100mm</t>
  </si>
  <si>
    <t>O.05.000.061020</t>
  </si>
  <si>
    <t>Tubo em ferro fundido de 150mm, classe k-7 JGS, ref. Barbara ou equivalente</t>
  </si>
  <si>
    <t>O.05.000.061021</t>
  </si>
  <si>
    <t>Tubo em ferro fundido de 200mm, classe k-7 JGS, ref. Barbara ou equivalente</t>
  </si>
  <si>
    <t>O.05.000.061022</t>
  </si>
  <si>
    <t>Tubo em ferro fundido de 250mm, classe k-7 JGS, ref. Barbara ou equivalente</t>
  </si>
  <si>
    <t>O.05.000.061023</t>
  </si>
  <si>
    <t>Tubo em ferro fundido de 350mm, classe k-7 JGS, ref. Barbara ou equivalente</t>
  </si>
  <si>
    <t>O.05.000.061026</t>
  </si>
  <si>
    <t>Tubo em ferro fundido com PxP, TCLA, DN= 80mm sem juntas e conexões, ref. Barbará ou equivalente</t>
  </si>
  <si>
    <t>O.05.000.061027</t>
  </si>
  <si>
    <t>Tubo em ferro fundido com PxP, TCLA, DN= 150mm sem juntas e conexões, ref. Barbará ou equivalente</t>
  </si>
  <si>
    <t>O.05.000.061028</t>
  </si>
  <si>
    <t>Tubo em ferro fundido com PxP, TCLA, DN= 250mm sem juntas e conexões, ref. Barbará ou equivalente</t>
  </si>
  <si>
    <t>O.05.000.061030</t>
  </si>
  <si>
    <t>Tubo em ferro fundido com PxP, TCLA, DN= 300mm sem juntas e conexões, ref. Barbará ou equivalente</t>
  </si>
  <si>
    <t>O.05.000.061033</t>
  </si>
  <si>
    <t>Flange avulso em ferro fundido classe PN-10, DN= 80mm, ref. Barbara ou equivalente</t>
  </si>
  <si>
    <t>O.05.000.061034</t>
  </si>
  <si>
    <t>Flange avulso em ferro fundido classe PN-10, DN= 150mm, ref. Barbará ou equivalente</t>
  </si>
  <si>
    <t>O.05.000.061035</t>
  </si>
  <si>
    <t>Flange avulso em ferro fundido classe PN-10, DN= 250mm, ref. Barbará ou equivalente</t>
  </si>
  <si>
    <t>O.05.000.061036</t>
  </si>
  <si>
    <t>Flange avulso em ferro fundido classe PN-10, DN= 300mm, ref. Barbará ou equivalente</t>
  </si>
  <si>
    <t>O.05.000.061041</t>
  </si>
  <si>
    <t>Tubo em ferro fundido de 200mm, classe k-9 JGS, ref. Barbará ou equivalente</t>
  </si>
  <si>
    <t>O.05.000.061048</t>
  </si>
  <si>
    <t>Curva de 90° em ferro fundido com flanges, classe PN-10, DN= 80mm</t>
  </si>
  <si>
    <t>O.05.000.061049</t>
  </si>
  <si>
    <t>Curva de 90° em ferro fundido com flanges, classe PN-10, DN= 150mm</t>
  </si>
  <si>
    <t>O.05.000.061073</t>
  </si>
  <si>
    <t>Te em ferro fundido com flanges, classe PN-10, DN= 80mm com derivação 80x80mm, ref. Barbará ou equivalente</t>
  </si>
  <si>
    <t>O.05.000.061074</t>
  </si>
  <si>
    <t>Te em ferro fundido com flanges, classe PN-10, DN= 100mm com derivação 100x80mm, ref. Barbará ou equivalente</t>
  </si>
  <si>
    <t>O.05.000.061076</t>
  </si>
  <si>
    <t>Te em ferro fundido com flanges, classe PN-10, DN= 150mm com derivação 150x150mm, ref. Barbará ou equivalente</t>
  </si>
  <si>
    <t>O.05.000.061101</t>
  </si>
  <si>
    <t>Tubo em ferro fundido de 150mm, classe k-9 JGS, ref. Barbará ou equivalente</t>
  </si>
  <si>
    <t>O.05.000.061102</t>
  </si>
  <si>
    <t>Tubo em ferro fundido de 300mm, classe k-9 JGS, ref. Barbará ou equivalente</t>
  </si>
  <si>
    <t>O.05.000.061107</t>
  </si>
  <si>
    <t>Tubo em ferro fundido de 300mm, classe k-7 JGS, ref. Barbará ou equivalente</t>
  </si>
  <si>
    <t>O.05.000.061108</t>
  </si>
  <si>
    <t>Tubo em ferro fundido de 100mm, classe K-9 JGS, ref. Barbará ou equivalente</t>
  </si>
  <si>
    <t>O.05.000.061109</t>
  </si>
  <si>
    <t>Tubo em ferro fundido de 80mm, classe k-9 JGS, ref. Barbará ou equivalente</t>
  </si>
  <si>
    <t>O.05.000.061110</t>
  </si>
  <si>
    <t>Tubo em ferro fundido de 250mm, classe k-9 JGS, ref. Barbará ou equivalente</t>
  </si>
  <si>
    <t>O.05.000.061111</t>
  </si>
  <si>
    <t>Tubo em ferro fundido de 350mm, classe k-9 JGS, ref. Barbará ou equivalente</t>
  </si>
  <si>
    <t>O.05.000.061117</t>
  </si>
  <si>
    <t>Tubo em ferro fundido de 100 mm, predial para esgoto e pluvial, ref. TPSMU 300237 da Saint Gobain ou equivalente</t>
  </si>
  <si>
    <t>O.05.000.061118</t>
  </si>
  <si>
    <t>Tubo em ferro fundido de 150 mm, predial para esgoto e pluvial, ref. TPSMU 300332 da Saint Gobain ou equivalente</t>
  </si>
  <si>
    <t>O.05.000.061119</t>
  </si>
  <si>
    <t>Junta rapid de união em aço inoxidável com parafuso, para tubo em ferro fundido, DN= 100 mm; ref. JR SMUI 300497 da Saint Gobain ou equivalente</t>
  </si>
  <si>
    <t>O.05.000.061120</t>
  </si>
  <si>
    <t>Junta rapid de união em aço inoxidável com parafuso, para tubo em ferro fundido, DN= 150 mm; ref. JR SMUI 300505 da Saint Gobain ou equivalente</t>
  </si>
  <si>
    <t>O.05.000.061121</t>
  </si>
  <si>
    <t>Conjunto de ancoragem para tubo em ferro fundido predial SMU, DN= 100 mm, ref. CASMU 300071 da Saint Gobain ou equivalente</t>
  </si>
  <si>
    <t>O.05.000.061122</t>
  </si>
  <si>
    <t>Tubo em ferro fundido de 50 mm, predial para esgoto e pluvial, ref. TPSMU 300128 da Saint Gobain ou equivalente</t>
  </si>
  <si>
    <t>O.05.000.061123</t>
  </si>
  <si>
    <t>Tubo em ferro fundido de 75 mm, predial para esgoto e pluvial, ref. TPSMU 300172 da Saint Gobain ou equivalente</t>
  </si>
  <si>
    <t>O.05.000.061124</t>
  </si>
  <si>
    <t>Tubo em ferro fundido de 200 mm, predial para esgoto e pluvial, ref. TPSMU 300374 da Saint Gobain ou equivalente</t>
  </si>
  <si>
    <t>O.05.000.061125</t>
  </si>
  <si>
    <t>Junta rapid de união em aço inoxidável com parafuso, para tubo em ferro fundido, DN= 50 mm; ref. JR SMUI 300489 da Saint Gobain ou equivalente</t>
  </si>
  <si>
    <t>O.05.000.061126</t>
  </si>
  <si>
    <t>Junta rapid de união em aço inoxidável com parafuso, para tubo em ferro fundido, DN= 75 mm; ref. JR SMUI 300493 da Saint Gobain ou equivalente</t>
  </si>
  <si>
    <t>O.05.000.061127</t>
  </si>
  <si>
    <t>Junta rapid de união em aço inoxidável com parafuso, para tubo em ferro fundido, DN= 200 mm; ref. JR SMUI 300509 da Saint Gobain ou equivalente</t>
  </si>
  <si>
    <t>O.05.000.061128</t>
  </si>
  <si>
    <t>Conjunto de ancoragem para tubo em ferro fundido predial SMU, DN= 50 mm, ref. CASMU 300065 da Saint Gobain ou equivalente</t>
  </si>
  <si>
    <t>O.05.000.061129</t>
  </si>
  <si>
    <t>Conjunto de ancoragem para tubo em ferro fundido predial SMU, DN= 75 mm, ref. CASMU 300068 da Saint Gobain ou equivalente</t>
  </si>
  <si>
    <t>O.05.000.061130</t>
  </si>
  <si>
    <t>Conjunto de ancoragem para tubo em ferro fundido predial SMU, DN= 150 mm, ref. CASMU 300076 da Saint Gobain ou equivalente</t>
  </si>
  <si>
    <t>O.05.000.061131</t>
  </si>
  <si>
    <t>Conjunto de ancoragem para tubo em ferro fundido predial SMU, DN= 200 mm, ref. CASMU 300080 da Saint Gobain ou equivalente</t>
  </si>
  <si>
    <t>O.05.000.061133</t>
  </si>
  <si>
    <t>Joelho 45° em ferro fundido, linha predial tradicional, DN= 50 mm, ref. J45SBB 315912 Saint-Gobain ou equivalente</t>
  </si>
  <si>
    <t>O.05.000.061134</t>
  </si>
  <si>
    <t>Joelho 45° em ferro fundido, linha predial tradicional, DN= 75 mm  ref. J45SBB 315913 Saint-Gobain ou equivalente</t>
  </si>
  <si>
    <t>O.05.000.061135</t>
  </si>
  <si>
    <t>Joelho 45° em ferro fundido, linha predial tradicional, DN= 100 mm  ref. J45SBB 315914 Saint-Gobain ou equivalente</t>
  </si>
  <si>
    <t>O.05.000.061136</t>
  </si>
  <si>
    <t>Joelho 45° em ferro fundido, linha predial tradicional, DN= 150 mm, ref. J45SBB 315915 Saint-Gobain ou equivalente</t>
  </si>
  <si>
    <t>O.05.000.061137</t>
  </si>
  <si>
    <t>Joelho 87° 30' em ferro fundido, linha predial tradicional, DN= 50 mm, ref. J87SBB 315916 Saint-Gobain ou equivalente</t>
  </si>
  <si>
    <t>O.05.000.061138</t>
  </si>
  <si>
    <t>Joelho 87° 30' em ferro fundido, linha predial tradicional, DN= 75 mm, ref. J87SBB 315919 Saint-Gobain ou equivalente</t>
  </si>
  <si>
    <t>O.05.000.061139</t>
  </si>
  <si>
    <t>Joelho 87° 30' em ferro fundido, linha predial tradicional, DN= 100 mm, ref. J87SBB 315920 Saint-Gobain ou equivalente</t>
  </si>
  <si>
    <t>O.05.000.061140</t>
  </si>
  <si>
    <t>Joelho 87° 30' em ferro fundido, linha predial tradicional, DN= 150 mm, ref. J87SBB 315921 Saint-Gobain ou equivalente</t>
  </si>
  <si>
    <t>O.05.000.061141</t>
  </si>
  <si>
    <t>Luva bolsa/bolsa em ferro fundido, linha predial tradicional, DN= 50 mm, ref. LBBSBB 315937 Saint-Gobain ou equivalente</t>
  </si>
  <si>
    <t>O.05.000.061142</t>
  </si>
  <si>
    <t>Luva bolsa/bolsa em ferro fundido, linha predial tradicional, DN= 75 mm, ref. LBBSBB 315938 Saint-Gobain ou equivalente</t>
  </si>
  <si>
    <t>O.05.000.061143</t>
  </si>
  <si>
    <t>Luva bolsa/bolsa em ferro fundido, linha predial tradicional, DN= 100 mm, ref. LBBSBB 315939 Saint-Gobain ou equivalente</t>
  </si>
  <si>
    <t>O.05.000.061144</t>
  </si>
  <si>
    <t>Luva bolsa/bolsa em ferro fundido, linha predial tradicional, DN= 150 mm, ref. LBBSBB 315940 Saint-Gobain ou equivalente</t>
  </si>
  <si>
    <t>O.05.000.061145</t>
  </si>
  <si>
    <t>Placa cega em ferro fundido, linha predial tradicional, DN= 75 mm, ref. PCSBB 315942 Saint-Gobain ou equivalente</t>
  </si>
  <si>
    <t>O.05.000.061146</t>
  </si>
  <si>
    <t>Placa cega em ferro fundido, linha predial tradicional, DN= 100 mm, ref. PCSBB 315943 Saint-Gobain ou equivalente</t>
  </si>
  <si>
    <t>O.05.000.061147</t>
  </si>
  <si>
    <t>Junção 45° em ferro fundido, linha predial tradicional, DN= 50x50 mm  ref. YSBB 315923 Saint-Gobain ou equivalente</t>
  </si>
  <si>
    <t>O.05.000.061148</t>
  </si>
  <si>
    <t>Junção 45° em ferro fundido, linha predial tradicional, DN= 75x50 mm  ref. YSBB 315924 Saint-Gobain ou equivalente</t>
  </si>
  <si>
    <t>O.05.000.061149</t>
  </si>
  <si>
    <t>Junção 45° em ferro fundido, linha predial tradicional, DN= 75x75 mm  ref. YSBB 315925 Saint-Gobain ou equivalente</t>
  </si>
  <si>
    <t>O.05.000.061150</t>
  </si>
  <si>
    <t>Junção 45° em ferro fundido, linha predial tradicional, DN= 100x50 mm  ref. YSBB 315926 Saint-Gobain ou equivalente</t>
  </si>
  <si>
    <t>O.05.000.061151</t>
  </si>
  <si>
    <t>Junção 45° em ferro fundido, linha predial tradicional, DN= 100x75 mm  ref. YSBB 315927 Saint-Gobain ou equivalente</t>
  </si>
  <si>
    <t>O.05.000.061152</t>
  </si>
  <si>
    <t>Junção 45° em ferro fundido, linha predial tradicional, DN= 100x100 mm  ref. YSBB 315928 Saint-Gobain ou equivalente</t>
  </si>
  <si>
    <t>O.05.000.061153</t>
  </si>
  <si>
    <t>Junção 45° em ferro fundido, linha predial tradicional, DN= 150x100 mm  ref. YSBB 315930 Saint-Gobain ou equivalente</t>
  </si>
  <si>
    <t>O.05.000.061154</t>
  </si>
  <si>
    <t>Junção dupla 45° em ferro fundido, linha predial tradicional, DN= 100 mm  ref. YDSBB 315932 Saint-Gobain ou equivalente</t>
  </si>
  <si>
    <t>O.05.000.061155</t>
  </si>
  <si>
    <t>Te sanitário 87° 30' em ferro fundido, linha predial tradicional, DN= 50x50 mm, ref. TS87SBB 315953 Saint-Gobain ou equivalente</t>
  </si>
  <si>
    <t>O.05.000.061156</t>
  </si>
  <si>
    <t>Te sanitário 87° 30' em ferro fundido, linha predial tradicional, DN= 75x50 mm, ref. TS87SBB 315954 Saint-Gobain ou equivalente</t>
  </si>
  <si>
    <t>O.05.000.061157</t>
  </si>
  <si>
    <t>Te sanitário 87° 30' em ferro fundido, linha predial tradicional, DN= 75x75 mm, ref. TS87SBB 315955 Saint-Gobain ou equivalente</t>
  </si>
  <si>
    <t>O.05.000.061158</t>
  </si>
  <si>
    <t>Te sanitário 87° 30' em ferro fundido, linha predial tradicional, DN= 100x50 mm, ref. TS87SBB 315956 Saint-Gobain ou equivalente</t>
  </si>
  <si>
    <t>O.05.000.061159</t>
  </si>
  <si>
    <t>Te sanitário 87° 30' em ferro fundido, linha predial tradicional, DN= 100x75 mm, ref. TS87SBB 315957 Saint-Gobain ou equivalente</t>
  </si>
  <si>
    <t>O.05.000.061160</t>
  </si>
  <si>
    <t>Te sanitário 87° 30' em ferro fundido, linha predial tradicional, DN= 100x100 mm, ref. TS87SBB 315958 Saint-Gobain ou equivalente</t>
  </si>
  <si>
    <t>O.05.000.061161</t>
  </si>
  <si>
    <t>Bucha de redução em ferro fundido, linha predial tradicional, DN= 75x50 mm, ref. BRSBB 315906 Saint-Gobain ou equivalente</t>
  </si>
  <si>
    <t>O.05.000.061162</t>
  </si>
  <si>
    <t>Bucha de redução em ferro fundido, linha predial tradicional, DN= 100x75 mm, ref. BRSBB 315907 Saint-Gobain ou equivalente</t>
  </si>
  <si>
    <t>O.05.000.061163</t>
  </si>
  <si>
    <t>Bucha de redução em ferro fundido, linha predial tradicional, DN= 150x100 mm, ref. BRSBB 315908 Saint-Gobain ou equivalente</t>
  </si>
  <si>
    <t>O.05.000.061164</t>
  </si>
  <si>
    <t>Joelho 87° em ferro fundido, linha predial SMU, DN= 100 mm, ref. J88SMU 300246 Saint-Gobain ou equivalente</t>
  </si>
  <si>
    <t>O.05.000.061165</t>
  </si>
  <si>
    <t>Joelho 87° em ferro fundido, linha predial SMU, DN= 150 mm, ref. J88SMU 300338 Saint-Gobain ou equivalente</t>
  </si>
  <si>
    <t>O.05.000.061166</t>
  </si>
  <si>
    <t>Junção 45° em ferro fundido, linha predial SMU, DN= 50x50 mm  ref. YSMU 300169 Saint-Gobain ou equivalente</t>
  </si>
  <si>
    <t>O.05.000.061167</t>
  </si>
  <si>
    <t>Junção 45° em ferro fundido, linha predial SMU, DN= 75x50 mm  ref. YSMU 300195 Saint-Gobain ou equivalente</t>
  </si>
  <si>
    <t>O.05.000.061168</t>
  </si>
  <si>
    <t>Junção 45° em ferro fundido, linha predial SMU, DN= 100x75 mm  ref. YSMU 300268 Saint-Gobain ou equivalente</t>
  </si>
  <si>
    <t>O.05.000.061169</t>
  </si>
  <si>
    <t>Junção 45º em ferro fundido, predial SMU, DN = 100 x 100 mm, ref. YSMU 300298 da Saint Gobain ou equivalente</t>
  </si>
  <si>
    <t>O.05.000.061170</t>
  </si>
  <si>
    <t>Junção 45º em ferro fundido, predial SMU, DN = 150 x 150 mm, ref. YSMU 300370 da Saint Gobain ou equivalente</t>
  </si>
  <si>
    <t>O.05.000.061172</t>
  </si>
  <si>
    <t>Joelho 45° em ferro fundido, linha predial SMU, DN= 125 mm ref. J45SMU 300312 da Saint Gobain ou equivalente</t>
  </si>
  <si>
    <t>O.05.000.061173</t>
  </si>
  <si>
    <t>Joelho 45º em ferro fundido, predial SMU, DN=150mm, ref. J45SMU 300340 da Saint Gobain ou equivalente</t>
  </si>
  <si>
    <t>O.05.000.061174</t>
  </si>
  <si>
    <t>Tê de visita em ferro fundido linha predial SMU, DN= 125 mm, ref. TVSMU 300322 da Saint Gobain ou equivalente</t>
  </si>
  <si>
    <t>O.05.000.061175</t>
  </si>
  <si>
    <t>Conjunto de ancoragem para tubo em ferro fundido predial SMU, DN= 125 mm, ref. CASMU 300073 da Saint Gobain ou equivalente</t>
  </si>
  <si>
    <t>O.05.000.061176</t>
  </si>
  <si>
    <t>Junta rapid de união aço inox, linha predial SMU, DN= 125mm e anel de vedação nitrílico ou EPDM, ref. JRSMUI da Saint Gobain ou equivalente</t>
  </si>
  <si>
    <t>O.05.000.061177</t>
  </si>
  <si>
    <t>Abraçadeira dentada para travamento em aço inoxidável com parafuso aço zincado para tubo ferro fundido predial ADSMU DN 125mm da Saint Gobain ou equivalente</t>
  </si>
  <si>
    <t>O.05.000.061178</t>
  </si>
  <si>
    <t>Abraçadeira dentada para travamento em aço inoxidável para tubo de ferro fundido predial ADSMU 300005 - DN = 150 mm</t>
  </si>
  <si>
    <t>O.05.000.061179</t>
  </si>
  <si>
    <t>Redução excêntrica em ferro fundido, predial SMU, DN = 125 x 100 mm, ref. RESMU 300286 da Saint Gobain ou equivalente</t>
  </si>
  <si>
    <t>O.05.000.061180</t>
  </si>
  <si>
    <t>Redução excêntrica em ferro fundido, predial SMU, DN = 150 x 75 mm, ref. RESMU 300219 da Saint Gobain ou equivalente</t>
  </si>
  <si>
    <t>O.05.000.061181</t>
  </si>
  <si>
    <t>Redução excêntrica em ferro fundido, predial SMU, DN = 150 x 125 mm, ref. RESMU 300324 da Saint Gobain ou equivalente</t>
  </si>
  <si>
    <t>O.05.000.061182</t>
  </si>
  <si>
    <t>Redução excêntrica em ferro fundido, predial SMU, DN = 200 x 125 mm, ref. RESMU 300326 da Saint Gobain ou equivalente</t>
  </si>
  <si>
    <t>O.05.000.061183</t>
  </si>
  <si>
    <t>Tubo em ferro fundido com ponta e ponta, predial SMU - esgoto e pluvial - DN= 125 mm, ref. TPSMU 300306 da Saint Gobain ou equivalente</t>
  </si>
  <si>
    <t>O.05.000.061184</t>
  </si>
  <si>
    <t>Redução excêntrica em ferro fundido, predial SMU, DN = 200 x 150 mm, ref. RESMU 300362 da Saint Gobain ou equivalente</t>
  </si>
  <si>
    <t>O.05.000.061185</t>
  </si>
  <si>
    <t>Flange avulso em ferro fundido classe PN-10, DN= 50mm, ref. Barbara ou equivalente</t>
  </si>
  <si>
    <t>O.05.000.061186</t>
  </si>
  <si>
    <t>Joelho 88° em ferro fundido, linha predial SMU, DN= 200 mm, ref. J88SMU 300380 Saint-Gobain ou equivalente</t>
  </si>
  <si>
    <t>O.05.000.061187</t>
  </si>
  <si>
    <t>Junção 45° em ferro fundido, linha predial YSMU, DN= 125x100 mm  ref. YSMU 300319 Saint-Gobain ou equivalente</t>
  </si>
  <si>
    <t>O.05.000.061188</t>
  </si>
  <si>
    <t>Joelho 45° em ferro fundido, linha predial SMU, DN= 200 mm  ref. J45SMU 300382 da Saint Gobain ou equivalente</t>
  </si>
  <si>
    <t>O.05.000.061189</t>
  </si>
  <si>
    <t>Junção 45° em ferro fundido, linha predial YSMU, DN= 150x100 mm  ref. YSMU 300350 Saint-Gobain ou equivalente</t>
  </si>
  <si>
    <t>O.05.000.061190</t>
  </si>
  <si>
    <t>Tampão simples em ferro fundido, predial SMU, DN = 150mm, ref. TPS SMU 300336 da Saint Gobain ou equivalente</t>
  </si>
  <si>
    <t>O.05.000.061192</t>
  </si>
  <si>
    <t>Tampão simples em ferro fundido, predial SMU, DN = 200 mm, ref. TPSSMU MU20B1SC da Saint Gobain ou equivalente</t>
  </si>
  <si>
    <t>O.05.000.061195</t>
  </si>
  <si>
    <t>Redução excêntrica em ferro fundido, predial (RE SMU) DN= 125 x 75 mm, ref. J88SMU 300216 Saint-Gobain ou equivalente</t>
  </si>
  <si>
    <t>O.05.000.061196</t>
  </si>
  <si>
    <t>Junção 45° em ferro fundido, linha predial YSMU, DN= 200x100 mm  ref. YSMU 300388 Saint-Gobain ou equivalente</t>
  </si>
  <si>
    <t>O.05.000.061197</t>
  </si>
  <si>
    <t>Junção 45° em ferro fundido, linha predial YSMU, DN= 200x200 mm  ref. YSMU 300409 Saint-Gobain ou equivalente</t>
  </si>
  <si>
    <t>O.05.000.061198</t>
  </si>
  <si>
    <t>Tê de visita em ferro fundido linha predial SMU, DN= 150 mm, ref. TVSMU 300358 da Saint Gobain ou equivalente</t>
  </si>
  <si>
    <t>O.05.000.061199</t>
  </si>
  <si>
    <t>Tê de visita em ferro fundido linha predial SMU, DN= 200 mm, ref. TVSMU 300398 da Saint Gobain ou equivalente</t>
  </si>
  <si>
    <t>O.05.000.061401</t>
  </si>
  <si>
    <t>Redução em ferro fundido concêntrica com flange, classe PN-10, DN= 100 x 80 mm, ref. Barbara ou equivalente</t>
  </si>
  <si>
    <t>O.05.000.061402</t>
  </si>
  <si>
    <t>Redução em ferro fundido concêntrica com flange, classe PN-10, DN= 150 x 80 mm, ref. Barbará ou equivalente</t>
  </si>
  <si>
    <t>O.05.000.061403</t>
  </si>
  <si>
    <t>Redução em ferro fundido concêntrica com flange, classe PN-10, DN= 200 x 150 mm, ref. Barbará ou equivalente</t>
  </si>
  <si>
    <t>O.05.000.061404</t>
  </si>
  <si>
    <t>Redução em ferro fundido concêntrica com flange, classe PN-10, DN= 250 x 200 mm, ref. Barbará ou equivalente</t>
  </si>
  <si>
    <t>O.05.000.062010</t>
  </si>
  <si>
    <t>Redução em ferro fundido excêntrica com flange, classe PN-10, DN= 100 x 80 mm, ref. Barbara ou equivalente</t>
  </si>
  <si>
    <t>O.05.000.062011</t>
  </si>
  <si>
    <t>Redução em ferro fundido excêntrica com flange, classe PN-10, DN= 150 x 80 mm, ref. Barbará ou equivalente</t>
  </si>
  <si>
    <t>O.05.000.062012</t>
  </si>
  <si>
    <t>Redução em ferro fundido excêntrica com flange, classe PN-10, DN= 200 x 150 mm, ref. Barbará ou equivalente</t>
  </si>
  <si>
    <t>O.05.000.062013</t>
  </si>
  <si>
    <t>Redução em ferro fundido excêntrica com flange, classe PN-10, DN= 250 x 200 mm, ref. Barbará ou equivalente</t>
  </si>
  <si>
    <t>O.05.000.062027</t>
  </si>
  <si>
    <t>Redução concêntrica em ferro fundido com flange, classe PN-10, DN= 80x50mm</t>
  </si>
  <si>
    <t>O.05.000.062400</t>
  </si>
  <si>
    <t>Joelho 45° em ferro fundido, SMU (J45SMU) DN= 50 mm</t>
  </si>
  <si>
    <t>O.05.000.062401</t>
  </si>
  <si>
    <t>Joelho 45° em ferro fundido, SMU (J45SMU) DN= 75 mm</t>
  </si>
  <si>
    <t>O.05.000.062402</t>
  </si>
  <si>
    <t>Joelho 45° em ferro fundido, SMU (J45SMU) DN= 100 mm</t>
  </si>
  <si>
    <t>O.05.000.062403</t>
  </si>
  <si>
    <t>Redução excêntrica em ferro fundido, predial (RE SMU) DN= 75 x 50 mm</t>
  </si>
  <si>
    <t>O.05.000.062404</t>
  </si>
  <si>
    <t>Redução excêntrica em ferro fundido, predial (RE SMU) DN= 100 x 75 mm</t>
  </si>
  <si>
    <t>O.05.000.062405</t>
  </si>
  <si>
    <t>Joelho 88° em ferro fundido SMU (J88 SMU) DN= 50 mm</t>
  </si>
  <si>
    <t>O.05.000.062406</t>
  </si>
  <si>
    <t>Junção 45° em ferro fundido SMU (Y SMU) DN= 75 x 75 mm</t>
  </si>
  <si>
    <t>O.05.000.062407</t>
  </si>
  <si>
    <t>Te de visita em ferro fundido SMU (TV SMU) DN= 75 mm</t>
  </si>
  <si>
    <t>O.05.000.062408</t>
  </si>
  <si>
    <t>Abraçadeira dentada para travamento em ferro fundido, predial SMU DN= 50 mm</t>
  </si>
  <si>
    <t>O.05.000.062409</t>
  </si>
  <si>
    <t>Redução excêntrica em ferro fundido, linha predial SMU, DN= 150 x 100 mm, ref. RESMU 300288 da Saint-Gobain ou equivalente</t>
  </si>
  <si>
    <t>O.05.000.062410</t>
  </si>
  <si>
    <t>Joelho 88° em ferro fundido SMU (J88 SMU) - DN= 75 mm</t>
  </si>
  <si>
    <t>O.05.000.062411</t>
  </si>
  <si>
    <t>Tê de visita em ferro fundido linha predial SMU, DN= 100 mm, ref. TVSMU 300276 da Saint-Gobain ou equivalente</t>
  </si>
  <si>
    <t>O.05.000.062412</t>
  </si>
  <si>
    <t>Abraçadeira dentada para travamento, linha predial SMU, DN= 75 mm, ref. AD SMU da Saint-Gobain ou equivalente</t>
  </si>
  <si>
    <t>O.05.000.062413</t>
  </si>
  <si>
    <t>Abraçadeira dentada para travamento, linha predial SMU, DN= 100 mm, ref. AD SMU da Saint-Gobain ou equivalente</t>
  </si>
  <si>
    <t>O.05.000.062414</t>
  </si>
  <si>
    <t>Tubo em ferro fundido com ponta e ponta, predial SMU - esgoto e pluvial - DN= 250 mm, ref. TPSMU 300411 da Saint Gobain ou equivalente</t>
  </si>
  <si>
    <t>O.05.000.062415</t>
  </si>
  <si>
    <t>Redução excêntrica em ferro fundido, predial (RE SMU) DN= 250 x 200 mm, ref. J88SMU 300402 Saint-Gobain ou equivalente</t>
  </si>
  <si>
    <t>O.05.000.062416</t>
  </si>
  <si>
    <t>Junta CV de união em aço inoxidável, DN= 250mm "JCVSMUI", para linha predial SMU, ref. ZA91J25A da Saint Cobain ou equivalente</t>
  </si>
  <si>
    <t>O.05.000.063501</t>
  </si>
  <si>
    <t>Válvula de gaveta em ferro fundido, haste ascendente com flange, classe 125 lb, DN= 2´</t>
  </si>
  <si>
    <t>O.05.000.063502</t>
  </si>
  <si>
    <t>Válvula de retenção em ferro fundido, nodular ASTM A-536 Gr. 65-45-12, tipo portinhola dupla e vedação em Buna-N, DN= 6´</t>
  </si>
  <si>
    <t>O.05.000.063503</t>
  </si>
  <si>
    <t>O.05.000.063505</t>
  </si>
  <si>
    <t>Hidrômetro tipo Woltmann em ferro fundido de 100mm (4´), flangeado inclusive acessórios de fixação</t>
  </si>
  <si>
    <t>O.05.000.063516</t>
  </si>
  <si>
    <t>Hidrômetro tipo Woltmann em ferro fundido de 50mm (2´), flangeado inclusive acessórios de fixação</t>
  </si>
  <si>
    <t>O.05.000.063517</t>
  </si>
  <si>
    <t>Filtro tipo cesto, corpo em ferro fundido para hidrômetro de 50mm (2´), flangeado</t>
  </si>
  <si>
    <t>O.05.000.064007</t>
  </si>
  <si>
    <t>Válvula de gaveta em ferro fundido com bolsa, DN= 150mm, acionamento com volante</t>
  </si>
  <si>
    <t>O.05.000.064008</t>
  </si>
  <si>
    <t>Válvula de gaveta em ferro fundido com bolsa, DN= 200mm, acionamento com volante</t>
  </si>
  <si>
    <t>O.05.000.064009</t>
  </si>
  <si>
    <t>Válvula de retenção em ferro fundido, tipo portinhola simples e vedação em Buna-N, DN= 4´</t>
  </si>
  <si>
    <t>O.05.000.064012</t>
  </si>
  <si>
    <t>Válvula de retenção em ferro fundido, nodular ASTM A-536 Gr. 65-45-12, tipo portinhola dupla e vedação em Buna-N, DN= 4´</t>
  </si>
  <si>
    <t>O.05.000.064026</t>
  </si>
  <si>
    <t>Válvula de retenção em pé com crivo, flangeada, em ferro fundido, DN= 6´</t>
  </si>
  <si>
    <t>O.05.000.064049</t>
  </si>
  <si>
    <t>Válvula de gaveta em ferro dúctil com flange, classe PN-10, DN= 200 mm, com corpo curto e volante, ref. Barbará ou equivalente</t>
  </si>
  <si>
    <t>O.05.000.064052</t>
  </si>
  <si>
    <t>Válvula de segurança em ferro fundido rosqueada, com pressão de ajuste de 6,1 até 10 kg/cm², DN= 3/4´; ref. SV 17 da Spirax Sarco ou equivalente</t>
  </si>
  <si>
    <t>O.05.000.064053</t>
  </si>
  <si>
    <t>Válvula de segurança em ferro fundido rosqueada, com pressão de ajuste de 0,40 até 0,75 kg/cm², DN= 2´; ref. SV 17 da Spirax Sarco ou equivalente</t>
  </si>
  <si>
    <t>O.05.000.064126</t>
  </si>
  <si>
    <t>Válvula automática em ferro dúctil/fundido nodular, controle de nível máxima, DN= 50 mm, classe PN 10; ref. VA-121-F da Bermad e flane da Valloy ou equivalente</t>
  </si>
  <si>
    <t>O.05.000.064127</t>
  </si>
  <si>
    <t>Válvula automática em ferro dúctil/fundido nodular, controle de nível máxima com solenoide, DN= 50mm, classe PN 10, ref. VA145 FE da Bermad, com flane da Vallay, ou equivalente</t>
  </si>
  <si>
    <t>O.05.000.064128</t>
  </si>
  <si>
    <t>Válvula automática em ferro dúctil/fundido nodular, controle de nível máxima com solenoide, DN= 100mm, classe PN 10, ref. VA145 FE da Bermad, com flante da Valloy ou equivalente</t>
  </si>
  <si>
    <t>O.05.000.064129</t>
  </si>
  <si>
    <t>O.05.000.064132</t>
  </si>
  <si>
    <t>Válvula de gaveta em ferro dúctil com flange, classe PN-10, DN= 300 mm, com corpo curto e volante, ref. Barbará ou equivalente</t>
  </si>
  <si>
    <t>O.05.000.064133</t>
  </si>
  <si>
    <t>Válvula de gaveta em ferro dúctil com flange, classe PN-10, DN= 100 mm, com corpo curto e volante, ref. Barbará ou equivalente</t>
  </si>
  <si>
    <t>O.05.000.064134</t>
  </si>
  <si>
    <t>Válvula de gaveta em ferro dúctil com flange, classe PN-10, DN= 150 mm, com corpo curto e volante, ref. Barbará ou equivalente</t>
  </si>
  <si>
    <t>O.05.000.064175</t>
  </si>
  <si>
    <t>O.05.000.064198</t>
  </si>
  <si>
    <t>Válvula de esfera em aço carbono fundido, passagem plena, extremidades rosqueáveis, classe 300lbs para vapor saturado, DN 2"; ref. VMR Spirax Sarc ou equivalente</t>
  </si>
  <si>
    <t>O.05.000.064204</t>
  </si>
  <si>
    <t>Válvula de governo (retenção e alarme) completa, corpo em ferro fundido, extremidades flangeadas, classe 125 lbs, DN=4´</t>
  </si>
  <si>
    <t>O.05.000.064205</t>
  </si>
  <si>
    <t>Válvula de gaveta, corpo em ferro fundido, extremidades flangeadas, haste ascendente, classe 125lbs, DN=4´</t>
  </si>
  <si>
    <t>O.05.000.064206</t>
  </si>
  <si>
    <t>Válvula de gaveta, corpo em ferro fundido, extremidades flangeadas, haste ascendente, classe 125lbs, DN=6´</t>
  </si>
  <si>
    <t>O.05.000.064207</t>
  </si>
  <si>
    <t>Válvula de retenção vertical, corpo em ferro fundido, extremidades flangeadas, classe 125lbs, DN=4´</t>
  </si>
  <si>
    <t>O.05.000.064213</t>
  </si>
  <si>
    <t>Válvula dupla em latão cromado, para bancada de laboratório, uso em GLP, bico para mangueira, de 1/4´ a 1/2´, ref. PV120 Pecinox, JV109 Juval, ou equivalente</t>
  </si>
  <si>
    <t>O.05.000.064214</t>
  </si>
  <si>
    <t>Válvula latão cromado, para cuba de laboratório, bico arejado/escalonado e nuca alta giratória, para mangueira, ref. PV-140 Pecinox, JV203 Juval, ou equivalente</t>
  </si>
  <si>
    <t>O.05.000.066226</t>
  </si>
  <si>
    <t>Conjunto motor-bomba (centrífuga), potência 50cv, monoestágio, Hman= 61 a 81 mca, Q= 170 a 80 m³/h, ref. modelo Norm Bloc TH-65-200 Thebe, ou equivalente</t>
  </si>
  <si>
    <t>O.05.000.067502</t>
  </si>
  <si>
    <t>Ralo seco em ferro fundido de 100 x 165 x 50 mm</t>
  </si>
  <si>
    <t>O.05.000.067517</t>
  </si>
  <si>
    <t>Grelha com malha quadriculada e requadro, em ferro fundido nodular classe 250/300, de 50x100x5cm; ref. Fuminas, Afer Industrial ou equivalente</t>
  </si>
  <si>
    <t>O.05.000.067521</t>
  </si>
  <si>
    <t>Ralo sifonado em ferro fundido de 150 x 240 x 75 mm</t>
  </si>
  <si>
    <t>O.05.000.067535</t>
  </si>
  <si>
    <t>Plug em ferro fundido para ralo de 2´</t>
  </si>
  <si>
    <t>O.05.000.067543</t>
  </si>
  <si>
    <t>Grelha em ferro fundido com requadro de 30 x 100 cm - 20 kg/m</t>
  </si>
  <si>
    <t>O.05.000.067548</t>
  </si>
  <si>
    <t>Grelha metálica de 150 x 150 mm, para caixa sifonada ou ralo, ref. Metal Vila ou equivalente</t>
  </si>
  <si>
    <t>O.05.000.067549</t>
  </si>
  <si>
    <t>Grelha metálica de 100 x 100 mm, para caixa sifonada ou ralo, ref. Metal Vila ou equivalente</t>
  </si>
  <si>
    <t>O.05.000.068510</t>
  </si>
  <si>
    <t>Pig tail ou chicote flexível revestimento em borracha sintética resistente, DN= 7/16´ x 1,00 m</t>
  </si>
  <si>
    <t>O.05.000.068533</t>
  </si>
  <si>
    <t>Filtro ´Y´ ferro fundido, rosca, 125 lbs vapor, 2´; ref. Spirax Sarco ou equivalente</t>
  </si>
  <si>
    <t>O.05.000.069512</t>
  </si>
  <si>
    <t>Registro automático de entrada (RAU) em ferro dúctil com flange tipo ABNT ou ISO, classe PN-10, DN= 3", haste em aço inoxidável AISI410</t>
  </si>
  <si>
    <t>O.05.000.090133</t>
  </si>
  <si>
    <t>Tampão ferro fundido com tampa articulada, de 400 x 600 mm, classe 15 (ruptura &gt; 1500 kg); ref. TA-40AR da Afer, TF-40 da Fuminas ou equivalente</t>
  </si>
  <si>
    <t>O.05.000.090427</t>
  </si>
  <si>
    <t>O.05.000.090496</t>
  </si>
  <si>
    <t>O.05.000.091139</t>
  </si>
  <si>
    <t>O.05.000.091171</t>
  </si>
  <si>
    <t>O.05.000.092863</t>
  </si>
  <si>
    <t>Válvula de gaveta em ferro dúctil com flange, classe PN-10, DN= 80 mm, com corpo curto e volante, ref. Barbará ou equivalente</t>
  </si>
  <si>
    <t>O.06.000.060501</t>
  </si>
  <si>
    <t>Tubo galvanizado, DN= 1/2´ DIN 2440 classe média</t>
  </si>
  <si>
    <t>O.06.000.060502</t>
  </si>
  <si>
    <t>Tubo galvanizado, DN= 3/4´ DIN 2440 classe média</t>
  </si>
  <si>
    <t>O.06.000.060503</t>
  </si>
  <si>
    <t>Tubo galvanizado, DN= 1´ DIN 2440 classe média</t>
  </si>
  <si>
    <t>O.06.000.060504</t>
  </si>
  <si>
    <t>Tubo galvanizado, DN= 1 1/4´ DIN 2440 classe média</t>
  </si>
  <si>
    <t>O.06.000.060505</t>
  </si>
  <si>
    <t>Tubo galvanizado, DN= 1 1/2´ DIN 2440 classe média</t>
  </si>
  <si>
    <t>O.06.000.060506</t>
  </si>
  <si>
    <t>Tubo galvanizado, DN= 2´ DIN 2440 classe média</t>
  </si>
  <si>
    <t>O.06.000.060507</t>
  </si>
  <si>
    <t>Tubo galvanizado, DN= 2 1/2´ DIN 2440 classe média</t>
  </si>
  <si>
    <t>O.06.000.060508</t>
  </si>
  <si>
    <t>Tubo galvanizado, DN= 3´ DIN 2440 classe média</t>
  </si>
  <si>
    <t>O.06.000.060509</t>
  </si>
  <si>
    <t>Tubo galvanizado, DN= 4´ DIN 2440 classe média</t>
  </si>
  <si>
    <t>O.06.000.060511</t>
  </si>
  <si>
    <t>Tubo galvanizado, DN= 6´ DIN 2440 classe média</t>
  </si>
  <si>
    <t>O.06.000.060702</t>
  </si>
  <si>
    <t>Tubo em aço galvanizado 2´ SCH 40, sem costura</t>
  </si>
  <si>
    <t>O.06.000.060705</t>
  </si>
  <si>
    <t>Tubo em aço galvanizado 1 1/2´ SCH 40, sem costura</t>
  </si>
  <si>
    <t>O.06.000.060750</t>
  </si>
  <si>
    <t>Tubo em aço galvanizado 1/2´ SCH 80, sem costura</t>
  </si>
  <si>
    <t>O.06.000.060751</t>
  </si>
  <si>
    <t>Tubo em aço galvanizado 3/4´ SCH 80, sem costura</t>
  </si>
  <si>
    <t>O.06.000.060801</t>
  </si>
  <si>
    <t>Tubo em aço galvanizado 4´ SCH 40, sem costura</t>
  </si>
  <si>
    <t>O.06.000.060802</t>
  </si>
  <si>
    <t>Tubo em aço galvanizado 3/4´ SCH 40, sem costura</t>
  </si>
  <si>
    <t>O.06.000.060803</t>
  </si>
  <si>
    <t>Tubo em aço galvanizado 1´ SCH 40, sem costura</t>
  </si>
  <si>
    <t>O.06.000.060804</t>
  </si>
  <si>
    <t>Tubo em aço galvanizado 1 1/4´ SCH 40, sem costura</t>
  </si>
  <si>
    <t>O.06.000.060805</t>
  </si>
  <si>
    <t>Tubo em aço galvanizado 2 1/2´ SCH 40, sem costura</t>
  </si>
  <si>
    <t>O.06.000.060806</t>
  </si>
  <si>
    <t>Tubo em aço galvanizado 3´ SCH 40, sem costura</t>
  </si>
  <si>
    <t>O.06.000.060808</t>
  </si>
  <si>
    <t>Tubo em aço galvanizado 1/2´ SCH 40, sem costura</t>
  </si>
  <si>
    <t>O.06.000.060809</t>
  </si>
  <si>
    <t>Tubo em aço galvanizado 6´ SCH 40, sem costura</t>
  </si>
  <si>
    <t>O.07.000.061330</t>
  </si>
  <si>
    <t>Válvula de esfera monobloco em latão fundido/forjado, passagem plena, acionamento com alavanca, DN= 4"</t>
  </si>
  <si>
    <t>O.07.000.063530</t>
  </si>
  <si>
    <t>Registro regulador de vazão para chuveiros e duchas 1/2´; ref. 00142206 da Docol linha Docolmatic ou equivalente</t>
  </si>
  <si>
    <t>O.07.000.063531</t>
  </si>
  <si>
    <t>Registro de pressão amarelo 3/4´, sem canopla; ref. Deca ou equivalente</t>
  </si>
  <si>
    <t>O.07.000.063532</t>
  </si>
  <si>
    <t>Registro de pressão cromado com canopla 1/2´</t>
  </si>
  <si>
    <t>O.07.000.063533</t>
  </si>
  <si>
    <t>Registro de pressão cromado com canopla 3/4´; ref. 4416202+canopla 4900.C39 Deca, 1416 e acabamento BE Forusi ou equivalente</t>
  </si>
  <si>
    <t>O.07.000.063535</t>
  </si>
  <si>
    <t>Registro regulador de vazão para torneiras, misturadores, bidês e outros de 1/2´ cromado; ref. 13010006 Docol linha Docolmatic ou equivalente</t>
  </si>
  <si>
    <t>O.07.000.063545</t>
  </si>
  <si>
    <t>Registro de gaveta cromado com canopla 1/2´</t>
  </si>
  <si>
    <t>O.07.000.063546</t>
  </si>
  <si>
    <t>Registro de gaveta cromado com canopla 3/4´</t>
  </si>
  <si>
    <t>O.07.000.063547</t>
  </si>
  <si>
    <t>Registro de gaveta cromado com canopla 1´</t>
  </si>
  <si>
    <t>O.07.000.063548</t>
  </si>
  <si>
    <t>Registro de gaveta cromado com canopla 1 1/4´</t>
  </si>
  <si>
    <t>O.07.000.063549</t>
  </si>
  <si>
    <t>Registro de gaveta cromado com canopla 1 1/2´</t>
  </si>
  <si>
    <t>O.07.000.063560</t>
  </si>
  <si>
    <t>Registro de gaveta amarelo 1/2´</t>
  </si>
  <si>
    <t>O.07.000.063561</t>
  </si>
  <si>
    <t>Registro de gaveta amarelo de 3/4´</t>
  </si>
  <si>
    <t>O.07.000.063562</t>
  </si>
  <si>
    <t>Registro de gaveta amarelo 1´</t>
  </si>
  <si>
    <t>O.07.000.063563</t>
  </si>
  <si>
    <t>Registro de gaveta amarelo 1 1/4´</t>
  </si>
  <si>
    <t>O.07.000.063564</t>
  </si>
  <si>
    <t>Registro de gaveta amarelo 1 1/2´</t>
  </si>
  <si>
    <t>O.07.000.063565</t>
  </si>
  <si>
    <t>Registro de gaveta amarelo 2´</t>
  </si>
  <si>
    <t>O.07.000.063566</t>
  </si>
  <si>
    <t>Registro de gaveta amarelo 2 1/2´</t>
  </si>
  <si>
    <t>O.07.000.063567</t>
  </si>
  <si>
    <t>Registro de gaveta amarelo 3´</t>
  </si>
  <si>
    <t>O.07.000.063569</t>
  </si>
  <si>
    <t>Registro de gaveta amarelo de 4´</t>
  </si>
  <si>
    <t>O.07.000.064006</t>
  </si>
  <si>
    <t>Válvula de esfera monobloco em latão fundido/forjado, passagem plena, acionamento com alavanca, DN=1/2"</t>
  </si>
  <si>
    <t>O.07.000.068503</t>
  </si>
  <si>
    <t>Luva de redução de 3/4´x 1/2´ para entrada de gás em latão</t>
  </si>
  <si>
    <t>O.07.000.068505</t>
  </si>
  <si>
    <t>Pigtail para manômetro em latão (rabo de porco), DN 1/2´</t>
  </si>
  <si>
    <t>O.07.000.068512</t>
  </si>
  <si>
    <t>Regulador de primeiro estágio, tipo alta pressão até 1,3 kgf/cm², vazão de 50 kg GLP/hora; ref. 76510/2 fabricação Alianca ou equivalente</t>
  </si>
  <si>
    <t>O.07.000.068516</t>
  </si>
  <si>
    <t>Bico escalonado para gás 3/8´ em latão</t>
  </si>
  <si>
    <t>O.07.000.090509</t>
  </si>
  <si>
    <t>Válvula de esfera monobloco em latão fundido/forjado, passagem plena, acionamento com alavanca, DN= 3/4"</t>
  </si>
  <si>
    <t>O.07.000.090510</t>
  </si>
  <si>
    <t>Válvula de esfera monobloco em latão fundido/forjado, passagem plena, acionamento com alavanca, DN= 1"</t>
  </si>
  <si>
    <t>O.07.000.090513</t>
  </si>
  <si>
    <t>Válvula de esfera monobloco em latão fundido, passagem plena, acionamento com alavanca, DN= 1.1/4´</t>
  </si>
  <si>
    <t>O.07.000.090518</t>
  </si>
  <si>
    <t>Válvula de esfera monobloco em latão fundido/forjado, passagem plena, acionamento com alavanca, DN= 2"</t>
  </si>
  <si>
    <t>O.08.000.061342</t>
  </si>
  <si>
    <t>O.08.000.061343</t>
  </si>
  <si>
    <t>O.08.000.063001</t>
  </si>
  <si>
    <t>Tubo de cobre flexível para sistema de ar condicionado, espessura 1/32" - diâmetro 3/16" (0,090 kg/m)</t>
  </si>
  <si>
    <t>O.08.000.063002</t>
  </si>
  <si>
    <t>Tubo de cobre flexível para sistema de ar condicionado, espessura 1/32" - diâmetro 1/4" (0,133 kg/m)</t>
  </si>
  <si>
    <t>O.08.000.063003</t>
  </si>
  <si>
    <t>Tubo de cobre flexível para sistema de ar condicionado, espessura 1/32" - diâmetro 5/16" (0,160 kg/m)</t>
  </si>
  <si>
    <t>O.08.000.063004</t>
  </si>
  <si>
    <t>Tubo de cobre flexível para sistema de ar condicionado, espessura 1/32" - diâmetro 3/8" (0,200 kg/m)</t>
  </si>
  <si>
    <t>O.08.000.063005</t>
  </si>
  <si>
    <t>Tubo de cobre flexível para sistema de ar condicionado, espessura 1/32" - diâmetro 1/2" (0,280 kg/m)</t>
  </si>
  <si>
    <t>O.08.000.063006</t>
  </si>
  <si>
    <t>Tubo de cobre flexível para sistema de ar condicionado, espessura 1/32" - diâmetro 5/8" (0,346 kg/m)</t>
  </si>
  <si>
    <t>O.08.000.063007</t>
  </si>
  <si>
    <t>Tubo de cobre flexível para sistema de ar condicionado, espessura 1/32" - diâmetro 3/4" (0,426 kg/m)</t>
  </si>
  <si>
    <t>O.08.000.063010</t>
  </si>
  <si>
    <t>Tubo de cobre sem costura, rígido, espessura 1/16", diâmetro 3/8" (0,353 kg/m)</t>
  </si>
  <si>
    <t>O.08.000.063011</t>
  </si>
  <si>
    <t>Tubo de cobre sem costura, rígido, espessura 1/16", diâmetro 1/2" (0,494 kg/m)</t>
  </si>
  <si>
    <t>O.08.000.063012</t>
  </si>
  <si>
    <t>Tubo de cobre sem costura, rígido, espessura 1/16", diâmetro 5/8" (0,635 kg/m)</t>
  </si>
  <si>
    <t>O.08.000.063013</t>
  </si>
  <si>
    <t>Tubo de cobre sem costura, rígido, espessura 1/16", diâmetro 3/4" (0,776 kg/m)</t>
  </si>
  <si>
    <t>O.08.000.063014</t>
  </si>
  <si>
    <t>Tubo de cobre sem costura, rígido, espessura 1/16", diâmetro 7/8" (0,918 kg/m)</t>
  </si>
  <si>
    <t>O.08.000.063015</t>
  </si>
  <si>
    <t>Tubo de cobre sem costura, rígido, espessura 1/16", diâmetro 1" (1,060 kg/m)</t>
  </si>
  <si>
    <t>O.08.000.063016</t>
  </si>
  <si>
    <t>Tubo de cobre sem costura, rígido, espessura 1/16", diâmetro 1 1/8" (1,200 kg/m)</t>
  </si>
  <si>
    <t>O.08.000.063017</t>
  </si>
  <si>
    <t>Tubo de cobre sem costura, rígido, espessura 1/16", diâmetro 1 1/4" (1,340 kg/m)</t>
  </si>
  <si>
    <t>O.08.000.063018</t>
  </si>
  <si>
    <t>Tubo de cobre sem costura, rígido, espessura 1/16", diâmetro 1 3/8" (1,480 kg/m)</t>
  </si>
  <si>
    <t>O.08.000.063019</t>
  </si>
  <si>
    <t>Tubo de cobre sem costura, rígido, espessura 1/16", diâmetro 1 1/2" (1,620 kg/m)</t>
  </si>
  <si>
    <t>O.08.000.063020</t>
  </si>
  <si>
    <t>Tubo de cobre sem costura, rígido, espessura 1/16", diâmetro 1 5/8" (1,760 kg/m)</t>
  </si>
  <si>
    <t>O.08.000.063040</t>
  </si>
  <si>
    <t>Tubo de cobre classe A, DN= 35mm (1 1/4´)</t>
  </si>
  <si>
    <t>O.08.000.063041</t>
  </si>
  <si>
    <t>Tubo de cobre classe A, DN= 42mm (1 1/2´)</t>
  </si>
  <si>
    <t>O.08.000.063042</t>
  </si>
  <si>
    <t>Tubo de cobre classe A, DN= 54mm (2´)</t>
  </si>
  <si>
    <t>O.08.000.063043</t>
  </si>
  <si>
    <t>Tubo de cobre classe A, DN= 66mm (2 1/2´)</t>
  </si>
  <si>
    <t>O.08.000.063044</t>
  </si>
  <si>
    <t>Tubo de cobre classe A, DN= 79mm (3´)</t>
  </si>
  <si>
    <t>O.08.000.063045</t>
  </si>
  <si>
    <t>Tubo de cobre classe A, DN= 104mm (4´)</t>
  </si>
  <si>
    <t>O.08.000.063046</t>
  </si>
  <si>
    <t>Tubo de cobre classe A, DN= 15mm (1/2´)</t>
  </si>
  <si>
    <t>O.08.000.063047</t>
  </si>
  <si>
    <t>Tubo de cobre classe A, DN= 22mm (3/4´)</t>
  </si>
  <si>
    <t>O.08.000.063048</t>
  </si>
  <si>
    <t>Tubo de cobre classe A, DN= 28mm (1´)</t>
  </si>
  <si>
    <t>O.08.000.063049</t>
  </si>
  <si>
    <t>Tubo de cobre classe E, DN= 22mm (3/4´)</t>
  </si>
  <si>
    <t>O.08.000.063050</t>
  </si>
  <si>
    <t>Tubo de cobre classe E, DN= 28mm (1´)</t>
  </si>
  <si>
    <t>O.08.000.063051</t>
  </si>
  <si>
    <t>Tubo de cobre classe E, DN= 35mm (1 1/4´)</t>
  </si>
  <si>
    <t>O.08.000.063052</t>
  </si>
  <si>
    <t>Tubo de cobre classe E, DN= 42mm (1 1/2´)</t>
  </si>
  <si>
    <t>O.08.000.063053</t>
  </si>
  <si>
    <t>Tubo de cobre classe E, DN= 54mm (2´)</t>
  </si>
  <si>
    <t>O.08.000.063054</t>
  </si>
  <si>
    <t>Tubo de cobre classe E, DN= 66mm (2 1/2´)</t>
  </si>
  <si>
    <t>O.08.000.069515</t>
  </si>
  <si>
    <t>Torneira de boia liga de cobre (bronze e latão), plástico de engenharia, elastômeros, de 3/4"</t>
  </si>
  <si>
    <t>O.08.000.069516</t>
  </si>
  <si>
    <t>Torneira de boia liga de cobre (bronze e latão), plástico de engenharia, elastômeros, de 1"</t>
  </si>
  <si>
    <t>O.08.000.069517</t>
  </si>
  <si>
    <t>Torneira de boia liga de cobre (bronze e latão), plástico de engenharia, elastômeros, de 1 1/2"</t>
  </si>
  <si>
    <t>O.08.000.069518</t>
  </si>
  <si>
    <t>Torneira de boia liga de cobre (bronze e latão), plástico de engenharia, elastômeros, de 2"</t>
  </si>
  <si>
    <t>O.08.000.069522</t>
  </si>
  <si>
    <t>Torneira de boia liga de cobre (bronze e latão), plástico de engenharia, elastômeros, de 1 1/4"</t>
  </si>
  <si>
    <t>O.08.000.069523</t>
  </si>
  <si>
    <t>Torneira de boia liga de cobre (bronze e latão), plástico de engenharia, elastômeros, de 2 1/2"</t>
  </si>
  <si>
    <t>O.09.000.063500</t>
  </si>
  <si>
    <t>Válvula de gaveta em bronze com haste ascendente e extremidades rosqueáveis, classe 150 libras para vapor saturado e 300 libras para água, óleo e gás, DN= 4´</t>
  </si>
  <si>
    <t>O.09.000.063503</t>
  </si>
  <si>
    <t>Válvula de gaveta em bronze com haste não ascendente e extremidades rosqueáveis, classe 150lbs para vapor saturado e classe 300lbs para água, óleo e gás, DN= 4´</t>
  </si>
  <si>
    <t>O.09.000.063504</t>
  </si>
  <si>
    <t>Válvula de gaveta em bronze com haste não ascendente e extremidades rosqueáveis, classe 150lbs para vapor saturado e classe 300lbs para água, óleo e gás, DN= 2´</t>
  </si>
  <si>
    <t>O.09.000.063507</t>
  </si>
  <si>
    <t>Válvula de gaveta em bronze com haste não ascendente e extremidades rosqueáveis, classe 125 libras, para vapor saturado e 200 libras para água, óleo e gás, DN= 3/4´</t>
  </si>
  <si>
    <t>O.09.000.063541</t>
  </si>
  <si>
    <t>Válvula de gaveta em bronze com haste não ascendente e extremidades rosqueáveis, classe 125 libras, para vapor e classe 200 libras, para água, óleo e gás, DN= 1´</t>
  </si>
  <si>
    <t>O.09.000.063542</t>
  </si>
  <si>
    <t>Válvula de gaveta em bronze com haste não ascendente e extremidades rosqueáveis, classe 125 libras, para vapor e classe 200 libras, para água, óleo e gás, DN= 1 1/2´</t>
  </si>
  <si>
    <t>O.09.000.063543</t>
  </si>
  <si>
    <t>Válvula de gaveta em bronze com haste não ascendente e extremidades rosqueáveis, classe 125 libras, para vapor e classe 200 libras, para água, óleo e gás, DN= 2 1/2´</t>
  </si>
  <si>
    <t>O.09.000.063544</t>
  </si>
  <si>
    <t>Válvula de gaveta em bronze com haste não ascendente e extremidades rosqueáveis, classe 125 libras, para vapor e classe 200 libras, para água, óleo e gás, DN= 3´</t>
  </si>
  <si>
    <t>O.09.000.063551</t>
  </si>
  <si>
    <t>Hidrômetro em bronze, diâmetro 25 mm (1), vazão máxima de trabalho de 10 m³/h</t>
  </si>
  <si>
    <t>O.09.000.063552</t>
  </si>
  <si>
    <t>Hidrômetro em bronze, diâmetro 40 mm (1 1/2)</t>
  </si>
  <si>
    <t>O.09.000.064001</t>
  </si>
  <si>
    <t>Válvula de gaveta em bronze com haste não ascendente e extremidades rosqueáveis, classe 125 libras para vapor e classe 200 libras, para água, óleo e gás, DN= 6´</t>
  </si>
  <si>
    <t>O.09.000.064005</t>
  </si>
  <si>
    <t>Válvula de gaveta em bronze com haste não ascendente e extremidades rosqueáveis, classe 125 libras para vapor e classe 200 libras para água, óleo e gás, DN= 2´</t>
  </si>
  <si>
    <t>O.09.000.064009</t>
  </si>
  <si>
    <t>Válvula de gaveta em bronze com haste não ascendente e extremidades rosqueáveis, classe 125 libras, para vapor e classe 200 libras, para água, óleo e gás, DN= 1 1/4´</t>
  </si>
  <si>
    <t>O.09.000.064016</t>
  </si>
  <si>
    <t>Válvula de retenção horizontal em bronze 3/4´</t>
  </si>
  <si>
    <t>O.09.000.064017</t>
  </si>
  <si>
    <t>Válvula de retenção horizontal em bronze 1´</t>
  </si>
  <si>
    <t>O.09.000.064018</t>
  </si>
  <si>
    <t>Válvula de retenção horizontal em bronze 1 1/4´</t>
  </si>
  <si>
    <t>O.09.000.064019</t>
  </si>
  <si>
    <t>Válvula de retenção horizontal em bronze 1 1/2´</t>
  </si>
  <si>
    <t>O.09.000.064020</t>
  </si>
  <si>
    <t>Válvula de retenção horizontal em bronze 2´</t>
  </si>
  <si>
    <t>O.09.000.064021</t>
  </si>
  <si>
    <t>Válvula de retenção horizontal em bronze 2 1/2´</t>
  </si>
  <si>
    <t>O.09.000.064022</t>
  </si>
  <si>
    <t>Válvula de retenção horizontal em bronze 3´</t>
  </si>
  <si>
    <t>O.09.000.064025</t>
  </si>
  <si>
    <t>Válvula globo em bronze com extremidades roscáveis, classe 150lbs para vapor saturado e classe 300lbs para água, óleo e gás, DN= 3/4´</t>
  </si>
  <si>
    <t>O.09.000.064027</t>
  </si>
  <si>
    <t>Válvula retenção pé com crivo em bronze, DN= 1´</t>
  </si>
  <si>
    <t>O.09.000.064028</t>
  </si>
  <si>
    <t>Válvula retenção pé com crivo em bronze, DN= 1 1/4´</t>
  </si>
  <si>
    <t>O.09.000.064029</t>
  </si>
  <si>
    <t>Válvula retenção pé com crivo em bronze, DN= 1 1/2´</t>
  </si>
  <si>
    <t>O.09.000.064030</t>
  </si>
  <si>
    <t>Válvula retenção pé com crivo em bronze, DN= 2´</t>
  </si>
  <si>
    <t>O.09.000.064031</t>
  </si>
  <si>
    <t>Válvula retenção pé com crivo em bronze, DN= 2 1/2´</t>
  </si>
  <si>
    <t>O.09.000.064032</t>
  </si>
  <si>
    <t>Válvula retenção pé com crivo em bronze, DN= 3´</t>
  </si>
  <si>
    <t>O.09.000.064033</t>
  </si>
  <si>
    <t>Válvula globo em bronze com extremidades roscáveis, classe 150lbs para vapor saturado, classe 300lbs para água, óleo e gás, DN= 1´</t>
  </si>
  <si>
    <t>O.09.000.064034</t>
  </si>
  <si>
    <t>Válvula retenção pé com crivo em bronze, DN= 4´</t>
  </si>
  <si>
    <t>O.09.000.064037</t>
  </si>
  <si>
    <t>Válvula globo em bronze com extremidades roscáveis, classe 150lbs para vapor saturado, classe 300lbs para água, óleo e gás, DN= 1 1/2´</t>
  </si>
  <si>
    <t>O.09.000.064038</t>
  </si>
  <si>
    <t>Válvula globo em bronze com extremidades roscáveis, classe 150lbs para vapor saturado, classe 300lbs para água, óleo e gás, DN= 2´</t>
  </si>
  <si>
    <t>O.09.000.064048</t>
  </si>
  <si>
    <t>Válvula globo em bronze com extremidades roscáveis, classe 150lbs para vapor saturado, 300lbs para água, óleo e gás, DN= 2 1/2´</t>
  </si>
  <si>
    <t>O.09.000.064050</t>
  </si>
  <si>
    <t>Válvula globo em bronze com extremidades roscáveis, classe 125lb para vapor saturado, classe 200 libras para água, óleo e gás, DN= 2´</t>
  </si>
  <si>
    <t>O.09.000.064051</t>
  </si>
  <si>
    <t>Válvula globo em bronze com extremidades roscáveis, classe 150lbs para vapor saturado, classe 300lbs para água, óleo e gás, D= 4´</t>
  </si>
  <si>
    <t>O.09.000.064061</t>
  </si>
  <si>
    <t>Válvula de retenção vertical em bronze 1´</t>
  </si>
  <si>
    <t>O.09.000.064062</t>
  </si>
  <si>
    <t>Válvula de retenção vertical em bronze 1 1/4´</t>
  </si>
  <si>
    <t>O.09.000.064063</t>
  </si>
  <si>
    <t>Válvula de retenção vertical em bronze 1 1/2´</t>
  </si>
  <si>
    <t>O.09.000.064064</t>
  </si>
  <si>
    <t>Válvula de retenção vertical em bronze 2´</t>
  </si>
  <si>
    <t>O.09.000.064065</t>
  </si>
  <si>
    <t>Válvula de retenção vertical em bronze 2 1/2´</t>
  </si>
  <si>
    <t>O.09.000.064066</t>
  </si>
  <si>
    <t>Válvula de retenção vertical em bronze 3´</t>
  </si>
  <si>
    <t>O.09.000.064068</t>
  </si>
  <si>
    <t>Válvula de retenção vertical em bronze de 4´ - com flange</t>
  </si>
  <si>
    <t>O.09.000.064172</t>
  </si>
  <si>
    <t>Válvula globo em bronze com extremidades roscáveis, classe 150lbs para vapor saturado, classe 300lbs para água, óleo e gás, D= 3´</t>
  </si>
  <si>
    <t>O.09.000.064187</t>
  </si>
  <si>
    <t>Válvula de gaveta, corpo em bronze, extremidades roscáveis, haste fixa, classe 150 libras, DN=1/2´</t>
  </si>
  <si>
    <t>O.09.000.064188</t>
  </si>
  <si>
    <t>Válvula de gaveta, corpo em bronze, extremidades roscáveis, haste fixa, classe 150 libras, DN=3/4´</t>
  </si>
  <si>
    <t>O.09.000.064189</t>
  </si>
  <si>
    <t>Válvula de gaveta, corpo em bronze, extremidades roscáveis, haste fixa, classe 150 libras, DN=1´</t>
  </si>
  <si>
    <t>O.09.000.064190</t>
  </si>
  <si>
    <t>Válvula de gaveta, corpo em bronze, extremidades roscáveis, haste fixa, classe 150 libras, DN=1 1/4´</t>
  </si>
  <si>
    <t>O.09.000.064191</t>
  </si>
  <si>
    <t>Válvula globo, corpo em bronze,extremidades roscáveis, haste ascendente, classe 150 libras, DN=1/2´</t>
  </si>
  <si>
    <t>O.09.000.064192</t>
  </si>
  <si>
    <t>Válvula globo, corpo em bronze,extremidades roscáveis, haste ascendente, classe 150 libras, DN=1 1/4´</t>
  </si>
  <si>
    <t>O.09.000.064193</t>
  </si>
  <si>
    <t>Filtro Y, corpo em aço carbono, tela removível em aço inox, classe 150 libras, DN=1/2´</t>
  </si>
  <si>
    <t>O.09.000.064194</t>
  </si>
  <si>
    <t>Filtro Y, corpo em aço carbono, tela removível em aço inox, classe 150 libras, DN=3,4´</t>
  </si>
  <si>
    <t>O.09.000.064195</t>
  </si>
  <si>
    <t>Filtro Y, corpo em aço carbono, tela removível em aço inox, classe 150 libras, DN=1´</t>
  </si>
  <si>
    <t>O.09.000.064196</t>
  </si>
  <si>
    <t>Filtro Y, corpo em aço carbono, tela removível em aço inox, classe 150 libras, DN=1 1/4´</t>
  </si>
  <si>
    <t>O.09.000.064202</t>
  </si>
  <si>
    <t>Válvula automática redutora de pressão, de ação direta, corpo em bronze, extremidades roscadas, para água, ar, óleo e gás, PE=200psi e PS=20 à 90psi, DN=11/4´</t>
  </si>
  <si>
    <t>O.09.000.064203</t>
  </si>
  <si>
    <t>Válvula automática de redução de pressão, de ação direta, corpo em bronze, extremidades roscadas, para água, ar, óleo e gás, PE=200psi e PS=20 à 90psi, DN=2´</t>
  </si>
  <si>
    <t>O.09.000.064215</t>
  </si>
  <si>
    <t>Válvula de gaveta em bronze com fecho rápido sem acabamento, DN= 1 1/2´</t>
  </si>
  <si>
    <t>O.09.000.068531</t>
  </si>
  <si>
    <t>Filtro tipo ´Y´ corpo em bronze, tela (filtro) em aço inoxidável, extremidades roscáveis, para gás, DN= 2´</t>
  </si>
  <si>
    <t>O.09.000.090132</t>
  </si>
  <si>
    <t>Válvula globo angular de 45° em bronze ou latão, classe de pressão mínima 14kgf/cm², para recalque de rede de incêndio, DN= 2 1/2´; ref. Buckaspiero ou equivalente</t>
  </si>
  <si>
    <t>O.09.000.092041</t>
  </si>
  <si>
    <t>Válvula de gaveta em bronze com haste ascendente e extremidades rosqueáveis, classe 150lbs para vapor saturado, classe 300lbs para água, óleo e gás, DN= 1/2´</t>
  </si>
  <si>
    <t>O.10.000.065502</t>
  </si>
  <si>
    <t>Bacia sifonada de louça branca 6 litros; ref. linha Sabará ou Diamantina da Icasa, linha Ravena da Deca ou equivalente</t>
  </si>
  <si>
    <t>O.10.000.065506</t>
  </si>
  <si>
    <t>Bacia turca de louça branca, com volume de descarga reduzido 6 litros; ref. linha Institucional da Celite ou equivalente</t>
  </si>
  <si>
    <t>O.10.000.065508</t>
  </si>
  <si>
    <t>Lavatório de louça, branco, com coluna de 55,5X48cm; referência comercial linha Luna lL-9 + lC9 da Icasa ou equivalente</t>
  </si>
  <si>
    <t>O.10.000.065509</t>
  </si>
  <si>
    <t>Lavatório de louça, sem coluna de 46 x 36 cm; ref. Icasa, Sabará, Deca Ravena ou equivalente</t>
  </si>
  <si>
    <t>O.10.000.065514</t>
  </si>
  <si>
    <t>O.10.000.065516</t>
  </si>
  <si>
    <t>Meia saboneteira de louça de embutir 7,5x15cm / 10,5x17,5cm, ref. Deca, Celite, Hervy ou equivalente</t>
  </si>
  <si>
    <t>O.10.000.065518</t>
  </si>
  <si>
    <t>Saboneteira de louça de embutir 15x15cm / 18x18cm, ref. Deca, Celite, Hervy ou equivalente</t>
  </si>
  <si>
    <t>O.10.000.065522</t>
  </si>
  <si>
    <t>Bacia sifonada de louça com saída horizontal, linha Ravena da Deca, ou equivalente</t>
  </si>
  <si>
    <t>O.10.000.065528</t>
  </si>
  <si>
    <t>Tanque de louça com coluna de 18 a 20 litros, ref. Celite, Icasa, Incepa ou equivalente</t>
  </si>
  <si>
    <t>O.10.000.065534</t>
  </si>
  <si>
    <t>Lavatório pequeno e coluna suspensa; ref. Vogue Plus ou equivalente</t>
  </si>
  <si>
    <t>O.10.000.065538</t>
  </si>
  <si>
    <t>Mictório auto sifonado de louça, branco, ref. Icasa, Celite ou equivalente</t>
  </si>
  <si>
    <t>O.10.000.065544</t>
  </si>
  <si>
    <t>Cuba de louça de embutir redonda, de 36cm, branca, ref. Icasa, Deca ou equivalente</t>
  </si>
  <si>
    <t>O.10.000.065555</t>
  </si>
  <si>
    <t>Bacia louça branca 6 litros, com caixa descarga acoplada, linha Ravena da Deca, linha Diamantina, Azálea da Celite, ou equivalente</t>
  </si>
  <si>
    <t>O.10.000.065556</t>
  </si>
  <si>
    <t>Cuba de louça de embutir oval, 40x30cm, ref. Deca L 59 ou equivalente</t>
  </si>
  <si>
    <t>O.10.000.065559</t>
  </si>
  <si>
    <t>Lavatório de louça com coluna suspensa; referência comercial Celite, Icasa, Incepa ou equivalente</t>
  </si>
  <si>
    <t>O.10.000.065564</t>
  </si>
  <si>
    <t>Lavatório de louça para canto sem coluna para pessoa com mobilidade reduzida, ref. L76 Coleção Master da Deca ou equivalente</t>
  </si>
  <si>
    <t>O.10.000.065570</t>
  </si>
  <si>
    <t>Tanque louça branca com coluna, 30 litros; ref. Celite, Icasa, Incepa ou equivalente</t>
  </si>
  <si>
    <t>O.10.000.065671</t>
  </si>
  <si>
    <t>Bacia para pessoas com mobilidade reduzida, linha tradicional, cor branco gelo, ref. linha Vogue Plus Conforto P.510 ou equivalente</t>
  </si>
  <si>
    <t>O.10.000.065672</t>
  </si>
  <si>
    <t>Tanque de louça sem coluna, médio, capacidade 30 litros, ref. TQ.02, branco da Deca ou equivalente</t>
  </si>
  <si>
    <t>O.10.000.066152</t>
  </si>
  <si>
    <t>Lavatório de louça para canto de 300 x 300 x 300 mm, branco gelo, ref. L 101 linha Izi da Deca ou equivalente</t>
  </si>
  <si>
    <t>O.10.000.090733</t>
  </si>
  <si>
    <t>Bacia sifonafa com caixa de descarga acoplada de louça branca - infantil, referência Icasa, Celite ou equivalente</t>
  </si>
  <si>
    <t>O.11.000.021000</t>
  </si>
  <si>
    <t>Misturador termostato com acabamento cromado, para chuveiros e duchas, com dois volantes, trava de segurança a 38°C, ref. Decaterm 2430 C034 da Deca ou equivalente</t>
  </si>
  <si>
    <t>O.11.000.031636</t>
  </si>
  <si>
    <t>Arejador com articulador em ABS cromado, completo, para torneira padrão, referência Blukit ou equivalente</t>
  </si>
  <si>
    <t>O.11.000.047507</t>
  </si>
  <si>
    <t>Torneira elétrica, bica alta e móvel, com arejador articulável - 220V; ref. 220V de 5.400W da Fame, 220V Slim Multitemperaturas 5.500 W da Hydra ou equivalente</t>
  </si>
  <si>
    <t>O.11.000.063536</t>
  </si>
  <si>
    <t>Válvula para água fria ou pré-misturada 3/4´ baixa e alta pressão, acabamento Chrome; ref. linha Pressmatic 17120306 (baixa), 17120206 (alta) da Docol ou equivalente</t>
  </si>
  <si>
    <t>O.11.000.063537</t>
  </si>
  <si>
    <t>Registro regulador de vazão para torneira, misturador, bidê e outros 1/2´ plástico ABS; ref. 13030023 da Docol ou equivalente</t>
  </si>
  <si>
    <t>O.11.000.064004</t>
  </si>
  <si>
    <t>Válvula de escoamento cromada de 1 1/2', ref. 1606C da Deca ou equivalente</t>
  </si>
  <si>
    <t>O.11.000.064010</t>
  </si>
  <si>
    <t>Válvula de descarga com registro próprio e duplo acionamento limitador de fluxo de 1 1/2, ref. Hydra Max Duo 2545C; Docol DV Salvágua, ou equivalente</t>
  </si>
  <si>
    <t>O.11.000.064011</t>
  </si>
  <si>
    <t>Válvula de descarga com registro de 1 1/2´, ref. Hidramax 2550 da Deca / Docol / Flux 3650 Fabrimar ou equivalente</t>
  </si>
  <si>
    <t>O.11.000.064036</t>
  </si>
  <si>
    <t>Válvula de descarga com registro de 1 1/4´, ref. Hidramax 2550 da Deca, Docol, Flux 3650 da Fabrimar ou equivalente</t>
  </si>
  <si>
    <t>O.11.000.064044</t>
  </si>
  <si>
    <t>Válvula de metal cromado para lavatório com acabamento cromado de 1´, ref. VVL216 da Esteves; 1602C da Deca ou equivalente</t>
  </si>
  <si>
    <t>O.11.000.064045</t>
  </si>
  <si>
    <t>Válvula cromada para pia, tipo americana de 3 1/2" com cesta, sem unho, referência 1623 da Kimetais, Forusi, Esteves ou equivalente</t>
  </si>
  <si>
    <t>O.11.000.064056</t>
  </si>
  <si>
    <t>Válvula para mictório antivandalismo, sistema hidromecânico, DN= 3/4´; ref. linha Presmatic antivandalismo da Docol ou equivalente</t>
  </si>
  <si>
    <t>O.11.000.064057</t>
  </si>
  <si>
    <t>Válvula de descarga externa tipo alavanca de 1 1/4´; ref. Silent Flux 3500 da Fabrimar ou equivalente</t>
  </si>
  <si>
    <t>O.11.000.064138</t>
  </si>
  <si>
    <t>Válvula com acionamento hidromecânico para piso, ref. 17012100 linha Pematic Piso da Docal ou equivalente</t>
  </si>
  <si>
    <t>O.11.000.064503</t>
  </si>
  <si>
    <t>Sifão metálico cromado 1´ x 1 1/2´, com tubo de ligação ajustável; ref. Fabrimar, Esteves, ou equivalente</t>
  </si>
  <si>
    <t>O.11.000.064513</t>
  </si>
  <si>
    <t>Sifão metálico cromado 1 1/2´ x  2´, com tubo de ligação; ref. Fabrimar, Oriente ou equivalente</t>
  </si>
  <si>
    <t>O.11.000.065568</t>
  </si>
  <si>
    <t>Chuveiro com jato regulável de metal acabamento cromado; ref. comercial Fabrimar, Tigre ou equivalente</t>
  </si>
  <si>
    <t>O.11.000.065571</t>
  </si>
  <si>
    <t>Chuveiro simples em PVC, diâmetro de 5", com registro e tubo de ligação acoplados em PVC; referência 2320/2321 da Herc, 1614 Luconi ou equivalente</t>
  </si>
  <si>
    <t>O.11.000.065579</t>
  </si>
  <si>
    <t>Válvula de descarga com registro próprio e duplo acionamento limitador de fluxo de 1 1/4´; ref. Hydra Max Duo 2545C; Docol DV Salvágua ou equivalente</t>
  </si>
  <si>
    <t>O.11.000.066000</t>
  </si>
  <si>
    <t>Torneira de mesa com bica móvel, acionamento por meio de alavanca, acabamento metal cromado; ref. 21.031/21.060 da Proflux, 2195/2169 da Hidrofix, 4014 da TFC ou equivalente</t>
  </si>
  <si>
    <t>O.11.000.066001</t>
  </si>
  <si>
    <t>O.11.000.066002</t>
  </si>
  <si>
    <t>O.11.000.066007</t>
  </si>
  <si>
    <t>Válvula de descarga antivandalismo DN= 1 1/2´; ref. Docol / Hidra MaxPública ou equivalente</t>
  </si>
  <si>
    <t>O.11.000.066008</t>
  </si>
  <si>
    <t>Válvula de mictório vazão automática 3/4´, ref. Docol ou equivalente</t>
  </si>
  <si>
    <t>O.11.000.066010</t>
  </si>
  <si>
    <t>Torneira curta cromada de 3/4´ para jardim, ref. Chaveta 1128C da Metais Poly, Linha C23 da Forusi ou equivalente</t>
  </si>
  <si>
    <t>O.11.000.066012</t>
  </si>
  <si>
    <t>Torneira amarela de 3/4´ para tanque, curta (aprox. 10 cm), sem rosca</t>
  </si>
  <si>
    <t>O.11.000.066015</t>
  </si>
  <si>
    <t>Torneira curta cromada de 1/2" para tanque; ref. 1126 da Forusi ou equivalente</t>
  </si>
  <si>
    <t>O.11.000.066016</t>
  </si>
  <si>
    <t>Torneira curta cromada de 3/4" para tanque; ref. 1126 da Forusi ou equivalente</t>
  </si>
  <si>
    <t>O.11.000.066018</t>
  </si>
  <si>
    <t>Torneira longa de 1/2" ou 3/4" para pia com arejador; ref. Spagna, 2159 C24 da Metais Poly, linha C23 da Forusi ou equivalente</t>
  </si>
  <si>
    <t>O.11.000.066020</t>
  </si>
  <si>
    <t>Chuveiro simples em PVC, diâmetro de 10 cm, com braço acoplado, ref. Ducha 4 - linha Plena Duchas da Tigre ou equivalente</t>
  </si>
  <si>
    <t>O.11.000.066023</t>
  </si>
  <si>
    <t>Ducha higiênica manual com acabamento cromado; referência comercial 1984 C.ACT.LNK.CR da Deca ou equivalente</t>
  </si>
  <si>
    <t>O.11.000.066024</t>
  </si>
  <si>
    <t>Torneira de parede (de metal) para pia com bica móvel, arejador, de 1/2´ ou 3/4´; ref. 3159 linha Belle Époque CR da Forusi ou equivalente</t>
  </si>
  <si>
    <t>O.11.000.066025</t>
  </si>
  <si>
    <t>Torneira clínica profissional, parede ou mesa tipo alavanca, fabricada em metal cromado com bico arejador</t>
  </si>
  <si>
    <t>O.11.000.066028</t>
  </si>
  <si>
    <t>Torneira misturador clínica de mesa com arejador articulado, acionamento cotovelo; ref. Certiva, Solucenter, Proflux  ou equivalente</t>
  </si>
  <si>
    <t>O.11.000.066037</t>
  </si>
  <si>
    <t>Torneira de parede antivandalismo de 3/4´ de alta/baixa pressão, acabamento cromado, ref. Chrome da Docol de 135 mm, Biopress da Fabrimar ou equivalente</t>
  </si>
  <si>
    <t>O.11.000.066038</t>
  </si>
  <si>
    <t>Chuveiro com válvula e acionamento antivandalismo de 3/4´ (válvula + chuveiro); ref. Pressmatic ou equivalente</t>
  </si>
  <si>
    <t>O.11.000.066039</t>
  </si>
  <si>
    <t>Ducha cromada simples, água fria, sem desviador; ref. Fria Fitt 7000 F16 Fortti Cromada da Lorenzetti ou equivalente</t>
  </si>
  <si>
    <t>O.11.000.066040</t>
  </si>
  <si>
    <t>Chuveiro elétrico eletrônico de 6.500W/220V com resistência blindada; referência comercial ducha ND blindada da Hydra ou equivalente</t>
  </si>
  <si>
    <t>O.11.000.066050</t>
  </si>
  <si>
    <t>Misturador de parede para pia com bica móvel, com acabamento cromado, ref. linha Prata C50 da Forusi, 1258 da Fabrimar ou equivalente</t>
  </si>
  <si>
    <t>O.11.000.066051</t>
  </si>
  <si>
    <t>Aparelho misturador de mesa para pia com bica móvel, acabamento cromado. Referência Misturador Max 1256-C34 da Deca ou equivalente</t>
  </si>
  <si>
    <t>O.11.000.066059</t>
  </si>
  <si>
    <t>Torneira de mesa (de metal) com bica móvel e arejador, de 1/2" ou 3/4"; ref. 1167 C34 Lorenzetti, B Epoque 3159 Forusi, VTM 076-1167 C64 Esteves ou equivalente</t>
  </si>
  <si>
    <t>O.11.000.066063</t>
  </si>
  <si>
    <t>Torneira de acionamento restrito em latão cromado, registro 1/2' com adaptador para 3/4', ref. comercial 20000806 da Docol ou equivalente</t>
  </si>
  <si>
    <t>O.11.000.066064</t>
  </si>
  <si>
    <t>Torneira de parede para lavatório acionamento hidromecânico latão fundido cromado, DN 1/2´/3/4´ cod.17160706, Presmatic 120 da Docol, equivalente</t>
  </si>
  <si>
    <t>O.11.000.066066</t>
  </si>
  <si>
    <t>Torneira de parede para tanque em plástico (ABS e/ou polipropileno), DN 1/2´ ou 3/4´, 10 cm, sem rosca, ref. 1126 Herc ou equivalente</t>
  </si>
  <si>
    <t>O.11.000.066067</t>
  </si>
  <si>
    <t>Torneira de parede para tanque em plástico (ABS e/ou polipropileno), DN 1/2´ ou 3/4´, 15 cm, sem rosca, ref. 1158 Herc ou equivalente</t>
  </si>
  <si>
    <t>O.11.000.066072</t>
  </si>
  <si>
    <t>Torneira de mesa para lavatório, acionamento hidromecânico com alavanca, registro integrado regulador de vazão, latão cromado, ref. linha DocolMatc 185106 da Docol ou equivalente</t>
  </si>
  <si>
    <t>O.11.000.066091</t>
  </si>
  <si>
    <t>Torneira de mesa automática em metal cromado de 1/2", medidas aproximadas: distância horizontal 110 a 125mm, altura vertical 90 a 120mm, ref.Single, Robust ou Prime da LuxSanit, 1193 ou 1194 da Oliveira, Pressmatic da Docol ou equivalente</t>
  </si>
  <si>
    <t>O.11.000.066097</t>
  </si>
  <si>
    <t>Chuveiro elétrico comum com acabamento em plástico e braço, 220 V / 5500 W, ref. Bello Banho / Maxi Ducha da Lorenzetti ou equivalente</t>
  </si>
  <si>
    <t>O.11.000.066104</t>
  </si>
  <si>
    <t>Chuveiro lava olhos, acionamento manual através de haste triangular e placa empurre, com pintura epóxi; ref. CL001 KITINOX da Avlis Válvulas ou equivalente</t>
  </si>
  <si>
    <t>O.11.000.066106</t>
  </si>
  <si>
    <t>Torneira para lavatório em plástico, bitola de 1/2´</t>
  </si>
  <si>
    <t>O.11.000.066109</t>
  </si>
  <si>
    <t>Ducha com comando eletrônico de temperatura, com ou sem haste de comando, de 6.800W até 7.900W - 220 V, regulagem de inclinação, aprovado Inmetro/Procel, ref. comercial Top Jet Eletrônica da Lorenzetti ou equivalente</t>
  </si>
  <si>
    <t>O.11.000.068506</t>
  </si>
  <si>
    <t>Regulador de pressão, estágio único 12 kg/h; ref. 76511 fabricação Aliança ou equivalente</t>
  </si>
  <si>
    <t>O.11.000.068511</t>
  </si>
  <si>
    <t>Regulador de alta pressão, vazão 9 kg; ref. 76510/3 fabricação Aliança ou equivalente</t>
  </si>
  <si>
    <t>O.11.000.068513</t>
  </si>
  <si>
    <t>Regulador para gás, industrial vazão 12 kg/h, 2º estágio; ref. 76511/1 fabricação Aliança ou equivalente</t>
  </si>
  <si>
    <t>O.11.000.068515</t>
  </si>
  <si>
    <t>Válvula e mangueira para gás domiciliar de 3/8´</t>
  </si>
  <si>
    <t>O.11.000.069556</t>
  </si>
  <si>
    <t>Botão para válvula descarga</t>
  </si>
  <si>
    <t>O.11.000.069558</t>
  </si>
  <si>
    <t>Canopla para válvula de descarga, ref. Hidramax 2550 da Deca, Docol, Flux 3650 Fabrimar ou equivalente</t>
  </si>
  <si>
    <t>O.11.000.069562</t>
  </si>
  <si>
    <t>Acabamento cromado para registro de pressão ou de gaveta; ref. linha Lorenluna da Lorenzetti, Aspen 4900 da Deca ou equivalente</t>
  </si>
  <si>
    <t>O.11.000.092035</t>
  </si>
  <si>
    <t>Dispenser tipo toalheiro metálico esmaltado para bobina de 25cm x 50m, sem alavanca, ref. 1855 da Ideal, Aurimar 86 da Guarani ou equivalente</t>
  </si>
  <si>
    <t>O.11.000.092038</t>
  </si>
  <si>
    <t>O.12.000.061029</t>
  </si>
  <si>
    <t>Arruela de borracha para flange, diâmetro 200mm</t>
  </si>
  <si>
    <t>O.12.000.061039</t>
  </si>
  <si>
    <t>Arruela de borracha para flange, diâmetro 80mm</t>
  </si>
  <si>
    <t>O.12.000.061040</t>
  </si>
  <si>
    <t>Arruela de borracha para flange, diâmetro 100mm</t>
  </si>
  <si>
    <t>O.12.000.061042</t>
  </si>
  <si>
    <t>Arruela de borracha para flange, diâmetro 150mm</t>
  </si>
  <si>
    <t>O.12.000.061043</t>
  </si>
  <si>
    <t>Arruela de borracha para flange, diâmetro 250mm</t>
  </si>
  <si>
    <t>O.12.000.061044</t>
  </si>
  <si>
    <t>Arruela de borracha para flange, diâmetro 300mm</t>
  </si>
  <si>
    <t>O.12.000.061100</t>
  </si>
  <si>
    <t>Anel de borracha EPDM de 50 mm (2´), para tubulação em ferro fundido, ref. AFLEX Saint Gobain ou equivalente</t>
  </si>
  <si>
    <t>O.12.000.061115</t>
  </si>
  <si>
    <t>Anel de borracha EPDM de 75 mm (3´), para tubulação em ferro fundido, ref. AFLEX Saint Gobain ou equivalente</t>
  </si>
  <si>
    <t>O.12.000.061116</t>
  </si>
  <si>
    <t>Anel de borracha EPDM de 100 mm (4´), para tubulação em ferro fundido, ref. AFLEX Saint Gobain ou equivalente</t>
  </si>
  <si>
    <t>O.12.000.062671</t>
  </si>
  <si>
    <t>Anel de borracha para tubo PVC 50mm (2´)</t>
  </si>
  <si>
    <t>O.12.000.062672</t>
  </si>
  <si>
    <t>Anel de borracha para tubo PVC 75mm (3´)</t>
  </si>
  <si>
    <t>O.12.000.062673</t>
  </si>
  <si>
    <t>Anel de borracha para tubo PVC 100mm (4´)</t>
  </si>
  <si>
    <t>O.12.000.062674</t>
  </si>
  <si>
    <t>Anel de borracha para tubo PVC 150mm (6´)</t>
  </si>
  <si>
    <t>O.12.000.063510</t>
  </si>
  <si>
    <t>Arruela de borracha para flange, diâmetro 50mm</t>
  </si>
  <si>
    <t>O.12.000.064109</t>
  </si>
  <si>
    <t>Filtro de pressão em ABS para 360 l/h; ref. Cuno / Aqualar APL230 AP200LE ou equivalente</t>
  </si>
  <si>
    <t>O.12.000.064504</t>
  </si>
  <si>
    <t>Sifão sanfonado universal de 1´ x 40mm e 50mm; ref. SSU e SSU40 da Astra ou equivalente</t>
  </si>
  <si>
    <t>O.12.000.064505</t>
  </si>
  <si>
    <t>Sifão de plástico rígido, tipo copo de 1 1/4´ x 2´, com tubo de ligação ajustável</t>
  </si>
  <si>
    <t>O.12.000.065023</t>
  </si>
  <si>
    <t>Caixa de descarga, capacidade 9 litros em plástico, de sobrepor com engate flexível e acessórios</t>
  </si>
  <si>
    <t>O.12.000.065055</t>
  </si>
  <si>
    <t>Caixa de descarga, volume regulável 6 a 9 litros, de embutir, com engate flexível, acionamento por botão acabamento cromado, ref. 9000C Montreal da Montana, 2500 CX.MC.AF da Deca ou equivalente</t>
  </si>
  <si>
    <t>O.12.000.065513</t>
  </si>
  <si>
    <t>Saboneteira em ABS, tipo dispenser, para refil de 800ml, ref. Columbus SG 4000 ou equivalente</t>
  </si>
  <si>
    <t>O.12.000.065543</t>
  </si>
  <si>
    <t>Lavatório em polipropileno de 36x26cm, ref. Astra ou equivalente</t>
  </si>
  <si>
    <t>O.12.000.065595</t>
  </si>
  <si>
    <t>Secador de mãos em ABS, fluxo de ar 70 l/s, resistência 1350 W, tensão de 220 V, ref. CR-108B da Brakey ou equivalente</t>
  </si>
  <si>
    <t>O.12.000.066013</t>
  </si>
  <si>
    <t>Tubo de ligação cromado com canopla de 1 1/2´ x 25 cm, ajustável, ref. VLL418 da Esteves ou equivalente</t>
  </si>
  <si>
    <t>O.12.000.066028</t>
  </si>
  <si>
    <t>Ligação (engate) flexível metálico de 1/2´x 30cm</t>
  </si>
  <si>
    <t>O.12.000.066029</t>
  </si>
  <si>
    <t>Engate flexível de PVC DN= 1/2´x 40 cm</t>
  </si>
  <si>
    <t>O.12.000.066053</t>
  </si>
  <si>
    <t>Tubo de ligação com canopla para sanitários</t>
  </si>
  <si>
    <t>O.12.000.066068</t>
  </si>
  <si>
    <t>Tubo de ligação em cobre acabamento cromado para mictório DN= 1/2´, comprimento 20 ou 30cm; ref. VLC 454 ou VLC 456 Esteves ou equivalente</t>
  </si>
  <si>
    <t>O.12.000.066105</t>
  </si>
  <si>
    <t>Desviador para ducha e chuveiro, com mangueira de 2,20m de comprimento;  ref. 8010 da Lorenzetti ou equivalente</t>
  </si>
  <si>
    <t>O.12.000.066166</t>
  </si>
  <si>
    <t>Assento sanitário tipo universal para bacia sifonada infantil; referência Tupan, Astra ou equivalente</t>
  </si>
  <si>
    <t>O.12.000.067076</t>
  </si>
  <si>
    <t>Botoeira para acionamento de bomba de incêndio tipo quebra-vidro, com botão liga e desliga, em chapa de plástico na cor vermelha, com um martelo</t>
  </si>
  <si>
    <t>O.12.000.069503</t>
  </si>
  <si>
    <t>Bolsa de borracha para bacia sifonada</t>
  </si>
  <si>
    <t>O.12.000.069527</t>
  </si>
  <si>
    <t>Lubrificante para anel de neoprene</t>
  </si>
  <si>
    <t>O.12.000.069547</t>
  </si>
  <si>
    <t>Reparo para válvula hidra</t>
  </si>
  <si>
    <t>O.12.000.069550</t>
  </si>
  <si>
    <t>Assento de plástico tipo universal para bacia sanitária; ref. Astra, Tupan ou equivalente</t>
  </si>
  <si>
    <t>O.12.000.069555</t>
  </si>
  <si>
    <t>Anel de borracha expansão para ligação em bacia sifonada, 100 mm (4´)</t>
  </si>
  <si>
    <t>O.12.000.070960</t>
  </si>
  <si>
    <t>Manta de borracha de 100x75cm, espessura 10mm, cor preto e amarelo, alta resistência a atritos, para sinalização em estacionamento e proteção de coluna e parede</t>
  </si>
  <si>
    <t>O.12.000.070961</t>
  </si>
  <si>
    <t>Cantoneira de borracha de 75x10x10cm, espessura 10mm, cor preto e amarelo, alta resistência a atritos, para sinalização em estacionamento e proteção de coluna</t>
  </si>
  <si>
    <t>O.12.000.090146</t>
  </si>
  <si>
    <t>O.12.000.090901</t>
  </si>
  <si>
    <t>Conjunto de 4 lixeiras em plástico com tampa basculante, para coleta seletiva, com suporte para chão em aço galvanizado, capacidade de 50 litros cada cesto, ref. Natural Limp, Lixlimp, Plasbox ou equivalente</t>
  </si>
  <si>
    <t>O.12.000.092034</t>
  </si>
  <si>
    <t>Dispenser toalheiro em ABS e policarbonato para bobina de 20cm x 200m com alavanca. Ref. Jofel, Exaccta, Alwin ou equivalente</t>
  </si>
  <si>
    <t>O.12.000.092036</t>
  </si>
  <si>
    <t>Dispenser papel higiênico em ABS para rolão 300/600m, com visor. Ref. Unik JSN, Trilha ou equivalente</t>
  </si>
  <si>
    <t>O.12.000.092309</t>
  </si>
  <si>
    <t>Toalheiro plástico em ABS branco tipo dispenser para papel</t>
  </si>
  <si>
    <t>O.13.000.060101</t>
  </si>
  <si>
    <t>Tubo de concreto (PS-1) DN= 300mm</t>
  </si>
  <si>
    <t>O.13.000.060102</t>
  </si>
  <si>
    <t>Tubo de concreto (PS-1) DN= 400mm</t>
  </si>
  <si>
    <t>O.13.000.060110</t>
  </si>
  <si>
    <t>Tubo de concreto (PS-2) DN= 300mm</t>
  </si>
  <si>
    <t>O.13.000.060111</t>
  </si>
  <si>
    <t>Tubo de concreto (PS-2) DN= 400mm</t>
  </si>
  <si>
    <t>O.13.000.060112</t>
  </si>
  <si>
    <t>Tubo de concreto (PS-2) DN= 500mm</t>
  </si>
  <si>
    <t>O.13.000.060113</t>
  </si>
  <si>
    <t>Tubo de concreto (PA-2) DN= 700mm</t>
  </si>
  <si>
    <t>O.13.000.060114</t>
  </si>
  <si>
    <t>Tubo de concreto (PA-2) DN= 300mm</t>
  </si>
  <si>
    <t>O.13.000.060115</t>
  </si>
  <si>
    <t>Tubo de concreto (PA-2) DN= 900mm</t>
  </si>
  <si>
    <t>O.13.000.060131</t>
  </si>
  <si>
    <t>Tubo de concreto (PA-1) DN= 300mm</t>
  </si>
  <si>
    <t>O.13.000.060132</t>
  </si>
  <si>
    <t>Tubo de concreto (PA-1) DN= 400mm</t>
  </si>
  <si>
    <t>O.13.000.060140</t>
  </si>
  <si>
    <t>Tubo de concreto (PA-1) DN= 600mm</t>
  </si>
  <si>
    <t>O.13.000.060141</t>
  </si>
  <si>
    <t>Tubo de concreto (PA-1) DN= 800mm</t>
  </si>
  <si>
    <t>O.13.000.060144</t>
  </si>
  <si>
    <t>Tubo de concreto (PA-2) DN= 400mm</t>
  </si>
  <si>
    <t>O.13.000.060145</t>
  </si>
  <si>
    <t>Tubo de concreto (PA-2) DN= 600mm</t>
  </si>
  <si>
    <t>O.13.000.060146</t>
  </si>
  <si>
    <t>Tubo de concreto (PA-2) DN= 800mm</t>
  </si>
  <si>
    <t>O.13.000.060147</t>
  </si>
  <si>
    <t>Tubo de concreto (PA-2) DN= 1000mm</t>
  </si>
  <si>
    <t>O.13.000.060149</t>
  </si>
  <si>
    <t>Tubo de concreto (PA-3) DN= 400mm</t>
  </si>
  <si>
    <t>O.13.000.060150</t>
  </si>
  <si>
    <t>Tubo de concreto (PA-3) DN= 600mm</t>
  </si>
  <si>
    <t>O.13.000.060151</t>
  </si>
  <si>
    <t>Tubo de concreto (PA-3) DN= 800mm</t>
  </si>
  <si>
    <t>O.13.000.060152</t>
  </si>
  <si>
    <t>Tubo de concreto (PA-3) DN= 1000mm</t>
  </si>
  <si>
    <t>O.13.000.060203</t>
  </si>
  <si>
    <t>Anel pré-moldado em concreto, diâmetro externo de 2,50 m, h= 0,50 m</t>
  </si>
  <si>
    <t>O.13.000.060204</t>
  </si>
  <si>
    <t>Tubo de concreto (PA-1) DN= 1000mm</t>
  </si>
  <si>
    <t>O.13.000.060206</t>
  </si>
  <si>
    <t>Tubo de concreto (PA-1) DN= 1200mm</t>
  </si>
  <si>
    <t>O.13.000.060207</t>
  </si>
  <si>
    <t>Anel pré-moldado em concreto, diâmetro externo de 1,20 m, h= 0,50 m</t>
  </si>
  <si>
    <t>O.13.000.060208</t>
  </si>
  <si>
    <t>Anel pré-moldado em concreto, diâmetro externo de 1,50 m, h= 0,50 m</t>
  </si>
  <si>
    <t>O.13.000.060209</t>
  </si>
  <si>
    <t>Anel pré-moldado em concreto, diâmetro externo de 1,80 m, h= 0,50 m</t>
  </si>
  <si>
    <t>O.13.000.060210</t>
  </si>
  <si>
    <t>Anel pré-moldado em concreto, diâmetro externo de 2,50 m, h= 0,50 m, com cortina</t>
  </si>
  <si>
    <t>O.13.000.060213</t>
  </si>
  <si>
    <t>Tubo de concreto (PA-2) DN= 500mm</t>
  </si>
  <si>
    <t>O.13.000.060215</t>
  </si>
  <si>
    <t>Anel pré-moldado em concreto, diâmetro externo de 0,60 m, h= 0,50 m</t>
  </si>
  <si>
    <t>O.13.000.060219</t>
  </si>
  <si>
    <t>Meia cana de concreto DN= 200mm</t>
  </si>
  <si>
    <t>O.13.000.060220</t>
  </si>
  <si>
    <t>Tampa pré moldada de concreto, diâmetro externo de 1,50m com 1 abertura de inspeção (para fossa séptica)</t>
  </si>
  <si>
    <t>O.13.000.060232</t>
  </si>
  <si>
    <t>Tubo de concreto (EA-3) DN= 400mm esgoto sanitário</t>
  </si>
  <si>
    <t>O.13.000.060233</t>
  </si>
  <si>
    <t>Tubo de concreto (EA-3) DN= 500mm esgoto sanitário</t>
  </si>
  <si>
    <t>O.13.000.060234</t>
  </si>
  <si>
    <t>Tubo de concreto (EA-3) DN= 600mm esgoto sanitário</t>
  </si>
  <si>
    <t>O.13.000.060235</t>
  </si>
  <si>
    <t>Tubo de concreto (EA-3) DN= 700mm esgoto sanitário</t>
  </si>
  <si>
    <t>O.13.000.060236</t>
  </si>
  <si>
    <t>Tubo de concreto (EA-3) DN= 800mm esgoto sanitário</t>
  </si>
  <si>
    <t>O.13.000.060237</t>
  </si>
  <si>
    <t>Tubo de concreto (EA-3) DN= 900mm esgoto sanitário</t>
  </si>
  <si>
    <t>O.13.000.060238</t>
  </si>
  <si>
    <t>Tubo de concreto (EA-3) DN= 1000mm esgoto sanitário</t>
  </si>
  <si>
    <t>O.13.000.060239</t>
  </si>
  <si>
    <t>Tubo de concreto (EA-3) DN= 1200mm esgoto sanitário</t>
  </si>
  <si>
    <t>O.13.000.060240</t>
  </si>
  <si>
    <t>Meia cana de concreto DN= 300mm</t>
  </si>
  <si>
    <t>O.13.000.060241</t>
  </si>
  <si>
    <t>Meia cana de concreto DN= 400mm</t>
  </si>
  <si>
    <t>O.13.000.060243</t>
  </si>
  <si>
    <t>Meia cana de concreto DN= 600mm</t>
  </si>
  <si>
    <t>O.13.000.060246</t>
  </si>
  <si>
    <t>Tampa pré moldada de concreto, diâmetro externo de 2,50m, com 2 aberturas de inspeção (para fossa séptica)</t>
  </si>
  <si>
    <t>O.13.000.060250</t>
  </si>
  <si>
    <t>Tampão pré moldado de concreto armado, diâmetro externo de 2,00 m, com 1 inspeção 0,60 cm se necessário (para sumidouro)</t>
  </si>
  <si>
    <t>O.13.000.060251</t>
  </si>
  <si>
    <t>Anel pré moldado em concreto armado, liso ou perfurado, diâmetro externo de 2,0 m, h= 0,50 m</t>
  </si>
  <si>
    <t>O.13.000.091172</t>
  </si>
  <si>
    <t>Anel pré moldado em concreto, diâmetro externo de 3,00 m, h= 0,50 m</t>
  </si>
  <si>
    <t>O.13.000.091262</t>
  </si>
  <si>
    <t>Tubo de concreto (PA-2) DN= 1500mm</t>
  </si>
  <si>
    <t>O.15.000.062636</t>
  </si>
  <si>
    <t>Purificador de pressão elétrico, chapa eletrozincado e tampo em aço inoxidável 304 escovado e ralo sifonado, capac. de água gelada 2,75 L/h; sistema duplo de filtração integrado com filtros Pré C+3 e C+5; ref. PDF 100 da IBBL ou equivalente</t>
  </si>
  <si>
    <t>O.15.000.062637</t>
  </si>
  <si>
    <t>Purificador de pressão elétrico, chapa eletrozincado, tampo aço inoxidável 304 escovado e ralo sifonado, c/2 torneiras, capac. de água gelada 7,2 L/h; sistema duplo de filtração integrado c/filtros Pré C+3 e C+5; ref. PDF 300-2T IBBL ou equivalente</t>
  </si>
  <si>
    <t>O.15.000.062638</t>
  </si>
  <si>
    <t>Purificador de pressão elétrico em chapa eletrozincado e tampo em aço inoxidável 304, com 2 torneiras em latão cromado, capacidade de refrigeração de 2 l/h - simples; ref. Puripress 40 da IBBL, BRX40 da Begel ou equivalente</t>
  </si>
  <si>
    <t>O.15.000.062639</t>
  </si>
  <si>
    <t>Purificador de pressão elétrico em chapa eletrozincado, tampo em aço inoxidável 304, com 3 torneiras de pressão em latão cromado, capacidade de refrigeração 2 l/h - conjugado; ref. Puripress 40C da IBBL, CJ40 da Begel ou equivalente</t>
  </si>
  <si>
    <t>O.15.000.064071</t>
  </si>
  <si>
    <t>Purgador termodinâmico com filtro incorporado, em aço inoxidável forjado, pressão de 0,25 a 42kg/cm², temperatura até 425°C, DN= 1/2´</t>
  </si>
  <si>
    <t>O.15.000.065503</t>
  </si>
  <si>
    <t>Cuba em aço inoxidável dupla de 1020x400x250mm, AISI 304, liga 18,8 e chapa 22</t>
  </si>
  <si>
    <t>O.15.000.065521</t>
  </si>
  <si>
    <t>Tanque em aço inoxidável, 60 x 60 x 30 / 64 x 53 x 28 cm</t>
  </si>
  <si>
    <t>O.15.000.065565</t>
  </si>
  <si>
    <t>Mictório coletivo em aço inoxidável AISI 304, liga 18,8, bitola 20, desenvolvimento 750 mm</t>
  </si>
  <si>
    <t>O.15.000.065603</t>
  </si>
  <si>
    <t>Cuba em aço inoxidável simples de 500x400x200mm, AISI 304, liga 18,8 e chapa 22</t>
  </si>
  <si>
    <t>O.15.000.065605</t>
  </si>
  <si>
    <t>Cuba em aço inoxidável simples de 465x300x140mm, AISI 304, liga 18,8 e chapa 22</t>
  </si>
  <si>
    <t>O.15.000.065606</t>
  </si>
  <si>
    <t>Cuba em aço inoxidável simples de 400x340x140mm, AISI 304, liga 18,8 e chapa 22</t>
  </si>
  <si>
    <t>O.15.000.065607</t>
  </si>
  <si>
    <t>Cuba em aço inoxidável dupla de 835x340x140mm, AISI 304, liga 18,8 e chapa 22</t>
  </si>
  <si>
    <t>O.15.000.065608</t>
  </si>
  <si>
    <t>Cuba em aço inoxidável simples de 560x330x140mm, AISI 304, liga 18,8 e chapa 22</t>
  </si>
  <si>
    <t>O.15.000.065609</t>
  </si>
  <si>
    <t>Cuba em aço inoxidável dupla de 715x400x140mm, AISI 304, liga 18,8 e chapa 22</t>
  </si>
  <si>
    <t>O.15.000.065611</t>
  </si>
  <si>
    <t>Cuba em aço inoxidável simples de 600x500x350mm, AISI 304, liga 18,8 e chapa 20</t>
  </si>
  <si>
    <t>O.15.000.065616</t>
  </si>
  <si>
    <t>Cuba em aço inoxidável simples de 1100x600x400mm, AISI-304, liga 18,8 e chapa 20</t>
  </si>
  <si>
    <t>O.15.000.065617</t>
  </si>
  <si>
    <t>Mesa em aço inoxidável, largura de 700 mm</t>
  </si>
  <si>
    <t>O.15.000.065619</t>
  </si>
  <si>
    <t>Cuba em aço inoxidável simples de 500x400x250mm, AISI 304, liga 18,8 e chapa 22, acabamento alto brilhante; ref.314 da Strake, Projinox ou equivalente</t>
  </si>
  <si>
    <t>O.15.000.065620</t>
  </si>
  <si>
    <t>Cuba em aço inoxidável simples de 500x400x300mm, AISI 304, liga 18,8 e chapa 22</t>
  </si>
  <si>
    <t>O.15.000.065622</t>
  </si>
  <si>
    <t>Cuba em aço inoxidável simples de 700x600x450mm, AISI 304, liga 18,8 e chapa 22</t>
  </si>
  <si>
    <t>O.15.000.065666</t>
  </si>
  <si>
    <t>Cuba de aço inoxidável simples de 500 x 400 x 400mm</t>
  </si>
  <si>
    <t>O.15.000.065670</t>
  </si>
  <si>
    <t>Tanque tipo cuba em aço inoxidável AISI 304, liga 18.8, de 1400 x 900 x 500 mm, acabamento polido, espessura de 1,2 a 1,5mm</t>
  </si>
  <si>
    <t>O.15.000.065785</t>
  </si>
  <si>
    <t>Cuba redonda em aço inoxidável AISI 304, de 300x140mm; ref. linha BL-30 Perfecta da Tramontina ou equivalente</t>
  </si>
  <si>
    <t>O.15.000.067555</t>
  </si>
  <si>
    <t>Grelha com calha e cesto coletor para piso, em aço inoxidável AISI 304, largura de 15cm</t>
  </si>
  <si>
    <t>O.15.000.067556</t>
  </si>
  <si>
    <t>Grelha com calha e cesto coletor para piso, em aço inoxidável AISI 304, com 20cm de largura</t>
  </si>
  <si>
    <t>O.15.000.090259</t>
  </si>
  <si>
    <t>Lavatório coletivo de aço inoxidável AISI 304 chapa 20 (1,0mm) - (200 x 80) cm</t>
  </si>
  <si>
    <t>O.15.000.090556</t>
  </si>
  <si>
    <t>Cesto em chapa de aço inoxidável de 28 x 40 x 20 cm, espessura de 1,5 mm, com furo 1/2´</t>
  </si>
  <si>
    <t>O.15.000.094216</t>
  </si>
  <si>
    <t>Tanque duplo com pés tubulares em aço inoxidável com válvula americana de 3 1/2´ - 1600x700x850mm</t>
  </si>
  <si>
    <t>O.16.000.030539</t>
  </si>
  <si>
    <t>Acionador manual tipo quebra vidro endereçável, ref. Ascael ou equivalente</t>
  </si>
  <si>
    <t>O.16.000.063526</t>
  </si>
  <si>
    <t>Abrigo duplo para hidrante/mangueira, de 120x90x30cm, visor em vidro com a inscrição ´INCÊNDIO´ em ambas as portas e suportes para mangueiras</t>
  </si>
  <si>
    <t>O.16.000.063527</t>
  </si>
  <si>
    <t>Coluna hidrante T4´ x 2 1/2´, alt. 1,0m SCH40 com flange</t>
  </si>
  <si>
    <t>O.16.000.063528</t>
  </si>
  <si>
    <t>Tampão de engate rápido em latão, Storz de 2 1/2´</t>
  </si>
  <si>
    <t>O.16.000.063529</t>
  </si>
  <si>
    <t>Tampão de engate rápido em latão, Storz de 1 1/2´</t>
  </si>
  <si>
    <t>O.16.000.063555</t>
  </si>
  <si>
    <t>Chave tipo Storz dupla em latão de alta densidade e resistência, de Ø 1 1/2´ ou 2 1/2´</t>
  </si>
  <si>
    <t>O.16.000.064217</t>
  </si>
  <si>
    <t>Válvula de governo e alarme VGA, completa DN= 6´ - extremidade flangeada</t>
  </si>
  <si>
    <t>O.16.000.067001</t>
  </si>
  <si>
    <t>AH-02/03 abrigo hidrante 60x90x17cm, em chapa de ferro N° 20, com visor de vidro, inclusive ferragens e trinco</t>
  </si>
  <si>
    <t>O.16.000.067008</t>
  </si>
  <si>
    <t>Abrigo para hidrante de recalque em chapa de aço 40x40x20cm, com pintura eletrostática, de embutir e fixação interno</t>
  </si>
  <si>
    <t>O.16.000.067009</t>
  </si>
  <si>
    <t>Adaptador de engate rápido em latão 2 1/2´ x 1 1/2´</t>
  </si>
  <si>
    <t>O.16.000.067010</t>
  </si>
  <si>
    <t>Extintor manual de pó químico seco BC, capacidade de 4 kg com carga</t>
  </si>
  <si>
    <t>O.16.000.067011</t>
  </si>
  <si>
    <t>Extintor manual de água pressurizada capacidade de 10 litros</t>
  </si>
  <si>
    <t>O.16.000.067013</t>
  </si>
  <si>
    <t>Extintor manual sobre rodas de gás carbônico, capacidade de 10 kg com carga</t>
  </si>
  <si>
    <t>O.16.000.067015</t>
  </si>
  <si>
    <t>Extintor manual de pó químico seco BC, capacidade de 8 kg com carga</t>
  </si>
  <si>
    <t>O.16.000.067017</t>
  </si>
  <si>
    <t>Extintor manual de pó químico seco 20 BC, capacidade de 12 kg com carga</t>
  </si>
  <si>
    <t>O.16.000.067018</t>
  </si>
  <si>
    <t>Extintor sobre rodas de pó químico seco 30/40BC - capacidade de 20 kg; ref. 417 da Zeus do Brasil, Firex, MP-20 da Bucka, Munhoz, KB-P20BCK95 da Kidde ou equivalente</t>
  </si>
  <si>
    <t>O.16.000.067022</t>
  </si>
  <si>
    <t>Mangueira com adaptador 1 1/2" x 15m, com reforço têxtil em fios sintéticos de alta tenacidade, conforme norma ABNT-NBR 11861</t>
  </si>
  <si>
    <t>O.16.000.067023</t>
  </si>
  <si>
    <t>Mangueira com união de engate rápido, diâmetro 1.1/2", com reforço têxtil em fios sintéticos de alta tenacidade, conforme norma ABNT-NBR 11861</t>
  </si>
  <si>
    <t>O.16.000.067024</t>
  </si>
  <si>
    <t>Mangueira com união de engate rápido, diâmetro 2.1/2", com reforço têxtil em fios sintéticos de alta tenacidade, conforme norma ABNT-NBR 11861</t>
  </si>
  <si>
    <t>O.16.000.067026</t>
  </si>
  <si>
    <t>Mangueira com adaptador 2 1/2" x 15m, com reforço têxtil em fios sintéticos de alta tenacidade, conforme norma ABNT-NBR 11861</t>
  </si>
  <si>
    <t>O.16.000.067027</t>
  </si>
  <si>
    <t>Adaptador de engate rápido em latão 2 1/2´ x 2 1/2´</t>
  </si>
  <si>
    <t>O.16.000.067031</t>
  </si>
  <si>
    <t>Esguicho em latão polido com engate rápido, jato regulável, DN= 1 1/2´ (38 mm), ref. Tata, Chama, Kasti, Aerotex extintores, Mecânica Reunida ou equivalente</t>
  </si>
  <si>
    <t>O.16.000.067042</t>
  </si>
  <si>
    <t>O.16.000.067043</t>
  </si>
  <si>
    <t>O.16.000.067044</t>
  </si>
  <si>
    <t>O.16.000.067047</t>
  </si>
  <si>
    <t>Teste hidrostático e pintura de extintor CO2/PQS/H2O, acima 12kg até 20kg</t>
  </si>
  <si>
    <t>O.16.000.067048</t>
  </si>
  <si>
    <t>Teste hidrostático e pintura de extintor CO2/PQS/H2O até 12kg</t>
  </si>
  <si>
    <t>O.16.000.067055</t>
  </si>
  <si>
    <t>Esguicho em latão polido com engate rápido, jato regulável de 2 1/2´</t>
  </si>
  <si>
    <t>O.16.000.067067</t>
  </si>
  <si>
    <t>Extintor sobre rodas de gás carbônico - capacidade de 25 kg com carga</t>
  </si>
  <si>
    <t>O.16.000.067071</t>
  </si>
  <si>
    <t>Extintor manual de pó químico classes ABC, capacidade de 4 kg, ref. 1-A NBR 9443 e 10-B NBR 9444 com carga</t>
  </si>
  <si>
    <t>O.16.000.067072</t>
  </si>
  <si>
    <t>Extintor manual de pó químico seco classes ABC, capacidade de 6 kg, ref. 2-A NBR 9443 e 20-B NBR 9444 com carga</t>
  </si>
  <si>
    <t>O.16.000.067078</t>
  </si>
  <si>
    <t>Bico de sprinkler resposta rápida, posição para cima, fator K80(SI), diâmetro da rosca 1/2", temperatura nomial 68°C, acabamento cromado ou natural; certificações ABNT e ULBR</t>
  </si>
  <si>
    <t>O.16.000.067079</t>
  </si>
  <si>
    <t>Extintor manual de gás carbônico de 06 kg, capacidade extintora 5BC</t>
  </si>
  <si>
    <t>O.16.000.067303</t>
  </si>
  <si>
    <t>Suporte de piso para extintor em fibra de vidro cor vermelha; referência comercial n° 13 da Gilfire, Comercial Fire, Evolumix, Metalcasty, Brinox, Protege ou equivalente</t>
  </si>
  <si>
    <t>O.16.000.067304</t>
  </si>
  <si>
    <t>Suporte de piso para extintor base redonda em aço inoxidável, ref. n° 10 da Gilfire, modelo Torre da Protexfire, Comercial Fire, Evolumix, Metalcasty, Brinox, Protege ou equivalente</t>
  </si>
  <si>
    <t>O.16.000.090629</t>
  </si>
  <si>
    <t>Acionador manual tipo quebra vidro em caixa plástica, ref. AC-01FCS da Maximus, ou  AM-1 / AM-2 ou AM-1/PT da Renglan ou equivalente</t>
  </si>
  <si>
    <t>O.16.000.091292</t>
  </si>
  <si>
    <t>Bico de sprinkler resposta rápida, posição pendente, fator K80(SI), diâmetro da rosca 1/2", temperatura nomial 68°C, acabamento cromado ou natural; certificações ABNT e ULBR</t>
  </si>
  <si>
    <t>O.17.000.042431</t>
  </si>
  <si>
    <t>Pressostato diferencial ajustável mecânico, montagem inferior diâmetro 1/2" e/ou 1/4", faixa de operação até 16 bar; ref. modelo UT16 da Zurich, série UT16 da Waaree Instruments, WLF-5516 da Warme ou equivalente</t>
  </si>
  <si>
    <t>O.17.000.042479</t>
  </si>
  <si>
    <t>Termômetro bimetálico mostrador tipo relógio circular, com diâmetro de 4´, escala de 0°C até 100°C; referência 11/700 Salvi, 100.394 Prostec, Woler ou equivalente</t>
  </si>
  <si>
    <t>O.17.000.047501</t>
  </si>
  <si>
    <t>Aquecedor a gás vertical/horizontal 300 l, revestimento interno em aço inoxidável AISI 304, isolamento em lã de vidro, ref. modelo GV 300 da Etna ou equivalente</t>
  </si>
  <si>
    <t>O.17.000.047524</t>
  </si>
  <si>
    <t>Aquecedor a gás vertical/horizontal 500 l, revestimento interno em aço inoxidável AISI 304, revestimento externo em aço carbono pintado, isolamento em lã de vidro; ref. modelo GL-500 da Etna ou equivalente</t>
  </si>
  <si>
    <t>O.17.000.047589</t>
  </si>
  <si>
    <t>Aquecedor de passagem a gás, para até 4 duchas, vazão de 35l/min; ref. REU-E351 FEC da Rinnai ou equivalente</t>
  </si>
  <si>
    <t>O.17.000.047590</t>
  </si>
  <si>
    <t>Válvula acionamento diferencial de pressão vazão até 60l/min.; ref. Rinnai ou equivalente</t>
  </si>
  <si>
    <t>O.17.000.047591</t>
  </si>
  <si>
    <t>Válvula misturadora termostática vazão até 60l/min.; ref. AM101C-UT-1 da Rinnai ou equivalente</t>
  </si>
  <si>
    <t>O.17.000.047592</t>
  </si>
  <si>
    <t>Bomba de circulação de 245W; RLS 245W da Rinnai ou equivalente</t>
  </si>
  <si>
    <t>O.17.000.047593</t>
  </si>
  <si>
    <t>Quadro de comando de recirculação temporizado; RQC001 Temp. da Rinnai ou equivalente</t>
  </si>
  <si>
    <t>O.17.000.047606</t>
  </si>
  <si>
    <t>Coletor solar de alumínio com área coletora de 1,60m²; ref. Soletrol Max 1,60m² ou equivalente</t>
  </si>
  <si>
    <t>O.17.000.047607</t>
  </si>
  <si>
    <t>Coletor solar de alumínio com área coletora de 2,00m²; ref. Soletrol Max 2,00m² ou equivalente</t>
  </si>
  <si>
    <t>O.17.000.047608</t>
  </si>
  <si>
    <t>Controlador diferencial de temperatura digital, para sistema de aquecimento solar, versão 4; ref. 115/230 da Anasol ou equivalente</t>
  </si>
  <si>
    <t>O.17.000.047609</t>
  </si>
  <si>
    <t>Bomba de circulação para aquecimento solar, ref. GP 100C da Inova ou equivalente</t>
  </si>
  <si>
    <t>O.17.000.047613</t>
  </si>
  <si>
    <t>Reservatório térmico horizontal em aço inoxidável AISI 304, capacidade de 500 litros, ref. Max Inox da Soletrol ou equivalente</t>
  </si>
  <si>
    <t>O.17.000.064177</t>
  </si>
  <si>
    <t>Pressostato diferencial ajustável, caixa à prova de água, unidade sensora em aço inoxidável 316, faixa de operação entre 1,4 a 14 bar, para fluídos corrosivos, conexão diâmetro 1/2´ NPT; ref. a unidade interruptora PA11B e unidade sensora RG10A44BX - TPL</t>
  </si>
  <si>
    <t>O.17.000.090732</t>
  </si>
  <si>
    <t>Aquecedor de passagem elétrico individual 4T, baixa pressão, 5000 W / 127 V ou 6400 W / 220 V; ref. AQ249-1 (124V) ou AQ249-2 (220V) da Cardal ou equivalente</t>
  </si>
  <si>
    <t>O.18.000.065001</t>
  </si>
  <si>
    <t>Reservatório em polietileno com tampa, capacidade de 1.000 litros; ref. Acqualimp, Fortlev, Tigre, Amanco ou equivalente</t>
  </si>
  <si>
    <t>O.18.000.065002</t>
  </si>
  <si>
    <t>Reservatório em polietileno, com tampa de rosca, capacidade de 500 litros; ref. Acqualimp, Fortlev, Tigre ou equivalente</t>
  </si>
  <si>
    <t>O.18.000.065003</t>
  </si>
  <si>
    <t>Reservatório em poliester reforçado de fibra vidro, capacidade de 15.000 litros</t>
  </si>
  <si>
    <t>O.18.000.065053</t>
  </si>
  <si>
    <t>Reservatório em polietileno com tampa de encaixar, capacidade de 2.000 litros, ref. comercial Fortlev, Tigre ou equivalente</t>
  </si>
  <si>
    <t>O.18.000.065054</t>
  </si>
  <si>
    <t>Reservatório em polietileno com tampa de encaixar, capacidade de 3.000 litros, ref. comercial Fortlev, Tigre ou equivalente</t>
  </si>
  <si>
    <t>O.18.000.065055</t>
  </si>
  <si>
    <t>Reservatório em polietileno com tampa de encaixar com sistema de travamento da tampa, capacidade de 5.000 litros, ref. comercial Fortlev, Tigre ou equivalente</t>
  </si>
  <si>
    <t>O.18.000.065056</t>
  </si>
  <si>
    <t>Reservatório em polietileno com tampa de encaixar, capacidade de 10.000 litros; ref. Fortlev, Acqualimp ou equivalente</t>
  </si>
  <si>
    <t>O.18.000.065086</t>
  </si>
  <si>
    <t>Reservatório em poliester reforçado de fibra vidro, capacidade de 20.000 litros; ref. Makrocaixa, Bakof Tec, Caixa Forte ou equivalente</t>
  </si>
  <si>
    <t>O.18.000.065110</t>
  </si>
  <si>
    <t>Tanque em poliéster reforçado de fibra vidro (PRFV) com quebra ondas, capacidade de 25.000 l e misturador interno vertical em aço inoxidável, trifásico, potência mínima de 2 cv</t>
  </si>
  <si>
    <t>O.18.000.065111</t>
  </si>
  <si>
    <t>Sistema de tratamento de efluente por reator anaeróbio (UASB) e Filtro aeróbio (FAS), para obras de segurança com vazão máxima horária 12 l/s</t>
  </si>
  <si>
    <t>O.18.000.092351</t>
  </si>
  <si>
    <t>Chapa em poliester reforçado com fibra de vidro PRFV (stop log) de 450x500mm, com espessura de 10mm; ref. Sigma, Inccer, Sanecomfibra ou equivalente</t>
  </si>
  <si>
    <t>O.25.000.000001</t>
  </si>
  <si>
    <t>Tubo de esgoto em polipropileno de alta resistência - PP, DN= 40mm, preto, com união deslizante, com guarnição elastomérica de duplo lábio, ref. Duratop da Tecnofluidos ou equivalente</t>
  </si>
  <si>
    <t>O.25.000.000002</t>
  </si>
  <si>
    <t>Tubo de esgoto em polipropileno de alta resistência - PP, DN= 50mm, preto, com união deslizante, com guarnição elastomérica de duplo lábio, ref. Duratop da Tecnofluidos ou equivalente</t>
  </si>
  <si>
    <t>O.25.000.000003</t>
  </si>
  <si>
    <t>Tubo de esgoto em polipropileno de alta resistência - PP, DN= 63mm, preto, com união deslizante, com guarnição elastomérica de duplo lábio, ref. Duratop da Tecnofluidos ou equivalente</t>
  </si>
  <si>
    <t>O.25.000.000004</t>
  </si>
  <si>
    <t>Tubo de esgoto em polipropileno de alta resistência - PP, DN= 110mm, preto, com união deslizante, com guarnição elastomérica de duplo lábio, ref. Duratop da Tecnofluidos ou equivalente</t>
  </si>
  <si>
    <t>O.25.000.000020</t>
  </si>
  <si>
    <t>Joelho 45° em polipropileno de alta resistência - PP, preto, tipo PB, DN= 40mm, ref. Duratop da Tecnofluidos ou equivalente</t>
  </si>
  <si>
    <t>O.25.000.000021</t>
  </si>
  <si>
    <t>Joelho 45° em polipropileno de alta resistência - PP, preto, tipo PB, DN= 50mm, ref. Duratop da Tecnofluidos ou equivalente</t>
  </si>
  <si>
    <t>O.25.000.000022</t>
  </si>
  <si>
    <t>Joelho 45° em polipropileno de alta resistência - PP, preto, tipo PB, DN= 63mm, ref. Duratop da Tecnofluidos ou equivalente</t>
  </si>
  <si>
    <t>O.25.000.000023</t>
  </si>
  <si>
    <t>Joelho 45° em polipropileno de alta resistência - PP, preto, tipo PB, DN= 110mm, ref. Duratop da Tecnofluidos ou equivalente</t>
  </si>
  <si>
    <t>O.25.000.000047</t>
  </si>
  <si>
    <t>Joelho 87°30' em polipropileno de alta resistência - PP, preto, tipo PB, DN= 40mm, ref. Duratop da Tecnofluidos ou equivalente</t>
  </si>
  <si>
    <t>O.25.000.000048</t>
  </si>
  <si>
    <t>Joelho 87°30' em polipropileno de alta resistência - PP, preto, tipo PB, DN= 50mm, ref. Duratop da Tecnofluidos ou equivalente</t>
  </si>
  <si>
    <t>O.25.000.000049</t>
  </si>
  <si>
    <t>Joelho 87°30' em polipropileno de alta resistência - PP, preto, tipo PB, DN= 63mm, ref. Duratop da Tecnofluidos ou equivalente</t>
  </si>
  <si>
    <t>O.25.000.000074</t>
  </si>
  <si>
    <t>Joelho 87°30' em polipropileno de alta resistência - PP, preto, tipo PB, DN= 110mm, com base de apoio, ref. Duratop da Tecnofluidos ou equivalente</t>
  </si>
  <si>
    <t>O.25.000.000102</t>
  </si>
  <si>
    <t>Luva Dupla em polipropileno de alta resistência - PP, preto, DN= 40mm, ref. Duratop da Tecnofluidos ou equivalente</t>
  </si>
  <si>
    <t>O.25.000.000103</t>
  </si>
  <si>
    <t>Luva Dupla em polipropileno de alta resistência - PP, preto, DN= 50mm, ref. Duratop da Tecnofluidos ou equivalente</t>
  </si>
  <si>
    <t>O.25.000.000104</t>
  </si>
  <si>
    <t>Luva Dupla em polipropileno de alta resistência - PP, preto, DN= 63mm, ref. Duratop da Tecnofluidos ou equivalente</t>
  </si>
  <si>
    <t>O.25.000.000105</t>
  </si>
  <si>
    <t>Luva Dupla em polipropileno de alta resistência - PP, preto, DN= 110mm, ref. Duratop da Tecnofluidos ou equivalente</t>
  </si>
  <si>
    <t>O.25.000.000116</t>
  </si>
  <si>
    <t>Luva de Redução em polipropileno de alta resistência - PP, preto, tipo PB, DN= 50x40mm, ref. Duratop da Tecnofluidos ou equivalente</t>
  </si>
  <si>
    <t>O.25.000.000117</t>
  </si>
  <si>
    <t>Luva de Redução em polipropileno de alta resistência - PP, preto, tipo PB, DN= 63x50mm, ref. Duratop da Tecnofluidos ou equivalente</t>
  </si>
  <si>
    <t>O.25.000.000118</t>
  </si>
  <si>
    <t>Luva de Redução em polipropileno de alta resistência - PP, preto, tipo PB, DN= 110x63mm, ref. Duratop da Tecnofluidos ou equivalente</t>
  </si>
  <si>
    <t>O.25.000.000130</t>
  </si>
  <si>
    <t>Tê 87°30' simples em polipropileno de alta resistência, preto, tipo PB, DN= 50x50mm</t>
  </si>
  <si>
    <t>O.25.000.000131</t>
  </si>
  <si>
    <t>Tê 87°30' simples em polipropileno de alta resistência, preto, tipo PB, DN= 63x63mm</t>
  </si>
  <si>
    <t>O.25.000.000132</t>
  </si>
  <si>
    <t>Tê 87°30' simples em polipropileno de alta resistência, preto, tipo PB, DN= 110x110mm</t>
  </si>
  <si>
    <t>O.25.000.000137</t>
  </si>
  <si>
    <t>Tê 87°30' simples em polipropileno de alta resistência, preto, de redução, tipo PB, DN= 110x63mm</t>
  </si>
  <si>
    <t>O.25.000.000149</t>
  </si>
  <si>
    <t>Junção 45° simples em polipropileno de alta resistência, preto, tipo PB, DN= 50x50mm</t>
  </si>
  <si>
    <t>O.25.000.000150</t>
  </si>
  <si>
    <t>Junção 45° simples em polipropileno de alta resistência, preto, tipo PB, DN= 63x63mm</t>
  </si>
  <si>
    <t>O.25.000.000151</t>
  </si>
  <si>
    <t>Junção 45° simples em polipropileno de alta resistência, preto, tipo PB, DN= 110x110mm</t>
  </si>
  <si>
    <t>O.25.000.000159</t>
  </si>
  <si>
    <t>Junção 45° simples de redução, em polipropileno de alta resistência, preto, tipo PB, DN= 63x50mm</t>
  </si>
  <si>
    <t>O.25.000.000160</t>
  </si>
  <si>
    <t>Junção 45° simples de redução, em polipropileno de alta resistência, preto, tipo PB, DN= 110x50mm</t>
  </si>
  <si>
    <t>O.25.000.000161</t>
  </si>
  <si>
    <t>Junção 45° simples de redução, em polipropileno de alta resistência, preto, tipo PB, DN= 110x63mm</t>
  </si>
  <si>
    <t>O.25.000.000168</t>
  </si>
  <si>
    <t>Porta marco para grelha de 12x12 cm, em prolipropileno de alta resistência, preto</t>
  </si>
  <si>
    <t>O.25.000.000170</t>
  </si>
  <si>
    <t>O.25.000.000186</t>
  </si>
  <si>
    <t>Caixa sifonada de piso, DN 125, 1 saída de 63mm, em polipropileno de alta resistência preto</t>
  </si>
  <si>
    <t>O.25.000.000189</t>
  </si>
  <si>
    <t>Curva 87°30' em propileno de alta resistência, preto, tipo PB, DN= 110mm</t>
  </si>
  <si>
    <t>O.25.000.000197</t>
  </si>
  <si>
    <t>Prolongamento para caixa sifonada em propileno de alta resistência, preto, DN= 125mm</t>
  </si>
  <si>
    <t>O.25.000.000201</t>
  </si>
  <si>
    <t>Tampa tê de inspeção oval, em polipropileno de alta resistência preto (PxB) - DN 110mm</t>
  </si>
  <si>
    <t>O.25.000.000206</t>
  </si>
  <si>
    <t>Tampão de esgoto em polipropileno de alta resistência, preto (PxB) - DN 63mm</t>
  </si>
  <si>
    <t>O.25.000.000207</t>
  </si>
  <si>
    <t>Tampão de esgoto em polipropileno de alta resistência, preto (PxB) - DN 110mm</t>
  </si>
  <si>
    <t>O.25.000.000213</t>
  </si>
  <si>
    <t>Tê de inspeção 87°30' em polipropileno de alta resistência preto (PxB) - DN 110mm</t>
  </si>
  <si>
    <t>P.01.000.030501</t>
  </si>
  <si>
    <t>Monitor LCD e/ou LED de 21,5", resolução máxima 1920x1080@60Hz, pixel pitch: 0,24795x0,24795mm, sinal vídeo analógico / digital; ref. AOC ou equivalente</t>
  </si>
  <si>
    <t>P.01.000.034016</t>
  </si>
  <si>
    <t>P.02.000.042501</t>
  </si>
  <si>
    <t>Eletroduto de PVC rígido roscável de 20mm (1/2´)</t>
  </si>
  <si>
    <t>P.02.000.042502</t>
  </si>
  <si>
    <t>Eletroduto de PVC rígido roscável de 25mm (3/4´)</t>
  </si>
  <si>
    <t>P.02.000.042503</t>
  </si>
  <si>
    <t>Eletroduto de PVC rígido roscável de 32mm (1´)</t>
  </si>
  <si>
    <t>P.02.000.042504</t>
  </si>
  <si>
    <t>Eletroduto de PVC rígido roscável de 38mm (1 1/4´)</t>
  </si>
  <si>
    <t>P.02.000.042505</t>
  </si>
  <si>
    <t>Eletroduto de PVC rígido roscável de 50mm (1 1/2´)</t>
  </si>
  <si>
    <t>P.02.000.042506</t>
  </si>
  <si>
    <t>Eletroduto de PVC rígido roscável de 60mm (2´)</t>
  </si>
  <si>
    <t>P.02.000.042507</t>
  </si>
  <si>
    <t>Eletroduto de PVC rígido roscável de 75mm (2 1/2´)</t>
  </si>
  <si>
    <t>P.02.000.042508</t>
  </si>
  <si>
    <t>Eletroduto de PVC rígido roscável de 85mm (3´)</t>
  </si>
  <si>
    <t>P.02.000.042509</t>
  </si>
  <si>
    <t>Eletroduto de PVC rígido roscável de 110mm (4´)</t>
  </si>
  <si>
    <t>P.02.000.042511</t>
  </si>
  <si>
    <t>Eletroduto de PVC corrugado flexível leve amarelo, DE= 20mm</t>
  </si>
  <si>
    <t>P.02.000.042512</t>
  </si>
  <si>
    <t>Eletroduto de PVC corrugado flexível leve amarelo, DE= 25mm</t>
  </si>
  <si>
    <t>P.02.000.042513</t>
  </si>
  <si>
    <t>Eletroduto de PVC corrugado flexível leve amarelo, DE= 32mm</t>
  </si>
  <si>
    <t>P.02.000.042515</t>
  </si>
  <si>
    <t>Eletroduto de PVC corrugado flexível reforçado cinza, DE= 25mm</t>
  </si>
  <si>
    <t>P.02.000.042516</t>
  </si>
  <si>
    <t>Eletroduto de PVC corrugado flexível reforçado cinza, DE= 32mm</t>
  </si>
  <si>
    <t>P.02.000.045668</t>
  </si>
  <si>
    <t>Base com tampa em PVC para canaleta aparente de 4 vias, auto extinguível, na cor branca, 85 x 35 mm; ref. 1122-05/06-BR da Parcus ou equivalente</t>
  </si>
  <si>
    <t>P.02.000.045669</t>
  </si>
  <si>
    <t>Base com duas tampas curvas em PVC para canaleta aparente de 4 vias, auto extinguível, na cor branca, 120 x 35 mm; ref. 1122-04/02-BR da Parcus ou equivalente</t>
  </si>
  <si>
    <t>P.02.000.045670</t>
  </si>
  <si>
    <t>Base com duas tampas curvas em PVC para canaleta aparente de 3 vias, auto extinguível, na cor branca, 120 x 60 mm; ref. 1122-20/24-BR da Parcus ou equivalente</t>
  </si>
  <si>
    <t>P.02.000.045671</t>
  </si>
  <si>
    <t>Suporte de tomada RJ em PVC 60x35x150mm, com 03 furos 14.7x19.3mm, para canaleta aparente; ref. 1126-12-BR da Parcus ou equivalente</t>
  </si>
  <si>
    <t>P.02.000.045672</t>
  </si>
  <si>
    <t>Suporte de tomada RJ em PVC 85x35x150mm, com 03 furos 14.7x19.3mm, para canaleta aparente; ref. 1126-33-BR da Parcus ou equivalente</t>
  </si>
  <si>
    <t>P.02.000.045673</t>
  </si>
  <si>
    <t>Suporte de tomada RJ em PVC 60x60x150mm, com 03 furos 14.7x19.3mm, para canaleta aparente; ref. 1126-88-BR da Parcus ou equivalente</t>
  </si>
  <si>
    <t>P.02.000.045678</t>
  </si>
  <si>
    <t>Tomada simples de  sobrepor modelo universal 2P+T 10A 250V</t>
  </si>
  <si>
    <t>P.02.000.090792</t>
  </si>
  <si>
    <t>Canaleta em PVC na cor branca, de 20x12mm, sistema X; referência 30802X fabricação Pial Legrand ou equivalente</t>
  </si>
  <si>
    <t>P.03.000.042621</t>
  </si>
  <si>
    <t>Duto corrugado tipo Kanalex-KL, DN= 30mm</t>
  </si>
  <si>
    <t>P.03.000.042622</t>
  </si>
  <si>
    <t>Duto corrugado tipo Kanalex-KL, DN= 50mm</t>
  </si>
  <si>
    <t>P.03.000.042623</t>
  </si>
  <si>
    <t>Duto corrugado tipo Kanalex-KL, DN= 75mm</t>
  </si>
  <si>
    <t>P.03.000.042624</t>
  </si>
  <si>
    <t>Duto corrugado tipo Kanalex-KL, DN= 100mm</t>
  </si>
  <si>
    <t>P.03.000.042625</t>
  </si>
  <si>
    <t>Duto corrugado tipo Kanalex-KL, DN= 125mm</t>
  </si>
  <si>
    <t>P.03.000.042626</t>
  </si>
  <si>
    <t>Duto corrugado tipo Kanalex-KL, DN= 150mm</t>
  </si>
  <si>
    <t>P.03.000.042627</t>
  </si>
  <si>
    <t>Duto corrugado tipo Kanalex-KL, DN= 40mm</t>
  </si>
  <si>
    <t>P.04.000.040119</t>
  </si>
  <si>
    <t>Poste telecônico reto em aço galvanizado a fogo, altura de 4 m, com base, chumbadores, porcas e arruelas</t>
  </si>
  <si>
    <t>P.04.000.040123</t>
  </si>
  <si>
    <t>Poste telecônico em aço SAE 1010/1020 galvanizado a fogo, com espera para uma luminária, altura de 3 m</t>
  </si>
  <si>
    <t>P.04.000.040128</t>
  </si>
  <si>
    <t>Poste telecônico curvo em aço SAE 1010/1020 galvanizado a fogo, altura de 8 m</t>
  </si>
  <si>
    <t>P.04.000.041334</t>
  </si>
  <si>
    <t>P.04.000.042081</t>
  </si>
  <si>
    <t>Tirante/vergalhão aço rosca total de 5/16´</t>
  </si>
  <si>
    <t>P.04.000.042082</t>
  </si>
  <si>
    <t>Vergalhão liso de aço galvanizado a fogo RE-BAR 3/8´; ref. TEL 760 da Termotécnica, PRT-680 da Paratec, PK-1251 da Paraklin ou equivalente</t>
  </si>
  <si>
    <t>P.04.000.042105</t>
  </si>
  <si>
    <t>Eletroduto com costura galvanizado eletroliticamente, DN = 1 1/2´ - NBR13057</t>
  </si>
  <si>
    <t>P.04.000.042107</t>
  </si>
  <si>
    <t>Eletroduto com costura galvanizado eletroliticamente, DN = 2 1/2´ - NBR13057</t>
  </si>
  <si>
    <t>P.04.000.042114</t>
  </si>
  <si>
    <t>Eletroduto com costura galvanizado por imersão a quente, DN = 3/4´- NBR6323</t>
  </si>
  <si>
    <t>P.04.000.042115</t>
  </si>
  <si>
    <t>Eletroduto com costura galvanizado por imersão a quente, DN = 1´ - NBR6323</t>
  </si>
  <si>
    <t>P.04.000.042116</t>
  </si>
  <si>
    <t>Eletroduto com costura galvanizado por imersão a quente, DN = 1 1/4´ - NBR6323</t>
  </si>
  <si>
    <t>P.04.000.042117</t>
  </si>
  <si>
    <t>Eletroduto com costura galvanizado por imersão a quente, DN = 1 1/2´ - NBR6323</t>
  </si>
  <si>
    <t>P.04.000.042118</t>
  </si>
  <si>
    <t>Eletroduto com costura galvanizado por imersão a quente, DN = 2´ - NBR6323</t>
  </si>
  <si>
    <t>P.04.000.042119</t>
  </si>
  <si>
    <t>Eletroduto com costura galvanizado por imersão a quente, DN = 2 1/2´ - NBR6323</t>
  </si>
  <si>
    <t>P.04.000.042120</t>
  </si>
  <si>
    <t>Eletroduto com costura galvanizado por imersão a quente, DN = 3´ - NBR6323</t>
  </si>
  <si>
    <t>P.04.000.042121</t>
  </si>
  <si>
    <t>Eletroduto com costura galvanizado por imersão a quente, DN = 4´ - NBR6323</t>
  </si>
  <si>
    <t>P.04.000.042122</t>
  </si>
  <si>
    <t>Eletroduto galvanizado por imersão a quente, DN = 1/2´ - NBR5598</t>
  </si>
  <si>
    <t>P.04.000.042123</t>
  </si>
  <si>
    <t>Eletroduto galvanizado por imersão a quente, DN = 3/4´ - NBR5598</t>
  </si>
  <si>
    <t>P.04.000.042124</t>
  </si>
  <si>
    <t>Eletroduto galvanizado por imersão a quente, DN = 1´ - NBR5598</t>
  </si>
  <si>
    <t>P.04.000.042125</t>
  </si>
  <si>
    <t>Eletroduto galvanizado por imersão a quente, DN = 1 1/4´ - NBR5598</t>
  </si>
  <si>
    <t>P.04.000.042126</t>
  </si>
  <si>
    <t>Eletroduto galvanizado por imersão a quente, DN = 1 1/2´ - NBR5598</t>
  </si>
  <si>
    <t>P.04.000.042127</t>
  </si>
  <si>
    <t>Eletroduto galvanizado por imersão a quente, DN = 2´ - NBR5598</t>
  </si>
  <si>
    <t>P.04.000.042128</t>
  </si>
  <si>
    <t>Eletroduto galvanizado por imersão a quente, DN = 2 1/2´ - NBR5598</t>
  </si>
  <si>
    <t>P.04.000.042129</t>
  </si>
  <si>
    <t>Eletroduto galvanizado por imersão a quente, DN = 3´ - NBR5598</t>
  </si>
  <si>
    <t>P.04.000.042130</t>
  </si>
  <si>
    <t>Eletroduto galvanizado por imersão a quente, DN = 4´ - NBR5598</t>
  </si>
  <si>
    <t>P.04.000.042171</t>
  </si>
  <si>
    <t>Eletroduto com costura galvanizado eletroliticamente, DN = 3/4´ - NBR13057</t>
  </si>
  <si>
    <t>P.04.000.042172</t>
  </si>
  <si>
    <t>Eletroduto com costura galvanizado eletroliticamente, DN = 1´ - NBR13057</t>
  </si>
  <si>
    <t>P.04.000.042173</t>
  </si>
  <si>
    <t>Eletroduto com costura galvanizado eletroliticamente, DN = 1 1/4´ - NBR13057</t>
  </si>
  <si>
    <t>P.04.000.042174</t>
  </si>
  <si>
    <t>Eletroduto com costura galvanizado eletroliticamente, DN = 4´ - NBR13057</t>
  </si>
  <si>
    <t>P.04.000.042175</t>
  </si>
  <si>
    <t>Eletroduto com costura galvanizado eletroliticamente, DN = 2´ - NBR13057</t>
  </si>
  <si>
    <t>P.04.000.042177</t>
  </si>
  <si>
    <t>Eletroduto com costura galvanizado eletroliticamente, DN = 3´ - NBR13057</t>
  </si>
  <si>
    <t>P.04.000.042221</t>
  </si>
  <si>
    <t>Luva de redução galvanizado de 2´ x 3/4´ - para-raio tipo Franklin</t>
  </si>
  <si>
    <t>P.04.000.042222</t>
  </si>
  <si>
    <t>P.04.000.042289</t>
  </si>
  <si>
    <t>Sapata externa com 4 furos em aço zincado, de 38x38mm; ref. Atilux, Perfil Lider ou equivalente</t>
  </si>
  <si>
    <t>P.04.000.042290</t>
  </si>
  <si>
    <t>Perfilado perfurado 38 x 38 mm em chapa 14 pré-zincada</t>
  </si>
  <si>
    <t>P.04.000.042291</t>
  </si>
  <si>
    <t>Saída final de 3/4´ para perfilado</t>
  </si>
  <si>
    <t>P.04.000.042293</t>
  </si>
  <si>
    <t>Saída superior de 3/4´ para perfilado</t>
  </si>
  <si>
    <t>P.04.000.042301</t>
  </si>
  <si>
    <t>Tirante/vergalhão aço rosca total de 3/8´</t>
  </si>
  <si>
    <t>P.04.000.045069</t>
  </si>
  <si>
    <t>Curva horizontal dupla 90°, interna ou externa, tampa pintura eletrostática, 2x30x40 / 2x40x40 / 2x30x60mm, ref. 3143/3140PT Real Perfil ou equivalente</t>
  </si>
  <si>
    <t>P.04.000.045072</t>
  </si>
  <si>
    <t>Curva vertical tripla de 90°, interna/externa, e tampa pintura eletrostática, 3x30x40 / 3x40x40 3x30x60mm, ref. 3126/3129PT Real Perfil ou equivalente</t>
  </si>
  <si>
    <t>P.04.000.045571</t>
  </si>
  <si>
    <t>Terminal de fechamento ou mata junta com pintura eletrostática para rodapé triplo, 3x30x40 / 3x40x40 / 3x30x60mm, referência 3138PT Real Perfil ou equivalente</t>
  </si>
  <si>
    <t>P.04.000.046029</t>
  </si>
  <si>
    <t>Cruzeta reforçada em ferro galvanizado para fixação de 4 projetores, externa; ref. YT-10/4 da Yluminart, SBC-704/S-R 4 da Shomei ou equivalente</t>
  </si>
  <si>
    <t>P.04.000.046055</t>
  </si>
  <si>
    <t>Cruzeta reforçada em ferro galvanizado para fixação de 2 projetores, externa</t>
  </si>
  <si>
    <t>P.04.000.048553</t>
  </si>
  <si>
    <t>Braçadeiras aço galvanizado para tubo de 1´ a 4´</t>
  </si>
  <si>
    <t>P.04.000.049470</t>
  </si>
  <si>
    <t>Perfilado perfurado 38 x 76 mm em chapa 14 pré-zincada</t>
  </si>
  <si>
    <t>P.04.000.049471</t>
  </si>
  <si>
    <t>Perfilado liso 38 x 38 mm em chapa pré-zincada</t>
  </si>
  <si>
    <t>P.04.000.049472</t>
  </si>
  <si>
    <t>Tampa pressão para perfilado perfurado de 38 x 38 mm em chapa pré-zincada</t>
  </si>
  <si>
    <t>P.04.000.049511</t>
  </si>
  <si>
    <t>Mão francesa plana de 32x5x619mm</t>
  </si>
  <si>
    <t>P.04.000.049512</t>
  </si>
  <si>
    <t>Mão francesa de 1/4´ x 32 x 700 mm</t>
  </si>
  <si>
    <t>P.04.000.049513</t>
  </si>
  <si>
    <t>Mão francesa perfilada de 5x38x38x993mm</t>
  </si>
  <si>
    <t>P.04.000.049671</t>
  </si>
  <si>
    <t>Niple cônico galvanizado a fogo de 2 1/2´</t>
  </si>
  <si>
    <t>P.04.000.062038</t>
  </si>
  <si>
    <t>Eletrocalha lisa galvanizada a fogo, 50x50mm</t>
  </si>
  <si>
    <t>P.04.000.062039</t>
  </si>
  <si>
    <t>Eletrocalha lisa galvanizada a fogo, 100x50mm</t>
  </si>
  <si>
    <t>P.04.000.062040</t>
  </si>
  <si>
    <t>Eletrocalha lisa galvanizada a fogo, 150x50mm</t>
  </si>
  <si>
    <t>P.04.000.062041</t>
  </si>
  <si>
    <t>Eletrocalha lisa galvanizada a fogo, 200x50mm</t>
  </si>
  <si>
    <t>P.04.000.062042</t>
  </si>
  <si>
    <t>Eletrocalha lisa galvanizada a fogo, 250x50mm</t>
  </si>
  <si>
    <t>P.04.000.062055</t>
  </si>
  <si>
    <t>Eletrocalha lisa galvanizada a fogo, 100x100mm</t>
  </si>
  <si>
    <t>P.04.000.062056</t>
  </si>
  <si>
    <t>Eletrocalha lisa galvanizada a fogo, 150x100mm</t>
  </si>
  <si>
    <t>P.04.000.062057</t>
  </si>
  <si>
    <t>Eletrocalha lisa galvanizada a fogo, 200x100mm</t>
  </si>
  <si>
    <t>P.04.000.062058</t>
  </si>
  <si>
    <t>Eletrocalha lisa galvanizada a fogo, 250x100mm</t>
  </si>
  <si>
    <t>P.04.000.062059</t>
  </si>
  <si>
    <t>Eletrocalha lisa galvanizada a fogo, 300x100mm</t>
  </si>
  <si>
    <t>P.04.000.062060</t>
  </si>
  <si>
    <t>Eletrocalha lisa galvanizada a fogo, 400x100mm</t>
  </si>
  <si>
    <t>P.04.000.062115</t>
  </si>
  <si>
    <t>Eletrocalha perfurada galvanizada a fogo, 100x50mm</t>
  </si>
  <si>
    <t>P.04.000.062116</t>
  </si>
  <si>
    <t>Eletrocalha perfurada galvanizada a fogo, 150x50mm</t>
  </si>
  <si>
    <t>P.04.000.062117</t>
  </si>
  <si>
    <t>Eletrocalha perfurada galvanizada a fogo, 200x50mm</t>
  </si>
  <si>
    <t>P.04.000.062118</t>
  </si>
  <si>
    <t>Eletrocalha perfurada galvanizada a fogo, 250x50mm</t>
  </si>
  <si>
    <t>P.04.000.062132</t>
  </si>
  <si>
    <t>Eletrocalha perfurada galvanizada a fogo, 150x100mm</t>
  </si>
  <si>
    <t>P.04.000.062133</t>
  </si>
  <si>
    <t>Eletrocalha perfurada galvanizada a fogo, 200x100mm</t>
  </si>
  <si>
    <t>P.04.000.062134</t>
  </si>
  <si>
    <t>Eletrocalha perfurada galvanizada a fogo, 250x100mm</t>
  </si>
  <si>
    <t>P.04.000.062135</t>
  </si>
  <si>
    <t>Eletrocalha perfurada galvanizada a fogo, 300x100mm</t>
  </si>
  <si>
    <t>P.04.000.062136</t>
  </si>
  <si>
    <t>Eletrocalha perfurada galvanizada a fogo, 400x100mm</t>
  </si>
  <si>
    <t>P.04.000.062170</t>
  </si>
  <si>
    <t>Tampa encaixe para eletrocalha galvanizada a fogo, L= 50mm</t>
  </si>
  <si>
    <t>P.04.000.062171</t>
  </si>
  <si>
    <t>Tampa encaixe para eletrocalha galvanizada a fogo, L= 100mm</t>
  </si>
  <si>
    <t>P.04.000.062172</t>
  </si>
  <si>
    <t>Tampa encaixe para eletrocalha galvanizada a fogo, L= 150mm</t>
  </si>
  <si>
    <t>P.04.000.062173</t>
  </si>
  <si>
    <t>Tampa encaixe para eletrocalha galvanizada a fogo, L= 200mm</t>
  </si>
  <si>
    <t>P.04.000.062174</t>
  </si>
  <si>
    <t>Tampa encaixe para eletrocalha galvanizada a fogo, L= 250mm</t>
  </si>
  <si>
    <t>P.04.000.062175</t>
  </si>
  <si>
    <t>Tampa encaixe para eletrocalha galvanizada a fogo, L= 300mm</t>
  </si>
  <si>
    <t>P.04.000.062176</t>
  </si>
  <si>
    <t>Tampa encaixe para eletrocalha galvanizada a fogo, L= 400mm</t>
  </si>
  <si>
    <t>P.04.000.062187</t>
  </si>
  <si>
    <t>Suporte para eletrocalha galvanizado a fogo, 50x50mm</t>
  </si>
  <si>
    <t>P.04.000.062188</t>
  </si>
  <si>
    <t>Suporte para eletrocalha galvanizado a fogo, 100x50mm</t>
  </si>
  <si>
    <t>P.04.000.062189</t>
  </si>
  <si>
    <t>Suporte para eletrocalha galvanizado a fogo, 150x50mm</t>
  </si>
  <si>
    <t>P.04.000.062190</t>
  </si>
  <si>
    <t>Suporte para eletrocalha galvanizado a fogo, 200x50mm</t>
  </si>
  <si>
    <t>P.04.000.062191</t>
  </si>
  <si>
    <t>Suporte para eletrocalha galvanizado a fogo, 250x50mm</t>
  </si>
  <si>
    <t>P.04.000.062192</t>
  </si>
  <si>
    <t>Suporte para eletrocalha galvanizado a fogo, 300x50mm</t>
  </si>
  <si>
    <t>P.04.000.062196</t>
  </si>
  <si>
    <t>Suporte para eletrocalha galvanizada a fogo, 100x100mm</t>
  </si>
  <si>
    <t>P.04.000.062197</t>
  </si>
  <si>
    <t>Suporte para eletrocalha galvanizada a fogo, 150x100mm</t>
  </si>
  <si>
    <t>P.04.000.062198</t>
  </si>
  <si>
    <t>Suporte para eletrocalha galvanizada a fogo, 200x100mm</t>
  </si>
  <si>
    <t>P.04.000.062199</t>
  </si>
  <si>
    <t>Suporte para eletrocalha galvanizada a fogo, 250x100mm</t>
  </si>
  <si>
    <t>P.04.000.062201</t>
  </si>
  <si>
    <t>Suporte para eletrocalha galvanizada a fogo, 300x100mm</t>
  </si>
  <si>
    <t>P.04.000.062202</t>
  </si>
  <si>
    <t>Suporte para eletrocalha galvanizada a fogo, 400x100mm</t>
  </si>
  <si>
    <t>P.04.000.062205</t>
  </si>
  <si>
    <t>Mão francesa simples, galvanizada a fogo, L= 200mm</t>
  </si>
  <si>
    <t>P.04.000.062206</t>
  </si>
  <si>
    <t>Mão francesa simples, galvanizada a fogo, L= 300mm</t>
  </si>
  <si>
    <t>P.04.000.062207</t>
  </si>
  <si>
    <t>Mão francesa simples, galvanizada a fogo, L= 400mm</t>
  </si>
  <si>
    <t>P.04.000.062208</t>
  </si>
  <si>
    <t>Mão francesa simples, galvanizada a fogo, L= 500mm</t>
  </si>
  <si>
    <t>P.04.000.062210</t>
  </si>
  <si>
    <t>Mão francesa dupla, galvanizada a fogo, L= 300mm</t>
  </si>
  <si>
    <t>P.04.000.062211</t>
  </si>
  <si>
    <t>Mão francesa dupla, galvanizada a fogo, L= 400mm</t>
  </si>
  <si>
    <t>P.04.000.062212</t>
  </si>
  <si>
    <t>Mão francesa dupla, galvanizada a fogo, L= 500mm</t>
  </si>
  <si>
    <t>P.04.000.062229</t>
  </si>
  <si>
    <t>Rodapé técnico duplo com tampa pintura eletrostática, 2x30x40 / 2x40x40 / 2x30x60mm</t>
  </si>
  <si>
    <t>P.04.000.062230</t>
  </si>
  <si>
    <t>Curva vertical dupla de 90°, interna ou externa, e tampa pintura eletrostática, 2x30x40 / 2x40x40 / 2x30x60mm, ref. 3128PT Real Perfil ou equivalente</t>
  </si>
  <si>
    <t>P.04.000.062231</t>
  </si>
  <si>
    <t>Terminal de fechamento ou mata junta com pintura eletrostática, para rodapé duplo, 2x30x40 / 2x40x40 / 2x30x60mm, ref. 3137PT Real Perfil ou equivalente</t>
  </si>
  <si>
    <t>P.04.000.062251</t>
  </si>
  <si>
    <t>Saída lateral de eletrocalha para eletroduto de 1´</t>
  </si>
  <si>
    <t>P.04.000.062801</t>
  </si>
  <si>
    <t>Rodapé técnico triplo com tampa e pintura eletrostática de 3x30x40 / 3x40x40 / 3x30x60mm, ref. 3109PT Real Perfil ou equivalente</t>
  </si>
  <si>
    <t>P.04.000.062803</t>
  </si>
  <si>
    <t>Curva horizontal tripla 90°, interna/externa, tampa e pintura eletrostática de 3x30x40 / 3x40x40 / 3x30x60mm, ref. 3144/3141PT Real Perfil ou equivalente</t>
  </si>
  <si>
    <t>P.04.000.062805</t>
  </si>
  <si>
    <t>Tê triplo de 90° horizontal ou vertical, tampa com pintura eletrostática de 3x30x40 / 3x40x40 / 3x30x60mm, ref. 3135/3132PT Real Perfil ou equivalente</t>
  </si>
  <si>
    <t>P.04.000.062806</t>
  </si>
  <si>
    <t>Caixa para tomada de energia, RJ, sobressalente, interruptor ou espelho de 3x30x40 / 3x40x40 / 3x30x60mm, ref. 3114PT Real Perfil ou equivalente</t>
  </si>
  <si>
    <t>P.04.000.065641</t>
  </si>
  <si>
    <t>Leito para cabos, tipo pesado, em aço galvanizado a fogo, de 300 x 100 mm, ref. Mopa ou equivalente</t>
  </si>
  <si>
    <t>P.04.000.065643</t>
  </si>
  <si>
    <t>Leito para cabos, tipo pesado, em aço galvanizado a fogo, de 800 x 100 mm, ref. 156-0800 Mopa ou equivalente</t>
  </si>
  <si>
    <t>P.04.000.065644</t>
  </si>
  <si>
    <t>Leito para cabos, tipo pesado, em aço galvanizado a fogo, de 500 x 100 mm, ref. 156-0500-Z Mopa ou equivalente</t>
  </si>
  <si>
    <t>P.04.000.065649</t>
  </si>
  <si>
    <t>Leito para cabos, tipo pesado, em aço galvanizado a fogo, de 400 x 100 mm, ref. 156-0400-F da Mopa ou equivalente</t>
  </si>
  <si>
    <t>P.04.000.065650</t>
  </si>
  <si>
    <t>Leito para cabos, tipo pesado, em aço galvanizado a fogo, de 600 x 100 mm, ref. 156-0600-F da Mopa ou equivalente</t>
  </si>
  <si>
    <t>P.04.000.090407</t>
  </si>
  <si>
    <t>Terminal para vergalhão diâmetro 3/8´</t>
  </si>
  <si>
    <t>P.04.000.090614</t>
  </si>
  <si>
    <t>Caixa de passagem pré-zincado a frio, com tampa quadrada 4 x 25 x 70 mm, para duto de piso</t>
  </si>
  <si>
    <t>P.04.000.090728</t>
  </si>
  <si>
    <t>Poste telecônico em aço SAE 1010/1020 galvanizado a fogo, com espera para duas luminárias, altura de 3 m</t>
  </si>
  <si>
    <t>P.04.000.091215</t>
  </si>
  <si>
    <t>Duto modulado, pré-zincado, com luvas deslocadas 3 x 25 x 70 mm</t>
  </si>
  <si>
    <t>P.04.000.091216</t>
  </si>
  <si>
    <t>Duto liso pré-zincado a fogo/galvanizado de 2 x 25 x 70 mm, ref. Mopa ou equivalente</t>
  </si>
  <si>
    <t>P.04.000.091217</t>
  </si>
  <si>
    <t>Tirante/vergalhão aço rosca total de 1/4´</t>
  </si>
  <si>
    <t>P.04.000.091220</t>
  </si>
  <si>
    <t>Saída lateral simples de 3/4" para perfilado, referência VL 2/3.00.00.33PZ da Valeman, Real Perfil ou equivalente</t>
  </si>
  <si>
    <t>P.04.000.091361</t>
  </si>
  <si>
    <t>Poste telecônico reto em aço SAE 1010/1020 galvanizado a fogo, altura de 10 m</t>
  </si>
  <si>
    <t>P.04.000.091362</t>
  </si>
  <si>
    <t>Poste telecônico reto em aço SAE 1010/1020 galvanizado a fogo, altura de 8 m</t>
  </si>
  <si>
    <t>P.04.000.092151</t>
  </si>
  <si>
    <t>Cruzeta em aço carbono galvanizado, perfil ´L´, dimensões 8 x 75 x 2500 mm, ref. 400238 Romagnole ou equivalente</t>
  </si>
  <si>
    <t>P.04.000.092157</t>
  </si>
  <si>
    <t>Eletroduto metálico flexível de 3/4´; ref. Sealtubo da SPTF ou equivalente</t>
  </si>
  <si>
    <t>P.04.000.092158</t>
  </si>
  <si>
    <t>Eletroduto metálico flexível de 1´; ref. Sealtubo da SPTF ou equivalente</t>
  </si>
  <si>
    <t>P.04.000.092160</t>
  </si>
  <si>
    <t>Eletroduto metálico flexível de 2´; ref. Sealtubo da SPTF ou equivalente</t>
  </si>
  <si>
    <t>P.04.000.092172</t>
  </si>
  <si>
    <t>Poste telecônico reto em aço SAE 1010/1020 galvanizado a fogo, altura de 6 m</t>
  </si>
  <si>
    <t>P.04.000.092173</t>
  </si>
  <si>
    <t>Coluna (P-57) para fixação de placa de orientação, com braço projetado de 3" x 3,15 m e coluna de 4" x 5,25 m x 3,75 mm, para placas com área até 2 m²</t>
  </si>
  <si>
    <t>P.04.000.092174</t>
  </si>
  <si>
    <t>Coluna simples (P-51) para fixação de placa de orientação, de 4" x 5 m x 3,75 mm</t>
  </si>
  <si>
    <t>P.04.000.092175</t>
  </si>
  <si>
    <t>Coluna dupla (P-53) para fixação de placa de orientação, de 4" x 5 m x 3,75 mm</t>
  </si>
  <si>
    <t>P.04.000.092176</t>
  </si>
  <si>
    <t>Coluna simples (PP), de 2 1/2" x 3,6 m</t>
  </si>
  <si>
    <t>P.04.000.092177</t>
  </si>
  <si>
    <t>Braço (P-55) para fixação em poste de concreto, de 3" x 2,7 m x 3,75 mm</t>
  </si>
  <si>
    <t>P.04.000.092178</t>
  </si>
  <si>
    <t>Grupo focal para pedestre com lâmpada LED, em policarbonato, com suportes de fixação e contador regressivo no verde, completo</t>
  </si>
  <si>
    <t>P.04.000.092179</t>
  </si>
  <si>
    <t>Grupo focal veicular com lâmpada LED, em policarbonato, com anteparo e suportes de fixação, completo</t>
  </si>
  <si>
    <t>P.05.000.092162</t>
  </si>
  <si>
    <t>Terminal em latão zincado macho fixo, 3/4´ ref. CMZL da SPTF ou equivalente</t>
  </si>
  <si>
    <t>P.05.000.092163</t>
  </si>
  <si>
    <t>Terminal em latão zincado macho fixo, 1´ ref. CMZL da SPTF ou equivalente</t>
  </si>
  <si>
    <t>P.05.000.092165</t>
  </si>
  <si>
    <t>Terminal em latão zincado macho fixo, 2´ ref. CMZL da SPTF ou equivalente</t>
  </si>
  <si>
    <t>P.05.000.092167</t>
  </si>
  <si>
    <t>Terminal em latão zincado macho giratório 3/4´ ref. CMZGL da SPTF ou equivalente</t>
  </si>
  <si>
    <t>P.05.000.092168</t>
  </si>
  <si>
    <t>Terminal em latão zincado macho giratório 1´ ref. CMZGL da SPTF ou equivalente</t>
  </si>
  <si>
    <t>P.05.000.092170</t>
  </si>
  <si>
    <t>Terminal em latão zincado macho giratório 2´ ref. CMZGL da SPTF ou equivalente</t>
  </si>
  <si>
    <t>P.07.000.042247</t>
  </si>
  <si>
    <t xml:space="preserve">Caixa de inspeção suspensa em polipropileno ou PVC; ref. PK-0161 Paraklin, PRT-960 Paratec ou equivalente </t>
  </si>
  <si>
    <t>P.07.000.043252</t>
  </si>
  <si>
    <t>Sistema de barramento blindado de 100 a 2000 A, trifásico, barra de aluminio, composto por: calha condutora trifásica com neutro 100%, igual ou superior a 630 V (Ui), para uso interno; ref. Megabarre, Beghin, Helzin ou equivalente</t>
  </si>
  <si>
    <t>P.07.000.045033</t>
  </si>
  <si>
    <t>Caixa tomada em poliamida para piso elevado com 4 alojamentos elétricos, até 8 alojamentos para telefonia e dados; ref. SPE-2702R/SPE-2702Q da Sperone ou equivalente</t>
  </si>
  <si>
    <t>P.07.000.045056</t>
  </si>
  <si>
    <t>Condulete de 4´, corpo e tampa em alumínio injetado ou fundido, com saídas laterais em vários modelos, com ou sem rosca; ref. Daisa, Conduletzel da Wetzel ou equivalente</t>
  </si>
  <si>
    <t>P.07.000.045057</t>
  </si>
  <si>
    <t>Condulete de 1´, corpo e tampa em alumínio injetado ou fundido, com saídas laterais em vários modelos, com ou sem rosca; ref. Daisa, Conduletzel da Wetzel ou equivalente</t>
  </si>
  <si>
    <t>P.07.000.045059</t>
  </si>
  <si>
    <t>Condulete de 1 1/2´, corpo e tampa em alumínio injetado ou fundido, com saídas laterais em vários modelos, com ou sem rosca; ref. Daisa, Conduletzel da Wetzel ou equivalente</t>
  </si>
  <si>
    <t>P.07.000.045060</t>
  </si>
  <si>
    <t>Condulete de 2´, corpo e tampa em alumínio injetado ou fundido, com saídas laterais em vários modelos, com ou sem rosca; ref. Daisa, Conduletzel da Wetzel ou equivalente</t>
  </si>
  <si>
    <t>P.07.000.045061</t>
  </si>
  <si>
    <t>Condulete de 2 1/2´, corpo e tampa em alumínio injetado ou fundido, com saídas laterais em vários modelos, com ou sem rosca; ref. Daisa, Conduletzel da Wetzel ou equivalente</t>
  </si>
  <si>
    <t>P.07.000.045062</t>
  </si>
  <si>
    <t>Condulete de 3´, corpo e tampa em alumínio injetado ou fundido, com saídas laterais em vários modelos, com ou sem rosca; ref. Conduletzel da Wetzel ou equivalente</t>
  </si>
  <si>
    <t>P.07.000.045074</t>
  </si>
  <si>
    <t>Caixa de passagem em alumínio fundido, à prova de tempo e tampa, de 100x100mm, profundidade mínima 60mm, ref. CDT10 da Daisa, Cemar ou equivalente</t>
  </si>
  <si>
    <t>P.07.000.045075</t>
  </si>
  <si>
    <t>Caixa de passagem em alumínio fundido, à prova de tempo e tampa, de 200x200mm, profundidade mínima 100mm, ref. CDT20 da Daisa, Cemar ou equivalente</t>
  </si>
  <si>
    <t>P.07.000.045076</t>
  </si>
  <si>
    <t>Caixa de passagem em alumínio fundido, à prova de tempo e tampa, de 300x300mm, profundidade mínima 120mm, ref. CDT30 da Daisa, Cemar ou equivalente</t>
  </si>
  <si>
    <t>P.07.000.045105</t>
  </si>
  <si>
    <t>Caixa em alumínio fundido a prova de tempo, umidade, gases, vapores e pó, tampa plana, de 200x200x200mm; ref. TCXPTP/6 Telbra, ER12 P/15 Naville, LR12P15 Lumel ou equivalente</t>
  </si>
  <si>
    <t>P.07.000.045151</t>
  </si>
  <si>
    <t>Condulete de 3/4", corpo e tampa em alumínio injetado ou fundido, vários modelos; ref. 56200/082 / 56104/042 / 56114/006 Tramontina, LR / LB 3/4" / LLSR-15 Wetzel ou equivalente</t>
  </si>
  <si>
    <t>P.07.000.045154</t>
  </si>
  <si>
    <t>Condulete de 1 1/4´, corpo e tampa em alumínio injetado ou fundido, com saídas laterais em vários modelos, com ou sem rosca; ref. Daisa, Conduletzel da Wetzel ou equivalente</t>
  </si>
  <si>
    <t>P.07.000.049585</t>
  </si>
  <si>
    <t>P.07.000.049586</t>
  </si>
  <si>
    <t>Pino para isolador rígido</t>
  </si>
  <si>
    <t>P.07.000.049662</t>
  </si>
  <si>
    <t>P.07.000.049663</t>
  </si>
  <si>
    <t>P.07.000.049664</t>
  </si>
  <si>
    <t>P.07.000.049667</t>
  </si>
  <si>
    <t>P.07.000.090724</t>
  </si>
  <si>
    <t>Caixa em alumínio fundido à prova de tempo, umidade, gases, vapores e pó, tampa plana, de 150x150x150mm, ref. ER12P/8 Telbra, CX/R12 P-8 Conex, ou equivalente</t>
  </si>
  <si>
    <t>P.07.000.090860</t>
  </si>
  <si>
    <t>Caixa em alumínio fundido à prova de tempo, umidade, gases, vapores e pó, tampa plana, de 445 x 350 x 220 mm, ref. TMR/45GR da Telbra ou equivalente</t>
  </si>
  <si>
    <t>P.07.000.090886</t>
  </si>
  <si>
    <t>Caixa em alumínio fundido à prova de tempo, umidade, gases, vapores e pó, tampa plana, de 240x240x150mm; ref. ER12 P/22 Naville, TCXPTP/11 Telbra ou equivalente</t>
  </si>
  <si>
    <t>P.07.000.091211</t>
  </si>
  <si>
    <t>Caixa de derivação pré-zincado a frio/galvanização eletrolítica, de 12 x 25 x 70 mm com cruzadora</t>
  </si>
  <si>
    <t>P.07.000.091214</t>
  </si>
  <si>
    <t>Caixa de derivação pré-zincado a frio/galvanização eletrolítica, de 16 x 25 x 70 mm com cruzadora</t>
  </si>
  <si>
    <t>P.07.000.091368</t>
  </si>
  <si>
    <t>Tampa para caixa R2 padrão Telebras</t>
  </si>
  <si>
    <t>P.07.000.091396</t>
  </si>
  <si>
    <t>Tampa para caixa R1 padrão Telebras</t>
  </si>
  <si>
    <t>P.07.000.092150</t>
  </si>
  <si>
    <t>Conector prensa-cabo 3/4´ em alumínio, ref. PC15-C12/C20 da Wetzel ou equivalente</t>
  </si>
  <si>
    <t>P.08.000.043012</t>
  </si>
  <si>
    <t>Cabo de cobre flexível de 1,5 mm², isolamento 750V - isolação PVC 70°C</t>
  </si>
  <si>
    <t>P.08.000.043014</t>
  </si>
  <si>
    <t>Cabo cobre nu tempera mole classe 2, de 10mm²</t>
  </si>
  <si>
    <t>P.08.000.043025</t>
  </si>
  <si>
    <t>Cabo de cobre flexível de 2,5 mm², isolamento 750V - isolação PVC 70°C</t>
  </si>
  <si>
    <t>P.08.000.043026</t>
  </si>
  <si>
    <t>Cabo de cobre flexível de 4 mm², isolamento 750V - isolação PVC 70°C</t>
  </si>
  <si>
    <t>P.08.000.043027</t>
  </si>
  <si>
    <t>Cabo de cobre flexível de 6 mm², isolamento 750V - isolação PVC 70°C</t>
  </si>
  <si>
    <t>P.08.000.043037</t>
  </si>
  <si>
    <t>Cabo de cobre unipolar, média tensão 35 mm², encordoamento classe 2, isolamento 15/25 kV, EPR 105 - NBR 7286, ref. CB Epronax Slim 105 Induscabos ou equivalente</t>
  </si>
  <si>
    <t>P.08.000.043038</t>
  </si>
  <si>
    <t>Cabo cobre nu tempera mole classe 2, de 16mm²</t>
  </si>
  <si>
    <t>P.08.000.043039</t>
  </si>
  <si>
    <t>Cabo de cobre unipolar, média tensão 50 mm², encordoamento classe 2, isolamento 15/25 kV, EPR 105 - NBR 7286, ref. CB Epronax Slim 105 Induscabos ou equivalente</t>
  </si>
  <si>
    <t>P.08.000.043040</t>
  </si>
  <si>
    <t>Cabo cobre nu tempera mole classe 2, de 25mm²</t>
  </si>
  <si>
    <t>P.08.000.043041</t>
  </si>
  <si>
    <t>Cabo cobre nu tempera mole classe 2, de 35mm²</t>
  </si>
  <si>
    <t>P.08.000.043043</t>
  </si>
  <si>
    <t>Cabo de cobre flexível de 3 x 1,5 mm², isolamento 0,6/1kV - isolação HEPR 90°C</t>
  </si>
  <si>
    <t>P.08.000.043044</t>
  </si>
  <si>
    <t>Cabo de cobre flexível de 3 x 2,5 mm², isolamento 0,6/1kV - isolação HEPR 90°C</t>
  </si>
  <si>
    <t>P.08.000.043047</t>
  </si>
  <si>
    <t>Cabo de cobre flexível de 3 x 10 mm², isolamento 0,6/1kV - isolação HEPR 90°C</t>
  </si>
  <si>
    <t>P.08.000.043050</t>
  </si>
  <si>
    <t>Cabo cobre flexível 1,5 mm², isolamento 0,6/1 kV - isolação HEPR 90°C, têmpera mole, classe 5, baixa emissão fumaça, ref. Cabos Afumex Prysmian; Atexsil Sil; ToxFree Conduspar ou equivalente</t>
  </si>
  <si>
    <t>P.08.000.043051</t>
  </si>
  <si>
    <t>Cabo cobre flexível 2,5 mm², isolamento 0,6/1 kV - isolação HEPR 90°C, têmpera mole, classe 5, baixa emissão fumaça, ref. Cabos Afumex Prysmian; Atexsil Sil; ToxFree Conduspar ou equivalente</t>
  </si>
  <si>
    <t>P.08.000.043052</t>
  </si>
  <si>
    <t>Cabo cobre flexível 4 mm², isolamento 0,6/1 kV - isolação HEPR 90°C, têmpera mole, classe 5, baixa emissão fumaça, ref. Cabos Afumex Prysmian; Atexsil Sil; ToxFree Conduspar ou equivalente</t>
  </si>
  <si>
    <t>P.08.000.043053</t>
  </si>
  <si>
    <t>Cabo cobre flexível 6 mm², isolamento 0,6/1 kV - isolação HEPR 90°C, têmpera mole, classe 5, baixa emissão fumaça, ref. Cabos Afumex Prysmian; Atexsil Sil; ToxFree Conduspar ou equivalente</t>
  </si>
  <si>
    <t>P.08.000.043054</t>
  </si>
  <si>
    <t>Cabo cobre flexível 10 mm², isolamento 0,6/1 kV - isolação HEPR 90°C, têmpera mole, classe 5, baixa emissão fumaça, ref. Cabos Afumex Prysmian; Atexsil Sil; ToxFree Conduspar ou equivalente</t>
  </si>
  <si>
    <t>P.08.000.043055</t>
  </si>
  <si>
    <t>Cabo cobre flexível 16 mm², isolamento 0,6/1 kV - isolação HEPR 90°C, têmpera mole, classe 5, baixa emissão fumaça, ref. Cabos Afumex Prysmian; Atexsil Sil; ToxFree Conduspar ou equivalente</t>
  </si>
  <si>
    <t>P.08.000.043056</t>
  </si>
  <si>
    <t>Cabo cobre flexível 25 mm², isolamento 0,6/1 kV - isolação HEPR 90°C, têmpera mole, classe 5, baixa emissão fumaça, ref. Cabos Afumex Prysmian; Atexsil Sil; ToxFree Conduspar ou equivalente</t>
  </si>
  <si>
    <t>P.08.000.043057</t>
  </si>
  <si>
    <t>Cabo cobre flexível 35 mm², isolamento 0,6/1 kV - isolação HEPR 90°C, têmpera mole, classe 5, baixa emissão fumaça, ref. Cabos Afumex Prysmian; Atexsil Sil; ToxFree Conduspar ou equivalente</t>
  </si>
  <si>
    <t>P.08.000.043058</t>
  </si>
  <si>
    <t>Cabo cobre flexível 50 mm², isolamento 0,6/1 kV - isolação HEPR 90°C, têmpera mole, classe 5, baixa emissão fumaça, ref. Cabos Afumex Prysmian; Atexsil Sil; ToxFree Conduspar ou equivalente</t>
  </si>
  <si>
    <t>P.08.000.043059</t>
  </si>
  <si>
    <t>Cabo cobre flexível 70 mm², isolamento 0,6/1 kV - isolação HEPR 90°C, têmpera mole, classe 5, baixa emissão fumaça, ref. Cabos Afumex Prysmian; Atexsil Sil; ToxFree Conduspar ou equivalente</t>
  </si>
  <si>
    <t>P.08.000.043060</t>
  </si>
  <si>
    <t>Cabo cobre flexível 95 mm², isolamento 0,6/1 kV - isolação HEPR 90°C, têmpera mole, classe 5, baixa emissão fumaça, ref. Cabos Afumex Prysmian; Atexsil Sil; ToxFree Conduspar ou equivalente</t>
  </si>
  <si>
    <t>P.08.000.043061</t>
  </si>
  <si>
    <t>Cabo cobre flexível 120 mm², isolamento 0,6/1 kV - isolação HEPR 90°C, têmpera mole, classe 5, baixa emissão fumaça, ref. Cabos Afumex Prysmian; Atexsil Sil; ToxFree Conduspar ou equivalente</t>
  </si>
  <si>
    <t>P.08.000.043062</t>
  </si>
  <si>
    <t>Cabo cobre flexível 150 mm², isolamento 0,6/1 kV - isolação HEPR 90°C, têmpera mole, classe 5, baixa emissão fumaça, ref. Cabos Afumex Prysmian; Atexsil Sil; ToxFree Conduspar ou equivalente</t>
  </si>
  <si>
    <t>P.08.000.043063</t>
  </si>
  <si>
    <t>Cabo cobre flexível 185 mm², isolamento 0,6/1 kV - isolação HEPR 90°C, têmpera mole, classe 5, baixa emissão fumaça, ref. Cabos Afumex Prysmian; Atexsil Sil; ToxFree Conduspar ou equivalente</t>
  </si>
  <si>
    <t>P.08.000.043064</t>
  </si>
  <si>
    <t>Cabo cobre flexível 240 mm², isolamento 0,6/1 kV - isolação HEPR 90°C, têmpera mole, classe 5, baixa emissão fumaça, ref. Cabos Afumex Prysmian; Atexsil Sil; ToxFree Conduspar ou equivalente</t>
  </si>
  <si>
    <t>P.08.000.043079</t>
  </si>
  <si>
    <t>P.08.000.043080</t>
  </si>
  <si>
    <t>P.08.000.043081</t>
  </si>
  <si>
    <t>P.08.000.043082</t>
  </si>
  <si>
    <t>P.08.000.043084</t>
  </si>
  <si>
    <t>P.08.000.043085</t>
  </si>
  <si>
    <t>P.08.000.043086</t>
  </si>
  <si>
    <t>P.08.000.043087</t>
  </si>
  <si>
    <t>P.08.000.043088</t>
  </si>
  <si>
    <t>P.08.000.043089</t>
  </si>
  <si>
    <t>P.08.000.043090</t>
  </si>
  <si>
    <t>P.08.000.043091</t>
  </si>
  <si>
    <t>P.08.000.043092</t>
  </si>
  <si>
    <t>P.08.000.043093</t>
  </si>
  <si>
    <t>P.08.000.043094</t>
  </si>
  <si>
    <t>Cabo de cobre flexível de 150 mm², isolamento 0,6/1kV - isolação HEPR 90°C</t>
  </si>
  <si>
    <t>P.08.000.043102</t>
  </si>
  <si>
    <t>Cabo de cobre 25 mm², tensão de isolamento 8,7/15kV, isolação EPR 90°C</t>
  </si>
  <si>
    <t>P.08.000.043103</t>
  </si>
  <si>
    <t>Cabo de cobre 35 mm², tensão de isolamento 8,7/15kV, isolação EPR 90°C</t>
  </si>
  <si>
    <t>P.08.000.043112</t>
  </si>
  <si>
    <t>Cabo cobre 3 x 35 mm², tensão de isolamento 8,7/15 kV, isolação EPR 90°C</t>
  </si>
  <si>
    <t>P.08.000.043155</t>
  </si>
  <si>
    <t>Cabo cobre isolamento PVC 70°C, isolam 0.6/1kV, 1,5mm²</t>
  </si>
  <si>
    <t>P.08.000.043156</t>
  </si>
  <si>
    <t>Cabo cobre isolamento PVC 70°C, isolam 0.6/1kV, 2,5mm²</t>
  </si>
  <si>
    <t>P.08.000.043157</t>
  </si>
  <si>
    <t>Cabo cobre isolamento PVC 70°C, isolam 0.6/1kV, 4mm²</t>
  </si>
  <si>
    <t>P.08.000.043158</t>
  </si>
  <si>
    <t>Cabo cobre isolamento PVC 70°C, isolam 0.6/1kV, 6mm²</t>
  </si>
  <si>
    <t>P.08.000.043159</t>
  </si>
  <si>
    <t>Cabo cobre isolamento PVC 70°C, isolam 0.6/1kV, 10mm²</t>
  </si>
  <si>
    <t>P.08.000.043201</t>
  </si>
  <si>
    <t>Cabo de cobre flexível de 2 x 2,5 mm², isolamento 0,6/1kV - isolação HEPR 90°C</t>
  </si>
  <si>
    <t>P.08.000.043206</t>
  </si>
  <si>
    <t>Cabo de cobre flexível de 3 x 25 mm², isolamento 0,6/1kV - isolação HEPR 90°C</t>
  </si>
  <si>
    <t>P.08.000.043207</t>
  </si>
  <si>
    <t>Cabo de cobre flexível de 3 x 35 mm², isolamento 0,6/1kV - isolação HEPR 90°C</t>
  </si>
  <si>
    <t>P.08.000.043212</t>
  </si>
  <si>
    <t>Cabo de cobre flexível de 4 x 10 mm², isolamento 0,6/1kV - isolação HEPR 90°C</t>
  </si>
  <si>
    <t>P.08.000.043223</t>
  </si>
  <si>
    <t>Cabo de cobre flexível de 3 x 1,5 mm², isolamento 500V - isolação PP 70° C, baixa emissão de fumaça, gases tóxicos e corrosivos; ref. Silflex PP 500V da Sil, Flexicom da Cobrecom ou equivalente</t>
  </si>
  <si>
    <t>P.08.000.043224</t>
  </si>
  <si>
    <t>Cabo de cobre flexível de 3 x 2,5 mm², isolamento 500V - isolação PP 70° C, baixa emissão de fumaça, gases tóxicos e corrosivos; ref. Silflex PP 500V da Sil, Flexicom da Cobrecom ou equivalente</t>
  </si>
  <si>
    <t>P.08.000.043225</t>
  </si>
  <si>
    <t>Cabo de cobre flexível de 3 x 4 mm², isolamento 500V - isolação PP 70°C, baixa emissão de fumaça, gases tóxicos e corrosivos; ref. Silflex PP 500V da Sil, Flexicom da Cobrecom ou equivalente</t>
  </si>
  <si>
    <t>P.08.000.043226</t>
  </si>
  <si>
    <t>Cabo de cobre flexível de 3 x 6 mm², isolamento 500V - isolação PP 70°C, baixa emissão de fumaça, gases tóxicos e corrosivos; ref. Silflex PP 500V da Sil, Flexicom da Cobrecom ou equivalente</t>
  </si>
  <si>
    <t>P.08.000.043230</t>
  </si>
  <si>
    <t>Cabo de cobre flexível de 4 x 4 mm², isolamento 500V - isolação PP 70°C, baixa emissão de fumaça, gases tóxicos e corrosivos; ref. Silflex PP 500V da Sil, Flexicom da Cobrecom ou equivalente</t>
  </si>
  <si>
    <t>P.08.000.043231</t>
  </si>
  <si>
    <t>Cabo de cobre flexível de 4 x 6 mm², isolamento 500V - isolação PP 70°C, baixa emissão de fumaça, gases tóxicos e corrosivos; ref. Silflex PP 500V da Sil, Flexicom da Cobrecom ou equivalente</t>
  </si>
  <si>
    <t>P.08.000.050102</t>
  </si>
  <si>
    <t>Cabo cobre nu tempera mole classe 2, de 50mm²</t>
  </si>
  <si>
    <t>P.08.000.050126</t>
  </si>
  <si>
    <t>Cabo de cobre flexível de 10 mm², isolamento 750V - isolação PVC 70°C</t>
  </si>
  <si>
    <t>P.08.000.050187</t>
  </si>
  <si>
    <t>Cabo media tensão em cobre com isolação em EPR 90°C, DN=50mm², tensão 8,7/15 kV, referência Conduspar, Disnacon, IPCE ou equivalente</t>
  </si>
  <si>
    <t>P.08.000.050190</t>
  </si>
  <si>
    <t>Cabo de cobre 120 mm², tensão de isolamento 8,7/15kV, isolação EPR 90°C</t>
  </si>
  <si>
    <t>P.08.000.090408</t>
  </si>
  <si>
    <t>Vergalhão de cobre eletrolítico diâmetro 3/8´</t>
  </si>
  <si>
    <t>P.08.000.090430</t>
  </si>
  <si>
    <t>Cabo cobre nu tempera mole classe 2, de 95mm²</t>
  </si>
  <si>
    <t>P.08.000.090432</t>
  </si>
  <si>
    <t>Cabo cobre nu tempera mole classe 2, de 185mm²</t>
  </si>
  <si>
    <t>P.08.000.090487</t>
  </si>
  <si>
    <t>Cabo cobre nu tempera mole classe 2, de 70mm²</t>
  </si>
  <si>
    <t>P.08.000.090853</t>
  </si>
  <si>
    <t>Cabo cobre flexível ´PP´ de 4x2,5mm², classe 5 de encordoamento, isolamento 450/750V -  isolação PVC 70°C</t>
  </si>
  <si>
    <t>P.09.000.046344</t>
  </si>
  <si>
    <t>Trilho eletrificado com 1 circuito alimentação em alumínio, para instalação spots, pintura na cor branco; ref. TRA Altrac mono da Altena ou equivalente</t>
  </si>
  <si>
    <t>P.09.000.050002</t>
  </si>
  <si>
    <t>Cabo de alumínio nu com alma de aço CAA</t>
  </si>
  <si>
    <t>P.09.000.050003</t>
  </si>
  <si>
    <t>Cabo de alumínio nu sem alma de aço CA</t>
  </si>
  <si>
    <t>P.10.000.030519</t>
  </si>
  <si>
    <t>Voice panel 50 portas categoria 3, com sistema de fixação por parafuso ou encaixe, ref. Furukawa, ou Sollan ou equivalente</t>
  </si>
  <si>
    <t>P.10.000.042523</t>
  </si>
  <si>
    <t>Cordão óptico duplex multimodo com conector LC/LC 2,5 m</t>
  </si>
  <si>
    <t>P.10.000.042525</t>
  </si>
  <si>
    <t>Cabo óptico multimodo, 4 fibras uso interno/externo, diâmetro núcleo 50/125 µm, ref. CFOT.MM50-EO COG da Metrocable ou equivalente</t>
  </si>
  <si>
    <t>P.10.000.042542</t>
  </si>
  <si>
    <t>Cabo óptico multimodo, 6 fibras uso interno/externo, diâmetro núcleo 50/125 µm, ref. CFOT.MM-EO-06 da Furukawa ou equivalente</t>
  </si>
  <si>
    <t>P.10.000.050010</t>
  </si>
  <si>
    <t>Cabo telefônico tipo CCI 50, 1 par de 0,50mm, uso interno, em cobre estanhado, isolação em polietileno, anti chama; ref. Megatron, GP Cabos ou equivalente</t>
  </si>
  <si>
    <t>P.10.000.050015</t>
  </si>
  <si>
    <t>Cabo para rede 23 AWG, com 4 pares, categoria 6A, ref. CM CZ 305M Furukawa, ou equivalente</t>
  </si>
  <si>
    <t>P.10.000.050016</t>
  </si>
  <si>
    <t>Conector RJ-45, fêmea, categoria 6A, ref. BR ROHS da Furukawa, ou equivalente</t>
  </si>
  <si>
    <t>P.10.000.050017</t>
  </si>
  <si>
    <t>Patch cords F/UTP de 2,0 a 3,0 m, RJ-45 / RJ-45 categoria 6A, ref. CM T568A/B fabricação Furukawa ou equivalente</t>
  </si>
  <si>
    <t>P.10.000.050020</t>
  </si>
  <si>
    <t>Cabo telefônico CTP-APL-G-50, com 10 pares de 0,50mm, em cobre nu, isolação em polietileno ou polipropileno, capa externa tipo APL, de acordo com especificação TELEBRÁS</t>
  </si>
  <si>
    <t>P.10.000.050021</t>
  </si>
  <si>
    <t>Cabo telefônico CTP-APL-G-50, com 20 pares de 0,50mm, em cobre nu, isolação em polietileno ou polipropileno, capa externa tipo APL, de acordo com especificação TELEBRÁS</t>
  </si>
  <si>
    <t>P.10.000.050023</t>
  </si>
  <si>
    <t>Cabo telefônico CTP-APL-G-50, com 50 pares de 0,50mm, em cobre nu,  isolação em polietileno ou polipropileno, capa externa tipo APL, de acordo com especificação TELEBRÁS</t>
  </si>
  <si>
    <t>P.10.000.050026</t>
  </si>
  <si>
    <t>Cabo telefônico CTP-APL, com 10 pares de 0,65mm, em cobre nu, isolação em polietileno ou polipropileno, capa externa tipo APL, de acordo com especificação TELEBRÁS</t>
  </si>
  <si>
    <t>P.10.000.050027</t>
  </si>
  <si>
    <t>Cabo telefônico CTP-APL, com 20 pares de 0,65mm, em cobre nu, isolação em polietileno ou polipropileno, capa externa tipo APL, de acordo com especificação TELEBRÁS</t>
  </si>
  <si>
    <t>P.10.000.050033</t>
  </si>
  <si>
    <t>Cabo para rede 24 AWG, com 4 pares, categoria 6; ref. 23400174 da Sohoplus da Furukawa ou equivalente</t>
  </si>
  <si>
    <t>P.10.000.050034</t>
  </si>
  <si>
    <t>Patch cords de 1,50 ou 3,00 m RJ-45 / RJ-45, ref. 50495 fabricação Policom ou equivalente</t>
  </si>
  <si>
    <t>P.10.000.050035</t>
  </si>
  <si>
    <t>Patch panel 24 portas, categoria 6, ref. 50493 fabricação Policom ou equivalente</t>
  </si>
  <si>
    <t>P.10.000.090417</t>
  </si>
  <si>
    <t>Cabo telefônico tipo CTP-APL-SN, com 10 pares de 0,50mm, em cobre estanhado, isolação em polietileno ou polipropileno, capa externa tipo APL, de acordo com especificação TELEBRÁS</t>
  </si>
  <si>
    <t>P.10.000.090418</t>
  </si>
  <si>
    <t>Cabo telefônico tipo CI, com 10 pares de 0,50mm, em cobre eletrolítico estanhado, isolação em poliolefina não propagante à chama, capa externa em cloreto de polivinila PVC, de acordo com especificação TELEBRÁS</t>
  </si>
  <si>
    <t>P.10.000.090419</t>
  </si>
  <si>
    <t>Cabo telefônico tipo CI, com 20 pares de 0,50mm, em cobre eletrolítico estanhado, isolação em poliolefina não propagante à chama, capa externa em cloreto de polivinila PVC, de acordo com especificação TELEBRÁS</t>
  </si>
  <si>
    <t>P.10.000.090707</t>
  </si>
  <si>
    <t>Cabo telefônico tipo CI, com 50 pares de 0,50mm, em cobre eletrolítico estanhado, isolação em poliolefina não propagante à chama, capa externa em cloreto de polivinila PVC, de acordo com especificação TELEBRÁS</t>
  </si>
  <si>
    <t>P.10.000.090897</t>
  </si>
  <si>
    <t>Cabo óptico de terminação, 2 fibras, uso interno/externo, diâmetro do núcleo 50/125 µm, ref. CFOT-X-MF Furukawa ou equivalente</t>
  </si>
  <si>
    <t>P.10.000.091015</t>
  </si>
  <si>
    <t>Cabo coaxial tipo RG 59, D= 0,60 mm, blindagem com fio de cobre nu 95%, ref. KMP, ou IFE-EWG ou equivalente</t>
  </si>
  <si>
    <t>P.10.000.091027</t>
  </si>
  <si>
    <t>P.10.000.091377</t>
  </si>
  <si>
    <t>Fio telefônico externo tipo FE-160, com diâmetro nominal de 1,60mm, isolação em polietileno (PE), de acordo com especificação Telebrás</t>
  </si>
  <si>
    <t>P.10.000.091379</t>
  </si>
  <si>
    <t>Cabo telefônico CTP-APL, com 20 pares de 0,50mm, isolação em polietileno ou polipropileno, capa externa tipo APL, de acordo com especificação TELEBRÁS</t>
  </si>
  <si>
    <t>P.10.000.091381</t>
  </si>
  <si>
    <t>Cabo telefônico CTP-APL, com 50 pares de 0,50mm, em cobre nu, isolação em polietileno ou polipropileno, capa externa tipo APL, de acordo com especificação TELEBRÁS</t>
  </si>
  <si>
    <t>P.10.000.091382</t>
  </si>
  <si>
    <t>Cabo telefônico CTP-APL, com 100 pares de 0,50mm, em cobre nu, isolação em polietileno ou polipropileno, capa externa tipo APL, de acordo com especificação TELEBRÁS</t>
  </si>
  <si>
    <t>P.10.000.091598</t>
  </si>
  <si>
    <t>Cabo torcido flexível de 2 x 2,5 mm², isolamento em PVC antichama; ref. CABCORD0111 da Dacota, cordão Flex torcido 300 V da Nambei, Cordão flexível torcido da Megatron ou equivalente</t>
  </si>
  <si>
    <t>P.10.000.092781</t>
  </si>
  <si>
    <t>Cabo telefônico CCE-APL, com 4 pares de 0,50mm, em cobre nu, isolação em polietileno ou polipropileno, capa externa tipo APL, de acordo com especificação TELEBRÁS; ref. GP Cabos ou equivalente</t>
  </si>
  <si>
    <t>P.10.000.092950</t>
  </si>
  <si>
    <t>Cabo telefônico CTP-APL, com 50 pares de 0,65mm, em cobre nu, isolação em polietileno ou polipropileno, capa externa tipo APL, de acordo com especificação TELEBRÁS</t>
  </si>
  <si>
    <t>P.11.000.032005</t>
  </si>
  <si>
    <t>Filtro de areia com vazão de 16,9 m³/h e carga de areia filtrante; ref. DFR-30 da Dancor ou equivalente</t>
  </si>
  <si>
    <t>P.11.000.032311</t>
  </si>
  <si>
    <t>Bomba de remoção de condensados para condicionadores de ar, tipo Split, janela ou Hi Wall até 36.000 BTs; ref. DE05LC4400 da Siccom ou equivalente</t>
  </si>
  <si>
    <t>P.11.000.042428</t>
  </si>
  <si>
    <t>Motor-bomba centrífuga, potencia 5cv, Hman= 24 a 33 mca, Q= 41,6 a 35,2 m³/h, ref. 5DM 1 1/2T da Jacuzzi ou equivalente</t>
  </si>
  <si>
    <t>P.11.000.047516</t>
  </si>
  <si>
    <t>Gerador a diesel 250/228 kVA, variação de + ou - 5%, 380/220 V ou 220/127 V, completo; ref. C200 D6 da Cummins ou equivalente</t>
  </si>
  <si>
    <t>P.11.000.047517</t>
  </si>
  <si>
    <t>Gerador a diesel 350/320 kVA, variação de + ou - 10%, 380/220 V ou 220/127 V, completo; ref. C300 D6 da Cummins ou equivalente</t>
  </si>
  <si>
    <t>P.11.000.047518</t>
  </si>
  <si>
    <t>Gerador a diesel 88/80 kVA, variação de + ou - 10%, 380/220 V ou 220/127 V, completo; ref. P70 da Nilmariz ou equivalente</t>
  </si>
  <si>
    <t>P.11.000.047519</t>
  </si>
  <si>
    <t>Gerador a diesel 165/150 kVA, variação de + ou - 5%, 380/220 V ou 220/127 V, completo; ref. GEP165 da Sotreq ou equivalente</t>
  </si>
  <si>
    <t>P.11.000.047522</t>
  </si>
  <si>
    <t>Gerador a diesel 180/168 kVA, variação de + ou - 5%, 380/220 V ou 220/127 V, completo; ref. MX180MWAB da Maxitrust ou equivalente</t>
  </si>
  <si>
    <t>P.11.000.047582</t>
  </si>
  <si>
    <t>Gerador a diesel 563/513 kVA, variação de + ou - 10%, 380/220 V ou 220/127 V, completo; ref. MX550SWAB da Maxitrust ou equivalente</t>
  </si>
  <si>
    <t>P.11.000.047594</t>
  </si>
  <si>
    <t>Gerador a diesel carenado 460/434 kVA, variação de + ou - 10%, 380/220 V ou 220/127 V, 85dB a 1,5m, completo; ref. MX460SWSL da Maxitrust ou equivalente</t>
  </si>
  <si>
    <t>P.11.000.047601</t>
  </si>
  <si>
    <t>Gerador a diesel 460/434 kVA, variação de + ou - 10%, 380/220 V ou 220/127 V, completo; ref. MX460SWAB da Maxitrust ou equivalente</t>
  </si>
  <si>
    <t>P.11.000.066172</t>
  </si>
  <si>
    <t>Conjunto motor-bomba (centrífuga), monoestágio, potência 40cv, trifásico, Hman= 45 a 75 MCA, Q= 120 a 75 m³/h , referência RL-26B da empresa THEBE ou equivalente</t>
  </si>
  <si>
    <t>P.11.000.066201</t>
  </si>
  <si>
    <t>Conjunto motor-bomba (centrífuga), potência 7,5cv multiestágio, Hman= 30 a 80 mca, Q= 21,6 a 12,0 m³/h; ref. 75 MC3-T da Jacuzzi ou equivalente</t>
  </si>
  <si>
    <t>P.11.000.066202</t>
  </si>
  <si>
    <t>Conjunto motor-bomba (centrifuga), potência 5cv multiestágio, Hman= 25 a 50 mca, Q= 21,0 a 13,3 m³/h; ref. 5MC2-T Jacuzzi ou equivalente</t>
  </si>
  <si>
    <t>P.11.000.066526</t>
  </si>
  <si>
    <t>Motor-bomba centrífuga, potência 30cv, monoestágio, Hman= 20 a 50 mca, Q= 197 a 112 m³/h, ref. CY-16 da Darka ou equivalente</t>
  </si>
  <si>
    <t>P.11.000.066539</t>
  </si>
  <si>
    <t>Conjunto motor-bomba submersível vertical trifásica, para esgoto, Q= 40 m³/h, Hman= 40 mca, diâmetro de sólidos até 50mm, ref DS-122/4 da Darka ou equivalente</t>
  </si>
  <si>
    <t>P.11.000.066543</t>
  </si>
  <si>
    <t>Motor-bomba centrífuga, potência 15cv, ref.CX 13-15cv da Darka ou equivalente</t>
  </si>
  <si>
    <t>P.11.000.066544</t>
  </si>
  <si>
    <t>Motor-bomba centrífuga, ref. CD-6 Darka / 2DH 1 1/2T da Jacuzzi ou equivalente</t>
  </si>
  <si>
    <t>P.11.000.066545</t>
  </si>
  <si>
    <t>Motor-bomba centrífuga, potência 60cv, ref. Meganorm 50/250 da KSB ou equivalente</t>
  </si>
  <si>
    <t>P.11.000.066546</t>
  </si>
  <si>
    <t>Motor-bomba submersível, potência 4cv; ref. UNI-1000T da ABS ou equivalente</t>
  </si>
  <si>
    <t>P.11.000.066567</t>
  </si>
  <si>
    <t>Motor-bomba de 6´/20HP, Q= 20 a 34m³/h, Hm= 152 a 88mca</t>
  </si>
  <si>
    <t>P.11.000.066571</t>
  </si>
  <si>
    <t>Motor-bomba de 6´/12,5HP, Q= 20 a 34m³/h, Hm= 92,5 a 53mca</t>
  </si>
  <si>
    <t>P.11.000.066575</t>
  </si>
  <si>
    <t>Motor-bomba de 6´/6HP, Q= 10 a 20m³/h, Hm= 80 a 48mca</t>
  </si>
  <si>
    <t>P.11.000.066576</t>
  </si>
  <si>
    <t>Motor-bomba de 6´/8HP, Q= 10 a 20m³/h, Hm= 108 a 64,5mca</t>
  </si>
  <si>
    <t>P.11.000.066580</t>
  </si>
  <si>
    <t>Motor-bomba de 6´/20HP, Q= 10 a 20m³/h, Hm= 274 a 170mca</t>
  </si>
  <si>
    <t>P.11.000.066581</t>
  </si>
  <si>
    <t>Motor-bomba de 6´/8HP, Q= 20 a 34m³/h, Hm= 56,5 a 32mca</t>
  </si>
  <si>
    <t>P.11.000.066585</t>
  </si>
  <si>
    <t>Motor-bomba submersível, potência 1,5cv; ref. KSB KRT Drainer 1500T ou equivalente</t>
  </si>
  <si>
    <t>P.11.000.066587</t>
  </si>
  <si>
    <t>Motor-bomba submersível, potência 5cv; ref. KSB KRT F80-200/190/34XG ou equivalente</t>
  </si>
  <si>
    <t>P.11.000.066588</t>
  </si>
  <si>
    <t>Motor-bomba submersível, potência 10cv; ref. KSB/KRT K100-251/74XG ou equivalente</t>
  </si>
  <si>
    <t>P.11.000.066590</t>
  </si>
  <si>
    <t>Motor-bomba submersível para esgoto, potência 3cv, ref. 851T SBS/EG 1000-F SPV ou equivalente</t>
  </si>
  <si>
    <t>P.11.000.066602</t>
  </si>
  <si>
    <t>Conjunto motor-bomba (centrífuga), trifásico, 220/380V, potência 0,5cv - 60Hz, Hman= 10 a 20mca, Q= 7,5 a 1,5m³/h, ref. XD-2 da Grundfos, RD-2 da Rudc ou equivalente</t>
  </si>
  <si>
    <t>P.11.000.066622</t>
  </si>
  <si>
    <t>Conjunto motor-bomba (centrífuga), potência 0,5cv monoestágio, trifásica, Hman= 21 a 9 mca, Q= 2 a 8,3 m³/h; ref. nxdp2 da Mark Grundfos, Rudc ou equivalente</t>
  </si>
  <si>
    <t>P.11.000.066623</t>
  </si>
  <si>
    <t>Conjunto motor-bomba (centrífuga), potência 30cv monoestágio, trifásica, Hman= 70 a 94 mca, Q= 34,8 a 61,7 m³/h, ref. BC-23R-1 1/2´ da Scheneider ou equivalente</t>
  </si>
  <si>
    <t>P.11.000.066624</t>
  </si>
  <si>
    <t>Conjunto motor-bomba (centrífuga), potência 20cv monoestágio, trifásica, Hman= 62 a 90 mca, Q= 21,1 a 43,8 m³/h, ref. RL-20B da Thebe ou equivalente</t>
  </si>
  <si>
    <t>P.11.000.066625</t>
  </si>
  <si>
    <t>Conjunto motor-bomba (centrífuga) monoestágio rosqueada trifásica, motor de 1cv, 220/380 V, sucção e recalque de 1´, ref. NXDP4 da Mark Grundfos ou equivalente</t>
  </si>
  <si>
    <t>P.11.000.066626</t>
  </si>
  <si>
    <t>Conjunto motor-bomba (centrífuga), potência 1 cv multiestágio, trifásica, Hman= 70 a 115 mca, Q= 1,0 a 1,6 m³/h, ref. BT4-0510E12 da Schneider ou equivalente</t>
  </si>
  <si>
    <t>P.11.000.066627</t>
  </si>
  <si>
    <t>Conjunto motor-bomba (centrífuga), potência 1 cv multiestágio, trifásica, Hman= 15 a 30 mca, Q=6,5 a 4,2m³/h, ref. ME 1210 da Schneider ou equivalente</t>
  </si>
  <si>
    <t>P.11.000.090203</t>
  </si>
  <si>
    <t>Conjunto motor-bomba centrífuga, potência 20cv; ref. 20 GC2-T da Jacuzzi ou equivalente</t>
  </si>
  <si>
    <t>P.11.000.090211</t>
  </si>
  <si>
    <t>Conjunto motor-bomba centrífuga, monoestágio, potência 10cv, ref.10GB2-T da Jacuzzi ou equivalente</t>
  </si>
  <si>
    <t>P.11.000.090212</t>
  </si>
  <si>
    <t>Conjunto motor-bomba centrífuga, potência 1,5cv, ref.15MA2-T da Jacuzzi ou equivalente</t>
  </si>
  <si>
    <t>P.11.000.090215</t>
  </si>
  <si>
    <t>Conjunto motor-bomba centrífuga, potência 3cv, ref. 3MA3T da Jacuzzi ou equivalente</t>
  </si>
  <si>
    <t>P.11.000.090216</t>
  </si>
  <si>
    <t>Conjunto motor-bomba centrífuga, potência 5cv, ref. 5DM2-T Jacuzzi ou equivalente</t>
  </si>
  <si>
    <t>P.11.000.090217</t>
  </si>
  <si>
    <t>Conjunto motor-bomba submersível para esgoto, ref. ROB 400T-SI (SESI 10D) ABS ou equivalente</t>
  </si>
  <si>
    <t>P.11.000.090218</t>
  </si>
  <si>
    <t>Conjunto motor-bomba submersível para esgoto, ref. ROB 8OOT-SI (SJSI 20D) ABS ou equivalente</t>
  </si>
  <si>
    <t>P.11.000.092025</t>
  </si>
  <si>
    <t>Conjunto motor-bomba submersível, ref.UNI 300T-SI da ABS ou equivalente</t>
  </si>
  <si>
    <t>P.11.000.092026</t>
  </si>
  <si>
    <t>Conjunto motor-bomba submersível, ref.UNI 500T-SI da ABS ou equivalente</t>
  </si>
  <si>
    <t>P.11.000.092027</t>
  </si>
  <si>
    <t>Conjunto motor-bomba centrífuga, potência 3/4cv; ref. 7DH1-T da Jacuzzi ou equivalente</t>
  </si>
  <si>
    <t>P.11.000.092048</t>
  </si>
  <si>
    <t>Conjunto motor-bomba centrífuga, potência 3cv, ref. 3MB2T da Jacuzzi ou equivalente</t>
  </si>
  <si>
    <t>P.11.000.092213</t>
  </si>
  <si>
    <t>Gerador a diesel 55/50 kVA, variação de + ou - 10%, 380/220 V ou 220/127 V, completo; ref. 12W6I0 da Nilmariz ou equivalente</t>
  </si>
  <si>
    <t>P.12.000.034083</t>
  </si>
  <si>
    <t>Transformador abaixador, entrada 110/220 V, saída 24 V + 24 V, corrente secundário 6A; ref. TF 24/6 da Hayama, 24+24 6A da Líder, 00891 da Unitel, Trafo EL-6 da Fácil transformadores ou equivalente</t>
  </si>
  <si>
    <t>P.12.000.041001</t>
  </si>
  <si>
    <t>Transformador de potência trifásico de 225kVA classe 15kV, a óleo</t>
  </si>
  <si>
    <t>P.12.000.041005</t>
  </si>
  <si>
    <t>Transformador de potência monofásico de 1000VA classe 15kV, a seco com fusíveis</t>
  </si>
  <si>
    <t>P.12.000.041008</t>
  </si>
  <si>
    <t>Transformador de potência monofásico de 2000VA classe 15kV, a seco com fusíveis</t>
  </si>
  <si>
    <t>P.12.000.041010</t>
  </si>
  <si>
    <t>P.12.000.041011</t>
  </si>
  <si>
    <t>Transformador de potência monofásico de 500VA classe 15kV, a seco, sem fusíveis</t>
  </si>
  <si>
    <t>P.12.000.041012</t>
  </si>
  <si>
    <t>Transformador de corrente 800-5 A janela; ref. DP88-800/5 da Sibratec, MES-100 da JNG, RH-90 da Renz, METSECT5DA080 da Schneider ou equivalente</t>
  </si>
  <si>
    <t>P.12.000.041015</t>
  </si>
  <si>
    <t>Transformador de potência trifásico de 150kVA classe 15, a óleo</t>
  </si>
  <si>
    <t>P.12.000.041016</t>
  </si>
  <si>
    <t>Transformador de corrente 200-5A até 600-5A janela; ref. RH-78 da Renz, MES-60 da JNG ou equivalente</t>
  </si>
  <si>
    <t>P.12.000.041017</t>
  </si>
  <si>
    <t>Transformador de corrente 1000-5A até 1500-5A janela; ref. RH-90 da Renz, SN157-0003554 da Soltran, 4NC5232-2FE21 da Siemens ou equivalente</t>
  </si>
  <si>
    <t>P.12.000.041021</t>
  </si>
  <si>
    <t>Transformador de potência trifásico de 75kVA classe 15kV, a óleo</t>
  </si>
  <si>
    <t>P.12.000.041024</t>
  </si>
  <si>
    <t>Transformador de comando de 200 VA, tensão primária 440/380V e tensão secundária 220/127V; ref. 4AM70180AB420EB0 da Siemens ou equivalente</t>
  </si>
  <si>
    <t>P.12.000.041025</t>
  </si>
  <si>
    <t>Transformador de potência trifásico de 300kVA classe 15kV, a óleo</t>
  </si>
  <si>
    <t>P.12.000.041026</t>
  </si>
  <si>
    <t>Transformador de potência trifásico de 112,5kVA classe 15kV, a óleo</t>
  </si>
  <si>
    <t>P.12.000.041035</t>
  </si>
  <si>
    <t>Transformador de corrente 50-5A até 150-5 A janela; ref. ST-30, ST-42 da Sassi, METSECT5CC015 da Schneider, RH-78 da Renz ou equivalente</t>
  </si>
  <si>
    <t>P.12.000.041038</t>
  </si>
  <si>
    <t>Transformador de potência trifásico de 500kVA, a seco com cabine</t>
  </si>
  <si>
    <t>P.12.000.041039</t>
  </si>
  <si>
    <t>Transformador de potência trifásico de 30 kVA, classe 1,2KV, impregnado em resina epoxi, a seco com cabine</t>
  </si>
  <si>
    <t>P.12.000.041046</t>
  </si>
  <si>
    <t>Transformador de potência trifásico de 750kVA, classe 15kV, a óleo</t>
  </si>
  <si>
    <t>P.12.000.041063</t>
  </si>
  <si>
    <t>Transformador de potência trifásico de 750 kVA, classe 15 kV, IP33, 220V/127V, a seco</t>
  </si>
  <si>
    <t>P.12.000.041064</t>
  </si>
  <si>
    <t>P.12.000.041068</t>
  </si>
  <si>
    <t>P.12.000.041072</t>
  </si>
  <si>
    <t>Transformador de potência trifásico de 500 kVA, classe 15kV-1,2kV, a óleo mineral, tipo pedestal (pad-mouted), (+6 TDC+6 Plug); referência comercial Contrafo ou equivalente</t>
  </si>
  <si>
    <t>P.12.000.041080</t>
  </si>
  <si>
    <t>Transformador trifásico a seco de 112,5 kVA, encapsulado em resina epóxi sob vácuo - 380/220V ou 220/127V</t>
  </si>
  <si>
    <t>P.12.000.041081</t>
  </si>
  <si>
    <t>Transformador trifásico a seco de 150 kVA/15kV, encapsulado resina epóxi sob vácuo, 220/127V-60Hz, tensão prim.13,8/13,2/12,6kV, lig. seg. estrela com neutro</t>
  </si>
  <si>
    <t>P.12.000.041612</t>
  </si>
  <si>
    <t>P.12.000.049753</t>
  </si>
  <si>
    <t>Supressor de surto monofásico, In 4 a 11 kA, Imax. de surto de 12 até 15 kA, ref. 722.B.010.127 / 220 fabricação Clamper, DPS15275 fabricação Steck ou equivalente</t>
  </si>
  <si>
    <t>P.12.000.049754</t>
  </si>
  <si>
    <t>Supressor de surto monofásico, In 20 KA, Imax. de surto de 50 até 80 KA; ref. Spw275-60 da Weg, VCl-Slim 60KA da Clamper, LK385 da Lukma ou equivalente</t>
  </si>
  <si>
    <t>P.12.000.049760</t>
  </si>
  <si>
    <t>Tapete de borracha isolante elétrico de 1000x1000mm e espessura mínima de 4 mm na cor preto ou cinza, classe IV, para isolamento de tensão até 40 kV - com laudo</t>
  </si>
  <si>
    <t>P.12.000.049762</t>
  </si>
  <si>
    <t>Dispositivo de proteção contra surto, classe 1, suportabilidade &lt;= 4 kV, 2 polos; F+N, F+T ou F/PEN, 240V/415V, TN-C, TN-S, TT e IT, curva de ensaio: 10/350µs; Iimp= 60 kA; ref. SCL 275 60 kA da Clamper, 810299SG da Embrastec ou equivalente</t>
  </si>
  <si>
    <t>P.12.000.049763</t>
  </si>
  <si>
    <t>Dispositivo de proteção contra surto, classe 1, tipo cartuchos (plug in), 4 polos, 3F+N, 240V/415V, curva de ensaio 10/350µs, Iimp: 75 kA (25 kA por fase); ref. 5SD7 414-1 da Siemens ou equivalente</t>
  </si>
  <si>
    <t>P.12.000.049764</t>
  </si>
  <si>
    <t>Dispositivo de proteção contra surto, classe 3, suportabilidade &lt;= 1,4 kV, 2 polos; F+N / F+F, Un até 240V/264V; TN-S, curva de ensaio: 8/20µs, Imax: 5 kA; ref. 700.722.B.010 da Clamper, 5SD7 432-7 da Siemens ou equivalente</t>
  </si>
  <si>
    <t>P.12.000.049765</t>
  </si>
  <si>
    <t>Dispositivo proteção contra surto, classe 2, tipo cartuchos substituíveis (plug in), nível proteção &gt; que 2,5 kV, 4 polos; 3F+N, 240V/415V, configuração aterramento: TN-S, curva ensaio: 8/20µs, In/Imax: 20kA/40kA; ref. 5SD7 464-1 Siemens ou equivalente</t>
  </si>
  <si>
    <t>P.12.000.090126</t>
  </si>
  <si>
    <t>Capacitor de potência trifásico de 10kVAr, para 220V, frequência de 60Hz, com suporte de fixação</t>
  </si>
  <si>
    <t>P.12.000.092019</t>
  </si>
  <si>
    <t>Transformador de potência trifásico de 1000kVA classe 15kV, a seco com cabine</t>
  </si>
  <si>
    <t>P.12.000.092146</t>
  </si>
  <si>
    <t>Transformador de potência trifásico de 5 kVA a seco, encapsulado a vácuo em resina epóxi autoextinguível, com cabine em chapa de aço grau de proteção IP-23, uso abrigado, 380/220V ou 220/127V, frequência 60Hz, ref. SP Trafo, MVA ou equivalente</t>
  </si>
  <si>
    <t>P.12.000.092147</t>
  </si>
  <si>
    <t>Transformador de potência trifásico de 7,5 kVA a seco, encapsulado a vácuo em resina epóxi autoextinguível, com cabine em chapa de aço grau de proteção IP-23, uso abrigado, 380/220V ou 220/127V, frequência 60Hz, ref. SP Trafo, MVA ou equivalente</t>
  </si>
  <si>
    <t>P.13.000.030521</t>
  </si>
  <si>
    <t>Calha de aço com 4 tomadas 2P+T 250 V, com cabo até 2,5 mm tipo filtro de linha</t>
  </si>
  <si>
    <t>P.13.000.030526</t>
  </si>
  <si>
    <t>Régua com 8 tomadas 2P+T 250 V, com cabo tipo filtro de linha</t>
  </si>
  <si>
    <t>P.13.000.030527</t>
  </si>
  <si>
    <t>Régua com 12 tomadas 2P+T 250 V, com cabo tipo filtro de linha</t>
  </si>
  <si>
    <t>P.13.000.036121</t>
  </si>
  <si>
    <t>Suporte e variador de luminosidade rotativo até 600W / 220V, com placa, na cor branca ou marfim; ref. linha Miluz 600W PL/BR S3B65590 da Schneider Electric ou equivalente</t>
  </si>
  <si>
    <t>P.13.000.042203</t>
  </si>
  <si>
    <t>Tomada para telefone 4P padrão Telebras, com placa</t>
  </si>
  <si>
    <t>P.13.000.042284</t>
  </si>
  <si>
    <t>Botão de comando duplo sem sinalização</t>
  </si>
  <si>
    <t>P.13.000.042285</t>
  </si>
  <si>
    <t>Placa com ou sem furo, em poliestireno de 4´x 2´, ref. modelo Silentoque da Pial ou equivalente</t>
  </si>
  <si>
    <t>P.13.000.042286</t>
  </si>
  <si>
    <t>Placa em poliestireno de 4 x 4, termoplástico de alto impacto; ref. modelo Silentoque fabricação Pial, ou equivalente.</t>
  </si>
  <si>
    <t>P.13.000.042289</t>
  </si>
  <si>
    <t>Botoeira comando liga-desliga sem sinalizador; ref. 3SB7130-3AA24-1MK0 (botão duplo)+ 3SB7811-0AA10-0BA0 (botoeira); ref. Siemens ou equivalente</t>
  </si>
  <si>
    <t>P.13.000.042290</t>
  </si>
  <si>
    <t>Placa suporte (tampa) 4´x 2´ para áreas úmidas, grau de proteção IP55; ref. Orion da Schneider, linha Sigma da Kalop, Nereya da Pial Legrand ou equivalente</t>
  </si>
  <si>
    <t>P.13.000.042351</t>
  </si>
  <si>
    <t>Tomada para TV, tipo pino Jack, com placa, ref. linha Trii da Tramontina, Simon, Pial Legrand, ou equivalente</t>
  </si>
  <si>
    <t>P.13.000.042354</t>
  </si>
  <si>
    <t>Cigarra de embutir 50/60HZ até 127V; ref. PIAL 1140 ou equivalente</t>
  </si>
  <si>
    <t>P.13.000.042461</t>
  </si>
  <si>
    <t>Botoeira tipo cogumelo (bloco de contato+flange+frontal), com retenção, trava, gira para soltar (1NF), para quadro/painel; ref. CEW-Begm-0100000 da Weg, Lay5-BS54 da JNG, Metaltex, Margirius ou equivalente</t>
  </si>
  <si>
    <t>P.13.000.042470</t>
  </si>
  <si>
    <t>Botoeira convencional para pedestre, ref. comercial Contransin, Portal sinalização ou equivalente</t>
  </si>
  <si>
    <t>P.13.000.042471</t>
  </si>
  <si>
    <t>Botoeira sonora para deficientes visuais, padrão Contran. Res. 704-2017, ref. comercial Contransin, Interativa soluções ou equivalente</t>
  </si>
  <si>
    <t>P.13.000.042540</t>
  </si>
  <si>
    <t>Tomada blindada VHF/UHF, CATV e FM, (divisor de sinais), frequência 5Mhz a 1 GHz, ref. WT/275 TV/FM da Wadt, Force Line, Conecte, Multi, TMS ou equivalente</t>
  </si>
  <si>
    <t>P.13.000.045001</t>
  </si>
  <si>
    <t>P.13.000.045002</t>
  </si>
  <si>
    <t>P.13.000.045003</t>
  </si>
  <si>
    <t>P.13.000.045005</t>
  </si>
  <si>
    <t>P.13.000.045006</t>
  </si>
  <si>
    <t>P.13.000.045007</t>
  </si>
  <si>
    <t>P.13.000.045008</t>
  </si>
  <si>
    <t>P.13.000.045009</t>
  </si>
  <si>
    <t>P.13.000.045012</t>
  </si>
  <si>
    <t>Caixa de tomada pré-zincado a fogo com suporte em chapa e tampa basculante, 2 x (25 x 70 mm); ref. 145-01R da Mopa ou equivalente</t>
  </si>
  <si>
    <t>P.13.000.045013</t>
  </si>
  <si>
    <t>Caixa de tomada pré-zincado a fogo com suporte em chapa e tampa basculante, 3 x (25 x 70 mm); ref. 145-02R da Mopa ou equivalente</t>
  </si>
  <si>
    <t>P.13.000.045014</t>
  </si>
  <si>
    <t>Caixa de tomada pré-zincado a fogo com suporte em chapa e tampa basculante, 4 x (25 x 70 mm); ref. VL 4.38.4 da Valeman ou equivalente</t>
  </si>
  <si>
    <t>P.13.000.045021</t>
  </si>
  <si>
    <t>Caixa em PVC octogonal de 4´x 4´</t>
  </si>
  <si>
    <t>P.13.000.045028</t>
  </si>
  <si>
    <t>Tomada para telefone, tipo RJ11(2 fios); ref.09996 Pial ou equivalente</t>
  </si>
  <si>
    <t>P.13.000.045046</t>
  </si>
  <si>
    <t>Caixa de tomada 4" x 4" em alumínio para piso, com saída de 3/4" ou 1", ref. Tramontina, Stamplac, Olivo ou equivalente</t>
  </si>
  <si>
    <t>P.13.000.045047</t>
  </si>
  <si>
    <t>Anel de regulagem 4" x 4" em alumínio para tomada de piso, ref. Tramontina, Stamplac, Olivo ou equivalente</t>
  </si>
  <si>
    <t>P.13.000.045049</t>
  </si>
  <si>
    <t>Placa/espelho em latão escovado 4´ x 4´, para 02 tomadas 2P+T</t>
  </si>
  <si>
    <t>P.13.000.045050</t>
  </si>
  <si>
    <t>Placa/espelho em latão escovado 4´ x 4´, para 01 tomada 2P+T</t>
  </si>
  <si>
    <t>P.13.000.045064</t>
  </si>
  <si>
    <t>Caixa de passagem para condicionamento de ar tipo Split de 39 x 22 x 6 cm, com saída de dreno único na vertical, sem tampa, ref. CPP-00-5U, Poloar ou equivalente</t>
  </si>
  <si>
    <t>P.13.000.045135</t>
  </si>
  <si>
    <t>Caixa de ferro chapa 20, estampada, de 4´ x 2´</t>
  </si>
  <si>
    <t>P.13.000.045136</t>
  </si>
  <si>
    <t>Caixa de ferro chapa 20, estampada octogonal, de 3´ x 3´</t>
  </si>
  <si>
    <t>P.13.000.045137</t>
  </si>
  <si>
    <t>Caixa de ferro chapa 20, estampada, de 4´ x 4´</t>
  </si>
  <si>
    <t>P.13.000.045140</t>
  </si>
  <si>
    <t>Caixa de ferro chapa 20, esmaltada octogonal FMS com fundo móvel, de 4´ x 4´</t>
  </si>
  <si>
    <t>P.13.000.045501</t>
  </si>
  <si>
    <t>Interruptor simples com 1 tecla e placa; ref. Tramontina, Pial Legrand, Schneider Electric ou equivalente</t>
  </si>
  <si>
    <t>P.13.000.045502</t>
  </si>
  <si>
    <t>Interruptor paralelo com 1 tecla e placa; ref. Tramontina, Pial Legrand, Schneider Electric ou equivalente</t>
  </si>
  <si>
    <t>P.13.000.045503</t>
  </si>
  <si>
    <t>Interruptor bipolar com 1 tela dupla simples e placa; ref. Silentoque 2105 Pial, linha Mec-Tronic ou equivalente</t>
  </si>
  <si>
    <t>P.13.000.045504</t>
  </si>
  <si>
    <t>Interruptor bipolar com 1 tecla dupla paralelo e placa; ref. Silentoque 2108 Pial, linha Mec-Tronic ou equivalente</t>
  </si>
  <si>
    <t>P.13.000.045506</t>
  </si>
  <si>
    <t>Interruptor simples com 2 teclas e placa; ref. Tramontina, Pial Legrand, Schneider Electric ou equivalente</t>
  </si>
  <si>
    <t>P.13.000.045507</t>
  </si>
  <si>
    <t>Interruptor com 1 tecla simples, 1 tecla paralelo e placa; ref. Tramontina, Pial Legrand, Schneider Electric, Soprano ou equivalente</t>
  </si>
  <si>
    <t>P.13.000.045509</t>
  </si>
  <si>
    <t>Interruptor paralelo com 2 teclas e placa; ref. Tramontina, Pial Legrand, Schneider Electric ou equivalente</t>
  </si>
  <si>
    <t>P.13.000.045512</t>
  </si>
  <si>
    <t>Interruptor simples com 3 teclas e placa; ref. Tramontina, Pial Legrand, Schneider Electric ou equivalente</t>
  </si>
  <si>
    <t>P.13.000.045513</t>
  </si>
  <si>
    <t>Interruptor com 2 teclas simples, 1 tecla paralelo e placa; ref. Tramontina, Pial Legrand, Schneider Electric, Soprano ou equivalente</t>
  </si>
  <si>
    <t>P.13.000.045514</t>
  </si>
  <si>
    <t>Interruptor com 1 tecla simples, 2 teclas paralelo e placa; ref. Tramontina, Pial Legrand, Schneider Electric, Soprano ou equivalente</t>
  </si>
  <si>
    <t>P.13.000.045559</t>
  </si>
  <si>
    <t>Caixa para tomada de energia, RJ, sobressalente, interruptor, espelho para rodapé duplo, 2x30x40 / 2x40x40 / 2x30x60mm, ref. 3112PT Real Perfil ou equivalente</t>
  </si>
  <si>
    <t>P.13.000.045564</t>
  </si>
  <si>
    <t>Pulsador 2A-250V para minuteria (lâmpada gravada) com placa, ref. 1103 da Pial Legrand ou equivalente</t>
  </si>
  <si>
    <t>P.13.000.045566</t>
  </si>
  <si>
    <t>Chave de nível tipo boia pendular (pera), com contato micro switch 10A / 250Vca, com cabo em PVC ou neoprene até 15 metros; ref. série 140-PP-15 da Nivetec, CNP15 da Contech ou equivalente</t>
  </si>
  <si>
    <t>P.13.000.045570</t>
  </si>
  <si>
    <t>Tomada 2P+T, 16A de sobrepor, 380/440V, ref. SN-3009 IP 44 da Steck + plugue; ref. SN-3079 IP 44 da Steck ou equivalente</t>
  </si>
  <si>
    <t>P.13.000.045572</t>
  </si>
  <si>
    <t>Tomada 2P+T, 10A - 250V, completa; ref. 054343 da Pial Legrand ou equivalente</t>
  </si>
  <si>
    <t>P.13.000.045573</t>
  </si>
  <si>
    <t>Tomada 2P+T, 20A - 250V, completa; ref. 054344 da Pial Legrand ou equivalente</t>
  </si>
  <si>
    <t>P.13.000.045574</t>
  </si>
  <si>
    <t>Conjunto 02 tomadas 2P+T 10A, completa; ref. 054345 da Pial Legrand ou equivalente</t>
  </si>
  <si>
    <t>P.13.000.045575</t>
  </si>
  <si>
    <t>Conjunto 01 interruptor simples e 01 tomada 2P+T 10A, completa - ref. 054346 da Pial Legrand ou equivalente</t>
  </si>
  <si>
    <t>P.13.000.045576</t>
  </si>
  <si>
    <t>Conjunto 02 interruptores simples e 01 tomada 2P+T 10A, completa - ref. 054348 da Pial Legrand ou equivalente</t>
  </si>
  <si>
    <t>P.13.000.045614</t>
  </si>
  <si>
    <t>Tomada industrial 3P+T, de 32A para 220/240V, com carcaça, prensa cabos, aliviador de tensão e tampa trava; ref. S-4209 Steck ou equivalente</t>
  </si>
  <si>
    <t>P.13.000.050036</t>
  </si>
  <si>
    <t>Conector RJ-45, fêmea, categoria 6, ref. 50491 fabricação Policom, 6150 47 Pial Plus fabricação Legrand, ou equivalente</t>
  </si>
  <si>
    <t>P.13.000.062809</t>
  </si>
  <si>
    <t>Tomada de energia quadrada com rabicho, cor preta ou vermelha de 10 A, 250V, ref. VL 4.50.5.12/2PQ ou 4.50.5.12/2VQ da Valemam ou equivalente</t>
  </si>
  <si>
    <t>P.13.000.062816</t>
  </si>
  <si>
    <t>Poste condutor metálico com pintura eletrostática, para distribuição com suporte para tomadas elétrica e RJ, altura de 3 m; ref. MAX PC.3000 da Maxtil, LF1300 da Lifer, VL 8.01 da Valeman, ME 8.01 da Hoffman ou equivalente</t>
  </si>
  <si>
    <t>P.13.000.067507</t>
  </si>
  <si>
    <t>Plugue 2P+T de 10A 250V, ref. 615801 / 615811 / 615821 da Pial ou equivalente</t>
  </si>
  <si>
    <t>P.13.000.067508</t>
  </si>
  <si>
    <t>Plugue prolongador 2P+T 10 A 250 V, NBR 14136, ref. 615804 / 615814 / 615824 da Pial ou equivalente</t>
  </si>
  <si>
    <t>P.13.000.090396</t>
  </si>
  <si>
    <t>Botão sinalizador frontal, ref.3SB30 da Siemens ou equivalente</t>
  </si>
  <si>
    <t>P.13.000.091223</t>
  </si>
  <si>
    <t>Módulo de tomada universal 2P+T de 10A - 250V, sistema X, para canaleta/perfilado, com encaixe rápido e tampa; ref. Tramontina, Fame, Pial Legrand ou equivalente</t>
  </si>
  <si>
    <t>P.13.000.091231</t>
  </si>
  <si>
    <t>Tomada industrial 3P+T de 63A, para 220/240V, ref. S-4549 fabricação Steck ou equivalente</t>
  </si>
  <si>
    <t>P.14.000.046003</t>
  </si>
  <si>
    <t>Lâmpada halógena Palito, base R7s bilateral 300W 110/220V, comprimento de 118mm; ref. Kian, Ouro lux ou equivalente</t>
  </si>
  <si>
    <t>P.14.000.046507</t>
  </si>
  <si>
    <t>Lâmpada fluorescente tubular comum 16W, base bipino, bilateral; ref. TLDRS16W-CO-25 da Philips ou equivalente</t>
  </si>
  <si>
    <t>P.14.000.046508</t>
  </si>
  <si>
    <t>Lâmpada fluorescente compacta sem reator integrado, base G24d-2 18W-2U duplo; ref. D18W/21-840 / D18W/827 da Osram ou equivalente</t>
  </si>
  <si>
    <t>P.14.000.046510</t>
  </si>
  <si>
    <t>Lâmpada fluorescente tubular comum 20W, base Bipino bilateral; ref. T10 PLUS 20W/750 1SL/25 da Philips ou equivalente</t>
  </si>
  <si>
    <t>P.14.000.046511</t>
  </si>
  <si>
    <t>Lâmpada fluorescente tubular comum 40W, base Bipino bilateral; ref. Universal 85858 GE, L40LDE Osram, TLTRS40W-ELD-25 Philips ou equivalente</t>
  </si>
  <si>
    <t>P.14.000.046522</t>
  </si>
  <si>
    <t>Lâmpada fluorescente compacta eletrônica, reator integrado, base E-27, 25W-3U, triplo 110/220V; referência comercial 4040 da Ourolux ou equivalente</t>
  </si>
  <si>
    <t>P.14.000.046524</t>
  </si>
  <si>
    <t>Lâmpada incandescente halógena refletora PAR20, base E27 de 50W - 220V; ref. Halopar 20 64832 Osram ou equivalente</t>
  </si>
  <si>
    <t>P.14.000.046535</t>
  </si>
  <si>
    <t>Lâmpada halógena com refletor dicroico de 50 W 12 V, ref. Decostar 51 Titan 60° GU5.3 da Osram ou equivalente</t>
  </si>
  <si>
    <t>P.14.000.046540</t>
  </si>
  <si>
    <t>Lâmpada fluorescente tubular, base bipino bilateral de 28 W, ref. T5 HE Lumilux, 28W/840 da Osram, TL5 Essential 28W/8401SL Philips, ou equivalente</t>
  </si>
  <si>
    <t>P.14.000.046547</t>
  </si>
  <si>
    <t>Lâmpada fluorescente tubular com camada trifósforo, base bipino bilateral, de 32 W; ref. TLDRS32W-S84 da Philips ou equivalente</t>
  </si>
  <si>
    <t>P.14.000.046604</t>
  </si>
  <si>
    <t>Lâmpada LED tubular HO-T8, base G13, 36 a 40W, 3400 a 4000 Lm, cor 4000 a 6500K, vida útil mínimo 25.000 horas; referência comercial T8-LED-G13-40-150-65-3C da Glight ou equivalente</t>
  </si>
  <si>
    <t>P.14.000.046614</t>
  </si>
  <si>
    <t>P.14.000.046621</t>
  </si>
  <si>
    <t>Lâmpada fluorescente compacta sem reator integrado, base G24q-3 26W-2U duplo, ref. Dulux D/E 26W/827 ou 840 da Osram ou equivalente</t>
  </si>
  <si>
    <t>P.14.000.046622</t>
  </si>
  <si>
    <t>Lâmpada LED tubular T8, base G13 de 9 a 10W, 900 até 1050 Im, cor 4000 a 6500K, vida útil mínimo 25.000 horas, garantia mínima de 3 anos pelo fabricante, ref. Essential LEDtube 600mm 9W da Philips, Tubo LED T8 10W/4000 600 mm da Osram ou equivalente</t>
  </si>
  <si>
    <t>P.14.000.046623</t>
  </si>
  <si>
    <t>P.14.000.090586</t>
  </si>
  <si>
    <t>Lâmpada fluorescente tubular comum 32W, base Bipino bilateral; ref.TLDRS32W-CO25 Philips ou equivalente</t>
  </si>
  <si>
    <t>P.14.000.091202</t>
  </si>
  <si>
    <t>Lâmpada fluorescente compacta sem reator integrado, base G-23 9W-1U simples, ref. Sylvania, Kian ou equivalente</t>
  </si>
  <si>
    <t>P.14.000.091203</t>
  </si>
  <si>
    <t>Lâmpada fluorescente compacta sem reator integrado, base G-24D-3 26W-2U duplo; ref. D26 W / 41-827 da Dulux, 840 da Osram, PL-C / 2 P26 W / 827 ou 840 da Philips ou equivalente</t>
  </si>
  <si>
    <t>P.14.000.092181</t>
  </si>
  <si>
    <t>Lâmpada fluorescente compacta eletrônica com reator integrado, base E27; 20W-3U triplo 110/220V; ref. SKU FK da Taschibra, 04030 da Ourolux, Elgin ou equivalente</t>
  </si>
  <si>
    <t>P.15.000.031401</t>
  </si>
  <si>
    <t>Luminária LED embutir tipo balizador 3W, para caixa de 4"x2", pintura eletrostática branco/preto, corpo em alumínio, difusor vidro jateado, lâmpada LED G9 de 3W, temperatura até 3000K; ref. St1314 Starlumen + St1716 Starlux ou equivalente</t>
  </si>
  <si>
    <t>P.15.000.031407</t>
  </si>
  <si>
    <t>Luminária blindada tipo arandela, com suporte articulado, globo em vidro liso incolor e grade de proteção, para lâmpada LED; ref. Tramontina ou equivalente</t>
  </si>
  <si>
    <t>P.15.000.031434</t>
  </si>
  <si>
    <t>P.15.000.031435</t>
  </si>
  <si>
    <t>Projetor LED, potência 30W, IP65, 6500K, 2250 a 2400 lúmens, bivolt; ref. RSPM-30WBF da Iluminim, 9381 da Gaya, 438718 / 306530 da Brilia ou equivalente</t>
  </si>
  <si>
    <t>P.15.000.034006</t>
  </si>
  <si>
    <t>Luminária hermética sobrepor para lâmpada LED ou Fluorescente de 2x28W/32W/54W, bivolt, corpo em ABS e difusor em policarbonato, IP65; ref. Osram, Philips, BLight, B.Bauer ou equivalente</t>
  </si>
  <si>
    <t>P.15.000.034101</t>
  </si>
  <si>
    <t>Luminária industrial pendente tipo calha aberta instalação em perfilado com gancho I-45 para 1/2 lâmpadas fluorescentes 14W, ref. 681214 BC da ARM, PL 204/214 da Prolumi, AL7974.2FT14 Ajalumi ou equivalente</t>
  </si>
  <si>
    <t>P.15.000.034102</t>
  </si>
  <si>
    <t>Luminária industrial pendente tipo calha aberta instalação em perfilado com gancho I-45 para 1 ou 2 lâmpadas tubulares 28/54W, ref. 681228 BC  da ARM, FAN04-S228 da Lumicenter, PL 204/228 da Prolumi ou equivalente</t>
  </si>
  <si>
    <t>P.15.000.034104</t>
  </si>
  <si>
    <t>Luminária retangular de sobrepor tipo calha aberta com refletor e aletas parabólicas para 2 lâmpadas fluorescentes tubulares 28/54W; ref. DBL 3391 2x28W da Light Tool, LS 503 da Intral, 720228BC da ARM ou equivalente</t>
  </si>
  <si>
    <t>P.15.000.034106</t>
  </si>
  <si>
    <t>Luminária retangular de embutir tipo calha aberta com refletor em alumínio de alto brilho para 2 lâmpadas tubular 28/54W, ref. 130228 BC da ARM, FAN01-E228 da Lumicenter, PL 381/228 da Prolumi ou equivalente</t>
  </si>
  <si>
    <t>P.15.000.034109</t>
  </si>
  <si>
    <t>Luminária triangular de sobrepor tipo arandela para 1 lâmpada fluorescente compacta de 15/20/23W, ref. AI-03 da Lumalux, ARM99-510 C da ARM, PL 727/126 da Prolumi, AL 2001 da Ajalumi ou equivalente</t>
  </si>
  <si>
    <t>P.15.000.034118</t>
  </si>
  <si>
    <t>Luminária LED retangular, sobrepor, de 35 a 41W, 3690 a 4800 lm, 220V, temper. cor 4000K, difusor translúcido; ref. AL0756D.L102 da Ajalumi, SM-755/2 LED LC da ARM, LHT42-S4000840 da Lumicenter ou equivalente</t>
  </si>
  <si>
    <t>P.15.000.034120</t>
  </si>
  <si>
    <t>Luminária LED redonda, embutir, 9 a 12W, fluxo luminoso 800 a 1060 lm, 220V, temperatura cor 4000K, difusor translúcido, ref. AL 0185 da Ajalumi, ARM-702/1 LED da ARM, EF70-E0850840 da Lumicenter, PL 616/LED15W TL da Prolumi ou equivalente</t>
  </si>
  <si>
    <t>P.15.000.034123</t>
  </si>
  <si>
    <t>Luminária LED redonta de embutir tipo balizador, para piso, potência 6W, 300lm / 360 lm, temperatura de cor 2700K/3000K, bivolt; ref. comercial: LM615 da Luminatti ou equivalente</t>
  </si>
  <si>
    <t>P.15.000.034124</t>
  </si>
  <si>
    <t>Luminária para travessia de pedestres leds, com relés e braço articulado, ref. DI-955/01.034.CET25, relê MP-3263, braço DTVS-BA-TB-3212.1 da Repume ou equivalente</t>
  </si>
  <si>
    <t>P.15.000.034127</t>
  </si>
  <si>
    <t>P.15.000.034128</t>
  </si>
  <si>
    <t>P.15.000.034129</t>
  </si>
  <si>
    <t>Luminária pública LED retangular para poste, 6250lm a 6674lm, eficiência mín.113 lm/W, IRC&gt;=70, temperatura cor 5000/6500 K, IP&gt;=54, ref. CLP-U60 da Conexled, TK SL-50 Ledstar, GL216 50 3C Glight, FLEDSS21-5K-50W Fortlight ou equivalente</t>
  </si>
  <si>
    <t>P.15.000.034131</t>
  </si>
  <si>
    <t>Luminária LED retangular para poste, eficiência min. 18.000 lm, eficiência min.180 lm/W, IP67, temperatura cor 4.000 a 5000K, IP67, potência de 100W; ref. CLP-A100G linha Iporanga da Conexled ou equivalente</t>
  </si>
  <si>
    <t>P.15.000.034132</t>
  </si>
  <si>
    <t>P.15.000.034133</t>
  </si>
  <si>
    <t>Luminária retangular tipo arandela externa, (axlxp) 40x13x8cm, com difusor em polietileno ou vidro leitoso, com dois soquetes E27, diversas cores</t>
  </si>
  <si>
    <t>P.15.000.034134</t>
  </si>
  <si>
    <t>Luminária LED retangular para poste, eficiência min. 36.000 lm, eficiência min.180 lm/W, IP67, temperatura cor 4.000 a 5000K, IP67, potência de 200W; ref. CLP-A200G linha Iporanga da Conexled ou equivalente</t>
  </si>
  <si>
    <t>P.15.000.034200</t>
  </si>
  <si>
    <t>Luminária LED solar integrada para poste, com suporte para fixação; ref. linha Sahy CLS-UF80 da Conexled, Atlas All in One 80W da Fotovolt,  EIF-80W da Lightsolar ou equivalente</t>
  </si>
  <si>
    <t>P.15.000.045618</t>
  </si>
  <si>
    <t>Módulo tomada RJ-45 1 posto, referência Alumbra linha Belise ou equivalente</t>
  </si>
  <si>
    <t>P.15.000.046012</t>
  </si>
  <si>
    <t>Luminária quadrada de embutir tipo calha aberta com aletas planas para 2 lâmpadas fluorescentes compactas de 18/26W, ref. EDQ-46 da Lumalux, 1202E27 BC da ARM, PL 688/226 da Prolumi ou equivalente</t>
  </si>
  <si>
    <t>P.15.000.046030</t>
  </si>
  <si>
    <t>Braço em tubo de ferro galvanizado a fogo, de 1´ x 1,00m, para fixação de uma luminária externa; ref. ILB-68L/100 Ilumatic, YL-203 Yluminart, Shomei, FBL 10100 Fortiligth, RPF-203 Danta Luz ou equivalente</t>
  </si>
  <si>
    <t>P.15.000.046050</t>
  </si>
  <si>
    <t>P.15.000.046064</t>
  </si>
  <si>
    <t>Luminária retangular de sobrepor tipo calha aberta para 2 lâmpadas fluorescentes tubulares de 32W; ref. AL7951.2FT32 da Ajalumi ou equivalente</t>
  </si>
  <si>
    <t>P.15.000.046068</t>
  </si>
  <si>
    <t>Luminária retangular de sobrepor tipo calha aberta para 4 lâmpadas fluorescentes tubulares de 32W, ref. CN10-S432 da Lumicenter ou equivalente</t>
  </si>
  <si>
    <t>P.15.000.046071</t>
  </si>
  <si>
    <t>Luminária retangular de sobrepor tipo calha aberta com refletor em alumínio de alto brilho para 2 lâmpadas tubulares 32/36W, ref. CAN03-S2TLED1204 da Lumicenter, PL 228/24 da Prolumi ou equivalente</t>
  </si>
  <si>
    <t>P.15.000.046093</t>
  </si>
  <si>
    <t>Luminária decorativa tipo poste balizador, com altura aproximada de 500mm a 600mm; ref. 532 FM Lustres, ST222V da Starlumen, Ecoforce ou equivalente</t>
  </si>
  <si>
    <t>P.15.000.046106</t>
  </si>
  <si>
    <t>Luminária fechada retangular tipo pétala pequena, com alojamento para reator, ref. DP-2198-01, DP-2198-02 da Projeto ou equivalente</t>
  </si>
  <si>
    <t>P.15.000.046107</t>
  </si>
  <si>
    <t>Luminária fechada retangular tipo pétala grande, com alojamento para reator; ref. DP-2305-01 da Projeto ou equivalente</t>
  </si>
  <si>
    <t>P.15.000.046109</t>
  </si>
  <si>
    <t>Plafon de plástico e/ou PVC, para acabamento de ponto de luz, com soquete E-27; ref. PF1 ou PF2 da Wetzel ou equivalente</t>
  </si>
  <si>
    <t>P.15.000.046175</t>
  </si>
  <si>
    <t>Luminária quadrada de embutir tipo calha aberta refletor e aleta parabólicas em alumínio para 4 lâmpadas fluorescentes 14/16/18W, ref. 101416 BC da ARM, CAA1-E416 da Lumicenter, PL 375/42 da Prolumi ou equivalente</t>
  </si>
  <si>
    <t>P.15.000.046177</t>
  </si>
  <si>
    <t>Luminária de embutir redonda com foco orientável e acessórios antiofuscante, para 1 lâmpada dicroica de 50 W, base GZ-10; ref. linha face plana IL0073-GZ Interlight ou equivalente</t>
  </si>
  <si>
    <t>P.15.000.046347</t>
  </si>
  <si>
    <t>Luminária redonda de embutir com refletor em alumínio para 2 lâmpadas fluorescentes compactas duplas de 18/26W, ref. EDR-30 da Lumalux, ARM99-702 C da ARM , PL 613/226 da Prolumi, AL 1501 da Ajalumi ou equivalente</t>
  </si>
  <si>
    <t>P.15.000.046348</t>
  </si>
  <si>
    <t>Luminária retangular de embutir assimétrica para 1 lâmpada fluorescente tubular de 14W; ref. 130114 BC da ARM ou equivalente</t>
  </si>
  <si>
    <t>P.15.000.046351</t>
  </si>
  <si>
    <t>Luminária retangular de embutir tipo calha aberta com refletor assimétrico em alumínio para 2 lâmpadas fluorescentes tubulares 28/54W, ref. 136228 BC da ARM, PL 381/228 ASS da Prolumi ou equivalente</t>
  </si>
  <si>
    <t>P.15.000.046568</t>
  </si>
  <si>
    <t>Luminária redonda de sobrepor com difusor em vidro temperado jateado para 1 ou 2 lâmpadas fluorescentes compactas de 18/26W; ref. PFD-03 da Lumalux, ARM99-2018 C da ARM, AL 3001/G da Ajalumi ou equivalente</t>
  </si>
  <si>
    <t>P.15.000.049559</t>
  </si>
  <si>
    <t>Laço lateral duplo para cabo 4 15kV</t>
  </si>
  <si>
    <t>P.15.000.049560</t>
  </si>
  <si>
    <t>Laço pre-formado de topo para cabo CA 4 AWG</t>
  </si>
  <si>
    <t>P.15.000.090205</t>
  </si>
  <si>
    <t>Luminária LED quadrada, sobrepor, de 15 a 24W fluxo lum. 1363 a 1800 lm, 220V, temper. de cor 4000 K, difusor prismático transparente; ref. 400-24/1 LED da ARM, EF75-S2000840, difusor leitoso Lumicenter, PL 289/LED18W TL Prolumi ou equivalente</t>
  </si>
  <si>
    <t>P.15.000.091173</t>
  </si>
  <si>
    <t>Luminária blindada oval de sobrepor em alumínio fundido ou arandela, para lâmpada fluorescente compacta</t>
  </si>
  <si>
    <t>P.15.000.091243</t>
  </si>
  <si>
    <t>Luminária blindada de sobrepor ou pendente para 2 lâmpadas fluorescentes 32/36/40 W, ref. HT01S232 da Lumicenter ou equivalente</t>
  </si>
  <si>
    <t>P.15.000.091298</t>
  </si>
  <si>
    <t>Luminária retangular de embutir tipo calha fechada com difusor plano em acrílico para 2 lâmpadas fluorescentes tubulares de 28/32/36/54W; ref. 152228 LC da ARM, AL7051.2FT28 da Ajalumi ou equivalente</t>
  </si>
  <si>
    <t>P.15.000.091336</t>
  </si>
  <si>
    <t>Luminária retangular de sobrepor tipo calha fechada difusor em acrílico translúcido p/2 lâmpadas fluorescentes 28/32/36/54W, ref. AL7551.2FT28 e AL7551.2FT32 da Ajalumi, 750228 LC ARM, PL289/24 TL Prolumi ou equivalente</t>
  </si>
  <si>
    <t>P.15.000.092173</t>
  </si>
  <si>
    <t>Luminária pública fechada pétala pequena em alumínio fundido, refrator lente em vidro temperado, ref. LX-17/3 da Lumel ou equivalente</t>
  </si>
  <si>
    <t>P.15.000.092174</t>
  </si>
  <si>
    <t>Suporte tubular de fixação em poste para 1 luminária tipo pétala; ref. DTS-1-60 da Repume, RCA Lâmpadas, SB-1 Reto da Induspar ou equivalente</t>
  </si>
  <si>
    <t>P.15.000.092175</t>
  </si>
  <si>
    <t>Suporte tubular de fixação em poste para 2 luminárias tipo pétala; ref. DTS-2-60 da Repume, RCA lâmpadas, SB-2 Angular da Induspar ou equivalente</t>
  </si>
  <si>
    <t>P.16.000.067001</t>
  </si>
  <si>
    <t>Bloco autônomo de iluminação de emergência LED, autonomia de 3 horas, equipado com 2 faróis, fluxo luminoso 2.000 até 3.000 lúmens; ref. FAE-LED216 da KBR, Bloco de 3000 lumens da Segurimax ou equivalente</t>
  </si>
  <si>
    <t>P.16.000.067004</t>
  </si>
  <si>
    <t>Luminária de emergência LED sobrepor, teto ou parede (frontral/ lateral), dupla face, autonomia mínima 2 horas, 30/35 lúmens, bivolt 110/220V, bateria recarregável; ref. Iluminim, Intelbras, Segurimax ou equivalente</t>
  </si>
  <si>
    <t>P.16.000.091001</t>
  </si>
  <si>
    <t>Módulo para adaptação de luminária de emergência, autonomia 90 minutos para lâmpada fluorescente de 32W</t>
  </si>
  <si>
    <t>P.16.000.091030</t>
  </si>
  <si>
    <t>Central de detecção e alarme de incêndio, autonomia de 1 hora para 12 laços, 220V/12V</t>
  </si>
  <si>
    <t>P.16.000.091342</t>
  </si>
  <si>
    <t>Central para iluminação de emergência, completa (incluso 9 baterias de 150A - 1h30min), de 5000 a 7500 W, ref. UNILAMP USE 110/7000 Unitron ou equivalente</t>
  </si>
  <si>
    <t>P.16.000.091551</t>
  </si>
  <si>
    <t>Central de iluminação de emergência com autonomia de 1 hora até 240W, ref. ILU300CS/12V da Gevi Gamma, NL 240W 12V da Nova Luz, BF/42 da Unitron ou equivalente</t>
  </si>
  <si>
    <t>P.17.000.030001</t>
  </si>
  <si>
    <t>Unidade gerenciadora digital de vídeo em rede (NVR) de até 8 câmeras IP em Full HD a 30FPS, armazenamento de 6 TB, 1 interface de rede Fast Ethernet; ref. NVD 1008 P da Intelbras ou equivalente</t>
  </si>
  <si>
    <t>P.17.000.030003</t>
  </si>
  <si>
    <t>Unidade gerenciadora digital de vídeo em rede (NVR) de até 16 câmeras IP em Full HD a 30FPS, armazen. de 12 TB, 1 interface de rede Gigabit Ethernet e 4 entradas de alarme; ref. NVD 3016 P da Intelbras ou equivalente</t>
  </si>
  <si>
    <t>P.17.000.030005</t>
  </si>
  <si>
    <t>Unidade gerenciadora digital de vídeo em rede (NVR) de até 32 câmeras IP em Full HD a 30FPS, para armazenamento de 48 TB, 2 interface de rede Gigabit Ethernet e 16 entradas de alarme; referência NVD 7032 da Intelbras ou equivalente</t>
  </si>
  <si>
    <t>P.17.000.030502</t>
  </si>
  <si>
    <t>Fonte de alimentação chaveada universal (bivolt), com saída de 24V 1,5A 35W; reerência comercial LRS-35-24 da Mean Well, I20667 Metaltex ou equivalente</t>
  </si>
  <si>
    <t>P.17.000.030515</t>
  </si>
  <si>
    <t>Rack fechado de piso padrão metálico, 19 x 44 Us x 770 mm, porta com visor em acrílico/vidro; ref. Bihouse Racks, APL Racks, Pier Telecom ou equivalente</t>
  </si>
  <si>
    <t>P.17.000.030518</t>
  </si>
  <si>
    <t>P.17.000.030520</t>
  </si>
  <si>
    <t>Rack fechado padrão metálico, 19 x 20 Us x 470 mm, porta com visor em acrílico/vidro; ref. Bihouse Racks, APL Racks, Pier Telecom ou equivalente</t>
  </si>
  <si>
    <t>P.17.000.030522</t>
  </si>
  <si>
    <t>Rack fechado padrão metálico, 19 x 12 Us x 470 mm, porta com visor em acrílico/vidro; ref. Bihouse Racks, APL Racks, Pier Telecom ou equivalente</t>
  </si>
  <si>
    <t>P.17.000.030523</t>
  </si>
  <si>
    <t>P.17.000.030524</t>
  </si>
  <si>
    <t>Bandeja fixa para rack, 19" x 800 mm</t>
  </si>
  <si>
    <t>P.17.000.030525</t>
  </si>
  <si>
    <t>P.17.000.030531</t>
  </si>
  <si>
    <t>P.17.000.030537</t>
  </si>
  <si>
    <t>Detector ou sensor de gás liquefeito (GLP), gás natural (GN) ou derivados de metano, endereçável; ref. Gevi gamma, AFDG2E da Abafire, AGD da Contech, IL022 da Aerot, MGC1000 da Minipa ou equivalente</t>
  </si>
  <si>
    <t>P.17.000.030538</t>
  </si>
  <si>
    <t>P.17.000.030550</t>
  </si>
  <si>
    <t>Alarme hidráulico com gongo, cobertura e corpo em alumínio fundido ASTM-B-209, pintado na cor vermelha; ref. Reliablel, Skop ou equivalente</t>
  </si>
  <si>
    <t>P.17.000.030555</t>
  </si>
  <si>
    <t>Módulo isolador, módulo endereçador para audiovisual; ref. LSC-ISO da Global Fire, IRC485T03 da Tecnohold, IDL 520 da Intelbras, MIC-E 02251 da Ilumac ou equivalente</t>
  </si>
  <si>
    <t>P.17.000.030562</t>
  </si>
  <si>
    <t>Câmera fixa colorida compacta, resolução 1/3 Megapixels, tipo mini com lente varifocal, para áreas internas e externas; ref. VIP S3120 IP mini Bullet 1.3MP da Intelbras, IP GSIP1300TVP Bullet da Giga ou equivalente</t>
  </si>
  <si>
    <t>P.17.000.030563</t>
  </si>
  <si>
    <t>Câmera Dome IP HD 1.3MP, para áreas internas e externas, função WDR, com lente varifocal, possui função SIP (vídeo chamadas); ref. IP Dome HD VIP E4220Z da Intelbras, GV EDR2100-0F da Geovision ou equivalente</t>
  </si>
  <si>
    <t>P.17.000.030575</t>
  </si>
  <si>
    <t>Câmera fixa com domo e suporte de fixação, sensor de imagem CMOS, função WDR e IP 66; ref. NDI-50022-V3 da Bosch ou equivalente</t>
  </si>
  <si>
    <t>P.17.000.030578</t>
  </si>
  <si>
    <t>Switch Gigabit para servidor central com 24 portas PoE frontais e 4 portas SFP, capacidade de 10 / 100 / 1000 MBPS; ref. série 2930F-JL261A - HP Aruba ou equivalente</t>
  </si>
  <si>
    <t>P.17.000.030580</t>
  </si>
  <si>
    <t>P.17.000.030581</t>
  </si>
  <si>
    <t>Bandeja deslizante para Rack de 19" padrão, com profundidade de 770 mm</t>
  </si>
  <si>
    <t>P.17.000.030583</t>
  </si>
  <si>
    <t>Estação de trabalho "WorkStation" para central de monitoramento com até 3 monitores, memória RAM de 8 GB; referência T3620 MT da empresa Dell ou equivalente</t>
  </si>
  <si>
    <t>P.17.000.030586</t>
  </si>
  <si>
    <t>Mesa controladora híbrida para até 32 câmeras IPs com teclado e joystick, compatível com sistema de CFTV, IP ou analógico; ref. modelo VTN-2000 da Intelbras ou equivalente</t>
  </si>
  <si>
    <t>P.17.000.030587</t>
  </si>
  <si>
    <t>Estação de monitoramento "WorkStation" para até 3 monitores, memória RAM de 16 GB DDR4, Placa de vídeo 5 GB DD5; ref. Z4 da marca HP ou equivalente</t>
  </si>
  <si>
    <t>P.17.000.030601</t>
  </si>
  <si>
    <t>Central de pabx híbrida de telefonia para 8 linhas tronco+128 ramais (digital e analógico); ref. Impacta 300 Intelbras ou equivalente</t>
  </si>
  <si>
    <t>P.17.000.030603</t>
  </si>
  <si>
    <t>Central de pabx para 2 linhas e 8 ramais; ref. Conecta + da Intelbras, incluso o kit de mais 1 placa de 4 ramais e 1 placa Disa de atendimento automático</t>
  </si>
  <si>
    <t>P.17.000.030700</t>
  </si>
  <si>
    <t>Sinalizador audiovisual endereçável com LEDs pulsantes do tipo flash, ref. SAV-E da Firemac, VALKYRIE A da Global Fire ou equivalente</t>
  </si>
  <si>
    <t>P.17.000.030701</t>
  </si>
  <si>
    <t>Chave de fluxo para ar, temperatura de trabalho max. 60°C, ajuste vazão min. 10m/s, micro chave reversível (SPDT-COM-NO-NC), capacidade 10A - 1/2HP - 125/250VAC</t>
  </si>
  <si>
    <t>P.17.000.030702</t>
  </si>
  <si>
    <t>Repetidor de Sinal I/I e V/I</t>
  </si>
  <si>
    <t>P.17.000.030703</t>
  </si>
  <si>
    <t>Sensor de temperatura ambiente PT100, 3 fios, haste em inox 304, corpo alumínio fundido, rosca de 1/2" BSP, compatível com transmissor de 4 a 20mA; ref. PT12191208 com 3 fios da Resispar ou equivalente</t>
  </si>
  <si>
    <t>P.17.000.030704</t>
  </si>
  <si>
    <t>P.17.000.030705</t>
  </si>
  <si>
    <t>Controlador lógico programável 16 entradas/16 saídas</t>
  </si>
  <si>
    <t>P.17.000.030706</t>
  </si>
  <si>
    <t>P.17.000.030707</t>
  </si>
  <si>
    <t>Módulo de expansão para 8 de entradas e saídas digitais</t>
  </si>
  <si>
    <t>P.17.000.030708</t>
  </si>
  <si>
    <t>Módulos de expansão para 4 canais de saídas analógicas</t>
  </si>
  <si>
    <t>P.17.000.030710</t>
  </si>
  <si>
    <t>Termostato de segurança 90-110C, ref. BT-TRL-90110 da Slic Equipamentos, LS1 da Actua Controls ou equivalente</t>
  </si>
  <si>
    <t>P.17.000.030711</t>
  </si>
  <si>
    <t>Transmissor de pressão compacto, escala de pressão de 0 A 10 BAR, sinal de saída de 4 - 20 MA; ref. MBS1700 da Danfos, PX119 da Omega, RTP-420 da Rücken ou equivalente</t>
  </si>
  <si>
    <t>P.17.000.030712</t>
  </si>
  <si>
    <t>Transmissor de temperatura/umidade para dutos 3% 4-20 mA, ref. RHP-3D11 da Slic equipamentos, ou equivalente</t>
  </si>
  <si>
    <t>P.17.000.030715</t>
  </si>
  <si>
    <t>Termostato para aquecimento ou refrigeração com programação horária, referência comercial Full Gauge ou equivalente</t>
  </si>
  <si>
    <t>P.17.000.030716</t>
  </si>
  <si>
    <t>Poço Termométrico em alumínio com haste de 30mm e rosca 1/2" npt, ref. Comercial: Full Gauge ou equivalente</t>
  </si>
  <si>
    <t>P.17.000.031477</t>
  </si>
  <si>
    <t>Ponto de acesso de dados (Acess Point), para acesso em rede local sem fio, ref. com.: EAP245-AC1750-V1 da TP-Link, WAP150 da Cisco, DAP-2610 da D-Link ou equivalente</t>
  </si>
  <si>
    <t>P.17.000.031489</t>
  </si>
  <si>
    <t>Central de pabx híbrida de telefonia para 8 linhas tronco e 24 a 32 ramais (digital e analógico); ref. Intelbras Impacta 40 /68i, Panasonic KXTES 32 ou equivalente</t>
  </si>
  <si>
    <t>P.17.000.031490</t>
  </si>
  <si>
    <t>Switch Gigabit 24 portas 10/100/1000 Base TX Layer 2 mínimo com porta de saída em fibra</t>
  </si>
  <si>
    <t>P.17.000.031495</t>
  </si>
  <si>
    <t>Video porteiro eletrônico colorido com um interfone; referência comercial HDL 90.02.01.033, 90.02.01.700 ou equivalente</t>
  </si>
  <si>
    <t>P.17.000.035701</t>
  </si>
  <si>
    <t>Porteiro eletrônico com 1 interfone; ref. Amelco AM-M100 ou equivalente</t>
  </si>
  <si>
    <t>P.17.000.035705</t>
  </si>
  <si>
    <t>Sistema eletrônico de automatização de portão deslizante, para esforço maior de 800kg e até 1400 kg, mono 220 V, com 3 controles de acesso; ref. DZ IND 1500 / EURUS 2000 da PPA ou equivalente - instalado</t>
  </si>
  <si>
    <t>P.17.000.035713</t>
  </si>
  <si>
    <t>Sistema eletrônico de automatização de portão deslizante, para esforços até 800 kg, mono 220 V, com 2 controles de acesso; ref. DZ4 DK 1/3hp da Rossi ou equivalente - instalado</t>
  </si>
  <si>
    <t>P.17.000.037603</t>
  </si>
  <si>
    <t>Sistema de alarme PNE com indicador audiovisual, com fio, com etiquetas informativas em alumínio com impressão UV e adesivos, resistente às intempéries conforme NBR 9050/2015, para pessoas com mobilidade reduzida ou cadeirante</t>
  </si>
  <si>
    <t>P.17.000.037604</t>
  </si>
  <si>
    <t>Sistema de alarme PNE com indicador audiovisual, sem fio (Wireless), com etiquetas informativas em alumínio com impressão UV e adesivos, resistente às intempéries conforme NBR 9050/2015, para pessoas com mobilidade reduzida ou cadeirante</t>
  </si>
  <si>
    <t>P.17.000.041097</t>
  </si>
  <si>
    <t>Inversor de frequência para variação de velocidade, potência de 1,5 a 150 cv, 200 a 240V trifásico; referência comercial CFW900 da Weg ou equivalente</t>
  </si>
  <si>
    <t>P.17.000.041119</t>
  </si>
  <si>
    <t>Dispositivo de partida ´Soft Starter´ para motor 220 V, trifásico de 40cv, ref. SSW070130T5SZ da Weg ou equivalente</t>
  </si>
  <si>
    <t>P.17.000.041120</t>
  </si>
  <si>
    <t>Dispositivo Soft Starter para motor 15 cv, trifásico 220 V, ref. SSW070045T5SZ da Weg ou equivalente</t>
  </si>
  <si>
    <t>P.17.000.041121</t>
  </si>
  <si>
    <t>Dispositivo Soft Starter para motor 25 cv, trifásico 220 V, ref. SSW070085T5SZ da Weg ou equivalente</t>
  </si>
  <si>
    <t>P.17.000.042200</t>
  </si>
  <si>
    <t>Inversor de frequência para variação de velocidade em motores, potência de 0,25 a 175 cv; ref. CFW500D31P0T4DB20 da Weg ou equivalente</t>
  </si>
  <si>
    <t>P.17.000.042462</t>
  </si>
  <si>
    <t>Alarme sonoro bitonal de 220V, para painel de comando; ref. 104/220 B Cutler Hammer ou equivalente</t>
  </si>
  <si>
    <t>P.17.000.042521</t>
  </si>
  <si>
    <t>Detector óptico de fumaça endereçável, com base de fixação, ref. BH-300 da Kidde, Protege ou equivalente</t>
  </si>
  <si>
    <t>P.17.000.042524</t>
  </si>
  <si>
    <t>Distribuidor interno óptico para 1U de até 24 fibras (DIO), adaptadores e Pigtails; para montagem em rack 19"/23"; ref. DIO 24FO D da Fibracem, Intelbras, 2 Flex Telecom ou equivalente - completo</t>
  </si>
  <si>
    <t>P.17.000.042527</t>
  </si>
  <si>
    <t>Protetor de surto para bloco de distribuição, referência MPDG Slim RG / MPDG Slim RS da Bargoa, MP-R-CC (G) da Clamper ou equivalente</t>
  </si>
  <si>
    <t>P.17.000.042538</t>
  </si>
  <si>
    <t>Divisor interno com 1 entrada e 2 saídas 75 Ohms, ref. WDI/275 Wadt ou equivalente</t>
  </si>
  <si>
    <t>P.17.000.042539</t>
  </si>
  <si>
    <t>Divisor interno com 1 entrada e 4 saídas 75 Ohms, ref. WDI/475 Wadt ou equivalente</t>
  </si>
  <si>
    <t>P.17.000.042541</t>
  </si>
  <si>
    <t>Amplificador de potência, 50 dB, para VHF e CATV, frequência 40 a 550 MHz; ref. PQAP-7500 da Pró Eletronic ou equivalente</t>
  </si>
  <si>
    <t>P.17.000.042542</t>
  </si>
  <si>
    <t>Antema WI-FI dual band access point, banda 450Mbps em 2.4GHz e 1300Mbps em 5GHz, compatível em PoE (802,3at); ref. AC1750 - EAP245 TP-Link ou equivalente</t>
  </si>
  <si>
    <t>P.17.000.042546</t>
  </si>
  <si>
    <t>Bloco de distribuição para 10 pares; ref. modelo WT-1002A - sem Corte / conexão Permanente (Conect CP), contato em bronze com banho de estanho; ref. fabricação Seccon ou equivalente</t>
  </si>
  <si>
    <t>P.17.000.042563</t>
  </si>
  <si>
    <t>Modulador de canais modelo ágil, ref. PQMO-2600G2 da Proeletronic ou equivalente</t>
  </si>
  <si>
    <t>P.17.000.042566</t>
  </si>
  <si>
    <t>Amplificador transistorizado de linha VHF (50 a 220 MHz, 50 dB) ou UHF (470 a 800 MHz, 48 dB), nível de saída 1, 4 e 8 canais, conectores de saída F-fêmea - 110/220V</t>
  </si>
  <si>
    <t>P.17.000.046322</t>
  </si>
  <si>
    <t>Sensor de presença infravermelho passivo e microondas sem fio, alcance 12m, frequência 433,92Mhz, cobertura 90°; ref. Intelbras IVP2000 SR ou equivalente</t>
  </si>
  <si>
    <t>P.17.000.050018</t>
  </si>
  <si>
    <t>Transceptor Gigabit SX conectável de formato pequeno (SFP); ref. MGBSX1 da Cisco ou equivalente</t>
  </si>
  <si>
    <t>P.17.000.050162</t>
  </si>
  <si>
    <t>Sistema ininterrupto de energia monofásico no break, de 5 a 7,5 kVA (110 / 120 V), autonomia 15 minutos</t>
  </si>
  <si>
    <t>P.17.000.050167</t>
  </si>
  <si>
    <t>Sistema ininterrupto de energia monofásico de 2 kVA (127 / 127 V), autonomia 40 minutos</t>
  </si>
  <si>
    <t>P.17.000.050178</t>
  </si>
  <si>
    <t>Sistema ininterrupto de energia trifásico de 10 kVA (220 / 220 V), autonomia 15 minutos</t>
  </si>
  <si>
    <t>P.17.000.050179</t>
  </si>
  <si>
    <t>Sistema ininterrupto de energia trifásico de 20 kVA (220 / 208 / 108 V), autonomia 15 minutos</t>
  </si>
  <si>
    <t>P.17.000.050181</t>
  </si>
  <si>
    <t>Sistema ininterrupto de energia trifásico on line, de 15 kVA (208 / 110 V), autonomia 15 minutos</t>
  </si>
  <si>
    <t>P.17.000.050183</t>
  </si>
  <si>
    <t>Sistema ininterrupto de energia monofásico on line, de 5 kVA (220 / 110 V), com autonomia 15 minutos</t>
  </si>
  <si>
    <t>P.17.000.050186</t>
  </si>
  <si>
    <t>Sistema ininterrupto de energia, monofásico no break, de 600 VA (127 / 127 V, com autonomia de 10 a 15 minutos</t>
  </si>
  <si>
    <t>P.17.000.050192</t>
  </si>
  <si>
    <t>Sistema ininterrupto de energia trifásico de 10 kVA (220 / 110 V), autonomia 2 horas</t>
  </si>
  <si>
    <t>P.17.000.050208</t>
  </si>
  <si>
    <t>Estabilizador eletrônico de tensão, trifásico, com potência de 40 kVA (220/110V)</t>
  </si>
  <si>
    <t>P.17.000.050214</t>
  </si>
  <si>
    <t>Sistema ininterrupto de energia trifásico on line, de 20 kVA (220/127V), automação 15 minutos</t>
  </si>
  <si>
    <t>P.17.000.050215</t>
  </si>
  <si>
    <t>Sistema ininterrupto de energia trifásico on line, de 60 kVA (220/127V), automação 15 minutos</t>
  </si>
  <si>
    <t>P.17.000.050218</t>
  </si>
  <si>
    <t>Sistema ininterrupto de energia trifásico on line, de 80 kVA (220/127V), automação 15 minutos</t>
  </si>
  <si>
    <t>P.17.000.050220</t>
  </si>
  <si>
    <t>Sistema ininterrupto de energia, trifásico de 20 kVA, no break, entrada 380 V e saída 220 V, com autonomia de 15 minutos</t>
  </si>
  <si>
    <t>P.17.000.050224</t>
  </si>
  <si>
    <t>Sistema ininterrupto de energia on line senoidal, de 50 kVA (220/110 V), com automação de 15 minutos</t>
  </si>
  <si>
    <t>P.17.000.050225</t>
  </si>
  <si>
    <t>Sistema ininterrupto de energia, trifásico on line senoidal, de 5 kVA (220/110 V), com automação de 15 minutos</t>
  </si>
  <si>
    <t>P.17.000.050226</t>
  </si>
  <si>
    <t>Sistema ininterrupto de energia, trifásico on line senoidal, de 10 kVA (220/110 V), com autonomia de 15 minutos</t>
  </si>
  <si>
    <t>P.17.000.050231</t>
  </si>
  <si>
    <t>Sistema ininterrupto de energia, trifásico on line senoidal, de 7,5 kVA (220/110 V), com autonomia de 15 minutos</t>
  </si>
  <si>
    <t>P.17.000.050257</t>
  </si>
  <si>
    <t>Sistema ininterrupto de energia trifásico on line senoidal, de 40kVA, 380V/220V, com autonomia de 15 minutos; ref. Conception da CM Comandos Lineares, Sigma da Beta Eletronic, Energy Master, Oneupsti, Processtec ou equivalente</t>
  </si>
  <si>
    <t>P.17.000.067301</t>
  </si>
  <si>
    <t>Bloco de ligação com engate rápido para 10 pares com suporte BER-10</t>
  </si>
  <si>
    <t>P.17.000.090534</t>
  </si>
  <si>
    <t>Destravador magnético eletroímã (sem fonte), para porta corta-fogo de 24 Vcc, ref. Gevi gamma ou equivalente</t>
  </si>
  <si>
    <t>P.17.000.090899</t>
  </si>
  <si>
    <t>Rack fechado de piso padrão metálico, 19 x 24 Us x 570 mm, porta com visor em acrílico/vidro; ref. Bihouse Racks, APL Racks, Pier Telecom ou equivalente</t>
  </si>
  <si>
    <t>P.17.000.091007</t>
  </si>
  <si>
    <t>Detector termovelocimétrico com base endereçável; ref. Johnson Controls, Fire &amp; Security, Aerotex Extintores ou equivalente</t>
  </si>
  <si>
    <t>P.17.000.091009</t>
  </si>
  <si>
    <t>Sirene audiovisual tipo endereçável, potência de 90 a 110db, tensão até 24Vcc, corrente 100mA, leds alto brilho; ref. VRE-SVF da Verin, Strobe 99dB da Siemens ou equivalente</t>
  </si>
  <si>
    <t>P.17.000.091031</t>
  </si>
  <si>
    <t>Sirene tipo corneta com potência nominal de 12V, potência sonora entre 115dB a 120dB, potência elétrica de 15 a 20W; ref. NA/12V da Aureon, GLK, DNI ou equivalente</t>
  </si>
  <si>
    <t>P.17.000.091404</t>
  </si>
  <si>
    <t>Aparelho telefônico multifrequencial, analógico, teclas: FLASH, HOOK, PAUSE, LND e MODE, controle discagem em pulso e tom, controle de volume em 3 níveis</t>
  </si>
  <si>
    <t>P.17.000.091560</t>
  </si>
  <si>
    <t>Sirene eletrônica em caixa metálica de 12 / 24 Volts</t>
  </si>
  <si>
    <t>P.17.000.091621</t>
  </si>
  <si>
    <t>Cancela automática com gabinete aço e barreira em alumínio de 3,50 até 4,00 m; ref. Gatter Peccinin, Barrier da PPA, Prime DC da Garen, Max Peccinin, Brasso jetflex da PPA ou equivalente</t>
  </si>
  <si>
    <t>P.17.000.092197</t>
  </si>
  <si>
    <t>Estabilizador eletrônico de tensão monofásico com potência, 5 kVA; ref. BYP11 5KVA da CS Eletro, Energie II Isolado 5kVA SI/TE220/TS220 da SMS, mod. Starvolt da Powereng ou equivalente</t>
  </si>
  <si>
    <t>P.17.000.092199</t>
  </si>
  <si>
    <t>Estabilizador eletrônico de tensão monofásico com potência, 10 kVA</t>
  </si>
  <si>
    <t>P.17.000.092292</t>
  </si>
  <si>
    <t>P.17.000.092764</t>
  </si>
  <si>
    <t>Central alarme microprocessada para até 125 zonas, ref. FP-01 da Gevi Gamma ou equivalente</t>
  </si>
  <si>
    <t>P.17.000.092765</t>
  </si>
  <si>
    <t>Repetidora sinais do painel sinóptico para central</t>
  </si>
  <si>
    <t>P.17.000.092771</t>
  </si>
  <si>
    <t>Detector microprocessado metais tipo portal; ref. MAGXXI linha 300 / 3P da Magnetec; DMP-01/MP da Priel ou equivalente</t>
  </si>
  <si>
    <t>P.18.000.042520</t>
  </si>
  <si>
    <t>Painel frontal cego de 19´ x 1 U; ref. Itcomtech/20, Furukawa, Garra ou equivalente</t>
  </si>
  <si>
    <t>P.18.000.042526</t>
  </si>
  <si>
    <t>Painel frontal cego de 19´ x 2 U; ref. Itcomtech/20, Furukawa, Garra ou equivalente</t>
  </si>
  <si>
    <t>P.18.000.045100</t>
  </si>
  <si>
    <t>Caixa base lateral tipo ´N´ (1300x400x250mm), ref. Phaynell, JSA ou equivalente</t>
  </si>
  <si>
    <t>P.18.000.045101</t>
  </si>
  <si>
    <t>Caixa de medição tipo ´M´ externa de (900x1200x270)mm, padrão Eletropaulo</t>
  </si>
  <si>
    <t>P.18.000.045102</t>
  </si>
  <si>
    <t>Caixa para seccionadora tipo ´T´, (900x600x250)mm, padrão Eletropaulo</t>
  </si>
  <si>
    <t>P.18.000.045103</t>
  </si>
  <si>
    <t>Caixa de medição tipo II, (300 x 560 x 200)mm, padrão concessionárias</t>
  </si>
  <si>
    <t>P.18.000.045106</t>
  </si>
  <si>
    <t>Caixa de medição externa tipo ´N´ (1300x1200x270)mm, padrão Eletropaulo</t>
  </si>
  <si>
    <t>P.18.000.045108</t>
  </si>
  <si>
    <t>Caixa de proteção para TC, em chapa 14, (1000x750x300) mm, padrão CPFL</t>
  </si>
  <si>
    <t>P.18.000.045109</t>
  </si>
  <si>
    <t>Caixa de medição externa tipo ´L´ (900x600x270)mm, padrão Eletropaulo</t>
  </si>
  <si>
    <t>P.18.000.045110</t>
  </si>
  <si>
    <t>Caixa de medição ´A1´para cabine primária (1000x1000x300)mm, padrão Eletropaulo</t>
  </si>
  <si>
    <t>P.18.000.045111</t>
  </si>
  <si>
    <t>Caixa de proteção dos bornes do medidor, em chapa 18, (300x250x90) mm padrão CPFL</t>
  </si>
  <si>
    <t>P.18.000.045116</t>
  </si>
  <si>
    <t>Caixa de entrada tipo ´E´ de (560x350x210)mm, ref. BN, Olipe ou equivalente - padrão Eletropaulo</t>
  </si>
  <si>
    <t>P.18.000.045121</t>
  </si>
  <si>
    <t>Caixa de medição polifásica tipo III, (500x600x200)mm, padrão concessionárias</t>
  </si>
  <si>
    <t>P.18.000.049566</t>
  </si>
  <si>
    <t>Suporte para transformação em poste/estaleiro</t>
  </si>
  <si>
    <t>P.18.000.050127</t>
  </si>
  <si>
    <t>Quadro Telebras de embutir em chapa de (200 x 200 x 120) mm, com fundo de madeira; ref. Lintermani ou equivalente</t>
  </si>
  <si>
    <t>P.18.000.050128</t>
  </si>
  <si>
    <t>Quadro Telebras de embutir em chapa de (400 x 400 x 120) mm, com fundo de madeira; ref. Lintermani ou equivalente</t>
  </si>
  <si>
    <t>P.18.000.050129</t>
  </si>
  <si>
    <t>Quadro Telebras de embutir em chapa de (600 x 600 x 120) mm, com fundo de madeira; ref. Lintermani ou equivalente</t>
  </si>
  <si>
    <t>P.18.000.050130</t>
  </si>
  <si>
    <t>Quadro Telebras de embutir em chapa de (800 x 800 x 120) mm, com fundo de madeira; ref. Lintermani ou equivalente</t>
  </si>
  <si>
    <t>P.18.000.050131</t>
  </si>
  <si>
    <t>Quadro Telebras de embutir em chapa de (1200 x 1200 x 120) mm, com fundo de madeira; ref. Lintermani ou equivalente</t>
  </si>
  <si>
    <t>P.18.000.050132</t>
  </si>
  <si>
    <t>Quadro Telebras de sobrepor em chapa de (200 x 200 x 120) mm, com fundo de madeira; ref. Lintermani ou equivalente</t>
  </si>
  <si>
    <t>P.18.000.050133</t>
  </si>
  <si>
    <t>Quadro Telebras de sobrepor em chapa de (400 x 400 x 120) mm, com fundo de madeira; ref. Lintermani ou equivalente</t>
  </si>
  <si>
    <t>P.18.000.050134</t>
  </si>
  <si>
    <t>Quadro Telebras de sobrepor ema chapa de (600 x 600 x 120) mm, com fundo de madeira; ref. Lintermani ou equivalente</t>
  </si>
  <si>
    <t>P.18.000.050135</t>
  </si>
  <si>
    <t>Quadro Telebras de sobrepor em chapa de (800 x 800 x 120) mm, com fundo de madeira; ref. Lintermani ou equivalente</t>
  </si>
  <si>
    <t>P.18.000.050269</t>
  </si>
  <si>
    <t>Cubículo de média tensão para uso ao tempo IP-53 (mínimo), classe 24kV para 300kVA, padrão CPFL, Piratininga, Elektro, Eletropaulo, etc.; ref. Beghim, ABB, VR Painéis, Gimi ou equivalente</t>
  </si>
  <si>
    <t>P.18.000.050271</t>
  </si>
  <si>
    <t>Quadro de embutir em chapa de aço, para disjuntores 16 DIN / 12 Bolt-on de 150 A, QDETG-U II, ref. 904501 da Cemar ou equivalente</t>
  </si>
  <si>
    <t>P.18.000.050272</t>
  </si>
  <si>
    <t>Quadro de embutir em chapa de aço, para disjuntores 24 DIN / 18 Bolt-on de 150 A, QDETG-U II, ref. 904502 da Cemar ou equivalente</t>
  </si>
  <si>
    <t>P.18.000.050273</t>
  </si>
  <si>
    <t>Quadro de embutir em chapa de aço, para disjuntores 34 DIN / 24 Bolt-on de 150 A, QDETG-U II, ref. 904503 da Cemar ou equivalente</t>
  </si>
  <si>
    <t>P.18.000.050274</t>
  </si>
  <si>
    <t>Quadro de embutir em chapa de aço, para disjuntores 44 DIN / 32 Bolt-on de 150 A, QDETG-U II, ref. 904504 da Cemar ou equivalente</t>
  </si>
  <si>
    <t>P.18.000.050275</t>
  </si>
  <si>
    <t>Quadro de embutir em chapa de aço, para disjuntores 56 DIN / 40 Bolt-on de 225 A, QDETG-U II, ref. 904505 da Cemar ou equivalente</t>
  </si>
  <si>
    <t>P.18.000.050276</t>
  </si>
  <si>
    <t>Quadro de embutir em chapa de aço, para disjuntores 70 DIN / 50 Bolt-on de 225 A, QDETG-U II, ref. 904506 da Cemar ou equivalente</t>
  </si>
  <si>
    <t>P.18.000.050277</t>
  </si>
  <si>
    <t>Quadro de sobrepor em chapa de aço, para disjuntores 16 DIN / 12 Bolt-on de 150 A, QDSTG-U II, ref. 904507 da Cemar ou equivalente</t>
  </si>
  <si>
    <t>P.18.000.050278</t>
  </si>
  <si>
    <t>Quadro de sobrepor em chapa de aço, para disjuntores 24 DIN / 18 Bolt-on de 150 A, QDSTG-U II, ref. 904508 da Cemar ou equivalente</t>
  </si>
  <si>
    <t>P.18.000.050279</t>
  </si>
  <si>
    <t>Quadro de sobrepor em chapa de aço, para disjuntores 34 DIN / 24 Bolt-on de 150 A, QDSTG-U II, ref. 904509 da Cemar ou equivalente</t>
  </si>
  <si>
    <t>P.18.000.050280</t>
  </si>
  <si>
    <t>Quadro de sobrepor em chapa de aço, para disjuntores 44 DIN / 32 Bolt-on de 150 A, QDSTG-U II, ref. 904510 da Cemar ou equivalente</t>
  </si>
  <si>
    <t>P.18.000.050281</t>
  </si>
  <si>
    <t>Quadro de sobrepor em chapa de aço, para disjuntores 56 DIN / 40 Bolt-on de 225 A, QDSTG-U II, ref. 904511 da Cemar ou equivalente</t>
  </si>
  <si>
    <t>P.18.000.050282</t>
  </si>
  <si>
    <t>Quadro de sobrepor em chapa de aço, para disjuntores 70 DIN / 50 Bolt-on de 225 A, QDSTG-U II, ref. 904512 da Cemar ou equivalente</t>
  </si>
  <si>
    <t>P.18.000.050287</t>
  </si>
  <si>
    <t>Cubículo de média tensão para uso ao tempo IP-53 (mínimo), classe 17,5kV e 300kVA, padrão CPFL, Piratininga, Elektro, Eletropaulo, etc.; referência comercial Beghim, ABB, VR Painéis, Gimi ou equivalente</t>
  </si>
  <si>
    <t>P.18.000.091179</t>
  </si>
  <si>
    <t>Painel autoportante/modular em chapa de aço, com proteção mínima IP-54, sem componentes; referência comercial Taunus, Press Mat ou equivalente</t>
  </si>
  <si>
    <t>P.18.000.091704</t>
  </si>
  <si>
    <t>Placa de montagem para quadros em geral, em chapa de aço carbono, espessura 2,25mm, acabamento pintura eletrostática; ref. Phaynell, Press Mat, Painel.ind.br ou equivalente</t>
  </si>
  <si>
    <t>P.18.000.092638</t>
  </si>
  <si>
    <t>Banco de medição para transformadores, TP/TC, Eletropaulo e Cesp</t>
  </si>
  <si>
    <t>P.18.000.092639</t>
  </si>
  <si>
    <t>Suporte para fixação lateral em cabine primária para TP´s 80 x 35 x 42 cm, em ferro cantoneira L: 1 1/2´ x esp. 1/8´</t>
  </si>
  <si>
    <t>P.19.000.024014</t>
  </si>
  <si>
    <t>Conector grampo cabo/haste de 3/4´</t>
  </si>
  <si>
    <t>P.19.000.040501</t>
  </si>
  <si>
    <t>Isolador tipo castanha de 85x90mm</t>
  </si>
  <si>
    <t>P.19.000.040516</t>
  </si>
  <si>
    <t>Grampo ´C´ de Ø 3/8´ e balancim grande para perfilado, ref. BF-078+BF-081 Bandeirantes, RP 2033+RP 2034 Real Perfil ou equivalente</t>
  </si>
  <si>
    <t>P.19.000.040517</t>
  </si>
  <si>
    <t>Gancho longo em chapa de aço zincado, para fixação de luminárias; ref. Perfilaço, TWT ou equivalente</t>
  </si>
  <si>
    <t>P.19.000.042219</t>
  </si>
  <si>
    <t>Captor tipo FRANKLIN, Hmin.= 300mm, 4 ou mais pontas,1 descida, cromado, ref. PRT-101 Paratec, PK-0003 Paraklin, TEL-020 Termotécnica ou equivalente</t>
  </si>
  <si>
    <t>P.19.000.042220</t>
  </si>
  <si>
    <t>Captor tipo FRANKLIN, Hmin.= 300mm, 4 ou mais pontas, 2 descidas, cromado, ref. PRT-102 Paratec, PK-0004 Paraklin, TEL-022 Termotécnica ou equivalente</t>
  </si>
  <si>
    <t>P.19.000.042223</t>
  </si>
  <si>
    <t>Isolador galvanizado reforçado para fixação a 90°</t>
  </si>
  <si>
    <t>P.19.000.042224</t>
  </si>
  <si>
    <t>Isolador galvanizado simples, chapa de encosto</t>
  </si>
  <si>
    <t>P.19.000.042225</t>
  </si>
  <si>
    <t>Isolador galvanizado simples reforçado, chapa de encosto</t>
  </si>
  <si>
    <t>P.19.000.042226</t>
  </si>
  <si>
    <t>Isolador galvanizado simples com calha para telha ondulada</t>
  </si>
  <si>
    <t>P.19.000.042227</t>
  </si>
  <si>
    <t>Isolador galvanizado simples reforçado com calha para telha ondulada</t>
  </si>
  <si>
    <t>P.19.000.042231</t>
  </si>
  <si>
    <t>Isolador galvanizado simples para mastro 2´, com 1 descida</t>
  </si>
  <si>
    <t>P.19.000.042232</t>
  </si>
  <si>
    <t>Isolador galvanizado simples para mastro 2´, com 2 descidas</t>
  </si>
  <si>
    <t>P.19.000.042233</t>
  </si>
  <si>
    <t>Isolador galvanizado reforçado para mastro 2´, com 1 descida</t>
  </si>
  <si>
    <t>P.19.000.042234</t>
  </si>
  <si>
    <t>Isolador galvanizado reforçado para mastro 2´, com 2 descida</t>
  </si>
  <si>
    <t>P.19.000.042235</t>
  </si>
  <si>
    <t>Abraçadeira de contraventagem para mastro de 2"</t>
  </si>
  <si>
    <t>P.19.000.042236</t>
  </si>
  <si>
    <t>Apoio para mastro em aço galvanizado de 2´</t>
  </si>
  <si>
    <t>P.19.000.042237</t>
  </si>
  <si>
    <t>Base para mastro em aço galvanizado de 2´, ref. PK 0505 da Paraklim ou equivalente</t>
  </si>
  <si>
    <t>P.19.000.042238</t>
  </si>
  <si>
    <t>Contraventagem com cabo para mastro de 2´</t>
  </si>
  <si>
    <t>P.19.000.042240</t>
  </si>
  <si>
    <t>Mastro simples galvanizado de 2´, altura de 3 a 5 m, Inclusive luva de redução, ref. 703 Paraklin ou equivalente</t>
  </si>
  <si>
    <t>P.19.000.042241</t>
  </si>
  <si>
    <t>Suporte porta bandeira simples para mastro de 2´</t>
  </si>
  <si>
    <t>P.19.000.042242</t>
  </si>
  <si>
    <t>Suporte reforçado para porta bandeira de 2´</t>
  </si>
  <si>
    <t>P.19.000.042243</t>
  </si>
  <si>
    <t>Abraçadeira para fixação do aparelho sinalizador para mastro de diâmetro 2´</t>
  </si>
  <si>
    <t>P.19.000.042248</t>
  </si>
  <si>
    <t>Conector de emenda em latão para cabo até 50mm², com 4 parafusos</t>
  </si>
  <si>
    <t>P.19.000.042249</t>
  </si>
  <si>
    <t>Conector tipo olhal reforçado cabo/haste de 3/4", em latão forjado natural; ref. PK 0105 Paraklin, PRT-909 Paratec, 662401 Magnet, DR-098 Raycon, PG-0105 Paragam, TH-34-R Intelli, TTC006-1 Conimel ou equivalente</t>
  </si>
  <si>
    <t>P.19.000.042250</t>
  </si>
  <si>
    <t>Conector tipo olhal reforçado para cabo/haste de 5/8"; ref. PK-0104 Paraklin, PRT-908 Paratec, 662301 Magnet, DR-097 Raycon, PG-0104 Paragam, Th-58-R Intelli, TTC004-1 Conimel ou equivalente</t>
  </si>
  <si>
    <t>P.19.000.042252</t>
  </si>
  <si>
    <t>Haste de aterramento de 5/8"x2,4 m, em aço SAE1010/1020, trefilado e revestido de cobre eletrolítico; ref. PK0065 da Paraklin, TEL5814 da Termotécnica ou equivalente</t>
  </si>
  <si>
    <t>P.19.000.042253</t>
  </si>
  <si>
    <t>Mastro para sinalizador de obstáculo de 1,50m x 3/4´</t>
  </si>
  <si>
    <t>P.19.000.042254</t>
  </si>
  <si>
    <t>Suporte para tubo de proteção com grapa de encosto 2´</t>
  </si>
  <si>
    <t>P.19.000.042255</t>
  </si>
  <si>
    <t>Suporte para tubo de proteção com grapa para chumbar 2´</t>
  </si>
  <si>
    <t>P.19.000.042257</t>
  </si>
  <si>
    <t>Tampa para caixa de inspeção cilíndrica em aço galvanizado</t>
  </si>
  <si>
    <t>P.19.000.042380</t>
  </si>
  <si>
    <t>Abraçadeira para cabo modelo MB-4 da 3M Scotch para fixação de cabo elétrico de potência, isolado de tensão até 35 KV</t>
  </si>
  <si>
    <t>P.19.000.042433</t>
  </si>
  <si>
    <t>Haste de aterramento de 3/4"x3 m, em aço SAE1010/1020, trefilado e revestido de cobre eletrolítico; ref. 6757 da Magnet, PK0068 da Paraklin ou equivalente</t>
  </si>
  <si>
    <t>P.19.000.042474</t>
  </si>
  <si>
    <t>Isolador galvanizado uso geral, 20 cm, PK-0195 da Paraklin,TEL-210 ou equivalente</t>
  </si>
  <si>
    <t>P.19.000.042476</t>
  </si>
  <si>
    <t>Caixa de inspeção do terra cilíndrica em PVC rígido, diâmetro de 300 mm, h= 400 mm</t>
  </si>
  <si>
    <t>P.19.000.042477</t>
  </si>
  <si>
    <t>Caixa de inspeção do terra cilíndrica em PVC rígido, diâmetro de 300 mm, h= 250 mm</t>
  </si>
  <si>
    <t>P.19.000.042478</t>
  </si>
  <si>
    <t>Caixa de inspeção do terra cilíndrica em PVC rígido, diâmetro de 300 mm, h= 600 mm</t>
  </si>
  <si>
    <t>P.19.000.043502</t>
  </si>
  <si>
    <t>Armação secundária para 1 estribo</t>
  </si>
  <si>
    <t>P.19.000.043503</t>
  </si>
  <si>
    <t>Armação secundária para 2 estribos</t>
  </si>
  <si>
    <t>P.19.000.043504</t>
  </si>
  <si>
    <t>Isolador tipo disco para 15kV</t>
  </si>
  <si>
    <t>P.19.000.043505</t>
  </si>
  <si>
    <t>Isolador tipo roldana baixa tensão de 76 x 79 mm</t>
  </si>
  <si>
    <t>P.19.000.044301</t>
  </si>
  <si>
    <t>Barra condutora chata em cobre de 3/4´ x 3/16´; ref. TEL 780 Termotécnica ou equivalente</t>
  </si>
  <si>
    <t>P.19.000.044304</t>
  </si>
  <si>
    <t>Caixa de equalização com barra cobre 6mm, embutir, chapa de aço com pintura esmaltada, de 400x400mm e tampa, uso interno, ref. Tel-900 Termotécnica ou equivalente</t>
  </si>
  <si>
    <t>P.19.000.044305</t>
  </si>
  <si>
    <t>Caixa de equalização com barra cobre 6mm, embutir, chapa de aço com pintura esmaltada, de 200x200mm e tampa, uso interno, ref. Tel-901 Termotécnica ou equivalente</t>
  </si>
  <si>
    <t>P.19.000.044306</t>
  </si>
  <si>
    <t>Fixador componente A+B; ref. FGG 01 da Gelcam ou equivalente</t>
  </si>
  <si>
    <t>P.19.000.044307</t>
  </si>
  <si>
    <t>Suporte para fixação de terminal aéreo e ou cabo de cobre; ref. SGG01 da Gelcam ou equivalente</t>
  </si>
  <si>
    <t>P.19.000.044308</t>
  </si>
  <si>
    <t>Terminal aéreo em barra de cobre circular maciço, diâmetro de 1/4´ x 300; ref. TAG da Gelcam ou equivalente</t>
  </si>
  <si>
    <t>P.19.000.044309</t>
  </si>
  <si>
    <t>Presilha em latão para cabos de 16 até 50 mm²; ref. Termotécnica ou equivalente</t>
  </si>
  <si>
    <t>P.19.000.044310</t>
  </si>
  <si>
    <t>Presilha em latão para cabos acima 50 até 120 mm²; ref. Termotécnica ou equivalente</t>
  </si>
  <si>
    <t>P.19.000.044311</t>
  </si>
  <si>
    <t>Suporte para fixação de terminal aéreo e ou cabo de cobre nu; ref. SGG02/SGG03 da Gelcam ou equivalente</t>
  </si>
  <si>
    <t>P.19.000.044314</t>
  </si>
  <si>
    <t>Suporte para fixação de fita de alumínio 7/8" x 1/8" e/ou cabo de cobre nu, com base ondulada; ref. SGG 03 (longitudinal) da Gelcam ou equivalente</t>
  </si>
  <si>
    <t>P.19.000.044315</t>
  </si>
  <si>
    <t>Suporte para fixação de fita de alumínio 7/8" x 1/8", com base plana; ref. SGG 04/F da Gelcam ou equivalente</t>
  </si>
  <si>
    <t>P.19.000.044320</t>
  </si>
  <si>
    <t>Cordoalha flexível "jumpers" de 25 X 300 mm, com 4 furos de 11 mm; ref. Barbanera, Raycon, TEL5703 da Termotécnica ou equivalente</t>
  </si>
  <si>
    <t>P.19.000.044321</t>
  </si>
  <si>
    <t>Terminal estanhado com 1 furo e 1 compressão - 16 mm², ref. TEC 5116 Termotécnica, Paraklin ou equivalente</t>
  </si>
  <si>
    <t>P.19.000.044322</t>
  </si>
  <si>
    <t>Terminal estanhado com 1 furo e 1 compressão - 35 mm², ref. TEC 5135 Termotécnica, Paraklin ou equivalente</t>
  </si>
  <si>
    <t>P.19.000.044323</t>
  </si>
  <si>
    <t>Terminal estanhado com 1 furo e 1 compressão - 50 mm², ref. TEC 5150 Termotécnica, Paraklin ou equivalente</t>
  </si>
  <si>
    <t>P.19.000.044326</t>
  </si>
  <si>
    <t>Terminal estanhado com 2 furos e 1 compressão - 50 mm², ref. TEC 5175 Termotécnica, Paraklin ou equivalente</t>
  </si>
  <si>
    <t>P.19.000.044327</t>
  </si>
  <si>
    <t>Conector tipo "X" fundido em bronze para aterramento de tela, para cabo 16 - 50mm², ref. TEL 6945 da Termotécnica ou equivalente</t>
  </si>
  <si>
    <t>P.19.000.044328</t>
  </si>
  <si>
    <t>Malha fechada pré-fabricada em fio de cobre de 16mm e mesch 30 x 30cm para aterramento, ref. MPT-16 da Fastweld ou equivalente</t>
  </si>
  <si>
    <t>P.19.000.044330</t>
  </si>
  <si>
    <t>Tela equipotencial em aço inoxidável 430, largura 245mm, espessura 1,5mm, peso 0,730kg/m; ref. TEL-754 da Termotécnica ou equivalente</t>
  </si>
  <si>
    <t>P.19.000.044331</t>
  </si>
  <si>
    <t>Cordoalha flexível "jumpers" de 25 X 235 mm, com 4 furos de 11 mm; ref. Barbanera, Raycon, TEL5702 da Termotécnica ou equivalente</t>
  </si>
  <si>
    <t>P.19.000.048002</t>
  </si>
  <si>
    <t>Barra condutora chata em alumínio de 7/8´ x 1/8´ x 3 m; ref. TEL 771 da Termotécnica ou equivalente</t>
  </si>
  <si>
    <t>P.19.000.048007</t>
  </si>
  <si>
    <t>Barra condutora chata em alumínio de 3/4´ x 1/4´ x 3 m; ref. TEL 770 da Termotécnica ou equivalente</t>
  </si>
  <si>
    <t>P.19.000.048040</t>
  </si>
  <si>
    <t>Isolador suporte pedestal de epóxi e/ou porcelana com guia barra 25kV, completo - uso interno</t>
  </si>
  <si>
    <t>P.19.000.048071</t>
  </si>
  <si>
    <t>Kit solda com cartucho para solda exotérmica n. 25 a 45</t>
  </si>
  <si>
    <t>P.19.000.048072</t>
  </si>
  <si>
    <t>Kit solda com cartucho para solda exotérmica nº 65 a 115</t>
  </si>
  <si>
    <t>P.19.000.048073</t>
  </si>
  <si>
    <t>Kit solda com cartucho para solda exotérmica nº 150 a 250</t>
  </si>
  <si>
    <t>P.19.000.048074</t>
  </si>
  <si>
    <t>Alicate para solda exotérmica; referência U-L160 da Unisolda ou equivalente</t>
  </si>
  <si>
    <t>P.19.000.048075</t>
  </si>
  <si>
    <t>Alicate para solda exotérmica; referência U-S84 da Unisolda ou equivalente</t>
  </si>
  <si>
    <t>P.19.000.048080</t>
  </si>
  <si>
    <t>Molde para solda exotérmica conexão cabo-cabo horizontal em X, bitola do cabo de 16-16mm² a 35-35mm²; referência UXA da Unisolda ou equivalente</t>
  </si>
  <si>
    <t>P.19.000.048081</t>
  </si>
  <si>
    <t>Molde para solda exotérmica conexão cabo-cabo horizontal em X, bitola do cabo de 50-25mm² a 95-50mm²; referência UXA da Unisolda ou equivalente</t>
  </si>
  <si>
    <t>P.19.000.048084</t>
  </si>
  <si>
    <t>Molde para solda exotérmica conexão cabo-cabo horizontal em X sobreposto, bitola do cabo de 35-35mm² a 50-35mm²; referência UXB da Unisolda ou equivalente</t>
  </si>
  <si>
    <t>P.19.000.048085</t>
  </si>
  <si>
    <t>Molde para solda exotérmica conexão cabo-cabo horizontal em X sobreposto, bitola do cabo de 50-50mm² a 95-50mm²; referência UXB da Unisolda ou equivalente</t>
  </si>
  <si>
    <t>P.19.000.048087</t>
  </si>
  <si>
    <t>Molde para solda exotérmica conexão cabo-cabo horizontal em T, bitola do cabo 16-16mm² a 50-35mm², 70-35mm² e 95-35mm², ref. UTA da Unisolda ou equivalente</t>
  </si>
  <si>
    <t>P.19.000.048088</t>
  </si>
  <si>
    <t>Molde para solda exotérmica conexão cabo-cabo horizontal em T, bitola do cabo de 50-50mm² a 95-50mm²; referência UTA da Unisolda ou equivalente</t>
  </si>
  <si>
    <t>P.19.000.048089</t>
  </si>
  <si>
    <t>Molde para solda exotérmica conexão cabo-cabo horizontal reto, bitola do cabo de 16mm² a 70mm²; referência USS da Unisolda ou equivalente</t>
  </si>
  <si>
    <t>P.19.000.048091</t>
  </si>
  <si>
    <t>Molde para solda exotérmica conexão cabo-haste em X sobreposto, bitola do cabo de 35mm² a 50mm² para haste de 5/8 e 3/4; ref. UGXB da Unisolda ou equivalente</t>
  </si>
  <si>
    <t>P.19.000.048093</t>
  </si>
  <si>
    <t>Molde para solda exotérmica conexão cabo-haste em T, bitola do cabo de 35mm² para haste de 5/8 e 3/4; referência UGTA da Unisolda ou equivalente</t>
  </si>
  <si>
    <t>P.19.000.048094</t>
  </si>
  <si>
    <t>Molde para solda exotérmica conexão cabo-haste em T, bitola do cabo de 50mm² a 95mm² para haste de 5/8 e 3/4; referência UGTA da Unisolda ou equivalente</t>
  </si>
  <si>
    <t>P.19.000.048095</t>
  </si>
  <si>
    <t>Molde para solda exotérmica conexão cabo-haste na lateral, bitola do cabo de 25mm² a 70mm² para haste de 5/8 e 3/4; referência UGY da Unisolda ou equivalente</t>
  </si>
  <si>
    <t>P.19.000.048096</t>
  </si>
  <si>
    <t>Molde para solda exotérmica conexão cabo-haste no topo, bitola do cabo de 25mm² a 35mm² para haste de 5/8; referência UGT da Unisolda ou equivalente</t>
  </si>
  <si>
    <t>P.19.000.048097</t>
  </si>
  <si>
    <t>Molde para solda exotérmica conexão cabo-haste no topo, bitola do cabo de 50mm² a 95mm² para haste de 5/8 e 3/4; referência UGT da Unisolda ou equivalente</t>
  </si>
  <si>
    <t>P.19.000.048098</t>
  </si>
  <si>
    <t>Molde para solda exotérmica conexão cabo-ferro de construção com cabo paralelo, bitola do cabo 35mm² para haste 5/8 e 3/4; ref. URR da Unisolda ou equivalente</t>
  </si>
  <si>
    <t>P.19.000.048099</t>
  </si>
  <si>
    <t>Molde para solda exotérmica conexão cabo-ferro construção com cabo paralelo, bitola cabo 50mm² a 70mm² para haste 5/8 e 3/4; ref. URR da Unisolda ou equivalente</t>
  </si>
  <si>
    <t>P.19.000.048100</t>
  </si>
  <si>
    <t>Molde para solda exotérmica conexão cabo-ferro construção com cabo X sobreposto, bitola cabo de 35mm² a 70mm² para haste 5/8; ref. URC Unisolda ou equivalente</t>
  </si>
  <si>
    <t>P.19.000.048101</t>
  </si>
  <si>
    <t>Molde para solda exotérmica conexão cabo-ferro construção com cabo X sobreposto, bitola cabo 35mm² a 70mm² para haste 3/8; ref. URC da Unisolda ou equivalente</t>
  </si>
  <si>
    <t>P.19.000.048102</t>
  </si>
  <si>
    <t>Molde para solda exotérmica conexão cabo-terminal com duas fixações, bitola do cabo de 25mm² a 50mm² para terminal 3x25; ref. ULAB2 da Unisolda ou equivalente</t>
  </si>
  <si>
    <t>P.19.000.048103</t>
  </si>
  <si>
    <t>Molde para solda exotérmica conexão cabo-superfície de aço, bitola do cabo de 16mm² a 35mm²; referência UHC da Unisolda ou equivalente</t>
  </si>
  <si>
    <t>P.19.000.048104</t>
  </si>
  <si>
    <t>Molde para solda exotérmica conexão cabo-superfície de aço, bitola do cabo de 50mm² a 95mm²; referência UHC da Unisolda ou equivalente</t>
  </si>
  <si>
    <t>P.19.000.048105</t>
  </si>
  <si>
    <t>Cruzeta de aço galvanizado a fogo, tipo 'U' de 2400mm, para fixação de muflas ou para-raios</t>
  </si>
  <si>
    <t>P.19.000.048530</t>
  </si>
  <si>
    <t>Braçadeira circular de 290 mm, em aço carbono galvanizado a fogo para poste</t>
  </si>
  <si>
    <t>P.19.000.049505</t>
  </si>
  <si>
    <t>Alca pré-formada dupla de distribuição CA-CAA 2,0 a 4,0</t>
  </si>
  <si>
    <t>P.19.000.049506</t>
  </si>
  <si>
    <t>Captor terminal aéreo horizontal 3/8´ x 250mm, com 1 furo, galvanizado a fogo sem bandeirinha, ref. TEL 044 da Termotécnica ou equivalente</t>
  </si>
  <si>
    <t>P.19.000.049507</t>
  </si>
  <si>
    <t>Isolador rígido de pino Hi-Top, para 15 kV</t>
  </si>
  <si>
    <t>P.19.000.049517</t>
  </si>
  <si>
    <t>Olhal para parafuso M16 (5/8´)</t>
  </si>
  <si>
    <t>P.19.000.049533</t>
  </si>
  <si>
    <t>Gancho suspensão com olhal</t>
  </si>
  <si>
    <t>P.19.000.049561</t>
  </si>
  <si>
    <t>Alca pré-formada de distribuição estai para cabo de aço 4´ CA-CAA</t>
  </si>
  <si>
    <t>P.19.000.049562</t>
  </si>
  <si>
    <t>Manilha sapatilha de ferro</t>
  </si>
  <si>
    <t>P.19.000.049567</t>
  </si>
  <si>
    <t>Chapa para estai 8 x 76 x 60 x 70 mm 45°</t>
  </si>
  <si>
    <t>P.19.000.049568</t>
  </si>
  <si>
    <t>Sapatilha para cabo de aço de 3/8´</t>
  </si>
  <si>
    <t>P.19.000.049569</t>
  </si>
  <si>
    <t>Alca pré-formada estai para cabo de aço 3/8´</t>
  </si>
  <si>
    <t>P.19.000.070864</t>
  </si>
  <si>
    <t>Captor tipo terminal aéreo, h = 300 mm, em alumínio, ref. Tagal da Gelcam, PK 1989 da Paraklin ou equivalente</t>
  </si>
  <si>
    <t>P.19.000.090405</t>
  </si>
  <si>
    <t>P.19.000.090406</t>
  </si>
  <si>
    <t>Prensa vergalhão ´T´ diâmetro 3/8´ (derivação)</t>
  </si>
  <si>
    <t>P.19.000.090409</t>
  </si>
  <si>
    <t>Isolador suporte pedestal de epóxi e/ou porcelana com guia barra 15kV, completo - uso interno</t>
  </si>
  <si>
    <t>P.19.000.090544</t>
  </si>
  <si>
    <t>Isolador em epoxi 1kV para barramento de 50mm</t>
  </si>
  <si>
    <t>P.19.000.091371</t>
  </si>
  <si>
    <t>Haste de aterramento de 5/8"x3 m, em aço SAE1010/1020, trefilado e revestido de cobre eletrolítico; ref. PK0066 da Paraklin, TEL5830 da Termotécnica ou equivalente</t>
  </si>
  <si>
    <t>P.19.000.091389</t>
  </si>
  <si>
    <t>P.19.000.091390</t>
  </si>
  <si>
    <t>P.19.000.092009</t>
  </si>
  <si>
    <t>Captor terminal aéreo h= 600mm, diâmetro de 3/8´ galvanizado a fogo; ref. PRT-152A/156A/160A/164A Paratec, PK-0034/0083/0097/0177 Paraklin, TEL-040/050/051/052 Termotécnica ou equivalente</t>
  </si>
  <si>
    <t>P.19.000.092010</t>
  </si>
  <si>
    <t>Sinalizador obstáculo simples sem fotocélula PK-0149</t>
  </si>
  <si>
    <t>P.19.000.092011</t>
  </si>
  <si>
    <t>Sinalizador obstáculo duplo sem fotocélula PK-0150</t>
  </si>
  <si>
    <t>P.19.000.092012</t>
  </si>
  <si>
    <t>Sinalizador de obstáculo duplo com célula fotoelétrica, ref. PK-0107 da Paraklin ou equivalente</t>
  </si>
  <si>
    <t>P.19.000.092013</t>
  </si>
  <si>
    <t>Sinalizador obstáculo simples com célula fotoelétrica; ref. PK 0106 da Paraklin ou equivalente</t>
  </si>
  <si>
    <t>P.19.000.092152</t>
  </si>
  <si>
    <t>Para-raios de distribuição, classe 12 kV / 10 kA, encapsulado com polímero; ref. PBP-1210 Balestro ou equivalente</t>
  </si>
  <si>
    <t>P.19.000.092153</t>
  </si>
  <si>
    <t>Para-raios de distribuição, classe 12 kV / 5 kA, encapsulado com polímero; ref. PBP-1205 Balestro ou equivalente</t>
  </si>
  <si>
    <t>P.19.000.092154</t>
  </si>
  <si>
    <t>Para-raios de distribuição, classe 15 kV / 5 kA, encapsulado com polímero; ref. PBP-1505 Balestro ou equivalente</t>
  </si>
  <si>
    <t>P.19.000.092155</t>
  </si>
  <si>
    <t>Para-raios de distribuição, classe 15 kV / 10 kA, encapsulado com polímero; ref. PBP-1510 Balestro ou equivalente</t>
  </si>
  <si>
    <t>P.19.000.092265</t>
  </si>
  <si>
    <t>Sinalizador visual de advertência LED, bivolt, entrada/saída de garagem sequencial duplo, com base fixação, placa de sinalização; referência comercial: Giroled, Iluctron, TKN, Starlumen ou equivalente</t>
  </si>
  <si>
    <t>P.19.000.092266</t>
  </si>
  <si>
    <t>Sinalizador audiovisual de advertência LED, bivolt, entrada/saída de garagem sequencial duplo, com base fixação, placa de sinalização; referência comercial: Giroled, Iluctron, TKN, Starlumen ou equivalente</t>
  </si>
  <si>
    <t>P.21.000.040002</t>
  </si>
  <si>
    <t>Poste concreto armado circular, H= 11m p/400kgf</t>
  </si>
  <si>
    <t>P.21.000.040003</t>
  </si>
  <si>
    <t>Poste concreto armado circular, H= 11m p/600kgf</t>
  </si>
  <si>
    <t>P.21.000.040004</t>
  </si>
  <si>
    <t>Poste concreto armado circular, H= 10m p/400kgf</t>
  </si>
  <si>
    <t>P.21.000.040005</t>
  </si>
  <si>
    <t>Poste concreto armado circular, H= 12m p/200kgf</t>
  </si>
  <si>
    <t>P.21.000.040006</t>
  </si>
  <si>
    <t>Poste concreto armado circular, H= 9m p/200kgf</t>
  </si>
  <si>
    <t>P.21.000.040010</t>
  </si>
  <si>
    <t>Poste concreto armado circular, H= 12m p/400kgf</t>
  </si>
  <si>
    <t>P.21.000.040011</t>
  </si>
  <si>
    <t>Poste concreto armado circular, H= 12m p/600kgf</t>
  </si>
  <si>
    <t>P.21.000.040012</t>
  </si>
  <si>
    <t>Poste concreto armado circular, H= 12m p/1000kgf</t>
  </si>
  <si>
    <t>P.21.000.042347</t>
  </si>
  <si>
    <t>Poste concreto armado circular, H= 7,00m p/200kgf</t>
  </si>
  <si>
    <t>P.21.000.042349</t>
  </si>
  <si>
    <t>Poste concreto armado circular, H= 10m p/200kgf</t>
  </si>
  <si>
    <t>P.23.000.042218</t>
  </si>
  <si>
    <t>Barra de neutro com parafuso isolantes (capacidade de 4 a 12 fios)</t>
  </si>
  <si>
    <t>P.23.000.043131</t>
  </si>
  <si>
    <t>Cabo de cobre flexível de 2x1,5mm², encordoamento com isolação termoplástico PVC/E 105°C, classe 4, tensão de isolamento 600V, para sistema de detecção incêndio</t>
  </si>
  <si>
    <t>P.23.000.043132</t>
  </si>
  <si>
    <t>Cabo de cobre flexível de 3x1,5mm², encordoamento com isolação termoplástico PVC/E 105°C, classe 4, tensão de isolamento 600V, para sistema de detecção incêndio</t>
  </si>
  <si>
    <t>P.23.000.043133</t>
  </si>
  <si>
    <t>Cabo de cobre flexível de 2x2,5mm², encordoamento com isolação termoplástico PVC/E 105°C, classe 4, tensão de isolamento 600V, para sistema de detecção incêndio</t>
  </si>
  <si>
    <t>P.23.000.043252</t>
  </si>
  <si>
    <t>Sistema de barramento blindado de 100 a 2000 A, trifásico, barra de cobre, composto por: calha condutora trifásica com neutro 100%, igual ou superior a 630 V (Ui), para uso interno; ref. Beghin, Helzin ou equivalente</t>
  </si>
  <si>
    <t>P.23.000.043661</t>
  </si>
  <si>
    <t>Barra de contato para chave seccionadora tipo NH3-600A</t>
  </si>
  <si>
    <t>P.23.000.049627</t>
  </si>
  <si>
    <t>Barramento de cobre nu (qualquer bitola)</t>
  </si>
  <si>
    <t>P.24.000.045045</t>
  </si>
  <si>
    <t>Condulete em PVC para 5 e/ou 6 entradas de 1´, ref. linha Top da Tigre, Daisa ou equivalente</t>
  </si>
  <si>
    <t>P.24.000.045047</t>
  </si>
  <si>
    <t>Tampa tomada redonda para condulete em PVC de 1´, ref. linha Top da Tigre, Daisa ou equivalente</t>
  </si>
  <si>
    <t>P.25.000.024009</t>
  </si>
  <si>
    <t>Fita anticorrosiva 50mm; ref. 50 Scotchrap, Torofita ou equivalente - (rolo de 30m)</t>
  </si>
  <si>
    <t>P.25.000.024010</t>
  </si>
  <si>
    <t>Fita anticorrosiva 100mm; ref. 50 Scotchrap, Torofita ou equivalente - (rolo de 30m)</t>
  </si>
  <si>
    <t>P.25.000.025010</t>
  </si>
  <si>
    <t>P.25.000.042591</t>
  </si>
  <si>
    <t>Caixa de emenda ventilada em polipropileno, para até 200 pares; ref. CEANS SS da Corning ou equivalente</t>
  </si>
  <si>
    <t>P.25.000.091386</t>
  </si>
  <si>
    <t>Arame de espinar em aço inoxidável, nu (1,14 mm), para TV a cabo</t>
  </si>
  <si>
    <t>P.25.000.091392</t>
  </si>
  <si>
    <t>Fita em aço inoxidável para poste tubular; comprimento de 0,50 m, largura de 19 mm</t>
  </si>
  <si>
    <t>P.25.000.091393</t>
  </si>
  <si>
    <t>Fecho em aço inoxidável para fita de 19 mm</t>
  </si>
  <si>
    <t>P.26.000.042408</t>
  </si>
  <si>
    <t>Bloco terminal conector (12 polos) até 65A/600V, faixa de aplicação até 16mm²; ref. BPS-12PA da Building, B100W-B100GE da Eletrokit ou equivalente</t>
  </si>
  <si>
    <t>P.26.000.044005</t>
  </si>
  <si>
    <t>Disjuntor em caixa aberta trifásico E1.2B 800A, 600V de 800A, 3 polos, relé Ekip DIP LI, 50/60Hz, capacidade ruptura 42kA; ref. 1SDA070741R1BR da ABB ou equivalente</t>
  </si>
  <si>
    <t>P.26.000.044007</t>
  </si>
  <si>
    <t>Disjuntor em caixa moldada, termomagnético, tripolar, 1250A, Vn= 690V, 50/60Hz, faixa de ajuste de 800 até 1250A, ref. DWA1600S-1250-3 da Weg ou equivalente</t>
  </si>
  <si>
    <t>P.26.000.044008</t>
  </si>
  <si>
    <t>Disjuntor em caixa moldada, termomagnético tripolar. 1600A,Vn= 690V, 50/60Hz, faixa de ajuste de 1000 até 1600A; ref. DWA1600S-1600-3 da Weg ou equivalente</t>
  </si>
  <si>
    <t>P.26.000.044029</t>
  </si>
  <si>
    <t>Disjuntor fixo a vácuo tripolar de 15 a 17,5kV, equipado com motorização de fechamento, corrente nominal 630A, com rele de proteção URP 7104 T da Pextron ou equivalente</t>
  </si>
  <si>
    <t>P.26.000.044032</t>
  </si>
  <si>
    <t>Dispositivo e/ou interruptor diferencial residual de 125 A x 30 mA - 4 polos - 380 V, ref. fabricação Siemens, Schneider ou equivalente</t>
  </si>
  <si>
    <t>P.26.000.044036</t>
  </si>
  <si>
    <t>Disjuntor em caixa aberta, termomagnético tripolar, 3 polos, E2.2N 2000A, rele Ekip DIP LI, 380Vca, 50/60 Hz, faixa de ajuste de 1600 até 2000 A; ref. 1SDA072384R1BR da ABB ou equivalente</t>
  </si>
  <si>
    <t>P.26.000.044037</t>
  </si>
  <si>
    <t>Disjuntor em caixa aberta, termomagnético tripolar, 3 polos, E2.2N 2000A, relé Ekip Touch LI, Vn= 1200 V, 50/60 Hz, faixa de ajuste de 2000 até 2500 A; ref. ISDA071064R1BR da ABB ou equivalente</t>
  </si>
  <si>
    <t>P.26.000.044039</t>
  </si>
  <si>
    <t>Disjuntor em caixa aberta tripolar extraível, 500V de 3200A, ref. ABW32 da Weg ou equivalente</t>
  </si>
  <si>
    <t>P.26.000.044041</t>
  </si>
  <si>
    <t>Disjuntor em caixa aberta tripolar extraível, 500V de 4000A, ref. ABW40 da Weg ou equivalente</t>
  </si>
  <si>
    <t>P.26.000.044045</t>
  </si>
  <si>
    <t>Disjuntor caixa aberta tripolar extraível, acionamento motorizado 220/240V, bloco contato 4NF+4NA, 500V de 6300A, ref. 3WL Siemens, EMAX da ABB, Masterpact NW Schneider ou equivalente</t>
  </si>
  <si>
    <t>P.26.000.044055</t>
  </si>
  <si>
    <t>Disjuntor em caixa moldada tripolar de 500V, de 10A até 63A, em conformidade com a NBR 60947-2, capacidade de ruptura de até 25kA; ref. 3VM11633EE320AA0 da Siemens, Steck ou equivalente</t>
  </si>
  <si>
    <t>P.26.000.044056</t>
  </si>
  <si>
    <t>Disjuntor em caixa moldada tripolar de 480 V, de 70A até 150A; ref. Det 134070/134080/134090/1340100/134125 e 134150 da GE ou equivalente</t>
  </si>
  <si>
    <t>P.26.000.044057</t>
  </si>
  <si>
    <t>Disjuntor em caixa moldada tripolar termomagnético fixo de 415 V, de 175 A até 250 A, ref. THQD 34175/34200/34225 e 34250 da GE ou equivalente</t>
  </si>
  <si>
    <t>P.26.000.044065</t>
  </si>
  <si>
    <t>Disjuntor em caixa moldada bipolar, A1N 125 TMF 050 2P FF, 2 polos, instalação fixo, 10A até 50A - 480Vca, com rele térmico e magnético fixo TMF; ref. 1SDA066501R1 da ABB ou equivalente</t>
  </si>
  <si>
    <t>P.26.000.044066</t>
  </si>
  <si>
    <t>Disjuntor em caixa moldada bipolar A2N 250 TMF 150 2P FF, 2 polos, instalação fixo, rele termomagnético fixo TMF, 150A - 600Vca; referência 1SDA068778R1 da ABB ou equivalente</t>
  </si>
  <si>
    <t>P.26.000.044602</t>
  </si>
  <si>
    <t>Dispositivo diferencial residual de 25 A x 30 mA, 2 polos, ref. 5SM1 312-0 MB da Siemens ou equivalente</t>
  </si>
  <si>
    <t>P.26.000.044603</t>
  </si>
  <si>
    <t>Dispositivo diferencial residual de 40 A x 30 mA, 2 polos, ref. 5SM1 314-0 MB Siemens ou equivalente</t>
  </si>
  <si>
    <t>P.26.000.044605</t>
  </si>
  <si>
    <t>Dispositivo diferencial residual de 80 A x 30 mA, 4 polos, ref. PBA 480/030 da GE, 5SV5-347-0 da Siemens ou equivalente</t>
  </si>
  <si>
    <t>P.26.000.044606</t>
  </si>
  <si>
    <t>Dispositivo diferencial residual de 100 A x 30 mA, 4 polos, ref. BPC 4100/030 da GE, 30-100-4 da Weg, SDR-049031 da Steck ou equivalente</t>
  </si>
  <si>
    <t>P.26.000.044611</t>
  </si>
  <si>
    <t>Dispositivo referencial residual de 25A x 30mA - 4 polos; ref. WRx12530mA da Cutler Hammer, 5SV5 342-0MB da Siemens, SDR 425-30 da Steck ou equivalente</t>
  </si>
  <si>
    <t>P.26.000.044612</t>
  </si>
  <si>
    <t>Disjuntor termomagnético tripolar, 630 A, Vn= 690, 50/60 Hz, In= 440 até 630 A, ref. DWA800H-630-3 da Weg ou equivalente</t>
  </si>
  <si>
    <t>P.26.000.044613</t>
  </si>
  <si>
    <t>Disjuntor termomagnético unipolar 127/220V, corrente 10 até 30A, conforme selo de conformidade do INMETRO; ref. DQE 1030 da Eletromar, ASM1 da Soprano, Fame, Cuttler Hammer ABB ou equivalente</t>
  </si>
  <si>
    <t>P.26.000.044614</t>
  </si>
  <si>
    <t>Disjuntor termomagnético, unipolar 127/220V, corrente de 35 até 50A, conforme selo de conformidade do INMETRO da Pial Legrand, Eletromar / Cuttler Hammer, Soprano, Lorenzetti, ABB ou equivalente</t>
  </si>
  <si>
    <t>P.26.000.044616</t>
  </si>
  <si>
    <t>Disjuntor termomagnético, bipolar 220/380V, corrente de 10 até 50A, conforme selo de conformidade do INMETRO da Pial Legrand, Eletromar / Cuttler Hammer, Soprano, Lorenzetti, ABB ou equivalente</t>
  </si>
  <si>
    <t>P.26.000.044617</t>
  </si>
  <si>
    <t>Disjuntor termomagnético, bipolar 220/380V, corrente de 60 até 100A, conforme selo de conformidade do INMETRO para os modelos de 60 A da Pial Legrand, Eletromar / Cuttler Hammer, Soprano, Lorenzetti, ABB ou equivalente</t>
  </si>
  <si>
    <t>P.26.000.044618</t>
  </si>
  <si>
    <t>Disjuntor termomagnético, tripolar 220/380V, corrente de 10 até 50A, conforme selo de conformidade do INMETRO da Pial Legrand, Eletromar / Cuttler Hammer, Soprano, Lorenzetti, ABB ou equivalente</t>
  </si>
  <si>
    <t>P.26.000.044619</t>
  </si>
  <si>
    <t>Disjuntor termomagnético, tripolar 220/380V, corrente de 60 até 100A, conforme selo de conformidade do INMETRO para os modelos de 60 A da Pial Legrand, Eletromar / Cuttler Hammer, Soprano, Lorenzetti, ABB ou equivalente</t>
  </si>
  <si>
    <t>P.26.000.044624</t>
  </si>
  <si>
    <t>Disjuntor série universal em caixa moldada, térmico e magnético fixos, bipolar 415VCA, capacidade 10kA até 25kA, corrente 60A até 100A, tensão máxima 415VCA; ref. 3VM11103ED220AA0 da Siemens, A1N125TMF102P da ABB ou equivalente</t>
  </si>
  <si>
    <t>P.26.000.044627</t>
  </si>
  <si>
    <t>Disjuntor série universal em caixa moldada, térmico fixo e magnético ajustável, tripolar 600VCA, capacidade 10kA até 42kA, corrente 300A até 400A, tensão máxima 600VCA; ref. DGW400NT tripolar da WEG, 300A AGW400N tripolar da WEG ou equivalente</t>
  </si>
  <si>
    <t>P.26.000.044629</t>
  </si>
  <si>
    <t>Disjuntor série universal em caixa moldada, térmico fixo e magnético ajustável, tripolar 600VCA, capacidade 10kA até 42kA, corrente 700A, tensão 600VCA; ref. DL800-X-700A-3P ou DL800 700A 690VCA3P da Soprano, DWP800L-800-3 da WEG ou equivalente</t>
  </si>
  <si>
    <t>P.26.000.044631</t>
  </si>
  <si>
    <t>Mini-disjuntor termomagnético, bipolar 220/380V, corrente de 10 até 32A</t>
  </si>
  <si>
    <t>P.26.000.044632</t>
  </si>
  <si>
    <t>Mini-disjuntor termomagnético, bipolar 220/380V, corrente de 40 até 50A</t>
  </si>
  <si>
    <t>P.26.000.044633</t>
  </si>
  <si>
    <t>Mini-disjuntor termomagnético, bipolar 220/380V, corrente de 63A</t>
  </si>
  <si>
    <t>P.26.000.044634</t>
  </si>
  <si>
    <t>Mini-disjuntor termomagnético, bipolar 400V, corrente de 80A até 100A; ref. 5SP4 191-7 Siemens, SDD-2C100 Steck, 9350 Alumbra ou equivalente</t>
  </si>
  <si>
    <t>P.26.000.044635</t>
  </si>
  <si>
    <t>Mini-disjuntor termomagnético, tripolar 220/380V, corrente de 10 até 32A</t>
  </si>
  <si>
    <t>P.26.000.044636</t>
  </si>
  <si>
    <t>Mini-disjuntor termomagnético, tripolar 220/380V, corrente de 40 até 50A</t>
  </si>
  <si>
    <t>P.26.000.044637</t>
  </si>
  <si>
    <t>Mini-disjuntor termomagnético, tripolar 220/380 V, corrente de 63 A, ref. Pial Legrand, Eletromar/Cuttler Hammer, ABB, GE ou  equivalente</t>
  </si>
  <si>
    <t>P.26.000.044638</t>
  </si>
  <si>
    <t>Mini-disjuntor termomagnético, tripolar 415V, corrente de 80 até 125A; ref. 5SP4 392-7-125A - curva "C" da Siemens, linha SHB-H-125A da Soprano ou equivalente</t>
  </si>
  <si>
    <t>P.26.000.044639</t>
  </si>
  <si>
    <t>Mini-disjuntor termomagnético, unipolar 127/220V, corrente de 10 até 32A</t>
  </si>
  <si>
    <t>P.26.000.044640</t>
  </si>
  <si>
    <t>Mini-disjuntor termomagnético, unipolar 127/220V, 40 até 50A</t>
  </si>
  <si>
    <t>P.26.000.090541</t>
  </si>
  <si>
    <t>Dispositivo diferencial residual de 40 A x 30 mA, 4 polos, GE V/304-044031, Siemens 5SM1 344-0 ou equivalente</t>
  </si>
  <si>
    <t>P.26.000.090542</t>
  </si>
  <si>
    <t>Dispositivo diferencial residual de 63 A x 30 mA, 4 polos industrial, ref. V/304-046031 da GE, 5SM1 346-0 da Siemens ou equivalente</t>
  </si>
  <si>
    <t>P.26.000.092804</t>
  </si>
  <si>
    <t>Dispositivo diferencial residual de 25A x 300mA 4 polos, ref. 5SM1642-0 da Siemens ou equivalente</t>
  </si>
  <si>
    <t>P.27.000.042258</t>
  </si>
  <si>
    <t>Fusível NH 00 6A a 125A</t>
  </si>
  <si>
    <t>P.27.000.042259</t>
  </si>
  <si>
    <t>Fusível NH 1 36A a 250A</t>
  </si>
  <si>
    <t>P.27.000.042260</t>
  </si>
  <si>
    <t>Fusível NH 2 224A a 400A</t>
  </si>
  <si>
    <t>P.27.000.042261</t>
  </si>
  <si>
    <t>Fusível NH 3 400A a 630A</t>
  </si>
  <si>
    <t>P.27.000.042308</t>
  </si>
  <si>
    <t>Base tripolar para fusível de 15kV</t>
  </si>
  <si>
    <t>P.27.000.042309</t>
  </si>
  <si>
    <t>Base unipolar para fusível de 15kV</t>
  </si>
  <si>
    <t>P.27.000.042310</t>
  </si>
  <si>
    <t>Fusível HH 15KV de 2.5A a 50A</t>
  </si>
  <si>
    <t>P.27.000.042311</t>
  </si>
  <si>
    <t>Fusível HH 15KV de 60 a 100A</t>
  </si>
  <si>
    <t>P.27.000.042432</t>
  </si>
  <si>
    <t>Vara para manobra em fibra de vidro, diâmetro de 38mm, elementos separados, para tensão até 36 kV</t>
  </si>
  <si>
    <t>P.27.000.043536</t>
  </si>
  <si>
    <t>Chave comutadora seletora com 3 polos e 3 posições para 25 A, ref. CA20-A270.600-ER ou equivalente</t>
  </si>
  <si>
    <t>P.27.000.043538</t>
  </si>
  <si>
    <t>Chave comutadora seletora com 1 polo e 3 posições para 25 A, ref. CA20B-A730.600-E ou equivalente</t>
  </si>
  <si>
    <t>P.27.000.043541</t>
  </si>
  <si>
    <t>Chave comutadora, reversão sob carga, tetrapolar, sem porta fusível para 100 A, ref. SS32-100/4 da Holec ou equivalente</t>
  </si>
  <si>
    <t>P.27.000.043652</t>
  </si>
  <si>
    <t>Chave fusível base ´C´ para 25kV/100A, com capacidade de ruptura até 6,3kA, com fusível e ferragem de fixação</t>
  </si>
  <si>
    <t>P.27.000.043653</t>
  </si>
  <si>
    <t>Chave seccionadora tripolar seca para 400 A - 15 kV - com prolongador, ref. INB-V da Inebrasa, SAN-15-400 da Moran ou equivalente</t>
  </si>
  <si>
    <t>P.27.000.043654</t>
  </si>
  <si>
    <t>Chave seccionadora tripolar seca para 600 / 630 A - 15 kV - com prolongador, ref. INB-V da Inebrasa, SAN-15-630 da Moran ou equivalente</t>
  </si>
  <si>
    <t>P.27.000.043656</t>
  </si>
  <si>
    <t>Chave fusível base ´C´ para 15kV/100A, com capacidade de ruptura até 10kA, com fusível e ferragem de fixação</t>
  </si>
  <si>
    <t>P.27.000.043657</t>
  </si>
  <si>
    <t>Chave fusível base ´C´ para 15kV/200A, com capacidade de ruptura até 10kA, com fusível e ferragem de fixação</t>
  </si>
  <si>
    <t>P.27.000.043663</t>
  </si>
  <si>
    <t>Chave seccionadora sob carga, tripolar, acionamento rotativo, com prolongador e porta fusível até NH-00-125, sem fusível</t>
  </si>
  <si>
    <t>P.27.000.043664</t>
  </si>
  <si>
    <t>Chave seccionadora sob carga, tripolar, acionamento rotativo, com prolongador e porta fusível até NH-00-160, sem fusível</t>
  </si>
  <si>
    <t>P.27.000.043665</t>
  </si>
  <si>
    <t>Chave seccionadora sob carga, tripolar, acionamento rotativo, com prolongador e porta fusível até NH-1-250, sem fusível</t>
  </si>
  <si>
    <t>P.27.000.043666</t>
  </si>
  <si>
    <t>Chave seccionadora sob carga, tripolar, acionamento rotativo, com prolongador e porta fusível até NH-2-400, sem fusível</t>
  </si>
  <si>
    <t>P.27.000.043667</t>
  </si>
  <si>
    <t>Chave seccionadora sob carga, tripolar, acionamento rotativo, com prolongador e porta fusível até NH-3-630, sem fusível</t>
  </si>
  <si>
    <t>P.27.000.043668</t>
  </si>
  <si>
    <t>Chave seccionadora sob carga, tripolar, acionamento tipo punho com porta fusível até NH-00-160, sem fusível</t>
  </si>
  <si>
    <t>P.27.000.043669</t>
  </si>
  <si>
    <t>Chave seccionadora sob carga, tripolar, acionamento tipo punho com porta fusível até NH-1-250, sem fusível</t>
  </si>
  <si>
    <t>P.27.000.043670</t>
  </si>
  <si>
    <t>Chave seccionadora sob carga, tripolar, acionamento tipo punho com porta fusível até NH-2-400, sem fusível</t>
  </si>
  <si>
    <t>P.27.000.043671</t>
  </si>
  <si>
    <t>Chave seccionadora sob carga, tripolar, acionamento tipo punho com porta fusível até NH-3-630, sem fusível, referência 3NP1163-1DA10 da Siemens, SP 630 da Holec ou equivalente</t>
  </si>
  <si>
    <t>P.27.000.043672</t>
  </si>
  <si>
    <t>Chave comutadora, reversão sob carga, tripolar, sem porta fusível para 400A</t>
  </si>
  <si>
    <t>P.27.000.043673</t>
  </si>
  <si>
    <t>Chave comutadora, reversão sob carga, tripolar, sem porta fusível para 600/630A</t>
  </si>
  <si>
    <t>P.27.000.043674</t>
  </si>
  <si>
    <t>Chave comutadora, reversão sob carga, tripolar, sem porta fusível para 1000A</t>
  </si>
  <si>
    <t>P.27.000.043676</t>
  </si>
  <si>
    <t>Chave seccionadora sob carga, tripolar, acionamento rotativo, com prolongador, sem porta fusível, de 1250A</t>
  </si>
  <si>
    <t>P.27.000.043677</t>
  </si>
  <si>
    <t>Chave seccionadora sob carga, tripolar, acionamento rotativo, com prolongador, sem porta fusível, de 1000A</t>
  </si>
  <si>
    <t>P.27.000.043678</t>
  </si>
  <si>
    <t>Chave seccionadora sob carga, tripolar, acionamento rotativo, com prolongador, sem porta fusível, de 630A</t>
  </si>
  <si>
    <t>P.27.000.043679</t>
  </si>
  <si>
    <t>Chave seccionadora sob carga, tripolar, acionamento rotativo, com prolongador, sem porta fusível, de 400A</t>
  </si>
  <si>
    <t>P.27.000.043680</t>
  </si>
  <si>
    <t>Chave seccionadora sob carga, tripolar, acionamento rotativo, com prolongador, sem porta fusível, de 250A</t>
  </si>
  <si>
    <t>P.27.000.043681</t>
  </si>
  <si>
    <t>Chave seccionadora sob carga, tripolar, acionamento rotativo, com prolongador, sem porta fusível, de 160A</t>
  </si>
  <si>
    <t>P.27.000.043691</t>
  </si>
  <si>
    <t>Chave seccionadora tripolar sob carga para 400 A / 15 kV - com prolongador, ref. Inebrasa, SANR-15-400 da Moran ou equivalente</t>
  </si>
  <si>
    <t>P.27.000.043694</t>
  </si>
  <si>
    <t>Chave seccionadora tripolar sob carga para 400 A / 25 kV - com prolongador, ref. Inebrasa, SANR-25-400 da Moran ou equivalente</t>
  </si>
  <si>
    <t>P.27.000.044001</t>
  </si>
  <si>
    <t>Base fusíveis Diazed completa até 25A</t>
  </si>
  <si>
    <t>P.27.000.044002</t>
  </si>
  <si>
    <t>Base fusíveis Diazed completa para 63A</t>
  </si>
  <si>
    <t>P.27.000.044050</t>
  </si>
  <si>
    <t>Base tipo NH completa para 125A</t>
  </si>
  <si>
    <t>P.27.000.044051</t>
  </si>
  <si>
    <t>Base tipo NH completa para 250A</t>
  </si>
  <si>
    <t>P.27.000.044052</t>
  </si>
  <si>
    <t>Base tipo NH completa para 400A</t>
  </si>
  <si>
    <t>P.27.000.044053</t>
  </si>
  <si>
    <t>Chave comutadora tetrapolar, reversão sob carga, sem porta-fusível, 630, A 690V, tensão de isolamento 1000V; ref. BB32-630/4 (back to back) da Holec ou equivalente</t>
  </si>
  <si>
    <t>P.27.000.044101</t>
  </si>
  <si>
    <t>P.27.000.044102</t>
  </si>
  <si>
    <t>P.27.000.090322</t>
  </si>
  <si>
    <t>Chave seccionadora tripolar, abertura sob carga seca para 160A/690V; ref. RIW160-3 H da WEG, S32-160/3 da Holec, N160 da THS ou equivalente</t>
  </si>
  <si>
    <t>P.27.000.090384</t>
  </si>
  <si>
    <t>Chave comutadora seletora com 1 polo e 2 posições para 25 A, ref. CA20-A220.600-EG ou equivalente</t>
  </si>
  <si>
    <t>P.27.000.090387</t>
  </si>
  <si>
    <t>Comutador voltímetro, 3 fases, 3 fios 10 A, ref. 5TW0 020-1 da Siemens ou equivalente</t>
  </si>
  <si>
    <t>P.27.000.090388</t>
  </si>
  <si>
    <t>Comutador amperímetro de 10 A, ref. 5TW 020-1 da Siemens ou equivalente</t>
  </si>
  <si>
    <t>P.27.000.090449</t>
  </si>
  <si>
    <t>Chave de boia normalmente fechada, ref. Masterflux, CB2002 Mar Girius Revers ou equivalente</t>
  </si>
  <si>
    <t>P.27.000.090450</t>
  </si>
  <si>
    <t>Chave comutadora seletora com 1 polo e 3 posições para 63 A, ref. 5TW3063-1 Siemens ou equivalente</t>
  </si>
  <si>
    <t>P.27.000.090456</t>
  </si>
  <si>
    <t>Amperímetro em ferro móvel 96x96mm, para ligação em transformador de corrente, escala fixa TC 0 A/50 A até 0 A/2,0 kA; ref. 2CNM515423R2000 da ABB, 7kM15515424Z1500 da Siemens ou equivalente</t>
  </si>
  <si>
    <t>P.27.000.090468</t>
  </si>
  <si>
    <t>Fusível de vidro para TP 0,5 A / 15 kV; ref. V14X160KT da Deckfuse, LD14mm da Rehtom ou equivalente</t>
  </si>
  <si>
    <t>P.27.000.091349</t>
  </si>
  <si>
    <t>Voltímetro ferro móvel de 96x96mm, escalas variáveis; ref. FM96 da Renz, FQ0207 600V da MultInst ou equivalente</t>
  </si>
  <si>
    <t>P.28.000.046542</t>
  </si>
  <si>
    <t>Reator eletrônico de alto fator de potência com partida instantânea para duas lâmpadas fluorescentes tubulares, TL-5, base bipino bilateral, 2 x 28 W - 220 V</t>
  </si>
  <si>
    <t>P.28.000.049734</t>
  </si>
  <si>
    <t>Reator eletrônico com partida instantânea de alto fator de potência (AFP), para lâmpada fluorescente tubular ´HO´, base bipino bilateral, 2x110W / 220V</t>
  </si>
  <si>
    <t>P.28.000.049735</t>
  </si>
  <si>
    <t>Reator eletrônico com partida instantânea de alto fator de potência (AFP), para lâmpada fluorescente tubular, base bipino bilateral, 2x16W / 127-220V</t>
  </si>
  <si>
    <t>P.28.000.049743</t>
  </si>
  <si>
    <t>Reator eletrônico com partida instantânea de alto fator de potência (AFP), para lâmpada fluorescente tubular, base bipino bilateral, 2x32W / 127-220V</t>
  </si>
  <si>
    <t>P.28.000.049769</t>
  </si>
  <si>
    <t>Reator eletrônico com partida instantânea de alto fator de potência (AFP), para lâmpada fluorescente compacta´2U´, 1x26W / 127-220 V</t>
  </si>
  <si>
    <t>P.28.000.049771</t>
  </si>
  <si>
    <t>Reator eletrônico com partida instantânea de alto fator de potência (AFP), para lâmpada fluorescente compacta´2U´, 2x26W / 127-220 V</t>
  </si>
  <si>
    <t>P.28.000.092320</t>
  </si>
  <si>
    <t>Transformador eletrônico para lâmpada halógena dicroica de 50 W / 220 V; ref. Xelux, Trancil, Taschibra ou equivalente</t>
  </si>
  <si>
    <t>P.29.000.042163</t>
  </si>
  <si>
    <t>Rele de corrente Ajustável de 0 a 200A</t>
  </si>
  <si>
    <t>P.29.000.042164</t>
  </si>
  <si>
    <t>Relé de tempo eletrônico de 3 - 30seg 220V 50/60Hz</t>
  </si>
  <si>
    <t>P.29.000.042273</t>
  </si>
  <si>
    <t>Relé de sobrecarga bimetálico, faixa de ajuste de 9 a 12 A, tamanho S00, ref. Siemens 3R11 16-1KBOR, ou equivalente</t>
  </si>
  <si>
    <t>P.29.000.042275</t>
  </si>
  <si>
    <t>Relé de tempo eletrônico 0.6-6seg. 220V 50/60HZ</t>
  </si>
  <si>
    <t>P.29.000.042277</t>
  </si>
  <si>
    <t>Contator de potência 9 A - 2NA + 2NF; ref. LC1D09M7+LADN11 da Schneider, CWM9-22-30D23 da Weg ou equivalente</t>
  </si>
  <si>
    <t>P.29.000.042278</t>
  </si>
  <si>
    <t>Contator de potência 12 A - 2NA + 2NF; ref. Siemens ou equivalente</t>
  </si>
  <si>
    <t>P.29.000.042279</t>
  </si>
  <si>
    <t>Contator de potência 16 A - 2NA + 2NF; ref. Siemens ou equivalente</t>
  </si>
  <si>
    <t>P.29.000.042280</t>
  </si>
  <si>
    <t>Contator de potência 22 A / 25 A - 2NA + 2NF; ref. Siemens ou equivalente</t>
  </si>
  <si>
    <t>P.29.000.042281</t>
  </si>
  <si>
    <t>Contator de potência 32 A - 2NA + 2NF; ref. Siemens ou equivalente</t>
  </si>
  <si>
    <t>P.29.000.042282</t>
  </si>
  <si>
    <t>Contator de potência 38 / 40 A - 2NA + 2NF; ref. Siemens ou equivalente</t>
  </si>
  <si>
    <t>P.29.000.042408</t>
  </si>
  <si>
    <t>Contator de potência de 65A - 2NA + 2NF, ref. modelo 3RT1044-1AN10+3RH1921-1HA22 da Siemens ou equivalente</t>
  </si>
  <si>
    <t>P.29.000.042409</t>
  </si>
  <si>
    <t>Relé bimetálico de sobrecarga para acoplamento direto com faixas de ajuste de 0,4/0,63A até 16/25A, ref. 3UA52 da Siemens ou equivalente</t>
  </si>
  <si>
    <t>P.29.000.042411</t>
  </si>
  <si>
    <t>Contator de potência 12 A - 1NA + 1NF, referência comercial 3RT1024-1AN20+3RH1921-1EA11 da Siemens ou equivalente</t>
  </si>
  <si>
    <t>P.29.000.042412</t>
  </si>
  <si>
    <t>Relé bimetálico de sobrecarga acoplamento direto com faixa de ajuste 20 até 63A</t>
  </si>
  <si>
    <t>P.29.000.042413</t>
  </si>
  <si>
    <t>Relé supervisor trifásico contra falta de fase e inversão de fase, ref. UNSX da Ward / PST da Pextron ou equivalente</t>
  </si>
  <si>
    <t>P.29.000.042423</t>
  </si>
  <si>
    <t>Relé de tempo eletrônico, com cíclico com escala de tempo fixa de 15 minutos, 110/220V - 50/60 Hz; ref. Dte-1 da Digimec ou equivalente</t>
  </si>
  <si>
    <t>P.29.000.042425</t>
  </si>
  <si>
    <t>Minicontator auxiliar 4 NA para 220 V, corrente alternada, ref. 3RH1140-1AN10 da Siemens ou equivalente</t>
  </si>
  <si>
    <t>P.29.000.042426</t>
  </si>
  <si>
    <t>Contator auxiliar 2NA + 2NF para tensão até 240 V, corrente alternada, ref. 3RH1122-1AN10 da Siemens ou equivalente</t>
  </si>
  <si>
    <t>P.29.000.042427</t>
  </si>
  <si>
    <t>Contator auxiliar 4NA + 4NF, ref. 3TH4244 Siemens ou equivalente</t>
  </si>
  <si>
    <t>P.29.000.042456</t>
  </si>
  <si>
    <t>Relé de sobrecarga eletrônico de 55 A até 250 A, ref. 3RB21 63-4GC2 da Siemens ou equivalente</t>
  </si>
  <si>
    <t>P.29.000.042458</t>
  </si>
  <si>
    <t>Contator de potência 110 A - 2NA + 2NF, ref. 3RT1054-1AP36 da Siemens ou equivalente</t>
  </si>
  <si>
    <t>P.29.000.042480</t>
  </si>
  <si>
    <t>Relé de impulso bipolar, 16 A, 250 V CA, ref. Finder ou equivalente</t>
  </si>
  <si>
    <t>P.29.000.042587</t>
  </si>
  <si>
    <t>Contator de potência, corrente nominal 220 A - 2NA + 2NF, tensão variável 24 V a 440 V, 50/60Hz, ref. 3RT1064-6AP36 da Siemens ou equivalente</t>
  </si>
  <si>
    <t>P.29.000.042900</t>
  </si>
  <si>
    <t>Contator de potência 50A, 2NA + 2NF; referência 3RT2036-1AN20n + 3RH2911-1HA11 da Siemens ou equivalente</t>
  </si>
  <si>
    <t>P.29.000.042901</t>
  </si>
  <si>
    <t>Contator de potência 150 A, 2NA + 2NF, ref. 3RT1055-6AP36 da Siemens ou equivalente</t>
  </si>
  <si>
    <t>P.29.000.090337</t>
  </si>
  <si>
    <t>Relé fotoelétrico 50/60Hz 110/220V, com suporte 1200VA</t>
  </si>
  <si>
    <t>P.30.000.040530</t>
  </si>
  <si>
    <t>Terminal modular unipolar externo, ref. 5633K da 3M até 70mm²/15kV</t>
  </si>
  <si>
    <t>P.30.000.040531</t>
  </si>
  <si>
    <t>Terminal modular unipolar interno, ref. 5623K da 3M até 70mm²/15kV</t>
  </si>
  <si>
    <t>P.30.000.042207</t>
  </si>
  <si>
    <t>Conector Split-Bolt para cabo de 25mm², em latão, simples</t>
  </si>
  <si>
    <t>P.30.000.042208</t>
  </si>
  <si>
    <t>Conector Split-Bolt para cabo de 35mm², em latão, simples</t>
  </si>
  <si>
    <t>P.30.000.042209</t>
  </si>
  <si>
    <t>Conector Split-Bolt para cabo de 50mm², em latão, simples</t>
  </si>
  <si>
    <t>P.30.000.042211</t>
  </si>
  <si>
    <t>Conector Split-Bolt para cabo de 25mm², em latão, com rabicho</t>
  </si>
  <si>
    <t>P.30.000.042212</t>
  </si>
  <si>
    <t>Conector Split-Bolt para cabo de 35mm², em latão, com rabicho</t>
  </si>
  <si>
    <t>P.30.000.042213</t>
  </si>
  <si>
    <t>Conector Split-Bolt para cabo de 50mm², em latão, com rabicho</t>
  </si>
  <si>
    <t>P.30.000.042251</t>
  </si>
  <si>
    <t>Esticador para cabo de cobre, latão</t>
  </si>
  <si>
    <t>P.30.000.042454</t>
  </si>
  <si>
    <t>Terminal de compressão para cabo 2,5mm²</t>
  </si>
  <si>
    <t>P.30.000.049424</t>
  </si>
  <si>
    <t>Receptáculo porcelana com parafuso rosca E-27</t>
  </si>
  <si>
    <t>P.30.000.049430</t>
  </si>
  <si>
    <t>Terminal de pressão para cabo 6 até 10mm² (8AWG)</t>
  </si>
  <si>
    <t>P.30.000.049431</t>
  </si>
  <si>
    <t>Terminal de pressão para cabo 25mm² (4AWG)</t>
  </si>
  <si>
    <t>P.30.000.049432</t>
  </si>
  <si>
    <t>Terminal de pressão para cabo 50mm² (1/0AWG)</t>
  </si>
  <si>
    <t>P.30.000.049434</t>
  </si>
  <si>
    <t>Terminal de pressão para cabo 70mm² (3/0AWG)</t>
  </si>
  <si>
    <t>P.30.000.049435</t>
  </si>
  <si>
    <t>Terminal de pressão para cabo 95mm² (4/0AWG)</t>
  </si>
  <si>
    <t>P.30.000.049437</t>
  </si>
  <si>
    <t>Terminal de pressão/compressão para cabo 185mm² (400MCM)</t>
  </si>
  <si>
    <t>P.30.000.049510</t>
  </si>
  <si>
    <t>Conector em latão estanhado (mini gar) para terminais aéreos, com porca e arruela galvanizado a fogo, para cabo 16 a 50mm², TEL 583 da Termotécnica ou equivalente</t>
  </si>
  <si>
    <t>P.30.000.049531</t>
  </si>
  <si>
    <t>Conector com rabicho, porca 3/8", rosca, em latão natural, para cabo 16 até 35mm²; ref. TEL 625 Termomecânica, PK-0152 Paraklin, PRT-919 Paratec, 602500 Magnet, DR-216/DR-219 Raycon, PG-0070 Áraga, PFR-35R Intelli, PFR-015 Conimel ou equivalente</t>
  </si>
  <si>
    <t>P.30.000.049541</t>
  </si>
  <si>
    <t>Terminal de pressão/compressão para cabo 120mm² (250MCM)</t>
  </si>
  <si>
    <t>P.30.000.049542</t>
  </si>
  <si>
    <t>Terminal de pressão/compressão para cabo 240mm² (500MCM)</t>
  </si>
  <si>
    <t>P.30.000.049582</t>
  </si>
  <si>
    <t>Terminal de pressão para cabo 16mm² (6AWG)</t>
  </si>
  <si>
    <t>P.30.000.067008</t>
  </si>
  <si>
    <t>P.30.000.090458</t>
  </si>
  <si>
    <t>Terminal de pressão para cabo 35mm²</t>
  </si>
  <si>
    <t>P.30.000.090763</t>
  </si>
  <si>
    <t>Terminal de pressão para cabo 150mm²</t>
  </si>
  <si>
    <t>P.30.000.091016</t>
  </si>
  <si>
    <t>Conector terminal tipo BNC para cabo coaxial RG59</t>
  </si>
  <si>
    <t>P.30.000.091017</t>
  </si>
  <si>
    <t>P.31.000.049508</t>
  </si>
  <si>
    <t>Cruzeta em madeira de 90 x 112,5 x 2000mm</t>
  </si>
  <si>
    <t>P.31.000.049509</t>
  </si>
  <si>
    <t>Cruzeta em madeira de 2400mm</t>
  </si>
  <si>
    <t>P.31.000.049514</t>
  </si>
  <si>
    <t>Q.01.000.029068</t>
  </si>
  <si>
    <t>Plataforma para elevação até 1,00m nas dimensões 900x1400mm - percurso até 1,00m de altura</t>
  </si>
  <si>
    <t>Q.01.000.029069</t>
  </si>
  <si>
    <t>Plataforma para elevação até 2,00m nas dimensões 900x1400mm - percurso superior a 1,00m de altura</t>
  </si>
  <si>
    <t>Q.01.000.029079</t>
  </si>
  <si>
    <t>Plataforma para elevação até 4,00m, nas dimensões 1100x1400mm, porta de 900mm, capacidade mínima 325kg</t>
  </si>
  <si>
    <t>Q.01.000.031441</t>
  </si>
  <si>
    <t>Ar condicionado a frio, tipo split parede, capacidade de 12.000 BTU/h, com controle remoto, ref. Samsung, Carrier, LG, Consul ou equivalente</t>
  </si>
  <si>
    <t>Q.01.000.032300</t>
  </si>
  <si>
    <t>Ar condicionado a frio, tipo split parede, capacidade de 18.000 BTU/h, com controle remoto, ref. Samsung, Carrier, LG, Consul ou equivalente</t>
  </si>
  <si>
    <t>Q.01.000.032302</t>
  </si>
  <si>
    <t>Ar condicionado a frio, tipo split cassete, capacidade de 18.000 BTU/h, com controle remoto, ref. Samsung, Carrier, LG, Consul ou equivalente</t>
  </si>
  <si>
    <t>Q.01.000.032322</t>
  </si>
  <si>
    <t>Ventilador centrífugo de dupla aspiração "limite-load" vazão 20.000 m³/h, pressão 50 mmCA - 380/660 V / 60 Hz, ref. CLD 560 da Projelmec ou equivalente</t>
  </si>
  <si>
    <t>Q.01.000.047537</t>
  </si>
  <si>
    <t>Insuflador de ar compacto para renovação de ar em ambientes, com filtros classe G4 (branco) + filtro classe M5 (azul) vazão máxima 54 m³/h ou com 2 filtros classe G4 vazão máxima 93 m³/h, conforme Lei 13.589/2018; ref. Splitvent Sicflux ou equivalente</t>
  </si>
  <si>
    <t>Q.01.000.047538</t>
  </si>
  <si>
    <t>Exaustor elétrico doméstico para banheiro, estrutura em plástico, potência 13 a 20W, vazão nominal livre 150 a 190m³/h, ref. B12 Plus da Cata, Silent 200cz da Soler &amp; Palau, Ventokit 150 da Westaflex, Inline-190 da Sicflux ou equivalente</t>
  </si>
  <si>
    <t>Q.01.000.091400</t>
  </si>
  <si>
    <t>Ar condicionado a frio, tipo split parede, capacidade de 30.000 BTU/h, com controle remoto, ref. Samsung, Carrier, LG, Consul ou equivalente</t>
  </si>
  <si>
    <t>Q.01.000.091550</t>
  </si>
  <si>
    <t>Ar condicionado a frio, tipo split parede, capacidade de 24.000 BTU/h, com controle remoto, ref. Samsung, Carrier, LG, Consul ou equivalente</t>
  </si>
  <si>
    <t>Q.01.000.091675</t>
  </si>
  <si>
    <t>Ar condicionado a frio, tipo split cassete, capacidade de 24.000 BTU/h, com controle remoto, ref. Samsung, Carrier, LG, Consul ou equivalente</t>
  </si>
  <si>
    <t>Q.01.000.091676</t>
  </si>
  <si>
    <t>Ar condicionado a frio, tipo split cassete, capacidade de 36.000 BTU/h, com controle remoto, ref. Samsung, Carrier, LG, Consul ou equivalente</t>
  </si>
  <si>
    <t>Q.01.000.091678</t>
  </si>
  <si>
    <t>Ar condicionado a frio, tipo split piso teto, capacidade de 24.000 BTU/h, com controle remoto, ref. Samsung, Carrier, LG, Consul ou equivalente</t>
  </si>
  <si>
    <t>Q.01.000.091679</t>
  </si>
  <si>
    <t>Ar condicionado a frio, tipo split piso teto, capacidade de 36.000 BTU/h, com controle remoto, ref. Samsung, Carrier, LG, Consul ou equivalente</t>
  </si>
  <si>
    <t>Q.01.000.098098</t>
  </si>
  <si>
    <t>Ar condicionado a frio, tipo split piso teto, capacidade de 48.000 BTU/h, com controle remoto; ref. Hitachi, Elgin, Carrier ou equivalente</t>
  </si>
  <si>
    <t>Q.01.000.098201</t>
  </si>
  <si>
    <t>Cortina de ar com duas velocidades, para vão 1,20 m, ref. Springer, Elgin ou equivalente</t>
  </si>
  <si>
    <t>Q.01.000.098203</t>
  </si>
  <si>
    <t>Cortina de ar com duas velocidades, para vão 1,50 m, ref. Springer, Elgin ou equivalente</t>
  </si>
  <si>
    <t>Q.02.000.024314</t>
  </si>
  <si>
    <t>Q.02.000.091438</t>
  </si>
  <si>
    <t>Q.03.000.020669</t>
  </si>
  <si>
    <t>Sistema de tratamento de águas cinzas e aproveitamento de águas pluviais para reuso em fins não potáveis, vazão 2m³/h; ref. Acquaciclus ou equivalente</t>
  </si>
  <si>
    <t>Q.04.000.031001</t>
  </si>
  <si>
    <t>Unidade Condensadora VRF para sistema de ar condicionado, capacidade até 6 TR</t>
  </si>
  <si>
    <t>Q.04.000.031002</t>
  </si>
  <si>
    <t>Unidade Condensadora VRF para sistema de ar condicionado, capacidade de 8 TR a 10 TR</t>
  </si>
  <si>
    <t>Q.04.000.031003</t>
  </si>
  <si>
    <t>Unidade Condensadora VRF para sistema de ar condicionado, capacidade de 11 TR a 13 TR</t>
  </si>
  <si>
    <t>Q.04.000.031004</t>
  </si>
  <si>
    <t>Unidade Condensadora VRF para sistema de ar condicionado, capacidade de 14 TR a 16 TR</t>
  </si>
  <si>
    <t>Q.04.000.031006</t>
  </si>
  <si>
    <t>Resfriador de líquidos chiller refrigerado a ar (condensação a ar) controlado por microprocessador, com compressor tipo Scroll, capacidade de  80 TR, ref. Aquasnap modelo 30RBA  da Carrier ou equivalente</t>
  </si>
  <si>
    <t>Q.04.000.031016</t>
  </si>
  <si>
    <t>Resfriadora de líquidos (chiller), com compressor e condensação a ar, capacidade de 20 TR</t>
  </si>
  <si>
    <t>Q.04.000.031017</t>
  </si>
  <si>
    <t>Resfriador de líquidos chiller refrigerado a ar (condensação a ar) controlado por microprocessador, com compressor tipo Scroll, capacidade de 160 TR, ref. Aquasnap 30RB-A 170-446 da Carrier ou equivalente - instalado</t>
  </si>
  <si>
    <t>Q.04.000.031020</t>
  </si>
  <si>
    <t>Unidade Evaporadora VRF para sistema de ar condicionado, tipo hiwall, capacidade de 1 TR</t>
  </si>
  <si>
    <t>Q.04.000.031021</t>
  </si>
  <si>
    <t>Unidade Evaporadora VRF para sistema de ar condicionado, tipo hiwall, capacidade de 2 TR</t>
  </si>
  <si>
    <t>Q.04.000.031022</t>
  </si>
  <si>
    <t>Unidade Evaporadora VRF para sistema de ar condicionado, tipo hiwall, capacidade de 3 TR</t>
  </si>
  <si>
    <t>Q.04.000.031030</t>
  </si>
  <si>
    <t>Unidade Evaporadora VRF para sistema de ar condicionado, tipo piso teto, capacidade de 1 TR</t>
  </si>
  <si>
    <t>Q.04.000.031031</t>
  </si>
  <si>
    <t>Unidade Evaporadora VRF para sistema de ar condicionado, tipo piso teto, capacidade de 2 TR</t>
  </si>
  <si>
    <t>Q.04.000.031032</t>
  </si>
  <si>
    <t>Unidade Evaporadora VRF para sistema de ar condicionado, tipo piso teto, capacidade de 3 TR</t>
  </si>
  <si>
    <t>Q.04.000.031033</t>
  </si>
  <si>
    <t>Unidade Evaporadora VRF para sistema de ar condicionado, tipo piso teto, capacidade de 4 TR</t>
  </si>
  <si>
    <t>Q.04.000.031040</t>
  </si>
  <si>
    <t>Unidade Evaporadora VRF para sistema de ar condicionado, tipo cassete, capacidade de 1 TR</t>
  </si>
  <si>
    <t>Q.04.000.031041</t>
  </si>
  <si>
    <t>Unidade Evaporadora VRF para sistema de ar condicionado, tipo cassete, capacidade de 2 TR</t>
  </si>
  <si>
    <t>Q.04.000.031042</t>
  </si>
  <si>
    <t>Unidade Evaporadora VRF para sistema de ar condicionado, tipo cassete, capacidade de 3 TR</t>
  </si>
  <si>
    <t>Q.04.000.031043</t>
  </si>
  <si>
    <t>Unidade Evaporadora VRF para sistema de ar condicionado, tipo cassete, capacidade de 4 TR</t>
  </si>
  <si>
    <t>Q.04.000.031301</t>
  </si>
  <si>
    <t>Caixa ventiladora com ventilador centrífugo 10.000 m³/h, pressão 30mmca - 220 / 380 V / 60HZ; ref. Sirocco ou equivalente</t>
  </si>
  <si>
    <t>Q.04.000.031400</t>
  </si>
  <si>
    <t>Duto flexível em alumínio, seção circular, isolado termicamente com lã de vidro de 25 mm; ref. Isodec RT 10 cm (4") Multivac ou equivalente</t>
  </si>
  <si>
    <t>Q.04.000.031401</t>
  </si>
  <si>
    <t>Duto flexível em alumínio, seção circular, isolado termicamente com lã de vidro de 25 mm; ref. Isodec RT 15 cm (6") Multivac ou equivalente</t>
  </si>
  <si>
    <t>Q.04.000.031402</t>
  </si>
  <si>
    <t>Duto flexível em alumínio, seção circular, isolado termicamente com lã de vidro de 25 mm; ref. Isodec RT 20 cm (8") Multivac ou equivalente</t>
  </si>
  <si>
    <t>Q.04.000.031404</t>
  </si>
  <si>
    <t>Damper Corta Fogo tipo comporta, formato circular ou retangular, com elemento fusível e chave fim de curso, referência comercial série FKA-TI-BR-120 fabricante TROX ou equivalente</t>
  </si>
  <si>
    <t>Q.04.000.031408</t>
  </si>
  <si>
    <t>Difusor de jato de ar orientável, de longo alcance, tipo Jet-Nozzles, formato redondo, para insuflamento de ar, em alumínio pintado com esmalte sintético, vazão de ar 1.330 m³/h, ref. DUE-S de 400 da Trox ou equivalente</t>
  </si>
  <si>
    <t>Q.04.000.031409</t>
  </si>
  <si>
    <t>Damper de regulagem manual, modelo RG-B; tamanho: 0,10 m² a 0,14 m²; referência comercial: Trox, Difus-ar ou equivalente</t>
  </si>
  <si>
    <t>Q.04.000.031410</t>
  </si>
  <si>
    <t>Tanque de expansão, capacidade (volume mínimo) de 250 litros, completo, para compensação da dilatação térmica da água no sistema de ar condicionado central, ref. modelo Statico 250 l da Imi-Hydronic, TAP-250 V da Schneider ou equivalente</t>
  </si>
  <si>
    <t>Q.04.000.031415</t>
  </si>
  <si>
    <t>Registro de regulagem de vazão de ar, tipo OB, confeccionado em chapa galvanizada pintada com esmalte sintético, medindo 40 x 5 cm, ref. RG fabricante Trox ou equivalente</t>
  </si>
  <si>
    <t>Q.04.000.031416</t>
  </si>
  <si>
    <t>Damper de regulagem manual, modelo RG-B; tamanho: 0,15 m² a 0,20 m²; ref. Trox, Difus-ar ou equivalente</t>
  </si>
  <si>
    <t>Q.04.000.031417</t>
  </si>
  <si>
    <t>Difusor de insuflação de ar, tipo direcional, medindo 30 x 30 cm, ref. DQ-32 da Trox ou equivalente</t>
  </si>
  <si>
    <t>Q.04.000.031418</t>
  </si>
  <si>
    <t>Damper de regulagem manual, modelo RG-B; tamanho: 0,21 m² a 0,40 m²; ref. Trox, Difus-ar ou equivalente</t>
  </si>
  <si>
    <t>Q.04.000.031419</t>
  </si>
  <si>
    <t>Difusor de insuflação de ar, tipo direcional, medindo 45 x 15 cm, ref. DI-RG-32 da Trox ou equivalente</t>
  </si>
  <si>
    <t>Q.04.000.031425</t>
  </si>
  <si>
    <t>Difusor para insuflamento de ar com plenum, modelo ADLK-S-AG, tamanhos 2,3,4,e 5; ref. Trox ou equivalente</t>
  </si>
  <si>
    <t>Q.04.000.031426</t>
  </si>
  <si>
    <t>Difusor para insuflamento de ar com plenum, modelo ALS-DS com 2 aberturas, tamanho 200 cm; ref. Trox ou equivalente</t>
  </si>
  <si>
    <t>Q.04.000.031427</t>
  </si>
  <si>
    <t>Difusor de plástico, modelo DVK-R, diâmetro 15 cm; ref. Multivac ou equivalente</t>
  </si>
  <si>
    <t>Q.04.000.031428</t>
  </si>
  <si>
    <t>Difusor de plástico, modelo DVK-R, diâmetro 20 cm; ref. Multivac ou equivalente</t>
  </si>
  <si>
    <t>Q.04.000.031429</t>
  </si>
  <si>
    <t>Grelha de retorno/exaustão com registro, modelo AR-AG; tamanho: 0,03 m² a 0,06 m²</t>
  </si>
  <si>
    <t>Q.04.000.031430</t>
  </si>
  <si>
    <t>Grelha de retorno/exaustão com registro, modelo AR-AG; tamanho: 0,07 m² a 0,13 m²</t>
  </si>
  <si>
    <t>Q.04.000.031431</t>
  </si>
  <si>
    <t>Grelha de retorno/exaustão com registro, modelo AR-AG; tamanho: 0,14 m² a 0,19 m²</t>
  </si>
  <si>
    <t>Q.04.000.031432</t>
  </si>
  <si>
    <t>Grelha de retorno/exaustão com registro, modelo AR-AG; tamanho: 0,20 m² a 0,40 m²</t>
  </si>
  <si>
    <t>Q.04.000.031433</t>
  </si>
  <si>
    <t>Grelha de retorno/exaustão com registro, modelo AR-AG; tamanho: 0,41 m² a 0,65 m²</t>
  </si>
  <si>
    <t>Q.04.000.031434</t>
  </si>
  <si>
    <t>Grelha de porta, modelo AGS-T; tamanho: 0,03 m² a 0,06 m²</t>
  </si>
  <si>
    <t>Q.04.000.031435</t>
  </si>
  <si>
    <t>Grelha de porta, modelo AGS-T; tamanho: 0,07 m² a 0,13 m²</t>
  </si>
  <si>
    <t>Q.04.000.031436</t>
  </si>
  <si>
    <t>Grelha de porta, modelo AGS-T; tamanho: 0,14 m² a 0,30 m²</t>
  </si>
  <si>
    <t>Q.04.000.031440</t>
  </si>
  <si>
    <t>Grelha de insuflação ou retorno, dupla deflexão e registro, lâminas convergentes, aletas verticais ajustáveis individualmente, em alumínio anodizado, tamanho: acima de 0,5 até 1,0 m²; ref. mod. VAT-DG da Trox ou equivalente</t>
  </si>
  <si>
    <t>Q.04.000.031441</t>
  </si>
  <si>
    <t>Grelha de insuflação ou retorno, dupla deflexão e registro, lâminas convergentes, aletas verticais ajustáveis individualmente, em alumínio anodizado, tamanho: acima de 0,1 até 0,5 m²; ref. mod. VAT-DG da Trox ou equivalente</t>
  </si>
  <si>
    <t>Q.04.000.031442</t>
  </si>
  <si>
    <t>Grelha de insuflação ou retorno, dupla deflexão e registro, lâminas convergentes, aletas verticais ajustáveis individualmente, em alumínio anodizado, tamanho: até 0,1 m²; ref. mod. VAT-DG da Trox ou equivalente</t>
  </si>
  <si>
    <t>Q.04.000.031443</t>
  </si>
  <si>
    <t>Painel rígido em lã de vidro, alta densidade, dimensões 2,70x1,20m, espessura de 25mm, revestidos face externa FSK (Foil Scrim Kraft aluminizado) e face interna tecido de vidro preto; ref. Climaver Acustic da Isover ou equivalente</t>
  </si>
  <si>
    <t>Q.04.000.032307</t>
  </si>
  <si>
    <t>Caixa ventiladora tipo compacta em estrutura e painéis em aço galvanizado, contendo ventilador centrífugo de dupla aspiração e motor elétrico para acionamento, vazão de 4.600 m³/hora e pressão estática de 30 mmca</t>
  </si>
  <si>
    <t>Q.04.000.032309</t>
  </si>
  <si>
    <t>Caixa ventiladora tipo compacta em estrutura e painéis em aço galvanizado, contendo ventilador centrífugo de dupla aspiração e motor elétrico para acionamento, vazão de 28.000 m³/h e pressão estática de 30 mmca</t>
  </si>
  <si>
    <t>Q.04.000.032311</t>
  </si>
  <si>
    <t>Resfriadora de líquidos, compressor Screw/parafuso (chiller), condensação à ar, capacidade 120 TR, compacto, com tubulações, fiações e controles internos, 380V/60Hz, ref. 30 RB-A Carrier, R407C série SAZ mod. RCU120SAZ4A7P Chiller Hitachi ou equivalente</t>
  </si>
  <si>
    <t>Q.04.000.032314</t>
  </si>
  <si>
    <t>Caixa ventiladora com ventilador centrífugo 8.800 m³/h e motor 2,2 kW - tensão 220/380V/60Hz, pressão 35 mmCA</t>
  </si>
  <si>
    <t>Q.04.000.032316</t>
  </si>
  <si>
    <t>Caixa ventiladora com ventilador centrífugo 1.710 m³/h e motor 0,55 kW - tensão 220/380V/60Hz, pressão 35 mmCA; ref. Projelmec ou equivalente</t>
  </si>
  <si>
    <t>Q.04.000.032317</t>
  </si>
  <si>
    <t>Caixa ventiladora com ventilador centrífugo 1.190 m³/h e tensão 220/380V/60Hz, pressão 37 mmCA; ref. GV-SVDL 155 da Motovent ou equivalente</t>
  </si>
  <si>
    <t>Q.04.000.032319</t>
  </si>
  <si>
    <t>Resfriadora de líquidos com compressor Screw/parafuso (chiller), condensação à ar, capac. 200-210 TR, compacto, c/tubulações, fiações e controles internos, 380V/60Hz; ref. 30 RB-A Carrier, R407C série SAZ mod. RCU210SAZ4A7P chiller Hitachi ou equivalente</t>
  </si>
  <si>
    <t>Q.04.000.032321</t>
  </si>
  <si>
    <t>Tratamento de ar compacta fancolete hidrônico tp cassette, com ventiladores centrífugos dupla aspiração, kit grelha e motor elétrico, estrutura e painéis plástico alta resistência, refrigeração 20.000 Btu/h - 1,6 TR, ref. 40HK-20 Carrier ou equivalente</t>
  </si>
  <si>
    <t>Q.04.000.032323</t>
  </si>
  <si>
    <t>Tratamento de ar compacta fancolete hidrônico tp cassette, com ventiladores centrífugos dupla aspiração, kit grelha e motor elétrico, estrutura e painéis plástico alta resistência, refrigeração 25.000 Btu/h - 2,1 TR, ref. 40HK-25 Carrier ou equivalente</t>
  </si>
  <si>
    <t>Q.04.000.032324</t>
  </si>
  <si>
    <t>Tratamento ar compacta fancolete hidrônico tipo cassette, com ventiladores centrífugos dupla aspiração, kit grelha e motor elétrico, estrutura e painéis de plástico alta resistência, refrigeração 32.000 Btu/h - 2,6 TR, ref. 40HK-32 Carrier ou equivalente</t>
  </si>
  <si>
    <t>Q.04.000.032325</t>
  </si>
  <si>
    <t>Tratamento ar compacta fancolete hidrônico, piso-teto, serpentina, filtros ar, ventiladores/motores elétricos, revest. isolamento térmico/acústico, vazão 637m³/h, refrig 14.000Btu/h - 1,2TR 220V/1Ph/60Hz; ref. 42LS14 Carrier ou equivalente</t>
  </si>
  <si>
    <t>Q.04.000.032327</t>
  </si>
  <si>
    <t>Tratamento ar compacta fancolete hidrônico, piso-teto, serpentina, filtros ar, ventiladores/motores elétricos, revest. isolamento térmico/acústico, vazão 1.215m³/h, refrig. 25.000Btu/h, 2,1TR 220V/1Ph/60Hz; ref. Carrier ou equivalente</t>
  </si>
  <si>
    <t>Q.04.000.032329</t>
  </si>
  <si>
    <t>Tratamento ar compacta fancolete hidrônico, piso-teto, serpentina, filtros ar, ventiladores/motores elétricos, revest. isolamento térmico/acústico, vazão 1.758m³/h, refrigeração 36.000Btu/h, 3TR 220V/1Ph/60Hz; ref. Carrier ou equivalente</t>
  </si>
  <si>
    <t>Q.04.000.032331</t>
  </si>
  <si>
    <t>Tratamento ar compacta fancolete hidrônico, piso-teto, serpentina, filtros ar, ventiladores/motores elétricos, revest. isolamento térmico/acústico, vazão 2.166m³/h, refrig 48.000Btu/h-4TR 220V/1Ph/60Hz; ref. Carrier, Hitachi ou equivalente</t>
  </si>
  <si>
    <t>Q.04.000.032333</t>
  </si>
  <si>
    <t>Tratamento de ar fan-coil tipo Air Handling Unit de concepção modular, capacidade de 10 TR, ref. TKM-227 10TR - 50mmca Trox, modelo YE/10 fabricante York ou equivalente</t>
  </si>
  <si>
    <t>Q.04.000.032335</t>
  </si>
  <si>
    <t>Tratamento de ar fan-coil tipo Air Handling Unit de concepção modular, capacidade de 40 TR, ref. TKM-227 40TR - 50mmca Trox, modelo YE/40 fabricante York ou equivalente</t>
  </si>
  <si>
    <t>Q.04.000.032337</t>
  </si>
  <si>
    <t>Tratamento de ar fan-coil tipo Air Handling Unit de concepção modular, capacidade de 50 TR, ref. TKM-227 50TR - 50mmca Trox, modelo TCA-LQ-50/8ROWS Hitachi ou equivalente</t>
  </si>
  <si>
    <t>Q.04.000.032340</t>
  </si>
  <si>
    <t>Unidades de Tratamento de ar (fan-coil) - 4.000 m³/h - 6TR, pressão estática externa 50mmCA; ref. Carrier, Constarco ou equivalente</t>
  </si>
  <si>
    <t>Q.04.000.032344</t>
  </si>
  <si>
    <t>Válvula de balanceamento diâmetro 1 " a 2-1/2"</t>
  </si>
  <si>
    <t>Q.04.000.032345</t>
  </si>
  <si>
    <t>Válvula borboleta na configuração wafer motorizada atuador floating diâmetro 3'' a 4"</t>
  </si>
  <si>
    <t>Q.04.000.032346</t>
  </si>
  <si>
    <t>Q.04.000.032347</t>
  </si>
  <si>
    <t>Válvula motorizada de esfera, com duas vias atuador floating; diâmetro de 1 1/2" a 3/4"; ref. EMO-85M-24+S6064 da Actua Controls, CN7510A2001+VB02 1/2"' e 3/4"' da Honeywell,  B239+ARB24-3 da Belimo ou equivalente</t>
  </si>
  <si>
    <t>Q.04.000.032348</t>
  </si>
  <si>
    <t>Válvula duas vias on/off retorno elétrico, diâmetro 1/2" a 3/4"; ref. ACTBV80S-215/ACTBV80S-220 da Actua ou equivalente</t>
  </si>
  <si>
    <t>Q.04.000.032349</t>
  </si>
  <si>
    <t>Válvula esfera motorizada de duas vias de atuador proporcional diâmetro 2" a 2 1/2"</t>
  </si>
  <si>
    <t>Q.04.000.032350</t>
  </si>
  <si>
    <t>Atuador proporcional de 10 Nm, tensão de entrada AC/DC 24 V, IP 54</t>
  </si>
  <si>
    <t>Q.04.000.032351</t>
  </si>
  <si>
    <t>Válvula esfera duas vias flangeada Ø3''</t>
  </si>
  <si>
    <t>Q.04.000.032357</t>
  </si>
  <si>
    <t>Veneziana com tela, anodizado natural, com filtro G4 e furos; referência comercial modelo AWG fabricantes Trox, Difus-ar ou equivalente</t>
  </si>
  <si>
    <t>Q.04.000.032358</t>
  </si>
  <si>
    <t>Veneziana com tela, modelo AWG; referência comercial: Trox ou equivalente</t>
  </si>
  <si>
    <t>Q.04.000.032359</t>
  </si>
  <si>
    <t>Veneziana com tela, modelo AWG, tamanho 38,5x33 cm; referência comercial: Trox, Difus-ar ou equivalente</t>
  </si>
  <si>
    <t>Q.04.000.032360</t>
  </si>
  <si>
    <t>Veneziana com tela, modelo AWG, tamanho 78,5x33 cm; referência comercial: Trox, Difus-ar ou equivalente</t>
  </si>
  <si>
    <t>R.02.000.038018</t>
  </si>
  <si>
    <t>Óleo de linhaça</t>
  </si>
  <si>
    <t>R.02.000.039013</t>
  </si>
  <si>
    <t>Ácido muriático</t>
  </si>
  <si>
    <t>R.02.000.039014</t>
  </si>
  <si>
    <t>Graxa lubrificante pastosa</t>
  </si>
  <si>
    <t>R.03.000.020338</t>
  </si>
  <si>
    <t>Tela tipo mosquiteira removível em fibra de vidro revestida em pvc, perfil alumínio, borracha EPDM, Kit fixação com 4 cantoneiras, travas e parafusos com buchas</t>
  </si>
  <si>
    <t>R.03.000.020341</t>
  </si>
  <si>
    <t>Tela em poliéster, malha 2x2mm, gramatura mínima de 31g/m², estruturante para impermeabilização a frio; ref. Ernetex, Vedacit ou equivalente</t>
  </si>
  <si>
    <t>R.03.000.020342</t>
  </si>
  <si>
    <t>Tela em polietileno, malha hexagonal de 1/2´, gramatura mínima de 205g/m², ref. Pinteiro 5110P ou 5111P da Nortene, ou equivalente</t>
  </si>
  <si>
    <t>R.03.000.027502</t>
  </si>
  <si>
    <t>Tela em polietileno (nylon), malha 10x10cm - fio com espessura de 2 mm, instalada</t>
  </si>
  <si>
    <t>R.03.000.028049</t>
  </si>
  <si>
    <t>Macrofibra estrutural polipropileno, resistência à tração&gt;=500MPa, E&gt;=5 Gpa, título até 5dtex, tenacidade mín. 5cN/dtex, deformação até 5cN/dtex e até 40%, perda massa por alcalinidade&lt;5%; ref. Politex Neomatex, Duristeel FF54 Concrefibra ou equivalente</t>
  </si>
  <si>
    <t>R.03.000.028050</t>
  </si>
  <si>
    <t>Microfibra polimérica anticrack, resistência à tração &gt;= 500Mpa, E&gt;=5 Gpa, título até 5dtex, tenacidade mín. 5cN/dtex, deformação até 5cN/dtex e até 40%, perda massa por alcalinidade &lt; 5%; ref. Neofibra MF Neomatex, Fibralit-Co Concrefibra ou equivalente</t>
  </si>
  <si>
    <t>S.01.000.038760</t>
  </si>
  <si>
    <t>S.01.000.080102</t>
  </si>
  <si>
    <t>Caminhão com irrigadeira e autobomba, capacidade mínima de 6.000 litros - COND.D</t>
  </si>
  <si>
    <t>S.01.000.080105</t>
  </si>
  <si>
    <t>Vassoura mecânica - rebocada mecanicamente</t>
  </si>
  <si>
    <t>S.01.000.080119</t>
  </si>
  <si>
    <t>Trator com pneus industrial, agrícola com peso de 5 T</t>
  </si>
  <si>
    <t>S.01.000.080125</t>
  </si>
  <si>
    <t>Betoneira reversível com carregador, capacidade de 320 litros, acionamento do motor combustão interna (diesel e gasolina) ou motor elétrico Alfa 320</t>
  </si>
  <si>
    <t>S.01.000.080129</t>
  </si>
  <si>
    <t>Compressor de ar XA 125 MWD - COND. D</t>
  </si>
  <si>
    <t>S.01.000.080149</t>
  </si>
  <si>
    <t>Vibroacabadora de asfalto sobre esteiras, capacidade 400 ton/hora</t>
  </si>
  <si>
    <t>S.01.000.080157</t>
  </si>
  <si>
    <t>Rompedor Pneumático ATLAS COPCO TEX 32 PS</t>
  </si>
  <si>
    <t>S.01.000.080178</t>
  </si>
  <si>
    <t>Rolo compactador vibratório de um cilindro/PN 7T</t>
  </si>
  <si>
    <t>S.01.000.080258</t>
  </si>
  <si>
    <t>Caminhão carroceria em madeira, capacidade até 8 toneladas</t>
  </si>
  <si>
    <t>S.01.000.080266</t>
  </si>
  <si>
    <t>Pá-carregadeira retroescavadeira / carregadeira, capacidade de 0,77m³ - COND. D</t>
  </si>
  <si>
    <t>S.01.000.080272</t>
  </si>
  <si>
    <t>Escavadeira hidráulica sobre esteira 100 HP (74 kW)</t>
  </si>
  <si>
    <t>S.01.000.080303</t>
  </si>
  <si>
    <t>Trator sobre esteira com lamina/Ripper 2,28m³</t>
  </si>
  <si>
    <t>S.01.000.080308</t>
  </si>
  <si>
    <t>Caminhão basculante caçamba minério, capacidade de 8,0m³ - COND.D</t>
  </si>
  <si>
    <t>S.01.000.080311</t>
  </si>
  <si>
    <t>Caminhão basculante diesel com capacidade de 5 m³ - COND. D</t>
  </si>
  <si>
    <t>S.01.000.080312</t>
  </si>
  <si>
    <t>Caminhão espargidor, capacidade de 6.000 litros - COND.D</t>
  </si>
  <si>
    <t>S.01.000.080330</t>
  </si>
  <si>
    <t>Rolo compactador vibratório com pé de carneiro em aço, potência 121 a 127HP (90 a 93 kW), ref. CA25PD DYNAPAC ou equivalente</t>
  </si>
  <si>
    <t>S.01.000.080332</t>
  </si>
  <si>
    <t>Motoniveladora com escarificador potência 140HP (104kW), ref. CAT 120H da CATERPILLAR ou equivalente</t>
  </si>
  <si>
    <t>S.01.000.080334</t>
  </si>
  <si>
    <t>Placa vibratória impacto de 1.700 kg, com motor diesel, ou gasolina, ou elétrico, ref. Placa Vibratoria Dynapac CM13 da Flygt do Brasil ou equivalente</t>
  </si>
  <si>
    <t>S.01.000.080337</t>
  </si>
  <si>
    <t>Rolo compactador autopropelido, vibratório em aço, cilindros lisos em tandem, potência 80 HP (59 kW); ref. CC21 Dynapac 6 toneladas ou equivalente</t>
  </si>
  <si>
    <t>S.01.000.080338</t>
  </si>
  <si>
    <t>Rolo compactador de pneus para asfalto, capacidade 27 toneladas</t>
  </si>
  <si>
    <t>S.01.000.080342</t>
  </si>
  <si>
    <t>Trator de esteira lâmina reta/riper - 328HP, CATEPILLAR-D8R PS328 ou equivalente</t>
  </si>
  <si>
    <t>S.01.000.080344</t>
  </si>
  <si>
    <t>Trator sobre esteiras potência 76 a 88HP (56 a 64,9kW), ref. D4 da Komatsu ou equivalente</t>
  </si>
  <si>
    <t>S.01.000.080349</t>
  </si>
  <si>
    <t>Veículo com capacidade para 4 pessoas, pot. 1.000CC - Cond. D</t>
  </si>
  <si>
    <t>S.01.000.080351</t>
  </si>
  <si>
    <t>Guindauto MUNCK M-640/18 com lança telescópica capacidade 3750 kg</t>
  </si>
  <si>
    <t>S.01.000.080352</t>
  </si>
  <si>
    <t>Veículo utilitário com capacidade para 9 pessoas - 1.600 CC - COND.D</t>
  </si>
  <si>
    <t>S.01.000.080357</t>
  </si>
  <si>
    <t>Locação de estação total</t>
  </si>
  <si>
    <t>S.01.000.080358</t>
  </si>
  <si>
    <t>Locação de nível com tripé</t>
  </si>
  <si>
    <t>S.01.000.081345</t>
  </si>
  <si>
    <t>Fresadora, largura útil 1 m; ref. Fresadora Wirtgem 1000C ou equivalente</t>
  </si>
  <si>
    <t>S.01.000.091701</t>
  </si>
  <si>
    <t>Sinalização horizontal com resina vinílica ou acrílica</t>
  </si>
  <si>
    <t>S.01.000.091713</t>
  </si>
  <si>
    <t>S.03.000.000001</t>
  </si>
  <si>
    <t>Chapa em MDF cru, espessura de 2cm</t>
  </si>
  <si>
    <t>S.03.000.020120</t>
  </si>
  <si>
    <t>Placa de advertência em chapa de alumínio, espessura 2mm, com pintura refletiva</t>
  </si>
  <si>
    <t>S.03.000.026616</t>
  </si>
  <si>
    <t>Cantoneira em alumínio</t>
  </si>
  <si>
    <t>S.03.000.026664</t>
  </si>
  <si>
    <t>Chapa de aço galvanizado nas bitolas: nº 22, n° 24 e n° 26</t>
  </si>
  <si>
    <t>S.03.000.028009</t>
  </si>
  <si>
    <t>Cola de contato para chapa vinílica / borracha</t>
  </si>
  <si>
    <t>S.03.000.028010</t>
  </si>
  <si>
    <t>Silicone para envidraçamento estrutural, 280g</t>
  </si>
  <si>
    <t>S.03.000.028011</t>
  </si>
  <si>
    <t>Perfil de borracha EPDM maciço de 12x15mm, para esquadrias</t>
  </si>
  <si>
    <t>S.03.000.032568</t>
  </si>
  <si>
    <t>Rodapé em mármore branco com espessura de 2 cm e altura de 7,0cm, acabamento polido</t>
  </si>
  <si>
    <t>S.03.000.033070</t>
  </si>
  <si>
    <t xml:space="preserve">Agente de cura, retardador de evaporação da água e protetor de umidade do concreto </t>
  </si>
  <si>
    <t>S.03.000.036002</t>
  </si>
  <si>
    <t>Rodapé de madeira ipê/jatobá de 7 x 1,5 cm</t>
  </si>
  <si>
    <t>S.03.000.036500</t>
  </si>
  <si>
    <t>Tampão ferro dúctil de 300 x 300mm, classe 125 (ruptura &gt; 125 kN), conforme NBR 10160/2005</t>
  </si>
  <si>
    <t>S.03.000.040001</t>
  </si>
  <si>
    <t>Poste concreto armado circular, H= 11m p/200kgf</t>
  </si>
  <si>
    <t>S.03.000.040007</t>
  </si>
  <si>
    <t>Poste concreto armado circular, H= 9m p/300kgf</t>
  </si>
  <si>
    <t>S.03.000.040009</t>
  </si>
  <si>
    <t>Poste concreto armado circular, H= 9m p/400kgf</t>
  </si>
  <si>
    <t>S.03.000.042306</t>
  </si>
  <si>
    <t>Placa de sinalização em chapa de aço N.16, com pintura refletiva "Perigo Alta Tensão"</t>
  </si>
  <si>
    <t>S.03.000.049580</t>
  </si>
  <si>
    <t>Cortadora de pavimento concreto/asfalto, motor a gasolina, potência 13HP, com disco de corte adiamantado segmentado para concreto, Ø 350mm - CHP diurno</t>
  </si>
  <si>
    <t>S.03.000.060255</t>
  </si>
  <si>
    <t>Anel pré-moldado em concreto, diâmetro externo de 0,80 m, h= 0,50 m</t>
  </si>
  <si>
    <t>S.03.000.061192</t>
  </si>
  <si>
    <t>Curva 45° em aço galvanizado, rosca macho/fêmea, Ø 2 1/2´</t>
  </si>
  <si>
    <t>S.03.000.061193</t>
  </si>
  <si>
    <t>Curva 90° em aço galvanizado, rosca fêmea/fêmea, Ø 2 1/2´</t>
  </si>
  <si>
    <t>S.03.000.080127</t>
  </si>
  <si>
    <t>Máquina projetora de concreto</t>
  </si>
  <si>
    <t>S.03.000.080128</t>
  </si>
  <si>
    <t>Compressor de ar rebocável, vazão 748pcm, motor a diesel, pot. 210cv</t>
  </si>
  <si>
    <t>S.03.000.080129</t>
  </si>
  <si>
    <t>Máquina extrusora de concreto para guias e sarjetas, motor a diesel, potência 14cv</t>
  </si>
  <si>
    <t>S.03.000.080130</t>
  </si>
  <si>
    <t>Régua vibradora dupla para concreto a gasolina 5,5 Hp, peso de 60 kg, comprimento 4 m</t>
  </si>
  <si>
    <t>S.03.000.080328</t>
  </si>
  <si>
    <t>Guindaste hidráulico autopropelido, com lança telescópica, para espaços limitados, tração 4x4, capacidade acima de 30 ton, potência 97 KW</t>
  </si>
  <si>
    <t>S.03.000.085678</t>
  </si>
  <si>
    <t>Retroescavadeira sobre rodas com carregadeira, tração 4x4, potência liquida 88 HP, peso operacional mínimo 6674 kg capacidade da carregadeira de 1 m³ e da retroescavadeira mínima de 0,26 m³, profundidade de escavação máxima de 4,37 m</t>
  </si>
  <si>
    <t>S.04.000.020160</t>
  </si>
  <si>
    <t>Batente de alumínio para divisória</t>
  </si>
  <si>
    <t>S.04.000.020379</t>
  </si>
  <si>
    <t>Tubo de papelão para forma com diâmetro de 45 cm</t>
  </si>
  <si>
    <t>S.04.000.020750</t>
  </si>
  <si>
    <t>Mão de obra / equipamentos mecânico e rotativo / corte / laser</t>
  </si>
  <si>
    <t>S.04.000.021027</t>
  </si>
  <si>
    <t>Vigas em cambará, cedrinho, eucalipto-citriodora, eucalipto-saligna, garapa, cupiúba, itaúba, de 6,0 x 16,0cm</t>
  </si>
  <si>
    <t>S.04.000.021028</t>
  </si>
  <si>
    <t>Madeira serrada G1-C6</t>
  </si>
  <si>
    <t>S.04.000.021087</t>
  </si>
  <si>
    <t>Chapa compensada plastificada de 12 mm de espessura</t>
  </si>
  <si>
    <t>S.04.000.021093</t>
  </si>
  <si>
    <t>Locação de andaime torre metálico (1,5x1,5m), com piso metálico</t>
  </si>
  <si>
    <t>S.04.000.021094</t>
  </si>
  <si>
    <t>Locação de andaime tubular fachadeiro, largura mínima de 1,00 m com piso metálico e sapatas ajustáveis</t>
  </si>
  <si>
    <t>M2XME</t>
  </si>
  <si>
    <t>S.04.000.021235</t>
  </si>
  <si>
    <t>Tubo de papelão para forma com diâmetro de 30 cm</t>
  </si>
  <si>
    <t>S.04.000.021236</t>
  </si>
  <si>
    <t>Tubo de papelão para forma com diâmetro de 50 cm</t>
  </si>
  <si>
    <t>S.04.000.021238</t>
  </si>
  <si>
    <t>Tubo de papelão para forma com diâmetro de 25 cm</t>
  </si>
  <si>
    <t>S.04.000.021239</t>
  </si>
  <si>
    <t>Tubo de papelão para forma com diâmetro de 35 cm</t>
  </si>
  <si>
    <t>S.04.000.021240</t>
  </si>
  <si>
    <t>Tubo de papelão para fôrma com diâmetro de 40 cm</t>
  </si>
  <si>
    <t>S.04.000.021531</t>
  </si>
  <si>
    <t>Barra de transferência em aço liso, diâmetro de 12,5 mm e comprimento de 35 cm</t>
  </si>
  <si>
    <t>S.04.000.022069</t>
  </si>
  <si>
    <t>Espaçador treliçado de aço, H= 5 cm</t>
  </si>
  <si>
    <t>S.04.000.023626</t>
  </si>
  <si>
    <t>Forro em fibra mineral com placas acústicas removíveis de 625 x 625mm; ref. linha Sahara NRC0.60, borda T24 da OWA do Brasil ou equivalente - instalado</t>
  </si>
  <si>
    <t>S.04.000.024045</t>
  </si>
  <si>
    <t>Disco diamantado para máquinas serra-mármore</t>
  </si>
  <si>
    <t>S.04.000.024123</t>
  </si>
  <si>
    <t>Fibra de polipropileno corrugada, monofilamento 600g/m³, para concreto; ref. Degussa (Masterfiber), Fitesa (Polycret MF) ou equivalente</t>
  </si>
  <si>
    <t>S.04.000.026514</t>
  </si>
  <si>
    <t>Parafuso auto-atarraxante com fenda, zincado branco de 9,5 x 2,9 mm</t>
  </si>
  <si>
    <t>S.04.000.026601</t>
  </si>
  <si>
    <t>Perfil ´U´ enrijecido (60x45x20)mm chapa 14 galvanizado</t>
  </si>
  <si>
    <t>S.04.000.026621</t>
  </si>
  <si>
    <t>Ferro chato galvanizado 3/1" x 1/8"</t>
  </si>
  <si>
    <t>S.04.000.026727</t>
  </si>
  <si>
    <t>Parafuso auto-atarraxante 5,5x38mm com arruela e bucha tipo S8</t>
  </si>
  <si>
    <t>S.04.000.026728</t>
  </si>
  <si>
    <t>S.04.000.026818</t>
  </si>
  <si>
    <t>Perfil tubular galvanizado 30x30mm, espessura 3mm</t>
  </si>
  <si>
    <t>S.04.000.027499</t>
  </si>
  <si>
    <t>Galvanização a frio (tinta rica em zinco)</t>
  </si>
  <si>
    <t>S.04.000.027515</t>
  </si>
  <si>
    <t>Placas pré-moldada em concreto dimensões (1,60x0,60x0,03m)</t>
  </si>
  <si>
    <t>S.04.000.028017</t>
  </si>
  <si>
    <t>Endurecedor superficial para concreto</t>
  </si>
  <si>
    <t>S.04.000.028073</t>
  </si>
  <si>
    <t>Cola para piso vinílico</t>
  </si>
  <si>
    <t>S.04.000.031142</t>
  </si>
  <si>
    <t>Porta/balcão tipo basculante em chapa de aço galvanizado n° 16 (MSG), com acionamento manual</t>
  </si>
  <si>
    <t>S.04.000.031215</t>
  </si>
  <si>
    <t>Ferro trabalhado</t>
  </si>
  <si>
    <t>S.04.000.031547</t>
  </si>
  <si>
    <t>Elevador para passageiros, uso interno com capacidade mínima de 600kg, velocidade de 1 m/s, para duas paradas, portas unilaterais, em conformidade com as normas técnicas ABNT NBR 16858-2:2020, 16858-1:2021, NM 313:2007 e EN 13501-1</t>
  </si>
  <si>
    <t>S.04.000.031548</t>
  </si>
  <si>
    <t>Elevador para passageiros, uso interno com capacidade mínima de 600kg, velocidade de 1 m/s, para três paradas, portas unilaterais, em conformidade com as normas técnicas ABNT NBR 16858-2:2020, 16858-1:2021, NM 313:2007 e EN 13501-1</t>
  </si>
  <si>
    <t>S.04.000.031550</t>
  </si>
  <si>
    <t>Elevador para passageiros, uso interno com capacidade mínima de 600kg, velocidade de 1 m/s, para três paradas, portas bilaterais, em conformidade com as normas técnicas ABNT NBR 16858-2:2020, 16858-1:2021, NM 313:2007 e EN 13501-1</t>
  </si>
  <si>
    <t>S.04.000.031551</t>
  </si>
  <si>
    <t>Elevador para passageiros, uso interno com capacidade mínima de 600kg, velocidade de 1 m/s, para quatro paradas, portas bilaterais, em conformidade com as normas técnicas ABNT NBR 16858-2:2020, 16858-1:2021, NM 313:2007 e EN 13501-1</t>
  </si>
  <si>
    <t>S.04.000.031552</t>
  </si>
  <si>
    <t>Elevador para passageiros, uso interno com capacidade mínima de 600kg, velocidade de 1 m/s, para quatro paradas, portas unilaterais, em conformidade com as normas técnicas ABNT NBR 16858-2:2020, 16858-1:2021, NM 313:2007 e EN 13501-1</t>
  </si>
  <si>
    <t>S.04.000.031554</t>
  </si>
  <si>
    <t>Fornecimento e instalação de vidro laminado 5+5mm, inclusive acessórios em alumínio</t>
  </si>
  <si>
    <t>S.04.000.031686</t>
  </si>
  <si>
    <t>Tela alambrado soldada galvanizada fio 3,0mm, malha 5 x 15 cm</t>
  </si>
  <si>
    <t>S.04.000.031731</t>
  </si>
  <si>
    <t>Dobradiça em aço cromado com pino e bola em aço de 3 1/2´ x 3´</t>
  </si>
  <si>
    <t>S.04.000.031733</t>
  </si>
  <si>
    <t>Dobradiça 03 estágios ferro galvanizado DN 1´ x 4´</t>
  </si>
  <si>
    <t>S.04.000.032569</t>
  </si>
  <si>
    <t>Granito com espessura de 2cm e acabamento polido</t>
  </si>
  <si>
    <t>S.04.000.032570</t>
  </si>
  <si>
    <t>Granito com espessura de 3cm e acabamento polido</t>
  </si>
  <si>
    <t>S.04.000.033032</t>
  </si>
  <si>
    <t>Lambri em madeira macho/fêmea 10 x 1 cm, exceto pinus</t>
  </si>
  <si>
    <t>S.04.000.033562</t>
  </si>
  <si>
    <t>Plaqueta laminada para revestimento em áreas internas e externas</t>
  </si>
  <si>
    <t>S.04.000.034030</t>
  </si>
  <si>
    <t>Fita crepe 25mm x 50m</t>
  </si>
  <si>
    <t>S.04.000.034045</t>
  </si>
  <si>
    <t>Forro fibra mineral acústico, borda Square Lay-in, placas de 1250x625x16mm ou 625x625x16mm, pintura base poliester, estrutura de sustentação perfil ´T´; ref. Giorgian ou equivalente - instalado</t>
  </si>
  <si>
    <t>S.04.000.034078</t>
  </si>
  <si>
    <t>Luminária retangular de embutir tipo calha aberta com aletas parabólicas para 2 lâmpadas fluorescentes tubulares, ref. 123232 BC da ARM, FAA04-E228 da Lumicenter, PL 377/24 da Prolumi ou equivalente</t>
  </si>
  <si>
    <t>S.04.000.036075</t>
  </si>
  <si>
    <t>Junta elástica estrutural neoprene aplicada; ref. JJ2020F da Juntas Jeene ou equivalente</t>
  </si>
  <si>
    <t>S.04.000.036701</t>
  </si>
  <si>
    <t>Tampo para suporte rede voleibol / trave de futebol</t>
  </si>
  <si>
    <t>S.04.000.036702</t>
  </si>
  <si>
    <t>Rede para volei em poliamida (nylon), malha de 10x10cm, fio com espessura de 2mm, com 4 faixas de arremate em lona</t>
  </si>
  <si>
    <t>S.04.000.036703</t>
  </si>
  <si>
    <t>Poste para voleibol oficial, galvanizado, com pintura em esmalte na cor verde, completo</t>
  </si>
  <si>
    <t>S.04.000.038009</t>
  </si>
  <si>
    <t>Selador para pintura latex</t>
  </si>
  <si>
    <t>S.04.000.038010</t>
  </si>
  <si>
    <t>Lixa carbeto de silício de 7´</t>
  </si>
  <si>
    <t>S.04.000.038014</t>
  </si>
  <si>
    <t>Lixa massa/madeira uso geral Norton, Alcar ou equivalente (médias)</t>
  </si>
  <si>
    <t>S.04.000.039006</t>
  </si>
  <si>
    <t>Adesivo/selador à base de emulsão PVA/acrílica, ref. KZ Heydi da Viapol, Denverfix da Denver ou equivalente</t>
  </si>
  <si>
    <t>S.04.000.039086</t>
  </si>
  <si>
    <t>Placa de sinalização em PVC expandido de 70x20cm, espessura 3mm, adesivo dupla face sobre todo o verso</t>
  </si>
  <si>
    <t>S.04.000.042631</t>
  </si>
  <si>
    <t>Cantoneira em aço galvanizado de 2" x 2" x 1/8"</t>
  </si>
  <si>
    <t>S.04.000.042634</t>
  </si>
  <si>
    <t>Trilho chapa 50x60x1,9mm galvanizado para porta de correr</t>
  </si>
  <si>
    <t>S.04.000.042635</t>
  </si>
  <si>
    <t>Rodizio em aço duplo de 1 1/2"</t>
  </si>
  <si>
    <t>S.04.000.046214</t>
  </si>
  <si>
    <t>Sensor presença com fotocélula, bivolt, para iluminação teto, alcance 6m,120°, tempo de desligamento 1 ou 4 minutos</t>
  </si>
  <si>
    <t>S.04.000.049579</t>
  </si>
  <si>
    <t>Serra circular</t>
  </si>
  <si>
    <t>S.04.000.062028</t>
  </si>
  <si>
    <t>Baguete plástico tipo Tarucel, D= 6 mm</t>
  </si>
  <si>
    <t>S.04.000.062553</t>
  </si>
  <si>
    <t>Anel de borracha para tubo PVC 40mm (1 1/2´)</t>
  </si>
  <si>
    <t>S.04.000.065610</t>
  </si>
  <si>
    <t>Cuba em aço inoxidável simples de 600x500x300mm, AISI 304, liga 18,8 e chapa 22</t>
  </si>
  <si>
    <t>S.04.000.065676</t>
  </si>
  <si>
    <t>Tampo em MDF de 25 mm de espessura com laminado melamínico</t>
  </si>
  <si>
    <t>S.04.000.066171</t>
  </si>
  <si>
    <t>Ducha higiênica com registro, ref. Belle Epoque Light 1984 C51 da Deca, Delicatta 10906 da Docol, Aquarius 2195-A da Fabrimar ou equivalente</t>
  </si>
  <si>
    <t>S.04.000.067512</t>
  </si>
  <si>
    <t>S.04.000.067513</t>
  </si>
  <si>
    <t>S.04.000.069500</t>
  </si>
  <si>
    <t>Solução limpadora diluída em água</t>
  </si>
  <si>
    <t>S.04.000.069508</t>
  </si>
  <si>
    <t>Solda liga chumbo e estanho de 70x30</t>
  </si>
  <si>
    <t>S.04.000.069569</t>
  </si>
  <si>
    <t>Parafuso francês 5/16´ x 3/4´ com porca e arruela galvanizadas</t>
  </si>
  <si>
    <t>S.04.000.080135</t>
  </si>
  <si>
    <t>Lixadeira elétrica</t>
  </si>
  <si>
    <t>S.04.000.080173</t>
  </si>
  <si>
    <t>Rolo compactador liso de 1000 kg</t>
  </si>
  <si>
    <t>S.04.000.080237</t>
  </si>
  <si>
    <t>Máquina de lavagem a pressão tipo Vap (água fria, pressão 1700PSI)</t>
  </si>
  <si>
    <t>S.04.000.080341</t>
  </si>
  <si>
    <t>Placa vibratória - 60 kg</t>
  </si>
  <si>
    <t>S.04.000.081346</t>
  </si>
  <si>
    <t>Motosserra a gasolina portátil tipo 60 cilindradas; ref. mod.61 da Husqvarna ou equivalente</t>
  </si>
  <si>
    <t>S.04.000.081349</t>
  </si>
  <si>
    <t>Caminhão MUNCK 3 toneladas</t>
  </si>
  <si>
    <t>S.04.000.081350</t>
  </si>
  <si>
    <t>Caminhão MUNCK 15 toneladas</t>
  </si>
  <si>
    <t>S.04.000.081351</t>
  </si>
  <si>
    <t>Caminhão guindaste sobre pneus com capacidade de carga de 25 Toneladas</t>
  </si>
  <si>
    <t>S.04.000.081352</t>
  </si>
  <si>
    <t>Caminhão guindaste sobre pneus com capacidade de carga de 30 Toneladas</t>
  </si>
  <si>
    <t>S.04.000.090258</t>
  </si>
  <si>
    <t>Tela tipo mosquiteira em arame galvanizado malha 14, fio 30, abertura 1,5 mm, com requadro em perfis e chapas de ferro galvanizado - removível</t>
  </si>
  <si>
    <t>S.04.000.092856</t>
  </si>
  <si>
    <t>Gasolina comum</t>
  </si>
  <si>
    <t>S.05.000.009700</t>
  </si>
  <si>
    <t>Defensa metálica semimaleável simples</t>
  </si>
  <si>
    <t>S.05.000.020220</t>
  </si>
  <si>
    <t>Estaca tipo Raiz, diâmetro de 20 cm para 50 t, com perfuração em rocha (sem fornecimento de materiais)</t>
  </si>
  <si>
    <t>S.05.000.020276</t>
  </si>
  <si>
    <t>Estaca tipo Raiz, diâmetro de 15 cm para 25 t, em rocha</t>
  </si>
  <si>
    <t>S.05.000.020356</t>
  </si>
  <si>
    <t>Tela em polietileno para proteção de fachada, trama de 2,2mm</t>
  </si>
  <si>
    <t>S.05.000.021023</t>
  </si>
  <si>
    <t>Sarrafo de pinus, 1´ x 4´ - bruto</t>
  </si>
  <si>
    <t>S.05.000.021048</t>
  </si>
  <si>
    <t>Ripa de imbuia 3,5 x 1,5 cm</t>
  </si>
  <si>
    <t>S.05.000.021049</t>
  </si>
  <si>
    <t>Moldura de 3 cm, guarnição em padrão Imbuia - tipo meia</t>
  </si>
  <si>
    <t>S.05.000.021061</t>
  </si>
  <si>
    <t>Tábua de pinus, 1´ x 12´ - bruta</t>
  </si>
  <si>
    <t>S.05.000.021062</t>
  </si>
  <si>
    <t>Pontalete de pinus, 3´ x 3´ - bruto</t>
  </si>
  <si>
    <t>S.05.000.021100</t>
  </si>
  <si>
    <t>Pré misturado a quente</t>
  </si>
  <si>
    <t>S.05.000.021101</t>
  </si>
  <si>
    <t>Pré misturado a frio</t>
  </si>
  <si>
    <t>S.05.000.024121</t>
  </si>
  <si>
    <t>Manta asfáltica com armadura poliéster tipo III, esp.4 mm anti raiz, ref. Torodin Anti Raiz Viapol - instalado</t>
  </si>
  <si>
    <t>S.05.000.026500</t>
  </si>
  <si>
    <t>Tela em aço inoxidável 430, perfurada, espessura de 1,6mm, diâmetro do furo 17mm</t>
  </si>
  <si>
    <t>S.05.000.026515</t>
  </si>
  <si>
    <t>Parafuso auto-atarraxante com cabeça panela e bucha de nylon S-8</t>
  </si>
  <si>
    <t>S.05.000.026607</t>
  </si>
  <si>
    <t>Grelha tipo boca de leão em ferro fundido ductil articulada, classe mín. 250 - 25T, medidas aproximadas: 810x270mm - NBR 10160</t>
  </si>
  <si>
    <t>S.05.000.026608</t>
  </si>
  <si>
    <t>Ferro perfilado trabalhado</t>
  </si>
  <si>
    <t>S.05.000.027511</t>
  </si>
  <si>
    <t>Chapéu tipo chinês para duto galvanizado de 35cm, bitola 22, para exaustor</t>
  </si>
  <si>
    <t>S.05.000.028002</t>
  </si>
  <si>
    <t>Solvente para materiais base epóxi</t>
  </si>
  <si>
    <t>S.05.000.032432</t>
  </si>
  <si>
    <t>S.05.000.032433</t>
  </si>
  <si>
    <t>Caixilho tipo maxim-ar em alumínio anodizado comum, medidas: H= 0,90m, L- 1,20m, linha 30 - sem vidros</t>
  </si>
  <si>
    <t>S.05.000.036031</t>
  </si>
  <si>
    <t>Junta plástica de dilatação para pisos de 3/4´x 1/8´ (17 x 3 mm)</t>
  </si>
  <si>
    <t>S.05.000.036705</t>
  </si>
  <si>
    <t>Mastro para bandeira em aço galvanizado completo engastado, altura livre de 9,00 m</t>
  </si>
  <si>
    <t>S.05.000.036714</t>
  </si>
  <si>
    <t>Mastro para bandeira em aço galvanizado completo engastado, altura livre de 7,00 m</t>
  </si>
  <si>
    <t>S.05.000.038556</t>
  </si>
  <si>
    <t>Árvore ornamental tipo Quaresmeira (Tibouchina Granulosa) - h= 1,50 / 2,00m</t>
  </si>
  <si>
    <t>S.05.000.039040</t>
  </si>
  <si>
    <t>Argamassa de cimento e areia - média 1:5</t>
  </si>
  <si>
    <t>S.05.000.039045</t>
  </si>
  <si>
    <t>Concreto usinado, consumo 120 kg cimento/m³ - brita 1 e 2</t>
  </si>
  <si>
    <t>S.05.000.039104</t>
  </si>
  <si>
    <t>Placa de identificação para estacionamento (placa+poste+base), com desenho universal de acessibilidade, tipo pedestal</t>
  </si>
  <si>
    <t>S.05.000.040132</t>
  </si>
  <si>
    <t>Poste telecônico reto em aço galvanizado a fogo, altura de 7 m, com base, chumbadores, porcas e arruelas</t>
  </si>
  <si>
    <t>S.05.000.065621</t>
  </si>
  <si>
    <t>Cuba em aço inoxidável simples de 600x500x400mm, AISI 304, liga 18,8 e chapa 22</t>
  </si>
  <si>
    <t>S.05.000.093275</t>
  </si>
  <si>
    <t>S.05.000.093276</t>
  </si>
  <si>
    <t>S.05.000.093277</t>
  </si>
  <si>
    <t>Portão metálico de obra 5m, pivotante, 2 folhas, para tapume metálico</t>
  </si>
  <si>
    <t>S.06.000.009687</t>
  </si>
  <si>
    <t>Caminhão carroceria fixa aberta madeira, capacidade 5T - 160CV - PBT*8250, capacidade máxima de tração 11T - Diesel</t>
  </si>
  <si>
    <t>S.06.000.011700</t>
  </si>
  <si>
    <t>S.06.000.011701</t>
  </si>
  <si>
    <t>S.06.000.011702</t>
  </si>
  <si>
    <t>S.06.000.028076</t>
  </si>
  <si>
    <t>Aparelho corte oxiacetileno</t>
  </si>
  <si>
    <t>S.06.000.061088</t>
  </si>
  <si>
    <t>Junta Gibault em ferro fundido, DN= 80mm completa</t>
  </si>
  <si>
    <t>S.06.000.061089</t>
  </si>
  <si>
    <t>Junta Gibault em ferro fundido, DN= 100 mm completa</t>
  </si>
  <si>
    <t>S.06.000.067004</t>
  </si>
  <si>
    <t>Escavação e carga mecanizada em campo aberto com rompedor hidráulico, em rocha</t>
  </si>
  <si>
    <t>S.06.000.067005</t>
  </si>
  <si>
    <t>S.06.000.070104</t>
  </si>
  <si>
    <t>Microcomputador HD 1 TB + imperssora a laser + pacote Oficce</t>
  </si>
  <si>
    <t>S.06.000.080271</t>
  </si>
  <si>
    <t>Escavadeira hidráulica, capacidade operacional= 17T, potência 122 HP a diesel - sobre esteiras</t>
  </si>
  <si>
    <t>S.06.000.080349</t>
  </si>
  <si>
    <t>Veículo leve com capacidade 84cv</t>
  </si>
  <si>
    <t>S.07.000.000001</t>
  </si>
  <si>
    <t>Tacha refletiva de plástico injetado tipo I monodirecional, conforme NBR 14636</t>
  </si>
  <si>
    <t>S.07.000.000002</t>
  </si>
  <si>
    <t>Tacha refletiva de plástico injetado tipo II monodirecional conforme NBR 14636</t>
  </si>
  <si>
    <t>S.07.000.000003</t>
  </si>
  <si>
    <t>Tacha refletiva de plástico injetado tipo I bidirecional conforme NBR 14636</t>
  </si>
  <si>
    <t>S.07.000.000004</t>
  </si>
  <si>
    <t>Tacha refletiva de plástico injetado tipo II bidirecional conforme NBR 14636</t>
  </si>
  <si>
    <t>S.07.000.000006</t>
  </si>
  <si>
    <t>Tachão refletivo de plástico injetado tipo I monodirecional conforme NBR 15576</t>
  </si>
  <si>
    <t>S.07.000.000007</t>
  </si>
  <si>
    <t>Tachão refletivo de plástico injetado tipo I bidirecional conforme NBR 15576</t>
  </si>
  <si>
    <t>S.07.000.000008</t>
  </si>
  <si>
    <t>Tacha refletiva de resina sintética tipo I bidirecional conforme NBR 14636</t>
  </si>
  <si>
    <t>S.07.000.000009</t>
  </si>
  <si>
    <t>Tacha refletiva de resina sintética tipo I monodirecional conforme NBR 14636</t>
  </si>
  <si>
    <t>S.07.000.000010</t>
  </si>
  <si>
    <t>Tacha refletiva de resina sintética tipo II bidirecional conforme NBR 15576</t>
  </si>
  <si>
    <t>S.07.000.000011</t>
  </si>
  <si>
    <t>Tacha refletiva de resina sintética tipo II monodirecional conforme NBR 14636</t>
  </si>
  <si>
    <t>S.07.000.000012</t>
  </si>
  <si>
    <t>Tachão refletivo de resina sintética tipo I bidirecional conforme NBR 14636</t>
  </si>
  <si>
    <t>S.07.000.000013</t>
  </si>
  <si>
    <t>Tachão refletivo de resina sintética tipo I monodirecional conforme NBR 14636</t>
  </si>
  <si>
    <t>S.07.000.009521</t>
  </si>
  <si>
    <t>Grupo gerador - 2,5/3 kVA</t>
  </si>
  <si>
    <t>S.07.000.009675</t>
  </si>
  <si>
    <t>Martelete perfurador/rompedor elétrico - 1,5 kW</t>
  </si>
  <si>
    <t>S.07.000.009800</t>
  </si>
  <si>
    <t>Bate-estaca hidráulico para defensas montado em caminhão guindauto com capacidade de 20 t.m e carroceria de 4 t - 136 kW</t>
  </si>
  <si>
    <t>S.07.000.080230</t>
  </si>
  <si>
    <t>Pá-carregadeira sobre pneus, potência 120 a 122HP (88,5 a 119 kW) capacidade da caçamba de 1,7 a 5,0m³, ref. CAT924G da CATERPILLAR ou equivalente</t>
  </si>
  <si>
    <t>S.07.000.080308</t>
  </si>
  <si>
    <t>Transporte de material asfáltico, com caminhão com capacidade de 20000l em rodovia pavimentada para distância médias de transporte igual ou inferior a 100km. af_02/2016</t>
  </si>
  <si>
    <t>TxKM</t>
  </si>
  <si>
    <t>S.07.000.091714</t>
  </si>
  <si>
    <t>Objeto:</t>
  </si>
  <si>
    <t>Total mês a mês R$</t>
  </si>
  <si>
    <t>Total acumulado</t>
  </si>
  <si>
    <t>Rafael Coury Maluli</t>
  </si>
  <si>
    <t>ITENS SUPERIORES A 4% DO VALOR GLOBAL</t>
  </si>
  <si>
    <t>Coluna2</t>
  </si>
  <si>
    <t>Coluna3</t>
  </si>
  <si>
    <t>Coluna4</t>
  </si>
  <si>
    <t>Coluna5</t>
  </si>
  <si>
    <t>Coluna6</t>
  </si>
  <si>
    <t>Coluna7</t>
  </si>
  <si>
    <t>Coluna8</t>
  </si>
  <si>
    <t>Coluna9</t>
  </si>
  <si>
    <t>Coluna10</t>
  </si>
  <si>
    <t>QUANTIDADES NECESSÁRIAS DE ACERVO TÉCNICO, 50% DO VALOR DA PLANILHA</t>
  </si>
  <si>
    <t>IMPERMEABILIZAÇÃO LAJE</t>
  </si>
  <si>
    <t>3.3</t>
  </si>
  <si>
    <t>3.4</t>
  </si>
  <si>
    <t>3.5</t>
  </si>
  <si>
    <t>3.6</t>
  </si>
  <si>
    <t>3.7</t>
  </si>
  <si>
    <t>3.8</t>
  </si>
  <si>
    <t>3.9</t>
  </si>
  <si>
    <t xml:space="preserve">rufos </t>
  </si>
  <si>
    <t>calhas</t>
  </si>
  <si>
    <t>EXECUÇÃO DE TELHADOS PARA A ESCOLA CEMEI</t>
  </si>
  <si>
    <t>AR CONDIONADO 1</t>
  </si>
  <si>
    <t>AR CONDIONADO 2</t>
  </si>
  <si>
    <t>Pluvial</t>
  </si>
  <si>
    <t>TRAMA DE AÇO COMPOSTA POR TERÇAS PARA TELHADOS DE ATÉ 2 ÁGUAS PARA TELHA ONDULADA DE FIBROCIMENTO, METÁLICA, PLÁSTICA OU TERMOACÚSTICA, INCLUSO TRANSPORTE VERTICAL, EXCLUSIVE PINTURA. AF_10/2025_PS</t>
  </si>
  <si>
    <t>1.2</t>
  </si>
  <si>
    <t>4</t>
  </si>
  <si>
    <t>4.1</t>
  </si>
  <si>
    <t>4.2</t>
  </si>
  <si>
    <t>4.3</t>
  </si>
  <si>
    <t>5</t>
  </si>
  <si>
    <t>5.1</t>
  </si>
  <si>
    <t>5.2</t>
  </si>
  <si>
    <t>5.3</t>
  </si>
  <si>
    <t>5.4</t>
  </si>
  <si>
    <t>6</t>
  </si>
  <si>
    <t>6.1</t>
  </si>
  <si>
    <t>6.2</t>
  </si>
  <si>
    <t>7.1</t>
  </si>
  <si>
    <t>7.2</t>
  </si>
  <si>
    <t>PISO PODOTÁTIL DE ALERTA OU DIRECIONAL, DE CONCRETO, ASSENTADO SOBRE ARGAMASSA. AF_03/2024</t>
  </si>
  <si>
    <t>RAMPA DE ACESSIBILIDADE EM CONCRETO MOLDADO IN LOCO, EM CALÇADA NOVA COM LARGURA MAIOR OU IGUAL À 3,00 M, FCK 25MPA, COM PISO PODOTÁTIL. AF_03/2024</t>
  </si>
  <si>
    <t>RAMPA DE ACESSIBILIDADE EM CONCRETO MOLDADO IN LOCO, EM CALÇADA NOVA COM LARGURA MENOR À 3,00 M, FCK 25MPA, COM PISO PODOTÁTIL. AF_03/2024</t>
  </si>
  <si>
    <t>RAMPA DE ACESSIBILIDADE EM CONCRETO MOLDADO IN LOCO, EM CALÇADA PRÉ EXISTENTE COM LARGURA MAIOR OU IGUAL À 3,00 M, FCK 25MPA, COM PISO PODOTÁTIL. AF_03/2024</t>
  </si>
  <si>
    <t>RAMPA DE ACESSIBILIDADE EM CONCRETO MOLDADO IN LOCO, EM CALÇADA PRÉ EXISTENTE COM LARGURA MENOR À 3,00 M, FCK 25MPA, COM PISO PODOTÁTIL. AF_03/2024</t>
  </si>
  <si>
    <t>RAMPA DE ACESSIBILIDADE EM CONCRETO PRÉ MOLDADO, EM CALÇADA NOVA COM LARGURA MAIOR OU IGUAL À 3,00 M, FCK 25MPA, COM PISO PODOTÁTIL. AF_03/2024</t>
  </si>
  <si>
    <t>RAMPA DE ACESSIBILIDADE EM CONCRETO PRÉ MOLDADO, EM CALÇADA PRÉ EXISTENTE COM LARGURA MAIOR OU IGUAL À 3,00 M, FCK 25MPA, COM PISO PODOTÁTIL. AF_03/2024</t>
  </si>
  <si>
    <t>RAMPA DE ACESSIBILIDADE PARA ACESSO A EDIFICAÇÕES COM INCLINAÇÃO DE 8,33% EM CONCRETO MOLDADO IN LOCO, COM LARGURA DE 1,20M, FCK 25MPA, NÃO ARMADA, COM JUNTA A CADA 2M COM CORTE À SECO. AF_03/2024</t>
  </si>
  <si>
    <t>RAMPA DE ACESSIBILIDADE PARA ACESSO A EDIFICAÇÕES COM INCLINAÇÃO DE 8,33% EM CONCRETO MOLDADO IN LOCO, COM LARGURA DE 1,50M, FCK 25MPA, NÃO ARMADA, COM JUNTA A CADA 2M COM CORTE À SECO. AF_03/2024</t>
  </si>
  <si>
    <t>ALVENARIA ESTRUTURAL DE BLOCOS CERÂMICOS 14X19X29, (ESPESSURA DE 14 CM), UTILIZANDO COLHER DE PEDREIRO E ARGAMASSA DE ASSENTAMENTO COM PREPARO EM BETONEIRA. AF_03/2023</t>
  </si>
  <si>
    <t>ALVENARIA ESTRUTURAL DE BLOCOS CERÂMICOS 14X19X29, (ESPESSURA DE 14 CM), UTILIZANDO COLHER DE PEDREIRO E ARGAMASSA DE ASSENTAMENTO COM PREPARO MANUAL. AF_03/2023</t>
  </si>
  <si>
    <t>ALVENARIA ESTRUTURAL DE BLOCOS CERÂMICOS 14X19X29, (ESPESSURA DE 14 CM), UTILIZANDO PALHETA E ARGAMASSA DE ASSENTAMENTO COM PREPARO EM BETONEIRA. AF_03/2023</t>
  </si>
  <si>
    <t>ALVENARIA ESTRUTURAL DE BLOCOS CERÂMICOS 14X19X29, (ESPESSURA DE 14 CM), UTILIZANDO PALHETA E ARGAMASSA DE ASSENTAMENTO COM PREPARO MANUAL. AF_03/2023</t>
  </si>
  <si>
    <t>ALVENARIA ESTRUTURAL DE BLOCOS CERÂMICOS 14X19X39, (ESPESSURA DE 14 CM), UTILIZANDO COLHER DE PEDREIRO E ARGAMASSA DE ASSENTAMENTO COM PREPARO EM BETONEIRA. AF_03/2023</t>
  </si>
  <si>
    <t>ALVENARIA ESTRUTURAL DE BLOCOS CERÂMICOS 14X19X39, (ESPESSURA DE 14 CM), UTILIZANDO COLHER DE PEDREIRO E ARGAMASSA DE ASSENTAMENTO COM PREPARO MANUAL. AF_03/2023</t>
  </si>
  <si>
    <t>ALVENARIA ESTRUTURAL DE BLOCOS CERÂMICOS 14X19X39, (ESPESSURA DE 14 CM), UTILIZANDO PALHETA E ARGAMASSA DE ASSENTAMENTO COM PREPARO EM BETONEIRA. AF_03/2023</t>
  </si>
  <si>
    <t>ALVENARIA ESTRUTURAL DE BLOCOS CERÂMICOS 14X19X39, (ESPESSURA DE 14 CM), UTILIZANDO PALHETA E ARGAMASSA DE ASSENTAMENTO COM PREPARO MANUAL. AF_03/2023</t>
  </si>
  <si>
    <t>ALVENARIA DE BLOCOS DE CONCRETO ESTRUTURAL 14X19X29 CM (ESPESSURA 14 CM), FBK = 14 MPA, UTILIZANDO COLHER DE PEDREIRO. AF_10/2022</t>
  </si>
  <si>
    <t>ALVENARIA DE BLOCOS DE CONCRETO ESTRUTURAL 14X19X29 CM (ESPESSURA 14 CM), FBK = 14,0 MPA, UTILIZANDO PALHETA. AF_10/2022</t>
  </si>
  <si>
    <t>ALVENARIA DE BLOCOS DE CONCRETO ESTRUTURAL 14X19X29 CM (ESPESSURA 14 CM), FBK = 4,5 MPA, UTILIZANDO COLHER DE PEDREIRO. AF_10/2022</t>
  </si>
  <si>
    <t>ALVENARIA DE BLOCOS DE CONCRETO ESTRUTURAL 14X19X29 CM (ESPESSURA 14 CM), FBK = 4,5 MPA, UTILIZANDO PALHETA. AF_10/2022</t>
  </si>
  <si>
    <t>ALVENARIA DE BLOCOS DE CONCRETO ESTRUTURAL 14X19X29 CM (ESPESSURA 14 CM), FBK = 8 MPA, UTILIZANDO COLHER DE PEDREIRO. AF_10/2022</t>
  </si>
  <si>
    <t>ALVENARIA DE BLOCOS DE CONCRETO ESTRUTURAL 14X19X29 CM (ESPESSURA 14 CM), FBK = 8 MPA, UTILIZANDO PALHETA. AF_10/2022</t>
  </si>
  <si>
    <t>ALVENARIA DE BLOCOS DE CONCRETO ESTRUTURAL 14X19X39 CM (ESPESSURA 14 CM), FBK = 14 MPA, UTILIZANDO COLHER DE PEDREIRO. AF_10/2022</t>
  </si>
  <si>
    <t>ALVENARIA DE BLOCOS DE CONCRETO ESTRUTURAL 14X19X39 CM (ESPESSURA 14 CM), FBK = 14 MPA, UTILIZANDO PALHETA. AF_10/2022</t>
  </si>
  <si>
    <t>ALVENARIA DE BLOCOS DE CONCRETO ESTRUTURAL 14X19X39 CM (ESPESSURA 14 CM), FBK = 4,5 MPA, UTILIZANDO COLHER DE PEDREIRO. AF_10/2022</t>
  </si>
  <si>
    <t>ALVENARIA DE BLOCOS DE CONCRETO ESTRUTURAL 14X19X39 CM (ESPESSURA 14 CM), FBK = 4,5 MPA, UTILIZANDO PALHETA. AF_10/2022</t>
  </si>
  <si>
    <t>ALVENARIA DE BLOCOS DE CONCRETO ESTRUTURAL 14X19X39 CM (ESPESSURA 14 CM), FBK = 8 MPA, UTILIZANDO COLHER DE PEDREIRO. AF_10/2022</t>
  </si>
  <si>
    <t>ALVENARIA DE BLOCOS DE CONCRETO ESTRUTURAL 14X19X39 CM (ESPESSURA 14 CM), FBK = 8 MPA, UTILIZANDO PALHETA. AF_10/2022</t>
  </si>
  <si>
    <t>ALVENARIA DE VEDAÇÃO DE BLOCOS CERÂMICOS FURADOS NA HORIZONTAL DE 11,5X14X24 CM (ESPESSURA 11,5 CM) E ARGAMASSA DE ASSENTAMENTO COM PREPARO EM BETONEIRA. AF_12/2021</t>
  </si>
  <si>
    <t>ALVENARIA DE VEDAÇÃO DE BLOCOS CERÂMICOS FURADOS NA HORIZONTAL DE 11,5X14X24 CM (ESPESSURA 11,5 CM) E ARGAMASSA DE ASSENTAMENTO COM PREPARO MANUAL. AF_12/2021</t>
  </si>
  <si>
    <t>ALVENARIA DE VEDAÇÃO DE BLOCOS CERÂMICOS FURADOS NA HORIZONTAL DE 11,5X19X19 CM (ESPESSURA 11,5 CM) E ARGAMASSA DE ASSENTAMENTO COM PREPARO EM BETONEIRA. AF_12/2021</t>
  </si>
  <si>
    <t>ALVENARIA DE VEDAÇÃO DE BLOCOS CERÂMICOS FURADOS NA HORIZONTAL DE 11,5X19X19 CM (ESPESSURA 11,5 CM) E ARGAMASSA DE ASSENTAMENTO COM PREPARO MANUAL. AF_12/2021</t>
  </si>
  <si>
    <t>ALVENARIA DE VEDAÇÃO DE BLOCOS CERÂMICOS FURADOS NA HORIZONTAL DE 11,5X19X29 CM (ESPESSURA 11,5 CM) E ARGAMASSA DE ASSENTAMENTO COM PREPARO EM BETONEIRA. AF_12/2021</t>
  </si>
  <si>
    <t>ALVENARIA DE VEDAÇÃO DE BLOCOS CERÂMICOS FURADOS NA HORIZONTAL DE 11,5X19X29 CM (ESPESSURA 11,5 CM) E ARGAMASSA DE ASSENTAMENTO COM PREPARO MANUAL. AF_12/2021</t>
  </si>
  <si>
    <t>ALVENARIA DE VEDAÇÃO DE BLOCOS CERÂMICOS FURADOS NA HORIZONTAL DE 11,5X19X39 CM (ESPESSURA 11,5 CM) E ARGAMASSA DE ASSENTAMENTO COM PREPARO EM BETONEIRA. AF_12/2021</t>
  </si>
  <si>
    <t>ALVENARIA DE VEDAÇÃO DE BLOCOS CERÂMICOS FURADOS NA HORIZONTAL DE 11,5X19X39 CM (ESPESSURA 11,5 CM) E ARGAMASSA DE ASSENTAMENTO COM PREPARO MANUAL. AF_12/2021</t>
  </si>
  <si>
    <t>ALVENARIA DE VEDAÇÃO DE BLOCOS CERÂMICOS FURADOS NA HORIZONTAL DE 14X19X29 CM (ESPESSURA 14 CM) E ARGAMASSA DE ASSENTAMENTO COM PREPARO EM BETONEIRA. AF_12/2021</t>
  </si>
  <si>
    <t>ALVENARIA DE VEDAÇÃO DE BLOCOS CERÂMICOS FURADOS NA HORIZONTAL DE 14X19X29 CM (ESPESSURA 14 CM) E ARGAMASSA DE ASSENTAMENTO COM PREPARO MANUAL. AF_12/2021</t>
  </si>
  <si>
    <t>ALVENARIA DE VEDAÇÃO DE BLOCOS CERÂMICOS FURADOS NA HORIZONTAL DE 14X19X39 CM (ESPESSURA 14 CM) E ARGAMASSA DE ASSENTAMENTO COM PREPARO EM BETONEIRA. AF_12/2021</t>
  </si>
  <si>
    <t>ALVENARIA DE VEDAÇÃO DE BLOCOS CERÂMICOS FURADOS NA HORIZONTAL DE 14X19X39 CM (ESPESSURA 14 CM) E ARGAMASSA DE ASSENTAMENTO COM PREPARO MANUAL. AF_12/2021</t>
  </si>
  <si>
    <t>ALVENARIA DE VEDAÇÃO DE BLOCOS CERÂMICOS FURADOS NA HORIZONTAL DE 14X9X19 CM (ESPESSURA 14 CM, BLOCO DEITADO) E ARGAMASSA DE ASSENTAMENTO COM PREPARO EM BETONEIRA. AF_12/2021</t>
  </si>
  <si>
    <t>ALVENARIA DE VEDAÇÃO DE BLOCOS CERÂMICOS FURADOS NA HORIZONTAL DE 14X9X19 CM (ESPESSURA 14 CM, BLOCO DEITADO) E ARGAMASSA DE ASSENTAMENTO COM PREPARO MANUAL. AF_12/2021</t>
  </si>
  <si>
    <t>ALVENARIA DE VEDAÇÃO DE BLOCOS CERÂMICOS FURADOS NA HORIZONTAL DE 19X19X29 CM (ESPESSURA 19 CM) E ARGAMASSA DE ASSENTAMENTO COM PREPARO EM BETONEIRA. AF_12/2021</t>
  </si>
  <si>
    <t>ALVENARIA DE VEDAÇÃO DE BLOCOS CERÂMICOS FURADOS NA HORIZONTAL DE 19X19X29 CM (ESPESSURA 19 CM) E ARGAMASSA DE ASSENTAMENTO COM PREPARO MANUAL. AF_12/2021</t>
  </si>
  <si>
    <t>ALVENARIA DE VEDAÇÃO DE BLOCOS CERÂMICOS FURADOS NA HORIZONTAL DE 19X19X39 CM (ESPESSURA 19 CM) E ARGAMASSA DE ASSENTAMENTO COM PREPARO EM BETONEIRA. AF_12/2021</t>
  </si>
  <si>
    <t>ALVENARIA DE VEDAÇÃO DE BLOCOS CERÂMICOS FURADOS NA HORIZONTAL DE 19X19X39 CM (ESPESSURA 19 CM) E ARGAMASSA DE ASSENTAMENTO COM PREPARO MANUAL. AF_12/2021</t>
  </si>
  <si>
    <t>ALVENARIA DE VEDAÇÃO DE BLOCOS CERÂMICOS FURADOS NA HORIZONTAL DE 9X14X19 CM (ESPESSURA 9 CM) E ARGAMASSA DE ASSENTAMENTO COM PREPARO EM BETONEIRA. AF_12/2021</t>
  </si>
  <si>
    <t>ALVENARIA DE VEDAÇÃO DE BLOCOS CERÂMICOS FURADOS NA HORIZONTAL DE 9X14X19 CM (ESPESSURA 9 CM) E ARGAMASSA DE ASSENTAMENTO COM PREPARO MANUAL. AF_12/2021</t>
  </si>
  <si>
    <t>ALVENARIA DE VEDAÇÃO DE BLOCOS CERÂMICOS FURADOS NA HORIZONTAL DE 9X14X24 CM (ESPESSURA 9 CM) E ARGAMASSA DE ASSENTAMENTO COM PREPARO EM BETONEIRA. AF_12/2021</t>
  </si>
  <si>
    <t>ALVENARIA DE VEDAÇÃO DE BLOCOS CERÂMICOS FURADOS NA HORIZONTAL DE 9X14X24 CM (ESPESSURA 9 CM) E ARGAMASSA DE ASSENTAMENTO COM PREPARO MANUAL. AF_12/2021</t>
  </si>
  <si>
    <t>ALVENARIA DE VEDAÇÃO DE BLOCOS CERÂMICOS FURADOS NA HORIZONTAL DE 9X19X19 CM (ESPESSURA 9 CM) E ARGAMASSA DE ASSENTAMENTO COM PREPARO EM BETONEIRA. AF_12/2021</t>
  </si>
  <si>
    <t>ALVENARIA DE VEDAÇÃO DE BLOCOS CERÂMICOS FURADOS NA HORIZONTAL DE 9X19X19 CM (ESPESSURA 9 CM) E ARGAMASSA DE ASSENTAMENTO COM PREPARO MANUAL. AF_12/2021</t>
  </si>
  <si>
    <t>ALVENARIA DE VEDAÇÃO DE BLOCOS CERÂMICOS FURADOS NA HORIZONTAL DE 9X19X29 CM (ESPESSURA 9 CM) E ARGAMASSA DE ASSENTAMENTO COM PREPARO EM BETONEIRA. AF_12/2021</t>
  </si>
  <si>
    <t>ALVENARIA DE VEDAÇÃO DE BLOCOS CERÂMICOS FURADOS NA HORIZONTAL DE 9X19X29 CM (ESPESSURA 9 CM) E ARGAMASSA DE ASSENTAMENTO COM PREPARO MANUAL. AF_12/2021</t>
  </si>
  <si>
    <t>ALVENARIA DE VEDAÇÃO DE BLOCOS CERÂMICOS FURADOS NA HORIZONTAL DE 9X19X39 CM (ESPESSURA 9 CM) E ARGAMASSA DE ASSENTAMENTO COM PREPARO EM BETONEIRA. AF_12/2021</t>
  </si>
  <si>
    <t>ALVENARIA DE VEDAÇÃO DE BLOCOS CERÂMICOS FURADOS NA HORIZONTAL DE 9X19X39 CM (ESPESSURA 9 CM) E ARGAMASSA DE ASSENTAMENTO COM PREPARO MANUAL. AF_12/2021</t>
  </si>
  <si>
    <t>ALVENARIA DE VEDAÇÃO DE BLOCOS CERÂMICOS FURADOS NA HORIZONTAL DE 9X9X19 CM (ESPESSURA 9 CM) E ARGAMASSA DE ASSENTAMENTO COM PREPARO EM BETONEIRA. AF_12/2021</t>
  </si>
  <si>
    <t>ALVENARIA DE VEDAÇÃO DE BLOCOS CERÂMICOS FURADOS NA HORIZONTAL DE 9X9X19 CM (ESPESSURA 9 CM) E ARGAMASSA DE ASSENTAMENTO COM PREPARO MANUAL. AF_12/2021</t>
  </si>
  <si>
    <t>ALVENARIA DE VEDAÇÃO DE BLOCOS CERÂMICOS FURADOS NA VERTICAL DE 11,5X19X29 CM (ESPESSURA 11,5 CM) E ARGAMASSA DE ASSENTAMENTO COM PREPARO EM BETONEIRA. AF_12/2021</t>
  </si>
  <si>
    <t>ALVENARIA DE VEDAÇÃO DE BLOCOS CERÂMICOS FURADOS NA VERTICAL DE 11,5X19X29 CM (ESPESSURA 11,5 CM) E ARGAMASSA DE ASSENTAMENTO COM PREPARO MANUAL. AF_12/2021</t>
  </si>
  <si>
    <t>ALVENARIA DE VEDAÇÃO DE BLOCOS CERÂMICOS FURADOS NA VERTICAL DE 11,5X19X39 CM (ESPESSURA 11,5 CM) E ARGAMASSA DE ASSENTAMENTO COM PREPARO EM BETONEIRA. AF_12/2021</t>
  </si>
  <si>
    <t>ALVENARIA DE VEDAÇÃO DE BLOCOS CERÂMICOS FURADOS NA VERTICAL DE 11,5X19X39 CM (ESPESSURA 11,5 CM) E ARGAMASSA DE ASSENTAMENTO COM PREPARO MANUAL. AF_12/2021</t>
  </si>
  <si>
    <t>ALVENARIA DE VEDAÇÃO DE BLOCOS CERÂMICOS FURADOS NA VERTICAL DE 14X19X29 CM (ESPESSURA 14 CM) E ARGAMASSA DE ASSENTAMENTO COM PREPARO EM BETONEIRA. AF_12/2021</t>
  </si>
  <si>
    <t>ALVENARIA DE VEDAÇÃO DE BLOCOS CERÂMICOS FURADOS NA VERTICAL DE 14X19X29 CM (ESPESSURA 14 CM) E ARGAMASSA DE ASSENTAMENTO COM PREPARO MANUAL. AF_12/2021</t>
  </si>
  <si>
    <t>ALVENARIA DE VEDAÇÃO DE BLOCOS CERÂMICOS FURADOS NA VERTICAL DE 14X19X39 CM (ESPESSURA 14 CM) E ARGAMASSA DE ASSENTAMENTO COM PREPARO EM BETONEIRA. AF_12/2021</t>
  </si>
  <si>
    <t>ALVENARIA DE VEDAÇÃO DE BLOCOS CERÂMICOS FURADOS NA VERTICAL DE 14X19X39 CM (ESPESSURA 14 CM) E ARGAMASSA DE ASSENTAMENTO COM PREPARO MANUAL. AF_12/2021</t>
  </si>
  <si>
    <t>ALVENARIA DE VEDAÇÃO DE BLOCOS CERÂMICOS FURADOS NA VERTICAL DE 19X19X39 CM (ESPESSURA 19 CM) E ARGAMASSA DE ASSENTAMENTO COM PREPARO EM BETONEIRA. AF_12/2021</t>
  </si>
  <si>
    <t>ALVENARIA DE VEDAÇÃO DE BLOCOS CERÂMICOS FURADOS NA VERTICAL DE 19X19X39 CM (ESPESSURA 19 CM) E ARGAMASSA DE ASSENTAMENTO COM PREPARO MANUAL. AF_12/2021</t>
  </si>
  <si>
    <t>ALVENARIA DE VEDAÇÃO DE BLOCOS CERÂMICOS FURADOS NA VERTICAL DE 9X19X39 CM (ESPESSURA 9 CM) E ARGAMASSA DE ASSENTAMENTO COM PREPARO EM BETONEIRA. AF_12/2021</t>
  </si>
  <si>
    <t>ALVENARIA DE VEDAÇÃO DE BLOCOS CERÂMICOS FURADOS NA VERTICAL DE 9X19X39 CM (ESPESSURA 9 CM) E ARGAMASSA DE ASSENTAMENTO COM PREPARO MANUAL. AF_12/2021</t>
  </si>
  <si>
    <t>ALVENARIA DE VEDAÇÃO DE BLOCOS VAZADOS DE CONCRETO APARENTE DE 14X19X39 CM (ESPESSURA 14 CM) E ARGAMASSA DE ASSENTAMENTO COM PREPARO EM BETONEIRA. AF_12/2021</t>
  </si>
  <si>
    <t>ALVENARIA DE VEDAÇÃO DE BLOCOS VAZADOS DE CONCRETO APARENTE DE 14X19X39 CM (ESPESSURA 14 CM) E ARGAMASSA DE ASSENTAMENTO COM PREPARO MANUAL. AF_12/2021</t>
  </si>
  <si>
    <t>ALVENARIA DE VEDAÇÃO DE BLOCOS VAZADOS DE CONCRETO APARENTE DE 19X19X39 CM (ESPESSURA 19 CM) E ARGAMASSA DE ASSENTAMENTO COM PREPARO EM BETONEIRA. AF_12/2021</t>
  </si>
  <si>
    <t>ALVENARIA DE VEDAÇÃO DE BLOCOS VAZADOS DE CONCRETO APARENTE DE 19X19X39 CM (ESPESSURA 19 CM) E ARGAMASSA DE ASSENTAMENTO COM PREPARO MANUAL. AF_12/2021</t>
  </si>
  <si>
    <t>ALVENARIA DE VEDAÇÃO DE BLOCOS VAZADOS DE CONCRETO APARENTE DE 9X19X39 CM (ESPESSURA 9 CM) E ARGAMASSA DE ASSENTAMENTO COM PREPARO EM BETONEIRA. AF_12/2021</t>
  </si>
  <si>
    <t>ALVENARIA DE VEDAÇÃO DE BLOCOS VAZADOS DE CONCRETO APARENTE DE 9X19X39 CM (ESPESSURA 9 CM) E ARGAMASSA DE ASSENTAMENTO COM PREPARO MANUAL. AF_12/2021</t>
  </si>
  <si>
    <t>ALVENARIA DE VEDAÇÃO DE BLOCOS VAZADOS DE CONCRETO DE 14X19X29 CM (ESPESSURA 14 CM) E ARGAMASSA DE ASSENTAMENTO COM PREPARO EM BETONEIRA. AF_12/2021</t>
  </si>
  <si>
    <t>ALVENARIA DE VEDAÇÃO DE BLOCOS VAZADOS DE CONCRETO DE 14X19X29 CM (ESPESSURA 14 CM) E ARGAMASSA DE ASSENTAMENTO COM PREPARO MANUAL. AF_12/2021</t>
  </si>
  <si>
    <t>ALVENARIA DE VEDAÇÃO DE BLOCOS VAZADOS DE CONCRETO DE 14X19X39 CM (ESPESSURA 14 CM) E ARGAMASSA DE ASSENTAMENTO COM PREPARO EM BETONEIRA. AF_12/2021</t>
  </si>
  <si>
    <t>ALVENARIA DE VEDAÇÃO DE BLOCOS VAZADOS DE CONCRETO DE 14X19X39 CM (ESPESSURA 14 CM) E ARGAMASSA DE ASSENTAMENTO COM PREPARO MANUAL. AF_12/2021</t>
  </si>
  <si>
    <t>ALVENARIA DE VEDAÇÃO DE BLOCOS VAZADOS DE CONCRETO DE 19X19X39 CM (ESPESSURA 19 CM) E ARGAMASSA DE ASSENTAMENTO COM PREPARO EM BETONEIRA. AF_12/2021</t>
  </si>
  <si>
    <t>ALVENARIA DE VEDAÇÃO DE BLOCOS VAZADOS DE CONCRETO DE 19X19X39 CM (ESPESSURA 19 CM) E ARGAMASSA DE ASSENTAMENTO COM PREPARO MANUAL. AF_12/2021</t>
  </si>
  <si>
    <t>ALVENARIA DE VEDAÇÃO DE BLOCOS VAZADOS DE CONCRETO DE 9X19X39 CM (ESPESSURA 9 CM) E ARGAMASSA DE ASSENTAMENTO COM PREPARO EM BETONEIRA. AF_12/2021</t>
  </si>
  <si>
    <t>ALVENARIA DE VEDAÇÃO DE BLOCOS VAZADOS DE CONCRETO DE 9X19X39 CM (ESPESSURA 9 CM) E ARGAMASSA DE ASSENTAMENTO COM PREPARO MANUAL. AF_12/2021</t>
  </si>
  <si>
    <t>ALVENARIA DE EMBASAMENTO COM BLOCO ESTRUTURAL DE CERÂMICA, DE 14X19X29CM E ARGAMASSA DE ASSENTAMENTO COM PREPARO EM BETONEIRA. AF_05/2020</t>
  </si>
  <si>
    <t>ALVENARIA DE EMBASAMENTO COM BLOCO ESTRUTURAL DE CONCRETO, DE 14X19X29CM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</si>
  <si>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</si>
  <si>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</si>
  <si>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</si>
  <si>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</si>
  <si>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DE BLOCO DE SOLO-CIMENTO (TIJOLO ECOLÓGICO) DE 7X15X30CM (ESPESSURA 15CM). AF_05/2020</t>
  </si>
  <si>
    <t>ALVENARIA DE VEDAÇÃO DE BLOCOS CERÂMICOS MACIÇOS DE 5X10X20CM (ESPESSURA 10CM) E ARGAMASSA DE ASSENTAMENTO COM PREPARO EM BETONEIRA. AF_05/2020</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</si>
  <si>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</si>
  <si>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</si>
  <si>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</si>
  <si>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ALVENARIA DE VEDAÇÃO DE BLOCOS DE GESSO DE 10X50X66CM (ESPESSURA 10CM). AF_05/2020</t>
  </si>
  <si>
    <t>ALVENARIA DE VEDAÇÃO DE BLOCOS DE GESSO DE 7X50X66CM (ESPESSURA 7CM). AF_05/2020</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</si>
  <si>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</si>
  <si>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</si>
  <si>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</si>
  <si>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INDUSTRIALIZADA MULTIUSO PARA REVESTIMENTOS E ASSENTAMENTO DA ALVENARIA, PREPARO MANUAL.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</si>
  <si>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</si>
  <si>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</si>
  <si>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</si>
  <si>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PARA CHAPISCO COLANTE, PREPARO MANUAL.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</si>
  <si>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</si>
  <si>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</si>
  <si>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</si>
  <si>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ROLADO, PREPARO MANUAL. AF_08/2019</t>
  </si>
  <si>
    <t>ARGAMASSA INDUSTRIALIZADA PARA REVESTIMENTOS, MISTURA E PROJEÇÃO DE 1,5 M³/H DE ARGAMASSA. AF_08/2019</t>
  </si>
  <si>
    <t>ARGAMASSA INDUSTRIALIZADA PARA REVESTIMENTOS, MISTURA E PROJEÇÃO DE 2 M³/H DE ARGAMASSA. AF_08/2019</t>
  </si>
  <si>
    <t>ARGAMASSA PARA REVESTIMENTO DECORATIVO MONOCAMADA (MONOCAPA), MISTURA E PROJEÇÃO DE 1,5 M3/H DE ARGAMASSA. AF_08/2019</t>
  </si>
  <si>
    <t>ARGAMASSA PARA REVESTIMENTO DECORATIVO MONOCAMADA (MONOCAPA), MISTURA E PROJEÇÃO DE 2 M3/H DE ARGAMASSA.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</si>
  <si>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</si>
  <si>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</si>
  <si>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</si>
  <si>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</si>
  <si>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</si>
  <si>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</si>
  <si>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PRONTA PARA CONTRAPISO, PREPARO MANUAL. AF_08/2019</t>
  </si>
  <si>
    <t>ARGAMASSA TRAÇO 1:0,5:4,5 (EM VOLUME DE CIMENTO, CAL E AREIA MÉDIA ÚMIDA) PARA ASSENTAMENTO DE ALVENARIA, PREPARO MANUAL. AF_08/2019</t>
  </si>
  <si>
    <t>ARGAMASSA TRAÇO 1:0,5:4,5 (EM VOLUME DE CIMENTO, CAL E AREIA MÉDIA ÚMIDA), PREPARO MECÂNICO COM BETONEIRA 250 L. AF_08/2019</t>
  </si>
  <si>
    <t>ARGAMASSA TRAÇO 1:0,5:4,5 (EM VOLUME DE CIMENTO, CAL E AREIA MÉDIA ÚMIDA), PREPARO MECÂNICO COM BETONEIRA 400 L. AF_08/2019</t>
  </si>
  <si>
    <t>ARGAMASSA TRAÇO 1:0,5:4,5 (EM VOLUME DE CIMENTO, CAL E AREIA MÉDIA ÚMIDA), PREPARO MECÂNICO COM BETONEIRA 600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</si>
  <si>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</si>
  <si>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</si>
  <si>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</si>
  <si>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1:1,5:7,5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</si>
  <si>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MECÂNICO COM BETONEIRA 250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</si>
  <si>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</si>
  <si>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</si>
  <si>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</si>
  <si>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</si>
  <si>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1:1,93 (EM VOLUME DE CIMENTO E AREIA MÉDIA ÚMIDA), FCK 20MPA, PREPARO MECÂNICO COM MISTURADOR DUPLO HORIZONTAL DE ALTA TURBULÊNCIA. AF_03/2020</t>
  </si>
  <si>
    <t>ARGAMASSA TRAÇO 1:1:6 (EM VOLUME DE CIMENTO, CAL E AREIA MÉDIA ÚMIDA) PARA EMBOÇO/MASSA ÚNICA/ASSENTAMENTO DE ALVENARIA DE VEDAÇÃO, PREPARO MANUAL. AF_08/2019</t>
  </si>
  <si>
    <t>ARGAMASSA TRAÇO 1:1:6 (EM VOLUME DE CIMENTO, CAL E AREIA MÉDIA ÚMIDA) PARA EMBOÇO/MASSA ÚNICA/ASSENTAMENTO DE ALVENARIA DE VEDAÇÃO, PREPARO MECÂNICO COM BETONEIRA 250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</si>
  <si>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</si>
  <si>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</si>
  <si>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</si>
  <si>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</si>
  <si>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</si>
  <si>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MECÂNICO COM BETONEIRA 250 L. AF_08/2019</t>
  </si>
  <si>
    <t>ARGAMASSA TRAÇO 1:2:8 (EM VOLUME DE CIMENTO, CAL E AREIA MÉDIA ÚMIDA) PARA EMBOÇO/MASSA ÚNICA/ASSENTAMENTO DE ALVENARIA DE VEDAÇÃO, PREPARO MECÂNICO COM BETONEIRA 400 L.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</si>
  <si>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</si>
  <si>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</si>
  <si>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</si>
  <si>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MECÂNICO COM BETONEIRA 250 L. AF_08/2019</t>
  </si>
  <si>
    <t>ARGAMASSA TRAÇO 1:2:9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</si>
  <si>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</si>
  <si>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1:2:9 (EM VOLUME DE CIMENTO, CAL E AREIA MÉDIA ÚMIDA) PARA EMBOÇO/MASSA ÚNICA/ASSENTAMENTO DE ALVENARIA DE VEDAÇÃO, PREPARO MECÂNICO COM MISTURADOR DE EIXO HORIZONTAL DE 300 KG. AF_08/2019</t>
  </si>
  <si>
    <t>ARGAMASSA TRAÇO 1:2:9 (EM VOLUME DE CIMENTO, CAL E AREIA MÉDIA ÚMIDA) PARA EMBOÇO/MASSA ÚNICA/ASSENTAMENTO DE ALVENARIA DE VEDAÇÃO, PREPARO MECÂNICO COM MISTURADOR DE EIXO HORIZONTAL DE 600 KG. AF_08/2019</t>
  </si>
  <si>
    <t>ARGAMASSA TRAÇO 1:3 (EM VOLUME DE CIMENTO E AREIA GROSSA ÚMIDA) COM ADIÇÃO DE EMULSÃO POLIMÉRICA PARA CHAPISCO ROLADO, PREPARO MANUAL. AF_08/2019</t>
  </si>
  <si>
    <t>ARGAMASSA TRAÇO 1:3 (EM VOLUME DE CIMENTO E AREIA GROSSA ÚMIDA) COM ADIÇÃO DE EMULSÃO POLIMÉRICA PARA CHAPISCO ROLADO, PREPARO MECÂNICO COM BETONEIRA 250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</si>
  <si>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</si>
  <si>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</si>
  <si>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</si>
  <si>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</si>
  <si>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</si>
  <si>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1:3 (EM VOLUME DE CIMENTO E AREIA GROSSA ÚMIDA) PARA CHAPISCO CONVENCIONAL, PREPARO MANUAL. AF_08/2019</t>
  </si>
  <si>
    <t>ARGAMASSA TRAÇO 1:3 (EM VOLUME DE CIMENTO E AREIA GROSSA ÚMIDA) PARA CHAPISCO CONVENCIONAL, PREPARO MECÂNICO COM BETONEIRA 250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</si>
  <si>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</si>
  <si>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</si>
  <si>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</si>
  <si>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</si>
  <si>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</si>
  <si>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1:3 (EM VOLUME DE CIMENTO E AREIA MÉDIA ÚMIDA) COM ADIÇÃO DE IMPERMEABILIZANTE, PREPARO MANUAL. AF_08/2019</t>
  </si>
  <si>
    <t>ARGAMASSA TRAÇO 1:3 (EM VOLUME DE CIMENTO E AREIA MÉDIA ÚMIDA) COM ADIÇÃO DE IMPERMEABILIZANTE, PREPARO MECÂNICO COM BETONEIRA 250 L.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</si>
  <si>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</si>
  <si>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BETONEIRA 600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</si>
  <si>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</si>
  <si>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</si>
  <si>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</si>
  <si>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PARA CONTRAPISO, PREPARO MANUAL. AF_08/2019</t>
  </si>
  <si>
    <t>ARGAMASSA TRAÇO 1:3 (EM VOLUME DE CIMENTO E AREIA MÉDIA ÚMIDA) PARA CONTRAPISO, PREPARO MECÂNICO COM BETONEIRA 250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</si>
  <si>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</si>
  <si>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</si>
  <si>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</si>
  <si>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</si>
  <si>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</si>
  <si>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1:3 (EM VOLUME DE CIMENTO E AREIA MÉDIA ÚMIDA), PREPARO MANUAL. AF_08/2019</t>
  </si>
  <si>
    <t>ARGAMASSA TRAÇO 1:3 (EM VOLUME DE CIMENTO E AREIA MÉDIA ÚMIDA), PREPARO MECÂNICO COM BETONEIRA 250 L. AF_08/2019</t>
  </si>
  <si>
    <t>ARGAMASSA TRAÇO 1:3 (EM VOLUME DE CIMENTO E AREIA MÉDIA ÚMIDA), PREPARO MECÂNICO COM BETONEIRA 400 L. AF_08/2019</t>
  </si>
  <si>
    <t>ARGAMASSA TRAÇO 1:3 (EM VOLUME DE CIMENTO E AREIA MÉDIA ÚMIDA), PREPARO MECÂNICO COM BETONEIRA 600 L.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</si>
  <si>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</si>
  <si>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</si>
  <si>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</si>
  <si>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1:3:12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</si>
  <si>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</si>
  <si>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</si>
  <si>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MISTURADOR DE EIXO HORIZONTAL DE 600 KG. AF_08/2019</t>
  </si>
  <si>
    <t>ARGAMASSA TRAÇO 1:4 (CIMENTO E AREIA MÉDIA), PREPARO MECÂNICO COM BETONEIRA 400 L. AF_08/2019</t>
  </si>
  <si>
    <t>ARGAMASSA TRAÇO 1:4 (EM VOLUME DE CIMENTO E AREIA GROSSA ÚMIDA) COM ADIÇÃO DE EMULSÃO POLIMÉRICA PARA CHAPISCO ROLADO, PREPARO MANUAL. AF_08/2019</t>
  </si>
  <si>
    <t>ARGAMASSA TRAÇO 1:4 (EM VOLUME DE CIMENTO E AREIA GROSSA ÚMIDA) COM ADIÇÃO DE EMULSÃO POLIMÉRICA PARA CHAPISCO ROLADO, PREPARO MECÂNICO COM BETONEIRA 250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</si>
  <si>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</si>
  <si>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</si>
  <si>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</si>
  <si>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</si>
  <si>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1:4 (EM VOLUME DE CIMENTO E AREIA GROSSA ÚMIDA) PARA CHAPISCO CONVENCIONAL, PREPARO MANUAL. AF_08/2019</t>
  </si>
  <si>
    <t>ARGAMASSA TRAÇO 1:4 (EM VOLUME DE CIMENTO E AREIA GROSSA ÚMIDA) PARA CHAPISCO CONVENCIONAL, PREPARO MECÂNICO COM BETONEIRA 250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</si>
  <si>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</si>
  <si>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</si>
  <si>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</si>
  <si>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</si>
  <si>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</si>
  <si>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1:4 (EM VOLUME DE CIMENTO E AREIA MÉDIA ÚMIDA) COM ADIÇÃO DE IMPERMEABILIZANTE, PREPARO MANUAL. AF_08/2019</t>
  </si>
  <si>
    <t>ARGAMASSA TRAÇO 1:4 (EM VOLUME DE CIMENTO E AREIA MÉDIA ÚMIDA) COM ADIÇÃO DE IMPERMEABILIZANTE, PREPARO MECÂNICO COM BETONEIRA 250 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</si>
  <si>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</si>
  <si>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BETONEIRA 600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</si>
  <si>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</si>
  <si>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</si>
  <si>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</si>
  <si>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PARA CONTRAPISO, PREPARO MANUAL. AF_08/2019</t>
  </si>
  <si>
    <t>ARGAMASSA TRAÇO 1:4 (EM VOLUME DE CIMENTO E AREIA MÉDIA ÚMIDA) PARA CONTRAPISO, PREPARO MECÂNICO COM BETONEIRA 250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</si>
  <si>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</si>
  <si>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</si>
  <si>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</si>
  <si>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</si>
  <si>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</si>
  <si>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1:4 (EM VOLUME DE CIMENTO E AREIA MÉDIA ÚMIDA), PREPARO MANUAL. AF_08/2019</t>
  </si>
  <si>
    <t>ARGAMASSA TRAÇO 1:4 (EM VOLUME DE CIMENTO E AREIA MÉDIA ÚMIDA), PREPARO MECÂNICO COM BETONEIRA 250 L. AF_08/2019</t>
  </si>
  <si>
    <t>ARGAMASSA TRAÇO 1:4 (EM VOLUME DE CIMENTO E AREIA MÉDIA ÚMIDA), PREPARO MECÂNICO COM BETONEIRA 600 L.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</si>
  <si>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</si>
  <si>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</si>
  <si>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</si>
  <si>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1:5 (EM VOLUME DE CIMENTO E AREIA GROSSA ÚMIDA) COM ADIÇÃO DE EMULSÃO POLIMÉRICA PARA CHAPISCO ROLADO, PREPARO MANUAL. AF_08/2019</t>
  </si>
  <si>
    <t>ARGAMASSA TRAÇO 1:5 (EM VOLUME DE CIMENTO E AREIA GROSSA ÚMIDA) COM ADIÇÃO DE EMULSÃO POLIMÉRICA PARA CHAPISCO ROLADO, PREPARO MECÂNICO COM BETONEIRA 250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</si>
  <si>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</si>
  <si>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</si>
  <si>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</si>
  <si>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</si>
  <si>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1:5 (EM VOLUME DE CIMENTO E AREIA GROSSA ÚMIDA) PARA CHAPISCO CONVENCIONAL, PREPARO MANUAL. AF_08/2019</t>
  </si>
  <si>
    <t>ARGAMASSA TRAÇO 1:5 (EM VOLUME DE CIMENTO E AREIA GROSSA ÚMIDA) PARA CHAPISCO CONVENCIONAL, PREPARO MECÂNICO COM BETONEIRA 250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</si>
  <si>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</si>
  <si>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</si>
  <si>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</si>
  <si>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</si>
  <si>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1:5 (EM VOLUME DE CIMENTO E AREIA MÉDIA ÚMIDA) PARA CONTRAPISO, PREPARO MANUAL. AF_08/2019</t>
  </si>
  <si>
    <t>ARGAMASSA TRAÇO 1:5 (EM VOLUME DE CIMENTO E AREIA MÉDIA ÚMIDA) PARA CONTRAPISO, PREPARO MECÂNICO COM BETONEIRA 250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</si>
  <si>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</si>
  <si>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</si>
  <si>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</si>
  <si>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</si>
  <si>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</si>
  <si>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</si>
  <si>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MECÂNICO COM BETONEIRA 250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</si>
  <si>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</si>
  <si>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</si>
  <si>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</si>
  <si>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</si>
  <si>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PARA CONTRAPISO, PREPARO MANUAL. AF_08/2019</t>
  </si>
  <si>
    <t>ARGAMASSA TRAÇO 1:6 (EM VOLUME DE CIMENTO E AREIA MÉDIA ÚMIDA) PARA CONTRAPISO, PREPARO MECÂNICO COM BETONEIRA 250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</si>
  <si>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</si>
  <si>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</si>
  <si>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</si>
  <si>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</si>
  <si>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</si>
  <si>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1:7 (EM VOLUME DE CIMENTO E AREIA MÉDIA ÚMIDA) COM ADIÇÃO DE PLASTIFICANTE PARA EMBOÇO/MASSA ÚNICA/ASSENTAMENTO DE ALVENARIA DE VEDAÇÃO, PREPARO MECÂNICO COM BETONEIRA 250 L. AF_08/2019</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</si>
  <si>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</si>
  <si>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</si>
  <si>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</si>
  <si>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</si>
  <si>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À BASE DE GESSO, MISTURA E PROJEÇÃO DE 1,5 M³/H DE ARGAMASSA. AF_08/2019</t>
  </si>
  <si>
    <t>MONTAGEM DE ARMADURA DE ESTACAS, DIÂMETRO = 10,0 MM. AF_09/2021_PS</t>
  </si>
  <si>
    <t>MONTAGEM DE ARMADURA DE ESTACAS, DIÂMETRO = 12,5 MM. AF_09/2021_PS</t>
  </si>
  <si>
    <t>MONTAGEM DE ARMADURA DE ESTACAS, DIÂMETRO = 16,0 MM. AF_09/2021_PS</t>
  </si>
  <si>
    <t>MONTAGEM DE ARMADURA DE ESTACAS, DIÂMETRO = 20,0 MM. AF_09/2021_PS</t>
  </si>
  <si>
    <t>MONTAGEM DE ARMADURA DE ESTACAS, DIÂMETRO = 25,0 MM. AF_09/2021_PS</t>
  </si>
  <si>
    <t>MONTAGEM DE ARMADURA DE ESTACAS, DIÂMETRO = 32,0 MM. AF_09/2021_PS</t>
  </si>
  <si>
    <t>MONTAGEM DE ARMADURA DE ESTACAS, DIÂMETRO = 8,0 MM. AF_09/2021_PS</t>
  </si>
  <si>
    <t>MONTAGEM DE ARMADURA TRANSVERSAL DE ESTACAS DE SEÇÃO CIRCULAR, DIÂMETRO = 5,0 MM. AF_09/2021_PS</t>
  </si>
  <si>
    <t>MONTAGEM DE ARMADURA TRANSVERSAL DE ESTACAS DE SEÇÃO CIRCULAR, DIÂMETRO = 6,30 MM. AF_09/2021_PS</t>
  </si>
  <si>
    <t>MONTAGEM DE ARMADURA TRANSVERSAL DE ESTACAS DE SEÇÃO RETANGULAR, DIÂMETRO = 6,30 MM. AF_09/2021_PS</t>
  </si>
  <si>
    <t>MONTAGEM DE ARMADURA TRANVERSAL DE ESTACAS DE SEÇÃO RETANGULAR, DIÂMETRO = 5,0 MM. AF_09/2021_PS</t>
  </si>
  <si>
    <t>ARMAÇÃO DE ESTRUTURAS DIVERSAS DE CONCRETO ARMADO, EXCETO VIGAS, PILARES, LAJES E FUNDAÇÕES, UTILIZANDO AÇO CA-50 DE 10,0 MM - MONTAGEM. AF_06/2022</t>
  </si>
  <si>
    <t>ARMAÇÃO DE ESTRUTURAS DIVERSAS DE CONCRETO ARMADO, EXCETO VIGAS, PILARES, LAJES E FUNDAÇÕES, UTILIZANDO AÇO CA-50 DE 12,5 MM - MONTAGEM. AF_06/2022</t>
  </si>
  <si>
    <t>ARMAÇÃO DE ESTRUTURAS DIVERSAS DE CONCRETO ARMADO, EXCETO VIGAS, PILARES, LAJES E FUNDAÇÕES, UTILIZANDO AÇO CA-50 DE 16,0 MM - MONTAGEM. AF_06/2022</t>
  </si>
  <si>
    <t>ARMAÇÃO DE ESTRUTURAS DIVERSAS DE CONCRETO ARMADO, EXCETO VIGAS, PILARES, LAJES E FUNDAÇÕES, UTILIZANDO AÇO CA-50 DE 20,0 MM - MONTAGEM. AF_06/2022</t>
  </si>
  <si>
    <t>ARMAÇÃO DE ESTRUTURAS DIVERSAS DE CONCRETO ARMADO, EXCETO VIGAS, PILARES, LAJES E FUNDAÇÕES, UTILIZANDO AÇO CA-50 DE 25,0 MM - MONTAGEM. AF_06/2022</t>
  </si>
  <si>
    <t>ARMAÇÃO DE ESTRUTURAS DIVERSAS DE CONCRETO ARMADO, EXCETO VIGAS, PILARES, LAJES E FUNDAÇÕES, UTILIZANDO AÇO CA-50 DE 32,0 MM - MONTAGEM. AF_06/2022</t>
  </si>
  <si>
    <t>ARMAÇÃO DE ESTRUTURAS DIVERSAS DE CONCRETO ARMADO, EXCETO VIGAS, PILARES, LAJES E FUNDAÇÕES, UTILIZANDO AÇO CA-50 DE 6,3 MM - MONTAGEM. AF_06/2022</t>
  </si>
  <si>
    <t>ARMAÇÃO DE ESTRUTURAS DIVERSAS DE CONCRETO ARMADO, EXCETO VIGAS, PILARES, LAJES E FUNDAÇÕES, UTILIZANDO AÇO CA-50 DE 8,0 MM - MONTAGEM. AF_06/2022</t>
  </si>
  <si>
    <t>ARMAÇÃO DE ESTRUTURAS DIVERSAS DE CONCRETO ARMADO, EXCETO VIGAS, PILARES, LAJES E FUNDAÇÕES, UTILIZANDO AÇO CA-60 DE 5,0 MM - MONTAGEM. AF_06/2022</t>
  </si>
  <si>
    <t>ARMAÇÃO DE LAJE DE ESTRUTURA CONVENCIONAL DE CONCRETO ARMADO UTILIZANDO AÇO CA-50 DE 10,0 MM - MONTAGEM. AF_06/2022</t>
  </si>
  <si>
    <t>ARMAÇÃO DE LAJE DE ESTRUTURA CONVENCIONAL DE CONCRETO ARMADO UTILIZANDO AÇO CA-50 DE 12,5 MM - MONTAGEM. AF_06/2022</t>
  </si>
  <si>
    <t>ARMAÇÃO DE LAJE DE ESTRUTURA CONVENCIONAL DE CONCRETO ARMADO UTILIZANDO AÇO CA-50 DE 16,0 MM - MONTAGEM. AF_06/2022</t>
  </si>
  <si>
    <t>ARMAÇÃO DE LAJE DE ESTRUTURA CONVENCIONAL DE CONCRETO ARMADO UTILIZANDO AÇO CA-50 DE 20,0 MM - MONTAGEM. AF_06/2022</t>
  </si>
  <si>
    <t>ARMAÇÃO DE LAJE DE ESTRUTURA CONVENCIONAL DE CONCRETO ARMADO UTILIZANDO AÇO CA-50 DE 6,3 MM - MONTAGEM. AF_06/2022</t>
  </si>
  <si>
    <t>ARMAÇÃO DE LAJE DE ESTRUTURA CONVENCIONAL DE CONCRETO ARMADO UTILIZANDO AÇO CA-50 DE 8,0 MM - MONTAGEM. AF_06/2022</t>
  </si>
  <si>
    <t>ARMAÇÃO DE LAJE DE ESTRUTURA CONVENCIONAL DE CONCRETO ARMADO UTILIZANDO AÇO CA-60 DE 4,2 MM - MONTAGEM. AF_06/2022</t>
  </si>
  <si>
    <t>ARMAÇÃO DE LAJE DE ESTRUTURA CONVENCIONAL DE CONCRETO ARMADO UTILIZANDO AÇO CA-60 DE 5,0 MM - MONTAGEM. AF_06/2022</t>
  </si>
  <si>
    <t>ARMAÇÃO DE PILAR OU VIGA DE ESTRUTURA CONVENCIONAL DE CONCRETO ARMADO UTILIZANDO AÇO CA-50 DE 10,0 MM - MONTAGEM. AF_06/2022</t>
  </si>
  <si>
    <t>ARMAÇÃO DE PILAR OU VIGA DE ESTRUTURA CONVENCIONAL DE CONCRETO ARMADO UTILIZANDO AÇO CA-50 DE 12,5 MM - MONTAGEM. AF_06/2022</t>
  </si>
  <si>
    <t>ARMAÇÃO DE PILAR OU VIGA DE ESTRUTURA CONVENCIONAL DE CONCRETO ARMADO UTILIZANDO AÇO CA-50 DE 16,0 MM - MONTAGEM. AF_06/2022</t>
  </si>
  <si>
    <t>ARMAÇÃO DE PILAR OU VIGA DE ESTRUTURA CONVENCIONAL DE CONCRETO ARMADO UTILIZANDO AÇO CA-50 DE 20,0 MM - MONTAGEM. AF_06/2022</t>
  </si>
  <si>
    <t>ARMAÇÃO DE PILAR OU VIGA DE ESTRUTURA CONVENCIONAL DE CONCRETO ARMADO UTILIZANDO AÇO CA-50 DE 25,0 MM - MONTAGEM. AF_06/2022</t>
  </si>
  <si>
    <t>ARMAÇÃO DE PILAR OU VIGA DE ESTRUTURA CONVENCIONAL DE CONCRETO ARMADO UTILIZANDO AÇO CA-50 DE 32,0 MM. AF_06/2022</t>
  </si>
  <si>
    <t>ARMAÇÃO DE PILAR OU VIGA DE ESTRUTURA CONVENCIONAL DE CONCRETO ARMADO UTILIZANDO AÇO CA-50 DE 6,3 MM - MONTAGEM. AF_06/2022</t>
  </si>
  <si>
    <t>ARMAÇÃO DE PILAR OU VIGA DE ESTRUTURA CONVENCIONAL DE CONCRETO ARMADO UTILIZANDO AÇO CA-50 DE 8,0 MM - MONTAGEM. AF_06/2022</t>
  </si>
  <si>
    <t>ARMAÇÃO DE PILAR OU VIGA DE ESTRUTURA CONVENCIONAL DE CONCRETO ARMADO UTILIZANDO AÇO CA-60 DE 5,0 MM - MONTAGEM. AF_06/2022</t>
  </si>
  <si>
    <t>ARMAÇÃO DE PILAR OU VIGA DE ESTRUTURA DE CONCRETO ARMADO EMBUTIDA EM ALVENARIA DE VEDAÇÃO UTILIZANDO AÇO CA-50 DE 10,0 MM - MONTAGEM. AF_06/2022</t>
  </si>
  <si>
    <t>ARMAÇÃO DE PILAR OU VIGA DE ESTRUTURA DE CONCRETO ARMADO EMBUTIDA EM ALVENARIA DE VEDAÇÃO UTILIZANDO AÇO CA-50 DE 12,5 MM - MONTAGEM. AF_06/2022</t>
  </si>
  <si>
    <t>ARMAÇÃO DE PILAR OU VIGA DE ESTRUTURA DE CONCRETO ARMADO EMBUTIDA EM ALVENARIA DE VEDAÇÃO UTILIZANDO AÇO CA-50 DE 16,0 MM - MONTAGEM. AF_06/2022</t>
  </si>
  <si>
    <t>ARMAÇÃO DE PILAR OU VIGA DE ESTRUTURA DE CONCRETO ARMADO EMBUTIDA EM ALVENARIA DE VEDAÇÃO UTILIZANDO AÇO CA-50 DE 6,3 MM - MONTAGEM. AF_06/2022</t>
  </si>
  <si>
    <t>ARMAÇÃO DE PILAR OU VIGA DE ESTRUTURA DE CONCRETO ARMADO EMBUTIDA EM ALVENARIA DE VEDAÇÃO UTILIZANDO AÇO CA-50 DE 8,0 MM - MONTAGEM. AF_06/2022</t>
  </si>
  <si>
    <t>ARMAÇÃO DE PILAR OU VIGA DE ESTRUTURA DE CONCRETO ARMADO EMBUTIDA EM ALVENARIA DE VEDAÇÃO UTILIZANDO AÇO CA-60 DE 5,0 MM - MONTAGEM. AF_06/2022</t>
  </si>
  <si>
    <t>ARMAÇÃO UTILIZANDO AÇO CA-25 DE 10,0 MM - MONTAGEM. AF_06/2022</t>
  </si>
  <si>
    <t>ARMAÇÃO UTILIZANDO AÇO CA-25 DE 12,5 MM - MONTAGEM. AF_06/2022</t>
  </si>
  <si>
    <t>ARMAÇÃO UTILIZANDO AÇO CA-25 DE 16,0 MM - MONTAGEM. AF_06/2022</t>
  </si>
  <si>
    <t>ARMAÇÃO UTILIZANDO AÇO CA-25 DE 20,0 MM - MONTAGEM. AF_06/2022</t>
  </si>
  <si>
    <t>ARMAÇÃO UTILIZANDO AÇO CA-25 DE 25,0 MM - MONTAGEM. AF_06/2022</t>
  </si>
  <si>
    <t>ARMAÇÃO UTILIZANDO AÇO CA-25 DE 6,3 MM - MONTAGEM. AF_06/2022</t>
  </si>
  <si>
    <t>ARMAÇÃO UTILIZANDO AÇO CA-25 DE 8,0 MM - MONTAGEM. AF_06/2022</t>
  </si>
  <si>
    <t>CORTE E DOBRA DE AÇO CA-25, DIÂMETRO DE 10,0 MM. AF_06/2022</t>
  </si>
  <si>
    <t>CORTE E DOBRA DE AÇO CA-25, DIÂMETRO DE 12,5 MM. AF_06/2022</t>
  </si>
  <si>
    <t>CORTE E DOBRA DE AÇO CA-25, DIÂMETRO DE 16,0 MM. AF_06/2022</t>
  </si>
  <si>
    <t>CORTE E DOBRA DE AÇO CA-25, DIÂMETRO DE 20,0 MM. AF_06/2022</t>
  </si>
  <si>
    <t>CORTE E DOBRA DE AÇO CA-25, DIÂMETRO DE 25,0 MM. AF_06/2022</t>
  </si>
  <si>
    <t>CORTE E DOBRA DE AÇO CA-25, DIÂMETRO DE 6,3 MM. AF_06/2022</t>
  </si>
  <si>
    <t>CORTE E DOBRA DE AÇO CA-25, DIÂMETRO DE 8,0 MM. AF_06/2022</t>
  </si>
  <si>
    <t>CORTE E DOBRA DE AÇO CA-50, DIÂMETRO DE 10,0 MM. AF_06/2022</t>
  </si>
  <si>
    <t>CORTE E DOBRA DE AÇO CA-50, DIÂMETRO DE 12,5 MM. AF_06/2022</t>
  </si>
  <si>
    <t>CORTE E DOBRA DE AÇO CA-50, DIÂMETRO DE 16,0 MM. AF_06/2022</t>
  </si>
  <si>
    <t>CORTE E DOBRA DE AÇO CA-50, DIÂMETRO DE 20,0 MM. AF_06/2022</t>
  </si>
  <si>
    <t>CORTE E DOBRA DE AÇO CA-50, DIÂMETRO DE 25,0 MM. AF_06/2022</t>
  </si>
  <si>
    <t>CORTE E DOBRA DE AÇO CA-50, DIÂMETRO DE 32 MM. AF_06/2022</t>
  </si>
  <si>
    <t>CORTE E DOBRA DE AÇO CA-50, DIÂMETRO DE 6,3 MM. AF_06/2022</t>
  </si>
  <si>
    <t>CORTE E DOBRA DE AÇO CA-50, DIÂMETRO DE 8,0 MM. AF_06/2022</t>
  </si>
  <si>
    <t>CORTE E DOBRA DE AÇO CA-60, DIÂMETRO DE 4,2 MM. AF_06/2022</t>
  </si>
  <si>
    <t>CORTE E DOBRA DE AÇO CA-60, DIÂMETRO DE 5,0 MM. AF_06/2022</t>
  </si>
  <si>
    <t>ARRASAMENTO MECANICO DE ESTACA DE CONCRETO ARMADO, DIAMETROS DE 101 CM A 150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</si>
  <si>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</si>
  <si>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</si>
  <si>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</si>
  <si>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ATÉ 40 CM. AF_05/2021</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</si>
  <si>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</si>
  <si>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</si>
  <si>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</si>
  <si>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ARRASAMENTO MECÂNICO DE ESTACA METÁLICA, PERFIL LAMINADO TIPO H - FAMÍLIA 250. AF_05/2021</t>
  </si>
  <si>
    <t>ARRASAMENTO MECÂNICO DE ESTACA METÁLICA, PERFIL LAMINADO TIPO H - FAMÍLIA 310. AF_05/2021</t>
  </si>
  <si>
    <t>ARRASAMENTO MECÂNICO DE ESTACA METÁLICA, PERFIL LAMINADO TIPO I FAMÍLIA 250. AF_05/2021</t>
  </si>
  <si>
    <t>EXECUÇÃO DE MICRORREVESTIMENTO FAIXA 2 DNIT. AF_10/2025</t>
  </si>
  <si>
    <t>EXECUÇÃO DE MICRORREVESTIMENTO FAIXA 3 DNIT. AF_10/2025</t>
  </si>
  <si>
    <t>EXECUÇÃO DE PAVIMENTO COM APLICAÇÃO DE CONCRETO ASFÁLTICO, CAMADA DE BINDER - EXCLUSIVE CARGA E TRANSPORTE. AF_10/2025</t>
  </si>
  <si>
    <t>EXECUÇÃO DE PAVIMENTO COM APLICAÇÃO DE CONCRETO ASFÁLTICO, CAMADA DE ROLAMENTO - EXCLUSIVE CARGA E TRANSPORTE. AF_10/2025</t>
  </si>
  <si>
    <t>EXECUÇÃO DE PAVIMENTO COM APLICAÇÃO DE PRÉ-MISTURADO A FRIO, CAMADA DE BINDER - EXCLUSIVE CARGA E TRANSPORTE. AF_10/2025</t>
  </si>
  <si>
    <t>EXECUÇÃO DE PAVIMENTO COM APLICAÇÃO DE PRÉ-MISTURADO A FRIO, CAMADA DE ROLAMENTO - EXCLUSIVE CARGA E TRANSPORTE. AF_10/2025</t>
  </si>
  <si>
    <t>FRESAGEM DE PAVIMENTO ASFÁLTICO, COM LARGURA DA VIA MAIOR QUE 10,00 M, EM LOCAIS COM NIVEL ALTO DE INTERFERÊNCIA. AF_10/2025</t>
  </si>
  <si>
    <t>FRESAGEM DE PAVIMENTO ASFÁLTICO, COM LARGURA DA VIA MAIOR QUE 10,00 M, EM LOCAIS COM NIVEL BAIXO DE INTERFERÊNCIA. AF_10/2025</t>
  </si>
  <si>
    <t>FRESAGEM DE PAVIMENTO ASFÁLTICO, COM LARGURA DA VIA MAIOR QUE 6,00 M E MENOR OU IGUAL 10,00 M, EM LOCAIS COM NIVEL ALTO DE INTERFERÊNCIA. AF_10/2025</t>
  </si>
  <si>
    <t>FRESAGEM DE PAVIMENTO ASFÁLTICO, COM LARGURA DA VIA MAIOR QUE 6,00 M E MENOR OU IGUAL 10,00 M, EM LOCAIS COM NIVEL BAIXO DE INTERFERÊNCIA. AF_10/2025</t>
  </si>
  <si>
    <t>FRESAGEM DE PAVIMENTO ASFÁLTICO, COM LARGURA DA VIA MENOR OU IGUAL 6,00 M, EM LOCAIS COM NIVEL ALTO DE INTERFERÊNCIA. AF_10/2025</t>
  </si>
  <si>
    <t>FRESAGEM DE PAVIMENTO ASFÁLTICO, COM LARGURA DA VIA MENOR OU IGUAL 6,00 M, EM LOCAIS COM NIVEL BAIXO DE INTERFERÊNCIA. AF_10/2025</t>
  </si>
  <si>
    <t>ASSENTAMENTO DE TUBO DE PEAD CORRUGADO DE DUPLA PAREDE PARA REDE COLETORA DE ESGOTO, DN 1000 MM, JUNTA ELÁSTICA INTEGRADA (NÃO INCLUI FORNECIMENTO).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</si>
  <si>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</si>
  <si>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</si>
  <si>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ASSENTAMENTO DE TUBO DE PEAD CORRUGADO DE DUPLA PAREDE PARA REDE COLETORA DE ESGOTO, DN 250 MM, JUNTA ELÁSTICA INTEGRADA (NÃO INCLUI FORNECIMENTO). AF_01/2021</t>
  </si>
  <si>
    <t>ASSENTAMENTO DE TUBO DE PEAD CORRUGADO DE DUPLA PAREDE PARA REDE COLETORA DE ESGOTO, DN 300 MM, JUNTA ELÁSTICA INTEGRADA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</si>
  <si>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</si>
  <si>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</si>
  <si>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ASSENTAMENTO DE TUBO DE PEAD CORRUGADO DE DUPLA PAREDE PARA REDE COLETORA DE ESGOTO, DN 800 MM, JUNTA ELÁSTICA INTEGRADA (NÃO INCLUI FORNECIMENTO). AF_01/2021</t>
  </si>
  <si>
    <t>ASSENTAMENTO DE TUBO DE PEAD CORRUGADO DE DUPLA PAREDE PARA REDE COLETORA DE ESGOTO, DN 900 MM, JUNTA ELÁSTICA INTEGRADA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</si>
  <si>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</si>
  <si>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</si>
  <si>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</si>
  <si>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</si>
  <si>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</si>
  <si>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</si>
  <si>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</si>
  <si>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</si>
  <si>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</si>
  <si>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</si>
  <si>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</si>
  <si>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</si>
  <si>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</si>
  <si>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JUNTA ARGAMASSADA ENTRE TUBO DN 100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</si>
  <si>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</si>
  <si>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</si>
  <si>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 MM E O POÇO DE VISITA/ CAIXA DE CONCRETO OU ALVENARIA EM REDES DE ESGOTO. AF_01/2021</t>
  </si>
  <si>
    <t>JUNTA ARGAMASSADA ENTRE TUBO DN 1500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</si>
  <si>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</si>
  <si>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</si>
  <si>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</si>
  <si>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</si>
  <si>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</si>
  <si>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</si>
  <si>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</si>
  <si>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JUNTA ARGAMASSADA ENTRE TUBO DN 800 MM E O POÇO DE VISITA/ CAIXA DE CONCRETO OU ALVENARIA EM REDES DE ESGOTO. AF_01/2021</t>
  </si>
  <si>
    <t>JUNTA ARGAMASSADA ENTRE TUBO DN 900 MM E O POÇO DE VISITA/ CAIXA DE CONCRETO OU ALVENARIA EM REDES DE ESGOTO. AF_01/2021</t>
  </si>
  <si>
    <t>TUBO DE PEAD CORRUGADO DE DUPLA PAREDE PARA REDE COLETORA DE ESGOTO, DN 1000 MM, JUNTA ELÁSTICA INTEGRADA - FORNECIMENTO E ASSENTAMENTO. AF_01/2021</t>
  </si>
  <si>
    <t>TUBO DE PEAD CORRUGADO DE DUPLA PAREDE PARA REDE COLETORA DE ESGOTO, DN 1200 MM, JUNTA ELÁSTICA INTEGRADA - FORNECIMENTO E ASSENTAMENTO. AF_01/2021</t>
  </si>
  <si>
    <t>TUBO DE PEAD CORRUGADO DE DUPLA PAREDE PARA REDE COLETORA DE ESGOTO, DN 250 MM, JUNTA ELÁSTICA INTEGRADA - FORNECIMENTO E ASSENTAMENTO. AF_01/2021</t>
  </si>
  <si>
    <t>TUBO DE PEAD CORRUGADO DE DUPLA PAREDE PARA REDE COLETORA DE ESGOTO, DN 300 MM, JUNTA ELÁSTICA INTEGRADA - FORNECIMENTO E ASSENTAMENTO. AF_01/2021</t>
  </si>
  <si>
    <t>TUBO DE PEAD CORRUGADO DE DUPLA PAREDE PARA REDE COLETORA DE ESGOTO, DN 600 MM, JUNTA ELÁSTICA INTEGRADA - FORNECIMENTO E ASSENTAMENTO. AF_01/2021</t>
  </si>
  <si>
    <t>TUBO DE PEAD CORRUGADO DE DUPLA PAREDE PARA REDE COLETORA DE ESGOTO, DN 800 MM, JUNTA ELÁSTICA INTEGRADA - FORNECIMENTO E ASSENTAMENTO. AF_01/2021</t>
  </si>
  <si>
    <t>TUBO DE PVC BRANCO PARA REDE COLETORA DE ESGOTO CONDOMINIAL DE PAREDE MACIÇA, DN 100 MM, JUNTA ELÁSTICA -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</si>
  <si>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</si>
  <si>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</si>
  <si>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</si>
  <si>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</si>
  <si>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</si>
  <si>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</si>
  <si>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</si>
  <si>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</si>
  <si>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</si>
  <si>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</si>
  <si>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</si>
  <si>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</si>
  <si>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</si>
  <si>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ASSENTAMENTO DE CONEXÃO 2 ACESSOS ALINHADOS DE FERRO FUNDIDO PARA REDE DE ÁGUA, DN 100, JUNTA ELÁSTICA, INSTALADO EM LOCAL COM NÍVEL ALTO DE INTERFERÊNCIAS (NÃO INCLUI FORNECIMENTO). AF_05/2024</t>
  </si>
  <si>
    <t>ASSENTAMENTO DE CONEXÃO 2 ACESSOS ALINHADOS DE FERRO FUNDIDO PARA REDE DE ÁGUA, DN 100, JUNTA ELÁSTICA, INSTALADO EM LOCAL COM NÍVEL BAIXO DE INTERFERÊNCIAS (NÃO INCLUI FORNECIMENTO). AF_05/2024</t>
  </si>
  <si>
    <t>ASSENTAMENTO DE CONEXÃO 2 ACESSOS ALINHADOS DE FERRO FUNDIDO PARA REDE DE ÁGUA, DN 1000, JUNTA ELÁSTICA, INSTALADO EM LOCAL COM NÍVEL ALTO DE INTERFERÊNCIAS (NÃO INCLUI FORNECIMENTO). AF_05/2024</t>
  </si>
  <si>
    <t>ASSENTAMENTO DE CONEXÃO 2 ACESSOS ALINHADOS DE FERRO FUNDIDO PARA REDE DE ÁGUA, DN 1000, JUNTA ELÁSTICA, INSTALADO EM LOCAL COM NÍVEL BAIXO DE INTERFERÊNCIAS (NÃO INCLUI FORNECIMENTO). AF_05/2024</t>
  </si>
  <si>
    <t>ASSENTAMENTO DE CONEXÃO 2 ACESSOS ALINHADOS DE FERRO FUNDIDO PARA REDE DE ÁGUA, DN 1200, JUNTA ELÁSTICA, INSTALADO EM LOCAL COM NÍVEL ALTO DE INTERFERÊNCIAS (NÃO INCLUI FORNECIMENTO). AF_05/2024</t>
  </si>
  <si>
    <t>ASSENTAMENTO DE CONEXÃO 2 ACESSOS ALINHADOS DE FERRO FUNDIDO PARA REDE DE ÁGUA, DN 1200, JUNTA ELÁSTICA, INSTALADO EM LOCAL COM NÍVEL BAIXO DE INTERFERÊNCIAS (NÃO INCLUI FORNECIMENTO). AF_05/2024</t>
  </si>
  <si>
    <t>ASSENTAMENTO DE CONEXÃO 2 ACESSOS ALINHADOS DE FERRO FUNDIDO PARA REDE DE ÁGUA, DN 150, JUNTA ELÁSTICA, INSTALADO EM LOCAL COM NÍVEL ALTO DE INTERFERÊNCIAS (NÃO INCLUI FORNECIMENTO). AF_05/2024</t>
  </si>
  <si>
    <t>ASSENTAMENTO DE CONEXÃO 2 ACESSOS ALINHADOS DE FERRO FUNDIDO PARA REDE DE ÁGUA, DN 150, JUNTA ELÁSTICA, INSTALADO EM LOCAL COM NÍVEL BAIXO DE INTERFERÊNCIAS (NÃO INCLUI FORNECIMENTO). AF_05/2024</t>
  </si>
  <si>
    <t>ASSENTAMENTO DE CONEXÃO 2 ACESSOS ALINHADOS DE FERRO FUNDIDO PARA REDE DE ÁGUA, DN 200, JUNTA ELÁSTICA, INSTALADO EM LOCAL COM NÍVEL ALTO DE INTERFERÊNCIAS (NÃO INCLUI FORNECIMENTO). AF_05/2024</t>
  </si>
  <si>
    <t>ASSENTAMENTO DE CONEXÃO 2 ACESSOS ALINHADOS DE FERRO FUNDIDO PARA REDE DE ÁGUA, DN 200, JUNTA ELÁSTICA, INSTALADO EM LOCAL COM NÍVEL BAIXO DE INTERFERÊNCIAS (NÃO INCLUI FORNECIMENTO). AF_05/2024</t>
  </si>
  <si>
    <t>ASSENTAMENTO DE CONEXÃO 2 ACESSOS ALINHADOS DE FERRO FUNDIDO PARA REDE DE ÁGUA, DN 250, JUNTA ELÁSTICA, INSTALADO EM LOCAL COM NÍVEL ALTO DE INTERFERÊNCIAS (NÃO INCLUI FORNECIMENTO). AF_05/2024</t>
  </si>
  <si>
    <t>ASSENTAMENTO DE CONEXÃO 2 ACESSOS ALINHADOS DE FERRO FUNDIDO PARA REDE DE ÁGUA, DN 250, JUNTA ELÁSTICA, INSTALADO EM LOCAL COM NÍVEL BAIXO DE INTERFERÊNCIAS (NÃO INCLUI FORNECIMENTO). AF_05/2024</t>
  </si>
  <si>
    <t>ASSENTAMENTO DE CONEXÃO 2 ACESSOS ALINHADOS DE FERRO FUNDIDO PARA REDE DE ÁGUA, DN 300, JUNTA ELÁSTICA, INSTALADO EM LOCAL COM NÍVEL ALTO DE INTERFERÊNCIAS (NÃO INCLUI FORNECIMENTO). AF_05/2024</t>
  </si>
  <si>
    <t>ASSENTAMENTO DE CONEXÃO 2 ACESSOS ALINHADOS DE FERRO FUNDIDO PARA REDE DE ÁGUA, DN 300, JUNTA ELÁSTICA, INSTALADO EM LOCAL COM NÍVEL BAIXO DE INTERFERÊNCIAS (NÃO INCLUI FORNECIMENTO). AF_05/2024</t>
  </si>
  <si>
    <t>ASSENTAMENTO DE CONEXÃO 2 ACESSOS ALINHADOS DE FERRO FUNDIDO PARA REDE DE ÁGUA, DN 350, JUNTA ELÁSTICA, INSTALADO EM LOCAL COM NÍVEL ALTO DE INTERFERÊNCIAS (NÃO INCLUI FORNECIMENTO). AF_05/2024</t>
  </si>
  <si>
    <t>ASSENTAMENTO DE CONEXÃO 2 ACESSOS ALINHADOS DE FERRO FUNDIDO PARA REDE DE ÁGUA, DN 350, JUNTA ELÁSTICA, INSTALADO EM LOCAL COM NÍVEL BAIXO DE INTERFERÊNCIAS (NÃO INCLUI FORNECIMENTO). AF_05/2024</t>
  </si>
  <si>
    <t>ASSENTAMENTO DE CONEXÃO 2 ACESSOS ALINHADOS DE FERRO FUNDIDO PARA REDE DE ÁGUA, DN 400, JUNTA ELÁSTICA, INSTALADO EM LOCAL COM NÍVEL ALTO DE INTERFERÊNCIAS (NÃO INCLUI FORNECIMENTO). AF_05/2024</t>
  </si>
  <si>
    <t>ASSENTAMENTO DE CONEXÃO 2 ACESSOS ALINHADOS DE FERRO FUNDIDO PARA REDE DE ÁGUA, DN 400, JUNTA ELÁSTICA, INSTALADO EM LOCAL COM NÍVEL BAIXO DE INTERFERÊNCIAS (NÃO INCLUI FORNECIMENTO). AF_05/2024</t>
  </si>
  <si>
    <t>ASSENTAMENTO DE CONEXÃO 2 ACESSOS ALINHADOS DE FERRO FUNDIDO PARA REDE DE ÁGUA, DN 450, JUNTA ELÁSTICA, INSTALADO EM LOCAL COM NÍVEL ALTO DE INTERFERÊNCIAS (NÃO INCLUI FORNECIMENTO). AF_05/2024</t>
  </si>
  <si>
    <t>ASSENTAMENTO DE CONEXÃO 2 ACESSOS ALINHADOS DE FERRO FUNDIDO PARA REDE DE ÁGUA, DN 450, JUNTA ELÁSTICA, INSTALADO EM LOCAL COM NÍVEL BAIXO DE INTERFERÊNCIAS (NÃO INCLUI FORNECIMENTO). AF_05/2024</t>
  </si>
  <si>
    <t>ASSENTAMENTO DE CONEXÃO 2 ACESSOS ALINHADOS DE FERRO FUNDIDO PARA REDE DE ÁGUA, DN 500, JUNTA ELÁSTICA, INSTALADO EM LOCAL COM NÍVEL ALTO DE INTERFERÊNCIAS (NÃO INCLUI FORNECIMENTO). AF_05/2024</t>
  </si>
  <si>
    <t>ASSENTAMENTO DE CONEXÃO 2 ACESSOS ALINHADOS DE FERRO FUNDIDO PARA REDE DE ÁGUA, DN 500, JUNTA ELÁSTICA, INSTALADO EM LOCAL COM NÍVEL BAIXO DE INTERFERÊNCIAS (NÃO INCLUI FORNECIMENTO). AF_05/2024</t>
  </si>
  <si>
    <t>ASSENTAMENTO DE CONEXÃO 2 ACESSOS ALINHADOS DE FERRO FUNDIDO PARA REDE DE ÁGUA, DN 600, JUNTA ELÁSTICA, INSTALADO EM LOCAL COM NÍVEL ALTO DE INTERFERÊNCIAS (NÃO INCLUI FORNECIMENTO). AF_05/2024</t>
  </si>
  <si>
    <t>ASSENTAMENTO DE CONEXÃO 2 ACESSOS ALINHADOS DE FERRO FUNDIDO PARA REDE DE ÁGUA, DN 600, JUNTA ELÁSTICA, INSTALADO EM LOCAL COM NÍVEL BAIXO DE INTERFERÊNCIAS (NÃO INCLUI FORNECIMENTO). AF_05/2024</t>
  </si>
  <si>
    <t>ASSENTAMENTO DE CONEXÃO 2 ACESSOS ALINHADOS DE FERRO FUNDIDO PARA REDE DE ÁGUA, DN 700, JUNTA ELÁSTICA, INSTALADO EM LOCAL COM NÍVEL ALTO DE INTERFERÊNCIAS (NÃO INCLUI FORNECIMENTO). AF_05/2024</t>
  </si>
  <si>
    <t>ASSENTAMENTO DE CONEXÃO 2 ACESSOS ALINHADOS DE FERRO FUNDIDO PARA REDE DE ÁGUA, DN 700, JUNTA ELÁSTICA, INSTALADO EM LOCAL COM NÍVEL BAIXO DE INTERFERÊNCIAS (NÃO INCLUI FORNECIMENTO). AF_05/2024</t>
  </si>
  <si>
    <t>ASSENTAMENTO DE CONEXÃO 2 ACESSOS ALINHADOS DE FERRO FUNDIDO PARA REDE DE ÁGUA, DN 80, JUNTA ELÁSTICA, INSTALADO EM LOCAL COM NÍVEL ALTO DE INTERFERÊNCIAS (NÃO INCLUI FORNECIMENTO). AF_05/2024</t>
  </si>
  <si>
    <t>ASSENTAMENTO DE CONEXÃO 2 ACESSOS ALINHADOS DE FERRO FUNDIDO PARA REDE DE ÁGUA, DN 80, JUNTA ELÁSTICA, INSTALADO EM LOCAL COM NÍVEL BAIXO DE INTERFERÊNCIAS (NÃO INCLUI FORNECIMENTO). AF_05/2024</t>
  </si>
  <si>
    <t>ASSENTAMENTO DE CONEXÃO 2 ACESSOS ALINHADOS DE FERRO FUNDIDO PARA REDE DE ÁGUA, DN 800, JUNTA ELÁSTICA, INSTALADO EM LOCAL COM NÍVEL ALTO DE INTERFERÊNCIAS (NÃO INCLUI FORNECIMENTO). AF_05/2024</t>
  </si>
  <si>
    <t>ASSENTAMENTO DE CONEXÃO 2 ACESSOS ALINHADOS DE FERRO FUNDIDO PARA REDE DE ÁGUA, DN 800, JUNTA ELÁSTICA, INSTALADO EM LOCAL COM NÍVEL BAIXO DE INTERFERÊNCIAS (NÃO INCLUI FORNECIMENTO). AF_05/2024</t>
  </si>
  <si>
    <t>ASSENTAMENTO DE CONEXÃO 2 ACESSOS ALINHADOS DE FERRO FUNDIDO PARA REDE DE ÁGUA, DN 900, JUNTA ELÁSTICA, INSTALADO EM LOCAL COM NÍVEL ALTO DE INTERFERÊNCIAS (NÃO INCLUI FORNECIMENTO). AF_05/2024</t>
  </si>
  <si>
    <t>ASSENTAMENTO DE CONEXÃO 2 ACESSOS ALINHADOS DE FERRO FUNDIDO PARA REDE DE ÁGUA, DN 900, JUNTA ELÁSTICA, INSTALADO EM LOCAL COM NÍVEL BAIXO DE INTERFERÊNCIAS (NÃO INCLUI FORNECIMENTO). AF_05/2024</t>
  </si>
  <si>
    <t>ASSENTAMENTO DE CONEXÃO 2 ACESSOS ALINHADOS DE PVC PBA PARA REDE DE ÁGUA, DN 100, JUNTA ELÁSTICA INTEGRADA, INSTALADO EM LOCAL COM NÍVEL ALTO DE INTERFERÊNCIAS (NÃO INCLUI FORNECIMENTO). AF_05/2024</t>
  </si>
  <si>
    <t>ASSENTAMENTO DE CONEXÃO 2 ACESSOS ALINHADOS DE PVC PBA PARA REDE DE ÁGUA, DN 100, JUNTA ELÁSTICA INTEGRADA, INSTALADO EM LOCAL COM NÍVEL BAIXO DE INTERFERÊNCIAS (NÃO INCLUI FORNECIMENTO). AF_05/2024</t>
  </si>
  <si>
    <t>ASSENTAMENTO DE CONEXÃO 2 ACESSOS ALINHADOS DE PVC PBA PARA REDE DE ÁGUA, DN 50, JUNTA ELÁSTICA INTEGRADA, INSTALADO EM LOCAL COM NÍVEL ALTO DE INTERFERÊNCIAS (NÃO INCLUI FORNECIMENTO). AF_05/2024</t>
  </si>
  <si>
    <t>ASSENTAMENTO DE CONEXÃO 2 ACESSOS ALINHADOS DE PVC PBA PARA REDE DE ÁGUA, DN 50, JUNTA ELÁSTICA INTEGRADA, INSTALADO EM LOCAL COM NÍVEL BAIXO DE INTERFERÊNCIAS (NÃO INCLUI FORNECIMENTO). AF_05/2024</t>
  </si>
  <si>
    <t>ASSENTAMENTO DE CONEXÃO 2 ACESSOS ALINHADOS DE PVC PBA PARA REDE DE ÁGUA, DN 75, JUNTA ELÁSTICA INTEGRADA, INSTALADO EM LOCAL COM NÍVEL ALTO DE INTERFERÊNCIAS (NÃO INCLUI FORNECIMENTO). AF_05/2024</t>
  </si>
  <si>
    <t>ASSENTAMENTO DE CONEXÃO 2 ACESSOS ALINHADOS DE PVC PBA PARA REDE DE ÁGUA, DN 75, JUNTA ELÁSTICA INTEGRADA, INSTALADO EM LOCAL COM NÍVEL BAIXO DE INTERFERÊNCIAS (NÃO INCLUI FORNECIMENTO). AF_05/2024</t>
  </si>
  <si>
    <t>ASSENTAMENTO DE CONEXÃO 2 ACESSOS INCLINADOS DE FERRO FUNDIDO PARA REDE DE ÁGUA, DN 100, JUNTA ELÁSTICA, INSTALADO EM LOCAL COM NÍVEL ALTO DE INTERFERÊNCIAS (NÃO INCLUI FORNECIMENTO). AF_05/2024</t>
  </si>
  <si>
    <t>ASSENTAMENTO DE CONEXÃO 2 ACESSOS INCLINADOS DE FERRO FUNDIDO PARA REDE DE ÁGUA, DN 100, JUNTA ELÁSTICA, INSTALADO EM LOCAL COM NÍVEL BAIXO DE INTERFERÊNCIAS (NÃO INCLUI FORNECIMENTO). AF_05/2024</t>
  </si>
  <si>
    <t>ASSENTAMENTO DE CONEXÃO 2 ACESSOS INCLINADOS DE FERRO FUNDIDO PARA REDE DE ÁGUA, DN 1000, JUNTA ELÁSTICA, INSTALADO EM LOCAL COM NÍVEL ALTO DE INTERFERÊNCIAS (NÃO INCLUI FORNECIMENTO). AF_05/2024</t>
  </si>
  <si>
    <t>ASSENTAMENTO DE CONEXÃO 2 ACESSOS INCLINADOS DE FERRO FUNDIDO PARA REDE DE ÁGUA, DN 1000, JUNTA ELÁSTICA, INSTALADO EM LOCAL COM NÍVEL BAIXO DE INTERFERÊNCIAS (NÃO INCLUI FORNECIMENTO). AF_05/2024</t>
  </si>
  <si>
    <t>ASSENTAMENTO DE CONEXÃO 2 ACESSOS INCLINADOS DE FERRO FUNDIDO PARA REDE DE ÁGUA, DN 1200, JUNTA ELÁSTICA, INSTALADO EM LOCAL COM NÍVEL ALTO DE INTERFERÊNCIAS (NÃO INCLUI FORNECIMENTO). AF_05/2024</t>
  </si>
  <si>
    <t>ASSENTAMENTO DE CONEXÃO 2 ACESSOS INCLINADOS DE FERRO FUNDIDO PARA REDE DE ÁGUA, DN 1200, JUNTA ELÁSTICA, INSTALADO EM LOCAL COM NÍVEL BAIXO DE INTERFERÊNCIAS (NÃO INCLUI FORNECIMENTO). AF_05/2024</t>
  </si>
  <si>
    <t>ASSENTAMENTO DE CONEXÃO 2 ACESSOS INCLINADOS DE FERRO FUNDIDO PARA REDE DE ÁGUA, DN 150, JUNTA ELÁSTICA, INSTALADO EM LOCAL COM NÍVEL ALTO DE INTERFERÊNCIAS (NÃO INCLUI FORNECIMENTO). AF_05/2024</t>
  </si>
  <si>
    <t>ASSENTAMENTO DE CONEXÃO 2 ACESSOS INCLINADOS DE FERRO FUNDIDO PARA REDE DE ÁGUA, DN 150, JUNTA ELÁSTICA, INSTALADO EM LOCAL COM NÍVEL BAIXO DE INTERFERÊNCIAS (NÃO INCLUI FORNECIMENTO). AF_05/2024</t>
  </si>
  <si>
    <t>ASSENTAMENTO DE CONEXÃO 2 ACESSOS INCLINADOS DE FERRO FUNDIDO PARA REDE DE ÁGUA, DN 200, JUNTA ELÁSTICA, INSTALADO EM LOCAL COM NÍVEL ALTO DE INTERFERÊNCIAS (NÃO INCLUI FORNECIMENTO). AF_05/2024</t>
  </si>
  <si>
    <t>ASSENTAMENTO DE CONEXÃO 2 ACESSOS INCLINADOS DE FERRO FUNDIDO PARA REDE DE ÁGUA, DN 200, JUNTA ELÁSTICA, INSTALADO EM LOCAL COM NÍVEL BAIXO DE INTERFERÊNCIAS (NÃO INCLUI FORNECIMENTO). AF_05/2024</t>
  </si>
  <si>
    <t>ASSENTAMENTO DE CONEXÃO 2 ACESSOS INCLINADOS DE FERRO FUNDIDO PARA REDE DE ÁGUA, DN 250, JUNTA ELÁSTICA, INSTALADO EM LOCAL COM NÍVEL ALTO DE INTERFERÊNCIAS (NÃO INCLUI FORNECIMENTO). AF_05/2024</t>
  </si>
  <si>
    <t>ASSENTAMENTO DE CONEXÃO 2 ACESSOS INCLINADOS DE FERRO FUNDIDO PARA REDE DE ÁGUA, DN 250, JUNTA ELÁSTICA, INSTALADO EM LOCAL COM NÍVEL BAIXO DE INTERFERÊNCIAS (NÃO INCLUI FORNECIMENTO). AF_05/2024</t>
  </si>
  <si>
    <t>ASSENTAMENTO DE CONEXÃO 2 ACESSOS INCLINADOS DE FERRO FUNDIDO PARA REDE DE ÁGUA, DN 300, JUNTA ELÁSTICA, INSTALADO EM LOCAL COM NÍVEL ALTO DE INTERFERÊNCIAS (NÃO INCLUI FORNECIMENTO). AF_05/2024</t>
  </si>
  <si>
    <t>ASSENTAMENTO DE CONEXÃO 2 ACESSOS INCLINADOS DE FERRO FUNDIDO PARA REDE DE ÁGUA, DN 300, JUNTA ELÁSTICA, INSTALADO EM LOCAL COM NÍVEL BAIXO DE INTERFERÊNCIAS (NÃO INCLUI FORNECIMENTO). AF_05/2024</t>
  </si>
  <si>
    <t>ASSENTAMENTO DE CONEXÃO 2 ACESSOS INCLINADOS DE FERRO FUNDIDO PARA REDE DE ÁGUA, DN 350, JUNTA ELÁSTICA, INSTALADO EM LOCAL COM NÍVEL ALTO DE INTERFERÊNCIAS (NÃO INCLUI FORNECIMENTO). AF_05/2024</t>
  </si>
  <si>
    <t>ASSENTAMENTO DE CONEXÃO 2 ACESSOS INCLINADOS DE FERRO FUNDIDO PARA REDE DE ÁGUA, DN 350, JUNTA ELÁSTICA, INSTALADO EM LOCAL COM NÍVEL BAIXO DE INTERFERÊNCIAS (NÃO INCLUI FORNECIMENTO). AF_05/2024</t>
  </si>
  <si>
    <t>ASSENTAMENTO DE CONEXÃO 2 ACESSOS INCLINADOS DE FERRO FUNDIDO PARA REDE DE ÁGUA, DN 400, JUNTA ELÁSTICA, INSTALADO EM LOCAL COM NÍVEL ALTO DE INTERFERÊNCIAS (NÃO INCLUI FORNECIMENTO). AF_05/2024</t>
  </si>
  <si>
    <t>ASSENTAMENTO DE CONEXÃO 2 ACESSOS INCLINADOS DE FERRO FUNDIDO PARA REDE DE ÁGUA, DN 400, JUNTA ELÁSTICA, INSTALADO EM LOCAL COM NÍVEL BAIXO DE INTERFERÊNCIAS (NÃO INCLUI FORNECIMENTO). AF_05/2024</t>
  </si>
  <si>
    <t>ASSENTAMENTO DE CONEXÃO 2 ACESSOS INCLINADOS DE FERRO FUNDIDO PARA REDE DE ÁGUA, DN 450, JUNTA ELÁSTICA, INSTALADO EM LOCAL COM NÍVEL ALTO DE INTERFERÊNCIAS (NÃO INCLUI FORNECIMENTO). AF_05/2024</t>
  </si>
  <si>
    <t>ASSENTAMENTO DE CONEXÃO 2 ACESSOS INCLINADOS DE FERRO FUNDIDO PARA REDE DE ÁGUA, DN 450, JUNTA ELÁSTICA, INSTALADO EM LOCAL COM NÍVEL BAIXO DE INTERFERÊNCIAS (NÃO INCLUI FORNECIMENTO). AF_05/2024</t>
  </si>
  <si>
    <t>ASSENTAMENTO DE CONEXÃO 2 ACESSOS INCLINADOS DE FERRO FUNDIDO PARA REDE DE ÁGUA, DN 500, JUNTA ELÁSTICA, INSTALADO EM LOCAL COM NÍVEL ALTO DE INTERFERÊNCIAS (NÃO INCLUI FORNECIMENTO). AF_05/2024</t>
  </si>
  <si>
    <t>ASSENTAMENTO DE CONEXÃO 2 ACESSOS INCLINADOS DE FERRO FUNDIDO PARA REDE DE ÁGUA, DN 500, JUNTA ELÁSTICA, INSTALADO EM LOCAL COM NÍVEL BAIXO DE INTERFERÊNCIAS (NÃO INCLUI FORNECIMENTO). AF_05/2024</t>
  </si>
  <si>
    <t>ASSENTAMENTO DE CONEXÃO 2 ACESSOS INCLINADOS DE FERRO FUNDIDO PARA REDE DE ÁGUA, DN 600, JUNTA ELÁSTICA, INSTALADO EM LOCAL COM NÍVEL ALTO DE INTERFERÊNCIAS (NÃO INCLUI FORNECIMENTO). AF_05/2024</t>
  </si>
  <si>
    <t>ASSENTAMENTO DE CONEXÃO 2 ACESSOS INCLINADOS DE FERRO FUNDIDO PARA REDE DE ÁGUA, DN 600, JUNTA ELÁSTICA, INSTALADO EM LOCAL COM NÍVEL BAIXO DE INTERFERÊNCIAS (NÃO INCLUI FORNECIMENTO). AF_05/2024</t>
  </si>
  <si>
    <t>ASSENTAMENTO DE CONEXÃO 2 ACESSOS INCLINADOS DE FERRO FUNDIDO PARA REDE DE ÁGUA, DN 700, JUNTA ELÁSTICA, INSTALADO EM LOCAL COM NÍVEL ALTO DE INTERFERÊNCIAS (NÃO INCLUI FORNECIMENTO). AF_05/2024</t>
  </si>
  <si>
    <t>ASSENTAMENTO DE CONEXÃO 2 ACESSOS INCLINADOS DE FERRO FUNDIDO PARA REDE DE ÁGUA, DN 700, JUNTA ELÁSTICA, INSTALADO EM LOCAL COM NÍVEL BAIXO DE INTERFERÊNCIAS (NÃO INCLUI FORNECIMENTO). AF_05/2024</t>
  </si>
  <si>
    <t>ASSENTAMENTO DE CONEXÃO 2 ACESSOS INCLINADOS DE FERRO FUNDIDO PARA REDE DE ÁGUA, DN 80, JUNTA ELÁSTICA, INSTALADO EM LOCAL COM NÍVEL ALTO DE INTERFERÊNCIAS (NÃO INCLUI FORNECIMENTO). AF_05/2024</t>
  </si>
  <si>
    <t>ASSENTAMENTO DE CONEXÃO 2 ACESSOS INCLINADOS DE FERRO FUNDIDO PARA REDE DE ÁGUA, DN 80, JUNTA ELÁSTICA, INSTALADO EM LOCAL COM NÍVEL BAIXO DE INTERFERÊNCIAS (NÃO INCLUI FORNECIMENTO). AF_05/2024</t>
  </si>
  <si>
    <t>ASSENTAMENTO DE CONEXÃO 2 ACESSOS INCLINADOS DE FERRO FUNDIDO PARA REDE DE ÁGUA, DN 800, JUNTA ELÁSTICA, INSTALADO EM LOCAL COM NÍVEL ALTO DE INTERFERÊNCIAS (NÃO INCLUI FORNECIMENTO). AF_05/2024</t>
  </si>
  <si>
    <t>ASSENTAMENTO DE CONEXÃO 2 ACESSOS INCLINADOS DE FERRO FUNDIDO PARA REDE DE ÁGUA, DN 800, JUNTA ELÁSTICA, INSTALADO EM LOCAL COM NÍVEL BAIXO DE INTERFERÊNCIAS (NÃO INCLUI FORNECIMENTO). AF_05/2024</t>
  </si>
  <si>
    <t>ASSENTAMENTO DE CONEXÃO 2 ACESSOS INCLINADOS DE FERRO FUNDIDO PARA REDE DE ÁGUA, DN 900, JUNTA ELÁSTICA, INSTALADO EM LOCAL COM NÍVEL ALTO DE INTERFERÊNCIAS (NÃO INCLUI FORNECIMENTO). AF_05/2024</t>
  </si>
  <si>
    <t>ASSENTAMENTO DE CONEXÃO 2 ACESSOS INCLINADOS DE FERRO FUNDIDO PARA REDE DE ÁGUA, DN 900, JUNTA ELÁSTICA, INSTALADO EM LOCAL COM NÍVEL BAIXO DE INTERFERÊNCIAS (NÃO INCLUI FORNECIMENTO). AF_05/2024</t>
  </si>
  <si>
    <t>ASSENTAMENTO DE CONEXÃO 2 ACESSOS INCLINADOS DE PVC PBA PARA REDE DE ÁGUA, DN 100, JUNTA ELÁSTICA INTEGRADA, INSTALADO EM LOCAL COM NÍVEL ALTO DE INTERFERÊNCIAS (NÃO INCLUI FORNECIMENTO). AF_05/2024</t>
  </si>
  <si>
    <t>ASSENTAMENTO DE CONEXÃO 2 ACESSOS INCLINADOS DE PVC PBA PARA REDE DE ÁGUA, DN 100, JUNTA ELÁSTICA INTEGRADA, INSTALADO EM LOCAL COM NÍVEL BAIXO DE INTERFERÊNCIAS (NÃO INCLUI FORNECIMENTO). AF_05/2024</t>
  </si>
  <si>
    <t>ASSENTAMENTO DE CONEXÃO 2 ACESSOS INCLINADOS DE PVC PBA PARA REDE DE ÁGUA, DN 50, JUNTA ELÁSTICA INTEGRADA, INSTALADO EM LOCAL COM NÍVEL ALTO DE INTERFERÊNCIAS (NÃO INCLUI FORNECIMENTO). AF_05/2024</t>
  </si>
  <si>
    <t>ASSENTAMENTO DE CONEXÃO 2 ACESSOS INCLINADOS DE PVC PBA PARA REDE DE ÁGUA, DN 50, JUNTA ELÁSTICA INTEGRADA, INSTALADO EM LOCAL COM NÍVEL BAIXO DE INTERFERÊNCIAS (NÃO INCLUI FORNECIMENTO). AF_05/2024</t>
  </si>
  <si>
    <t>ASSENTAMENTO DE CONEXÃO 2 ACESSOS INCLINADOS DE PVC PBA PARA REDE DE ÁGUA, DN 75, JUNTA ELÁSTICA INTEGRADA, INSTALADO EM LOCAL COM NÍVEL ALTO DE INTERFERÊNCIAS (NÃO INCLUI FORNECIMENTO). AF_05/2024</t>
  </si>
  <si>
    <t>ASSENTAMENTO DE CONEXÃO 2 ACESSOS INCLINADOS DE PVC PBA PARA REDE DE ÁGUA, DN 75, JUNTA ELÁSTICA INTEGRADA, INSTALADO EM LOCAL COM NÍVEL BAIXO DE INTERFERÊNCIAS (NÃO INCLUI FORNECIMENTO). AF_05/2024</t>
  </si>
  <si>
    <t>ASSENTAMENTO DE CONEXÃO 3 ACESSOS DE FERRO FUNDIDO PARA REDE DE ÁGUA, DN 100, JUNTA ELÁSTICA, INSTALADO EM LOCAL COM NÍVEL ALTO DE INTERFERÊNCIAS (NÃO INCLUI FORNECIMENTO). AF_05/2024</t>
  </si>
  <si>
    <t>ASSENTAMENTO DE CONEXÃO 3 ACESSOS DE FERRO FUNDIDO PARA REDE DE ÁGUA, DN 100, JUNTA ELÁSTICA, INSTALADO EM LOCAL COM NÍVEL BAIXO DE INTERFERÊNCIAS (NÃO INCLUI FORNECIMENTO). AF_05/2024</t>
  </si>
  <si>
    <t>ASSENTAMENTO DE CONEXÃO 3 ACESSOS DE FERRO FUNDIDO PARA REDE DE ÁGUA, DN 1000, JUNTA ELÁSTICA, INSTALADO EM LOCAL COM NÍVEL ALTO DE INTERFERÊNCIAS (NÃO INCLUI FORNECIMENTO). AF_05/2024</t>
  </si>
  <si>
    <t>ASSENTAMENTO DE CONEXÃO 3 ACESSOS DE FERRO FUNDIDO PARA REDE DE ÁGUA, DN 1000, JUNTA ELÁSTICA, INSTALADO EM LOCAL COM NÍVEL BAIXO DE INTERFERÊNCIAS (NÃO INCLUI FORNECIMENTO). AF_05/2024</t>
  </si>
  <si>
    <t>ASSENTAMENTO DE CONEXÃO 3 ACESSOS DE FERRO FUNDIDO PARA REDE DE ÁGUA, DN 1200, JUNTA ELÁSTICA, INSTALADO EM LOCAL COM NÍVEL ALTO DE INTERFERÊNCIAS (NÃO INCLUI FORNECIMENTO). AF_05/2024</t>
  </si>
  <si>
    <t>ASSENTAMENTO DE CONEXÃO 3 ACESSOS DE FERRO FUNDIDO PARA REDE DE ÁGUA, DN 1200, JUNTA ELÁSTICA, INSTALADO EM LOCAL COM NÍVEL BAIXO DE INTERFERÊNCIAS (NÃO INCLUI FORNECIMENTO). AF_05/2024</t>
  </si>
  <si>
    <t>ASSENTAMENTO DE CONEXÃO 3 ACESSOS DE FERRO FUNDIDO PARA REDE DE ÁGUA, DN 150, JUNTA ELÁSTICA, INSTALADO EM LOCAL COM NÍVEL ALTO DE INTERFERÊNCIAS (NÃO INCLUI FORNECIMENTO). AF_05/2024</t>
  </si>
  <si>
    <t>ASSENTAMENTO DE CONEXÃO 3 ACESSOS DE FERRO FUNDIDO PARA REDE DE ÁGUA, DN 150, JUNTA ELÁSTICA, INSTALADO EM LOCAL COM NÍVEL BAIXO DE INTERFERÊNCIAS (NÃO INCLUI FORNECIMENTO). AF_05/2024</t>
  </si>
  <si>
    <t>ASSENTAMENTO DE CONEXÃO 3 ACESSOS DE FERRO FUNDIDO PARA REDE DE ÁGUA, DN 200, JUNTA ELÁSTICA, INSTALADO EM LOCAL COM NÍVEL ALTO DE INTERFERÊNCIAS (NÃO INCLUI FORNECIMENTO). AF_05/2024</t>
  </si>
  <si>
    <t>ASSENTAMENTO DE CONEXÃO 3 ACESSOS DE FERRO FUNDIDO PARA REDE DE ÁGUA, DN 200, JUNTA ELÁSTICA, INSTALADO EM LOCAL COM NÍVEL BAIXO DE INTERFERÊNCIAS (NÃO INCLUI FORNECIMENTO). AF_05/2024</t>
  </si>
  <si>
    <t>ASSENTAMENTO DE CONEXÃO 3 ACESSOS DE FERRO FUNDIDO PARA REDE DE ÁGUA, DN 250, JUNTA ELÁSTICA, INSTALADO EM LOCAL COM NÍVEL ALTO DE INTERFERÊNCIAS (NÃO INCLUI FORNECIMENTO). AF_05/2024</t>
  </si>
  <si>
    <t>ASSENTAMENTO DE CONEXÃO 3 ACESSOS DE FERRO FUNDIDO PARA REDE DE ÁGUA, DN 250, JUNTA ELÁSTICA, INSTALADO EM LOCAL COM NÍVEL BAIXO DE INTERFERÊNCIAS (NÃO INCLUI FORNECIMENTO). AF_05/2024</t>
  </si>
  <si>
    <t>ASSENTAMENTO DE CONEXÃO 3 ACESSOS DE FERRO FUNDIDO PARA REDE DE ÁGUA, DN 300, JUNTA ELÁSTICA, INSTALADO EM LOCAL COM NÍVEL ALTO DE INTERFERÊNCIAS (NÃO INCLUI FORNECIMENTO). AF_05/2024</t>
  </si>
  <si>
    <t>ASSENTAMENTO DE CONEXÃO 3 ACESSOS DE FERRO FUNDIDO PARA REDE DE ÁGUA, DN 300, JUNTA ELÁSTICA, INSTALADO EM LOCAL COM NÍVEL BAIXO DE INTERFERÊNCIAS (NÃO INCLUI FORNECIMENTO). AF_05/2024</t>
  </si>
  <si>
    <t>ASSENTAMENTO DE CONEXÃO 3 ACESSOS DE FERRO FUNDIDO PARA REDE DE ÁGUA, DN 350, JUNTA ELÁSTICA, INSTALADO EM LOCAL COM NÍVEL ALTO DE INTERFERÊNCIAS (NÃO INCLUI FORNECIMENTO). AF_05/2024</t>
  </si>
  <si>
    <t>ASSENTAMENTO DE CONEXÃO 3 ACESSOS DE FERRO FUNDIDO PARA REDE DE ÁGUA, DN 350, JUNTA ELÁSTICA, INSTALADO EM LOCAL COM NÍVEL BAIXO DE INTERFERÊNCIAS (NÃO INCLUI FORNECIMENTO). AF_05/2024</t>
  </si>
  <si>
    <t>ASSENTAMENTO DE CONEXÃO 3 ACESSOS DE FERRO FUNDIDO PARA REDE DE ÁGUA, DN 400, JUNTA ELÁSTICA, INSTALADO EM LOCAL COM NÍVEL ALTO DE INTERFERÊNCIAS (NÃO INCLUI FORNECIMENTO). AF_05/2024</t>
  </si>
  <si>
    <t>ASSENTAMENTO DE CONEXÃO 3 ACESSOS DE FERRO FUNDIDO PARA REDE DE ÁGUA, DN 400, JUNTA ELÁSTICA, INSTALADO EM LOCAL COM NÍVEL BAIXO DE INTERFERÊNCIAS (NÃO INCLUI FORNECIMENTO). AF_05/2024</t>
  </si>
  <si>
    <t>ASSENTAMENTO DE CONEXÃO 3 ACESSOS DE FERRO FUNDIDO PARA REDE DE ÁGUA, DN 450, JUNTA ELÁSTICA, INSTALADO EM LOCAL COM NÍVEL ALTO DE INTERFERÊNCIAS (NÃO INCLUI FORNECIMENTO). AF_05/2024</t>
  </si>
  <si>
    <t>ASSENTAMENTO DE CONEXÃO 3 ACESSOS DE FERRO FUNDIDO PARA REDE DE ÁGUA, DN 450, JUNTA ELÁSTICA, INSTALADO EM LOCAL COM NÍVEL BAIXO DE INTERFERÊNCIAS (NÃO INCLUI FORNECIMENTO). AF_05/2024</t>
  </si>
  <si>
    <t>ASSENTAMENTO DE CONEXÃO 3 ACESSOS DE FERRO FUNDIDO PARA REDE DE ÁGUA, DN 500, JUNTA ELÁSTICA, INSTALADO EM LOCAL COM NÍVEL ALTO DE INTERFERÊNCIAS (NÃO INCLUI FORNECIMENTO). AF_05/2024</t>
  </si>
  <si>
    <t>ASSENTAMENTO DE CONEXÃO 3 ACESSOS DE FERRO FUNDIDO PARA REDE DE ÁGUA, DN 500, JUNTA ELÁSTICA, INSTALADO EM LOCAL COM NÍVEL BAIXO DE INTERFERÊNCIAS (NÃO INCLUI FORNECIMENTO). AF_05/2024</t>
  </si>
  <si>
    <t>ASSENTAMENTO DE CONEXÃO 3 ACESSOS DE FERRO FUNDIDO PARA REDE DE ÁGUA, DN 600, JUNTA ELÁSTICA, INSTALADO EM LOCAL COM NÍVEL ALTO DE INTERFERÊNCIAS (NÃO INCLUI FORNECIMENTO). AF_05/2024</t>
  </si>
  <si>
    <t>ASSENTAMENTO DE CONEXÃO 3 ACESSOS DE FERRO FUNDIDO PARA REDE DE ÁGUA, DN 600, JUNTA ELÁSTICA, INSTALADO EM LOCAL COM NÍVEL BAIXO DE INTERFERÊNCIAS (NÃO INCLUI FORNECIMENTO). AF_05/2024</t>
  </si>
  <si>
    <t>ASSENTAMENTO DE CONEXÃO 3 ACESSOS DE FERRO FUNDIDO PARA REDE DE ÁGUA, DN 700, JUNTA ELÁSTICA, INSTALADO EM LOCAL COM NÍVEL ALTO DE INTERFERÊNCIAS (NÃO INCLUI FORNECIMENTO). AF_05/2024</t>
  </si>
  <si>
    <t>ASSENTAMENTO DE CONEXÃO 3 ACESSOS DE FERRO FUNDIDO PARA REDE DE ÁGUA, DN 700, JUNTA ELÁSTICA, INSTALADO EM LOCAL COM NÍVEL BAIXO DE INTERFERÊNCIAS (NÃO INCLUI FORNECIMENTO). AF_05/2024</t>
  </si>
  <si>
    <t>ASSENTAMENTO DE CONEXÃO 3 ACESSOS DE FERRO FUNDIDO PARA REDE DE ÁGUA, DN 80, JUNTA ELÁSTICA, INSTALADO EM LOCAL COM NÍVEL ALTO DE INTERFERÊNCIAS (NÃO INCLUI FORNECIMENTO). AF_05/2024</t>
  </si>
  <si>
    <t>ASSENTAMENTO DE CONEXÃO 3 ACESSOS DE FERRO FUNDIDO PARA REDE DE ÁGUA, DN 80, JUNTA ELÁSTICA, INSTALADO EM LOCAL COM NÍVEL BAIXO DE INTERFERÊNCIAS (NÃO INCLUI FORNECIMENTO). AF_05/2024</t>
  </si>
  <si>
    <t>ASSENTAMENTO DE CONEXÃO 3 ACESSOS DE FERRO FUNDIDO PARA REDE DE ÁGUA, DN 800, JUNTA ELÁSTICA, INSTALADO EM LOCAL COM NÍVEL ALTO DE INTERFERÊNCIAS (NÃO INCLUI FORNECIMENTO). AF_05/2024</t>
  </si>
  <si>
    <t>ASSENTAMENTO DE CONEXÃO 3 ACESSOS DE FERRO FUNDIDO PARA REDE DE ÁGUA, DN 800, JUNTA ELÁSTICA, INSTALADO EM LOCAL COM NÍVEL BAIXO DE INTERFERÊNCIAS (NÃO INCLUI FORNECIMENTO). AF_05/2024</t>
  </si>
  <si>
    <t>ASSENTAMENTO DE CONEXÃO 3 ACESSOS DE FERRO FUNDIDO PARA REDE DE ÁGUA, DN 900, JUNTA ELÁSTICA, INSTALADO EM LOCAL COM NÍVEL ALTO DE INTERFERÊNCIAS (NÃO INCLUI FORNECIMENTO). AF_05/2024</t>
  </si>
  <si>
    <t>ASSENTAMENTO DE CONEXÃO 3 ACESSOS DE FERRO FUNDIDO PARA REDE DE ÁGUA, DN 900, JUNTA ELÁSTICA, INSTALADO EM LOCAL COM NÍVEL BAIXO DE INTERFERÊNCIAS (NÃO INCLUI FORNECIMENTO). AF_05/2024</t>
  </si>
  <si>
    <t>ASSENTAMENTO DE CONEXÃO 3 ACESSOS DE PVC PBA PARA REDE DE ÁGUA, DN 100, JUNTA ELÁSTICA INTEGRADA, INSTALADO EM LOCAL COM NÍVEL ALTO DE INTERFERÊNCIAS (NÃO INCLUI FORNECIMENTO). AF_05/2024</t>
  </si>
  <si>
    <t>ASSENTAMENTO DE CONEXÃO 3 ACESSOS DE PVC PBA PARA REDE DE ÁGUA, DN 100, JUNTA ELÁSTICA INTEGRADA, INSTALADO EM LOCAL COM NÍVEL BAIXO DE INTERFERÊNCIAS (NÃO INCLUI FORNECIMENTO). AF_05/2024</t>
  </si>
  <si>
    <t>ASSENTAMENTO DE CONEXÃO 3 ACESSOS DE PVC PBA PARA REDE DE ÁGUA, DN 50, JUNTA ELÁSTICA INTEGRADA, INSTALADO EM LOCAL COM NÍVEL ALTO DE INTERFERÊNCIAS (NÃO INCLUI FORNECIMENTO). AF_05/2024</t>
  </si>
  <si>
    <t>ASSENTAMENTO DE CONEXÃO 3 ACESSOS DE PVC PBA PARA REDE DE ÁGUA, DN 50, JUNTA ELÁSTICA INTEGRADA, INSTALADO EM LOCAL COM NÍVEL BAIXO DE INTERFERÊNCIAS (NÃO INCLUI FORNECIMENTO). AF_05/2024</t>
  </si>
  <si>
    <t>ASSENTAMENTO DE CONEXÃO 3 ACESSOS DE PVC PBA PARA REDE DE ÁGUA, DN 75, JUNTA ELÁSTICA INTEGRADA, INSTALADO EM LOCAL COM NÍVEL ALTO DE INTERFERÊNCIAS (NÃO INCLUI FORNECIMENTO). AF_05/2024</t>
  </si>
  <si>
    <t>ASSENTAMENTO DE CONEXÃO 3 ACESSOS DE PVC PBA PARA REDE DE ÁGUA, DN 75, JUNTA ELÁSTICA INTEGRADA, INSTALADO EM LOCAL COM NÍVEL BAIXO DE INTERFERÊNCIAS (NÃO INCLUI FORNECIMENTO). AF_05/2024</t>
  </si>
  <si>
    <t>ASSENTAMENTO DE TUBO DE AÇO CARBONO PARA REDE DE ÁGUA, DN 1000 MM (40") OU DN 1100 MM (44"), JUNTA SOLDADA, INSTALADO EM LOCAL COM NÍVEL ALTO DE INTERFERÊNCIAS (NÃO INCLUI FORNECIMENTO). AF_05/2024</t>
  </si>
  <si>
    <t>ASSENTAMENTO DE TUBO DE AÇO CARBONO PARA REDE DE ÁGUA, DN 1000 MM (40") OU DN 1100 MM (44"), JUNTA SOLDADA, INSTALADO EM LOCAL COM NÍVEL BAIXO DE INTERFERÊNCIAS (NÃO INCLUI FORNECIMENTO). AF_05/2024</t>
  </si>
  <si>
    <t>ASSENTAMENTO DE TUBO DE AÇO CARBONO PARA REDE DE ÁGUA, DN 1200 MM (48") OU DN 1300 MM (52"), JUNTA SOLDADA, INSTALADO EM LOCAL COM NÍVEL ALTO DE INTERFERÊNCIAS (NÃO INCLUI FORNECIMENTO). AF_05/2024</t>
  </si>
  <si>
    <t>ASSENTAMENTO DE TUBO DE AÇO CARBONO PARA REDE DE ÁGUA, DN 1200 MM (48") OU DN 1300 MM (52"), JUNTA SOLDADA, INSTALADO EM LOCAL COM NÍVEL BAIXO DE INTERFERÊNCIAS (NÃO INCLUI FORNECIMENTO). AF_05/2024</t>
  </si>
  <si>
    <t>ASSENTAMENTO DE TUBO DE AÇO CARBONO PARA REDE DE ÁGUA, DN 1400 MM (56'') OU DN 1500 MM (60"), JUNTA SOLDADA, INSTALADO EM LOCAL COM NÍVEL ALTO DE INTERFERÊNCIAS (NÃO INCLUI FORNECIMENTO). AF_05/2024</t>
  </si>
  <si>
    <t>ASSENTAMENTO DE TUBO DE AÇO CARBONO PARA REDE DE ÁGUA, DN 1400 MM (56'') OU DN 1500 MM (60"), JUNTA SOLDADA, INSTALADO EM LOCAL COM NÍVEL BAIXO DE INTERFERÊNCIAS (NÃO INCLUI FORNECIMENTO). AF_05/2024</t>
  </si>
  <si>
    <t>ASSENTAMENTO DE TUBO DE AÇO CARBONO PARA REDE DE ÁGUA, DN 1600 MM (64") OU DN 1700 MM (68"), JUNTA SOLDADA, INSTALADO EM LOCAL COM NÍVEL ALTO DE INTERFERÊNCIAS (NÃO INCLUI FORNECIMENTO). AF_05/2024</t>
  </si>
  <si>
    <t>ASSENTAMENTO DE TUBO DE AÇO CARBONO PARA REDE DE ÁGUA, DN 1600 MM (64") OU DN 1700 MM (68"), JUNTA SOLDADA, INSTALADO EM LOCAL COM NÍVEL BAIXO DE INTERFERÊNCIAS (NÃO INCLUI FORNECIMENTO). AF_05/2024</t>
  </si>
  <si>
    <t>ASSENTAMENTO DE TUBO DE AÇO CARBONO PARA REDE DE ÁGUA, DN 1800 MM (72") OU DN 1900 MM (76"), JUNTA SOLDADA, INSTALADO EM LOCAL COM NÍVEL ALTO DE INTERFERÊNCIAS (NÃO INCLUI FORNECIMENTO). AF_05/2024</t>
  </si>
  <si>
    <t>ASSENTAMENTO DE TUBO DE AÇO CARBONO PARA REDE DE ÁGUA, DN 1800 MM (72") OU DN 1900 MM (76"), JUNTA SOLDADA, INSTALADO EM LOCAL COM NÍVEL BAIXO DE INTERFERÊNCIAS (NÃO INCLUI FORNECIMENTO). AF_05/2024</t>
  </si>
  <si>
    <t>ASSENTAMENTO DE TUBO DE AÇO CARBONO PARA REDE DE ÁGUA, DN 2000 MM (80") OU DN 2100 MM (84"), JUNTA SOLDADA, INSTALADO EM LOCAL COM NÍVEL ALTO DE INTERFERÊNCIAS (NÃO INCLUI FORNECIMENTO). AF_05/2024</t>
  </si>
  <si>
    <t>ASSENTAMENTO DE TUBO DE AÇO CARBONO PARA REDE DE ÁGUA, DN 2000 MM (80") OU DN 2100 MM (84"), JUNTA SOLDADA, INSTALADO EM LOCAL COM NÍVEL BAIXO DE INTERFERÊNCIAS (NÃO INCLUI FORNECIMENTO). AF_05/2024</t>
  </si>
  <si>
    <t>ASSENTAMENTO DE TUBO DE AÇO CARBONO PARA REDE DE ÁGUA, DN 600 MM (24"), JUNTA SOLDADA, INSTALADO EM LOCAL COM NÍVEL ALTO DE INTERFERÊNCIAS (NÃO INCLUI FORNECIMENTO). AF_05/2024</t>
  </si>
  <si>
    <t>ASSENTAMENTO DE TUBO DE AÇO CARBONO PARA REDE DE ÁGUA, DN 600 MM (24"), JUNTA SOLDADA, INSTALADO EM LOCAL COM NÍVEL BAIXO DE INTERFERÊNCIAS (NÃO INCLUI FORNECIMENTO). AF_05/2024</t>
  </si>
  <si>
    <t>ASSENTAMENTO DE TUBO DE AÇO CARBONO PARA REDE DE ÁGUA, DN 700 MM (28"), JUNTA SOLDADA, INSTALADO EM LOCAL COM NÍVEL ALTO DE INTERFERÊNCIAS (NÃO INCLUI FORNECIMENTO). AF_05/2024</t>
  </si>
  <si>
    <t>ASSENTAMENTO DE TUBO DE AÇO CARBONO PARA REDE DE ÁGUA, DN 700 MM (28"), JUNTA SOLDADA, INSTALADO EM LOCAL COM NÍVEL BAIXO DE INTERFERÊNCIAS (NÃO INCLUI FORNECIMENTO). AF_05/2024</t>
  </si>
  <si>
    <t>ASSENTAMENTO DE TUBO DE AÇO CARBONO PARA REDE DE ÁGUA, DN 800 MM (32"), JUNTA SOLDADA, INSTALADO EM LOCAL COM NÍVEL ALTO DE INTERFERÊNCIAS (NÃO INCLUI FORNECIMENTO). AF_05/2024</t>
  </si>
  <si>
    <t>ASSENTAMENTO DE TUBO DE AÇO CARBONO PARA REDE DE ÁGUA, DN 800 MM (32"), JUNTA SOLDADA, INSTALADO EM LOCAL COM NÍVEL BAIXO DE INTERFERÊNCIAS (NÃO INCLUI FORNECIMENTO). AF_05/2024</t>
  </si>
  <si>
    <t>ASSENTAMENTO DE TUBO DE AÇO CARBONO PARA REDE DE ÁGUA, DN 900 MM (36"), JUNTA SOLDADA, INSTALADO EM LOCAL COM NÍVEL ALTO DE INTERFERÊNCIAS (NÃO INCLUI FORNECIMENTO). AF_05/2024</t>
  </si>
  <si>
    <t>ASSENTAMENTO DE TUBO DE AÇO CARBONO PARA REDE DE ÁGUA, DN 900 MM (36"), JUNTA SOLDADA, INSTALADO EM LOCAL COM NÍVEL BAIXO DE INTERFERÊNCIAS (NÃO INCLUI FORNECIMENTO). AF_05/2024</t>
  </si>
  <si>
    <t>ASSENTAMENTO DE TUBO DE FERRO FUNDIDO PARA REDE DE ÁGUA, DN 100 MM, JUNTA ELÁSTICA, INSTALADO EM LOCAL COM NÍVEL ALTO DE INTERFERÊNCIAS (NÃO INCLUI FORNECIMENTO). AF_05/2024</t>
  </si>
  <si>
    <t>ASSENTAMENTO DE TUBO DE FERRO FUNDIDO PARA REDE DE ÁGUA, DN 100 MM, JUNTA ELÁSTICA, INSTALADO EM LOCAL COM NÍVEL BAIXO DE INTERFERÊNCIAS (NÃO INCLUI FORNECIMENTO). AF_05/2024</t>
  </si>
  <si>
    <t>ASSENTAMENTO DE TUBO DE FERRO FUNDIDO PARA REDE DE ÁGUA, DN 1000 MM, JUNTA ELÁSTICA, INSTALADO EM LOCAL COM NÍVEL ALTO DE INTERFERÊNCIAS (NÃO INCLUI FORNECIMENTO). AF_05/2024</t>
  </si>
  <si>
    <t>ASSENTAMENTO DE TUBO DE FERRO FUNDIDO PARA REDE DE ÁGUA, DN 1000 MM, JUNTA ELÁSTICA, INSTALADO EM LOCAL COM NÍVEL BAIXO DE INTERFERÊNCIAS (NÃO INCLUI FORNECIMENTO). AF_05/2024</t>
  </si>
  <si>
    <t>ASSENTAMENTO DE TUBO DE FERRO FUNDIDO PARA REDE DE ÁGUA, DN 1200 MM, JUNTA ELÁSTICA, INSTALADO EM LOCAL COM NÍVEL ALTO DE INTERFERÊNCIAS (NÃO INCLUI FORNECIMENTO). AF_05/2024</t>
  </si>
  <si>
    <t>ASSENTAMENTO DE TUBO DE FERRO FUNDIDO PARA REDE DE ÁGUA, DN 1200 MM, JUNTA ELÁSTICA, INSTALADO EM LOCAL COM NÍVEL BAIXO DE INTERFERÊNCIAS (NÃO INCLUI FORNECIMENTO). AF_05/2024</t>
  </si>
  <si>
    <t>ASSENTAMENTO DE TUBO DE FERRO FUNDIDO PARA REDE DE ÁGUA, DN 150 MM, JUNTA ELÁSTICA, INSTALADO EM LOCAL COM NÍVEL ALTO DE INTERFERÊNCIAS (NÃO INCLUI FORNECIMENTO). AF_05/2024</t>
  </si>
  <si>
    <t>ASSENTAMENTO DE TUBO DE FERRO FUNDIDO PARA REDE DE ÁGUA, DN 150 MM, JUNTA ELÁSTICA, INSTALADO EM LOCAL COM NÍVEL BAIXO DE INTERFERÊNCIAS (NÃO INCLUI FORNECIMENTO). AF_05/2024</t>
  </si>
  <si>
    <t>ASSENTAMENTO DE TUBO DE FERRO FUNDIDO PARA REDE DE ÁGUA, DN 200 MM, JUNTA ELÁSTICA, INSTALADO EM LOCAL COM NÍVEL ALTO DE INTERFERÊNCIAS (NÃO INCLUI FORNECIMENTO). AF_05/2024</t>
  </si>
  <si>
    <t>ASSENTAMENTO DE TUBO DE FERRO FUNDIDO PARA REDE DE ÁGUA, DN 200 MM, JUNTA ELÁSTICA, INSTALADO EM LOCAL COM NÍVEL BAIXO DE INTERFERÊNCIAS (NÃO INCLUI FORNECIMENTO). AF_05/2024</t>
  </si>
  <si>
    <t>ASSENTAMENTO DE TUBO DE FERRO FUNDIDO PARA REDE DE ÁGUA, DN 250 MM, JUNTA ELÁSTICA, INSTALADO EM LOCAL COM NÍVEL ALTO DE INTERFERÊNCIAS (NÃO INCLUI FORNECIMENTO). AF_05/2024</t>
  </si>
  <si>
    <t>ASSENTAMENTO DE TUBO DE FERRO FUNDIDO PARA REDE DE ÁGUA, DN 250 MM, JUNTA ELÁSTICA, INSTALADO EM LOCAL COM NÍVEL BAIXO DE INTERFERÊNCIAS (NÃO INCLUI FORNECIMENTO). AF_05/2024</t>
  </si>
  <si>
    <t>ASSENTAMENTO DE TUBO DE FERRO FUNDIDO PARA REDE DE ÁGUA, DN 300 MM, JUNTA ELÁSTICA, INSTALADO EM LOCAL COM NÍVEL ALTO DE INTERFERÊNCIAS (NÃO INCLUI FORNECIMENTO). AF_05/2024</t>
  </si>
  <si>
    <t>ASSENTAMENTO DE TUBO DE FERRO FUNDIDO PARA REDE DE ÁGUA, DN 300 MM, JUNTA ELÁSTICA, INSTALADO EM LOCAL COM NÍVEL BAIXO DE INTERFERÊNCIAS (NÃO INCLUI FORNECIMENTO). AF_05/2024</t>
  </si>
  <si>
    <t>ASSENTAMENTO DE TUBO DE FERRO FUNDIDO PARA REDE DE ÁGUA, DN 350 MM, JUNTA ELÁSTICA, INSTALADO EM LOCAL COM NÍVEL ALTO DE INTERFERÊNCIAS (NÃO INCLUI FORNECIMENTO). AF_05/2024</t>
  </si>
  <si>
    <t>ASSENTAMENTO DE TUBO DE FERRO FUNDIDO PARA REDE DE ÁGUA, DN 350 MM, JUNTA ELÁSTICA, INSTALADO EM LOCAL COM NÍVEL BAIXO DE INTERFERÊNCIAS (NÃO INCLUI FORNECIMENTO). AF_05/2024</t>
  </si>
  <si>
    <t>ASSENTAMENTO DE TUBO DE FERRO FUNDIDO PARA REDE DE ÁGUA, DN 400 MM, JUNTA ELÁSTICA, INSTALADO EM LOCAL COM NÍVEL ALTO DE INTERFERÊNCIAS (NÃO INCLUI FORNECIMENTO). AF_05/2024</t>
  </si>
  <si>
    <t>ASSENTAMENTO DE TUBO DE FERRO FUNDIDO PARA REDE DE ÁGUA, DN 400 MM, JUNTA ELÁSTICA, INSTALADO EM LOCAL COM NÍVEL BAIXO DE INTERFERÊNCIAS (NÃO INCLUI FORNECIMENTO). AF_05/2024</t>
  </si>
  <si>
    <t>ASSENTAMENTO DE TUBO DE FERRO FUNDIDO PARA REDE DE ÁGUA, DN 450 MM, JUNTA ELÁSTICA, INSTALADO EM LOCAL COM NÍVEL ALTO DE INTERFERÊNCIAS (NÃO INCLUI FORNECIMENTO). AF_05/2024</t>
  </si>
  <si>
    <t>ASSENTAMENTO DE TUBO DE FERRO FUNDIDO PARA REDE DE ÁGUA, DN 450 MM, JUNTA ELÁSTICA, INSTALADO EM LOCAL COM NÍVEL BAIXO DE INTERFERÊNCIAS (NÃO INCLUI FORNECIMENTO). AF_05/2024</t>
  </si>
  <si>
    <t>ASSENTAMENTO DE TUBO DE FERRO FUNDIDO PARA REDE DE ÁGUA, DN 500 MM, JUNTA ELÁSTICA, INSTALADO EM LOCAL COM NÍVEL ALTO DE INTERFERÊNCIAS (NÃO INCLUI FORNECIMENTO). AF_05/2024</t>
  </si>
  <si>
    <t>ASSENTAMENTO DE TUBO DE FERRO FUNDIDO PARA REDE DE ÁGUA, DN 500 MM, JUNTA ELÁSTICA, INSTALADO EM LOCAL COM NÍVEL BAIXO DE INTERFERÊNCIAS (NÃO INCLUI FORNECIMENTO). AF_05/2024</t>
  </si>
  <si>
    <t>ASSENTAMENTO DE TUBO DE FERRO FUNDIDO PARA REDE DE ÁGUA, DN 600 MM, JUNTA ELÁSTICA, INSTALADO EM LOCAL COM NÍVEL ALTO DE INTERFERÊNCIAS (NÃO INCLUI FORNECIMENTO). AF_05/2024</t>
  </si>
  <si>
    <t>ASSENTAMENTO DE TUBO DE FERRO FUNDIDO PARA REDE DE ÁGUA, DN 600 MM, JUNTA ELÁSTICA, INSTALADO EM LOCAL COM NÍVEL BAIXO DE INTERFERÊNCIAS (NÃO INCLUI FORNECIMENTO). AF_05/2024</t>
  </si>
  <si>
    <t>ASSENTAMENTO DE TUBO DE FERRO FUNDIDO PARA REDE DE ÁGUA, DN 700 MM, JUNTA ELÁSTICA, INSTALADO EM LOCAL COM NÍVEL ALTO DE INTERFERÊNCIAS (NÃO INCLUI FORNECIMENTO). AF_05/2024</t>
  </si>
  <si>
    <t>ASSENTAMENTO DE TUBO DE FERRO FUNDIDO PARA REDE DE ÁGUA, DN 700 MM, JUNTA ELÁSTICA, INSTALADO EM LOCAL COM NÍVEL BAIXO DE INTERFERÊNCIAS (NÃO INCLUI FORNECIMENTO). AF_05/2024</t>
  </si>
  <si>
    <t>ASSENTAMENTO DE TUBO DE FERRO FUNDIDO PARA REDE DE ÁGUA, DN 80 MM, JUNTA ELÁSTICA, INSTALADO EM LOCAL COM NÍVEL ALTO DE INTERFERÊNCIAS (NÃO INCLUI FORNECIMENTO). AF_05/2024</t>
  </si>
  <si>
    <t>ASSENTAMENTO DE TUBO DE FERRO FUNDIDO PARA REDE DE ÁGUA, DN 80 MM, JUNTA ELÁSTICA, INSTALADO EM LOCAL COM NÍVEL BAIXO DE INTERFERÊNCIAS (NÃO INCLUI FORNECIMENTO). AF_05/2024</t>
  </si>
  <si>
    <t>ASSENTAMENTO DE TUBO DE FERRO FUNDIDO PARA REDE DE ÁGUA, DN 800 MM, JUNTA ELÁSTICA, INSTALADO EM LOCAL COM NÍVEL ALTO DE INTERFERÊNCIAS (NÃO INCLUI FORNECIMENTO). AF_05/2024</t>
  </si>
  <si>
    <t>ASSENTAMENTO DE TUBO DE FERRO FUNDIDO PARA REDE DE ÁGUA, DN 800 MM, JUNTA ELÁSTICA, INSTALADO EM LOCAL COM NÍVEL BAIXO DE INTERFERÊNCIAS (NÃO INCLUI FORNECIMENTO). AF_05/2024</t>
  </si>
  <si>
    <t>ASSENTAMENTO DE TUBO DE FERRO FUNDIDO PARA REDE DE ÁGUA, DN 900 MM, JUNTA ELÁSTICA, INSTALADO EM LOCAL COM NÍVEL ALTO DE INTERFERÊNCIAS (NÃO INCLUI FORNECIMENTO). AF_05/2024</t>
  </si>
  <si>
    <t>ASSENTAMENTO DE TUBO DE FERRO FUNDIDO PARA REDE DE ÁGUA, DN 900 MM, JUNTA ELÁSTICA, INSTALADO EM LOCAL COM NÍVEL BAIXO DE INTERFERÊNCIAS (NÃO INCLUI FORNECIMENTO). AF_05/2024</t>
  </si>
  <si>
    <t>ASSENTAMENTO DE TUBO DE PVC DEFOFO OU PRFV OU RPVC PARA REDE DE ÁGUA, DN 100, JUNTA ELÁSTICA INTEGRADA, INSTALADO EM LOCAL COM NÍVEL ALTO DE INTERFERÊNCIAS (NÃO INCLUI FORNECIMENTO). AF_05/2024</t>
  </si>
  <si>
    <t>ASSENTAMENTO DE TUBO DE PVC DEFOFO OU PRFV OU RPVC PARA REDE DE ÁGUA, DN 100, JUNTA ELÁSTICA INTEGRADA, INSTALADO EM LOCAL COM NÍVEL BAIXO DE INTERFERÊNCIAS (NÃO INCLUI FORNECIMENTO). AF_05/2024</t>
  </si>
  <si>
    <t>ASSENTAMENTO DE TUBO DE PVC DEFOFO OU PRFV OU RPVC PARA REDE DE ÁGUA, DN 150 MM, JUNTA ELÁSTICA INTEGRADA, INSTALADO EM LOCAL COM NÍVEL ALTO DE INTERFERÊNCIAS (NÃO INCLUI FORNECIMENTO). AF_05/2024</t>
  </si>
  <si>
    <t>ASSENTAMENTO DE TUBO DE PVC DEFOFO OU PRFV OU RPVC PARA REDE DE ÁGUA, DN 150 MM, JUNTA ELÁSTICA INTEGRADA, INSTALADO EM LOCAL COM NÍVEL BAIXO DE INTERFERÊNCIAS (NÃO INCLUI FORNECIMENTO). AF_05/2024</t>
  </si>
  <si>
    <t>ASSENTAMENTO DE TUBO DE PVC DEFOFO OU PRFV OU RPVC PARA REDE DE ÁGUA, DN 200 MM, JUNTA ELÁSTICA INTEGRADA, INSTALADO EM LOCAL COM NÍVEL ALTO DE INTERFERÊNCIAS (NÃO INCLUI FORNECIMENTO). AF_05/2024</t>
  </si>
  <si>
    <t>ASSENTAMENTO DE TUBO DE PVC DEFOFO OU PRFV OU RPVC PARA REDE DE ÁGUA, DN 200 MM, JUNTA ELÁSTICA INTEGRADA, INSTALADO EM LOCAL COM NÍVEL BAIXO DE INTERFERÊNCIAS (NÃO INCLUI FORNECIMENTO). AF_05/2024</t>
  </si>
  <si>
    <t>ASSENTAMENTO DE TUBO DE PVC DEFOFO OU PRFV OU RPVC PARA REDE DE ÁGUA, DN 250 MM, JUNTA ELÁSTICA INTEGRADA, INSTALADO EM LOCAL COM NÍVEL ALTO DE INTERFERÊNCIAS (NÃO INCLUI FORNECIMENTO). AF_05/2024</t>
  </si>
  <si>
    <t>ASSENTAMENTO DE TUBO DE PVC DEFOFO OU PRFV OU RPVC PARA REDE DE ÁGUA, DN 250 MM, JUNTA ELÁSTICA INTEGRADA, INSTALADO EM LOCAL COM NÍVEL BAIXO DE INTERFERÊNCIAS (NÃO INCLUI FORNECIMENTO). AF_05/2024</t>
  </si>
  <si>
    <t>ASSENTAMENTO DE TUBO DE PVC DEFOFO OU PRFV OU RPVC PARA REDE DE ÁGUA, DN 300 MM, JUNTA ELÁSTICA INTEGRADA, INSTALADO EM LOCAL COM NÍVEL ALTO DE INTERFERÊNCIAS (NÃO INCLUI FORNECIMENTO). AF_05/2024</t>
  </si>
  <si>
    <t>ASSENTAMENTO DE TUBO DE PVC DEFOFO OU PRFV OU RPVC PARA REDE DE ÁGUA, DN 300 MM, JUNTA ELÁSTICA INTEGRADA, INSTALADO EM LOCAL COM NÍVEL BAIXO DE INTERFERÊNCIAS (NÃO INCLUI FORNECIMENTO). AF_05/2024</t>
  </si>
  <si>
    <t>ASSENTAMENTO DE TUBO DE PVC DEFOFO OU PRFV OU RPVC PARA REDE DE ÁGUA, DN 350 MM, JUNTA ELÁSTICA INTEGRADA, INSTALADO EM LOCAL COM NÍVEL ALTO DE INTERFERÊNCIAS (NÃO INCLUI FORNECIMENTO). AF_05/2024</t>
  </si>
  <si>
    <t>ASSENTAMENTO DE TUBO DE PVC DEFOFO OU PRFV OU RPVC PARA REDE DE ÁGUA, DN 350 MM, JUNTA ELÁSTICA INTEGRADA, INSTALADO EM LOCAL COM NÍVEL BAIXO DE INTERFERÊNCIAS (NÃO INCLUI FORNECIMENTO). AF_05/2024</t>
  </si>
  <si>
    <t>ASSENTAMENTO DE TUBO DE PVC DEFOFO OU PRFV OU RPVC PARA REDE DE ÁGUA, DN 400 MM, JUNTA ELÁSTICA INTEGRADA, INSTALADO EM LOCAL COM NÍVEL ALTO DE INTERFERÊNCIAS (NÃO INCLUI FORNECIMENTO). AF_05/2024</t>
  </si>
  <si>
    <t>ASSENTAMENTO DE TUBO DE PVC DEFOFO OU PRFV OU RPVC PARA REDE DE ÁGUA, DN 400 MM, JUNTA ELÁSTICA INTEGRADA, INSTALADO EM LOCAL COM NÍVEL BAIXO DE INTERFERÊNCIAS (NÃO INCLUI FORNECIMENTO). AF_05/2024</t>
  </si>
  <si>
    <t>ASSENTAMENTO DE TUBO DE PVC DEFOFO OU PRFV OU RPVC PARA REDE DE ÁGUA, DN 500 MM, JUNTA ELÁSTICA INTEGRADA, INSTALADO EM LOCAL COM NÍVEL ALTO DE INTERFERÊNCIAS (NÃO INCLUI FORNECIMENTO). AF_05/2024</t>
  </si>
  <si>
    <t>ASSENTAMENTO DE TUBO DE PVC DEFOFO OU PRFV OU RPVC PARA REDE DE ÁGUA, DN 500 MM, JUNTA ELÁSTICA INTEGRADA, INSTALADO EM LOCAL COM NÍVEL BAIXO DE INTERFERÊNCIAS (NÃO INCLUI FORNECIMENTO). AF_05/2024</t>
  </si>
  <si>
    <t>ASSENTAMENTO DE TUBO DE PVC PBA PARA REDE DE ÁGUA, DN 100 MM, JUNTA ELÁSTICA INTEGRADA, INSTALADO EM LOCAL COM NÍVEL ALTO DE INTERFERÊNCIAS (NÃO INCLUI FORNECIMENTO). AF_05/2024</t>
  </si>
  <si>
    <t>ASSENTAMENTO DE TUBO DE PVC PBA PARA REDE DE ÁGUA, DN 100 MM, JUNTA ELÁSTICA INTEGRADA, INSTALADO EM LOCAL COM NÍVEL BAIXO DE INTERFERÊNCIAS (NÃO INCLUI FORNECIMENTO). AF_05/2024</t>
  </si>
  <si>
    <t>ASSENTAMENTO DE TUBO DE PVC PBA PARA REDE DE ÁGUA, DN 125, JUNTA ELÁSTICA INTEGRADA, INSTALADO EM LOCAL COM NÍVEL ALTO DE INTERFERÊNCIAS (NÃO INCLUI FORNECIMENTO). AF_05/2024</t>
  </si>
  <si>
    <t>ASSENTAMENTO DE TUBO DE PVC PBA PARA REDE DE ÁGUA, DN 125, JUNTA ELÁSTICA INTEGRADA, INSTALADO EM LOCAL COM NÍVEL BAIXO DE INTERFERÊNCIAS (NÃO INCLUI FORNECIMENTO). AF_05/2024</t>
  </si>
  <si>
    <t>ASSENTAMENTO DE TUBO DE PVC PBA PARA REDE DE ÁGUA, DN 140, JUNTA ELÁSTICA INTEGRADA, INSTALADO EM LOCAL COM NÍVEL ALTO DE INTERFERÊNCIAS (NÃO INCLUI FORNECIMENTO). AF_05/2024</t>
  </si>
  <si>
    <t>ASSENTAMENTO DE TUBO DE PVC PBA PARA REDE DE ÁGUA, DN 140, JUNTA ELÁSTICA INTEGRADA, INSTALADO EM LOCAL COM NÍVEL BAIXO DE INTERFERÊNCIAS (NÃO INCLUI FORNECIMENTO). AF_05/2024</t>
  </si>
  <si>
    <t>ASSENTAMENTO DE TUBO DE PVC PBA PARA REDE DE ÁGUA, DN 180, JUNTA ELÁSTICA INTEGRADA, INSTALADO EM LOCAL COM NÍVEL ALTO DE INTERFERÊNCIAS (NÃO INCLUI FORNECIMENTO). AF_05/2024</t>
  </si>
  <si>
    <t>ASSENTAMENTO DE TUBO DE PVC PBA PARA REDE DE ÁGUA, DN 180, JUNTA ELÁSTICA INTEGRADA, INSTALADO EM LOCAL COM NÍVEL BAIXO DE INTERFERÊNCIAS (NÃO INCLUI FORNECIMENTO). AF_05/2024</t>
  </si>
  <si>
    <t>ASSENTAMENTO DE TUBO DE PVC PBA PARA REDE DE ÁGUA, DN 50 MM, JUNTA ELÁSTICA INTEGRADA, INSTALADO EM LOCAL COM NÍVEL ALTO DE INTERFERÊNCIAS (NÃO INCLUI FORNECIMENTO). AF_05/2024</t>
  </si>
  <si>
    <t>ASSENTAMENTO DE TUBO DE PVC PBA PARA REDE DE ÁGUA, DN 50 MM, JUNTA ELÁSTICA INTEGRADA, INSTALADO EM LOCAL COM NÍVEL BAIXO DE INTERFERÊNCIAS (NÃO INCLUI FORNECIMENTO). AF_05/2024</t>
  </si>
  <si>
    <t>ASSENTAMENTO DE TUBO DE PVC PBA PARA REDE DE ÁGUA, DN 75 MM, JUNTA ELÁSTICA INTEGRADA, INSTALADO EM LOCAL COM NÍVEL ALTO DE INTERFERÊNCIAS (NÃO INCLUI FORNECIMENTO). AF_05/2024</t>
  </si>
  <si>
    <t>ASSENTAMENTO DE TUBO DE PVC PBA PARA REDE DE ÁGUA, DN 75 MM, JUNTA ELÁSTICA INTEGRADA, INSTALADO EM LOCAL COM NÍVEL BAIXO DE INTERFERÊNCIAS (NÃO INCLUI FORNECIMENTO). AF_05/2024</t>
  </si>
  <si>
    <t>ASSENTAMENTO E FORNECIMENTO DE CURVA PVC PBA, JE, PB, 45 GRAUS, DN 100 / DE 110 MM, PARA REDE AGUA, JUNTA ELÁSTICA INTEGRADA, INSTALADO EM LOCAL COM NÍVEL ALTO DE INTERFERÊNCIAS (INCLUI FORNECIMENTO). AF_05/2024</t>
  </si>
  <si>
    <t>ASSENTAMENTO E FORNECIMENTO DE CURVA PVC PBA, JE, PB, 45 GRAUS, DN 100 / DE 110 MM, PARA REDE AGUA, JUNTA ELÁSTICA INTEGRADA, INSTALADO EM LOCAL COM NÍVEL BAIXO DE INTERFERÊNCIAS (INCLUI FORNECIMENTO). AF_05/2024</t>
  </si>
  <si>
    <t>ASSENTAMENTO E FORNECIMENTO DE CURVA PVC PBA, JE, PB, 45 GRAUS, DN 50 / DE 60 MM, PARA REDE AGUA, JUNTA ELÁSTICA INTEGRADA, INSTALADO EM LOCAL COM NÍVEL ALTO DE INTERFERÊNCIAS (INCLUI FORNECIMENTO). AF_05/2024</t>
  </si>
  <si>
    <t>ASSENTAMENTO E FORNECIMENTO DE CURVA PVC PBA, JE, PB, 45 GRAUS, DN 50 / DE 60 MM, PARA REDE AGUA, JUNTA ELÁSTICA INTEGRADA, INSTALADO EM LOCAL COM NÍVEL BAIXO DE INTERFERÊNCIAS (INCLUI FORNECIMENTO). AF_05/2024</t>
  </si>
  <si>
    <t>ASSENTAMENTO E FORNECIMENTO DE CURVA PVC PBA, JE, PB, 45 GRAUS, DN 75 / DE 85 MM, PARA REDE AGUA, JUNTA ELÁSTICA INTEGRADA, INSTALADO EM LOCAL COM NÍVEL ALTO DE INTERFERÊNCIAS (INCLUI FORNECIMENTO). AF_05/2024</t>
  </si>
  <si>
    <t>ASSENTAMENTO E FORNECIMENTO DE CURVA PVC PBA, JE, PB, 45 GRAUS, DN 75 / DE 85 MM, PARA REDE AGUA, JUNTA ELÁSTICA INTEGRADA, INSTALADO EM LOCAL COM NÍVEL BAIXO DE INTERFERÊNCIAS (INCLUI FORNECIMENTO). AF_05/2024</t>
  </si>
  <si>
    <t>ASSENTAMENTO E FORNECIMENTO DE LUVA SIMPLES, PVC PBA, JE, DN 100 / DE 110 MM, PARA REDE AGUA, JUNTA ELÁSTICA INTEGRADA, INSTALADO EM LOCAL COM NÍVEL ALTO DE INTERFERÊNCIAS (INCLUI FORNECIMENTO). AF_05/2024</t>
  </si>
  <si>
    <t>ASSENTAMENTO E FORNECIMENTO DE LUVA SIMPLES, PVC PBA, JE, DN 100 / DE 110 MM, PARA REDE AGUA, JUNTA ELÁSTICA INTEGRADA, INSTALADO EM LOCAL COM NÍVEL BAIXO DE INTERFERÊNCIAS (INCLUI FORNECIMENTO). AF_05/2024</t>
  </si>
  <si>
    <t>ASSENTAMENTO E FORNECIMENTO DE LUVA SIMPLES, PVC PBA, JE, DN 50 / DE 60 MM, PARA REDE AGUA, JUNTA ELÁSTICA INTEGRADA, INSTALADO EM LOCAL COM NÍVEL ALTO DE INTERFERÊNCIAS (INCLUI FORNECIMENTO). AF_05/2024</t>
  </si>
  <si>
    <t>ASSENTAMENTO E FORNECIMENTO DE LUVA SIMPLES, PVC PBA, JE, DN 50 / DE 60 MM, PARA REDE AGUA, JUNTA ELÁSTICA INTEGRADA, INSTALADO EM LOCAL COM NÍVEL BAIXO DE INTERFERÊNCIAS (INCLUI FORNECIMENTO). AF_05/2024</t>
  </si>
  <si>
    <t>ASSENTAMENTO E FORNECIMENTO DE LUVA SIMPLES, PVC PBA, JE, DN 75 / DE 85 MM, PARA REDE AGUA, JUNTA ELÁSTICA INTEGRADA, INSTALADO EM LOCAL COM NÍVEL ALTO DE INTERFERÊNCIAS (INCLUI FORNECIMENTO). AF_05/2024</t>
  </si>
  <si>
    <t>ASSENTAMENTO E FORNECIMENTO DE LUVA SIMPLES, PVC PBA, JE, DN 75 / DE 85 MM, PARA REDE AGUA, JUNTA ELÁSTICA INTEGRADA, INSTALADO EM LOCAL COM NÍVEL BAIXO DE INTERFERÊNCIAS (INCLUI FORNECIMENTO). AF_05/2024</t>
  </si>
  <si>
    <t>ASSENTAMENTO E FORNECIMENTO DE TE DE REDUCAO, PVC PBA, BBB, JE, DN 100 X 50 / DE 110 X 60 MM, PARA REDE AGUA, JUNTA ELÁSTICA INTEGRADA, INSTALADO EM LOCAL COM NÍVEL ALTO DE INTERFERÊNCIAS (INCLUI FORNECIMENTO). AF_05/2024</t>
  </si>
  <si>
    <t>ASSENTAMENTO E FORNECIMENTO DE TE DE REDUCAO, PVC PBA, BBB, JE, DN 100 X 50 / DE 110 X 60 MM, PARA REDE AGUA, JUNTA ELÁSTICA INTEGRADA, INSTALADO EM LOCAL COM NÍVEL BAIXO DE INTERFERÊNCIAS (INCLUI FORNECIMENTO). AF_05/2024</t>
  </si>
  <si>
    <t>ASSENTAMENTO E FORNECIMENTO DE TUBO DE PVC DEFOFO OU PRFV OU RPVC PARA REDE DE ÁGUA, DN 100, JUNTA ELÁSTICA INTEGRADA, INSTALADO EM LOCAL COM NÍVEL ALTO DE INTERFERÊNCIAS (INCLUI FORNECIMENTO). AF_05/2024</t>
  </si>
  <si>
    <t>ASSENTAMENTO E FORNECIMENTO DE TUBO DE PVC DEFOFO OU PRFV OU RPVC PARA REDE DE ÁGUA, DN 100, JUNTA ELÁSTICA INTEGRADA, INSTALADO EM LOCAL COM NÍVEL BAIXO DE INTERFERÊNCIAS (INCLUI FORNECIMENTO). AF_05/2024</t>
  </si>
  <si>
    <t>ASSENTAMENTO E FORNECIMENTO DE TUBO DE PVC DEFOFO PARA REDE DE ÁGUA, DN 200, JUNTA ELÁSTICA INTEGRADA, INSTALADO EM LOCAL COM NÍVEL ALTO DE INTERFERÊNCIAS (INCLUI FORNECIMENTO). AF_05/2024</t>
  </si>
  <si>
    <t>ASSENTAMENTO E FORNECIMENTO DE TUBO DE PVC DEFOFO PARA REDE DE ÁGUA, DN 200, JUNTA ELÁSTICA INTEGRADA, INSTALADO EM LOCAL COM NÍVEL BAIXO DE INTERFERÊNCIAS (INCLUI FORNECIMENTO). AF_05/2024</t>
  </si>
  <si>
    <t>ASSENTAMENTO E FORNECIMENTO DE TUBO DE PVC DEFOFO PARA REDE DE ÁGUA, DN 250, JUNTA ELÁSTICA INTEGRADA, INSTALADO EM LOCAL COM NÍVEL ALTO DE INTERFERÊNCIAS (INCLUI FORNECIMENTO). AF_05/2024</t>
  </si>
  <si>
    <t>ASSENTAMENTO E FORNECIMENTO DE TUBO DE PVC DEFOFO PARA REDE DE ÁGUA, DN 250, JUNTA ELÁSTICA INTEGRADA, INSTALADO EM LOCAL COM NÍVEL BAIXO DE INTERFERÊNCIAS (INCLUI FORNECIMENTO). AF_05/2024</t>
  </si>
  <si>
    <t>ASSENTAMENTO E FORNECIMENTO DE TUBO DE PVC DEFOFO PARA REDE DE ÁGUA, DN 300, JUNTA ELÁSTICA INTEGRADA, INSTALADO EM LOCAL COM NÍVEL ALTO DE INTERFERÊNCIAS (INCLUI FORNECIMENTO). AF_05/2024</t>
  </si>
  <si>
    <t>ASSENTAMENTO E FORNECIMENTO DE TUBO DE PVC DEFOFO PARA REDE DE ÁGUA, DN 300, JUNTA ELÁSTICA INTEGRADA, INSTALADO EM LOCAL COM NÍVEL BAIXO DE INTERFERÊNCIAS (INCLUI FORNECIMENTO). AF_05/2024</t>
  </si>
  <si>
    <t>ASSENTAMENTO E FORNECIMENTO DE TUBO DE PVC PBA PARA REDE DE ÁGUA, DN 100, JUNTA ELÁSTICA INTEGRADA, INSTALADO EM LOCAL COM NÍVEL ALTO DE INTERFERÊNCIAS (INCLUI FORNECIMENTO). AF_05/2024</t>
  </si>
  <si>
    <t>ASSENTAMENTO E FORNECIMENTO DE TUBO DE PVC PBA PARA REDE DE ÁGUA, DN 100, JUNTA ELÁSTICA INTEGRADA, INSTALADO EM LOCAL COM NÍVEL BAIXO DE INTERFERÊNCIAS (INCLUI FORNECIMENTO). AF_05/2024</t>
  </si>
  <si>
    <t>ASSENTAMENTO E FORNECIMENTO DE TUBO DE PVC PBA PARA REDE DE ÁGUA, DN 50, JUNTA ELÁSTICA INTEGRADA, INSTALADO EM LOCAL COM NÍVEL ALTO DE INTERFERÊNCIAS (INCLUI FORNECIMENTO). AF_05/2024</t>
  </si>
  <si>
    <t>ASSENTAMENTO E FORNECIMENTO DE TUBO DE PVC PBA PARA REDE DE ÁGUA, DN 50, JUNTA ELÁSTICA INTEGRADA, INSTALADO EM LOCAL COM NÍVEL BAIXO DE INTERFERÊNCIAS (INCLUI FORNECIMENTO). AF_05/2024</t>
  </si>
  <si>
    <t>ASSENTAMENTO E FORNECIMENTO DE TUBO DE PVC PBA PARA REDE DE ÁGUA, DN 75, JUNTA ELÁSTICA INTEGRADA, INSTALADO EM LOCAL COM NÍVEL ALTO DE INTERFERÊNCIAS (INCLUI FORNECIMENTO). AF_05/2024</t>
  </si>
  <si>
    <t>ASSENTAMENTO E FORNECIMENTO DE TUBO DE PVC PBA PARA REDE DE ÁGUA, DN 75, JUNTA ELÁSTICA INTEGRADA, INSTALADO EM LOCAL COM NÍVEL BAIXO DE INTERFERÊNCIAS (INCLUI FORNECIMENTO). AF_05/2024</t>
  </si>
  <si>
    <t>FORNECIMENTO E ASSENTAMENTO DE CURVA 45 GRAUS RANHURADA EM FERRO FUNDIDO, DN 80 MM (3") PARA REDE DE ÁGUA, INSTALADO EM LOCAL COM NÍVEL ALTO DE INTERFERÊNCIAS (INCLUI FORNECIMENTO). AF_05/2024</t>
  </si>
  <si>
    <t>FORNECIMENTO E ASSENTAMENTO DE CURVA 45 GRAUS RANHURADA EM FERRO FUNDIDO, DN 80 MM (3") PARA REDE DE ÁGUA, INSTALADO EM LOCAL COM NÍVEL BAIXO DE INTERFERÊNCIAS (INCLUI FORNECIMENTO). AF_05/2024</t>
  </si>
  <si>
    <t>FORNECIMENTO E ASSENTAMENTO DE TE RANHURADO EM FERRO FUNDIDO, DN 80 (3") PARA REDE DE ÁGUA, INSTALADO EM LOCAL COM NÍVEL ALTO DE INTERFERÊNCIAS (INCLUI FORNECIMENTO). AF_05/2024</t>
  </si>
  <si>
    <t>FORNECIMENTO E ASSENTAMENTO DE TE RANHURADO EM FERRO FUNDIDO, DN 80 (3") PARA REDE DE ÁGUA, INSTALADO EM LOCAL COM NÍVEL BAIXO DE INTERFERÊNCIAS (INCLUI FORNECIMENTO). AF_05/2024</t>
  </si>
  <si>
    <t>ASSENTAMENTO DE TUBO DE CONCRETO PARA REDES COLETORAS DE ESGOTO SANITÁRIO, DIÂMETRO DE 1000 MM, JUNTA ELÁSTICA, INSTALADO EM LOCAL COM ALTO NÍVEL DE INTERFERÊNCIAS (NÃO INCLUI FORNECIMENTO). AF_03/2024</t>
  </si>
  <si>
    <t>ASSENTAMENTO DE TUBO DE CONCRETO PARA REDES COLETORAS DE ESGOTO SANITÁRIO, DIÂMETRO DE 1000 MM, JUNTA ELÁSTICA, INSTALADO EM LOCAL COM BAIXO NÍVEL DE INTERFERÊNCIAS (NÃO INCLUI FORNECIMENTO). AF_03/2024</t>
  </si>
  <si>
    <t>ASSENTAMENTO DE TUBO DE CONCRETO PARA REDES COLETORAS DE ESGOTO SANITÁRIO, DIÂMETRO DE 1200 MM, JUNTA ELÁSTICA, INSTALADO EM LOCAL COM ALTO NÍVEL DE INTERFERÊNCIAS (NÃO INCLUI FORNECIMENTO). AF_03/2024</t>
  </si>
  <si>
    <t>ASSENTAMENTO DE TUBO DE CONCRETO PARA REDES COLETORAS DE ESGOTO SANITÁRIO, DIÂMETRO DE 1200 MM, JUNTA ELÁSTICA, INSTALADO EM LOCAL COM BAIXO NÍVEL DE INTERFERÊNCIAS (NÃO INCLUI FORNECIMENTO). AF_03/2024</t>
  </si>
  <si>
    <t>ASSENTAMENTO DE TUBO DE CONCRETO PARA REDES COLETORAS DE ESGOTO SANITÁRIO, DIÂMETRO DE 1500 MM, JUNTA ELÁSTICA, INSTALADO EM LOCAL COM ALTO NÍVEL DE INTERFERÊNCIAS (NÃO INCLUI FORNECIMENTO). AF_03/2024</t>
  </si>
  <si>
    <t>ASSENTAMENTO DE TUBO DE CONCRETO PARA REDES COLETORAS DE ESGOTO SANITÁRIO, DIÂMETRO DE 1500 MM, JUNTA ELÁSTICA, INSTALADO EM LOCAL COM BAIXO NÍVEL DE INTERFERÊNCIAS (NÃO INCLUI FORNECIMENTO). AF_03/2024</t>
  </si>
  <si>
    <t>ASSENTAMENTO DE TUBO DE CONCRETO PARA REDES COLETORAS DE ESGOTO SANITÁRIO, DIÂMETRO DE 300 MM, JUNTA ELÁSTICA, INSTALADO EM LOCAL COM ALTO NÍVEL DE INTERFERÊNCIAS (NÃO INCLUI FORNECIMENTO). AF_03/2024</t>
  </si>
  <si>
    <t>ASSENTAMENTO DE TUBO DE CONCRETO PARA REDES COLETORAS DE ESGOTO SANITÁRIO, DIÂMETRO DE 300 MM, JUNTA ELÁSTICA, INSTALADO EM LOCAL COM BAIXO NÍVEL DE INTERFERÊNCIAS (NÃO INCLUI FORNECIMENTO). AF_03/2024</t>
  </si>
  <si>
    <t>ASSENTAMENTO DE TUBO DE CONCRETO PARA REDES COLETORAS DE ESGOTO SANITÁRIO, DIÂMETRO DE 400 MM, JUNTA ELÁSTICA, INSTALADO EM LOCAL COM ALTO NÍVEL DE INTERFERÊNCIAS (NÃO INCLUI FORNECIMENTO). AF_03/2024</t>
  </si>
  <si>
    <t>ASSENTAMENTO DE TUBO DE CONCRETO PARA REDES COLETORAS DE ESGOTO SANITÁRIO, DIÂMETRO DE 400 MM, JUNTA ELÁSTICA, INSTALADO EM LOCAL COM BAIXO NÍVEL DE INTERFERÊNCIAS (NÃO INCLUI FORNECIMENTO). AF_03/2024</t>
  </si>
  <si>
    <t>ASSENTAMENTO DE TUBO DE CONCRETO PARA REDES COLETORAS DE ESGOTO SANITÁRIO, DIÂMETRO DE 500 MM, JUNTA ELÁSTICA, INSTALADO EM LOCAL COM ALTO NÍVEL DE INTERFERÊNCIAS (NÃO INCLUI FORNECIMENTO). AF_03/2024</t>
  </si>
  <si>
    <t>ASSENTAMENTO DE TUBO DE CONCRETO PARA REDES COLETORAS DE ESGOTO SANITÁRIO, DIÂMETRO DE 500 MM, JUNTA ELÁSTICA, INSTALADO EM LOCAL COM BAIXO NÍVEL DE INTERFERÊNCIAS (NÃO INCLUI FORNECIMENTO). AF_03/2024</t>
  </si>
  <si>
    <t>ASSENTAMENTO DE TUBO DE CONCRETO PARA REDES COLETORAS DE ESGOTO SANITÁRIO, DIÂMETRO DE 600 MM, JUNTA ELÁSTICA, INSTALADO EM LOCAL COM ALTO NÍVEL DE INTERFERÊNCIAS (NÃO INCLUI FORNECIMENTO). AF_03/2024</t>
  </si>
  <si>
    <t>ASSENTAMENTO DE TUBO DE CONCRETO PARA REDES COLETORAS DE ESGOTO SANITÁRIO, DIÂMETRO DE 600 MM, JUNTA ELÁSTICA, INSTALADO EM LOCAL COM BAIXO NÍVEL DE INTERFERÊNCIAS (NÃO INCLUI FORNECIMENTO). AF_03/2024</t>
  </si>
  <si>
    <t>ASSENTAMENTO DE TUBO DE CONCRETO PARA REDES COLETORAS DE ESGOTO SANITÁRIO, DIÂMETRO DE 700 MM, JUNTA ELÁSTICA, INSTALADO EM LOCAL COM ALTO NÍVEL DE INTERFERÊNCIAS (NÃO INCLUI FORNECIMENTO). AF_03/2024</t>
  </si>
  <si>
    <t>ASSENTAMENTO DE TUBO DE CONCRETO PARA REDES COLETORAS DE ESGOTO SANITÁRIO, DIÂMETRO DE 700 MM, JUNTA ELÁSTICA, INSTALADO EM LOCAL COM BAIXO NÍVEL DE INTERFERÊNCIAS (NÃO INCLUI FORNECIMENTO). AF_03/2024</t>
  </si>
  <si>
    <t>ASSENTAMENTO DE TUBO DE CONCRETO PARA REDES COLETORAS DE ESGOTO SANITÁRIO, DIÂMETRO DE 800 MM, JUNTA ELÁSTICA, INSTALADO EM LOCAL COM ALTO NÍVEL DE INTERFERÊNCIAS (NÃO INCLUI FORNECIMENTO). AF_03/2024</t>
  </si>
  <si>
    <t>ASSENTAMENTO DE TUBO DE CONCRETO PARA REDES COLETORAS DE ESGOTO SANITÁRIO, DIÂMETRO DE 800 MM, JUNTA ELÁSTICA, INSTALADO EM LOCAL COM BAIXO NÍVEL DE INTERFERÊNCIAS (NÃO INCLUI FORNECIMENTO). AF_03/2024</t>
  </si>
  <si>
    <t>ASSENTAMENTO DE TUBO DE CONCRETO PARA REDES COLETORAS DE ESGOTO SANITÁRIO, DIÂMETRO DE 900 MM, JUNTA ELÁSTICA, INSTALADO EM LOCAL COM ALTO NÍVEL DE INTERFERÊNCIAS (NÃO INCLUI FORNECIMENTO). AF_03/2024</t>
  </si>
  <si>
    <t>ASSENTAMENTO DE TUBO DE CONCRETO PARA REDES COLETORAS DE ESGOTO SANITÁRIO, DIÂMETRO DE 900 MM, JUNTA ELÁSTICA, INSTALADO EM LOCAL COM BAIXO NÍVEL DE INTERFERÊNCIAS (NÃO INCLUI FORNECIMENTO). AF_03/2024</t>
  </si>
  <si>
    <t>ASSENTAMENTO DE TUBO DE CONCRETO PARA REDES COLETORAS DE ÁGUAS PLUVIAIS, DIÂMETRO DE 1000 MM, JUNTA RÍGIDA, INSTALADO EM LOCAL COM ALTO NÍVEL DE INTERFERÊNCIAS (NÃO INCLUI FORNECIMENTO). AF_03/2024</t>
  </si>
  <si>
    <t>ASSENTAMENTO DE TUBO DE CONCRETO PARA REDES COLETORAS DE ÁGUAS PLUVIAIS, DIÂMETRO DE 1000 MM, JUNTA RÍGIDA, INSTALADO EM LOCAL COM BAIXO NÍVEL DE INTERFERÊNCIAS (NÃO INCLUI FORNECIMENTO). AF_03/2024</t>
  </si>
  <si>
    <t>ASSENTAMENTO DE TUBO DE CONCRETO PARA REDES COLETORAS DE ÁGUAS PLUVIAIS, DIÂMETRO DE 1200 MM, JUNTA RÍGIDA, INSTALADO EM LOCAL COM ALTO NÍVEL DE INTERFERÊNCIAS (NÃO INCLUI FORNECIMENTO). AF_03/2024</t>
  </si>
  <si>
    <t>ASSENTAMENTO DE TUBO DE CONCRETO PARA REDES COLETORAS DE ÁGUAS PLUVIAIS, DIÂMETRO DE 1200 MM, JUNTA RÍGIDA, INSTALADO EM LOCAL COM BAIXO NÍVEL DE INTERFERÊNCIAS (NÃO INCLUI FORNECIMENTO). AF_03/2024</t>
  </si>
  <si>
    <t>ASSENTAMENTO DE TUBO DE CONCRETO PARA REDES COLETORAS DE ÁGUAS PLUVIAIS, DIÂMETRO DE 1500 MM, JUNTA RÍGIDA, INSTALADO EM LOCAL COM ALTO NÍVEL DE INTERFERÊNCIAS (NÃO INCLUI FORNECIMENTO). AF_03/2024</t>
  </si>
  <si>
    <t>ASSENTAMENTO DE TUBO DE CONCRETO PARA REDES COLETORAS DE ÁGUAS PLUVIAIS, DIÂMETRO DE 1500 MM, JUNTA RÍGIDA, INSTALADO EM LOCAL COM BAIXO NÍVEL DE INTERFERÊNCIAS (NÃO INCLUI FORNECIMENTO). AF_03/2024</t>
  </si>
  <si>
    <t>ASSENTAMENTO DE TUBO DE CONCRETO PARA REDES COLETORAS DE ÁGUAS PLUVIAIS, DIÂMETRO DE 300 MM, JUNTA RÍGIDA, INSTALADO EM LOCAL COM ALTO NÍVEL DE INTERFERÊNCIAS (NÃO INCLUI FORNECIMENTO). AF_03/2024</t>
  </si>
  <si>
    <t>ASSENTAMENTO DE TUBO DE CONCRETO PARA REDES COLETORAS DE ÁGUAS PLUVIAIS, DIÂMETRO DE 300 MM, JUNTA RÍGIDA, INSTALADO EM LOCAL COM BAIXO NÍVEL DE INTERFERÊNCIAS (NÃO INCLUI FORNECIMENTO). AF_03/2024</t>
  </si>
  <si>
    <t>ASSENTAMENTO DE TUBO DE CONCRETO PARA REDES COLETORAS DE ÁGUAS PLUVIAIS, DIÂMETRO DE 400 MM, JUNTA RÍGIDA, INSTALADO EM LOCAL COM ALTO NÍVEL DE INTERFERÊNCIAS (NÃO INCLUI FORNECIMENTO). AF_03/2024</t>
  </si>
  <si>
    <t>ASSENTAMENTO DE TUBO DE CONCRETO PARA REDES COLETORAS DE ÁGUAS PLUVIAIS, DIÂMETRO DE 400 MM, JUNTA RÍGIDA, INSTALADO EM LOCAL COM BAIXO NÍVEL DE INTERFERÊNCIAS (NÃO INCLUI FORNECIMENTO). AF_03/2024</t>
  </si>
  <si>
    <t>ASSENTAMENTO DE TUBO DE CONCRETO PARA REDES COLETORAS DE ÁGUAS PLUVIAIS, DIÂMETRO DE 500 MM, JUNTA RÍGIDA, INSTALADO EM LOCAL COM ALTO NÍVEL DE INTERFERÊNCIAS (NÃO INCLUI FORNECIMENTO). AF_03/2024</t>
  </si>
  <si>
    <t>ASSENTAMENTO DE TUBO DE CONCRETO PARA REDES COLETORAS DE ÁGUAS PLUVIAIS, DIÂMETRO DE 500 MM, JUNTA RÍGIDA, INSTALADO EM LOCAL COM BAIXO NÍVEL DE INTERFERÊNCIAS (NÃO INCLUI FORNECIMENTO). AF_03/2024</t>
  </si>
  <si>
    <t>ASSENTAMENTO DE TUBO DE CONCRETO PARA REDES COLETORAS DE ÁGUAS PLUVIAIS, DIÂMETRO DE 600 MM, JUNTA RÍGIDA, INSTALADO EM LOCAL COM ALTO NÍVEL DE INTERFERÊNCIAS (NÃO INCLUI FORNECIMENTO). AF_03/2024</t>
  </si>
  <si>
    <t>ASSENTAMENTO DE TUBO DE CONCRETO PARA REDES COLETORAS DE ÁGUAS PLUVIAIS, DIÂMETRO DE 600 MM, JUNTA RÍGIDA, INSTALADO EM LOCAL COM BAIXO NÍVEL DE INTERFERÊNCIAS (NÃO INCLUI FORNECIMENTO). AF_03/2024</t>
  </si>
  <si>
    <t>ASSENTAMENTO DE TUBO DE CONCRETO PARA REDES COLETORAS DE ÁGUAS PLUVIAIS, DIÂMETRO DE 700 MM, JUNTA RÍGIDA, INSTALADO EM LOCAL COM ALTO NÍVEL DE INTERFERÊNCIAS (NÃO INCLUI FORNECIMENTO). AF_03/2024</t>
  </si>
  <si>
    <t>ASSENTAMENTO DE TUBO DE CONCRETO PARA REDES COLETORAS DE ÁGUAS PLUVIAIS, DIÂMETRO DE 700 MM, JUNTA RÍGIDA, INSTALADO EM LOCAL COM BAIXO NÍVEL DE INTERFERÊNCIAS (NÃO INCLUI FORNECIMENTO). AF_03/2024</t>
  </si>
  <si>
    <t>ASSENTAMENTO DE TUBO DE CONCRETO PARA REDES COLETORAS DE ÁGUAS PLUVIAIS, DIÂMETRO DE 800 MM, JUNTA RÍGIDA, INSTALADO EM LOCAL COM ALTO NÍVEL DE INTERFERÊNCIAS (NÃO INCLUI FORNECIMENTO). AF_03/2024</t>
  </si>
  <si>
    <t>ASSENTAMENTO DE TUBO DE CONCRETO PARA REDES COLETORAS DE ÁGUAS PLUVIAIS, DIÂMETRO DE 800 MM, JUNTA RÍGIDA, INSTALADO EM LOCAL COM BAIXO NÍVEL DE INTERFERÊNCIAS (NÃO INCLUI FORNECIMENTO). AF_03/2024</t>
  </si>
  <si>
    <t>ASSENTAMENTO DE TUBO DE CONCRETO PARA REDES COLETORAS DE ÁGUAS PLUVIAIS, DIÂMETRO DE 900 MM, JUNTA RÍGIDA, INSTALADO EM LOCAL COM ALTO NÍVEL DE INTERFERÊNCIAS (NÃO INCLUI FORNECIMENTO). AF_03/2024</t>
  </si>
  <si>
    <t>ASSENTAMENTO DE TUBO DE CONCRETO PARA REDES COLETORAS DE ÁGUAS PLUVIAIS, DIÂMETRO DE 900 MM, JUNTA RÍGIDA, INSTALADO EM LOCAL COM BAIXO NÍVEL DE INTERFERÊNCIAS (NÃO INCLUI FORNECIMENTO). AF_03/2024</t>
  </si>
  <si>
    <t>TUBO DE CONCRETO (SIMPLES) PARA REDES COLETORAS DE ÁGUAS PLUVIAIS, DIÂMETRO DE 300 MM, JUNTA RÍGIDA, INSTALADO EM LOCAL COM ALTO NÍVEL DE INTERFERÊNCIAS - FORNECIMENTO E ASSENTAMENTO. AF_03/2024</t>
  </si>
  <si>
    <t>TUBO DE CONCRETO (SIMPLES) PARA REDES COLETORAS DE ÁGUAS PLUVIAIS, DIÂMETRO DE 300 MM, JUNTA RÍGIDA, INSTALADO EM LOCAL COM BAIXO NÍVEL DE INTERFERÊNCIAS - FORNECIMENTO E ASSENTAMENTO. AF_03/2024</t>
  </si>
  <si>
    <t>TUBO DE CONCRETO (SIMPLES) PARA REDES COLETORAS DE ÁGUAS PLUVIAIS, DIÂMETRO DE 400 MM, JUNTA RÍGIDA, INSTALADO EM LOCAL COM ALTO NÍVEL DE INTERFERÊNCIAS - FORNECIMENTO E ASSENTAMENTO. AF_03/2024</t>
  </si>
  <si>
    <t>TUBO DE CONCRETO (SIMPLES) PARA REDES COLETORAS DE ÁGUAS PLUVIAIS, DIÂMETRO DE 400 MM, JUNTA RÍGIDA, INSTALADO EM LOCAL COM BAIXO NÍVEL DE INTERFERÊNCIAS - FORNECIMENTO E ASSENTAMENTO. AF_03/2024</t>
  </si>
  <si>
    <t>TUBO DE CONCRETO (SIMPLES) PARA REDES COLETORAS DE ÁGUAS PLUVIAIS, DIÂMETRO DE 500 MM, JUNTA RÍGIDA, INSTALADO EM LOCAL COM ALTO NÍVEL DE INTERFERÊNCIAS - FORNECIMENTO E ASSENTAMENTO. AF_03/2024</t>
  </si>
  <si>
    <t>TUBO DE CONCRETO (SIMPLES) PARA REDES COLETORAS DE ÁGUAS PLUVIAIS, DIÂMETRO DE 500 MM, JUNTA RÍGIDA, INSTALADO EM LOCAL COM BAIXO NÍVEL DE INTERFERÊNCIAS - FORNECIMENTO E ASSENTAMENTO. AF_03/2024</t>
  </si>
  <si>
    <t>TUBO DE CONCRETO PARA REDES COLETORAS DE ESGOTO SANITÁRIO, DIÂMETRO DE 1000 MM, JUNTA ELÁSTICA, INSTALADO EM LOCAL COM ALTO NÍVEL DE INTERFERÊNCIAS - FORNECIMENTO E ASSENTAMENTO. AF_03/2024</t>
  </si>
  <si>
    <t>TUBO DE CONCRETO PARA REDES COLETORAS DE ESGOTO SANITÁRIO, DIÂMETRO DE 1000 MM, JUNTA ELÁSTICA, INSTALADO EM LOCAL COM BAIXO NÍVEL DE INTERFERÊNCIAS - FORNECIMENTO E ASSENTAMENTO. AF_03/2024</t>
  </si>
  <si>
    <t>TUBO DE CONCRETO PARA REDES COLETORAS DE ESGOTO SANITÁRIO, DIÂMETRO DE 1200 MM, JUNTA ELÁSTICA, INSTALADO EM LOCAL COM ALTO NÍVEL DE INTERFERÊNCIAS - FORNECIMENTO E ASSENTAMENTO. AF_03/2024</t>
  </si>
  <si>
    <t>TUBO DE CONCRETO PARA REDES COLETORAS DE ESGOTO SANITÁRIO, DIÂMETRO DE 1200 MM, JUNTA ELÁSTICA, INSTALADO EM LOCAL COM BAIXO NÍVEL DE INTERFERÊNCIAS - FORNECIMENTO E ASSENTAMENTO. AF_03/2024</t>
  </si>
  <si>
    <t>TUBO DE CONCRETO PARA REDES COLETORAS DE ESGOTO SANITÁRIO, DIÂMETRO DE 1500 MM, JUNTA ELÁSTICA, INSTALADO EM LOCAL COM ALTO NÍVEL DE INTERFERÊNCIAS - FORNECIMENTO E ASSENTAMENTO. AF_03/2024</t>
  </si>
  <si>
    <t>TUBO DE CONCRETO PARA REDES COLETORAS DE ESGOTO SANITÁRIO, DIÂMETRO DE 1500 MM, JUNTA ELÁSTICA, INSTALADO EM LOCAL COM BAIXO NÍVEL DE INTERFERÊNCIAS - FORNECIMENTO E ASSENTAMENTO. AF_03/2024</t>
  </si>
  <si>
    <t>TUBO DE CONCRETO PARA REDES COLETORAS DE ESGOTO SANITÁRIO, DIÂMETRO DE 300 MM, JUNTA ELÁSTICA, INSTALADO EM LOCAL COM ALTO NÍVEL DE INTERFERÊNCIAS - FORNECIMENTO E ASSENTAMENTO. AF_03/2024</t>
  </si>
  <si>
    <t>TUBO DE CONCRETO PARA REDES COLETORAS DE ESGOTO SANITÁRIO, DIÂMETRO DE 300 MM, JUNTA ELÁSTICA, INSTALADO EM LOCAL COM BAIXO NÍVEL DE INTERFERÊNCIAS - FORNECIMENTO E ASSENTAMENTO. AF_03/2024</t>
  </si>
  <si>
    <t>TUBO DE CONCRETO PARA REDES COLETORAS DE ESGOTO SANITÁRIO, DIÂMETRO DE 400 MM, JUNTA ELÁSTICA, INSTALADO EM LOCAL COM ALTO NÍVEL DE INTERFERÊNCIAS - FORNECIMENTO E ASSENTAMENTO. AF_03/2024</t>
  </si>
  <si>
    <t>TUBO DE CONCRETO PARA REDES COLETORAS DE ESGOTO SANITÁRIO, DIÂMETRO DE 400 MM, JUNTA ELÁSTICA, INSTALADO EM LOCAL COM BAIXO NÍVEL DE INTERFERÊNCIAS - FORNECIMENTO E ASSENTAMENTO. AF_03/2024</t>
  </si>
  <si>
    <t>TUBO DE CONCRETO PARA REDES COLETORAS DE ESGOTO SANITÁRIO, DIÂMETRO DE 500 MM, JUNTA ELÁSTICA, INSTALADO EM LOCAL COM ALTO NÍVEL DE INTERFERÊNCIAS - FORNECIMENTO E ASSENTAMENTO. AF_03/2024</t>
  </si>
  <si>
    <t>TUBO DE CONCRETO PARA REDES COLETORAS DE ESGOTO SANITÁRIO, DIÂMETRO DE 500 MM, JUNTA ELÁSTICA, INSTALADO EM LOCAL COM BAIXO NÍVEL DE INTERFERÊNCIAS - FORNECIMENTO E ASSENTAMENTO. AF_03/2024</t>
  </si>
  <si>
    <t>TUBO DE CONCRETO PARA REDES COLETORAS DE ESGOTO SANITÁRIO, DIÂMETRO DE 600 MM, JUNTA ELÁSTICA, INSTALADO EM LOCAL COM ALTO NÍVEL DE INTERFERÊNCIAS - FORNECIMENTO E ASSENTAMENTO. AF_03/2024</t>
  </si>
  <si>
    <t>TUBO DE CONCRETO PARA REDES COLETORAS DE ESGOTO SANITÁRIO, DIÂMETRO DE 600 MM, JUNTA ELÁSTICA, INSTALADO EM LOCAL COM BAIXO NÍVEL DE INTERFERÊNCIAS - FORNECIMENTO E ASSENTAMENTO. AF_03/2024</t>
  </si>
  <si>
    <t>TUBO DE CONCRETO PARA REDES COLETORAS DE ESGOTO SANITÁRIO, DIÂMETRO DE 700 MM, JUNTA ELÁSTICA, INSTALADO EM LOCAL COM ALTO NÍVEL DE INTERFERÊNCIAS - FORNECIMENTO E ASSENTAMENTO. AF_03/2024</t>
  </si>
  <si>
    <t>TUBO DE CONCRETO PARA REDES COLETORAS DE ESGOTO SANITÁRIO, DIÂMETRO DE 700 MM, JUNTA ELÁSTICA, INSTALADO EM LOCAL COM BAIXO NÍVEL DE INTERFERÊNCIAS - FORNECIMENTO E ASSENTAMENTO. AF_03/2024</t>
  </si>
  <si>
    <t>TUBO DE CONCRETO PARA REDES COLETORAS DE ESGOTO SANITÁRIO, DIÂMETRO DE 800 MM, JUNTA ELÁSTICA, INSTALADO EM LOCAL COM ALTO NÍVEL DE INTERFERÊNCIAS - FORNECIMENTO E ASSENTAMENTO. AF_03/2024</t>
  </si>
  <si>
    <t>TUBO DE CONCRETO PARA REDES COLETORAS DE ESGOTO SANITÁRIO, DIÂMETRO DE 800 MM, JUNTA ELÁSTICA, INSTALADO EM LOCAL COM BAIXO NÍVEL DE INTERFERÊNCIAS - FORNECIMENTO E ASSENTAMENTO. AF_03/2024</t>
  </si>
  <si>
    <t>TUBO DE CONCRETO PARA REDES COLETORAS DE ESGOTO SANITÁRIO, DIÂMETRO DE 900 MM, JUNTA ELÁSTICA, INSTALADO EM LOCAL COM ALTO NÍVEL DE INTERFERÊNCIAS - FORNECIMENTO E ASSENTAMENTO. AF_03/2024</t>
  </si>
  <si>
    <t>TUBO DE CONCRETO PARA REDES COLETORAS DE ESGOTO SANITÁRIO, DIÂMETRO DE 900 MM, JUNTA ELÁSTICA, INSTALADO EM LOCAL COM BAIXO NÍVEL DE INTERFERÊNCIAS - FORNECIMENTO E ASSENTAMENTO. AF_03/2024</t>
  </si>
  <si>
    <t>TUBO DE CONCRETO PARA REDES COLETORAS DE ÁGUAS PLUVIAIS, DIÂMETRO DE 1000 MM, JUNTA RÍGIDA, INSTALADO EM LOCAL COM ALTO NÍVEL DE INTERFERÊNCIAS - FORNECIMENTO E ASSENTAMENTO. AF_03/2024</t>
  </si>
  <si>
    <t>TUBO DE CONCRETO PARA REDES COLETORAS DE ÁGUAS PLUVIAIS, DIÂMETRO DE 1000 MM, JUNTA RÍGIDA, INSTALADO EM LOCAL COM BAIXO NÍVEL DE INTERFERÊNCIAS - FORNECIMENTO E ASSENTAMENTO. AF_03/2024</t>
  </si>
  <si>
    <t>TUBO DE CONCRETO PARA REDES COLETORAS DE ÁGUAS PLUVIAIS, DIÂMETRO DE 1200 MM, JUNTA RÍGIDA, INSTALADO EM LOCAL COM ALTO NÍVEL DE INTERFERÊNCIAS - FORNECIMENTO E ASSENTAMENTO. AF_03/2024</t>
  </si>
  <si>
    <t>TUBO DE CONCRETO PARA REDES COLETORAS DE ÁGUAS PLUVIAIS, DIÂMETRO DE 1200 MM, JUNTA RÍGIDA, INSTALADO EM LOCAL COM BAIXO NÍVEL DE INTERFERÊNCIAS - FORNECIMENTO E ASSENTAMENTO. AF_03/2024</t>
  </si>
  <si>
    <t>TUBO DE CONCRETO PARA REDES COLETORAS DE ÁGUAS PLUVIAIS, DIÂMETRO DE 1500 MM, JUNTA RÍGIDA, INSTALADO EM LOCAL COM ALTO NÍVEL DE INTERFERÊNCIAS - FORNECIMENTO E ASSENTAMENTO. AF_03/2024</t>
  </si>
  <si>
    <t>TUBO DE CONCRETO PARA REDES COLETORAS DE ÁGUAS PLUVIAIS, DIÂMETRO DE 1500 MM, JUNTA RÍGIDA, INSTALADO EM LOCAL COM BAIXO NÍVEL DE INTERFERÊNCIAS - FORNECIMENTO E ASSENTAMENTO. AF_03/2024</t>
  </si>
  <si>
    <t>TUBO DE CONCRETO PARA REDES COLETORAS DE ÁGUAS PLUVIAIS, DIÂMETRO DE 300MM, JUNTA RÍGIDA, INSTALADO EM LOCAL COM ALTO NÍVEL DE INTERFERÊNCIAS - FORNECIMENTO E ASSENTAMENTO. AF_03/2024</t>
  </si>
  <si>
    <t>TUBO DE CONCRETO PARA REDES COLETORAS DE ÁGUAS PLUVIAIS, DIÂMETRO DE 300MM, JUNTA RÍGIDA, INSTALADO EM LOCAL COM BAIXO NÍVEL DE INTERFERÊNCIAS - FORNECIMENTO E ASSENTAMENTO. AF_03/2024</t>
  </si>
  <si>
    <t>TUBO DE CONCRETO PARA REDES COLETORAS DE ÁGUAS PLUVIAIS, DIÂMETRO DE 400 MM, JUNTA RÍGIDA, INSTALADO EM LOCAL COM ALTO NÍVEL DE INTERFERÊNCIAS - FORNECIMENTO E ASSENTAMENTO. AF_03/2024</t>
  </si>
  <si>
    <t>TUBO DE CONCRETO PARA REDES COLETORAS DE ÁGUAS PLUVIAIS, DIÂMETRO DE 400 MM, JUNTA RÍGIDA, INSTALADO EM LOCAL COM BAIXO NÍVEL DE INTERFERÊNCIAS - FORNECIMENTO E ASSENTAMENTO. AF_03/2024</t>
  </si>
  <si>
    <t>TUBO DE CONCRETO PARA REDES COLETORAS DE ÁGUAS PLUVIAIS, DIÂMETRO DE 500 MM, JUNTA RÍGIDA, INSTALADO EM LOCAL COM ALTO NÍVEL DE INTERFERÊNCIAS - FORNECIMENTO E ASSENTAMENTO. AF_03/2024</t>
  </si>
  <si>
    <t>TUBO DE CONCRETO PARA REDES COLETORAS DE ÁGUAS PLUVIAIS, DIÂMETRO DE 500 MM, JUNTA RÍGIDA, INSTALADO EM LOCAL COM BAIXO NÍVEL DE INTERFERÊNCIAS - FORNECIMENTO E ASSENTAMENTO. AF_03/2024</t>
  </si>
  <si>
    <t>TUBO DE CONCRETO PARA REDES COLETORAS DE ÁGUAS PLUVIAIS, DIÂMETRO DE 600 MM, JUNTA RÍGIDA, INSTALADO EM LOCAL COM ALTO NÍVEL DE INTERFERÊNCIAS - FORNECIMENTO E ASSENTAMENTO. AF_03/2024</t>
  </si>
  <si>
    <t>TUBO DE CONCRETO PARA REDES COLETORAS DE ÁGUAS PLUVIAIS, DIÂMETRO DE 600 MM, JUNTA RÍGIDA, INSTALADO EM LOCAL COM BAIXO NÍVEL DE INTERFERÊNCIAS - FORNECIMENTO E ASSENTAMENTO. AF_03/2024</t>
  </si>
  <si>
    <t>TUBO DE CONCRETO PARA REDES COLETORAS DE ÁGUAS PLUVIAIS, DIÂMETRO DE 700 MM, JUNTA RÍGIDA, INSTALADO EM LOCAL COM ALTO NÍVEL DE INTERFERÊNCIAS - FORNECIMENTO E ASSENTAMENTO. AF_03/2024</t>
  </si>
  <si>
    <t>TUBO DE CONCRETO PARA REDES COLETORAS DE ÁGUAS PLUVIAIS, DIÂMETRO DE 700 MM, JUNTA RÍGIDA, INSTALADO EM LOCAL COM BAIXO NÍVEL DE INTERFERÊNCIAS - FORNECIMENTO E ASSENTAMENTO. AF_03/2024</t>
  </si>
  <si>
    <t>TUBO DE CONCRETO PARA REDES COLETORAS DE ÁGUAS PLUVIAIS, DIÂMETRO DE 800 MM, JUNTA RÍGIDA, INSTALADO EM LOCAL COM ALTO NÍVEL DE INTERFERÊNCIAS - FORNECIMENTO E ASSENTAMENTO. AF_03/2024</t>
  </si>
  <si>
    <t>TUBO DE CONCRETO PARA REDES COLETORAS DE ÁGUAS PLUVIAIS, DIÂMETRO DE 800 MM, JUNTA RÍGIDA, INSTALADO EM LOCAL COM BAIXO NÍVEL DE INTERFERÊNCIAS - FORNECIMENTO E ASSENTAMENTO. AF_03/2024</t>
  </si>
  <si>
    <t>TUBO DE CONCRETO PARA REDES COLETORAS DE ÁGUAS PLUVIAIS, DIÂMETRO DE 900 MM, JUNTA RÍGIDA, INSTALADO EM LOCAL COM ALTO NÍVEL DE INTERFERÊNCIAS - FORNECIMENTO E ASSENTAMENTO. AF_03/2024</t>
  </si>
  <si>
    <t>TUBO DE CONCRETO PARA REDES COLETORAS DE ÁGUAS PLUVIAIS, DIÂMETRO DE 900 MM, JUNTA RÍGIDA, INSTALADO EM LOCAL COM BAIXO NÍVEL DE INTERFERÊNCIAS - FORNECIMENTO E ASSENTAMENTO. AF_03/2024</t>
  </si>
  <si>
    <t>ATERRO MANUAL DE VALAS COM AREIA PARA ATERRO. AF_08/2023</t>
  </si>
  <si>
    <t>ATERRO MANUAL DE VALAS COM SOLO ARGILO-ARENOSO. AF_08/2023</t>
  </si>
  <si>
    <t>ATERRO MECANIZADO DE VALA COM ESCAVADEIRA HIDRÁULICA (CAPACIDADE DA CAÇAMBA: 0,8 M³ / POTÊNCIA: 111 HP), LARGURA ATÉ 2,5 M, PROFUNDIDADE ATÉ 1,5 M, COM SOLO ARGILO-ARENOSO. AF_08/2023</t>
  </si>
  <si>
    <t>ATERRO MECANIZADO DE VALA COM ESCAVADEIRA HIDRÁULICA (CAPACIDADE DA CAÇAMBA: 0,8 M³ / POTÊNCIA: 111 HP), LARGURA ATÉ 2,5 M, PROFUNDIDADE DE 1,5 A 3,0 M, COM SOLO ARGILO-ARENOSO. AF_08/2023</t>
  </si>
  <si>
    <t>ATERRO MECANIZADO DE VALA COM ESCAVADEIRA HIDRÁULICA (CAPACIDADE DA CAÇAMBA: 0,8 M³/POTÊNCIA: 111 HP), LARGURA ATÉ 2,5 M, PROFUNDIDADE ATÉ 1,5 M, COM AREIA PARA ATERRO. AF_08/2023</t>
  </si>
  <si>
    <t>ATERRO MECANIZADO DE VALA COM ESCAVADEIRA HIDRÁULICA (CAPACIDADE DA CAÇAMBA: 0,8 M³/POTÊNCIA: 111 HP), LARGURA ATÉ 2,5 M, PROFUNDIDADE DE 1,5 A 3,0 M, COM AREIA PARA ATERRO. AF_08/2023</t>
  </si>
  <si>
    <t>ATERRO MECANIZADO DE VALA COM ESCAVADEIRA HIDRÁULICA (CAPACIDADE DA CAÇAMBA: 0,8 M³/POTÊNCIA: 111 HP), LARGURA ATÉ 2,5 M, PROFUNDIDADE DE 3,0 A 6,0 M, COM AREIA PARA ATERRO. AF_08/2023</t>
  </si>
  <si>
    <t>ATERRO MECANIZADO DE VALA COM ESCAVADEIRA HIDRÁULICA (CAPACIDADE DA CAÇAMBA: 0,8 M³/POTÊNCIA: 111 HP), LARGURA ATÉ 2,5 M, PROFUNDIDADE DE 3,0 A 6,0 M, COM SOLO ARGILO-ARENOSO. AF_08/2023</t>
  </si>
  <si>
    <t>ATERRO MECANIZADO DE VALA COM MINICARREGADEIRA, COM AREIA PARA ATERRO. AF_08/2023</t>
  </si>
  <si>
    <t>ATERRO MECANIZADO DE VALA COM MINICARREGADEIRA, COM SOLO ARGILO-ARENOSO. AF_08/2023</t>
  </si>
  <si>
    <t>ATERRO MECANIZADO DE VALA COM RETROESCAVADEIRA (CAPACIDADE DA CAÇAMBA DA RETRO: 0,26 M³ / POTÊNCIA: 88 HP), LARGURA ATÉ 1,5 M, PROFUNDIDADE ATÉ 1,5 M, COM SOLO ARGILO-ARENOSO. AF_08/2023</t>
  </si>
  <si>
    <t>ATERRO MECANIZADO DE VALA COM RETROESCAVADEIRA (CAPACIDADE DA CAÇAMBA DA RETRO: 0,26 M³ / POTÊNCIA: 88 HP), LARGURA ATÉ 1,5 M, PROFUNDIDADE DE 1,5 A 3,0 M, COM SOLO ARGILO-ARENOSO. AF_08/2023</t>
  </si>
  <si>
    <t>ATERRO MECANIZADO DE VALA COM RETROESCAVADEIRA (CAPACIDADE DA CAÇAMBA DA RETRO: 0,26 M³/POTÊNCIA: 88 HP), LARGURA ATÉ 1,5 M, PROFUNDIDADE ATÉ 1,5 M, COM AREIA PARA ATERRO. AF_08/2023</t>
  </si>
  <si>
    <t>ATERRO MECANIZADO DE VALA COM RETROESCAVADEIRA (CAPACIDADE DA CAÇAMBA DA RETRO: 0,26 M³/POTÊNCIA: 88 HP), LARGURA ATÉ 1,5 M, PROFUNDIDADE DE 1,5 A 3,0 M, COM AREIA PARA ATERRO. AF_08/2023</t>
  </si>
  <si>
    <t>COMPACTAÇÃO DE VALAS COM ROLO COMPRESSOR. AF_08/2023</t>
  </si>
  <si>
    <t>REATERRO MANUAL DE VALAS, COM COMPACTADOR DE SOLOS DE PERCUSSÃO. AF_08/2023</t>
  </si>
  <si>
    <t>REATERRO MANUAL DE VALAS, COM PLACA VIBRATÓRIA. AF_08/2023</t>
  </si>
  <si>
    <t>REATERRO MECANIZADO DE VALA COM ESCAVADEIRA HIDRÁULICA (CAPACIDADE DA CAÇAMBA: 0,8 M³/POTÊNCIA: 111 HP), LARGURA 1,5 A 2,5 M, PROFUNDIDADE 1,5 A 3,0 M, COM SOLO (SEM SUBSTITUIÇÃO) DE 1ª CATEGORIA, COM COMPACTADOR DE SOLOS DE PERCUSSÃO. AF_08/2023</t>
  </si>
  <si>
    <t>REATERRO MECANIZADO DE VALA COM ESCAVADEIRA HIDRÁULICA (CAPACIDADE DA CAÇAMBA: 0,8 M³/POTÊNCIA: 111 HP), LARGURA 1,5 A 2,5 M, PROFUNDIDADE 3,0 A 6,0 M, COM SOLO (SEM SUBSTITUIÇÃO) DE 1ª CATEGORIA, COM COMPACTADOR DE SOLOS DE PERCUSSÃO. AF_08/2023</t>
  </si>
  <si>
    <t>REATERRO MECANIZADO DE VALA COM ESCAVADEIRA HIDRÁULICA (CAPACIDADE DA CAÇAMBA: 0,8 M³/POTÊNCIA: 111 HP), LARGURA ATÉ 1,5 M, PROFUNDIDADE DE 1,5 A 3,0 M, COM SOLO (SEM SUBSTITUIÇÃO) DE 1ª CATEGORIA, COM COMPACTADOR DE SOLOS DE PERCUSSÃO. AF_08/2023</t>
  </si>
  <si>
    <t>REATERRO MECANIZADO DE VALA COM ESCAVADEIRA HIDRÁULICA (CAPACIDADE DA CAÇAMBA: 0,8 M³/POTÊNCIA: 111 HP), LARGURA ATÉ 1,5 M, PROFUNDIDADE DE 1,5 A 3,0 M, COM SOLO (SEM SUBSTITUIÇÃO) DE 1ª CATEGORIA, COM PLACA VIBRATÓRIA. AF_08/2023</t>
  </si>
  <si>
    <t>REATERRO MECANIZADO DE VALA COM ESCAVADEIRA HIDRÁULICA (CAPACIDADE DA CAÇAMBA: 0,8 M³/POTÊNCIA: 111 HP), LARGURA ATÉ 1,5 M, PROFUNDIDADE DE 3,0 A 6,0 M, COM SOLO (SEM SUBSTITUIÇÃO) DE 1ª CATEGORIA, COM COMPACTADOR DE SOLOS DE PERCUSSÃO. AF_08/2023</t>
  </si>
  <si>
    <t>REATERRO MECANIZADO DE VALA COM ESCAVADEIRA HIDRÁULICA (CAPACIDADE DA CAÇAMBA: 0,8 M³/POTÊNCIA: 111 HP), LARGURA ATÉ 1,5 M, PROFUNDIDADE DE 3,0 A 6,0 M, COM SOLO (SEM SUBSTITUIÇÃO) DE 1ª CATEGORIA, COM PLACA VIBRATÓRIA. AF_08/2023</t>
  </si>
  <si>
    <t>REATERRO MECANIZADO DE VALA COM ESCAVADEIRA HIDRÁULICA (CAPACIDADE DA CAÇAMBA: 0,8 M³/POTÊNCIA: 111 HP), LARGURA DE 1,5 A 2,5 M, PROFUNDIDADE ATÉ 1,5 M, COM SOLO (SEM SUBSTITUIÇÃO) DE 1ª CATEGORIA, COM COMPACTADOR DE SOLOS DE PERCUSSÃO. AF_08/2023</t>
  </si>
  <si>
    <t>REATERRO MECANIZADO DE VALA COM ESCAVADEIRA HIDRÁULICA (CAPACIDADE DA CAÇAMBA: 0,8 M³/POTÊNCIA: 111 HP), LARGURA DE 1,5 A 2,5 M, PROFUNDIDADE ATÉ 1,5 M, COM SOLO (SEM SUBSTITUIÇÃO) DE 1ª CATEGORIA, COM PLACA VIBRATÓRIA. AF_08/2023</t>
  </si>
  <si>
    <t>REATERRO MECANIZADO DE VALA COM ESCAVADEIRA HIDRÁULICA (CAPACIDADE DA CAÇAMBA: 0,8 M³/POTÊNCIA: 111 HP), LARGURA DE 1,5 A 2,5 M, PROFUNDIDADE DE 1,5 A 3,0 M, COM SOLO (SEM SUBSTITUIÇÃO) DE 1ª CATEGORIA, COM PLACA VIBRATÓRIA. AF_08/2023</t>
  </si>
  <si>
    <t>REATERRO MECANIZADO DE VALA COM ESCAVADEIRA HIDRÁULICA (CAPACIDADE DA CAÇAMBA: 0,8 M³/POTÊNCIA: 111 HP), LARGURA DE 1,5 A 2,5 M, PROFUNDIDADE DE 3,0 A 6,0 M, COM SOLO (SEM SUBSTITUIÇÃO) DE 1ª CATEGORIA, COM PLACA VIBRATÓRIA. AF_08/2023</t>
  </si>
  <si>
    <t>REATERRO MECANIZADO DE VALA COM MINICARREGADEIRA, COM COMPACTADOR DE SOLOS DE PERCUSSÃO. AF_08/2023</t>
  </si>
  <si>
    <t>REATERRO MECANIZADO DE VALA COM MINICARREGADEIRA, COM PLACA VIBRATÓRIA. AF_08/2023</t>
  </si>
  <si>
    <t>REATERRO MECANIZADO DE VALA COM RETROESCAVADEIRA (CAPACIDADE DA CAÇAMBA DA RETRO: 0,26 M³/POTÊNCIA: 88 HP), LARGURA 0,8 A 1,5 M, PROFUNDIDADE 1,5 A 3,0 M, COM SOLO (SEM SUBSTITUIÇÃO) DE 1ª CATEGORIA E COMPACTADOR DE SOLOS DE PERCUSSÃO. AF_08/2023</t>
  </si>
  <si>
    <t>REATERRO MECANIZADO DE VALA COM RETROESCAVADEIRA (CAPACIDADE DA CAÇAMBA DA RETRO: 0,26 M³/POTÊNCIA: 88 HP), LARGURA 0,8 A 1,5 M, PROFUNDIDADE ATÉ 1,5 M, COM SOLO (SEM SUBSTITUIÇÃO) DE 1ª CATEGORIA, COM COMPACTADOR DE SOLOS DE PERCUSSÃO AF_08/2023</t>
  </si>
  <si>
    <t>REATERRO MECANIZADO DE VALA COM RETROESCAVADEIRA (CAPACIDADE DA CAÇAMBA DA RETRO: 0,26 M³/POTÊNCIA: 88 HP), LARGURA ATÉ 0,8 M, PROFUNDIDADE 1,5 A 3,0 M, COM SOLO (SEM SUBSTITUIÇÃO) DE 1ª CATEGORIA, COM COMPACTADOR DE SOLOS DE PERCUSSÃO AF_08/2023</t>
  </si>
  <si>
    <t>REATERRO MECANIZADO DE VALA COM RETROESCAVADEIRA (CAPACIDADE DA CAÇAMBA DA RETRO: 0,26 M³/POTÊNCIA: 88 HP), LARGURA ATÉ 0,8 M, PROFUNDIDADE ATÉ 1,5 M, COM SOLO (SEM SUBSTITUIÇÃO) DE 1ª CATEGORIA, COM COMPACTADOR DE SOLOS DE PERCUSSÃO. AF_08/2023</t>
  </si>
  <si>
    <t>REATERRO MECANIZADO DE VALA COM RETROESCAVADEIRA (CAPACIDADE DA CAÇAMBA DA RETRO: 0,26 M³/POTÊNCIA: 88 HP), LARGURA ATÉ 0,8 M, PROFUNDIDADE ATÉ 1,5 M, COM SOLO (SEM SUBSTITUIÇÃO) DE 1ª CATEGORIA, COM PLACA VIBRATÓRIA. AF_08/2023</t>
  </si>
  <si>
    <t>REATERRO MECANIZADO DE VALA COM RETROESCAVADEIRA (CAPACIDADE DA CAÇAMBA DA RETRO: 0,26 M³/POTÊNCIA: 88 HP), LARGURA ATÉ 0,8 M, PROFUNDIDADE DE 1,5 A 3,0 M, COM SOLO (SEM SUBSTITUIÇÃO) DE 1ª CATEGORIA, COM PLACA VIBRATÓRIA. AF_08/2023</t>
  </si>
  <si>
    <t>REATERRO MECANIZADO DE VALA COM RETROESCAVADEIRA (CAPACIDADE DA CAÇAMBA DA RETRO: 0,26 M³/POTÊNCIA: 88 HP), LARGURA DE 0,8 A 1,5 M, PROFUNDIDADE ATÉ 1,5 M, COM SOLO (SEM SUBSTITUIÇÃO) DE 1ª CATEGORIA, COM PLACA VIBRATÓRIA. AF_08/2023</t>
  </si>
  <si>
    <t>REATERRO MECANIZADO DE VALA COM RETROESCAVADEIRA (CAPACIDADE DA CAÇAMBA DA RETRO: 0,26 M³/POTÊNCIA: 88 HP), LARGURA DE 0,8 A 1,5 M, PROFUNDIDADE DE 1,5 A 3,0 M, COM SOLO (SEM SUBSTITUIÇÃO) DE 1ª CATEGORIA, COM PLACA VIBRATÓRIA. AF_08/2023</t>
  </si>
  <si>
    <t>CONSTRUÇÃO DE BASE E SUB-BASE PARA PAVIMENTAÇÃO DE BRITA GRADUADA SIMPLES TRATADA COM CIMENTO, COM ESPESSURA DE 10 CM - EXCLUSIVE CARGA E TRANSPORTE. AF_09/2024</t>
  </si>
  <si>
    <t>CONSTRUÇÃO DE BASE E SUB-BASE PARA PAVIMENTAÇÃO DE BRITA GRADUADA SIMPLES TRATADA COM CIMENTO, COM ESPESSURA DE 15 CM - EXCLUSIVE CARGA E TRANSPORTE. AF_09/2024</t>
  </si>
  <si>
    <t>CONSTRUÇÃO DE BASE E SUB-BASE PARA PAVIMENTAÇÃO DE BRITA GRADUADA SIMPLES TRATADA COM CIMENTO, COM ESPESSURA DE 20 CM - EXCLUSIVE CARGA E TRANSPORTE. AF_09/2024</t>
  </si>
  <si>
    <t>CONSTRUÇÃO DE BASE E SUB-BASE PARA PAVIMENTAÇÃO DE BRITA GRADUADA SIMPLES, COM ESPESSURA DE 10 CM - EXCLUSIVE CARGA E TRANSPORTE. AF_09/2024</t>
  </si>
  <si>
    <t>CONSTRUÇÃO DE BASE E SUB-BASE PARA PAVIMENTAÇÃO DE BRITA GRADUADA SIMPLES, COM ESPESSURA DE 15 CM - EXCLUSIVE CARGA E TRANSPORTE. AF_09/2024</t>
  </si>
  <si>
    <t>CONSTRUÇÃO DE BASE E SUB-BASE PARA PAVIMENTAÇÃO DE BRITA GRADUADA SIMPLES, COM ESPESSURA DE 20 CM - EXCLUSIVE CARGA E TRANSPORTE. AF_09/2024</t>
  </si>
  <si>
    <t>CONSTRUÇÃO DE BASE E SUB-BASE PARA PAVIMENTAÇÃO DE CONCRETO COMPACTADO COM ROLO, COM ESPESSURA DE 10 CM - EXCLUSIVE CARGA E TRANSPORTE. AF_09/2024</t>
  </si>
  <si>
    <t>CONSTRUÇÃO DE BASE E SUB-BASE PARA PAVIMENTAÇÃO DE CONCRETO COMPACTADO COM ROLO, COM ESPESSURA DE 15 CM - EXCLUSIVE CARGA E TRANSPORTE. AF_09/2024</t>
  </si>
  <si>
    <t>CONSTRUÇÃO DE BASE E SUB-BASE PARA PAVIMENTAÇÃO DE CONCRETO COMPACTADO COM ROLO, COM ESPESSURA DE 20 CM - EXCLUSIVE CARGA E TRANSPORTE. AF_09/2024</t>
  </si>
  <si>
    <t>CONSTRUÇÃO DE BASE E SUB-BASE PARA PAVIMENTAÇÃO DE MACADAME SECO, COM ESPESSURA DE 10 CM - EXCLUSIVE CARGA E TRANSPORTE. AF_09/2024</t>
  </si>
  <si>
    <t>CONSTRUÇÃO DE BASE E SUB-BASE PARA PAVIMENTAÇÃO DE MACADAME SECO, COM ESPESSURA DE 15 CM - EXCLUSIVE CARGA E TRANSPORTE. AF_09/2024</t>
  </si>
  <si>
    <t>CONSTRUÇÃO DE BASE E SUB-BASE PARA PAVIMENTAÇÃO DE MACADAME SECO, COM ESPESSURA DE 20 CM - EXCLUSIVE CARGA E TRANSPORTE. AF_09/2024</t>
  </si>
  <si>
    <t>CONSTRUÇÃO DE BASE E SUB-BASE PARA PAVIMENTAÇÃO DE MACADAME SECO, COM ESPESSURA DE 25 CM - EXCLUSIVE CARGA E TRANSPORTE. AF_09/2024</t>
  </si>
  <si>
    <t>CONSTRUÇÃO DE BASE E SUB-BASE PARA PAVIMENTAÇÃO DE RACHÃO, COM ESPESSURA DE 30 CM - EXCLUSIVE CARGA E TRANSPORTE. AF_09/2024</t>
  </si>
  <si>
    <t>CONSTRUÇÃO DE BASE E SUB-BASE PARA PAVIMENTAÇÃO DE RACHÃO, COM ESPESSURA DE 40 CM - EXCLUSIVE CARGA E TRANSPORTE. AF_09/2024</t>
  </si>
  <si>
    <t>CONSTRUÇÃO DE BASE E SUB-BASE PARA PAVIMENTAÇÃO DE RACHÃO, COM ESPESSURA DE 50 CM - EXCLUSIVE CARGA E TRANSPORTE. AF_09/2024</t>
  </si>
  <si>
    <t>CONSTRUÇÃO DE BASE E SUB-BASE PARA PAVIMENTAÇÃO DE RACHÃO, COM ESPESSURA DE 60 CM - EXCLUSIVE CARGA E TRANSPORTE. AF_09/2024</t>
  </si>
  <si>
    <t>CONSTRUÇÃO DE BASE E SUB-BASE PARA PAVIMENTAÇÃO DE SOLO (PREDOMINANTEMENTE ARENOSO) BRITA - 40%-60% COM CIMENTO - 4%, MISTURA EM PISTA, COM ESPESSURA DE 10 CM - EXCLUSIVE ESCAVAÇÃO, CARGA E TRANSPORTE E SOLO. AF_09/2024</t>
  </si>
  <si>
    <t>CONSTRUÇÃO DE BASE E SUB-BASE PARA PAVIMENTAÇÃO DE SOLO (PREDOMINANTEMENTE ARENOSO) BRITA - 40%-60% COM CIMENTO - 4%, MISTURA EM PISTA, COM ESPESSURA DE 15 CM - EXCLUSIVE ESCAVAÇÃO, CARGA E TRANSPORTE E SOLO. AF_09/2024</t>
  </si>
  <si>
    <t>CONSTRUÇÃO DE BASE E SUB-BASE PARA PAVIMENTAÇÃO DE SOLO (PREDOMINANTEMENTE ARENOSO) BRITA - 40%-60% COM CIMENTO - 4%, MISTURA EM PISTA, COM ESPESSURA DE 20 CM - EXCLUSIVE ESCAVAÇÃO, CARGA E TRANSPORTE E SOLO. AF_09/2024</t>
  </si>
  <si>
    <t>CONSTRUÇÃO DE BASE E SUB-BASE PARA PAVIMENTAÇÃO DE SOLO (PREDOMINANTEMENTE ARENOSO) BRITA - 40%-60% COM CIMENTO - 4%, MISTURA EM USINA, COM ESPESSURA DE 10 CM - EXCLUSIVE CARGA E TRANSPORTE. AF_09/2024</t>
  </si>
  <si>
    <t>CONSTRUÇÃO DE BASE E SUB-BASE PARA PAVIMENTAÇÃO DE SOLO (PREDOMINANTEMENTE ARENOSO) BRITA - 40%-60% COM CIMENTO - 4%, MISTURA EM USINA, COM ESPESSURA DE 15 CM - EXCLUSIVE CARGA E TRANSPORTE. AF_09/2024</t>
  </si>
  <si>
    <t>CONSTRUÇÃO DE BASE E SUB-BASE PARA PAVIMENTAÇÃO DE SOLO (PREDOMINANTEMENTE ARENOSO) BRITA - 40%-60% COM CIMENTO - 4%, MISTURA EM USINA, COM ESPESSURA DE 20 CM - EXCLUSIVE CARGA E TRANSPORTE. AF_09/2024</t>
  </si>
  <si>
    <t>CONSTRUÇÃO DE BASE E SUB-BASE PARA PAVIMENTAÇÃO DE SOLO (PREDOMINANTEMENTE ARENOSO) BRITA - 40%-60% COM CIMENTO - 6%, MISTURA EM PISTA, COM ESPESSURA DE 10 CM - EXCLUSIVE ESCAVAÇÃO, CARGA E TRANSPORTE E SOLO. AF_09/2024</t>
  </si>
  <si>
    <t>CONSTRUÇÃO DE BASE E SUB-BASE PARA PAVIMENTAÇÃO DE SOLO (PREDOMINANTEMENTE ARENOSO) BRITA - 40%-60% COM CIMENTO - 6%, MISTURA EM PISTA, COM ESPESSURA DE 15 CM - EXCLUSIVE ESCAVAÇÃO, CARGA E TRANSPORTE E SOLO. AF_09/2024</t>
  </si>
  <si>
    <t>CONSTRUÇÃO DE BASE E SUB-BASE PARA PAVIMENTAÇÃO DE SOLO (PREDOMINANTEMENTE ARENOSO) BRITA - 40%-60% COM CIMENTO - 6%, MISTURA EM PISTA, COM ESPESSURA DE 20 CM - EXCLUSIVE ESCAVAÇÃO, CARGA E TRANSPORTE E SOLO. AF_09/2024</t>
  </si>
  <si>
    <t>CONSTRUÇÃO DE BASE E SUB-BASE PARA PAVIMENTAÇÃO DE SOLO (PREDOMINANTEMENTE ARENOSO) BRITA - 40%-60% COM CIMENTO - 6%, MISTURA EM USINA, COM ESPESSURA DE 10 CM - EXCLUSIVE CARGA E TRANSPORTE. AF_09/2024</t>
  </si>
  <si>
    <t>CONSTRUÇÃO DE BASE E SUB-BASE PARA PAVIMENTAÇÃO DE SOLO (PREDOMINANTEMENTE ARENOSO) BRITA - 40%-60% COM CIMENTO - 6%, MISTURA EM USINA, COM ESPESSURA DE 15 CM - EXCLUSIVE CARGA E TRANSPORTE. AF_09/2024</t>
  </si>
  <si>
    <t>CONSTRUÇÃO DE BASE E SUB-BASE PARA PAVIMENTAÇÃO DE SOLO (PREDOMINANTEMENTE ARENOSO) BRITA - 40%-60% COM CIMENTO - 6%, MISTURA EM USINA, COM ESPESSURA DE 20 CM - EXCLUSIVE CARGA E TRANSPORTE. AF_09/2024</t>
  </si>
  <si>
    <t>CONSTRUÇÃO DE BASE E SUB-BASE PARA PAVIMENTAÇÃO DE SOLO (PREDOMINANTEMENTE ARENOSO) BRITA - 40%-60% COM CIMENTO - 8%, MISTURA EM PISTA, COM ESPESSURA DE 10 CM - EXCLUSIVE ESCAVAÇÃO, CARGA E TRANSPORTE E SOLO. AF_09/2024</t>
  </si>
  <si>
    <t>CONSTRUÇÃO DE BASE E SUB-BASE PARA PAVIMENTAÇÃO DE SOLO (PREDOMINANTEMENTE ARENOSO) BRITA - 40%-60% COM CIMENTO - 8%, MISTURA EM PISTA, COM ESPESSURA DE 15 CM - EXCLUSIVE ESCAVAÇÃO, CARGA E TRANSPORTE E SOLO. AF_09/2024</t>
  </si>
  <si>
    <t>CONSTRUÇÃO DE BASE E SUB-BASE PARA PAVIMENTAÇÃO DE SOLO (PREDOMINANTEMENTE ARENOSO) BRITA - 40%-60% COM CIMENTO - 8%, MISTURA EM PISTA, COM ESPESSURA DE 20 CM - EXCLUSIVE ESCAVAÇÃO, CARGA E TRANSPORTE E SOLO. AF_09/2024</t>
  </si>
  <si>
    <t>CONSTRUÇÃO DE BASE E SUB-BASE PARA PAVIMENTAÇÃO DE SOLO (PREDOMINANTEMENTE ARENOSO) BRITA - 40%-60% COM CIMENTO - 8%, MISTURA EM USINA, COM ESPESSURA DE 10 CM - EXCLUSIVE CARGA E TRANSPORTE. AF_09/2024</t>
  </si>
  <si>
    <t>CONSTRUÇÃO DE BASE E SUB-BASE PARA PAVIMENTAÇÃO DE SOLO (PREDOMINANTEMENTE ARENOSO) BRITA - 40%-60% COM CIMENTO - 8%, MISTURA EM USINA, COM ESPESSURA DE 15 CM - EXCLUSIVE CARGA E TRANSPORTE. AF_09/2024</t>
  </si>
  <si>
    <t>CONSTRUÇÃO DE BASE E SUB-BASE PARA PAVIMENTAÇÃO DE SOLO (PREDOMINANTEMENTE ARENOSO) BRITA - 40%-60% COM CIMENTO - 8%, MISTURA EM USINA, COM ESPESSURA DE 20 CM - EXCLUSIVE CARGA E TRANSPORTE. AF_09/2024</t>
  </si>
  <si>
    <t>CONSTRUÇÃO DE BASE E SUB-BASE PARA PAVIMENTAÇÃO DE SOLO (PREDOMINANTEMENTE ARENOSO) BRITA - 40%-60%, MISTURA EM PISTA, COM ESPESSURA DE 10 CM - EXCLUSIVE ESCAVAÇÃO, CARGA E TRANSPORTE E SOLO. AF_09/2024</t>
  </si>
  <si>
    <t>CONSTRUÇÃO DE BASE E SUB-BASE PARA PAVIMENTAÇÃO DE SOLO (PREDOMINANTEMENTE ARENOSO) BRITA - 40%-60%, MISTURA EM PISTA, COM ESPESSURA DE 15 CM - EXCLUSIVE ESCAVAÇÃO, CARGA E TRANSPORTE E SOLO. AF_09/2024</t>
  </si>
  <si>
    <t>CONSTRUÇÃO DE BASE E SUB-BASE PARA PAVIMENTAÇÃO DE SOLO (PREDOMINANTEMENTE ARENOSO) BRITA - 40%-60%, MISTURA EM PISTA, COM ESPESSURA DE 20 CM - EXCLUSIVE ESCAVAÇÃO, CARGA E TRANSPORTE E SOLO. AF_09/2024</t>
  </si>
  <si>
    <t>CONSTRUÇÃO DE BASE E SUB-BASE PARA PAVIMENTAÇÃO DE SOLO (PREDOMINANTEMENTE ARENOSO) BRITA - 40%-60%, MISTURA EM USINA, COM ESPESSURA DE 10 CM - EXCLUSIVE CARGA E TRANSPORTE. AF_09/2024</t>
  </si>
  <si>
    <t>CONSTRUÇÃO DE BASE E SUB-BASE PARA PAVIMENTAÇÃO DE SOLO (PREDOMINANTEMENTE ARENOSO) BRITA - 40%-60%, MISTURA EM USINA, COM ESPESSURA DE 15 CM - EXCLUSIVE CARGA E TRANSPORTE. AF_09/2024</t>
  </si>
  <si>
    <t>CONSTRUÇÃO DE BASE E SUB-BASE PARA PAVIMENTAÇÃO DE SOLO (PREDOMINANTEMENTE ARENOSO) BRITA - 40%-60%, MISTURA EM USINA, COM ESPESSURA DE 20 CM - EXCLUSIVE CARGA E TRANSPORTE. AF_09/2024</t>
  </si>
  <si>
    <t>CONSTRUÇÃO DE BASE E SUB-BASE PARA PAVIMENTAÇÃO DE SOLO (PREDOMINANTEMENTE ARENOSO) BRITA - 50%-50% COM CIMENTO - 4%, MISTURA EM PISTA, COM ESPESSURA DE 10 CM - EXCLUSIVE ESCAVAÇÃO, CARGA E TRANSPORTE E SOLO. AF_09/2024</t>
  </si>
  <si>
    <t>CONSTRUÇÃO DE BASE E SUB-BASE PARA PAVIMENTAÇÃO DE SOLO (PREDOMINANTEMENTE ARENOSO) BRITA - 50%-50% COM CIMENTO - 4%, MISTURA EM PISTA, COM ESPESSURA DE 15 CM - EXCLUSIVE ESCAVAÇÃO, CARGA E TRANSPORTE E SOLO. AF_09/2024</t>
  </si>
  <si>
    <t>CONSTRUÇÃO DE BASE E SUB-BASE PARA PAVIMENTAÇÃO DE SOLO (PREDOMINANTEMENTE ARENOSO) BRITA - 50%-50% COM CIMENTO - 4%, MISTURA EM PISTA, COM ESPESSURA DE 20 CM - EXCLUSIVE ESCAVAÇÃO, CARGA E TRANSPORTE E SOLO. AF_09/2024</t>
  </si>
  <si>
    <t>CONSTRUÇÃO DE BASE E SUB-BASE PARA PAVIMENTAÇÃO DE SOLO (PREDOMINANTEMENTE ARENOSO) BRITA - 50%-50% COM CIMENTO - 4%, MISTURA EM USINA, COM ESPESSURA DE 10 CM - EXCLUSIVE CARGA E TRANSPORTE. AF_09/2024</t>
  </si>
  <si>
    <t>CONSTRUÇÃO DE BASE E SUB-BASE PARA PAVIMENTAÇÃO DE SOLO (PREDOMINANTEMENTE ARENOSO) BRITA - 50%-50% COM CIMENTO - 4%, MISTURA EM USINA, COM ESPESSURA DE 15 CM - EXCLUSIVE CARGA E TRANSPORTE. AF_09/2024</t>
  </si>
  <si>
    <t>CONSTRUÇÃO DE BASE E SUB-BASE PARA PAVIMENTAÇÃO DE SOLO (PREDOMINANTEMENTE ARENOSO) BRITA - 50%-50% COM CIMENTO - 4%, MISTURA EM USINA, COM ESPESSURA DE 20 CM - EXCLUSIVE CARGA E TRANSPORTE. AF_09/2024</t>
  </si>
  <si>
    <t>CONSTRUÇÃO DE BASE E SUB-BASE PARA PAVIMENTAÇÃO DE SOLO (PREDOMINANTEMENTE ARENOSO) BRITA - 50%-50% COM CIMENTO - 6%, MISTURA EM PISTA, COM ESPESSURA DE 10 CM - EXCLUSIVE ESCAVAÇÃO, CARGA E TRANSPORTE E SOLO. AF_09/2024</t>
  </si>
  <si>
    <t>CONSTRUÇÃO DE BASE E SUB-BASE PARA PAVIMENTAÇÃO DE SOLO (PREDOMINANTEMENTE ARENOSO) BRITA - 50%-50% COM CIMENTO - 6%, MISTURA EM PISTA, COM ESPESSURA DE 15 CM - EXCLUSIVE ESCAVAÇÃO, CARGA E TRANSPORTE E SOLO. AF_09/2024</t>
  </si>
  <si>
    <t>CONSTRUÇÃO DE BASE E SUB-BASE PARA PAVIMENTAÇÃO DE SOLO (PREDOMINANTEMENTE ARENOSO) BRITA - 50%-50% COM CIMENTO - 6%, MISTURA EM PISTA, COM ESPESSURA DE 20 CM - EXCLUSIVE ESCAVAÇÃO, CARGA E TRANSPORTE E SOLO. AF_09/2024</t>
  </si>
  <si>
    <t>CONSTRUÇÃO DE BASE E SUB-BASE PARA PAVIMENTAÇÃO DE SOLO (PREDOMINANTEMENTE ARENOSO) BRITA - 50%-50% COM CIMENTO - 6%, MISTURA EM USINA, COM ESPESSURA DE 10 CM - EXCLUSIVE CARGA E TRANSPORTE. AF_09/2024</t>
  </si>
  <si>
    <t>CONSTRUÇÃO DE BASE E SUB-BASE PARA PAVIMENTAÇÃO DE SOLO (PREDOMINANTEMENTE ARENOSO) BRITA - 50%-50% COM CIMENTO - 6%, MISTURA EM USINA, COM ESPESSURA DE 15 CM - EXCLUSIVE CARGA E TRANSPORTE. AF_09/2024</t>
  </si>
  <si>
    <t>CONSTRUÇÃO DE BASE E SUB-BASE PARA PAVIMENTAÇÃO DE SOLO (PREDOMINANTEMENTE ARENOSO) BRITA - 50%-50% COM CIMENTO - 6%, MISTURA EM USINA, COM ESPESSURA DE 20 CM - EXCLUSIVE CARGA E TRANSPORTE. AF_09/2024</t>
  </si>
  <si>
    <t>CONSTRUÇÃO DE BASE E SUB-BASE PARA PAVIMENTAÇÃO DE SOLO (PREDOMINANTEMENTE ARENOSO) BRITA - 50%-50% COM CIMENTO - 8%, MISTURA EM PISTA, COM ESPESSURA DE 10 CM - EXCLUSIVE ESCAVAÇÃO, CARGA E TRANSPORTE E SOLO. AF_09/2024</t>
  </si>
  <si>
    <t>CONSTRUÇÃO DE BASE E SUB-BASE PARA PAVIMENTAÇÃO DE SOLO (PREDOMINANTEMENTE ARENOSO) BRITA - 50%-50% COM CIMENTO - 8%, MISTURA EM PISTA, COM ESPESSURA DE 15 CM - EXCLUSIVE ESCAVAÇÃO, CARGA E TRANSPORTE E SOLO. AF_09/2024</t>
  </si>
  <si>
    <t>CONSTRUÇÃO DE BASE E SUB-BASE PARA PAVIMENTAÇÃO DE SOLO (PREDOMINANTEMENTE ARENOSO) BRITA - 50%-50% COM CIMENTO - 8%, MISTURA EM PISTA, COM ESPESSURA DE 20 CM - EXCLUSIVE ESCAVAÇÃO, CARGA E TRANSPORTE E SOLO. AF_09/2024</t>
  </si>
  <si>
    <t>CONSTRUÇÃO DE BASE E SUB-BASE PARA PAVIMENTAÇÃO DE SOLO (PREDOMINANTEMENTE ARENOSO) BRITA - 50%-50% COM CIMENTO - 8%, MISTURA EM USINA, COM ESPESSURA DE 10 CM - EXCLUSIVE CARGA E TRANSPORTE. AF_09/2024</t>
  </si>
  <si>
    <t>CONSTRUÇÃO DE BASE E SUB-BASE PARA PAVIMENTAÇÃO DE SOLO (PREDOMINANTEMENTE ARENOSO) BRITA - 50%-50% COM CIMENTO - 8%, MISTURA EM USINA, COM ESPESSURA DE 15 CM - EXCLUSIVE CARGA E TRANSPORTE. AF_09/2024</t>
  </si>
  <si>
    <t>CONSTRUÇÃO DE BASE E SUB-BASE PARA PAVIMENTAÇÃO DE SOLO (PREDOMINANTEMENTE ARENOSO) BRITA - 50%-50% COM CIMENTO - 8%, MISTURA EM USINA, COM ESPESSURA DE 20 CM - EXCLUSIVE CARGA E TRANSPORTE. AF_09/2024</t>
  </si>
  <si>
    <t>CONSTRUÇÃO DE BASE E SUB-BASE PARA PAVIMENTAÇÃO DE SOLO (PREDOMINANTEMENTE ARENOSO) BRITA - 50%-50%, MISTURA EM PISTA, COM ESPESSURA DE 10 CM - EXCLUSIVE ESCAVAÇÃO, CARGA E TRANSPORTE E SOLO. AF_09/2024</t>
  </si>
  <si>
    <t>CONSTRUÇÃO DE BASE E SUB-BASE PARA PAVIMENTAÇÃO DE SOLO (PREDOMINANTEMENTE ARENOSO) BRITA - 50%-50%, MISTURA EM PISTA, COM ESPESSURA DE 15 CM - EXCLUSIVE ESCAVAÇÃO, CARGA E TRANSPORTE E SOLO. AF_09/2024</t>
  </si>
  <si>
    <t>CONSTRUÇÃO DE BASE E SUB-BASE PARA PAVIMENTAÇÃO DE SOLO (PREDOMINANTEMENTE ARENOSO) BRITA - 50%-50%, MISTURA EM PISTA, COM ESPESSURA DE 20 CM - EXCLUSIVE ESCAVAÇÃO, CARGA E TRANSPORTE E SOLO. AF_09/2024</t>
  </si>
  <si>
    <t>CONSTRUÇÃO DE BASE E SUB-BASE PARA PAVIMENTAÇÃO DE SOLO (PREDOMINANTEMENTE ARENOSO) BRITA - 50%-50%, MISTURA EM USINA, COM ESPESSURA DE 10 CM - EXCLUSIVE CARGA E TRANSPORTE. AF_09/2024</t>
  </si>
  <si>
    <t>CONSTRUÇÃO DE BASE E SUB-BASE PARA PAVIMENTAÇÃO DE SOLO (PREDOMINANTEMENTE ARENOSO) BRITA - 50%-50%, MISTURA EM USINA, COM ESPESSURA DE 15 CM - EXCLUSIVE CARGA E TRANSPORTE. AF_09/2024</t>
  </si>
  <si>
    <t>CONSTRUÇÃO DE BASE E SUB-BASE PARA PAVIMENTAÇÃO DE SOLO (PREDOMINANTEMENTE ARENOSO) BRITA - 50%-50%, MISTURA EM USINA, COM ESPESSURA DE 20 CM - EXCLUSIVE CARGA E TRANSPORTE. AF_09/2024</t>
  </si>
  <si>
    <t>CONSTRUÇÃO DE BASE E SUB-BASE PARA PAVIMENTAÇÃO DE SOLO (PREDOMINANTEMENTE ARENOSO) COM CIMENTO - 6%, MISTURA EM PISTA, COM ESPESSURA DE 10 CM - EXCLUSIVE ESCAVAÇÃO, CARGA E TRANSPORTE E SOLO. AF_09/2024</t>
  </si>
  <si>
    <t>CONSTRUÇÃO DE BASE E SUB-BASE PARA PAVIMENTAÇÃO DE SOLO (PREDOMINANTEMENTE ARENOSO) COM CIMENTO - 6%, MISTURA EM PISTA, COM ESPESSURA DE 15 CM - EXCLUSIVE ESCAVAÇÃO, CARGA E TRANSPORTE E SOLO. AF_09/2024</t>
  </si>
  <si>
    <t>CONSTRUÇÃO DE BASE E SUB-BASE PARA PAVIMENTAÇÃO DE SOLO (PREDOMINANTEMENTE ARENOSO) COM CIMENTO - 6%, MISTURA EM PISTA, COM ESPESSURA DE 20 CM - EXCLUSIVE ESCAVAÇÃO, CARGA E TRANSPORTE E SOLO. AF_09/2024</t>
  </si>
  <si>
    <t>CONSTRUÇÃO DE BASE E SUB-BASE PARA PAVIMENTAÇÃO DE SOLO (PREDOMINANTEMENTE ARENOSO) COM CIMENTO - 6%, MISTURA EM USINA, COM ESPESSURA DE 10 CM - EXCLUSIVE CARGA E TRANSPORTE. AF_09/2024</t>
  </si>
  <si>
    <t>CONSTRUÇÃO DE BASE E SUB-BASE PARA PAVIMENTAÇÃO DE SOLO (PREDOMINANTEMENTE ARENOSO) COM CIMENTO - 6%, MISTURA EM USINA, COM ESPESSURA DE 15 CM - EXCLUSIVE CARGA E TRANSPORTE. AF_09/2024</t>
  </si>
  <si>
    <t>CONSTRUÇÃO DE BASE E SUB-BASE PARA PAVIMENTAÇÃO DE SOLO (PREDOMINANTEMENTE ARENOSO) COM CIMENTO - 6%, MISTURA EM USINA, COM ESPESSURA DE 20 CM - EXCLUSIVE CARGA E TRANSPORTE. AF_09/2024</t>
  </si>
  <si>
    <t>CONSTRUÇÃO DE BASE E SUB-BASE PARA PAVIMENTAÇÃO DE SOLO (PREDOMINANTEMENTE ARENOSO) COM CIMENTO - 8%, MISTURA EM PISTA, COM ESPESSURA DE 10 CM - EXCLUSIVE ESCAVAÇÃO, CARGA E TRANSPORTE E SOLO. AF_09/2024</t>
  </si>
  <si>
    <t>CONSTRUÇÃO DE BASE E SUB-BASE PARA PAVIMENTAÇÃO DE SOLO (PREDOMINANTEMENTE ARENOSO) COM CIMENTO - 8%, MISTURA EM PISTA, COM ESPESSURA DE 15 CM - EXCLUSIVE ESCAVAÇÃO, CARGA E TRANSPORTE E SOLO. AF_09/2024</t>
  </si>
  <si>
    <t>CONSTRUÇÃO DE BASE E SUB-BASE PARA PAVIMENTAÇÃO DE SOLO (PREDOMINANTEMENTE ARENOSO) COM CIMENTO - 8%, MISTURA EM PISTA, COM ESPESSURA DE 20 CM - EXCLUSIVE ESCAVAÇÃO, CARGA E TRANSPORTE E SOLO. AF_09/2024</t>
  </si>
  <si>
    <t>CONSTRUÇÃO DE BASE E SUB-BASE PARA PAVIMENTAÇÃO DE SOLO (PREDOMINANTEMENTE ARENOSO) COM CIMENTO - 8%, MISTURA EM USINA, COM ESPESSURA DE 10 CM - EXCLUSIVE CARGA E TRANSPORTE. AF_09/2024</t>
  </si>
  <si>
    <t>CONSTRUÇÃO DE BASE E SUB-BASE PARA PAVIMENTAÇÃO DE SOLO (PREDOMINANTEMENTE ARENOSO) COM CIMENTO - 8%, MISTURA EM USINA, COM ESPESSURA DE 15 CM - EXCLUSIVE CARGA E TRANSPORTE. AF_09/2024</t>
  </si>
  <si>
    <t>CONSTRUÇÃO DE BASE E SUB-BASE PARA PAVIMENTAÇÃO DE SOLO (PREDOMINANTEMENTE ARENOSO) COM CIMENTO - 8%, MISTURA EM USINA, COM ESPESSURA DE 20 CM - EXCLUSIVE CARGA E TRANSPORTE. AF_09/2024</t>
  </si>
  <si>
    <t>CONSTRUÇÃO DE BASE E SUB-BASE PARA PAVIMENTAÇÃO DE SOLO (PREDOMINANTEMENTE ARENOSO) MELHORADO COM CIMENTO - 2%, MISTURA EM PISTA, COM ESPESSURA DE 10 CM - EXCLUSIVE ESCAVAÇÃO, CARGA E TRANSPORTE E SOLO. AF_09/2024</t>
  </si>
  <si>
    <t>CONSTRUÇÃO DE BASE E SUB-BASE PARA PAVIMENTAÇÃO DE SOLO (PREDOMINANTEMENTE ARENOSO) MELHORADO COM CIMENTO - 2%, MISTURA EM PISTA, COM ESPESSURA DE 15 CM - EXCLUSIVE ESCAVAÇÃO, CARGA E TRANSPORTE E SOLO. AF_09/2024</t>
  </si>
  <si>
    <t>CONSTRUÇÃO DE BASE E SUB-BASE PARA PAVIMENTAÇÃO DE SOLO (PREDOMINANTEMENTE ARENOSO) MELHORADO COM CIMENTO - 2%, MISTURA EM PISTA, COM ESPESSURA DE 20 CM - EXCLUSIVE ESCAVAÇÃO, CARGA E TRANSPORTE E SOLO. AF_09/2024</t>
  </si>
  <si>
    <t>CONSTRUÇÃO DE BASE E SUB-BASE PARA PAVIMENTAÇÃO DE SOLO (PREDOMINANTEMENTE ARENOSO) MELHORADO COM CIMENTO - 2%, MISTURA EM USINA, COM ESPESSURA DE 10 CM - EXCLUSIVE CARGA E TRANSPORTE. AF_09/2024</t>
  </si>
  <si>
    <t>CONSTRUÇÃO DE BASE E SUB-BASE PARA PAVIMENTAÇÃO DE SOLO (PREDOMINANTEMENTE ARENOSO) MELHORADO COM CIMENTO - 2%, MISTURA EM USINA, COM ESPESSURA DE 15 CM - EXCLUSIVE CARGA E TRANSPORTE. AF_09/2024</t>
  </si>
  <si>
    <t>CONSTRUÇÃO DE BASE E SUB-BASE PARA PAVIMENTAÇÃO DE SOLO (PREDOMINANTEMENTE ARENOSO) MELHORADO COM CIMENTO - 2%, MISTURA EM USINA, COM ESPESSURA DE 20 CM - EXCLUSIVE CARGA E TRANSPORTE. AF_09/2024</t>
  </si>
  <si>
    <t>CONSTRUÇÃO DE BASE E SUB-BASE PARA PAVIMENTAÇÃO DE SOLO (PREDOMINANTEMENTE ARENOSO) MELHORADO COM CIMENTO - 4%, MISTURA EM PISTA, COM ESPESSURA DE 10 CM - EXCLUSIVE ESCAVAÇÃO, CARGA E TRANSPORTE E SOLO. AF_09/2024</t>
  </si>
  <si>
    <t>CONSTRUÇÃO DE BASE E SUB-BASE PARA PAVIMENTAÇÃO DE SOLO (PREDOMINANTEMENTE ARENOSO) MELHORADO COM CIMENTO - 4%, MISTURA EM PISTA, COM ESPESSURA DE 15 CM - EXCLUSIVE ESCAVAÇÃO, CARGA E TRANSPORTE E SOLO. AF_09/2024</t>
  </si>
  <si>
    <t>CONSTRUÇÃO DE BASE E SUB-BASE PARA PAVIMENTAÇÃO DE SOLO (PREDOMINANTEMENTE ARENOSO) MELHORADO COM CIMENTO - 4%, MISTURA EM PISTA, COM ESPESSURA DE 20 CM - EXCLUSIVE ESCAVAÇÃO, CARGA E TRANSPORTE E SOLO. AF_09/2024</t>
  </si>
  <si>
    <t>CONSTRUÇÃO DE BASE E SUB-BASE PARA PAVIMENTAÇÃO DE SOLO (PREDOMINANTEMENTE ARENOSO) MELHORADO COM CIMENTO - 4%, MISTURA EM USINA, COM ESPESSURA DE 10 CM - EXCLUSIVE CARGA E TRANSPORTE. AF_09/2024</t>
  </si>
  <si>
    <t>CONSTRUÇÃO DE BASE E SUB-BASE PARA PAVIMENTAÇÃO DE SOLO (PREDOMINANTEMENTE ARENOSO) MELHORADO COM CIMENTO - 4%, MISTURA EM USINA, COM ESPESSURA DE 15 CM - EXCLUSIVE CARGA E TRANSPORTE. AF_09/2024</t>
  </si>
  <si>
    <t>CONSTRUÇÃO DE BASE E SUB-BASE PARA PAVIMENTAÇÃO DE SOLO (PREDOMINANTEMENTE ARENOSO) MELHORADO COM CIMENTO - 4%, MISTURA EM USINA, COM ESPESSURA DE 20 CM - EXCLUSIVE CARGA E TRANSPORTE. AF_09/2024</t>
  </si>
  <si>
    <t>CONSTRUÇÃO DE BASE E SUB-BASE PARA PAVIMENTAÇÃO DE SOLO (PREDOMINANTEMENTE ARGILOSO) BRITA - 40%-60%, MISTURA EM PISTA, COM ESPESSURA DE 10 CM - EXCLUSIVE ESCAVAÇÃO, CARGA E TRANSPORTE E SOLO. AF_09/2024</t>
  </si>
  <si>
    <t>CONSTRUÇÃO DE BASE E SUB-BASE PARA PAVIMENTAÇÃO DE SOLO (PREDOMINANTEMENTE ARGILOSO) BRITA - 40%-60%, MISTURA EM PISTA, COM ESPESSURA DE 15 CM - EXCLUSIVE ESCAVAÇÃO, CARGA E TRANSPORTE E SOLO. AF_09/2024</t>
  </si>
  <si>
    <t>CONSTRUÇÃO DE BASE E SUB-BASE PARA PAVIMENTAÇÃO DE SOLO (PREDOMINANTEMENTE ARGILOSO) BRITA - 40%-60%, MISTURA EM PISTA, COM ESPESSURA DE 20 CM - EXCLUSIVE ESCAVAÇÃO, CARGA E TRANSPORTE E SOLO. AF_09/2024</t>
  </si>
  <si>
    <t>CONSTRUÇÃO DE BASE E SUB-BASE PARA PAVIMENTAÇÃO DE SOLO (PREDOMINANTEMENTE ARGILOSO) BRITA - 40%-60%, MISTURA EM USINA, COM ESPESSURA DE 10 CM - EXCLUSIVE CARGA E TRANSPORTE. AF_09/2024</t>
  </si>
  <si>
    <t>CONSTRUÇÃO DE BASE E SUB-BASE PARA PAVIMENTAÇÃO DE SOLO (PREDOMINANTEMENTE ARGILOSO) BRITA - 40%-60%, MISTURA EM USINA, COM ESPESSURA DE 15 CM - EXCLUSIVE CARGA E TRANSPORTE. AF_09/2024</t>
  </si>
  <si>
    <t>CONSTRUÇÃO DE BASE E SUB-BASE PARA PAVIMENTAÇÃO DE SOLO (PREDOMINANTEMENTE ARGILOSO) BRITA - 40%-60%, MISTURA EM USINA, COM ESPESSURA DE 20 CM - EXCLUSIVE CARGA E TRANSPORTE. AF_09/2024</t>
  </si>
  <si>
    <t>CONSTRUÇÃO DE BASE E SUB-BASE PARA PAVIMENTAÇÃO DE SOLO (PREDOMINANTEMENTE ARGILOSO) BRITA - 50%-50%, MISTURA EM PISTA, COM ESPESSURA DE 10 CM - EXCLUSIVE ESCAVAÇÃO, CARGA E TRANSPORTE E SOLO. AF_09/2024</t>
  </si>
  <si>
    <t>CONSTRUÇÃO DE BASE E SUB-BASE PARA PAVIMENTAÇÃO DE SOLO (PREDOMINANTEMENTE ARGILOSO) BRITA - 50%-50%, MISTURA EM PISTA, COM ESPESSURA DE 15 CM - EXCLUSIVE ESCAVAÇÃO, CARGA E TRANSPORTE E SOLO. AF_09/2024</t>
  </si>
  <si>
    <t>CONSTRUÇÃO DE BASE E SUB-BASE PARA PAVIMENTAÇÃO DE SOLO (PREDOMINANTEMENTE ARGILOSO) BRITA - 50%-50%, MISTURA EM PISTA, COM ESPESSURA DE 20 CM - EXCLUSIVE ESCAVAÇÃO, CARGA E TRANSPORTE E SOLO. AF_09/2024</t>
  </si>
  <si>
    <t>CONSTRUÇÃO DE BASE E SUB-BASE PARA PAVIMENTAÇÃO DE SOLO (PREDOMINANTEMENTE ARGILOSO) BRITA - 50%-50%, MISTURA EM USINA, COM ESPESSURA DE 10 CM - EXCLUSIVE CARGA E TRANSPORTE. AF_09/2024</t>
  </si>
  <si>
    <t>CONSTRUÇÃO DE BASE E SUB-BASE PARA PAVIMENTAÇÃO DE SOLO (PREDOMINANTEMENTE ARGILOSO) BRITA - 50%-50%, MISTURA EM USINA, COM ESPESSURA DE 15 CM - EXCLUSIVE CARGA E TRANSPORTE. AF_09/2024</t>
  </si>
  <si>
    <t>CONSTRUÇÃO DE BASE E SUB-BASE PARA PAVIMENTAÇÃO DE SOLO (PREDOMINANTEMENTE ARGILOSO) BRITA - 50%-50%, MISTURA EM USINA, COM ESPESSURA DE 20 CM - EXCLUSIVE CARGA E TRANSPORTE. AF_09/2024</t>
  </si>
  <si>
    <t>CONSTRUÇÃO DE BASE E SUB-BASE PARA PAVIMENTAÇÃO DE SOLO DE COMPORTAMENTO LATERÍTICO (ARENOSO), COM ESPESSURA DE 10 CM - EXCLUSIVE ESCAVAÇÃO, CARGA E TRANSPORTE E SOLO. AF_09/2024</t>
  </si>
  <si>
    <t>CONSTRUÇÃO DE BASE E SUB-BASE PARA PAVIMENTAÇÃO DE SOLO DE COMPORTAMENTO LATERÍTICO (ARENOSO), COM ESPESSURA DE 15 CM - EXCLUSIVE ESCAVAÇÃO, CARGA E TRANSPORTE E SOLO. AF_09/2024</t>
  </si>
  <si>
    <t>CONSTRUÇÃO DE BASE E SUB-BASE PARA PAVIMENTAÇÃO DE SOLO DE COMPORTAMENTO LATERÍTICO (ARENOSO), COM ESPESSURA DE 20 CM - EXCLUSIVE ESCAVAÇÃO, CARGA E TRANSPORTE E SOLO. AF_09/2024</t>
  </si>
  <si>
    <t>CONSTRUÇÃO DE BASE E SUB-BASE PARA PAVIMENTAÇÃO DE SOLO ESTABILIZADO GRANULOMETRICAMENTE COM MISTURA DE SOLOS EM PISTA - EXCLUSIVE SOLO, ESCAVAÇÃO, CARGA E TRANSPORTE. AF_09/2024</t>
  </si>
  <si>
    <t>CONSTRUÇÃO DE BASE E SUB-BASE PARA PAVIMENTAÇÃO DE SOLO ESTABILIZADO GRANULOMETRICAMENTE SEM MISTURA DE SOLOS - EXCLUSIVE SOLO, ESCAVAÇÃO, CARGA E TRANSPORTE. AF_09/2024</t>
  </si>
  <si>
    <t>ESPALHAMENTO DE MATERIAL COM TRATOR DE ESTEIRAS. AF_09/2024</t>
  </si>
  <si>
    <t>EXECUÇÃO DE IMPRIMAÇÃO COM ASFALTO DILUÍDO CM-30, PARA OBRAS DE CONSTRUÇÃO DE PAVIMENTOS. AF_09/2024</t>
  </si>
  <si>
    <t>EXECUÇÃO DE IMPRIMAÇÃO COM ASFALTO DILUÍDO CM-30, PARA OBRAS DE RECONSTRUÇÃO DE PAVIMENTOS. AF_09/2024</t>
  </si>
  <si>
    <t>EXECUÇÃO DE PINTURA DE LIGAÇÃO COM EMULSÃO ASFÁLTICA RR-2C, PARA OBRAS DE CONSTRUÇÃO DE PAVIMENTOS. AF_09/2024</t>
  </si>
  <si>
    <t>EXECUÇÃO DE PINTURA DE LIGAÇÃO COM EMULSÃO ASFÁLTICA RR-2C, PARA OBRAS DE RECONSTRUÇÃO DE PAVIMENTOS. AF_09/2024</t>
  </si>
  <si>
    <t>EXECUÇÃO E COMPACTAÇÃO DE CAMADA FINAL DE ATERRO (100% DE ENERGIA DO PROCTOR NORMAL) COM SOLO PREDOMINANTEMENTE ARENOSO, EM CAMADAS COM ESPESSURA DE 10 CM - EXCLUSIVE ESCAVAÇÃO, CARGA E TRANSPORTE E SOLO. AF_09/2024</t>
  </si>
  <si>
    <t>EXECUÇÃO E COMPACTAÇÃO DE CAMADA FINAL DE ATERRO (100% DE ENERGIA DO PROCTOR NORMAL) COM SOLO PREDOMINANTEMENTE ARENOSO, EM CAMADAS COM ESPESSURA DE 15 CM - EXCLUSIVE ESCAVAÇÃO, CARGA E TRANSPORTE E SOLO. AF_09/2024</t>
  </si>
  <si>
    <t>EXECUÇÃO E COMPACTAÇÃO DE CAMADA FINAL DE ATERRO (100% DE ENERGIA DO PROCTOR NORMAL) COM SOLO PREDOMINANTEMENTE ARENOSO, EM CAMADAS COM ESPESSURA DE 20 CM - EXCLUSIVE ESCAVAÇÃO, CARGA E TRANSPORTE E SOLO. AF_09/2024</t>
  </si>
  <si>
    <t>EXECUÇÃO E COMPACTAÇÃO DE CAMADA FINAL DE ATERRO (100% DE ENERGIA DO PROCTOR NORMAL) COM SOLO PREDOMINANTEMENTE ARGILOSO, EM CAMADAS COM ESPESSURA DE 10 CM - EXCLUSIVE ESCAVAÇÃO, CARGA E TRANSPORTE E SOLO. AF_09/2024</t>
  </si>
  <si>
    <t>EXECUÇÃO E COMPACTAÇÃO DE CAMADA FINAL DE ATERRO (100% DE ENERGIA DO PROCTOR NORMAL) COM SOLO PREDOMINANTEMENTE ARGILOSO, EM CAMADAS COM ESPESSURA DE 15 CM - EXCLUSIVE ESCAVAÇÃO, CARGA E TRANSPORTE E SOLO. AF_09/2024</t>
  </si>
  <si>
    <t>EXECUÇÃO E COMPACTAÇÃO DE CAMADA FINAL DE ATERRO (100% DE ENERGIA DO PROCTOR NORMAL) COM SOLO PREDOMINANTEMENTE ARGILOSO, EM CAMADAS COM ESPESSURA DE 20 CM - EXCLUSIVE ESCAVAÇÃO, CARGA E TRANSPORTE E SOLO. AF_09/2024</t>
  </si>
  <si>
    <t>EXECUÇÃO E COMPACTAÇÃO DE CORPO DE ATERRO (95% DE ENERGIA DO PROCTOR NORMAL) COM SOLO PREDOMINANTEMENTE ARENOSO ESPESSURA 15CM - EXCLUSIVE MATERIAL, ESCAVAÇÃO, CARGA E TRANSPORTE. AF_09/2024</t>
  </si>
  <si>
    <t>EXECUÇÃO E COMPACTAÇÃO DE CORPO DE ATERRO (95% DE ENERGIA DO PROCTOR NORMAL) COM SOLO PREDOMINANTEMENTE ARENOSO, EM CAMADAS COM ESPESSURA DE 20 CM - EXCLUSIVE ESCAVAÇÃO, CARGA E TRANSPORTE E SOLO. AF_09/2024</t>
  </si>
  <si>
    <t>EXECUÇÃO E COMPACTAÇÃO DE CORPO DE ATERRO DE ATERRO (95% DE ENERGIA DO PROCTOR NORMAL) COM SOLO PREDOMINANTEMENTE ARENOSO, EM CAMADAS COM ESPESSURA DE 10 CM - EXCLUSIVE ESCAVAÇÃO, CARGA E TRANSPORTE E SOLO. AF_09/2024</t>
  </si>
  <si>
    <t>EXECUÇÃO E COMPACTAÇÃO DE CORPO DE ATERRO DE ATERRO (95% DE ENERGIA DO PROCTOR NORMAL) COM SOLO PREDOMINANTEMENTE ARGILOSO ESPESSURA 15 CM - EXCLUSIVE MATERIAL, ESCAVAÇÃO, CARGA E TRANSPORTE. AF_09/2024</t>
  </si>
  <si>
    <t>EXECUÇÃO E COMPACTAÇÃO DE CORPO DE ATERRO DE ATERRO (95% DE ENERGIA DO PROCTOR NORMAL) COM SOLO PREDOMINANTEMENTE ARGILOSO, EM CAMADAS COM ESPESSURA DE 10 CM - EXCLUSIVE ESCAVAÇÃO, CARGA E TRANSPORTE E SOLO. AF_09/2024</t>
  </si>
  <si>
    <t>EXECUÇÃO E COMPACTAÇÃO DE CORPO DE ATERRO DE ATERRO (95% DE ENERGIA DO PROCTOR NORMAL) COM SOLO PREDOMINANTEMENTE ARGILOSO, EM CAMADAS COM ESPESSURA DE 20 CM - EXCLUSIVE ESCAVAÇÃO, CARGA E TRANSPORTE E SOLO. AF_09/2024</t>
  </si>
  <si>
    <t>RECONSTRUÇÃO DE BASE E SUB-BASE PARA PAVIMENTAÇÃO DE BRITA GRADUADA SIMPLES TRATADA COM CIMENTO, COM ESPESSURA DE 10 CM - EXCLUSIVE CARGA E TRANSPORTE. AF_09/2024</t>
  </si>
  <si>
    <t>RECONSTRUÇÃO DE BASE E SUB-BASE PARA PAVIMENTAÇÃO DE BRITA GRADUADA SIMPLES TRATADA COM CIMENTO, COM ESPESSURA DE 15 CM - EXCLUSIVE CARGA E TRANSPORTE. AF_09/2024</t>
  </si>
  <si>
    <t>RECONSTRUÇÃO DE BASE E SUB-BASE PARA PAVIMENTAÇÃO DE BRITA GRADUADA SIMPLES TRATADA COM CIMENTO, COM ESPESSURA DE 20 CM - EXCLUSIVE CARGA E TRANSPORTE. AF_09/2024</t>
  </si>
  <si>
    <t>RECONSTRUÇÃO DE BASE E SUB-BASE PARA PAVIMENTAÇÃO DE BRITA GRADUADA SIMPLES, COM ESPESSURA DE 10 CM - EXCLUSIVE CARGA E TRANSPORTE. AF_09/2024</t>
  </si>
  <si>
    <t>RECONSTRUÇÃO DE BASE E SUB-BASE PARA PAVIMENTAÇÃO DE BRITA GRADUADA SIMPLES, COM ESPESSURA DE 15 CM - EXCLUSIVE CARGA E TRANSPORTE. AF_09/2024</t>
  </si>
  <si>
    <t>RECONSTRUÇÃO DE BASE E SUB-BASE PARA PAVIMENTAÇÃO DE BRITA GRADUADA SIMPLES, COM ESPESSURA DE 20 CM - EXCLUSIVE CARGA E TRANSPORTE. AF_09/2024</t>
  </si>
  <si>
    <t>RECONSTRUÇÃO DE BASE E SUB-BASE PARA PAVIMENTAÇÃO DE CONCRETO COMPACTADO COM ROLO, COM ESPESSURA DE 10 CM - EXCLUSIVE CARGA E TRANSPORTE. AF_09/2024</t>
  </si>
  <si>
    <t>RECONSTRUÇÃO DE BASE E SUB-BASE PARA PAVIMENTAÇÃO DE CONCRETO COMPACTADO COM ROLO, COM ESPESSURA DE 15 CM - EXCLUSIVE CARGA E TRANSPORTE. AF_09/2024</t>
  </si>
  <si>
    <t>RECONSTRUÇÃO DE BASE E SUB-BASE PARA PAVIMENTAÇÃO DE CONCRETO COMPACTADO COM ROLO, COM ESPESSURA DE 20 CM - EXCLUSIVE CARGA E TRANSPORTE. AF_09/2024</t>
  </si>
  <si>
    <t>RECONSTRUÇÃO DE BASE E SUB-BASE PARA PAVIMENTAÇÃO DE MACADAME SECO, COM ESPESSURA DE 10 CM - EXCLUSIVE CARGA E TRANSPORTE. AF_09/2024</t>
  </si>
  <si>
    <t>RECONSTRUÇÃO DE BASE E SUB-BASE PARA PAVIMENTAÇÃO DE MACADAME SECO, COM ESPESSURA DE 15 CM - EXCLUSIVE CARGA E TRANSPORTE. AF_09/2024</t>
  </si>
  <si>
    <t>RECONSTRUÇÃO DE BASE E SUB-BASE PARA PAVIMENTAÇÃO DE MACADAME SECO, COM ESPESSURA DE 20 CM - EXCLUSIVE CARGA E TRANSPORTE. AF_09/2024</t>
  </si>
  <si>
    <t>RECONSTRUÇÃO DE BASE E SUB-BASE PARA PAVIMENTAÇÃO DE MACADAME SECO, COM ESPESSURA DE 25 CM - EXCLUSIVE CARGA E TRANSPORTE. AF_09/2024</t>
  </si>
  <si>
    <t>RECONSTRUÇÃO DE BASE E SUB-BASE PARA PAVIMENTAÇÃO DE RACHÃO, COM ESPESSURA DE 30 CM - EXCLUSIVE CARGA E TRANSPORTE. AF_09/2024</t>
  </si>
  <si>
    <t>RECONSTRUÇÃO DE BASE E SUB-BASE PARA PAVIMENTAÇÃO DE RACHÃO, COM ESPESSURA DE 40 CM - EXCLUSIVE CARGA E TRANSPORTE. AF_09/2024</t>
  </si>
  <si>
    <t>RECONSTRUÇÃO DE BASE E SUB-BASE PARA PAVIMENTAÇÃO DE RACHÃO, COM ESPESSURA DE 50 CM - EXCLUSIVE CARGA E TRANSPORTE. AF_09/2024</t>
  </si>
  <si>
    <t>RECONSTRUÇÃO DE BASE E SUB-BASE PARA PAVIMENTAÇÃO DE RACHÃO, COM ESPESSURA DE 60 CM - EXCLUSIVE CARGA E TRANSPORTE. AF_09/2024</t>
  </si>
  <si>
    <t>RECONSTRUÇÃO DE BASE E SUB-BASE PARA PAVIMENTAÇÃO DE SOLO (PREDOMINANTEMENTE ARENOSO) BRITA - 40%-60% COM CIMENTO - 4%, MISTURA EM PISTA, COM ESPESSURA DE 10 CM - EXCLUSIVE ESCAVAÇÃO, CARGA E TRANSPORTE E SOLO. AF_09/2024</t>
  </si>
  <si>
    <t>RECONSTRUÇÃO DE BASE E SUB-BASE PARA PAVIMENTAÇÃO DE SOLO (PREDOMINANTEMENTE ARENOSO) BRITA - 40%-60% COM CIMENTO - 4%, MISTURA EM PISTA, COM ESPESSURA DE 15 CM - EXCLUSIVE ESCAVAÇÃO, CARGA E TRANSPORTE E SOLO. AF_09/2024</t>
  </si>
  <si>
    <t>RECONSTRUÇÃO DE BASE E SUB-BASE PARA PAVIMENTAÇÃO DE SOLO (PREDOMINANTEMENTE ARENOSO) BRITA - 40%-60% COM CIMENTO - 4%, MISTURA EM PISTA, COM ESPESSURA DE 20 CM - EXCLUSIVE ESCAVAÇÃO, CARGA E TRANSPORTE E SOLO. AF_09/2024</t>
  </si>
  <si>
    <t>RECONSTRUÇÃO DE BASE E SUB-BASE PARA PAVIMENTAÇÃO DE SOLO (PREDOMINANTEMENTE ARENOSO) BRITA - 40%-60% COM CIMENTO - 4%, MISTURA EM USINA, COM ESPESSURA DE 10 CM - EXCLUSIVE CARGA E TRANSPORTE. AF_09/2024</t>
  </si>
  <si>
    <t>RECONSTRUÇÃO DE BASE E SUB-BASE PARA PAVIMENTAÇÃO DE SOLO (PREDOMINANTEMENTE ARENOSO) BRITA - 40%-60% COM CIMENTO - 4%, MISTURA EM USINA, COM ESPESSURA DE 15 CM - EXCLUSIVE CARGA E TRANSPORTE. AF_09/2024</t>
  </si>
  <si>
    <t>RECONSTRUÇÃO DE BASE E SUB-BASE PARA PAVIMENTAÇÃO DE SOLO (PREDOMINANTEMENTE ARENOSO) BRITA - 40%-60% COM CIMENTO - 4%, MISTURA EM USINA, COM ESPESSURA DE 20 CM - EXCLUSIVE CARGA E TRANSPORTE. AF_09/2024</t>
  </si>
  <si>
    <t>RECONSTRUÇÃO DE BASE E SUB-BASE PARA PAVIMENTAÇÃO DE SOLO (PREDOMINANTEMENTE ARENOSO) BRITA - 40%-60% COM CIMENTO - 6%, MISTURA EM PISTA, COM ESPESSURA DE 10 CM - EXCLUSIVE ESCAVAÇÃO, CARGA E TRANSPORTE E SOLO. AF_09/2024</t>
  </si>
  <si>
    <t>RECONSTRUÇÃO DE BASE E SUB-BASE PARA PAVIMENTAÇÃO DE SOLO (PREDOMINANTEMENTE ARENOSO) BRITA - 40%-60% COM CIMENTO - 6%, MISTURA EM PISTA, COM ESPESSURA DE 15 CM - EXCLUSIVE ESCAVAÇÃO, CARGA E TRANSPORTE E SOLO. AF_09/2024</t>
  </si>
  <si>
    <t>RECONSTRUÇÃO DE BASE E SUB-BASE PARA PAVIMENTAÇÃO DE SOLO (PREDOMINANTEMENTE ARENOSO) BRITA - 40%-60% COM CIMENTO - 6%, MISTURA EM PISTA, COM ESPESSURA DE 20 CM - EXCLUSIVE ESCAVAÇÃO, CARGA E TRANSPORTE E SOLO. AF_09/2024</t>
  </si>
  <si>
    <t>RECONSTRUÇÃO DE BASE E SUB-BASE PARA PAVIMENTAÇÃO DE SOLO (PREDOMINANTEMENTE ARENOSO) BRITA - 40%-60% COM CIMENTO - 6%, MISTURA EM USINA, COM ESPESSURA DE 10 CM - EXCLUSIVE CARGA E TRANSPORTE. AF_09/2024</t>
  </si>
  <si>
    <t>RECONSTRUÇÃO DE BASE E SUB-BASE PARA PAVIMENTAÇÃO DE SOLO (PREDOMINANTEMENTE ARENOSO) BRITA - 40%-60% COM CIMENTO - 6%, MISTURA EM USINA, COM ESPESSURA DE 15 CM - EXCLUSIVE CARGA E TRANSPORTE. AF_09/2024</t>
  </si>
  <si>
    <t>RECONSTRUÇÃO DE BASE E SUB-BASE PARA PAVIMENTAÇÃO DE SOLO (PREDOMINANTEMENTE ARENOSO) BRITA - 40%-60% COM CIMENTO - 6%, MISTURA EM USINA, COM ESPESSURA DE 20 CM - EXCLUSIVE CARGA E TRANSPORTE. AF_09/2024</t>
  </si>
  <si>
    <t>RECONSTRUÇÃO DE BASE E SUB-BASE PARA PAVIMENTAÇÃO DE SOLO (PREDOMINANTEMENTE ARENOSO) BRITA - 40%-60% COM CIMENTO - 8%, MISTURA EM PISTA, COM ESPESSURA DE 10 CM - EXCLUSIVE ESCAVAÇÃO, CARGA E TRANSPORTE E SOLO. AF_09/2024</t>
  </si>
  <si>
    <t>RECONSTRUÇÃO DE BASE E SUB-BASE PARA PAVIMENTAÇÃO DE SOLO (PREDOMINANTEMENTE ARENOSO) BRITA - 40%-60% COM CIMENTO - 8%, MISTURA EM PISTA, COM ESPESSURA DE 15 CM - EXCLUSIVE ESCAVAÇÃO, CARGA E TRANSPORTE E SOLO. AF_09/2024</t>
  </si>
  <si>
    <t>RECONSTRUÇÃO DE BASE E SUB-BASE PARA PAVIMENTAÇÃO DE SOLO (PREDOMINANTEMENTE ARENOSO) BRITA - 40%-60% COM CIMENTO - 8%, MISTURA EM PISTA, COM ESPESSURA DE 20 CM - EXCLUSIVE ESCAVAÇÃO, CARGA E TRANSPORTE E SOLO. AF_09/2024</t>
  </si>
  <si>
    <t>RECONSTRUÇÃO DE BASE E SUB-BASE PARA PAVIMENTAÇÃO DE SOLO (PREDOMINANTEMENTE ARENOSO) BRITA - 40%-60% COM CIMENTO - 8%, MISTURA EM USINA, COM ESPESSURA DE 10 CM - EXCLUSIVE CARGA E TRANSPORTE. AF_09/2024</t>
  </si>
  <si>
    <t>RECONSTRUÇÃO DE BASE E SUB-BASE PARA PAVIMENTAÇÃO DE SOLO (PREDOMINANTEMENTE ARENOSO) BRITA - 40%-60% COM CIMENTO - 8%, MISTURA EM USINA, COM ESPESSURA DE 15 CM - EXCLUSIVE CARGA E TRANSPORTE. AF_09/2024</t>
  </si>
  <si>
    <t>RECONSTRUÇÃO DE BASE E SUB-BASE PARA PAVIMENTAÇÃO DE SOLO (PREDOMINANTEMENTE ARENOSO) BRITA - 40%-60% COM CIMENTO - 8%, MISTURA EM USINA, COM ESPESSURA DE 20 CM - EXCLUSIVE CARGA E TRANSPORTE. AF_09/2024</t>
  </si>
  <si>
    <t>RECONSTRUÇÃO DE BASE E SUB-BASE PARA PAVIMENTAÇÃO DE SOLO (PREDOMINANTEMENTE ARENOSO) BRITA - 40%-60%, MISTURA EM PISTA, COM ESPESSURA DE 10 CM - EXCLUSIVE ESCAVAÇÃO, CARGA E TRANSPORTE E SOLO. AF_09/2024</t>
  </si>
  <si>
    <t>RECONSTRUÇÃO DE BASE E SUB-BASE PARA PAVIMENTAÇÃO DE SOLO (PREDOMINANTEMENTE ARENOSO) BRITA - 40%-60%, MISTURA EM PISTA, COM ESPESSURA DE 15 CM - EXCLUSIVE ESCAVAÇÃO, CARGA E TRANSPORTE E SOLO. AF_09/2024</t>
  </si>
  <si>
    <t>RECONSTRUÇÃO DE BASE E SUB-BASE PARA PAVIMENTAÇÃO DE SOLO (PREDOMINANTEMENTE ARENOSO) BRITA - 40%-60%, MISTURA EM PISTA, COM ESPESSURA DE 20 CM - EXCLUSIVE ESCAVAÇÃO, CARGA E TRANSPORTE E SOLO. AF_09/2024</t>
  </si>
  <si>
    <t>RECONSTRUÇÃO DE BASE E SUB-BASE PARA PAVIMENTAÇÃO DE SOLO (PREDOMINANTEMENTE ARENOSO) BRITA - 40%-60%, MISTURA EM USINA, COM ESPESSURA DE 10 CM - EXCLUSIVE CARGA E TRANSPORTE. AF_09/2024</t>
  </si>
  <si>
    <t>RECONSTRUÇÃO DE BASE E SUB-BASE PARA PAVIMENTAÇÃO DE SOLO (PREDOMINANTEMENTE ARENOSO) BRITA - 40%-60%, MISTURA EM USINA, COM ESPESSURA DE 15 CM - EXCLUSIVE CARGA E TRANSPORTE. AF_09/2024</t>
  </si>
  <si>
    <t>RECONSTRUÇÃO DE BASE E SUB-BASE PARA PAVIMENTAÇÃO DE SOLO (PREDOMINANTEMENTE ARENOSO) BRITA - 40%-60%, MISTURA EM USINA, COM ESPESSURA DE 20 CM - EXCLUSIVE CARGA E TRANSPORTE. AF_09/2024</t>
  </si>
  <si>
    <t>RECONSTRUÇÃO DE BASE E SUB-BASE PARA PAVIMENTAÇÃO DE SOLO (PREDOMINANTEMENTE ARENOSO) BRITA - 50%-50% COM CIMENTO - 4%, MISTURA EM PISTA, COM ESPESSURA DE 10 CM - EXCLUSIVE ESCAVAÇÃO, CARGA E TRANSPORTE E SOLO. AF_09/2024</t>
  </si>
  <si>
    <t>RECONSTRUÇÃO DE BASE E SUB-BASE PARA PAVIMENTAÇÃO DE SOLO (PREDOMINANTEMENTE ARENOSO) BRITA - 50%-50% COM CIMENTO - 4%, MISTURA EM PISTA, COM ESPESSURA DE 15 CM - EXCLUSIVE ESCAVAÇÃO, CARGA E TRANSPORTE E SOLO. AF_09/2024</t>
  </si>
  <si>
    <t>RECONSTRUÇÃO DE BASE E SUB-BASE PARA PAVIMENTAÇÃO DE SOLO (PREDOMINANTEMENTE ARENOSO) BRITA - 50%-50% COM CIMENTO - 4%, MISTURA EM PISTA, COM ESPESSURA DE 20 CM - EXCLUSIVE ESCAVAÇÃO, CARGA E TRANSPORTE E SOLO. AF_09/2024</t>
  </si>
  <si>
    <t>RECONSTRUÇÃO DE BASE E SUB-BASE PARA PAVIMENTAÇÃO DE SOLO (PREDOMINANTEMENTE ARENOSO) BRITA - 50%-50% COM CIMENTO - 4%, MISTURA EM USINA, COM ESPESSURA DE 10 CM - EXCLUSIVE CARGA E TRANSPORTE. AF_09/2024</t>
  </si>
  <si>
    <t>RECONSTRUÇÃO DE BASE E SUB-BASE PARA PAVIMENTAÇÃO DE SOLO (PREDOMINANTEMENTE ARENOSO) BRITA - 50%-50% COM CIMENTO - 4%, MISTURA EM USINA, COM ESPESSURA DE 15 CM - EXCLUSIVE CARGA E TRANSPORTE. AF_09/2024</t>
  </si>
  <si>
    <t>RECONSTRUÇÃO DE BASE E SUB-BASE PARA PAVIMENTAÇÃO DE SOLO (PREDOMINANTEMENTE ARENOSO) BRITA - 50%-50% COM CIMENTO - 4%, MISTURA EM USINA, COM ESPESSURA DE 20 CM - EXCLUSIVE CARGA E TRANSPORTE. AF_09/2024</t>
  </si>
  <si>
    <t>RECONSTRUÇÃO DE BASE E SUB-BASE PARA PAVIMENTAÇÃO DE SOLO (PREDOMINANTEMENTE ARENOSO) BRITA - 50%-50% COM CIMENTO - 6%, MISTURA EM PISTA, COM ESPESSURA DE 10 CM - EXCLUSIVE ESCAVAÇÃO, CARGA E TRANSPORTE E SOLO. AF_09/2024</t>
  </si>
  <si>
    <t>RECONSTRUÇÃO DE BASE E SUB-BASE PARA PAVIMENTAÇÃO DE SOLO (PREDOMINANTEMENTE ARENOSO) BRITA - 50%-50% COM CIMENTO - 6%, MISTURA EM PISTA, COM ESPESSURA DE 15 CM - EXCLUSIVE ESCAVAÇÃO, CARGA E TRANSPORTE E SOLO. AF_09/2024</t>
  </si>
  <si>
    <t>RECONSTRUÇÃO DE BASE E SUB-BASE PARA PAVIMENTAÇÃO DE SOLO (PREDOMINANTEMENTE ARENOSO) BRITA - 50%-50% COM CIMENTO - 6%, MISTURA EM PISTA, COM ESPESSURA DE 20 CM - EXCLUSIVE ESCAVAÇÃO, CARGA E TRANSPORTE E SOLO. AF_09/2024</t>
  </si>
  <si>
    <t>RECONSTRUÇÃO DE BASE E SUB-BASE PARA PAVIMENTAÇÃO DE SOLO (PREDOMINANTEMENTE ARENOSO) BRITA - 50%-50% COM CIMENTO - 6%, MISTURA EM USINA, COM ESPESSURA DE 10 CM - EXCLUSIVE CARGA E TRANSPORTE. AF_09/2024</t>
  </si>
  <si>
    <t>RECONSTRUÇÃO DE BASE E SUB-BASE PARA PAVIMENTAÇÃO DE SOLO (PREDOMINANTEMENTE ARENOSO) BRITA - 50%-50% COM CIMENTO - 6%, MISTURA EM USINA, COM ESPESSURA DE 15 CM - EXCLUSIVE CARGA E TRANSPORTE. AF_09/2024</t>
  </si>
  <si>
    <t>RECONSTRUÇÃO DE BASE E SUB-BASE PARA PAVIMENTAÇÃO DE SOLO (PREDOMINANTEMENTE ARENOSO) BRITA - 50%-50% COM CIMENTO - 6%, MISTURA EM USINA, COM ESPESSURA DE 20 CM - EXCLUSIVE CARGA E TRANSPORTE. AF_09/2024</t>
  </si>
  <si>
    <t>RECONSTRUÇÃO DE BASE E SUB-BASE PARA PAVIMENTAÇÃO DE SOLO (PREDOMINANTEMENTE ARENOSO) BRITA - 50%-50% COM CIMENTO - 8%, MISTURA EM PISTA, COM ESPESSURA DE 10 CM - EXCLUSIVE ESCAVAÇÃO, CARGA E TRANSPORTE E SOLO. AF_09/2024</t>
  </si>
  <si>
    <t>RECONSTRUÇÃO DE BASE E SUB-BASE PARA PAVIMENTAÇÃO DE SOLO (PREDOMINANTEMENTE ARENOSO) BRITA - 50%-50% COM CIMENTO - 8%, MISTURA EM PISTA, COM ESPESSURA DE 15 CM - EXCLUSIVE ESCAVAÇÃO, CARGA E TRANSPORTE E SOLO. AF_09/2024</t>
  </si>
  <si>
    <t>RECONSTRUÇÃO DE BASE E SUB-BASE PARA PAVIMENTAÇÃO DE SOLO (PREDOMINANTEMENTE ARENOSO) BRITA - 50%-50% COM CIMENTO - 8%, MISTURA EM PISTA, COM ESPESSURA DE 20 CM - EXCLUSIVE ESCAVAÇÃO, CARGA E TRANSPORTE E SOLO. AF_09/2024</t>
  </si>
  <si>
    <t>RECONSTRUÇÃO DE BASE E SUB-BASE PARA PAVIMENTAÇÃO DE SOLO (PREDOMINANTEMENTE ARENOSO) BRITA - 50%-50% COM CIMENTO - 8%, MISTURA EM USINA, COM ESPESSURA DE 10 CM - EXCLUSIVE CARGA E TRANSPORTE. AF_09/2024</t>
  </si>
  <si>
    <t>RECONSTRUÇÃO DE BASE E SUB-BASE PARA PAVIMENTAÇÃO DE SOLO (PREDOMINANTEMENTE ARENOSO) BRITA - 50%-50% COM CIMENTO - 8%, MISTURA EM USINA, COM ESPESSURA DE 15 CM - EXCLUSIVE CARGA E TRANSPORTE. AF_09/2024</t>
  </si>
  <si>
    <t>RECONSTRUÇÃO DE BASE E SUB-BASE PARA PAVIMENTAÇÃO DE SOLO (PREDOMINANTEMENTE ARENOSO) BRITA - 50%-50% COM CIMENTO - 8%, MISTURA EM USINA, COM ESPESSURA DE 20 CM - EXCLUSIVE CARGA E TRANSPORTE. AF_09/2024</t>
  </si>
  <si>
    <t>RECONSTRUÇÃO DE BASE E SUB-BASE PARA PAVIMENTAÇÃO DE SOLO (PREDOMINANTEMENTE ARENOSO) BRITA - 50%-50%, MISTURA EM PISTA, COM ESPESSURA DE 10 CM - EXCLUSIVE ESCAVAÇÃO, CARGA E TRANSPORTE E SOLO. AF_09/2024</t>
  </si>
  <si>
    <t>RECONSTRUÇÃO DE BASE E SUB-BASE PARA PAVIMENTAÇÃO DE SOLO (PREDOMINANTEMENTE ARENOSO) BRITA - 50%-50%, MISTURA EM PISTA, COM ESPESSURA DE 15 CM - EXCLUSIVE ESCAVAÇÃO, CARGA E TRANSPORTE E SOLO. AF_09/2024</t>
  </si>
  <si>
    <t>RECONSTRUÇÃO DE BASE E SUB-BASE PARA PAVIMENTAÇÃO DE SOLO (PREDOMINANTEMENTE ARENOSO) BRITA - 50%-50%, MISTURA EM PISTA, COM ESPESSURA DE 20 CM - EXCLUSIVE ESCAVAÇÃO, CARGA E TRANSPORTE E SOLO. AF_09/2024</t>
  </si>
  <si>
    <t>RECONSTRUÇÃO DE BASE E SUB-BASE PARA PAVIMENTAÇÃO DE SOLO (PREDOMINANTEMENTE ARENOSO) BRITA - 50%-50%, MISTURA EM USINA, COM ESPESSURA DE 10 CM - EXCLUSIVE CARGA E TRANSPORTE. AF_09/2024</t>
  </si>
  <si>
    <t>RECONSTRUÇÃO DE BASE E SUB-BASE PARA PAVIMENTAÇÃO DE SOLO (PREDOMINANTEMENTE ARENOSO) BRITA - 50%-50%, MISTURA EM USINA, COM ESPESSURA DE 15 CM - EXCLUSIVE CARGA E TRANSPORTE. AF_09/2024</t>
  </si>
  <si>
    <t>RECONSTRUÇÃO DE BASE E SUB-BASE PARA PAVIMENTAÇÃO DE SOLO (PREDOMINANTEMENTE ARENOSO) BRITA - 50%-50%, MISTURA EM USINA, COM ESPESSURA DE 20 CM - EXCLUSIVE CARGA E TRANSPORTE. AF_09/2024</t>
  </si>
  <si>
    <t>RECONSTRUÇÃO DE BASE E SUB-BASE PARA PAVIMENTAÇÃO DE SOLO (PREDOMINANTEMENTE ARENOSO) COM CIMENTO - 6%, MISTURA EM PISTA, COM ESPESSURA DE 10 CM - EXCLUSIVE ESCAVAÇÃO, CARGA E TRANSPORTE E SOLO. AF_09/2024</t>
  </si>
  <si>
    <t>RECONSTRUÇÃO DE BASE E SUB-BASE PARA PAVIMENTAÇÃO DE SOLO (PREDOMINANTEMENTE ARENOSO) COM CIMENTO - 6%, MISTURA EM PISTA, COM ESPESSURA DE 15 CM - EXCLUSIVE ESCAVAÇÃO, CARGA E TRANSPORTE E SOLO. AF_09/2024</t>
  </si>
  <si>
    <t>RECONSTRUÇÃO DE BASE E SUB-BASE PARA PAVIMENTAÇÃO DE SOLO (PREDOMINANTEMENTE ARENOSO) COM CIMENTO - 6%, MISTURA EM PISTA, COM ESPESSURA DE 20 CM - EXCLUSIVE ESCAVAÇÃO, CARGA E TRANSPORTE E SOLO. AF_09/2024</t>
  </si>
  <si>
    <t>RECONSTRUÇÃO DE BASE E SUB-BASE PARA PAVIMENTAÇÃO DE SOLO (PREDOMINANTEMENTE ARENOSO) COM CIMENTO - 6%, MISTURA EM USINA, COM ESPESSURA DE 10 CM - EXCLUSIVE CARGA E TRANSPORTE. AF_09/2024</t>
  </si>
  <si>
    <t>RECONSTRUÇÃO DE BASE E SUB-BASE PARA PAVIMENTAÇÃO DE SOLO (PREDOMINANTEMENTE ARENOSO) COM CIMENTO - 6%, MISTURA EM USINA, COM ESPESSURA DE 15 CM - EXCLUSIVE CARGA E TRANSPORTE. AF_09/2024</t>
  </si>
  <si>
    <t>RECONSTRUÇÃO DE BASE E SUB-BASE PARA PAVIMENTAÇÃO DE SOLO (PREDOMINANTEMENTE ARENOSO) COM CIMENTO - 6%, MISTURA EM USINA, COM ESPESSURA DE 20 CM - EXCLUSIVE CARGA E TRANSPORTE. AF_09/2024</t>
  </si>
  <si>
    <t>RECONSTRUÇÃO DE BASE E SUB-BASE PARA PAVIMENTAÇÃO DE SOLO (PREDOMINANTEMENTE ARENOSO) COM CIMENTO - 8%, MISTURA EM PISTA, COM ESPESSURA DE 10 CM - EXCLUSIVE ESCAVAÇÃO, CARGA E TRANSPORTE E SOLO. AF_09/2024</t>
  </si>
  <si>
    <t>RECONSTRUÇÃO DE BASE E SUB-BASE PARA PAVIMENTAÇÃO DE SOLO (PREDOMINANTEMENTE ARENOSO) COM CIMENTO - 8%, MISTURA EM PISTA, COM ESPESSURA DE 15 CM - EXCLUSIVE ESCAVAÇÃO, CARGA E TRANSPORTE E SOLO. AF_09/2024</t>
  </si>
  <si>
    <t>RECONSTRUÇÃO DE BASE E SUB-BASE PARA PAVIMENTAÇÃO DE SOLO (PREDOMINANTEMENTE ARENOSO) COM CIMENTO - 8%, MISTURA EM PISTA, COM ESPESSURA DE 20 CM - EXCLUSIVE ESCAVAÇÃO, CARGA E TRANSPORTE E SOLO. AF_09/2024</t>
  </si>
  <si>
    <t>RECONSTRUÇÃO DE BASE E SUB-BASE PARA PAVIMENTAÇÃO DE SOLO (PREDOMINANTEMENTE ARENOSO) COM CIMENTO - 8%, MISTURA EM USINA, COM ESPESSURA DE 10 CM - EXCLUSIVE CARGA E TRANSPORTE. AF_09/2024</t>
  </si>
  <si>
    <t>RECONSTRUÇÃO DE BASE E SUB-BASE PARA PAVIMENTAÇÃO DE SOLO (PREDOMINANTEMENTE ARENOSO) COM CIMENTO - 8%, MISTURA EM USINA, COM ESPESSURA DE 15 CM - EXCLUSIVE CARGA E TRANSPORTE. AF_09/2024</t>
  </si>
  <si>
    <t>RECONSTRUÇÃO DE BASE E SUB-BASE PARA PAVIMENTAÇÃO DE SOLO (PREDOMINANTEMENTE ARENOSO) COM CIMENTO - 8%, MISTURA EM USINA, COM ESPESSURA DE 20 CM - EXCLUSIVE CARGA E TRANSPORTE. AF_09/2024</t>
  </si>
  <si>
    <t>RECONSTRUÇÃO DE BASE E SUB-BASE PARA PAVIMENTAÇÃO DE SOLO (PREDOMINANTEMENTE ARENOSO) MELHORADO COM CIMENTO - 2%, MISTURA EM PISTA, COM ESPESSURA DE 10 CM - EXCLUSIVE ESCAVAÇÃO, CARGA E TRANSPORTE E SOLO. AF_09/2024</t>
  </si>
  <si>
    <t>RECONSTRUÇÃO DE BASE E SUB-BASE PARA PAVIMENTAÇÃO DE SOLO (PREDOMINANTEMENTE ARENOSO) MELHORADO COM CIMENTO - 2%, MISTURA EM PISTA, COM ESPESSURA DE 15 CM - EXCLUSIVE ESCAVAÇÃO, CARGA E TRANSPORTE E SOLO. AF_09/2024</t>
  </si>
  <si>
    <t>RECONSTRUÇÃO DE BASE E SUB-BASE PARA PAVIMENTAÇÃO DE SOLO (PREDOMINANTEMENTE ARENOSO) MELHORADO COM CIMENTO - 2%, MISTURA EM PISTA, COM ESPESSURA DE 20 CM - EXCLUSIVE ESCAVAÇÃO, CARGA E TRANSPORTE E SOLO. AF_09/2024</t>
  </si>
  <si>
    <t>RECONSTRUÇÃO DE BASE E SUB-BASE PARA PAVIMENTAÇÃO DE SOLO (PREDOMINANTEMENTE ARENOSO) MELHORADO COM CIMENTO - 2%, MISTURA EM USINA, COM ESPESSURA DE 10 CM - EXCLUSIVE CARGA E TRANSPORTE. AF_09/2024</t>
  </si>
  <si>
    <t>RECONSTRUÇÃO DE BASE E SUB-BASE PARA PAVIMENTAÇÃO DE SOLO (PREDOMINANTEMENTE ARENOSO) MELHORADO COM CIMENTO - 2%, MISTURA EM USINA, COM ESPESSURA DE 15 CM - EXCLUSIVE CARGA E TRANSPORTE. AF_09/2024</t>
  </si>
  <si>
    <t>RECONSTRUÇÃO DE BASE E SUB-BASE PARA PAVIMENTAÇÃO DE SOLO (PREDOMINANTEMENTE ARENOSO) MELHORADO COM CIMENTO - 2%, MISTURA EM USINA, COM ESPESSURA DE 20 CM - EXCLUSIVE CARGA E TRANSPORTE. AF_09/2024</t>
  </si>
  <si>
    <t>RECONSTRUÇÃO DE BASE E SUB-BASE PARA PAVIMENTAÇÃO DE SOLO (PREDOMINANTEMENTE ARENOSO) MELHORADO COM CIMENTO - 4%, MISTURA EM PISTA, COM ESPESSURA DE 10 CM - EXCLUSIVE ESCAVAÇÃO, CARGA E TRANSPORTE E SOLO. AF_09/2024</t>
  </si>
  <si>
    <t>RECONSTRUÇÃO DE BASE E SUB-BASE PARA PAVIMENTAÇÃO DE SOLO (PREDOMINANTEMENTE ARENOSO) MELHORADO COM CIMENTO - 4%, MISTURA EM PISTA, COM ESPESSURA DE 15 CM - EXCLUSIVE ESCAVAÇÃO, CARGA E TRANSPORTE E SOLO. AF_09/2024</t>
  </si>
  <si>
    <t>RECONSTRUÇÃO DE BASE E SUB-BASE PARA PAVIMENTAÇÃO DE SOLO (PREDOMINANTEMENTE ARENOSO) MELHORADO COM CIMENTO - 4%, MISTURA EM PISTA, COM ESPESSURA DE 20 CM - EXCLUSIVE ESCAVAÇÃO, CARGA E TRANSPORTE E SOLO. AF_09/2024</t>
  </si>
  <si>
    <t>RECONSTRUÇÃO DE BASE E SUB-BASE PARA PAVIMENTAÇÃO DE SOLO (PREDOMINANTEMENTE ARENOSO) MELHORADO COM CIMENTO - 4%, MISTURA EM USINA, COM ESPESSURA DE 10 CM - EXCLUSIVE CARGA E TRANSPORTE. AF_09/2024</t>
  </si>
  <si>
    <t>RECONSTRUÇÃO DE BASE E SUB-BASE PARA PAVIMENTAÇÃO DE SOLO (PREDOMINANTEMENTE ARENOSO) MELHORADO COM CIMENTO - 4%, MISTURA EM USINA, COM ESPESSURA DE 15 CM - EXCLUSIVE CARGA E TRANSPORTE. AF_09/2024</t>
  </si>
  <si>
    <t>RECONSTRUÇÃO DE BASE E SUB-BASE PARA PAVIMENTAÇÃO DE SOLO (PREDOMINANTEMENTE ARENOSO) MELHORADO COM CIMENTO - 4%, MISTURA EM USINA, COM ESPESSURA DE 20 CM - EXCLUSIVE CARGA E TRANSPORTE. AF_09/2024</t>
  </si>
  <si>
    <t>RECONSTRUÇÃO DE BASE E SUB-BASE PARA PAVIMENTAÇÃO DE SOLO (PREDOMINANTEMENTE ARGILOSO) BRITA - 40%-60%, MISTURA EM PISTA, COM ESPESSURA DE 10 CM - EXCLUSIVE ESCAVAÇÃO, CARGA E TRANSPORTE E SOLO. AF_09/2024</t>
  </si>
  <si>
    <t>RECONSTRUÇÃO DE BASE E SUB-BASE PARA PAVIMENTAÇÃO DE SOLO (PREDOMINANTEMENTE ARGILOSO) BRITA - 40%-60%, MISTURA EM PISTA, COM ESPESSURA DE 15 CM - EXCLUSIVE ESCAVAÇÃO, CARGA E TRANSPORTE E SOLO. AF_09/2024</t>
  </si>
  <si>
    <t>RECONSTRUÇÃO DE BASE E SUB-BASE PARA PAVIMENTAÇÃO DE SOLO (PREDOMINANTEMENTE ARGILOSO) BRITA - 40%-60%, MISTURA EM PISTA, COM ESPESSURA DE 20 CM - EXCLUSIVE ESCAVAÇÃO, CARGA E TRANSPORTE E SOLO. AF_09/2024</t>
  </si>
  <si>
    <t>RECONSTRUÇÃO DE BASE E SUB-BASE PARA PAVIMENTAÇÃO DE SOLO (PREDOMINANTEMENTE ARGILOSO) BRITA - 40%-60%, MISTURA EM USINA, COM ESPESSURA DE 10 CM - EXCLUSIVE CARGA E TRANSPORTE. AF_09/2024</t>
  </si>
  <si>
    <t>RECONSTRUÇÃO DE BASE E SUB-BASE PARA PAVIMENTAÇÃO DE SOLO (PREDOMINANTEMENTE ARGILOSO) BRITA - 40%-60%, MISTURA EM USINA, COM ESPESSURA DE 15 CM - EXCLUSIVE CARGA E TRANSPORTE. AF_09/2024</t>
  </si>
  <si>
    <t>RECONSTRUÇÃO DE BASE E SUB-BASE PARA PAVIMENTAÇÃO DE SOLO (PREDOMINANTEMENTE ARGILOSO) BRITA - 40%-60%, MISTURA EM USINA, COM ESPESSURA DE 20 CM - EXCLUSIVE CARGA E TRANSPORTE. AF_09/2024</t>
  </si>
  <si>
    <t>RECONSTRUÇÃO DE BASE E SUB-BASE PARA PAVIMENTAÇÃO DE SOLO (PREDOMINANTEMENTE ARGILOSO) BRITA - 50%-50%, MISTURA EM PISTA, COM ESPESSURA DE 10 CM - EXCLUSIVE ESCAVAÇÃO, CARGA E TRANSPORTE E SOLO. AF_09/2024</t>
  </si>
  <si>
    <t>RECONSTRUÇÃO DE BASE E SUB-BASE PARA PAVIMENTAÇÃO DE SOLO (PREDOMINANTEMENTE ARGILOSO) BRITA - 50%-50%, MISTURA EM PISTA, COM ESPESSURA DE 15 CM - EXCLUSIVE ESCAVAÇÃO, CARGA E TRANSPORTE E SOLO. AF_09/2024</t>
  </si>
  <si>
    <t>RECONSTRUÇÃO DE BASE E SUB-BASE PARA PAVIMENTAÇÃO DE SOLO (PREDOMINANTEMENTE ARGILOSO) BRITA - 50%-50%, MISTURA EM PISTA, COM ESPESSURA DE 20 CM - EXCLUSIVE ESCAVAÇÃO, CARGA E TRANSPORTE E SOLO. AF_09/2024</t>
  </si>
  <si>
    <t>RECONSTRUÇÃO DE BASE E SUB-BASE PARA PAVIMENTAÇÃO DE SOLO (PREDOMINANTEMENTE ARGILOSO) BRITA - 50%-50%, MISTURA EM USINA, COM ESPESSURA DE 10 CM - EXCLUSIVE CARGA E TRANSPORTE. AF_09/2024</t>
  </si>
  <si>
    <t>RECONSTRUÇÃO DE BASE E SUB-BASE PARA PAVIMENTAÇÃO DE SOLO (PREDOMINANTEMENTE ARGILOSO) BRITA - 50%-50%, MISTURA EM USINA, COM ESPESSURA DE 15 CM - EXCLUSIVE CARGA E TRANSPORTE. AF_09/2024</t>
  </si>
  <si>
    <t>RECONSTRUÇÃO DE BASE E SUB-BASE PARA PAVIMENTAÇÃO DE SOLO (PREDOMINANTEMENTE ARGILOSO) BRITA - 50%-50%, MISTURA EM USINA, COM ESPESSURA DE 20 CM - EXCLUSIVE CARGA E TRANSPORTE. AF_09/2024</t>
  </si>
  <si>
    <t>RECONSTRUÇÃO DE BASE E SUB-BASE PARA PAVIMENTAÇÃO DE SOLO DE COMPORTAMENTO LATERÍTICO (ARENOSO), COM ESPESSURA DE 10 CM - EXCLUSIVE ESCAVAÇÃO, CARGA E TRANSPORTE E SOLO. AF_09/2024</t>
  </si>
  <si>
    <t>RECONSTRUÇÃO DE BASE E SUB-BASE PARA PAVIMENTAÇÃO DE SOLO DE COMPORTAMENTO LATERÍTICO (ARENOSO), COM ESPESSURA DE 15 CM - EXCLUSIVE ESCAVAÇÃO, CARGA E TRANSPORTE E SOLO. AF_09/2024</t>
  </si>
  <si>
    <t>RECONSTRUÇÃO DE BASE E SUB-BASE PARA PAVIMENTAÇÃO DE SOLO DE COMPORTAMENTO LATERÍTICO (ARENOSO), COM ESPESSURA DE 20 CM - EXCLUSIVE ESCAVAÇÃO, CARGA E TRANSPORTE E SOLO. AF_09/2024</t>
  </si>
  <si>
    <t>REGULARIZAÇÃO DE SUPERFÍCIES COM MOTONIVELADORA. AF_09/2024</t>
  </si>
  <si>
    <t>REGULARIZAÇÃO E COMPACTAÇÃO DE SUBLEITO DE SOLO PREDOMINANTEMENTE ARENOSO, PARA OBRAS DE CONSTRUÇÃO DE PAVIMENTOS. AF_09/2024</t>
  </si>
  <si>
    <t>REGULARIZAÇÃO E COMPACTAÇÃO DE SUBLEITO DE SOLO PREDOMINANTEMENTE ARENOSO, PARA OBRAS DE RECONSTRUÇÃO DE PAVIMENTOS. AF_09/2024</t>
  </si>
  <si>
    <t>REGULARIZAÇÃO E COMPACTAÇÃO DE SUBLEITO DE SOLO PREDOMINANTEMENTE ARGILOSO, PARA OBRAS DE CONSTRUÇÃO DE PAVIMENTOS. AF_09/2024</t>
  </si>
  <si>
    <t>REGULARIZAÇÃO E COMPACTAÇÃO DE SUBLEITO DE SOLO PREDOMINANTEMENTE ARGILOSO, PARA OBRAS DE RECONSTRUÇÃO DE PAVIMENTOS. AF_09/2024</t>
  </si>
  <si>
    <t>ARMAÇÃO DE MURO ALA E MURO TESTA UTILIZANDO AÇO CA-50 DE 10 MM - MONTAGEM. AF_07/2021</t>
  </si>
  <si>
    <t>ARMAÇÃO DE MURO ALA E MURO TESTA UTILIZANDO AÇO CA-50 DE 12,5 MM - MONTAGEM. AF_07/2021</t>
  </si>
  <si>
    <t>ARMAÇÃO DE MURO ALA E MURO TESTA UTILIZANDO AÇO CA-50 DE 16 MM - MONTAGEM. AF_07/2021</t>
  </si>
  <si>
    <t>ARMAÇÃO DE MURO ALA E MURO TESTA UTILIZANDO AÇO CA-50 DE 20 MM - MONTAGEM. AF_07/2021</t>
  </si>
  <si>
    <t>ARMAÇÃO DE MURO ALA E MURO TESTA UTILIZANDO AÇO CA-50 DE 6,3 MM - MONTAGEM. AF_07/2021</t>
  </si>
  <si>
    <t>ARMAÇÃO DE MURO ALA E MURO TESTA UTILIZANDO AÇO CA-50 DE 8 MM - MONTAGEM. AF_07/2021</t>
  </si>
  <si>
    <t>ARMAÇÃO DE SOLEIRA UTILIZANDO AÇO CA-50 DE 6,3 MM - MONTAGEM. AF_07/2021</t>
  </si>
  <si>
    <t>ARMAÇÃO DE SOLEIRA UTILIZANDO AÇO CA-50 DE 8 MM - MONTAGEM. AF_07/2021</t>
  </si>
  <si>
    <t>BOCA PARA BUEIRO DUPLO CELULAR 150 X 150 CM EM CONCRETO, ALAS COM ESCONSIDADE DE 30°, INCLUINDO FÔRMAS E MATERIAIS. AF_07/2021</t>
  </si>
  <si>
    <t>BOCA PARA BUEIRO DUPLO CELULAR 150 X 150 CM EM GABIÃO, ALAS COM ESCONSIDADE DE 45°, INCLUINDO FÔRMAS E MATERIAIS. AF_07/2021</t>
  </si>
  <si>
    <t>BOCA PARA BUEIRO DUPLO CELULAR 200 X 200 CM EM CONCRETO, ALAS COM ESCONSIDADE DE 30°, INCLUINDO FÔRMAS E MATERIAIS. AF_07/2021</t>
  </si>
  <si>
    <t>BOCA PARA BUEIRO DUPLO CELULAR 200 X 200 CM EM GABIÃO, ALAS COM ESCONSIDADE DE 45°, INCLUINDO FÔRMAS E MATERIAIS. AF_07/2021</t>
  </si>
  <si>
    <t>BOCA PARA BUEIRO DUPLO CELULAR 250 X 250 CM EM CONCRETO, ALAS COM ESCONSIDADE DE 30°, INCLUINDO FÔRMAS E MATERIAIS. AF_07/2021</t>
  </si>
  <si>
    <t>BOCA PARA BUEIRO DUPLO CELULAR 250 X 250 CM EM GABIÃO, ALAS COM ESCONSIDADE DE 45°, INCLUINDO FÔRMAS E MATERIAIS. AF_07/2021</t>
  </si>
  <si>
    <t>BOCA PARA BUEIRO DUPLO CELULAR 300 X 300 CM EM CONCRETO, ALAS COM ESCONSIDADE DE 30°, INCLUINDO FÔRMAS E MATERIAIS. AF_07/2021</t>
  </si>
  <si>
    <t>BOCA PARA BUEIRO DUPLO CELULAR 300 X 300 CM EM GABIÃO, ALAS COM ESCONSIDADE DE 45°, INCLUINDO FÔRMAS E MATERIAIS. AF_07/2021</t>
  </si>
  <si>
    <t>BOCA PARA BUEIRO DUPLO TUBULAR D = 100 CM EM CONCRETO, ALAS COM ESCONSIDADE DE 0°, INCLUINDO FÔRMAS E MATERIAIS. AF_07/2021</t>
  </si>
  <si>
    <t>BOCA PARA BUEIRO DUPLO TUBULAR D = 100 CM EM CONCRETO, ALAS COM ESCONSIDADE DE 30°, INCLUINDO FÔRMAS E MATERIAIS. AF_07/2021</t>
  </si>
  <si>
    <t>BOCA PARA BUEIRO DUPLO TUBULAR D = 100 CM EM GABIÃO, ALAS COM ESCONSIDADE DE 45°, INCLUINDO FÔRMAS E MATERIAIS. AF_07/2021</t>
  </si>
  <si>
    <t>BOCA PARA BUEIRO DUPLO TUBULAR D = 120 CM EM CONCRETO, ALAS COM ESCONSIDADE DE 0°, INCLUINDO FÔRMAS E MATERIAIS. AF_07/2021</t>
  </si>
  <si>
    <t>BOCA PARA BUEIRO DUPLO TUBULAR D = 120 CM EM CONCRETO, ALAS COM ESCONSIDADE DE 30°, INCLUINDO FÔRMAS E MATERIAIS. AF_07/2021</t>
  </si>
  <si>
    <t>BOCA PARA BUEIRO DUPLO TUBULAR D = 120 CM EM GABIÃO, ALAS COM ESCONSIDADE DE 45°, INCLUINDO FÔRMAS E MATERIAIS. AF_07/2021</t>
  </si>
  <si>
    <t>BOCA PARA BUEIRO DUPLO TUBULAR D = 150 CM EM CONCRETO, ALAS COM ESCONSIDADE DE 0°, INCLUINDO FÔRMAS E MATERIAIS. AF_07/2021</t>
  </si>
  <si>
    <t>BOCA PARA BUEIRO DUPLO TUBULAR D = 150 CM EM CONCRETO, ALAS COM ESCONSIDADE DE 30°, INCLUINDO FÔRMAS E MATERIAIS. AF_07/2021</t>
  </si>
  <si>
    <t>BOCA PARA BUEIRO DUPLO TUBULAR D = 150 CM EM GABIÃO, ALAS COM ESCONSIDADE DE 45°, INCLUINDO FÔRMAS E MATERIAIS. AF_07/2021</t>
  </si>
  <si>
    <t>BOCA PARA BUEIRO DUPLO TUBULAR D = 40 CM EM GABIÃO, ALAS COM ESCONSIDADE DE 45°, INCLUINDO FÔRMAS E MATERIAIS. AF_07/2021</t>
  </si>
  <si>
    <t>BOCA PARA BUEIRO DUPLO TUBULAR D = 60 CM EM GABIÃO, ALAS COM ESCONSIDADE DE 45°, INCLUINDO FÔRMAS E MATERIAIS. AF_07/2021</t>
  </si>
  <si>
    <t>BOCA PARA BUEIRO DUPLO TUBULAR D = 80 CM EM CONCRETO, ALAS COM ESCONSIDADE DE 0°, INCLUINDO FÔRMAS E MATERIAIS. AF_07/2021</t>
  </si>
  <si>
    <t>BOCA PARA BUEIRO DUPLO TUBULAR D = 80 CM EM GABIÃO, ALAS COM ESCONSIDADE DE 45°, INCLUINDO FÔRMAS E MATERIAIS. AF_07/2021</t>
  </si>
  <si>
    <t>BOCA PARA BUEIRO SIMPLES CELULAR 150 X 150 CM EM CONCRETO, ALAS COM ESCONSIDADE DE 30°, INCLUINDO FÔRMAS E MATERIAIS. AF_07/2021</t>
  </si>
  <si>
    <t>BOCA PARA BUEIRO SIMPLES CELULAR 150 X 150 CM EM GABIÃO, ALAS COM ESCONSIDADE DE 45°, INCLUINDO FÔRMAS E MATERIAIS. AF_07/2021</t>
  </si>
  <si>
    <t>BOCA PARA BUEIRO SIMPLES CELULAR 200 X 200 CM EM CONCRETO, ALAS COM ESCONSIDADE DE 30°, INCLUINDO FÔRMAS E MATERIAIS. AF_07/2021</t>
  </si>
  <si>
    <t>BOCA PARA BUEIRO SIMPLES CELULAR 200 X 200 CM EM GABIÃO, ALAS COM ESCONSIDADE DE 45°, INCLUINDO FÔRMAS E MATERIAIS. AF_07/2021</t>
  </si>
  <si>
    <t>BOCA PARA BUEIRO SIMPLES CELULAR 250 X 250 CM EM CONCRETO, ALAS COM ESCONSIDADE DE 30°, INCLUINDO FÔRMAS E MATERIAIS. AF_07/2021</t>
  </si>
  <si>
    <t>BOCA PARA BUEIRO SIMPLES CELULAR 250 X 250 CM EM GABIÃO, ALAS COM ESCONSIDADE DE 45°, INCLUINDO FÔRMAS E MATERIAIS. AF_07/2021</t>
  </si>
  <si>
    <t>BOCA PARA BUEIRO SIMPLES CELULAR 300 X 300 CM EM CONCRETO, ALAS COM ESCONSIDADE DE 30°, INCLUINDO FÔRMAS E MATERIAIS. AF_07/2021</t>
  </si>
  <si>
    <t>BOCA PARA BUEIRO SIMPLES CELULAR 300 X 300 CM EM GABIÃO, ALAS COM ESCONSIDADE DE 45°, INCLUINDO FÔRMAS E MATERIAIS. AF_07/2021</t>
  </si>
  <si>
    <t>BOCA PARA BUEIRO SIMPLES TUBULAR D = 100 CM EM CONCRETO, ALAS COM ESCONSIDADE DE 0°, INCLUINDO FÔRMAS E MATERIAIS. AF_07/2021</t>
  </si>
  <si>
    <t>BOCA PARA BUEIRO SIMPLES TUBULAR D = 100 CM EM CONCRETO, ALAS COM ESCONSIDADE DE 30°, INCLUINDO FÔRMAS E MATERIAIS. AF_07/2021</t>
  </si>
  <si>
    <t>BOCA PARA BUEIRO SIMPLES TUBULAR D = 100 CM EM GABIÃO, ALAS COM ESCONSIDADE DE 45°, INCLUINDO FÔRMAS E MATERIAIS. AF_07/2021</t>
  </si>
  <si>
    <t>BOCA PARA BUEIRO SIMPLES TUBULAR D = 120 CM EM CONCRETO, ALAS COM ESCONSIDADE DE 0°, INCLUINDO FÔRMAS E MATERIAIS. AF_07/2021</t>
  </si>
  <si>
    <t>BOCA PARA BUEIRO SIMPLES TUBULAR D = 120 CM EM CONCRETO, ALAS COM ESCONSIDADE DE 30°, INCLUINDO FÔRMAS E MATERIAIS. AF_07/2021</t>
  </si>
  <si>
    <t>BOCA PARA BUEIRO SIMPLES TUBULAR D = 120 CM EM GABIÃO, ALAS COM ESCONSIDADE DE 45°, INCLUINDO FÔRMAS E MATERIAIS. AF_07/2021</t>
  </si>
  <si>
    <t>BOCA PARA BUEIRO SIMPLES TUBULAR D = 150 CM EM CONCRETO, ALAS COM ESCONSIDADE DE 0°, INCLUINDO FÔRMAS E MATERIAIS. AF_07/2021</t>
  </si>
  <si>
    <t>BOCA PARA BUEIRO SIMPLES TUBULAR D = 150 CM EM CONCRETO, ALAS COM ESCONSIDADE DE 30°, INCLUINDO FÔRMAS E MATERIAIS. AF_07/2021</t>
  </si>
  <si>
    <t>BOCA PARA BUEIRO SIMPLES TUBULAR D = 150 CM EM GABIÃO, ALAS COM ESCONSIDADE DE 45°, INCLUINDO FÔRMAS E MATERIAIS. AF_07/2021</t>
  </si>
  <si>
    <t>BOCA PARA BUEIRO SIMPLES TUBULAR D = 40 CM EM CONCRETO, ALAS COM ESCONSIDADE DE 0°, INCLUINDO FÔRMAS E MATERIAIS. AF_07/2021</t>
  </si>
  <si>
    <t>BOCA PARA BUEIRO SIMPLES TUBULAR D = 40 CM EM GABIÃO, ALAS COM ESCONSIDADE DE 45°, INCLUINDO FÔRMAS E MATERIAIS. AF_07/2021</t>
  </si>
  <si>
    <t>BOCA PARA BUEIRO SIMPLES TUBULAR D = 60 CM EM CONCRETO, ALAS COM ESCONSIDADE DE 0°, INCLUINDO FÔRMAS E MATERIAIS. AF_07/2021</t>
  </si>
  <si>
    <t>BOCA PARA BUEIRO SIMPLES TUBULAR D = 60 CM EM CONCRETO, ALAS COM ESCONSIDADE DE 30°, INCLUINDO FÔRMAS E MATERIAIS. AF_07/2021</t>
  </si>
  <si>
    <t>BOCA PARA BUEIRO SIMPLES TUBULAR D = 60 CM EM GABIÃO, ALAS COM ESCONSIDADE DE 45°, INCLUINDO FÔRMAS E MATERIAIS. AF_07/2021</t>
  </si>
  <si>
    <t>BOCA PARA BUEIRO SIMPLES TUBULAR D = 80 CM EM CONCRETO, ALAS COM ESCONSIDADE DE 0°, INCLUINDO FÔRMAS E MATERIAIS. AF_07/2021</t>
  </si>
  <si>
    <t>BOCA PARA BUEIRO SIMPLES TUBULAR D = 80 CM EM CONCRETO, ALAS COM ESCONSIDADE DE 30°, INCLUINDO FÔRMAS E MATERIAIS. AF_07/2021</t>
  </si>
  <si>
    <t>BOCA PARA BUEIRO SIMPLES TUBULAR D = 80 CM EM GABIÃO, ALAS COM ESCONSIDADE DE 45°, INCLUINDO FÔRMAS E MATERIAIS. AF_07/2021</t>
  </si>
  <si>
    <t>BOCA PARA BUEIRO TRIPLO CELULAR 150 X 150 CM EM CONCRETO, ALAS COM ESCONSIDADE DE 30°, INCLUINDO FÔRMAS E MATERIAIS. AF_07/2021</t>
  </si>
  <si>
    <t>BOCA PARA BUEIRO TRIPLO CELULAR 150 X 150 CM EM GABIÃO, ALAS COM ESCONSIDADE DE 45°, INCLUINDO FÔRMAS E MATERIAIS. AF_07/2021</t>
  </si>
  <si>
    <t>BOCA PARA BUEIRO TRIPLO CELULAR 200 X 200 CM EM CONCRETO, ALAS COM ESCONSIDADE DE 30°, INCLUINDO FÔRMAS E MATERIAIS. AF_07/2021</t>
  </si>
  <si>
    <t>BOCA PARA BUEIRO TRIPLO CELULAR 200 X 200 CM EM GABIÃO, ALAS COM ESCONSIDADE DE 45°, INCLUINDO FÔRMAS E MATERIAIS. AF_07/2021</t>
  </si>
  <si>
    <t>BOCA PARA BUEIRO TRIPLO CELULAR 250 X 250 CM EM CONCRETO, ALAS COM ESCONSIDADE DE 30°, INCLUINDO FÔRMAS E MATERIAIS. AF_07/2021</t>
  </si>
  <si>
    <t>BOCA PARA BUEIRO TRIPLO CELULAR 250 X 250 CM EM GABIÃO, ALAS COM ESCONSIDADE DE 45°, INCLUINDO FÔRMAS E MATERIAIS. AF_07/2021</t>
  </si>
  <si>
    <t>BOCA PARA BUEIRO TRIPLO CELULAR 300 X 300 CM EM CONCRETO, ALAS COM ESCONSIDADE DE 30°, INCLUINDO FÔRMAS E MATERIAIS. AF_07/2021</t>
  </si>
  <si>
    <t>BOCA PARA BUEIRO TRIPLO CELULAR 300 X 300 CM EM GABIÃO, ALAS COM ESCONSIDADE DE 45°, INCLUINDO FÔRMAS E MATERIAIS. AF_07/2021</t>
  </si>
  <si>
    <t>BOCA PARA BUEIRO TRIPLO TUBULAR D = 100 CM EM CONCRETO, ALAS COM ESCONSIDADE DE 0°, INCLUINDO FÔRMAS E MATERIAIS. AF_07/2021</t>
  </si>
  <si>
    <t>BOCA PARA BUEIRO TRIPLO TUBULAR D = 100 CM EM CONCRETO, ALAS COM ESCONSIDADE DE 30°, INCLUINDO FÔRMAS E MATERIAIS. AF_07/2021</t>
  </si>
  <si>
    <t>BOCA PARA BUEIRO TRIPLO TUBULAR D = 100 CM EM GABIÃO, ALAS COM ESCONSIDADE DE 45°, INCLUINDO FÔRMAS E MATERIAIS. AF_07/2021</t>
  </si>
  <si>
    <t>BOCA PARA BUEIRO TRIPLO TUBULAR D = 120 CM EM CONCRETO, ALAS COM ESCONSIDADE DE 0°, INCLUINDO FÔRMAS E MATERIAIS. AF_07/2021</t>
  </si>
  <si>
    <t>BOCA PARA BUEIRO TRIPLO TUBULAR D = 120 CM EM CONCRETO, ALAS COM ESCONSIDADE DE 30°, INCLUINDO FÔRMAS E MATERIAIS. AF_07/2021</t>
  </si>
  <si>
    <t>BOCA PARA BUEIRO TRIPLO TUBULAR D = 120 CM EM GABIÃO, ALAS COM ESCONSIDADE DE 45°, INCLUINDO FÔRMAS E MATERIAIS. AF_07/2021</t>
  </si>
  <si>
    <t>BOCA PARA BUEIRO TRIPLO TUBULAR D = 150 CM EM CONCRETO, ALAS COM ESCONSIDADE DE 0°, INCLUINDO FÔRMAS E MATERIAIS. AF_07/2021</t>
  </si>
  <si>
    <t>BOCA PARA BUEIRO TRIPLO TUBULAR D = 150 CM EM CONCRETO, ALAS COM ESCONSIDADE DE 30°, INCLUINDO FÔRMAS E MATERIAIS. AF_07/2021</t>
  </si>
  <si>
    <t>BOCA PARA BUEIRO TRIPLO TUBULAR D = 150 CM EM GABIÃO, ALAS COM ESCONSIDADE DE 45°, INCLUINDO FÔRMAS E MATERIAIS. AF_07/2021</t>
  </si>
  <si>
    <t>BOCA PARA BUEIRO TRIPLO TUBULAR D = 40 CM EM GABIÃO, ALAS COM ESCONSIDADE DE 45°, INCLUINDO FÔRMAS E MATERIAIS. AF_07/2021</t>
  </si>
  <si>
    <t>BOCA PARA BUEIRO TRIPLO TUBULAR D = 60 CM EM GABIÃO, ALAS COM ESCONSIDADE DE 45°, INCLUINDO FÔRMAS E MATERIAIS. AF_07/2021</t>
  </si>
  <si>
    <t>BOCA PARA BUEIRO TRIPLO TUBULAR D = 80 CM EM GABIÃO, ALAS COM ESCONSIDADE DE 45°, INCLUINDO FÔRMAS E MATERIAIS. AF_07/2021</t>
  </si>
  <si>
    <t>CONCRETAGEM DE BOCA PARA BUEIRO, FCK = 20 MPA, COM USO DE BOMBA - LANÇAMENTO, ADENSAMENTO E ACABAMENTO. AF_07/2021</t>
  </si>
  <si>
    <t>FABRICAÇÃO, MONTAGEM E DESMONTAGEM DE FÔRMA PARA BOCA PARA BUEIRO, EM CHAPA DE MADEIRA COMPENSADA RESINADA, E = 17 MM, 2 UTILIZAÇÕES. AF_07/2021</t>
  </si>
  <si>
    <t>BOMBA CENTRÍFUGA, MONOFÁSICA, 0,5 CV OU 0,49 HP, HM 6 A 20 M, Q 1,2 A 8,3 M3/H - FORNECIMENTO E INSTALAÇÃO. AF_11/2025_PS</t>
  </si>
  <si>
    <t>BOMBA CENTRÍFUGA, TRIFÁSICA, 1,0 CV OU 0,99 HP, HM 14 A 40 M, Q 0,6 A 8,4 M3/H - FORNECIMENTO E INSTALAÇÃO. AF_11/2025_PS</t>
  </si>
  <si>
    <t>BOMBA CENTRÍFUGA, TRIFÁSICA, 1,5 CV OU 1,48 HP, HM 10 A 24 M, Q 6,1 A 21,9 M3/H - FORNECIMENTO E INSTALAÇÃO. AF_11/2025_PS</t>
  </si>
  <si>
    <t>BOMBA CENTRÍFUGA, TRIFÁSICA, 1,5 CV OU 1,48 HP, HM 10 A 24 M, Q 6,1 A 21,9 M3/H, 2 UNIDADES, INCLUSO QUADRO ELÉTRICO - FORNECIMENTO E INSTALAÇÃO. AF_11/2025</t>
  </si>
  <si>
    <t>BOMBA CENTRÍFUGA, TRIFÁSICA, 1,5 CV OU 1,48 HP, HM 10 A 70 M, Q 1,8 A 5,3 M3/H - FORNECIMENTO E INSTALAÇÃO. AF_11/2025_PS</t>
  </si>
  <si>
    <t>BOMBA CENTRÍFUGA, TRIFÁSICA, 10 CV OU 9,86 HP, HM 85 A 140 M, Q 4,2 A 14,9 M3/H - FORNECIMENTO E INSTALAÇÃO. AF_11/2025_PS</t>
  </si>
  <si>
    <t>BOMBA CENTRÍFUGA, TRIFÁSICA, 3 CV OU 2,96 HP, HM 34 A 40 M, Q 8,6 A 14,8 M3/H - FORNECIMENTO E INSTALAÇÃO. AF_11/2025_PS</t>
  </si>
  <si>
    <t>BOMBA CENTRÍFUGA, TRIFÁSICA, 3 CV OU 2,96 HP, HM 34 A 40 M, Q 8,6 A 14,8 M3/H, 2 UNIDADES, INCLUSO QUADRO ELÉTRICO - FORNECIMENTO E INSTALAÇÃO. AF_11/2025</t>
  </si>
  <si>
    <t>BOMBA SUBMERSÍVEL, TRIFÁSICA, 3,80 CV OU 3,75 HP, HM 5 A 25,5 M, Q 3,6 A 61,2 M3/H - FORNECIMENTO E INSTALAÇÃO. AF_11/2025</t>
  </si>
  <si>
    <t>CHAVE DE BOIA AUTOMÁTICA SUPERIOR/INFERIOR 15A/250V - FORNECIMENTO E INSTALAÇÃO. AF_11/2025</t>
  </si>
  <si>
    <t>CONJUNTO FLUTUANTE DE SUCÇÃO DE 1", TECHNIK OU EQUIVALENTE - FORNECIMENTO E INSTALAÇÃO. AF_11/2025</t>
  </si>
  <si>
    <t>INSTALAÇÃO DE BOMBA CENTRÍFUGA, MONOFÁSICA, 0,5 CV OU 0,49 HP, HM 6 A 20 M, Q 1,2 A 8,3 M3/H (SEM FORNECIMENTO). AF_11/2025_PS</t>
  </si>
  <si>
    <t>INSTALAÇÃO DE BOMBA CENTRÍFUGA, TRIFÁSICA, 1,0 CV OU 0,99 HP, HM 14 A 40 M, Q 0,6 A 8,4 M3/H (SEM FORNECIMENTO). AF_11/2025_PS</t>
  </si>
  <si>
    <t>INSTALAÇÃO DE BOMBA CENTRÍFUGA, TRIFÁSICA, 1,5 CV OU 1,48 HP (SEM FORNECIMENTO). AF_11/2025_PS</t>
  </si>
  <si>
    <t>INSTALAÇÃO DE BOMBA CENTRÍFUGA, TRIFÁSICA, 10 CV OU 9,86 HP, HM 85 A 140 M, Q 4,2 A 14,9 M3/H (SEM FORNECIMENTO). AF_11/2025_PS</t>
  </si>
  <si>
    <t>INSTALAÇÃO DE BOMBA CENTRÍFUGA, TRIFÁSICA, 3 CV OU 2,96 HP, HM 34 A 40 M, Q 8,6 A 14,8 M3/H (SEM FORNECIMENTO). AF_11/2025_PS</t>
  </si>
  <si>
    <t>INSTALAÇÃO DE BOMBA SUBMERSÍVEL, TRIFÁSICA, 3,80 CV OU 3,75 HP, HM 5 A 25,5 M, Q 3,6 A 61,2 M3/H (SEM FORNECIMENTO). AF_11/2025</t>
  </si>
  <si>
    <t>INSTALAÇÃO DE MOTO BOMBA HORIZONTAL ATÉ 10 CV, HM 75 A 80 M, Q 25,4 A 48 M3/H (SEM FORNECIMENTO). AF_11/2025_PS</t>
  </si>
  <si>
    <t>INSTALAÇÃO DE MOTO BOMBA HORIZONTAL DE 12,5 A 25 CV, HM 140 M (SEM FORNECIMENTO). AF_11/2025_PS</t>
  </si>
  <si>
    <t>INSTALAÇÃO DE MOTO BOMBA SUBMERSÍVEL ATÉ 10 CV, HM 21 M (SEM FORNECIMENTO). AF_11/2025</t>
  </si>
  <si>
    <t>INSTALAÇÃO DE MOTO BOMBA SUBMERSÍVEL DE 11 A 25 CV, HM 33 M (SEM FORNECIMENTO). AF_11/2025</t>
  </si>
  <si>
    <t>MOTO BOMBA HORIZONTAL ATÉ 10 CV, HM 75 A 80 M, Q 25,4 A 48 M3/H- FORNECIMENTO E INSTALAÇÃO. AF_11/2025</t>
  </si>
  <si>
    <t>MOTO BOMBA HORIZONTAL DE 12,5 A 25CV, HM 140 M - FORNECIMENTO E INSTALAÇÃO. AF_11/2025</t>
  </si>
  <si>
    <t>MOTO BOMBA SUBMERSÍVEL ATÉ 10 CV, HM 21 M - FORNECIMENTO E INSTALAÇÃO. AF_11/2025</t>
  </si>
  <si>
    <t>MOTO BOMBA SUBMERSÍVEL DE 11 A 25 CV, HM 33 M - FORNECIMENTO E INSTALAÇÃO. AF_11/2025</t>
  </si>
  <si>
    <t>FORNECIMENTO E INSTALAÇÃO DE BRISE DE ALUMÍNIO B57, COM PINTURA ELETROSTÁTICA BRANCA, ACABAMENTO LISO, FIXADO EM PORTA-PAINEL RANHURADO. AF_03/2024</t>
  </si>
  <si>
    <t>FORNECIMENTO E INSTALAÇÃO DE BRISE DE ALUZINC SL4, COM PINTURA ELETROSTÁTICA BRANCA, INCLINAÇÃO DE 45°, ACABAMENTO LISO, FIXADO EM PORTA-PAINEL RANHURADO. AF_03/2024</t>
  </si>
  <si>
    <t>FORNECIMENTO E INSTALAÇÃO DE CAIXA DE ALUMÍNIO PROTETORA PARA CONDENSADORA DE AR-CONDICIONADO, PINTURA ELETROSTÁTICA BRANCA, DIMENSÕES 100 CM X 78 CM X 50 CM. AF_03/2024</t>
  </si>
  <si>
    <t>FORNECIMENTO E INSTALAÇÃO DE CONJUNTO DE BRISE EM REQUADRO DE ALUMÍNIO DESLIZANTE, COM PERFIS INTERNOS TUBULARES FIXOS, COM PINTURA ELETROSTÁTICA BRANCA, ACABAMENTO, 150 CM X 265 CM. AF_03/2024</t>
  </si>
  <si>
    <t>CAIXA COM GRELHA RETANGULAR DE FERRO FUNDIDO, EM ALVENARIA COM BLOCOS DE CONCRETO, DIMENSÕES INTERNAS: 0,30 X 1,00 X 1,00. AF_12/2020</t>
  </si>
  <si>
    <t>CAIXA COM GRELHA RETANGULAR DE FERRO FUNDIDO, EM ALVENARIA COM TIJOLOS CERÂMICOS MACIÇOS, DIMENSÕES INTERNAS: 0,30 X 1,00 X 1,00. AF_12/2020</t>
  </si>
  <si>
    <t>CAIXA DE GORDURA DUPLA (CAPACIDADE: 126 L), RETANGULAR, EM ALVENARIA COM BLOCOS DE CONCRETO, DIMENSÕES INTERNAS = 0,4X0,7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</si>
  <si>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</si>
  <si>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BLOCOS DE CONCRETO, DIMENSÕES INTERNAS = 0,4X1,2 M, ALTURA INTERNA = 1 M. AF_12/2020</t>
  </si>
  <si>
    <t>CAIXA DE GORDURA ESPECIAL (CAPACIDADE: 312 L - PARA ATÉ 146 PESSOAS SERVIDAS NO PICO), RETANGULAR, EM ALVENARIA COM TIJOLOS CERÂMICOS MACIÇOS, DIMENSÕES INTERNAS = 0,4X1,2 M, ALTURA INTERNA = 1 M. AF_12/2020</t>
  </si>
  <si>
    <t>CAIXA DE GORDURA PEQUENA (CAPACIDADE: 19 L), CIRCULAR, EM PVC, DIÂMETRO INTERNO= 0,3 M. AF_12/2020</t>
  </si>
  <si>
    <t>CAIXA DE GORDURA SIMPLES (CAPACIDADE: 36 L), RETANGULAR, EM ALVENARIA COM BLOCOS DE CONCRETO, DIMENSÕES INTERNAS = 0,2X0,4 M, ALTURA INTERNA = 0,8 M. AF_12/2020</t>
  </si>
  <si>
    <t>CAIXA DE GORDURA SIMPLES (CAPACIDADE: 36L), RETANGULAR, EM ALVENARIA COM TIJOLOS CERÂMICOS MACIÇOS, DIMENSÕES INTERNAS = 0,2X0,4 M, ALTURA INTERNA = 0,8 M. AF_12/2020</t>
  </si>
  <si>
    <t>CAIXA DE GORDURA SIMPLES, CIRCULAR, EM CONCRETO PRÉ-MOLDADO, DIÂMETRO INTERNO = 0,4 M, ALTURA INTERNA = 0,4 M. AF_12/2020</t>
  </si>
  <si>
    <t>CAIXA DE INSPEÇÃO PARA ATERRAMENTO, CIRCULAR, EM POLIETILENO, DIÂMETRO INTERNO = 0,3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</si>
  <si>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</si>
  <si>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</si>
  <si>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</si>
  <si>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</si>
  <si>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</si>
  <si>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</si>
  <si>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</si>
  <si>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</si>
  <si>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</si>
  <si>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</si>
  <si>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</si>
  <si>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</si>
  <si>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</si>
  <si>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</si>
  <si>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</si>
  <si>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</si>
  <si>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DRENAGEM.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</si>
  <si>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</si>
  <si>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DRENAGEM.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</si>
  <si>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</si>
  <si>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DRENAGEM.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</si>
  <si>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</si>
  <si>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DRENAGEM.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</si>
  <si>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</si>
  <si>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DRENAGEM.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</si>
  <si>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</si>
  <si>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DRENAGEM.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</si>
  <si>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</si>
  <si>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DRENAGEM.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</si>
  <si>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</si>
  <si>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DRENAGEM. AF_12/2020</t>
  </si>
  <si>
    <t>CAIXA ENTERRADA HIDRÁULICA RETANGULAR, EM ALVENARIA COM BLOCOS DE CONCRETO, DIMENSÕES INTERNAS: 1X1X0,6 M PARA REDE DE ESGOTO. AF_12/2020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</si>
  <si>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</si>
  <si>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</si>
  <si>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</si>
  <si>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</si>
  <si>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CONCRETO PRÉ-MOLDADO, DIMENSÕES INTERNAS: 1X1X0,5 M. AF_12/2020</t>
  </si>
  <si>
    <t>CAIXA ENTERRADA PARA INSTALAÇÕES TELEFÔNICAS TIPO R1, EM ALVENARIA COM BLOCOS DE CONCRETO, DIMENSÕES INTERNAS: 0,35X0,60X0,60 M, EXCLUINDO TAMPÃO. AF_12/2020</t>
  </si>
  <si>
    <t>CAIXA ENTERRADA PARA INSTALAÇÕES TELEFÔNICAS TIPO R2, EM ALVENARIA COM BLOCOS DE CONCRETO, DIMENSÕES INTERNAS: 0,52X1,07X0,60 M, EXCLUINDO TAMPÃO. AF_12/2020</t>
  </si>
  <si>
    <t>CAIXA ENTERRADA PARA INSTALAÇÕES TELEFÔNICAS TIPO R3, EM ALVENARIA COM BLOCOS DE CONCRETO, DIMENSÕES INTERNAS: 1,2X1,5X1,40 M, EXCLUINDO TAMPÃO. AF_12/2020</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</si>
  <si>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</si>
  <si>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</si>
  <si>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</si>
  <si>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</si>
  <si>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TAMPA CIRCULAR PARA ESGOTO E DRENAGEM, EM CONCRETO PRÉ-MOLDADO, DIÂMETRO INTERNO = 0,60 M E ALTURA = 0,10 M. AF_12/2020</t>
  </si>
  <si>
    <t>TAMPA CIRCULAR PARA ESGOTO E DRENAGEM, EM FERRO FUNDIDO, DIÂMETRO INTERNO = 0,6 M. AF_12/2020</t>
  </si>
  <si>
    <t>TIL (TUBO DE INSPEÇÃO E LIMPEZA) CONDOMINIAL PARA ESGOTO, EM PVC, DN 100 X 100 MM. AF_12/2020</t>
  </si>
  <si>
    <t>TIL (TUBO DE INSPEÇÃO E LIMPEZA) RADIAL PARA ESGOTO, EM PVC, DN 300X200 MM. AF_12/2020</t>
  </si>
  <si>
    <t>CAIXA D´ÁGUA EM POLIETILENO, 1000 LITROS (INCLUSOS TUBOS, CONEXÕES E TORNEIRA DE BÓIA)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</si>
  <si>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</si>
  <si>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</si>
  <si>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</si>
  <si>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POLIETILENO, 3000 LITROS - FORNECIMENTO E INSTALAÇÃO. AF_06/2021</t>
  </si>
  <si>
    <t>CAIXA D´ÁGUA EM POLIETILENO, 500 LITROS (INCLUSOS TUBOS, CONEXÕES E TORNEIRA DE BÓIA) - FORNECIMENTO E INSTALAÇÃO. AF_06/2021</t>
  </si>
  <si>
    <t>CAIXA D´ÁGUA EM POLIETILENO, 500 LITROS - FORNECIMENTO E INSTALAÇÃO. AF_06/2021</t>
  </si>
  <si>
    <t>CAIXA D´ÁGUA EM POLIETILENO, 750 LITROS - FORNECIMENTO E INSTALAÇÃO. AF_06/2021</t>
  </si>
  <si>
    <t>CAIXA D´ÁGUA EM POLIÉSTER REFORÇADO COM FIBRA DE VIDRO, 1000 LITROS - FORNECIMENTO E INSTALAÇÃO. AF_06/2021</t>
  </si>
  <si>
    <t>CAIXA D´ÁGUA EM POLIÉSTER REFORÇADO COM FIBRA DE VIDRO, 10000 LITROS - FORNECIMENTO E INSTALAÇÃO. AF_06/2021</t>
  </si>
  <si>
    <t>CAIXA D´ÁGUA EM POLIÉSTER REFORÇADO COM FIBRA DE VIDRO, 1500 LITROS - FORNECIMENTO E INSTALAÇÃO. AF_06/2021</t>
  </si>
  <si>
    <t>CAIXA D´ÁGUA EM POLIÉSTER REFORÇADO COM FIBRA DE VIDRO, 15000 LITROS - FORNECIMENTO E INSTALAÇÃO. AF_06/2021</t>
  </si>
  <si>
    <t>CAIXA D´ÁGUA EM POLIÉSTER REFORÇADO COM FIBRA DE VIDRO, 2000 LITROS - FORNECIMENTO E INSTALAÇÃO. AF_06/2021</t>
  </si>
  <si>
    <t>CAIXA D´ÁGUA EM POLIÉSTER REFORÇADO COM FIBRA DE VIDRO, 20000 LITROS - FORNECIMENTO E INSTALAÇÃO. AF_06/2021</t>
  </si>
  <si>
    <t>CAIXA D´ÁGUA EM POLIÉSTER REFORÇADO COM FIBRA DE VIDRO, 3000 LITROS - FORNECIMENTO E INSTALAÇÃO. AF_06/2021</t>
  </si>
  <si>
    <t>CAIXA D´ÁGUA EM POLIÉSTER REFORÇADO COM FIBRA DE VIDRO, 500 LITROS - FORNECIMENTO E INSTALAÇÃO. AF_06/2021</t>
  </si>
  <si>
    <t>CAIXA D´ÁGUA EM POLIÉSTER REFORÇADO COM FIBRA DE VIDRO, 5000 LITROS - FORNECIMENTO E INSTALAÇÃO. AF_06/2021</t>
  </si>
  <si>
    <t>CAIXA D´ÁGUA EM POLIÉSTER REFORÇADO COM FIBRA DE VIDRO, 7000 LITROS - FORNECIMENTO E INSTALAÇÃO. AF_06/2021</t>
  </si>
  <si>
    <t>CAIXA D´ÁGUA EM POLIÉSTER REFORÇADO COM FIBRA DE VIDRO, 750 LITROS - FORNECIMENTO E INSTALAÇÃO. AF_06/2021</t>
  </si>
  <si>
    <t>FURO EM CAIXA D'ÁGUA COM ESPESSURA DE 2 ATÉ 5 MM E DIÂMETRO DE 100 MM. AF_06/2021</t>
  </si>
  <si>
    <t>FURO EM CAIXA D'ÁGUA COM ESPESSURA DE 2 ATÉ 5 MM E DIÂMETRO DE 15 MM. AF_06/2021</t>
  </si>
  <si>
    <t>FURO EM CAIXA D'ÁGUA COM ESPESSURA DE 2 ATÉ 5 MM E DIÂMETRO DE 20 MM. AF_06/2021</t>
  </si>
  <si>
    <t>FURO EM CAIXA D'ÁGUA COM ESPESSURA DE 2 ATÉ 5 MM E DIÂMETRO DE 25 MM. AF_06/2021</t>
  </si>
  <si>
    <t>FURO EM CAIXA D'ÁGUA COM ESPESSURA DE 2 ATÉ 5 MM E DIÂMETRO DE 32 MM. AF_06/2021</t>
  </si>
  <si>
    <t>FURO EM CAIXA D'ÁGUA COM ESPESSURA DE 2 ATÉ 5 MM E DIÂMETRO DE 40 MM. AF_06/2021</t>
  </si>
  <si>
    <t>FURO EM CAIXA D'ÁGUA COM ESPESSURA DE 2 ATÉ 5 MM E DIÂMETRO DE 50 MM. AF_06/2021</t>
  </si>
  <si>
    <t>FURO EM CAIXA D'ÁGUA COM ESPESSURA DE 2 ATÉ 5 MM E DIÂMETRO DE 60 MM. AF_06/2021</t>
  </si>
  <si>
    <t>FURO EM CAIXA D'ÁGUA COM ESPESSURA DE 2 ATÉ 5 MM E DIÂMETRO DE 75 MM. AF_06/2021</t>
  </si>
  <si>
    <t>FURO EM CAIXA D'ÁGUA COM ESPESSURA DE 6 ATÉ 8 MM E DIÂMETRO DE 100 MM. AF_06/2021</t>
  </si>
  <si>
    <t>FURO EM CAIXA D'ÁGUA COM ESPESSURA DE 6 ATÉ 8 MM E DIÂMETRO DE 15 MM. AF_06/2021</t>
  </si>
  <si>
    <t>FURO EM CAIXA D'ÁGUA COM ESPESSURA DE 6 ATÉ 8 MM E DIÂMETRO DE 20 MM. AF_06/2021</t>
  </si>
  <si>
    <t>FURO EM CAIXA D'ÁGUA COM ESPESSURA DE 6 ATÉ 8 MM E DIÂMETRO DE 25 MM. AF_06/2021</t>
  </si>
  <si>
    <t>FURO EM CAIXA D'ÁGUA COM ESPESSURA DE 6 ATÉ 8 MM E DIÂMETRO DE 32 MM. AF_06/2021</t>
  </si>
  <si>
    <t>FURO EM CAIXA D'ÁGUA COM ESPESSURA DE 6 ATÉ 8 MM E DIÂMETRO DE 40 MM. AF_06/2021</t>
  </si>
  <si>
    <t>FURO EM CAIXA D'ÁGUA COM ESPESSURA DE 6 ATÉ 8 MM E DIÂMETRO DE 50 MM. AF_06/2021</t>
  </si>
  <si>
    <t>FURO EM CAIXA D'ÁGUA COM ESPESSURA DE 6 ATÉ 8 MM E DIÂMETRO DE 60 MM. AF_06/2021</t>
  </si>
  <si>
    <t>FURO EM CAIXA D'ÁGUA COM ESPESSURA DE 6 ATÉ 8 MM E DIÂMETRO DE 75 MM. AF_06/2021</t>
  </si>
  <si>
    <t>CAIXA COM GRELHA RETANGULAR DE FERRO FUNDIDO, EM ALVENARIA COM TIJOLOS CERÂMICOS MACIÇOS, DIMENSÕES INTERNAS: 0,15 X 1,00 X 0,3 M. AF_05/2025</t>
  </si>
  <si>
    <t>CAIXA COM GRELHA RETANGULAR DE FERRO FUNDIDO, EM ALVENARIA COM TIJOLOS CERÂMICOS MACIÇOS, DIMENSÕES INTERNAS: 0,20 X 1,00 X 0,4 M. AF_05/2025</t>
  </si>
  <si>
    <t>CAIXA COM GRELHA RETANGULAR DE FERRO FUNDIDO, EM ALVENARIA COM TIJOLOS CERÂMICOS MACIÇOS, DIMENSÕES INTERNAS: 0,30 X 1,00 X 0,5 M. AF_05/2025</t>
  </si>
  <si>
    <t>CANALETA DE CONCRETO POLIMÉRICO COM GRELHA, LARGURA DE 13 CM - FORNECIMENTO E INSTALAÇÃO. AF_05/2025</t>
  </si>
  <si>
    <t>CANALETA MEIA CANA PRÉ-MOLDADA DE CONCRETO (D = 20 CM) - FORNECIMENTO E INSTALAÇÃO. AF_05/2025</t>
  </si>
  <si>
    <t>CANALETA MEIA CANA PRÉ-MOLDADA DE CONCRETO (D = 30 CM) - FORNECIMENTO E INSTALAÇÃO. AF_05/2025</t>
  </si>
  <si>
    <t>CANALETA MEIA CANA PRÉ-MOLDADA DE CONCRETO (D = 40 CM) - FORNECIMENTO E INSTALAÇÃO. AF_05/2025</t>
  </si>
  <si>
    <t>CANALETA MEIA CANA PRÉ-MOLDADA DE CONCRETO (D = 50 CM) - FORNECIMENTO E INSTALAÇÃO. AF_05/2025</t>
  </si>
  <si>
    <t>CANALETA MEIA CANA PRÉ-MOLDADA DE CONCRETO (D = 60 CM) - FORNECIMENTO E INSTALAÇÃO. AF_05/2025</t>
  </si>
  <si>
    <t>CANALETA MEIA CANA PRÉ-MOLDADA DE CONCRETO (D = 80 CM) - FORNECIMENTO E INSTALAÇÃO. AF_05/2025</t>
  </si>
  <si>
    <t>CANALETA PRÉ-MOLDADA DE CONCRETO, COM GRELHA PERFURADA DE CONCRETO, GEOMETRIA RETANGULAR, COM DIMENSÕES INTERNAS: L=0,20 M; H=0,20 M; C=*0,60* M - FORNECIMENTO E INSTALAÇÃO. AF_05/2025</t>
  </si>
  <si>
    <t>CONCRETAGEM DE VALETA/ CANALETA MOLDADA IN LOCO. AF_05/2025</t>
  </si>
  <si>
    <t>EXECUÇÃO DE CANALETA DE CONCRETO ARMADO MOLDADA IN LOCO, ESPESSURA DE 0,1 M, GEOMETRIA QUADRADA, COM DIMENSÕES INTERNAS: L=0,20 M; H=0,20 M. AF_05/2025</t>
  </si>
  <si>
    <t>EXECUÇÃO DE CANALETA DE CONCRETO ARMADO MOLDADA IN LOCO, ESPESSURA DE 0,1 M, GEOMETRIA QUADRADA, COM DIMENSÕES INTERNAS: L=0,25 M; H=0,25 M. AF_05/2025</t>
  </si>
  <si>
    <t>EXECUÇÃO DE CANALETA DE CONCRETO ARMADO MOLDADA IN LOCO, ESPESSURA DE 0,1 M, GEOMETRIA QUADRADA, COM DIMENSÕES INTERNAS: L=0,30 M; H=0,30 M. AF_05/2025</t>
  </si>
  <si>
    <t>EXECUÇÃO DE CANALETA DE CONCRETO ARMADO MOLDADA IN LOCO, ESPESSURA DE 0,1 M, GEOMETRIA QUADRADA, COM DIMENSÕES INTERNAS: L=0,35 M; H=0,35 M. AF_05/2025</t>
  </si>
  <si>
    <t>EXECUÇÃO DE CANALETA DE CONCRETO ARMADO MOLDADA IN LOCO, ESPESSURA DE 0,1 M, GEOMETRIA QUADRADA, COM DIMENSÕES INTERNAS: L=0,40 M; H=0,40 M. AF_05/2025</t>
  </si>
  <si>
    <t>EXECUÇÃO DE CANALETA DE CONCRETO ARMADO MOLDADA IN LOCO, ESPESSURA DE 0,1 M, GEOMETRIA QUADRADA, COM DIMENSÕES INTERNAS: L=0,50 M; H=0,50 M. AF_05/2025</t>
  </si>
  <si>
    <t>EXECUÇÃO DE CANALETA DE CONCRETO ARMADO MOLDADA IN LOCO, ESPESSURA DE 0,1 M, GEOMETRIA QUADRADA, COM DIMENSÕES INTERNAS: L=0,60 M; H=0,60 M. AF_05/2025</t>
  </si>
  <si>
    <t>EXECUÇÃO DE CANALETA DE CONCRETO MOLDADO IN LOCO, COM GRELHA DE CONCRETO; ESPESSURA DE 0,15 M, GEOMETRIA RETANGULAR, COM DIMENSÕES INTERNAS: L=0,4 M; H=*0,3*M. AF_05/2025</t>
  </si>
  <si>
    <t>EXECUÇÃO DE CANALETA DE CONCRETO MOLDADO IN LOCO, COM GRELHA DE CONCRETO; ESPESSURA DE 0,15 M, GEOMETRIA RETANGULAR, COM DIMENSÕES INTERNAS: L=0,60 M; H=0,50 M. AF_05/2025</t>
  </si>
  <si>
    <t>EXECUÇÃO DE CANALETA DE CONCRETO MOLDADO IN LOCO, COM GRELHA DE CONCRETO; ESPESSURA DE 0,15 M, GEOMETRIA RETANGULAR, COM DIMENSÕES INTERNAS:L=*0,6* M; H=* 0,3* M. AF_05/2025</t>
  </si>
  <si>
    <t>EXECUÇÃO DE CANALETA DE CONCRETO MOLDADO IN LOCO, COM GRELHA DE CONCRETO; ESPESSURA DE 0,20 M, GEOMETRIA RETANGULAR, COM DIMENSÕES INTERNAS: L=0,80 M; H=0,30 M. AF_05/2025</t>
  </si>
  <si>
    <t>EXECUÇÃO DE CANALETA DE CONCRETO MOLDADO IN LOCO, COM GRELHA DE CONCRETO; ESPESSURA DE 0,20 M, GEOMETRIA RETANGULAR, COM DIMENSÕES INTERNAS: L=0,80 M; H=0,60 M. AF_05/2025</t>
  </si>
  <si>
    <t>EXECUÇÃO DE CANALETA DE CONCRETO MOLDADO IN LOCO, COM GRELHA DE CONCRETO; ESPESSURA DE 0,20 M, GEOMETRIA RETANGULAR, COM DIMENSÕES INTERNAS: L=0,80 M; H=0,90 M. AF_05/2025</t>
  </si>
  <si>
    <t>EXECUÇÃO DE VALETA DE CONCRETO ARMADO MOLDADO IN LOCO, ESPESSURA DE 0,08 M, GEOMETRIA TRAPEIZOIDAL, COM DIMENSÕES INTERNAS: B1=*1,20* M; B2=*0,4* M; H=0,4 M. AF_05/2025</t>
  </si>
  <si>
    <t>EXECUÇÃO DE VALETA DE CONCRETO ARMADO MOLDADO IN LOCO, ESPESSURA DE 0,08 M, GEOMETRIA TRAPEIZOIDAL, COM DIMENSÕES INTERNAS: B1=0,6 M; B2=0,20 M; H=0,20 M. AF_05/2025</t>
  </si>
  <si>
    <t>EXECUÇÃO DE VALETA DE CONCRETO ARMADO MOLDADO IN LOCO, ESPESSURA DE 0,08 M, GEOMETRIA TRAPEIZOIDAL, COM DIMENSÕES INTERNAS: B1=0,7 M; B2=0,30 M; H=0,20 M. AF_05/2025</t>
  </si>
  <si>
    <t>EXECUÇÃO DE VALETA DE CONCRETO ARMADO MOLDADO IN LOCO, ESPESSURA DE 0,08 M, GEOMETRIA TRAPEIZOIDAL, COM DIMENSÕES INTERNAS: B1=0,8 M; B2=0,30 M; H=0,25 M. AF_05/2025</t>
  </si>
  <si>
    <t>EXECUÇÃO DE VALETA DE CONCRETO ARMADO MOLDADO IN LOCO, ESPESSURA DE 0,08 M, GEOMETRIA TRAPEIZOIDAL, COM DIMENSÕES INTERNAS: B1=0,9 M; B2=0,30 M; H=0,30 M. AF_05/2025</t>
  </si>
  <si>
    <t>EXECUÇÃO DE VALETA DE CONCRETO ARMADO MOLDADO IN LOCO, ESPESSURA DE 0,08 M, GEOMETRIA TRAPEIZOIDAL, COM DIMENSÕES INTERNAS: B1=1,0 M; B2=0,40 M; H=0,30 M. AF_05/2025</t>
  </si>
  <si>
    <t>EXECUÇÃO DE VALETA DE CONCRETO ARMADO MOLDADO IN LOCO, ESPESSURA DE 0,08 M, GEOMETRIA TRAPEIZOIDAL, COM DIMENSÕES INTERNAS: B1=1,1 M; B2=0,40 M; H=0,35 M. AF_05/2025</t>
  </si>
  <si>
    <t>EXECUÇÃO DE VALETA DE CONCRETO MOLDADO IN LOCO, ESPESSURA DE 0,08 M, GEOMETRIA TRAPEIZOIDAL, COM DIMENSÕES INTERNAS: B1=*1,0* M; B2=0,40 M; H=*0,30* M. AF_05/2025</t>
  </si>
  <si>
    <t>EXECUÇÃO DE VALETA DE CONCRETO MOLDADO IN LOCO, ESPESSURA DE 0,08 M, GEOMETRIA TRAPEIZOIDAL, COM DIMENSÕES INTERNAS: B1=*1,2* M; B2=*0,4* M; H= 0,4 M. AF_05/2025</t>
  </si>
  <si>
    <t>EXECUÇÃO DE VALETA DE CONCRETO MOLDADO IN LOCO, ESPESSURA DE 0,08 M, GEOMETRIA TRAPEIZOIDAL, COM DIMENSÕES INTERNAS: B1=*1,5* M; B2=*0,50* M; H=*0,50* M. AF_05/2025</t>
  </si>
  <si>
    <t>EXECUÇÃO DE VALETA DE CONCRETO MOLDADO IN LOCO, ESPESSURA DE 0,08 M, GEOMETRIA TRAPEIZOIDAL, COM DIMENSÕES INTERNAS: B1=*1,8* M; B2=*0,60* M; H=*0,6* M. AF_05/2025</t>
  </si>
  <si>
    <t>EXECUÇÃO DE VALETA DE CONCRETO MOLDADO IN LOCO, ESPESSURA DE 0,08 M, GEOMETRIA TRAPEIZOIDAL, COM DIMENSÕES INTERNAS: B1=*2,0* M; B2=*0,8* M; H=0,6 M. AF_05/2025</t>
  </si>
  <si>
    <t>EXECUÇÃO DE VALETA DE CONCRETO MOLDADO IN LOCO, ESPESSURA DE 0,08 M, GEOMETRIA TRAPEIZOIDAL, COM DIMENSÕES INTERNAS: B1=0,6M; B2=0,20 M; H=0,20 M. AF_05/2025</t>
  </si>
  <si>
    <t>EXECUÇÃO DE VALETA DE CONCRETO MOLDADO IN LOCO, ESPESSURA DE 0,08 M, GEOMETRIA TRAPEIZOIDAL, COM DIMENSÕES INTERNAS: B1=0,7 M; B2=0,30 M; H=0,20 M. AF_05/2025</t>
  </si>
  <si>
    <t>EXECUÇÃO DE VALETA DE CONCRETO MOLDADO IN LOCO, ESPESSURA DE 0,08 M, GEOMETRIA TRAPEIZOIDAL, COM DIMENSÕES INTERNAS: B1=0,8 M; B2=0,30 M; H=0,25 M. AF_05/2025</t>
  </si>
  <si>
    <t>EXECUÇÃO DE VALETA DE CONCRETO MOLDADO IN LOCO, ESPESSURA DE 0,08 M, GEOMETRIA TRAPEIZOIDAL, COM DIMENSÕES INTERNAS: B1=0,9 M; B2=0,30 M; H=0,30 M. AF_05/2025</t>
  </si>
  <si>
    <t>EXECUÇÃO DE VALETA DE CONCRETO MOLDADO IN LOCO, ESPESSURA DE 0,08 M, GEOMETRIA TRAPEIZOIDAL, COM DIMENSÕES INTERNAS: B1=1,2 M; B2=0,6 M; H=0,3 M. AF_05/2025</t>
  </si>
  <si>
    <t>EXECUÇÃO DE VALETA DE CONCRETO MOLDADO IN LOCO, ESPESSURA DE 0,08 M, GEOMETRIA TRAPEIZOIDAL, COM DIMENSÕES INTERNAS: B1=1,6 M; B2=1,0 M; H=0,3 M. AF_05/2025</t>
  </si>
  <si>
    <t>GRELHA ARTICULADA PARA CALHA DE PISO 20X50 CM - FORNECIMENTO E INSTALAÇÃO. AF_05/2025</t>
  </si>
  <si>
    <t>GRELHA DE FERRO FUNDIDO SIMPLES COM REQUADRO, 150 X 1000 MM, ASSENTADA COM ARGAMASSA 1 : 3 CIMENTO: AREIA - FORNECIMENTO E INSTALAÇÃO. AF_05/2025</t>
  </si>
  <si>
    <t>GRELHA DE FERRO FUNDIDO SIMPLES COM REQUADRO, 200 X 1000 MM, ASSENTADA COM ARGAMASSA 1 : 3 CIMENTO: AREIA - FORNECIMENTO E INSTALAÇÃO. AF_05/2025</t>
  </si>
  <si>
    <t>GRELHA DE FERRO FUNDIDO SIMPLES COM REQUADRO, 300 X 1000 MM, ASSENTADA COM ARGAMASSA 1 : 3 CIMENTO: AREIA - FORNECIMENTO E INSTALAÇÃO. AF_05/2025</t>
  </si>
  <si>
    <t>GRELHA PARA CALHA DE PISO 20X50 CM - FORNECIMENTO E INSTALAÇÃO. AF_05/2025</t>
  </si>
  <si>
    <t>PREPARO DE SOLO E GABARITO DE MADEIRA PARA VALETA MOLDADA IN LOCO COM GEOMETRIA TRAPEZOIDAL. AF_05/2025</t>
  </si>
  <si>
    <t>ALAMBRADO EM MOURÕES DE CONCRETO, COM TELA DE ARAME GALVANIZADO (INCLUSIVE MURETA EM CONCRETO). AF_12/2025</t>
  </si>
  <si>
    <t>ALAMBRADO EM PERFIS METÁLICOS RETANGULARES COM GRADIL METÁLICO (EXCLUSIVE MURETA EM CONCRETO). AF_12/2025</t>
  </si>
  <si>
    <t>ALAMBRADO PARA QUADRA POLIESPORTIVA, ESTRUTURADO POR TUBOS DE AÇO GALVANIZADO, (MONTANTES COM DIÂMETRO 2", TRAVESSAS E ESCORAS COM DIÂMETRO 1 ¼"), COM TELA DE ARAME GALVANIZADO, FIO 10 BWG E MALHA QUADRADA 5X5CM (EXCETO MURETA). AF_12/2025</t>
  </si>
  <si>
    <t>ALAMBRADO PARA QUADRA POLIESPORTIVA, ESTRUTURADO POR TUBOS DE AÇO GALVANIZADO, (MONTANTES COM DIÂMETRO 2", TRAVESSAS E ESCORAS COM DIÂMETRO 1 ¼"), COM TELA DE ARAME GALVANIZADO, FIO 12 BWG E MALHA QUADRADA 5X5CM (EXCETO MURETA). AF_12/2025</t>
  </si>
  <si>
    <t>ALAMBRADO PARA QUADRA POLIESPORTIVA, ESTRUTURADO POR TUBOS DE AÇO GALVANIZADO, (MONTANTES COM DIÂMETRO 2", TRAVESSAS E ESCORAS COM DIÂMETRO 1 ¼"), COM TELA DE ARAME GALVANIZADO, FIO 14 BWG E MALHA QUADRADA 5X5CM (EXCETO MURETA). AF_12/2025</t>
  </si>
  <si>
    <t>CERCA COM MOURÕES DE CONCRETO, RETO, 15X15 CM, H= 2,30 M, ESPAÇAMENTO DE 2,5 M, CRAVADOS 0,5 M, ESCORAS DE 10X10 CM A CADA 50 M, COM 12 FIOS DE ARAME DE AÇO OVALADO 15X17 - FORNECIMENTO E INSTALAÇÃO. AF_12/2025</t>
  </si>
  <si>
    <t>CERCA COM MOURÕES DE CONCRETO, RETO, 15X15 CM,H= 2,30 M, ESPAÇAMENTO DE 2,5 M, CRAVADOS 0,5 M, ESCORAS DE 10X10 CM A CADA 50 M, COM 9 FIOS DE ARAME DE AÇO OVALADO 15X17 - FORNECIMENTO E INSTALAÇÃO. AF_12/2025</t>
  </si>
  <si>
    <t>CERCA COM MOURÕES DE CONCRETO, RETO, H=2,30 M, ESPAÇAMENTO DE 2,5 M, CRAVADOS 0,5 M, COM 4 FIOS DE ARAME DE AÇO OVALADO 15X17 - FORNECIMENTO E INSTALAÇÃO. AF_12/2025</t>
  </si>
  <si>
    <t>CERCA COM MOURÕES DE CONCRETO, RETO, H=2,30 M, ESPAÇAMENTO DE 2,5 M, CRAVADOS 0,5 M, COM 4 FIOS DE ARAME FARPADO Nº 14 OU 16 CLASSE 250 - FORNECIMENTO E INSTALAÇÃO. AF_12/2025</t>
  </si>
  <si>
    <t>CERCA COM MOURÕES DE CONCRETO, RETO, H=2,30 M, ESPAÇAMENTO DE 2,5 M, CRAVADOS 0,5 M, COM 4 FIOS DE ARAME MISTO - FORNECIMENTO E INSTALAÇÃO. AF_12/2025</t>
  </si>
  <si>
    <t>CERCA COM MOURÕES DE CONCRETO, RETO, H=3,00 M, ESPAÇAMENTO DE 2,5 M, CRAVADOS 0,5 M, COM 4 FIOS DE ARAME DE AÇO OVALADO 15X17 - FORNECIMENTO E INSTALAÇÃO. AF_12/2025</t>
  </si>
  <si>
    <t>CERCA COM MOURÕES DE CONCRETO, RETO, H=3,00 M, ESPAÇAMENTO DE 2,5 M, CRAVADOS 0,5 M, COM 4 FIOS DE ARAME FARPADO Nº 14 OU 16 CLASSE 250 - FORNECIMENTO E INSTALAÇÃO. AF_12/2025</t>
  </si>
  <si>
    <t>CERCA COM MOURÕES DE CONCRETO, RETO, H=3,00 M, ESPAÇAMENTO DE 2,5 M, CRAVADOS 0,5 M, COM 4 FIOS DE ARAME MISTO - FORNECIMENTO E INSTALAÇÃO. AF_12/2025</t>
  </si>
  <si>
    <t>CERCA COM MOURÕES DE CONCRETO, SEÇÃO "T" PONTA INCLINADA, 10X10 CM, ESPAÇAMENTO DE 2,5 M, CRAVADOS 0,5 M, COM 11 FIOS DE ARAME DE AÇO OVALADO 15X17 - FORNECIMENTO E INSTALAÇÃO. AF_12/2025</t>
  </si>
  <si>
    <t>CERCA COM MOURÕES DE CONCRETO, SEÇÃO "T" PONTA INCLINADA, 10X10CM, ESPAÇAMENTO DE 2,5M, CRAVADOS 0,5M, COM 11 FIOS DE ARAME FARPADO Nº 14 OU 16 - FORNECIMENTO E INSTALAÇÃO. AF_12/2025</t>
  </si>
  <si>
    <t>CERCA COM MOURÕES DE CONCRETO, SEÇÃO "T" PONTA INCLINADA, 10X10CM, ESPAÇAMENTO DE 2,5M, CRAVADOS 0,5M, COM 11 FIOS DE ARAME MISTO - FORNECIMENTO E INSTALAÇÃO. AF_12/2025</t>
  </si>
  <si>
    <t>CERCA COM MOURÕES DE MADEIRA ROLIÇA, DIÂMETRO 11 CM, ESPAÇAMENTO DE 2,5 M, ALTURA LIVRE DE 1,7 M, CRAVADOS 0,5 M, COM 5 FIOS DE ARAME DE AÇO OVALADO 15X17 - FORNECIMENTO E INSTALAÇÃO. AF_12/2025</t>
  </si>
  <si>
    <t>CERCA COM MOURÕES DE MADEIRA ROLIÇA, DIÂMETRO 11 CM, ESPAÇAMENTO DE 2,5 M, ALTURA LIVRE DE 1,7 M, CRAVADOS 0,5 M, COM 5 FIOS DE ARAME MISTO - FORNECIMENTO E INSTALAÇÃO. AF_12/2025</t>
  </si>
  <si>
    <t>CERCA COM MOURÕES DE MADEIRA ROLIÇA, DIÂMETRO 11CM, ESPAÇAMENTO DE 2,5M, ALTURA LIVRE DE 1,7M, CRAVADOS 0,5M, COM 5 FIOS DE ARAME FARPADO Nº 14 OU 16 CLASSE 250 - FORNECIMENTO E INSTALAÇÃO. AF_12/2025</t>
  </si>
  <si>
    <t>CERCA COM MOURÕES DE MADEIRA, 7,5X7,5 CM, ESPAÇAMENTO DE 2,5 M, ALTURA LIVRE DE 2 M, CRAVADOS 0,5 M, COM 4 FIOS DE ARAME FARPADO Nº 14 OU 16 CLASSE 250 - FORNECIMENTO E INSTALAÇÃO. AF_12/2025</t>
  </si>
  <si>
    <t>CERCA COM MOURÕES DE MADEIRA, 7,5X7,5CM, ESPAÇAMENTO DE 2,5M, ALTURA LIVRE DE 2M, CRAVADOS 0,5M, COM 8 FIOS DE ARAME FARPADO Nº 14 OU 16 CLASSE 250 - FORNECIMENTO E INSTALAÇÃO. AF_12/2025</t>
  </si>
  <si>
    <t>INSTALAÇÃO DE ESCORAS PARA ALAMBRADO EM TUBO AÇO GALVANIZADO COM COSTURA, CLASSE MÉDIA, DN 1.1/4", E = *3,25* MM, PESO *3,14* KG/M. AF_12/2025</t>
  </si>
  <si>
    <t>INSTALAÇÃO DE MOURÃO DE CONCRETO PONTA INCLINADA (CURVA), *10 X 10* CM, H= *2,60* M + CURVA DE 0,40 M. AF_12/2025</t>
  </si>
  <si>
    <t>INSTALAÇÃO DE MOURÃO DE CONCRETO PONTA INCLINADA (CURVA), SEÇÃO "T", H = 2,80 M + CURVA COM 0,45 M, COM FUROS PARA FIOS. AF_12/2025</t>
  </si>
  <si>
    <t>INSTALAÇÃO DE MOURÃO DE CONCRETO RETO, SEÇÃO QUADRADA *10 X 10* CM, H= 2,30 A 2,50 M. AF_12/2025</t>
  </si>
  <si>
    <t>INSTALAÇÃO DE MOURÃO DE CONCRETO RETO, SEÇÃO QUADRADA *15 X 15* CM, H= 2,30 M. AF_12/2025</t>
  </si>
  <si>
    <t>INSTALAÇÃO DE MOURÃO DE CONCRETO RETO, SEÇÃO QUADRADA, *10 X 10* CM, H= 3,00 M. AF_12/2025</t>
  </si>
  <si>
    <t>INSTALAÇÃO DE TELA DE ARAME GALVANIZADA REVESTIDA EM PVC, PARA ALAMBRADO COM TUBOS DE AÇO, QUADRANGULAR / LOSANGULAR, FIO 2,11 MM (14 BWG), MALHA 5 X 5 CM, H = 2 M. AF_12/2025</t>
  </si>
  <si>
    <t>INSTALAÇÃO DE TELA DE ARAME GALVANIZADA REVESTIDA EM PVC, PARA ALAMBRADO COM TUBOS DE AÇO, QUADRANGULAR / LOSANGULAR, FIO 2,77 MM (12 BWG), MALHA 5 X 5 CM, H = 2 M. AF_12/2025</t>
  </si>
  <si>
    <t>INSTALAÇÃO DE TELA DE ARAME GALVANIZADA, PARA ALAMBRADO COM MOURÕES DE CONCRETO, QUADRANGULAR / LOSANGULAR, FIO 2,11 MM (14 BWG), MALHA 8 X 8 CM, H = 2 M, COM REVESTIMENTO EM PVC. AF_12/2025</t>
  </si>
  <si>
    <t>INSTALAÇÃO DE TELA DE ARAME GALVANIZADA, PARA ALAMBRADO COM MOURÕES DE CONCRETO, QUADRANGULAR / LOSANGULAR, FIO 2,11 MM (14 BWG), MALHA 8 X 8 CM, H = 2 M. AF_12/2025</t>
  </si>
  <si>
    <t>INSTALAÇÃO DE TELA DE ARAME GALVANIZADA, PARA ALAMBRADO COM TUBOS DE AÇO, QUADRANGULAR / LOSANGULAR, FIO 2,11 MM (14 BWG), MALHA 5 X 5 CM, H = 2 M. AF_12/2025</t>
  </si>
  <si>
    <t>INSTALAÇÃO DE TELA DE ARAME GALVANIZADA, PARA ALAMBRADO COM TUBOS DE AÇO, QUADRANGULAR / LOSANGULAR, FIO 2,77 MM (12 BWG), MALHA 5 X 5 CM, H = 2 M. AF_12/2025</t>
  </si>
  <si>
    <t>INSTALAÇÃO DE TRAVESSA PARA ALAMBRADO EM TUBO AÇO GALVANIZADO COM COSTURA, CLASSE MÉDIA, DN 1 1/4", E = *3,25* MM, PESO *3,14* KG/M, COM ESPAÇAMENTO DE 2,0 A 2,5 M. AF_12/2025</t>
  </si>
  <si>
    <t>INSTALAÇÃO DE TRAVESSA PARA ALAMBRADO EM TUBO AÇO GALVANIZADO COM COSTURA, CLASSE MÉDIA, DN 1", E = *3,25* MM, PESO *3,14* KG/M, COM ESPAÇAMENTO DE 2,0 A 2,5 M. AF_12/2025</t>
  </si>
  <si>
    <t>INSTALAÇÃO DE TRAVESSA PARA ALAMBRADO EM TUBO AÇO GALVANIZADO COM COSTURA, CLASSE MÉDIA, DN 2 1/2", E = *3,65* MM, PESO *6,51* KG/M, COM ESPAÇAMENTO DE 2,0 A 2,5 M. AF_12/2025</t>
  </si>
  <si>
    <t>INSTALAÇÃO MONTANTE, PARA ALAMBRADO COM 1 M DE ALTURA, EM TUBO AÇO GALVANIZADO COM COSTURA, CLASSE MÉDIA, DN 2 1/2", E = *3,65* MM, PESO *6,51* KG/M. AF_12/2025</t>
  </si>
  <si>
    <t>INSTALAÇÃO MONTANTE, PARA ALAMBRADO COM 1 M DE ALTURA, EM TUBO AÇO GALVANIZADO COM COSTURA, CLASSE MÉDIA, DN 2", E = *3,65* MM, PESO *5,10* KG/M. AF_12/2025</t>
  </si>
  <si>
    <t>INSTALAÇÃO MONTANTE, PARA ALAMBRADO COM 1 M DE ALTURA, EM TUBO AÇO GALVANIZADO COM COSTURA, CLASSE MÉDIA, DN 3", E = *3,35* MM, PESO *7,32* KG/M. AF_12/2025</t>
  </si>
  <si>
    <t>INSTALAÇÃO MONTANTE, PARA ALAMBRADO COM 2,40 A 5,00 M DE ALTURA, EM TUBO AÇO GALVANIZADO COM COSTURA, CLASSE MÉDIA, DN 3", E = *3,35* MM, PESO *7,32* KG/M. AF_12/2025</t>
  </si>
  <si>
    <t>INSTALAÇÃO MONTANTE, PARA ALAMBRADO DE 2,40 A 5,00 M DE ALTURA, EM TUBO AÇO GALVANIZADO COM COSTURA, CLASSE MÉDIA, DN 2 1/2", E = *3,65* MM, PESO *6,51* KG/M. AF_12/2025</t>
  </si>
  <si>
    <t>INSTALAÇÃO MONTANTE, PARA ALAMBRADO DE 2,40 A 5,00 M DE ALTURA, EM TUBO AÇO GALVANIZADO COM COSTURA, CLASSE MÉDIA, DN 2", E = *3,65* MM, PESO *5,10* KG/M. AF_12/2025</t>
  </si>
  <si>
    <t>PORTÃO COM MOURÕES DE MADEIRA ROLIÇA, DIÂMETRO 11 CM, COM 5 FIOS DE ARAME FARPADO Nº 14 CLASSE 250, SEM DOBRADIÇAS - FORNECIMENTO E INSTALAÇÃO. AF_12/2025</t>
  </si>
  <si>
    <t>PORTÃO DE ABRIR/GIRO, ESTRUTURADO POR TUBOS DE AÇO GALVANIZADO, COM TELA DE ARAME, PARA PEDESTRE - COMPLETO. AF_12/2025</t>
  </si>
  <si>
    <t>RECOMPOSIÇÃO PARCIAL DE ARAME FARPADO Nº 14 OU 16 CLASSE 250, FIXADO EM CERCA COM MOURÕES DE CONCRETO - FORNECIMENTO E INSTALAÇÃO. AF_12/2025</t>
  </si>
  <si>
    <t>CHAPISCO APLICADO EM ALVENARIA (COM PRESENÇA DE VÃOS) E ESTRUTURAS DE CONCRETO DE FACHADA, COM COLHER DE PEDREIRO. ARGAMASSA TRAÇO 1:3 COM PREPARO EM BETONEIRA 400L. AF_10/2022</t>
  </si>
  <si>
    <t>CHAPISCO APLICADO EM ALVENARIA (COM PRESENÇA DE VÃOS) E ESTRUTURAS DE CONCRETO DE FACHADA, COM COLHER DE PEDREIRO. ARGAMASSA TRAÇO 1:3 COM PREPARO MANUAL. AF_10/2022</t>
  </si>
  <si>
    <t>CHAPISCO APLICADO EM ALVENARIA (COM PRESENÇA DE VÃOS) E ESTRUTURAS DE CONCRETO DE FACHADA, COM EQUIPAMENTO DE PROJEÇÃO. ARGAMASSA TRAÇO 1:3 COM PREPARO EM BETONEIRA 400 L. AF_10/2022</t>
  </si>
  <si>
    <t>CHAPISCO APLICADO EM ALVENARIA (COM PRESENÇA DE VÃOS) E ESTRUTURAS DE CONCRETO DE FACHADA, COM EQUIPAMENTO DE PROJEÇÃO. ARGAMASSA TRAÇO 1:3 COM PREPARO MANUAL. AF_10/2022</t>
  </si>
  <si>
    <t>CHAPISCO APLICADO EM ALVENARIA (COM PRESENÇA DE VÃOS) E ESTRUTURAS DE CONCRETO DE FACHADA, COM ROLO PARA TEXTURA ACRÍLICA. ARGAMASSA INDUSTRIALIZADA COM PREPARO EM MISTURADOR 300 KG. AF_10/2022</t>
  </si>
  <si>
    <t>CHAPISCO APLICADO EM ALVENARIA (COM PRESENÇA DE VÃOS) E ESTRUTURAS DE CONCRETO DE FACHADA, COM ROLO PARA TEXTURA ACRÍLICA. ARGAMASSA INDUSTRIALIZADA COM PREPARO MANUAL. AF_10/2022</t>
  </si>
  <si>
    <t>CHAPISCO APLICADO EM ALVENARIA (COM PRESENÇA DE VÃOS) E ESTRUTURAS DE CONCRETO DE FACHADA, COM ROLO PARA TEXTURA ACRÍLICA. ARGAMASSA TRAÇO 1:4 E EMULSÃO POLIMÉRICA (ADESIVO) COM PREPARO EM BETONEIRA 400L. AF_10/2022</t>
  </si>
  <si>
    <t>CHAPISCO APLICADO EM ALVENARIA (COM PRESENÇA DE VÃOS) E ESTRUTURAS DE CONCRETO DE FACHADA, COM ROLO PARA TEXTURA ACRÍLICA. ARGAMASSA TRAÇO 1:4 E EMULSÃO POLIMÉRICA (ADESIVO) COM PREPARO MANUAL. AF_10/2022</t>
  </si>
  <si>
    <t>CHAPISCO APLICADO EM ALVENARIA (SEM PRESENÇA DE VÃOS) E ESTRUTURAS DE CONCRETO DE FACHADA, COM COLHER DE PEDREIRO. ARGAMASSA TRAÇO 1:3 COM PREPARO EM BETONEIRA 400L. AF_10/2022</t>
  </si>
  <si>
    <t>CHAPISCO APLICADO EM ALVENARIA (SEM PRESENÇA DE VÃOS) E ESTRUTURAS DE CONCRETO DE FACHADA, COM COLHER DE PEDREIRO. ARGAMASSA TRAÇO 1:3 COM PREPARO MANUAL. AF_10/2022</t>
  </si>
  <si>
    <t>CHAPISCO APLICADO EM ALVENARIA (SEM PRESENÇA DE VÃOS) E ESTRUTURAS DE CONCRETO DE FACHADA, COM EQUIPAMENTO DE PROJEÇÃO. ARGAMASSA TRAÇO 1:3 COM PREPARO EM BETONEIRA 400 L. AF_10/2022</t>
  </si>
  <si>
    <t>CHAPISCO APLICADO EM ALVENARIA (SEM PRESENÇA DE VÃOS) E ESTRUTURAS DE CONCRETO DE FACHADA, COM EQUIPAMENTO DE PROJEÇÃO. ARGAMASSA TRAÇO 1:3 COM PREPARO MANUAL. AF_10/2022</t>
  </si>
  <si>
    <t>CHAPISCO APLICADO EM ALVENARIA (SEM PRESENÇA DE VÃOS) E ESTRUTURAS DE CONCRETO DE FACHADA, COM ROLO PARA TEXTURA ACRÍLICA. ARGAMASSA INDUSTRIALIZADA COM PREPARO EM MISTURADOR 300 KG. AF_10/2022</t>
  </si>
  <si>
    <t>CHAPISCO APLICADO EM ALVENARIA (SEM PRESENÇA DE VÃOS) E ESTRUTURAS DE CONCRETO DE FACHADA, COM ROLO PARA TEXTURA ACRÍLICA. ARGAMASSA INDUSTRIALIZADA COM PREPARO MANUAL. AF_10/2022</t>
  </si>
  <si>
    <t>CHAPISCO APLICADO EM ALVENARIA (SEM PRESENÇA DE VÃOS) E ESTRUTURAS DE CONCRETO DE FACHADA, COM ROLO PARA TEXTURA ACRÍLICA. ARGAMASSA TRAÇO 1:4 E EMULSÃO POLIMÉRICA (ADESIVO) COM PREPARO EM BETONEIRA 400L. AF_10/2022</t>
  </si>
  <si>
    <t>CHAPISCO APLICADO EM ALVENARIA (SEM PRESENÇA DE VÃOS) E ESTRUTURAS DE CONCRETO DE FACHADA, COM ROLO PARA TEXTURA ACRÍLICA. ARGAMASSA TRAÇO 1:4 E EMULSÃO POLIMÉRICA (ADESIVO) COM PREPARO MANUAL. AF_10/2022</t>
  </si>
  <si>
    <t>CHAPISCO APLICADO EM ALVENARIA E ESTRUTURAS DE CONCRETO INTERNAS, COM EQUIPAMENTO DE PROJEÇÃO. ARGAMASSA TRAÇO 1:3 COM PREPARO EM BETONEIRA 400 L. AF_10/2022</t>
  </si>
  <si>
    <t>CHAPISCO APLICADO EM ALVENARIA E ESTRUTURAS DE CONCRETO INTERNAS, COM EQUIPAMENTO DE PROJEÇÃO. ARGAMASSA TRAÇO 1:3 COM PREPARO MANUAL. AF_10/2022</t>
  </si>
  <si>
    <t>CHAPISCO APLICADO EM ALVENARIAS E ESTRUTURAS DE CONCRETO INTERNAS, COM COLHER DE PEDREIRO. ARGAMASSA TRAÇO 1:3 COM PREPARO EM BETONEIRA 400L. AF_10/2022</t>
  </si>
  <si>
    <t>CHAPISCO APLICADO EM ALVENARIAS E ESTRUTURAS DE CONCRETO INTERNAS, COM COLHER DE PEDREIRO. ARGAMASSA TRAÇO 1:3 COM PREPARO MANUAL. AF_10/2022</t>
  </si>
  <si>
    <t>CHAPISCO APLICADO NO TETO OU EM ALVENARIA E ESTRUTURA, COM ROLO PARA TEXTURA ACRÍLICA. ARGAMASSA INDUSTRIALIZADA COM PREPARO EM MISTURADOR 300 KG. AF_10/2022</t>
  </si>
  <si>
    <t>CHAPISCO APLICADO NO TETO OU EM ALVENARIA E ESTRUTURA, COM ROLO PARA TEXTURA ACRÍLICA. ARGAMASSA INDUSTRIALIZADA COM PREPARO MANUAL. AF_10/2022</t>
  </si>
  <si>
    <t>CHAPISCO APLICADO NO TETO OU EM ALVENARIA E ESTRUTURA, COM ROLO PARA TEXTURA ACRÍLICA. ARGAMASSA TRAÇO 1:4 E EMULSÃO POLIMÉRICA (ADESIVO) COM PREPARO EM BETONEIRA 400L. AF_10/2022</t>
  </si>
  <si>
    <t>CHAPISCO APLICADO NO TETO OU EM ALVENARIA E ESTRUTURA, COM ROLO PARA TEXTURA ACRÍLICA. ARGAMASSA TRAÇO 1:4 E EMULSÃO POLIMÉRICA (ADESIVO) COM PREPARO MANUAL. AF_10/2022</t>
  </si>
  <si>
    <t>CHAPISCO APLICADO NO TETO OU EM ESTRUTURA, COM DESEMPENADEIRA DENTADA. ARGAMASSA INDUSTRIALIZADA COM PREPARO EM MISTURADOR 300 KG. AF_10/2022</t>
  </si>
  <si>
    <t>CHAPISCO APLICADO NO TETO OU EM ESTRUTURA, COM DESEMPENADEIRA DENTADA. ARGAMASSA INDUSTRIALIZADA COM PREPARO MANUAL. AF_10/2022</t>
  </si>
  <si>
    <t>CHAPISCO APLICADO SOMENTE NA ESTRUTURA DE CONCRETO DA FACHADA, COM DESEMPENADEIRA DENTADA. ARGAMASSA INDUSTRIALIZADA COM PREPARO EM MISTURADOR 300 KG. AF_10/2022</t>
  </si>
  <si>
    <t>CHAPISCO APLICADO SOMENTE NA ESTRUTURA DE CONCRETO DA FACHADA, COM DESEMPENADEIRA DENTADA. ARGAMASSA INDUSTRIALIZADA COM PREPARO MANUAL. AF_10/2022</t>
  </si>
  <si>
    <t>CONCRETAGEM DE ESCADAS, FCK=25 MPA, COM USO DE BOMBA - LANÇAMENTO, ADENSAMENTO E ACABAMENTO. AF_02/2022_PS</t>
  </si>
  <si>
    <t>CONCRETAGEM DE MURETAS, FCK=25 MPA, COM USO DE BOMBA - LANÇAMENTO, ADENSAMENTO E ACABAMENTO. AF_02/2022_PS</t>
  </si>
  <si>
    <t>CONCRETAGEM DE PILARES, FCK = 25 MPA, COM USO DE BALDES - LANÇAMENTO, ADENSAMENTO E ACABAMENTO. AF_02/2022</t>
  </si>
  <si>
    <t>CONCRETAGEM DE PILARES, FCK = 25 MPA, COM USO DE BOMBA - LANÇAMENTO, ADENSAMENTO E ACABAMENTO. AF_02/2022_PS</t>
  </si>
  <si>
    <t>CONCRETAGEM DE PILARES, FCK = 25 MPA, COM USO DE GRUA - LANÇAMENTO, ADENSAMENTO E ACABAMENTO. AF_02/2022</t>
  </si>
  <si>
    <t>CONCRETAGEM DE PILARES, FCK=25 MPA, COM USO DE JERICAS EM CREMALHEIRA - LANÇAMENTO, ADENSAMENTO E ACABAMENTO. AF_02/2022</t>
  </si>
  <si>
    <t>CONCRETAGEM DE PILARES, FCK=25 MPA, COM USO DE JERICAS EM ELEVADOR DE CABO - LANÇAMENTO, ADENSAMENTO E ACABAMENTO. AF_02/2022</t>
  </si>
  <si>
    <t>CONCRETAGEM DE RESERVATÓRIOS, FCK=25 MPA, COM USO DE BOMBA - LANÇAMENTO, ADENSAMENTO E ACABAMENTO. AF_02/2022_PS</t>
  </si>
  <si>
    <t>CONCRETAGEM DE VIGAS E LAJES, FCK=25 MPA, PARA LAJES MACIÇAS OU NERVURADAS COM GRUA DE CAÇAMBA DE 500 L EM EDIFICAÇÃO DE MULTIPAVIMENTOS ATÉ 16 ANDARES - LANÇAMENTO, ADENSAMENTO E ACABAMENTO. AF_02/2022</t>
  </si>
  <si>
    <t>CONCRETAGEM DE VIGAS E LAJES, FCK=25 MPA, PARA LAJES MACIÇAS OU NERVURADAS COM JERICAS EM CREMALHEIRA EM EDIFICAÇÃO DE MULTIPAVIMENTOS ATÉ 16 ANDARES - LANÇAMENTO, ADENSAMENTO E ACABAMENTO. AF_02/2022</t>
  </si>
  <si>
    <t>CONCRETAGEM DE VIGAS E LAJES, FCK=25 MPA, PARA LAJES MACIÇAS OU NERVURADAS COM JERICAS EM ELEVADOR DE CABO EM EDIFICAÇÃO DE MULTIPAVIMENTOS ATÉ 16 ANDARES - LANÇAMENTO, ADENSAMENTO E ACABAMENTO. AF_02/2022</t>
  </si>
  <si>
    <t>CONCRETAGEM DE VIGAS E LAJES, FCK=25 MPA, PARA LAJES MACIÇAS OU NERVURADAS COM USO DE BOMBA - LANÇAMENTO, ADENSAMENTO E ACABAMENTO. AF_02/2022_PS</t>
  </si>
  <si>
    <t>CONCRETAGEM DE VIGAS E LAJES, FCK=25 MPA, PARA LAJES PREMOLDADAS COM GRUA DE CAÇAMBA DE 350 L EM EDIFICAÇÃO DE MULTIPAVIMENTOS ATÉ 16 ANDARES - LANÇAMENTO, ADENSAMENTO E ACABAMENTO. AF_02/2022</t>
  </si>
  <si>
    <t>CONCRETAGEM DE VIGAS E LAJES, FCK=25 MPA, PARA LAJES PREMOLDADAS COM JERICAS EM CREMALHEIRA EM EDIFICAÇÃO DE MULTIPAVIMENTOS ATÉ 16 ANDARES - LANÇAMENTO, ADENSAMENTO E ACABAMENTO. AF_02/2022</t>
  </si>
  <si>
    <t>CONCRETAGEM DE VIGAS E LAJES, FCK=25 MPA, PARA LAJES PREMOLDADAS COM JERICAS EM ELEVADOR DE CABO EM EDIFICAÇÃO DE MULTIPAVIMENTOS ATÉ 16 ANDARES - LANÇAMENTO, ADENSAMENTO E ACABAMENTO. AF_02/2022</t>
  </si>
  <si>
    <t>CONCRETAGEM DE VIGAS E LAJES, FCK=25 MPA, PARA LAJES PREMOLDADAS COM USO DE BOMBA - LANÇAMENTO, ADENSAMENTO E ACABAMENTO. AF_02/2022_PS</t>
  </si>
  <si>
    <t>CONCRETAGEM DE VIGAS E LAJES, FCK=25 MPA, PARA QUALQUER TIPO DE LAJE COM BALDES EM EDIFICAÇÃO DE MULTIPAVIMENTOS ATÉ 04 ANDARES - LANÇAMENTO, ADENSAMENTO E ACABAMENTO. AF_02/2022</t>
  </si>
  <si>
    <t>CONCRETAGEM DE VIGAS E LAJES, FCK=25 MPA, PARA QUALQUER TIPO DE LAJE COM BALDES EM EDIFICAÇÃO TÉRREA - LANÇAMENTO, ADENSAMENTO E ACABAMENTO. AF_02/2022</t>
  </si>
  <si>
    <t>LANÇAMENTO COM USO DE BALDES, ADENSAMENTO E ACABAMENTO DE CONCRETO EM ESTRUTURAS. AF_02/2022</t>
  </si>
  <si>
    <t>LANÇAMENTO COM USO DE BOMBA, ADENSAMENTO E ACABAMENTO DE CONCRETO EM ESTRUTURAS. AF_02/2022</t>
  </si>
  <si>
    <t>EXECUÇÃO DE REVESTIMENTO DE CONCRETO PROJETADO COM ESPESSURA DE 10 CM, ARMADO COM FIBRAS DE AÇO, INCLINAÇÃO DE 90°, APLICAÇÃO CONTÍNUA, UTILIZANDO EQUIPAMENTO DE PROJEÇÃO COM 3 M3/H DE CAPACIDADE. AF_07/2024</t>
  </si>
  <si>
    <t>EXECUÇÃO DE REVESTIMENTO DE CONCRETO PROJETADO COM ESPESSURA DE 10 CM, ARMADO COM FIBRAS DE AÇO, INCLINAÇÃO DE 90°, APLICAÇÃO CONTÍNUA, UTILIZANDO EQUIPAMENTO DE PROJEÇÃO COM 6 M3/H DE CAPACIDADE. AF_07/2024</t>
  </si>
  <si>
    <t>EXECUÇÃO DE REVESTIMENTO DE CONCRETO PROJETADO COM ESPESSURA DE 10 CM, ARMADO COM FIBRAS DE AÇO, INCLINAÇÃO DE 90°, APLICAÇÃO DESCONTÍNUA, UTILIZANDO EQUIPAMENTO DE PROJEÇÃO COM 3 M3/H DE CAPACIDADE. AF_07/2024</t>
  </si>
  <si>
    <t>EXECUÇÃO DE REVESTIMENTO DE CONCRETO PROJETADO COM ESPESSURA DE 10 CM, ARMADO COM FIBRAS DE AÇO, INCLINAÇÃO DE 90°, APLICAÇÃO DESCONTÍNUA, UTILIZANDO EQUIPAMENTO DE PROJEÇÃO COM 6 M3/H DE CAPACIDADE. AF_07/2024</t>
  </si>
  <si>
    <t>EXECUÇÃO DE REVESTIMENTO DE CONCRETO PROJETADO COM ESPESSURA DE 10 CM, ARMADO COM FIBRAS DE AÇO, INCLINAÇÃO MENOR QUE 90°, APLICAÇÃO CONTÍNUA, UTILIZANDO EQUIPAMENTO DE PROJEÇÃO COM 3 M3/H DE CAPACIDADE. AF_07/2024</t>
  </si>
  <si>
    <t>EXECUÇÃO DE REVESTIMENTO DE CONCRETO PROJETADO COM ESPESSURA DE 10 CM, ARMADO COM FIBRAS DE AÇO, INCLINAÇÃO MENOR QUE 90°, APLICAÇÃO CONTÍNUA, UTILIZANDO EQUIPAMENTO DE PROJEÇÃO COM 6 M3/H DE CAPACIDADE. AF_07/2024</t>
  </si>
  <si>
    <t>EXECUÇÃO DE REVESTIMENTO DE CONCRETO PROJETADO COM ESPESSURA DE 10 CM, ARMADO COM FIBRAS DE AÇO, INCLINAÇÃO MENOR QUE 90°, APLICAÇÃO DESCONTÍNUA, UTILIZANDO EQUIPAMENTO DE PROJEÇÃO COM 3 M3/H DE CAPACIDADE. AF_07/2024</t>
  </si>
  <si>
    <t>EXECUÇÃO DE REVESTIMENTO DE CONCRETO PROJETADO COM ESPESSURA DE 10 CM, ARMADO COM FIBRAS DE AÇO, INCLINAÇÃO MENOR QUE 90°, APLICAÇÃO DESCONTÍNUA, UTILIZANDO EQUIPAMENTO DE PROJEÇÃO COM 6 M3/H DE CAPACIDADE. AF_07/2024</t>
  </si>
  <si>
    <t>EXECUÇÃO DE REVESTIMENTO DE CONCRETO PROJETADO COM ESPESSURA DE 10 CM, ARMADO COM TELA, INCLINAÇÃO DE 90°, APLICAÇÃO CONTÍNUA, UTILIZANDO EQUIPAMENTO DE PROJEÇÃO COM 3 M3/H DE CAPACIDADE. AF_07/2024</t>
  </si>
  <si>
    <t>EXECUÇÃO DE REVESTIMENTO DE CONCRETO PROJETADO COM ESPESSURA DE 10 CM, ARMADO COM TELA, INCLINAÇÃO DE 90°, APLICAÇÃO CONTÍNUA, UTILIZANDO EQUIPAMENTO DE PROJEÇÃO COM 6 M3/H DE CAPACIDADE. AF_07/2024</t>
  </si>
  <si>
    <t>EXECUÇÃO DE REVESTIMENTO DE CONCRETO PROJETADO COM ESPESSURA DE 10 CM, ARMADO COM TELA, INCLINAÇÃO DE 90°, APLICAÇÃO DESCONTÍNUA, UTILIZANDO EQUIPAMENTO DE PROJEÇÃO COM 3 M3/H DE CAPACIDADE. AF_07/2024</t>
  </si>
  <si>
    <t>EXECUÇÃO DE REVESTIMENTO DE CONCRETO PROJETADO COM ESPESSURA DE 10 CM, ARMADO COM TELA, INCLINAÇÃO DE 90°, APLICAÇÃO DESCONTÍNUA, UTILIZANDO EQUIPAMENTO DE PROJEÇÃO COM 6 M3/H DE CAPACIDADE. AF_07/2024</t>
  </si>
  <si>
    <t>EXECUÇÃO DE REVESTIMENTO DE CONCRETO PROJETADO COM ESPESSURA DE 10 CM, ARMADO COM TELA, INCLINAÇÃO MENOR QUE 90°, APLICAÇÃO CONTÍNUA, UTILIZANDO EQUIPAMENTO DE PROJEÇÃO COM 3 M3/H DE CAPACIDADE. AF_07/2024</t>
  </si>
  <si>
    <t>EXECUÇÃO DE REVESTIMENTO DE CONCRETO PROJETADO COM ESPESSURA DE 10 CM, ARMADO COM TELA, INCLINAÇÃO MENOR QUE 90°, APLICAÇÃO CONTÍNUA, UTILIZANDO EQUIPAMENTO DE PROJEÇÃO COM 6 M3/H DE CAPACIDADE. AF_07/2024</t>
  </si>
  <si>
    <t>EXECUÇÃO DE REVESTIMENTO DE CONCRETO PROJETADO COM ESPESSURA DE 10 CM, ARMADO COM TELA, INCLINAÇÃO MENOR QUE 90°, APLICAÇÃO DESCONTÍNUA, UTILIZANDO EQUIPAMENTO DE PROJEÇÃO COM 3 M3/H DE CAPACIDADE. AF_07/2024</t>
  </si>
  <si>
    <t>EXECUÇÃO DE REVESTIMENTO DE CONCRETO PROJETADO COM ESPESSURA DE 10 CM, ARMADO COM TELA, INCLINAÇÃO MENOR QUE 90°, APLICAÇÃO DESCONTÍNUA, UTILIZANDO EQUIPAMENTO DE PROJEÇÃO COM 6 M3/H DE CAPACIDADE. AF_07/2024</t>
  </si>
  <si>
    <t>EXECUÇÃO DE REVESTIMENTO DE CONCRETO PROJETADO COM ESPESSURA DE 7 CM, ARMADO COM FIBRAS DE AÇO, INCLINAÇÃO DE 90°, APLICAÇÃO CONTÍNUA, UTILIZANDO EQUIPAMENTO DE PROJEÇÃO COM 3 M3/H DE CAPACIDADE. AF_07/2024</t>
  </si>
  <si>
    <t>EXECUÇÃO DE REVESTIMENTO DE CONCRETO PROJETADO COM ESPESSURA DE 7 CM, ARMADO COM FIBRAS DE AÇO, INCLINAÇÃO DE 90°, APLICAÇÃO CONTÍNUA, UTILIZANDO EQUIPAMENTO DE PROJEÇÃO COM 6 M3/H DE CAPACIDADE. AF_07/2024</t>
  </si>
  <si>
    <t>EXECUÇÃO DE REVESTIMENTO DE CONCRETO PROJETADO COM ESPESSURA DE 7 CM, ARMADO COM FIBRAS DE AÇO, INCLINAÇÃO DE 90°, APLICAÇÃO DESCONTÍNUA, UTILIZANDO EQUIPAMENTO DE PROJEÇÃO COM 3 M3/H DE CAPACIDADE. AF_07/2024</t>
  </si>
  <si>
    <t>EXECUÇÃO DE REVESTIMENTO DE CONCRETO PROJETADO COM ESPESSURA DE 7 CM, ARMADO COM FIBRAS DE AÇO, INCLINAÇÃO DE 90°, APLICAÇÃO DESCONTÍNUA, UTILIZANDO EQUIPAMENTO DE PROJEÇÃO COM 6 M3/H DE CAPACIDADE. AF_07/2024</t>
  </si>
  <si>
    <t>EXECUÇÃO DE REVESTIMENTO DE CONCRETO PROJETADO COM ESPESSURA DE 7 CM, ARMADO COM FIBRAS DE AÇO, INCLINAÇÃO MENOR QUE 90°, APLICAÇÃO CONTÍNUA, UTILIZANDO EQUIPAMENTO DE PROJEÇÃO COM 3 M3/H DE CAPACIDADE. AF_07/2024</t>
  </si>
  <si>
    <t>EXECUÇÃO DE REVESTIMENTO DE CONCRETO PROJETADO COM ESPESSURA DE 7 CM, ARMADO COM FIBRAS DE AÇO, INCLINAÇÃO MENOR QUE 90°, APLICAÇÃO CONTÍNUA, UTILIZANDO EQUIPAMENTO DE PROJEÇÃO COM 6 M3/H DE CAPACIDADE. AF_07/2024</t>
  </si>
  <si>
    <t>EXECUÇÃO DE REVESTIMENTO DE CONCRETO PROJETADO COM ESPESSURA DE 7 CM, ARMADO COM FIBRAS DE AÇO, INCLINAÇÃO MENOR QUE 90°, APLICAÇÃO DESCONTÍNUA, UTILIZANDO EQUIPAMENTO DE PROJEÇÃO COM 3 M3/H DE CAPACIDADE. AF_07/2024</t>
  </si>
  <si>
    <t>EXECUÇÃO DE REVESTIMENTO DE CONCRETO PROJETADO COM ESPESSURA DE 7 CM, ARMADO COM FIBRAS DE AÇO, INCLINAÇÃO MENOR QUE 90°, APLICAÇÃO DESCONTÍNUA, UTILIZANDO EQUIPAMENTO DE PROJEÇÃO COM 6 M3/H DE CAPACIDADE. AF_07/2024</t>
  </si>
  <si>
    <t>EXECUÇÃO DE REVESTIMENTO DE CONCRETO PROJETADO COM ESPESSURA DE 7 CM, ARMADO COM TELA, INCLINAÇÃO DE 90°, APLICAÇÃO CONTÍNUA, UTILIZANDO EQUIPAMENTO DE PROJEÇÃO COM 3 M3/H DE CAPACIDADE. AF_07/2024</t>
  </si>
  <si>
    <t>EXECUÇÃO DE REVESTIMENTO DE CONCRETO PROJETADO COM ESPESSURA DE 7 CM, ARMADO COM TELA, INCLINAÇÃO DE 90°, APLICAÇÃO CONTÍNUA, UTILIZANDO EQUIPAMENTO DE PROJEÇÃO COM 6 M3/H DE CAPACIDADE. AF_07/2024</t>
  </si>
  <si>
    <t>EXECUÇÃO DE REVESTIMENTO DE CONCRETO PROJETADO COM ESPESSURA DE 7 CM, ARMADO COM TELA, INCLINAÇÃO DE 90°, APLICAÇÃO DESCONTÍNUA, UTILIZANDO EQUIPAMENTO DE PROJEÇÃO COM 3 M3/H DE CAPACIDADE. AF_07/2024</t>
  </si>
  <si>
    <t>EXECUÇÃO DE REVESTIMENTO DE CONCRETO PROJETADO COM ESPESSURA DE 7 CM, ARMADO COM TELA, INCLINAÇÃO DE 90°, APLICAÇÃO DESCONTÍNUA, UTILIZANDO EQUIPAMENTO DE PROJEÇÃO COM 6 M3/H DE CAPACIDADE. AF_07/2024</t>
  </si>
  <si>
    <t>EXECUÇÃO DE REVESTIMENTO DE CONCRETO PROJETADO COM ESPESSURA DE 7 CM, ARMADO COM TELA, INCLINAÇÃO MENOR QUE 90°, APLICAÇÃO CONTÍNUA, UTILIZANDO EQUIPAMENTO DE PROJEÇÃO COM 3 M3/H DE CAPACIDADE. AF_07/2024</t>
  </si>
  <si>
    <t>EXECUÇÃO DE REVESTIMENTO DE CONCRETO PROJETADO COM ESPESSURA DE 7 CM, ARMADO COM TELA, INCLINAÇÃO MENOR QUE 90°, APLICAÇÃO CONTÍNUA, UTILIZANDO EQUIPAMENTO DE PROJEÇÃO COM 6 M3/H DE CAPACIDADE. AF_07/2024</t>
  </si>
  <si>
    <t>EXECUÇÃO DE REVESTIMENTO DE CONCRETO PROJETADO COM ESPESSURA DE 7 CM, ARMADO COM TELA, INCLINAÇÃO MENOR QUE 90°, APLICAÇÃO DESCONTÍNUA, UTILIZANDO EQUIPAMENTO DE PROJEÇÃO COM 3 M3/H DE CAPACIDADE. AF_07/2024</t>
  </si>
  <si>
    <t>EXECUÇÃO DE REVESTIMENTO DE CONCRETO PROJETADO COM ESPESSURA DE 7 CM, ARMADO COM TELA, INCLINAÇÃO MENOR QUE 90°, APLICAÇÃO DESCONTÍNUA, UTILIZANDO EQUIPAMENTO DE PROJEÇÃO COM 6 M3/H DE CAPACIDADE. AF_07/2024</t>
  </si>
  <si>
    <t>REVESTIMENTO VEGETAL PARA SOLO GRAMPEADO VERDE, ATRAVÉS DE HIDROSSEMEADURA. AF_07/2024</t>
  </si>
  <si>
    <t>ANCORAGEM ATIVA PARA CABO COM 1 CORDOALHA DE DIÂMETRO NOMINAL DE 12,7 MM. AF_08/2022</t>
  </si>
  <si>
    <t>ANCORAGEM ATIVA PARA CABO COM 1 CORDOALHA DE DIÂMETRO NOMINAL DE 15,2 MM. AF_08/2022</t>
  </si>
  <si>
    <t>ANCORAGEM ATIVA PARA CABO COM 12 CORDOALHAS DE DIÂMETRO NOMINAL DE 12,7 MM. AF_08/2022</t>
  </si>
  <si>
    <t>ANCORAGEM ATIVA PARA CABO COM 12 CORDOALHAS DE DIÂMETRO NOMINAL DE 15,2 MM. AF_08/2022</t>
  </si>
  <si>
    <t>ANCORAGEM ATIVA PARA CABO COM 2 CORDOALHAS DE DIÂMETRO NOMINAL DE 12,7 MM. AF_08/2022</t>
  </si>
  <si>
    <t>ANCORAGEM ATIVA PARA CABO COM 2 CORDOALHAS DE DIÂMETRO NOMINAL DE 15,2 MM. AF_08/2022</t>
  </si>
  <si>
    <t>ANCORAGEM ATIVA PARA CABO COM 4 CORDOALHAS DE DIÂMETRO NOMINAL DE 12,7 MM. AF_08/2022</t>
  </si>
  <si>
    <t>ANCORAGEM ATIVA PARA CABO COM 4 CORDOALHAS DE DIÂMETRO NOMINAL DE 15,2 MM. AF_08/2022</t>
  </si>
  <si>
    <t>ANCORAGEM ATIVA PARA CABO COM 6 CORDOALHAS DE DIÂMETRO NOMINAL DE 12,7 MM. AF_08/2022</t>
  </si>
  <si>
    <t>ANCORAGEM ATIVA PARA CABO COM 6 CORDOALHAS DE DIÂMETRO NOMINAL DE 15,2 MM. AF_08/2022</t>
  </si>
  <si>
    <t>ANCORAGEM ATIVA PARA CABO COM 7 CORDOALHAS DE DIÂMETRO NOMINAL DE 12,7 MM. AF_08/2022</t>
  </si>
  <si>
    <t>ANCORAGEM ATIVA PARA CABO COM 7 CORDOALHAS DE DIÂMETRO NOMINAL DE 15,2 MM. AF_08/2022</t>
  </si>
  <si>
    <t>ANCORAGEM ATIVA PARA CORDOALHA COM 7 FIOS E DIÂMETRO NOMINAL DE 12,7 MM. AF_08/2022</t>
  </si>
  <si>
    <t>ANCORAGEM ATIVA PARA CORDOALHA COM 7 FIOS E DIÂMETRO NOMINAL DE 15,2 MM. AF_08/2022</t>
  </si>
  <si>
    <t>ANCORAGEM PASSIVA PARA CABO COM 1 CORDOALHA DE DIÂMETRO NOMINAL DE 12,7 MM. AF_08/2022</t>
  </si>
  <si>
    <t>ANCORAGEM PASSIVA PARA CABO COM 1 CORDOALHA DE DIÂMETRO NOMINAL DE 15,2 MM. AF_08/2022</t>
  </si>
  <si>
    <t>ANCORAGEM PASSIVA PARA CABO COM 12 CORDOALHAS DE DIÂMETRO NOMINAL DE 12,7 MM. AF_08/2022</t>
  </si>
  <si>
    <t>ANCORAGEM PASSIVA PARA CABO COM 12 CORDOALHAS DE DIÂMETRO NOMINAL DE 15,2 MM. AF_08/2022</t>
  </si>
  <si>
    <t>ANCORAGEM PASSIVA PARA CABO COM 2 CORDOALHAS DE DIÂMETRO NOMINAL DE 12,7 MM. AF_08/2022</t>
  </si>
  <si>
    <t>ANCORAGEM PASSIVA PARA CABO COM 2 CORDOALHAS DE DIÂMETRO NOMINAL DE 15,2 MM. AF_08/2022</t>
  </si>
  <si>
    <t>ANCORAGEM PASSIVA PARA CABO COM 4 CORDOALHAS DE DIÂMETRO NOMINAL DE 12,7 MM. AF_08/2022</t>
  </si>
  <si>
    <t>ANCORAGEM PASSIVA PARA CABO COM 4 CORDOALHAS DE DIÂMETRO NOMINAL DE 15,2 MM. AF_08/2022</t>
  </si>
  <si>
    <t>ANCORAGEM PASSIVA PARA CABO COM 6 CORDOALHAS DE DIÂMETRO NOMINAL DE 12,7 MM. AF_08/2022</t>
  </si>
  <si>
    <t>ANCORAGEM PASSIVA PARA CABO COM 6 CORDOALHAS DE DIÂMETRO NOMINAL DE 15,2 MM. AF_08/2022</t>
  </si>
  <si>
    <t>ANCORAGEM PASSIVA PARA CABO COM 7 CORDOALHAS DE DIÂMETRO NOMINAL DE 12,7 MM. AF_08/2022</t>
  </si>
  <si>
    <t>ANCORAGEM PASSIVA PARA CABO COM 7 CORDOALHAS DE DIÂMETRO NOMINAL DE 15,2 MM. AF_08/2022</t>
  </si>
  <si>
    <t>ANCORAGEM PASSIVA PARA CORDOALHA COM 7 FIOS E DIÂMETRO NOMINAL DE 12,7 MM. AF_08/2022</t>
  </si>
  <si>
    <t>ANCORAGEM PASSIVA PARA CORDOALHA COM 7 FIOS E DIÂMETRO NOMINAL DE 15,2 MM. AF_08/2022</t>
  </si>
  <si>
    <t>FORNECIMENTO E INSTALAÇÃO DE BAINHA CIRCULAR COM DIÂMETRO NOMINAL DE 35 MM, INCLUSIVE INJEÇÃO DE NATA DE CIMENTO. AF_08/2022</t>
  </si>
  <si>
    <t>FORNECIMENTO E INSTALAÇÃO DE BAINHA CIRCULAR COM DIÂMETRO NOMINAL DE 40 MM, INCLUSIVE INJEÇÃO DE NATA DE CIMENTO. AF_08/2022</t>
  </si>
  <si>
    <t>FORNECIMENTO E INSTALAÇÃO DE BAINHA CIRCULAR COM DIÂMETRO NOMINAL DE 50 MM, INCLUSIVE INJEÇÃO DE NATA DE CIMENTO. AF_08/2022</t>
  </si>
  <si>
    <t>FORNECIMENTO E INSTALAÇÃO DE BAINHA CIRCULAR COM DIÂMETRO NOMINAL DE 55 MM, INCLUSIVE INJEÇÃO DE NATA DE CIMENTO. AF_08/2022</t>
  </si>
  <si>
    <t>FORNECIMENTO E INSTALAÇÃO DE BAINHA CIRCULAR COM DIÂMETRO NOMINAL DE 60 MM, INCLUSIVE INJEÇÃO DE NATA DE CIMENTO. AF_08/2022</t>
  </si>
  <si>
    <t>FORNECIMENTO E INSTALAÇÃO DE BAINHA CIRCULAR COM DIÂMETRO NOMINAL DE 65 MM, INCLUSIVE INJEÇÃO DE NATA DE CIMENTO. AF_08/2022</t>
  </si>
  <si>
    <t>FORNECIMENTO E INSTALAÇÃO DE BAINHA CIRCULAR COM DIÂMETRO NOMINAL DE 80 MM, INCLUSIVE INJEÇÃO DE NATA DE CIMENTO. AF_08/2022</t>
  </si>
  <si>
    <t>FORNECIMENTO E INSTALAÇÃO DE CABO COM CORDOALHA NUA, RESISTÊNCIA À TRAÇÃO DE 190 KGF/MM² E DIÂMETRO NOMINAL DE 12,7 MM, EM VIGA. AF_08/2022</t>
  </si>
  <si>
    <t>FORNECIMENTO E INSTALAÇÃO DE CABO COM CORDOALHA NUA, RESISTÊNCIA À TRAÇÃO DE 190 KGF/MM² E DIÂMETRO NOMINAL DE 15,2 MM, EM VIGA. AF_08/2022</t>
  </si>
  <si>
    <t>FORNECIMENTO E INSTALAÇÃO DE CABO COM CORDOALHA NUA, RESISTÊNCIA À TRAÇÃO DE 210 KGF/MM² E DIÂMETRO NOMINAL DE 12,7 MM, EM VIGA. AF_08/2022</t>
  </si>
  <si>
    <t>FORNECIMENTO E INSTALAÇÃO DE CABO COM CORDOALHA NUA, RESISTÊNCIA À TRAÇÃO DE 210 KGF/MM² E DIÂMETRO NOMINAL DE 15,2 MM, EM VIGA. AF_08/2022</t>
  </si>
  <si>
    <t>FORNECIMENTO E INSTALAÇÃO DE CORDOALHA COM 7 FIOS, RESISTÊNCIA À TRAÇÃO DE 190 KGF/MM² E DIÂMETRO NOMINAL DE 12,7 MM, EM LAJE. AF_08/2022</t>
  </si>
  <si>
    <t>FORNECIMENTO E INSTALAÇÃO DE CORDOALHA COM 7 FIOS, RESISTÊNCIA À TRAÇÃO DE 190 KGF/MM² E DIÂMETRO NOMINAL DE 12,7 MM, EM VIGA. AF_08/2022</t>
  </si>
  <si>
    <t>FORNECIMENTO E INSTALAÇÃO DE CORDOALHA COM 7 FIOS, RESISTÊNCIA À TRAÇÃO DE 190 KGF/MM² E DIÂMETRO NOMINAL DE 15,2 MM, EM LAJE. AF_08/2022</t>
  </si>
  <si>
    <t>FORNECIMENTO E INSTALAÇÃO DE CORDOALHA COM 7 FIOS, RESISTÊNCIA À TRAÇÃO DE 190 KGF/MM² E DIÂMETRO NOMINAL DE 15,2 MM, EM VIGA. AF_08/2022</t>
  </si>
  <si>
    <t>FORNECIMENTO E INSTALAÇÃO DE CORDOALHA COM 7 FIOS, RESISTÊNCIA À TRAÇÃO DE 210 KGF/MM² E DIÂMETRO NOMINAL DE 12,7 MM, EM LAJE. AF_08/2022</t>
  </si>
  <si>
    <t>FORNECIMENTO E INSTALAÇÃO DE CORDOALHA COM 7 FIOS, RESISTÊNCIA À TRAÇÃO DE 210 KGF/MM² E DIÂMETRO NOMINAL DE 12,7 MM, EM VIGA. AF_08/2022</t>
  </si>
  <si>
    <t>FORNECIMENTO E INSTALAÇÃO DE CORDOALHA COM 7 FIOS, RESISTÊNCIA À TRAÇÃO DE 210 KGF/MM² E DIÂMETRO NOMINAL DE 15,2 MM, EM LAJE. AF_08/2022</t>
  </si>
  <si>
    <t>FORNECIMENTO E INSTALAÇÃO DE CORDOALHA COM 7 FIOS, RESISTÊNCIA À TRAÇÃO DE 210 KGF/MM² E DIÂMETRO NOMINAL DE 15,2 MM, EM VIGA. AF_08/2022</t>
  </si>
  <si>
    <t>CONTRAPISO ACÚSTICO EM ARGAMASSA PRONTA, PREPARO MANUAL, APLICADO EM ÁREAS SECA, ACABAMENTO NÃO REFORÇADO, ESPESSURA 6CM. AF_07/2021</t>
  </si>
  <si>
    <t>CONTRAPISO ACÚSTICO EM ARGAMASSA PRONTA, PREPARO MANUAL, APLICADO EM ÁREAS SECAS, ACABAMENTO NÃO REFORÇADO, ESPESSURA 5CM. AF_07/2021</t>
  </si>
  <si>
    <t>CONTRAPISO ACÚSTICO EM ARGAMASSA PRONTA, PREPARO MANUAL, APLICADO EM ÁREAS SECAS, ACABAMENTO NÃO REFORÇADO, ESPESSURA 7CM. AF_07/2021</t>
  </si>
  <si>
    <t>CONTRAPISO ACÚSTICO EM ARGAMASSA PRONTA, PREPARO MECÂNICO COM MISTURADOR 300 KG, APLICADO EM ÁREAS SECAS, ACABAMENTO NÃO REFORÇADO, ESPESSURA 5CM. AF_07/2021</t>
  </si>
  <si>
    <t>CONTRAPISO ACÚSTICO EM ARGAMASSA PRONTA, PREPARO MECÂNICO COM MISTURADOR 300 KG, APLICADO EM ÁREAS SECAS, ACABAMENTO NÃO REFORÇADO, ESPESSURA 6CM. AF_07/2021</t>
  </si>
  <si>
    <t>CONTRAPISO ACÚSTICO EM ARGAMASSA PRONTA, PREPARO MECÂNICO COM MISTURADOR 300 KG, APLICADO EM ÁREAS SECAS, ACABAMENTO NÃO REFORÇADO, ESPESSURA 7CM. AF_07/2021</t>
  </si>
  <si>
    <t>CONTRAPISO ACÚSTICO EM ARGAMASSA TRAÇO 1:4 (CIMENTO E AREIA), PREPARO MANUAL, APLICADO EM ÁREAS SECAS, ACABAMENTO NÃO REFORÇADO, ESPESSURA 5CM. AF_07/2021</t>
  </si>
  <si>
    <t>CONTRAPISO ACÚSTICO EM ARGAMASSA TRAÇO 1:4 (CIMENTO E AREIA), PREPARO MANUAL, APLICADO EM ÁREAS SECAS, ACABAMENTO NÃO REFORÇADO, ESPESSURA 6CM. AF_07/2021</t>
  </si>
  <si>
    <t>CONTRAPISO ACÚSTICO EM ARGAMASSA TRAÇO 1:4 (CIMENTO E AREIA), PREPARO MANUAL, APLICADO EM ÁREAS SECAS, ACABAMENTO NÃO REFORÇADO, ESPESSURA 7CM. AF_07/2021</t>
  </si>
  <si>
    <t>CONTRAPISO ACÚSTICO EM ARGAMASSA TRAÇO 1:4 (CIMENTO E AREIA), PREPARO MECÂNICO COM BETONEIRA 400L, APLICADO EM ÁREAS SECAS, ACABAMENTO NÃO REFORÇADO, ESPESSURA 5CM. AF_07/2021</t>
  </si>
  <si>
    <t>CONTRAPISO ACÚSTICO EM ARGAMASSA TRAÇO 1:4 (CIMENTO E AREIA), PREPARO MECÂNICO COM BETONEIRA 400L, APLICADO EM ÁREAS SECAS, ACABAMENTO NÃO REFORÇADO, ESPESSURA 6CM. AF_07/2021</t>
  </si>
  <si>
    <t>CONTRAPISO ACÚSTICO EM ARGAMASSA TRAÇO 1:4 (CIMENTO E AREIA), PREPARO MECÂNICO COM BETONEIRA 400L, APLICADO EM ÁREAS SECAS, ACABAMENTO NÃO REFORÇADO, ESPESSURA 7CM. AF_07/2021</t>
  </si>
  <si>
    <t>CONTRAPISO COM ARGAMASSA AUTONIVELANTE, APLICADO SOBRE LAJE, ADERIDO, ESPESSURA 2CM. AF_07/2021</t>
  </si>
  <si>
    <t>CONTRAPISO COM ARGAMASSA AUTONIVELANTE, APLICADO SOBRE LAJE, ADERIDO, ESPESSURA 3CM. AF_07/2021</t>
  </si>
  <si>
    <t>CONTRAPISO COM ARGAMASSA AUTONIVELANTE, APLICADO SOBRE LAJE, ADERIDO, ESPESSURA 4CM. AF_07/2021</t>
  </si>
  <si>
    <t>CONTRAPISO COM ARGAMASSA AUTONIVELANTE, APLICADO SOBRE LAJE, NÃO ADERIDO, ESPESSURA 3CM. AF_07/2021</t>
  </si>
  <si>
    <t>CONTRAPISO COM ARGAMASSA AUTONIVELANTE, APLICADO SOBRE LAJE, NÃO ADERIDO, ESPESSURA 4CM. AF_07/2021</t>
  </si>
  <si>
    <t>CONTRAPISO COM ARGAMASSA AUTONIVELANTE, APLICADO SOBRE LAJE, NÃO ADERIDO, ESPESSURA 5CM. AF_07/2021</t>
  </si>
  <si>
    <t>CONTRAPISO EM ARGAMASSA PRONTA, PREPARO MANUAL, APLICADO EM ÁREAS MOLHADAS SOBRE IMPERMEABILIZAÇÃO, ACABAMENTO NÃO REFORÇADO, ESPESSURA 3CM. AF_07/2021</t>
  </si>
  <si>
    <t>CONTRAPISO EM ARGAMASSA PRONTA, PREPARO MANUAL, APLICADO EM ÁREAS MOLHADAS SOBRE IMPERMEABILIZAÇÃO, ACABAMENTO NÃO REFORÇADO, ESPESSURA 4CM. AF_07/2021</t>
  </si>
  <si>
    <t>CONTRAPISO EM ARGAMASSA PRONTA, PREPARO MANUAL, APLICADO EM ÁREAS MOLHADAS SOBRE LAJE, ADERIDO, ACABAMENTO NÃO REFORÇADO, ESPESSURA 2CM. AF_07/2021</t>
  </si>
  <si>
    <t>CONTRAPISO EM ARGAMASSA PRONTA, PREPARO MANUAL, APLICADO EM ÁREAS MOLHADAS SOBRE LAJE, ADERIDO, ACABAMENTO NÃO REFORÇADO, ESPESSURA 3CM. AF_07/2021</t>
  </si>
  <si>
    <t>CONTRAPISO EM ARGAMASSA PRONTA, PREPARO MANUAL, APLICADO EM ÁREAS SECAS SOBRE LAJE, ADERIDO, ACABAMENTO NÃO REFORÇADO, ESPESSURA 2CM. AF_07/2021</t>
  </si>
  <si>
    <t>CONTRAPISO EM ARGAMASSA PRONTA, PREPARO MANUAL, APLICADO EM ÁREAS SECAS SOBRE LAJE, ADERIDO, ACABAMENTO NÃO REFORÇADO, ESPESSURA 3CM. AF_07/2021</t>
  </si>
  <si>
    <t>CONTRAPISO EM ARGAMASSA PRONTA, PREPARO MANUAL, APLICADO EM ÁREAS SECAS SOBRE LAJE, ADERIDO, ACABAMENTO NÃO REFORÇADO, ESPESSURA 4CM. AF_07/2021</t>
  </si>
  <si>
    <t>CONTRAPISO EM ARGAMASSA PRONTA, PREPARO MANUAL, APLICADO EM ÁREAS SECAS SOBRE LAJE, NÃO ADERIDO, ACABAMENTO NÃO REFORÇADO, ESPESSURA 4CM. AF_07/2021</t>
  </si>
  <si>
    <t>CONTRAPISO EM ARGAMASSA PRONTA, PREPARO MANUAL, APLICADO EM ÁREAS SECAS SOBRE LAJE, NÃO ADERIDO, ACABAMENTO NÃO REFORÇADO, ESPESSURA 5CM. AF_07/2021</t>
  </si>
  <si>
    <t>CONTRAPISO EM ARGAMASSA PRONTA, PREPARO MANUAL, APLICADO EM ÁREAS SECAS SOBRE LAJE, NÃO ADERIDO, ACABAMENTO NÃO REFORÇADO, ESPESSURA 6CM. AF_07/2021</t>
  </si>
  <si>
    <t>CONTRAPISO EM ARGAMASSA PRONTA, PREPARO MECÂNICO COM MISTURADOR 300 KG, APLICADO EM ÁREAS MOLHADAS SOBRE IMPERMEABILIZAÇÃO, ACABAMENTO NÃO REFORÇADO, ESPESSURA 3CM. AF_07/2021</t>
  </si>
  <si>
    <t>CONTRAPISO EM ARGAMASSA PRONTA, PREPARO MECÂNICO COM MISTURADOR 300 KG, APLICADO EM ÁREAS MOLHADAS SOBRE IMPERMEABILIZAÇÃO, ACABAMENTO NÃO REFORÇADO, ESPESSURA 4CM. AF_07/2021</t>
  </si>
  <si>
    <t>CONTRAPISO EM ARGAMASSA PRONTA, PREPARO MECÂNICO COM MISTURADOR 300 KG, APLICADO EM ÁREAS MOLHADAS SOBRE LAJE, ADERIDO, ACABAMENTO NÃO REFORÇADO, ESPESSURA 2CM. AF_07/2021</t>
  </si>
  <si>
    <t>CONTRAPISO EM ARGAMASSA PRONTA, PREPARO MECÂNICO COM MISTURADOR 300 KG, APLICADO EM ÁREAS MOLHADAS SOBRE LAJE, ADERIDO, ACABAMENTO NÃO REFORÇADO, ESPESSURA 3CM. AF_07/2021</t>
  </si>
  <si>
    <t>CONTRAPISO EM ARGAMASSA PRONTA, PREPARO MECÂNICO COM MISTURADOR 300 KG, APLICADO EM ÁREAS SECAS SOBRE LAJE, ADERIDO, ACABAMENTO NÃO REFORÇADO, ESPESSURA 2CM. AF_07/2021</t>
  </si>
  <si>
    <t>CONTRAPISO EM ARGAMASSA PRONTA, PREPARO MECÂNICO COM MISTURADOR 300 KG, APLICADO EM ÁREAS SECAS SOBRE LAJE, ADERIDO, ACABAMENTO NÃO REFORÇADO, ESPESSURA 3CM. AF_07/2021</t>
  </si>
  <si>
    <t>CONTRAPISO EM ARGAMASSA PRONTA, PREPARO MECÂNICO COM MISTURADOR 300 KG, APLICADO EM ÁREAS SECAS SOBRE LAJE, ADERIDO, ACABAMENTO NÃO REFORÇADO, ESPESSURA 4CM. AF_07/2021</t>
  </si>
  <si>
    <t>CONTRAPISO EM ARGAMASSA PRONTA, PREPARO MECÂNICO COM MISTURADOR 300 KG, APLICADO EM ÁREAS SECAS SOBRE LAJE, NÃO ADERIDO, ACABAMENTO NÃO REFORÇADO, ESPESSURA 4CM. AF_07/2021</t>
  </si>
  <si>
    <t>CONTRAPISO EM ARGAMASSA PRONTA, PREPARO MECÂNICO COM MISTURADOR 300 KG, APLICADO EM ÁREAS SECAS SOBRE LAJE, NÃO ADERIDO, ACABAMENTO NÃO REFORÇADO, ESPESSURA 6CM. AF_07/2021</t>
  </si>
  <si>
    <t>CONTRAPISO EM ARGAMASSA PRONTA, PREPARO MECÂNICO COM MISTURADOR 300 KG, APLICADO EM ÁREAS SECAS SOBRE LAJE, NÃO ADERIDO, ESPESSURA 5CM. AF_07/2021</t>
  </si>
  <si>
    <t>CONTRAPISO EM ARGAMASSA TRAÇO 1:4 (CIMENTO E AREIA), PREPARO MANUAL, APLICADO EM ÁREAS MOLHADAS SOBRE IMPERMEABILIZAÇÃO, ACABAMENTO NÃO REFORÇADO, ESPESSURA 3CM. AF_07/2021</t>
  </si>
  <si>
    <t>CONTRAPISO EM ARGAMASSA TRAÇO 1:4 (CIMENTO E AREIA), PREPARO MANUAL, APLICADO EM ÁREAS MOLHADAS SOBRE IMPERMEABILIZAÇÃO, ACABAMENTO NÃO REFORÇADO, ESPESSURA 4CM. AF_07/2021</t>
  </si>
  <si>
    <t>CONTRAPISO EM ARGAMASSA TRAÇO 1:4 (CIMENTO E AREIA), PREPARO MANUAL, APLICADO EM ÁREAS MOLHADAS SOBRE LAJE, ADERIDO, ACABAMENTO NÃO REFORÇADO, ESPESSURA 2CM. AF_07/2021</t>
  </si>
  <si>
    <t>CONTRAPISO EM ARGAMASSA TRAÇO 1:4 (CIMENTO E AREIA), PREPARO MANUAL, APLICADO EM ÁREAS MOLHADAS SOBRE LAJE, ADERIDO, ACABAMENTO NÃO REFORÇADO, ESPESSURA 3CM. AF_07/2021</t>
  </si>
  <si>
    <t>CONTRAPISO EM ARGAMASSA TRAÇO 1:4 (CIMENTO E AREIA), PREPARO MANUAL, APLICADO EM ÁREAS SECAS SOBRE LAJE, ADERIDO, ACABAMENTO NÃO REFORÇADO, ESPESSURA 2CM. AF_07/2021</t>
  </si>
  <si>
    <t>CONTRAPISO EM ARGAMASSA TRAÇO 1:4 (CIMENTO E AREIA), PREPARO MANUAL, APLICADO EM ÁREAS SECAS SOBRE LAJE, ADERIDO, ACABAMENTO NÃO REFORÇADO, ESPESSURA 3CM. AF_07/2021</t>
  </si>
  <si>
    <t>CONTRAPISO EM ARGAMASSA TRAÇO 1:4 (CIMENTO E AREIA), PREPARO MANUAL, APLICADO EM ÁREAS SECAS SOBRE LAJE, ADERIDO, ACABAMENTO NÃO REFORÇADO, ESPESSURA 4CM. AF_07/2021</t>
  </si>
  <si>
    <t>CONTRAPISO EM ARGAMASSA TRAÇO 1:4 (CIMENTO E AREIA), PREPARO MANUAL, APLICADO EM ÁREAS SECAS SOBRE LAJE, NÃO ADERIDO, ACABAMENTO NÃO REFORÇADO, ESPESSURA 4CM. AF_07/2021</t>
  </si>
  <si>
    <t>CONTRAPISO EM ARGAMASSA TRAÇO 1:4 (CIMENTO E AREIA), PREPARO MANUAL, APLICADO EM ÁREAS SECAS SOBRE LAJE, NÃO ADERIDO, ACABAMENTO NÃO REFORÇADO, ESPESSURA 5CM. AF_07/2021</t>
  </si>
  <si>
    <t>CONTRAPISO EM ARGAMASSA TRAÇO 1:4 (CIMENTO E AREIA), PREPARO MANUAL, APLICADO EM ÁREAS SECAS SOBRE LAJE, NÃO ADERIDO, ACABAMENTO NÃO REFORÇADO, ESPESSURA 6CM. AF_07/2021</t>
  </si>
  <si>
    <t>CONTRAPISO EM ARGAMASSA TRAÇO 1:4 (CIMENTO E AREIA), PREPARO MECÂNICO COM BETONEIRA 400 L, APLICADO EM ÁREAS MOLHADAS SOBRE IMPERMEABILIZAÇÃO, ACABAMENTO NÃO REFORÇADO, ESPESSURA 3CM. AF_07/2021</t>
  </si>
  <si>
    <t>CONTRAPISO EM ARGAMASSA TRAÇO 1:4 (CIMENTO E AREIA), PREPARO MECÂNICO COM BETONEIRA 400 L, APLICADO EM ÁREAS MOLHADAS SOBRE IMPERMEABILIZAÇÃO, ACABAMENTO NÃO REFORÇADO, ESPESSURA 4CM. AF_07/2021</t>
  </si>
  <si>
    <t>CONTRAPISO EM ARGAMASSA TRAÇO 1:4 (CIMENTO E AREIA), PREPARO MECÂNICO COM BETONEIRA 400 L, APLICADO EM ÁREAS MOLHADAS SOBRE LAJE, ADERIDO, ACABAMENTO NÃO REFORÇADO, ESPESSURA 2CM. AF_07/2021</t>
  </si>
  <si>
    <t>CONTRAPISO EM ARGAMASSA TRAÇO 1:4 (CIMENTO E AREIA), PREPARO MECÂNICO COM BETONEIRA 400 L, APLICADO EM ÁREAS MOLHADAS SOBRE LAJE, ADERIDO, ACABAMENTO NÃO REFORÇADO, ESPESSURA 3CM. AF_07/2021</t>
  </si>
  <si>
    <t>CONTRAPISO EM ARGAMASSA TRAÇO 1:4 (CIMENTO E AREIA), PREPARO MECÂNICO COM BETONEIRA 400 L, APLICADO EM ÁREAS SECAS SOBRE LAJE, ADERIDO, ACABAMENTO NÃO REFORÇADO, ESPESSURA 2CM. AF_07/2021</t>
  </si>
  <si>
    <t>CONTRAPISO EM ARGAMASSA TRAÇO 1:4 (CIMENTO E AREIA), PREPARO MECÂNICO COM BETONEIRA 400 L, APLICADO EM ÁREAS SECAS SOBRE LAJE, ADERIDO, ACABAMENTO NÃO REFORÇADO, ESPESSURA 3CM. AF_07/2021</t>
  </si>
  <si>
    <t>CONTRAPISO EM ARGAMASSA TRAÇO 1:4 (CIMENTO E AREIA), PREPARO MECÂNICO COM BETONEIRA 400 L, APLICADO EM ÁREAS SECAS SOBRE LAJE, ADERIDO, ACABAMENTO NÃO REFORÇADO, ESPESSURA 4CM. AF_07/2021</t>
  </si>
  <si>
    <t>CONTRAPISO EM ARGAMASSA TRAÇO 1:4 (CIMENTO E AREIA), PREPARO MECÂNICO COM BETONEIRA 400 L, APLICADO EM ÁREAS SECAS SOBRE LAJE, NÃO ADERIDO, ACABAMENTO NÃO REFORÇADO, ESPESSURA 4CM. AF_07/2021</t>
  </si>
  <si>
    <t>CONTRAPISO EM ARGAMASSA TRAÇO 1:4 (CIMENTO E AREIA), PREPARO MECÂNICO COM BETONEIRA 400 L, APLICADO EM ÁREAS SECAS SOBRE LAJE, NÃO ADERIDO, ACABAMENTO NÃO REFORÇADO, ESPESSURA 5CM. AF_07/2021</t>
  </si>
  <si>
    <t>CONTRAPISO EM ARGAMASSA TRAÇO 1:4 (CIMENTO E AREIA), PREPARO MECÂNICO COM BETONEIRA 400 L, APLICADO EM ÁREAS SECAS SOBRE LAJE, NÃO ADERIDO, ACABAMENTO NÃO REFORÇADO, ESPESSURA 6CM. AF_07/2021</t>
  </si>
  <si>
    <t>REFORÇO SUPERFICIAL PARA CONTRAPISOS DE ARGAMASSA SEMI-SECA. AF_07/2021</t>
  </si>
  <si>
    <t>APARELHO PARA CORTE E SOLDA OXI-ACETILENO SOBRE RODAS, INCLUSIVE CILINDROS E MAÇARICOS - CHI DIURNO. AF_05/2023</t>
  </si>
  <si>
    <t>CHI</t>
  </si>
  <si>
    <t>APARELHO PARA CORTE E SOLDA OXI-ACETILENO SOBRE RODAS, INCLUSIVE CILINDROS E MAÇARICOS - CHP DIURNO. AF_05/2023</t>
  </si>
  <si>
    <t>CHP</t>
  </si>
  <si>
    <t>BATE ESTACA PARA INSTALAÇÃO DE DEFENSAS METÁLICAS (GUARD RAIL) FIXO, INCLUSIVE CAMINHÃO TOCO PBT 9.700 KG, POTÊNCIA DE 160 CV - CHI DIURNO. AF_05/2023</t>
  </si>
  <si>
    <t>BATE ESTACA PARA INSTALAÇÃO DE DEFENSAS METÁLICAS (GUARD RAIL) FIXO, INCLUSIVE CAMINHÃO TOCO PBT 9.700 KG, POTÊNCIA DE 160 CV - CHP DIURNO. AF_05/2023</t>
  </si>
  <si>
    <t>BATE-ESTACAS POR GRAVIDADE, POTÊNCIA DE 160 HP, PESO DO MARTELO ATÉ 3 TONELADAS - CHI DIURNO. AF_11/2014</t>
  </si>
  <si>
    <t>BATE-ESTACAS POR GRAVIDADE, POTÊNCIA DE 160 HP, PESO DO MARTELO ATÉ 3 TONELADAS - CHP DIURNO. AF_11/2014</t>
  </si>
  <si>
    <t>BETONEIRA CAPACIDADE NOMINAL 400 L, CAPACIDADE DE MISTURA 310 L, MOTOR A DIESEL POTÊNCIA 5,0 HP, SEM CARREGADOR - CHI DIURNO. AF_05/2023</t>
  </si>
  <si>
    <t>BETONEIRA CAPACIDADE NOMINAL 400 L, CAPACIDADE DE MISTURA 310 L, MOTOR A DIESEL POTÊNCIA 5,0 HP, SEM CARREGADOR - CHP DIURNO. AF_05/2023</t>
  </si>
  <si>
    <t>BETONEIRA CAPACIDADE NOMINAL 400 L, CAPACIDADE DE MISTURA 310 L, MOTOR A GASOLINA POTÊNCIA 5,5 HP, SEM CARREGADOR - CHI DIURNO. AF_02/2016</t>
  </si>
  <si>
    <t>BETONEIRA CAPACIDADE NOMINAL 400 L, CAPACIDADE DE MISTURA 310 L, MOTOR A GASOLINA POTÊNCIA 5,5 HP, SEM CARREGADOR - CHP DIURNO. AF_02/2016</t>
  </si>
  <si>
    <t>BETONEIRA CAPACIDADE NOMINAL DE 250 L, CAPACIDADE DE MISTURA DE 175 L, MOTOR ELÉTRICO MONOFÁSICO POTÊNCIA 1CV - CHI DIURNO. AF_05/2023</t>
  </si>
  <si>
    <t>BETONEIRA CAPACIDADE NOMINAL DE 250 L, CAPACIDADE DE MISTURA DE 175 L, MOTOR ELÉTRICO MONOFÁSICO POTÊNCIA 1CV - CHP DIURNO. AF_05/2023</t>
  </si>
  <si>
    <t>BETONEIRA CAPACIDADE NOMINAL DE 400 L, CAPACIDADE DE MISTURA 280 L, MOTOR ELÉTRICO TRIFÁSICO POTÊNCIA DE 2 CV, SEM CARREGADOR - CHI DIURNO. AF_05/2023</t>
  </si>
  <si>
    <t>BETONEIRA CAPACIDADE NOMINAL DE 400 L, CAPACIDADE DE MISTURA 280 L, MOTOR ELÉTRICO TRIFÁSICO POTÊNCIA DE 2 CV, SEM CARREGADOR - CHP DIURNO. AF_05/2023</t>
  </si>
  <si>
    <t>BETONEIRA CAPACIDADE NOMINAL DE 600 L, CAPACIDADE DE MISTURA 360 L, MOTOR ELÉTRICO TRIFÁSICO POTÊNCIA DE 4 CV, SEM CARREGADOR - CHI DIURNO. AF_05/2023</t>
  </si>
  <si>
    <t>BETONEIRA CAPACIDADE NOMINAL DE 600 L, CAPACIDADE DE MISTURA 360 L, MOTOR ELÉTRICO TRIFÁSICO POTÊNCIA DE 4 CV, SEM CARREGADOR - CHP DIURNO. AF_05/2023</t>
  </si>
  <si>
    <t>BETONEIRA CAPACIDADE NOMINAL DE 600 L, CAPACIDADE DE MISTURA 440 L, MOTOR A DIESEL POTÊNCIA 10 HP, COM CARREGADOR - CHI DIURNO. AF_05/2023</t>
  </si>
  <si>
    <t>BETONEIRA CAPACIDADE NOMINAL DE 600 L, CAPACIDADE DE MISTURA 440 L, MOTOR A DIESEL POTÊNCIA 10 HP, COM CARREGADOR - CHP DIURNO. AF_05/2023</t>
  </si>
  <si>
    <t>BOMBA CENTRÍFUGA MONOESTÁGIO COM MOTOR ELÉTRICO MONOFÁSICO, POTÊNCIA 15 HP, DIÂMETRO DO ROTOR 173 MM, HM/Q = 30 MCA / 90 M3/H A 45 MCA / 55 M3/H - CHI DIURNO. AF_06/2015</t>
  </si>
  <si>
    <t>BOMBA CENTRÍFUGA MONOESTÁGIO COM MOTOR ELÉTRICO MONOFÁSICO, POTÊNCIA 15 HP, DIÂMETRO DO ROTOR 173 MM, HM/Q = 30 MCA / 90 M3/H A 45 MCA / 55 M3/H - CHP DIURNO. AF_06/2015</t>
  </si>
  <si>
    <t>BOMBA DE INJEÇÃO, ELÉTRICA, TRIFÁSICA, POTÊNCIA 7,5 CV - CHI DIURNO. AF_08/2025</t>
  </si>
  <si>
    <t>BOMBA DE INJEÇÃO, ELÉTRICA, TRIFÁSICA, POTÊNCIA 7,5 CV- CHP DIURNO. AF_08/2025</t>
  </si>
  <si>
    <t>BOMBA DE PROJEÇÃO DE CONCRETO SECO, POTÊNCIA 10 CV, VAZÃO 3 M3/H - CHI DIURNO. AF_06/2015</t>
  </si>
  <si>
    <t>BOMBA DE PROJEÇÃO DE CONCRETO SECO, POTÊNCIA 10 CV, VAZÃO 3 M3/H - CHP DIURNO. AF_06/2015</t>
  </si>
  <si>
    <t>BOMBA DE PROJEÇÃO DE CONCRETO SECO, POTÊNCIA 10 CV, VAZÃO 6 M3/H - CHI DIURNO. AF_06/2015</t>
  </si>
  <si>
    <t>BOMBA DE PROJEÇÃO DE CONCRETO SECO, POTÊNCIA 10 CV, VAZÃO 6 M3/H - CHP DIURNO. AF_06/2015</t>
  </si>
  <si>
    <t>BOMBA SUBMERSÍVEL ELÉTRICA TRIFÁSICA, POTÊNCIA 2,96 HP, Ø ROTOR 144 MM SEMI-ABERTO, BOCAL DE SAÍDA Ø 2", HM/Q = 2 MCA / 38,8 M3/H A 28 MCA / 5 M3/H - CHI DIURNO. AF_06/2014</t>
  </si>
  <si>
    <t>BOMBA SUBMERSÍVEL ELÉTRICA TRIFÁSICA, POTÊNCIA 2,96 HP, Ø ROTOR 144 MM SEMI-ABERTO, BOCAL DE SAÍDA Ø 2", HM/Q = 2 MCA / 38,8 M3/H A 28 MCA / 5 M3/H - CHP DIURNO. AF_06/2014</t>
  </si>
  <si>
    <t>BOMBA TRIPLEX, PARA INJEÇÃO DE NATA DE CIMENTO, VAZÃO MÁXIMA DE 100 LITROS/MINUTO, PRESSÃO MÁXIMA DE 70 BAR - CHI DIURNO. AF_06/2015</t>
  </si>
  <si>
    <t>BOMBA TRIPLEX, PARA INJEÇÃO DE NATA DE CIMENTO, VAZÃO MÁXIMA DE 100 LITROS/MINUTO, PRESSÃO MÁXIMA DE 70 BAR - CHP DIURNO. AF_06/2015</t>
  </si>
  <si>
    <t>CALDEIRA A GÁS COM TERMOSTATO, CAPACIDADE 100 LITROS - CHI DIURNO. AF_05/2023</t>
  </si>
  <si>
    <t>CALDEIRA A GÁS COM TERMOSTATO, CAPACIDADE 100 LITROS - CHP DIURNO. AF_05/2023</t>
  </si>
  <si>
    <t>CAMINHONETE CABINE SIMPLES COM MOTOR 1.6 FLEX, CÂMBIO MANUAL, POTÊNCIA 101/104 CV, 2 PORTAS - CHI DIURNO. AF_11/2015</t>
  </si>
  <si>
    <t>CAMINHONETE CABINE SIMPLES COM MOTOR 1.6 FLEX, CÂMBIO MANUAL, POTÊNCIA 101/104 CV, 2 PORTAS - CHP DIURNO. AF_11/2015</t>
  </si>
  <si>
    <t>CAMINHONETE COM MOTOR A DIESEL, POTÊNCIA 180 CV, CABINE DUPLA, 4X4 - CHI DIURNO. AF_11/2015</t>
  </si>
  <si>
    <t>CAMINHONETE COM MOTOR A DIESEL, POTÊNCIA 180 CV, CABINE DUPLA, 4X4 - CHP DIURNO. AF_11/2015</t>
  </si>
  <si>
    <t>CAMINHÃO BASCULANTE 10 M3, TRUCADO CABINE SIMPLES, PESO BRUTO TOTAL 23.000 KG, CARGA ÚTIL MÁXIMA 15.935 KG, DISTÂNCIA ENTRE EIXOS 4,80 M, POTÊNCIA 230 CV INCLUSIVE CAÇAMBA METÁLICA - CHI DIURNO. AF_06/2014</t>
  </si>
  <si>
    <t>CAMINHÃO BASCULANTE 10 M3, TRUCADO CABINE SIMPLES, PESO BRUTO TOTAL 23.000 KG, CARGA ÚTIL MÁXIMA 15.935 KG, DISTÂNCIA ENTRE EIXOS 4,80 M, POTÊNCIA 230 CV INCLUSIVE CAÇAMBA METÁLICA - CHP DIURNO. AF_06/2014</t>
  </si>
  <si>
    <t>CAMINHÃO BASCULANTE 10 M3, TRUCADO, POTÊNCIA 230 CV, INCLUSIVE CAÇAMBA METÁLICA, COM DISTRIBUIDOR DE AGREGADOS ACOPLADO - CHI DIURNO. AF_02/2017</t>
  </si>
  <si>
    <t>CAMINHÃO BASCULANTE 10 M3, TRUCADO, POTÊNCIA 230 CV, INCLUSIVE CAÇAMBA METÁLICA, COM DISTRIBUIDOR DE AGREGADOS ACOPLADO - CHP DIURNO. AF_02/2017</t>
  </si>
  <si>
    <t>CAMINHÃO BASCULANTE 14 M3, COM CAVALO MECÂNICO DE CAPACIDADE MÁXIMA DE TRAÇÃO COMBINADO DE 36000 KG, POTÊNCIA 286 CV, INCLUSIVE SEMIREBOQUE COM CAÇAMBA METÁLICA - CHI DIURNO. AF_12/2014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</si>
  <si>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</si>
  <si>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CHI DIURNO. AF_12/2014</t>
  </si>
  <si>
    <t>CAMINHÃO BASCULANTE 18 M3, COM CAVALO MECÂNICO DE CAPACIDADE MÁXIMA DE TRAÇÃO COMBINADO DE 45000 KG, POTÊNCIA 330 CV, INCLUSIVE SEMIREBOQUE COM CAÇAMBA METÁLICA - CHP DIURNO. AF_12/2014</t>
  </si>
  <si>
    <t>CAMINHÃO BASCULANTE 6 M3 TOCO, PESO BRUTO TOTAL 16.000 KG, CARGA ÚTIL MÁXIMA 11.130 KG, DISTÂNCIA ENTRE EIXOS 5,36 M, POTÊNCIA 185 CV, INCLUSIVE CAÇAMBA METÁLICA - CHI DIURNO. AF_06/2014</t>
  </si>
  <si>
    <t>CAMINHÃO BASCULANTE 6 M3 TOCO, PESO BRUTO TOTAL 16.000 KG, CARGA ÚTIL MÁXIMA 11.130 KG, DISTÂNCIA ENTRE EIXOS 5,36 M, POTÊNCIA 185 CV, INCLUSIVE CAÇAMBA METÁLICA - CHP DIURNO. AF_06/2014</t>
  </si>
  <si>
    <t>CAMINHÃO BASCULANTE 6 M3, PESO BRUTO TOTAL 16.000 KG, CARGA ÚTIL MÁXIMA 13.071 KG, DISTÂNCIA ENTRE EIXOS 4,80 M, POTÊNCIA 230 CV INCLUSIVE CAÇAMBA METÁLICA - CHI DIURNO. AF_06/2014</t>
  </si>
  <si>
    <t>CAMINHÃO BASCULANTE 6 M3, PESO BRUTO TOTAL 16.000 KG, CARGA ÚTIL MÁXIMA 13.071 KG, DISTÂNCIA ENTRE EIXOS 4,80 M, POTÊNCIA 230 CV INCLUSIVE CAÇAMBA METÁLICA - CHP DIURNO. AF_06/2014</t>
  </si>
  <si>
    <t>CAMINHÃO BITRUCK TRAÇÃO 8X2, PBT 29.000 KG, PESO BRUTO TOTAL COMBINADO (PBTC) *36.000* KG, POTÊNCIA 321 CV, INCLUSIVE PLATAFORMA GUINCHO-SOCORRO, COMPRIMENTO ÚTIL 10 M, LARGURA 2,60 M COM GUINCHO DE ARRASTE BASCULANTE - CHI DIURNO. AF_11/2025</t>
  </si>
  <si>
    <t>CAMINHÃO BITRUCK TRAÇÃO 8X2, PBT 29.000 KG, PESO BRUTO TOTAL COMBINADO (PBTC) *36.000* KG, POTÊNCIA 321 CV, INCLUSIVE PLATAFORMA GUINCHO-SOCORRO, COMPRIMENTO ÚTIL 10 M, LARGURA 2,60 M COM GUINCHO DE ARRASTE BASCULANTE - CHP DIURNO. AF_11/2025</t>
  </si>
  <si>
    <t>CAMINHÃO BITRUCK TRAÇÃO 8X2, PBT 29.000 KG, PESO BRUTO TOTAL COMBINADO (PBTC) *36.000* KG, POTÊNCIA 321 CV, INCLUSIVE PLATAFORMA SOBRE CHASSI, COMPRIMENTO ÚTIL 10 M, LARGURA 2,60 M COM GUINCHO DE ARRASTE E RAMPA COM ACIONAMENTO ELETRO-HIDRÁULICO - CHI DIURNO. AF_11/2025</t>
  </si>
  <si>
    <t>CAMINHÃO BITRUCK TRAÇÃO 8X2, PBT 29.000 KG, PESO BRUTO TOTAL COMBINADO (PBTC) *36.000* KG, POTÊNCIA 321 CV, INCLUSIVE PLATAFORMA SOBRE CHASSI, COMPRIMENTO ÚTIL 10 M, LARGURA 2,60 M COM GUINCHO DE ARRASTE E RAMPA COM ACIONAMENTO ELETRO-HIDRÁULICO - CHP DIURNO. AF_11/2025</t>
  </si>
  <si>
    <t>CAMINHÃO DE TRANSPORTE DE MATERIAL ASFÁLTICO 20.000 L, COM CAVALO MECÂNICO DE CAPACIDADE MÁXIMA DE TRAÇÃO COMBINADO DE 45.000 KG, POTÊNCIA 330 CV, INCLUSIVE TANQUE DE ASFALTO COM MAÇARICO - CHI DIURNO.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</si>
  <si>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</si>
  <si>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30.000 L, COM CAVALO MECÂNICO DE CAPACIDADE MÁXIMA DE TRAÇÃO COMBINADO DE 66.000 KG, POTÊNCIA 360 CV, INCLUSIVE TANQUE DE ASFALTO COM SERPENTINA - CHI DIURNO. AF_08/2015</t>
  </si>
  <si>
    <t>CAMINHÃO DE TRANSPORTE DE MATERIAL ASFÁLTICO 30.000 L, COM CAVALO MECÂNICO DE CAPACIDADE MÁXIMA DE TRAÇÃO COMBINADO DE 66.000 KG, POTÊNCIA 360 CV, INCLUSIVE TANQUE DE ASFALTO COM SERPENTINA - CHP DIURNO. AF_08/2015</t>
  </si>
  <si>
    <t>CAMINHÃO PARA EQUIPAMENTO DE LIMPEZA A SUCÇÃO COM CAMINHÃO TRUCADO DE PESO BRUTO TOTAL 23000 KG, CARGA ÚTIL MÁXIMA 15935 KG, DISTÂNCIA ENTRE EIXOS 4,80 M, POTÊNCIA 230 CV, INCLUSIVE LIMPADORA A SUCÇÃO, TANQUE 12000 L - CHI DIURNO. AF_05/2023</t>
  </si>
  <si>
    <t>CAMINHÃO PARA EQUIPAMENTO DE LIMPEZA A SUCÇÃO, COM CAMINHÃO TRUCADO DE PESO BRUTO TOTAL 23000 KG, CARGA ÚTIL MÁXIMA 15935 KG, DISTÂNCIA ENTRE EIXOS 4,80 M, POTÊNCIA 230 CV, INCLUSIVE LIMPADORA A SUCÇÃO, TANQUE 12000 L - CHP DIURNO. AF_05/2023</t>
  </si>
  <si>
    <t>CAMINHÃO PIPA 10.000 L TRUCADO, PESO BRUTO TOTAL 23.000 KG, CARGA ÚTIL MÁXIMA 15.935 KG, DISTÂNCIA ENTRE EIXOS 4,8 M, POTÊNCIA 230 CV, INCLUSIVE TANQUE DE AÇO PARA TRANSPORTE DE ÁGUA - CHI DIURNO. AF_06/2014</t>
  </si>
  <si>
    <t>CAMINHÃO PIPA 10.000 L TRUCADO, PESO BRUTO TOTAL 23.000 KG, CARGA ÚTIL MÁXIMA 15.935 KG, DISTÂNCIA ENTRE EIXOS 4,8 M, POTÊNCIA 230 CV, INCLUSIVE TANQUE DE AÇO PARA TRANSPORTE DE ÁGUA - CHP DIURNO. AF_06/2014</t>
  </si>
  <si>
    <t>CAMINHÃO PIPA 14.000 L TRUCADO, PESO BRUTO TOTAL 23.000 KG, CARGA ÚTIL MÁXIMA 16.540 KG, DISTÂNCIA ENTRE EIXOS 4,8 M, POTÊNCIA 256 CV, INCLUSIVE TANQUE DE AÇO PARA TRANSPORTE DE ÁGUA - CHI DIURNO. AF_10/2025</t>
  </si>
  <si>
    <t>CAMINHÃO PIPA 14.000 L TRUCADO, PESO BRUTO TOTAL 23.000 KG, CARGA ÚTIL MÁXIMA 16.540 KG, DISTÂNCIA ENTRE EIXOS 4,8 M, POTÊNCIA 256 CV, INCLUSIVE TANQUE DE AÇO PARA TRANSPORTE DE ÁGUA - CHP DIURNO. AF_10/2025</t>
  </si>
  <si>
    <t>CAMINHÃO PIPA 6.000 L, PESO BRUTO TOTAL 13.000 KG, DISTÂNCIA ENTRE EIXOS 4,80 M, POTÊNCIA 189 CV INCLUSIVE TANQUE DE AÇO PARA TRANSPORTE DE ÁGUA, CAPACIDADE 6 M3 - CHI DIURNO. AF_06/2014</t>
  </si>
  <si>
    <t>CAMINHÃO PIPA 6.000 L, PESO BRUTO TOTAL 13.000 KG, DISTÂNCIA ENTRE EIXOS 4,80 M, POTÊNCIA 189 CV INCLUSIVE TANQUE DE AÇO PARA TRANSPORTE DE ÁGUA, CAPACIDADE 6 M3 - CHP DIURNO. AF_06/2014</t>
  </si>
  <si>
    <t>CAMINHÃO TANQUE PARA HIDROSSEMEADURA, COM CAPACIDADE DE 8.000 LITROS, INCLUINDO BOMBA PARA LANÇAMENTO COM MOTOR DIESEL COM POTÊNCIA DE 105 CV - CHI DIURNO. AF_06/2023</t>
  </si>
  <si>
    <t>CAMINHÃO TANQUE PARA HIDROSSEMEADURA, COM CAPACIDADE DE 8.000 LITROS, INCLUINDO BOMBA PARA LANÇAMENTO COM MOTOR DIESEL COM POTÊNCIA DE 105 CV - CHP DIURNO. AF_06/2023</t>
  </si>
  <si>
    <t>CAMINHÃO TOCO, PBT 14.300 KG, CARGA ÚTIL MÁX. 9.710 KG, DIST. ENTRE EIXOS 3,56 M, POTÊNCIA 185 CV, INCLUSIVE CARROCERIA FIXA ABERTA DE MADEIRA P/ TRANSPORTE GERAL DE CARGA SECA, DIMEN. APROX. 2,50 X 6,50 X 0,50 M - CHI DIURNO. AF_06/2014</t>
  </si>
  <si>
    <t>CAMINHÃO TOCO, PBT 14.300 KG, CARGA ÚTIL MÁX. 9.710 KG, DIST. ENTRE EIXOS 3,56 M, POTÊNCIA 185 CV, INCLUSIVE CARROCERIA FIXA ABERTA DE MADEIRA P/ TRANSPORTE GERAL DE CARGA SECA, DIMEN. APROX. 2,50 X 6,50 X 0,50 M - CHP DIURNO. AF_06/2014</t>
  </si>
  <si>
    <t>CAMINHÃO TOCO, PBT 16.000 KG, CARGA ÚTIL MÁX. 10.685 KG, DIST. ENTRE EIXOS 4,8 M, POTÊNCIA 189 CV, INCLUSIVE CARROCERIA FIXA ABERTA DE MADEIRA P/ TRANSPORTE GERAL DE CARGA SECA, DIMEN. APROX. 2,5 X 7,00 X 0,50 M - CHI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</si>
  <si>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</si>
  <si>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10.830 KG, DIST. ENTRE EIXOS 3,56 M, POTÊNCIA 226 CV, INCLUSIVE PLATAFORMA SOBRE CHASSI, COMPRIMENTO ÚTIL 10 M, LARGURA 2,60 M COM GUINCHO DE ARRASTE E RAMPA COM ACIONAMENTO ELETRO-HIDRÁULICO - CHI DIURNO. AF_11/2025</t>
  </si>
  <si>
    <t>CAMINHÃO TOCO, PBT 16.000 KG, CARGA ÚTIL MÁX. 10.830 KG, DIST. ENTRE EIXOS 3,56 M, POTÊNCIA 226 CV, INCLUSIVE PLATAFORMA SOBRE CHASSI, COMPRIMENTO ÚTIL 10 M, LARGURA 2,60 M COM GUINCHO DE ARRASTE E RAMPA COM ACIONAMENTO ELETRO-HIDRÁULICO - CHP DIURNO. AF_11/2025</t>
  </si>
  <si>
    <t>CAMINHÃO TOCO, PBT 23.000 KG, CARGA ÚTIL MÁX. 16.540 KG, DIST. ENTRE EIXOS 4,8 M, POTÊNCIA 256 CV, INCLUSIVE CARROCERIA FIXA ABERTA DE MADEIRA P/ TRANSPORTE GERAL DE CARGA SECA, DIMEN. APROX. 2,6 X 12,50 X 0,50 M - CHI DIURNO. AF_10/2025</t>
  </si>
  <si>
    <t>CAMINHÃO TOCO, PBT 23.000 KG, CARGA ÚTIL MÁX. 16.540 KG, DIST. ENTRE EIXOS 4,8 M, POTÊNCIA 256 CV, INCLUSIVE CARROCERIA FIXA ABERTA DE MADEIRA P/ TRANSPORTE GERAL DE CARGA SECA, DIMEN. APROX. 2,6 X 12,50 X 0,50 M - CHP DIURNO. AF_10/2025</t>
  </si>
  <si>
    <t>CAMINHÃO TOCO, PBT 23.000 KG, CARGA ÚTIL MÁX. 16.540 KG, DIST. ENTRE EIXOS 4,80 M, POTÊNCIA 256 CV, INCLUSIVE PLATAFORMA GUINCHO-SOCORRO, COMPRIMENTO ÚTIL 10 M, LARGURA 2,60 M COM GUINCHO DE ARRASTE BASCULANTE - CHI DIURNO. AF_11/2025</t>
  </si>
  <si>
    <t>CAMINHÃO TOCO, PBT 23.000 KG, CARGA ÚTIL MÁX. 16.540 KG, DIST. ENTRE EIXOS 4,80 M, POTÊNCIA 256 CV, INCLUSIVE PLATAFORMA GUINCHO-SOCORRO, COMPRIMENTO ÚTIL 10 M, LARGURA 2,60 M COM GUINCHO DE ARRASTE BASCULANTE - CHP DIURNO. AF_11/2025</t>
  </si>
  <si>
    <t>CAMINHÃO TOCO, PBT 23.000 KG, CARGA ÚTIL MÁX. 16.540 KG, DIST. ENTRE EIXOS 4,80 M, POTÊNCIA 256 CV, INCLUSIVE PLATAFORMA SOBRE CHASSI, COMPRIMENTO ÚTIL 10 M, LARGURA 2,60 M COM GUINCHO DE ARRASTE E RAMPA COM ACIONAMENTO ELETRO-HIDRÁULICO - CHI DIURNO. AF_11/2025</t>
  </si>
  <si>
    <t>CAMINHÃO TOCO, PBT 23.000 KG, CARGA ÚTIL MÁX. 16.540 KG, DIST. ENTRE EIXOS 4,80 M, POTÊNCIA 256 CV, INCLUSIVE PLATAFORMA SOBRE CHASSI, COMPRIMENTO ÚTIL 10 M, LARGURA 2,60 M COM GUINCHO DE ARRASTE E RAMPA COM ACIONAMENTO ELETRO-HIDRÁULICO - CHP DIURNO. AF_11/2025</t>
  </si>
  <si>
    <t>CAMINHÃO TOCO, PESO BRUTO TOTAL 14.300 KG, CARGA ÚTIL MÁXIMA 9590 KG, DISTÂNCIA ENTRE EIXOS 4,76 M, POTÊNCIA 185 CV (NÃO INCLUI CARROCERIA) - CHI DIURNO. AF_06/2014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</si>
  <si>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</si>
  <si>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CHI DIURNO. AF_06/2014</t>
  </si>
  <si>
    <t>CAMINHÃO TOCO, PESO BRUTO TOTAL 16.000 KG, CARGA ÚTIL MÁXIMA DE 10.685 KG, DISTÂNCIA ENTRE EIXOS 4,80 M, POTÊNCIA 189 CV EXCLUSIVE CARROCERIA - CHP DIURNO. AF_06/2014</t>
  </si>
  <si>
    <t>CAMINHÃO TRUCADO (C/ TERCEIRO EIXO) ELETRÔNICO - POTÊNCIA 231CV - PBT = 22000KG - DIST. ENTRE EIXOS 5170 MM - INCLUI CARROCERIA FIXA ABERTA DE MADEIRA - CHI DIURNO. AF_06/2015</t>
  </si>
  <si>
    <t>CAMINHÃO TRUCADO (C/ TERCEIRO EIXO) ELETRÔNICO - POTÊNCIA 231CV - PBT = 22000KG - DIST. ENTRE EIXOS 5170 MM - INCLUI CARROCERIA FIXA ABERTA DE MADEIRA - CHP DIURNO. AF_06/2015</t>
  </si>
  <si>
    <t>CAVALO MECÂNICO TRAÇÃO 6X2, PBT COMBINADO 56.000 KG, CAPACIDADE MÁX. TRAÇÃO 66.000 KG, POTÊNCIA 360 CV, INCLUSIVE CARROCERIA FIXA ABERTA DE MADEIRA P/ TRANSPORTE GERAL DE CARGA SECA, DIMEN. APROX. 2,6 X 14,50 X 0,50 M - CHI DIURNO. AF_10/2025</t>
  </si>
  <si>
    <t>CAVALO MECÂNICO TRAÇÃO 6X2, PBT COMBINADO 56.000 KG, CAPACIDADE MÁX. TRAÇÃO 66.000 KG, POTÊNCIA 360 CV, INCLUSIVE CARROCERIA FIXA ABERTA DE MADEIRA P/ TRANSPORTE GERAL DE CARGA SECA, DIMEN. APROX. 2,6 X 14,50 X 0,50 M - CHP DIURNO. AF_10/2025</t>
  </si>
  <si>
    <t>CAVALO MECÂNICO TRAÇÃO 6X2, PBT COMBINADO 56.000 KG, CAPACIDADE MÁX. TRAÇÃO 66.000 KG, POTÊNCIA 360 CV, INCLUSIVE PRANCHA REBAIXADA 3 EIXOS, DIMENSÕES *17,33 X 3,00* M, COM RAMPA DE ACIONAMENTO HIDRÁULICO - CHI DIURNO. AF_11/2025</t>
  </si>
  <si>
    <t>CAVALO MECÂNICO TRAÇÃO 6X2, PBT COMBINADO 56.000 KG, CAPACIDADE MÁX. TRAÇÃO 66.000 KG, POTÊNCIA 360 CV, INCLUSIVE PRANCHA REBAIXADA 3 EIXOS, DIMENSÕES *17,33 X 3,00* M, COM RAMPA DE ACIONAMENTO HIDRÁULICO - CHP DIURNO. AF_11/2025</t>
  </si>
  <si>
    <t>CAVALO MECÂNICO TRAÇÃO 6X2, PBT COMBINADO 56.000 KG, CAPACIDADE MÁX. TRAÇÃO 66.000 KG, POTÊNCIA 360 CV, INCLUSIVE PRANCHA RETA 3 EIXOS, COMPRIMENTO ÚTIL 11,3 M, PESCOÇO DE 3,5 M, LARGURA 3,00 M, COM RAMPA DE ACIONAMENTO HIDRÁULICO - CHI DIURNO. AF_11/2025</t>
  </si>
  <si>
    <t>CAVALO MECÂNICO TRAÇÃO 6X2, PBT COMBINADO 56.000 KG, CAPACIDADE MÁX. TRAÇÃO 66.000 KG, POTÊNCIA 360 CV, INCLUSIVE PRANCHA RETA 3 EIXOS, COMPRIMENTO ÚTIL 11,3 M, PESCOÇO DE 3,5 M, LARGURA 3,00 M, COM RAMPA DE ACIONAMENTO HIDRÁULICO - CHP DIURNO. AF_11/2025</t>
  </si>
  <si>
    <t>CENTRAL DE LAMA BENTONÍTICA (DEPÓSITO DE BENTONITA, MISTURADOR DE ALTA TURBULÊNCIA, SILOS DE ARMAZENAMENTO DE LAMA E ÁGUA, LABORATÓRIO DE CONTROLE DE QUALIDADE DA LAMA) - CHI DIURNO. AF_04/2019</t>
  </si>
  <si>
    <t>CENTRAL DE LAMA BENTONÍTICA (DEPÓSITO DE BENTONITA, MISTURADOR DE ALTA TURBULÊNCIA, SILOS DE ARMAZENAMENTO DE LAMA E ÁGUA, LABORATÓRIO DE CONTROLE DE QUALIDADE DA LAMA) - CHP DIURNO. AF_04/2019</t>
  </si>
  <si>
    <t>COMPACTADOR DE SOLOS DE PERCUSSÃO (SOQUETE) COM MOTOR A GASOLINA 4 TEMPOS, POTÊNCIA 4 CV - CHI DIURNO. AF_08/2015</t>
  </si>
  <si>
    <t>COMPACTADOR DE SOLOS DE PERCUSSÃO (SOQUETE) COM MOTOR A GASOLINA 4 TEMPOS, POTÊNCIA 4 CV - CHP DIURNO. AF_08/2015</t>
  </si>
  <si>
    <t>COMPACTADOR DE SOLOS DE PERCUSÃO (SOQUETE) COM MOTOR A GASOLINA, POTÊNCIA 3 CV - CHI DIURNO. AF_09/2016</t>
  </si>
  <si>
    <t>COMPACTADOR DE SOLOS DE PERCUSÃO (SOQUETE) COM MOTOR A GASOLINA, POTÊNCIA 3 CV - CHP DIURNO. AF_09/2016</t>
  </si>
  <si>
    <t>COMPRESSOR DE AR REBOCAVEL, VAZÃO 250 PCM, PRESSAO DE TRABALHO 102 PSI, MOTOR A DIESEL POTÊNCIA 81 CV - CHI DIURNO. AF_06/2015</t>
  </si>
  <si>
    <t>COMPRESSOR DE AR REBOCAVEL, VAZÃO 250 PCM, PRESSAO DE TRABALHO 102 PSI, MOTOR A DIESEL POTÊNCIA 81 CV - CHP DIURNO. AF_06/2015</t>
  </si>
  <si>
    <t>COMPRESSOR DE AR REBOCAVEL, VAZÃO 400 PCM, PRESSAO DE TRABALHO 102 PSI, MOTOR A DIESEL POTÊNCIA 110 CV - CHI DIURNO. AF_06/2015</t>
  </si>
  <si>
    <t>COMPRESSOR DE AR REBOCAVEL, VAZÃO 400 PCM, PRESSAO DE TRABALHO 102 PSI, MOTOR A DIESEL POTÊNCIA 110 CV - CHP DIURNO. AF_06/2015</t>
  </si>
  <si>
    <t>COMPRESSOR DE AR REBOCÁVEL, VAZÃO 189 PCM, PRESSÃO EFETIVA DE TRABALHO 102 PSI, MOTOR DIESEL, POTÊNCIA 63 CV - CHI DIURNO. AF_06/2015</t>
  </si>
  <si>
    <t>COMPRESSOR DE AR REBOCÁVEL, VAZÃO 189 PCM, PRESSÃO EFETIVA DE TRABALHO 102 PSI, MOTOR DIESEL, POTÊNCIA 63 CV - CHP DIURNO. AF_06/2015</t>
  </si>
  <si>
    <t>COMPRESSOR DE AR REBOCÁVEL, VAZÃO 748 PCM, PRESSÃO EFETIVA DE TRABALHO 102 PSI, MOTOR DIESEL, POTÊNCIA 210 CV - CHI DIURNO. AF_06/2015</t>
  </si>
  <si>
    <t>COMPRESSOR DE AR REBOCÁVEL, VAZÃO 748 PCM, PRESSÃO EFETIVA DE TRABALHO 102 PSI, MOTOR DIESEL, POTÊNCIA 210 CV - CHP DIURNO. AF_06/2015</t>
  </si>
  <si>
    <t>COMPRESSOR DE AR REBOCÁVEL, VAZÃO 89 PCM, PRESSÃO EFETIVA DE TRABALHO 102 PSI, MOTOR DIESEL, POTÊNCIA 20 CV - CHI DIURNO. AF_06/2015</t>
  </si>
  <si>
    <t>COMPRESSOR DE AR REBOCÁVEL, VAZÃO 89 PCM, PRESSÃO EFETIVA DE TRABALHO 102 PSI, MOTOR DIESEL, POTÊNCIA 20 CV - CHP DIURNO. AF_06/2015</t>
  </si>
  <si>
    <t>COMPRESSOR DE AR, VAZAO DE 10 PCM, RESERVATORIO 100 L, PRESSAO DE TRABALHO ENTRE 6,9 E 9,7 BAR POTENCIA 2 HP, TENSAO 110/220 V - CHI DIURNO. AF_05/2023</t>
  </si>
  <si>
    <t>COMPRESSOR DE AR, VAZAO DE 10 PCM, RESERVATORIO 100 L, PRESSAO DE TRABALHO ENTRE 6,9 E 9,7 BAR, POTENCIA 2 HP, TENSAO 110/220 V - CHP DIURNO. AF_05/2023</t>
  </si>
  <si>
    <t>CONJUNTO CILINDRO E BOMBA HIDRÁULICA PARA PROTENSÃO DE MONOBARRAS PARA TIRANTES, ESFORÇO MÁXIMO DE 30 TONELADAS - CHI DIURNO. AF_05/2023</t>
  </si>
  <si>
    <t>CONJUNTO CILINDRO E BOMBA HIDRÁULICA PARA PROTENSÃO DE MONOBARRAS PARA TIRANTES, ESFORÇO MÁXIMO DE 30 TONELADAS - CHP DIURNO. AF_05/2023</t>
  </si>
  <si>
    <t>CONJUNTO MACACO E BOMBA HIDRÁULICA PARA PROTENSAO DE CORDOALHAS, ESFORÇO MAXIMO DE 115 TONELADAS - CHI DIURNO. AF_05/2023</t>
  </si>
  <si>
    <t>CONJUNTO MACACO E BOMBA HIDRÁULICA PARA PROTENSAO DE CORDOALHAS, ESFORÇO MAXIMO DE 115 TONELADAS - CHP DIURNO. AF_05/2023</t>
  </si>
  <si>
    <t>CONJUNTO MACACO HIDRÁULICO E CENTRAL DE BOMBEAMENTO MOTORIZADO 1,8 KW PARA PROTENSÃO DE MONOCABOS PARA CONCRETO PROTENDIDO, ESFORÇO MÁXIMO DE 20 TONELADAS - CHI DIURNO. AF_05/2022</t>
  </si>
  <si>
    <t>CONJUNTO MACACO HIDRÁULICO E CENTRAL DE BOMBEAMENTO MOTORIZADO 1,8 KW PARA PROTENSÃO DE MONOCABOS PARA CONCRETO PROTENDIDO, ESFORÇO MÁXIMO DE 20 TONELADAS - CHP DIURNO. AF_05/2022</t>
  </si>
  <si>
    <t>CONJUNTO MACACO HIDRÁULICO E CENTRAL DE BOMBEAMENTO MOTORIZADO 1,8 KW PARA PROTENSÃO DE MONOCABOS PARA CONCRETO PROTENDIDO, ESFORÇO MÁXIMO DE 30 TONELADAS - CHI DIURNO. AF_05/2022</t>
  </si>
  <si>
    <t>CONJUNTO MACACO HIDRÁULICO E CENTRAL DE BOMBEAMENTO MOTORIZADO 1,8 KW PARA PROTENSÃO DE MONOCABOS PARA CONCRETO PROTENDIDO, ESFORÇO MÁXIMO DE 30 TONELADAS - CHP DIURNO. AF_05/2022</t>
  </si>
  <si>
    <t>CORTADEIRA HIDRÁULICA DE VERGALHÃO, PARA AÇO DE DIÂMETRO ATÉ 50 MM, MOTOR ELÉTRICO TRIFÁSICO, POTÊNCIA DE 5,5 HP A 7,5 HP - CHI DIURNO. AF_12/2025</t>
  </si>
  <si>
    <t>CORTADEIRA HIDRÁULICA DE VERGALHÃO, PARA AÇO DE DIÂMETRO ATÉ 50 MM, MOTOR ELÉTRICO TRIFÁSICO, POTÊNCIA DE 5,5 HP A 7,5 HP - CHP DIURNO. AF_12/2025</t>
  </si>
  <si>
    <t>CORTADORA DE PISO COM MOTOR 4 TEMPOS A GASOLINA, POTÊNCIA DE 13 HP, COM DISCO DE CORTE DIAMANTADO SEGMENTADO PARA CONCRETO, DIÂMETRO DE 350 MM, FURO DE 1" (14 X 1") - CHI DIURNO. AF_08/2015</t>
  </si>
  <si>
    <t>CORTADORA DE PISO COM MOTOR 4 TEMPOS A GASOLINA, POTÊNCIA DE 13 HP, COM DISCO DE CORTE DIAMANTADO SEGMENTADO PARA CONCRETO, DIÂMETRO DE 350 MM, FURO DE 1" (14 X 1") - CHP DIURNO. AF_08/2015</t>
  </si>
  <si>
    <t>DESEMPENADEIRA DE CONCRETO, PESO DE 78 KG, 4 PÁS, MOTOR A GASOLINA, POTÊNCIA 5,5 HP - CHI DIURNO. AF_05/2023</t>
  </si>
  <si>
    <t>DESEMPENADEIRA DE CONCRETO, PESO DE 78 KG, 4 PÁS, MOTOR A GASOLINA, POTÊNCIA 5,5 HP - CHP DIURNO. AF_05/2023</t>
  </si>
  <si>
    <t>DISTRIBUIDOR DE AGREGADOS AUTOPROPELIDO, CAP 3 M3, A DIESEL, POTÊNCIA 176CV - CHI DIURNO. AF_07/2016</t>
  </si>
  <si>
    <t>DISTRIBUIDOR DE AGREGADOS AUTOPROPELIDO, CAP 3 M3, A DIESEL, POTÊNCIA 176CV - CHP DIURNO. AF_07/2016</t>
  </si>
  <si>
    <t>DISTRIBUIDOR DE AGREGADOS REBOCAVEL, CAPACIDADE 1,9 M³, LARGURA DE TRABALHO 3,66 M - CHI DIURNO. AF_11/2015</t>
  </si>
  <si>
    <t>DISTRIBUIDOR DE AGREGADOS REBOCAVEL, CAPACIDADE 1,9 M³, LARGURA DE TRABALHO 3,66 M - CHP DIURNO. AF_11/2015</t>
  </si>
  <si>
    <t>DOBRADEIRA ELETROMECÂNICA DE VERGALHÃO, PARA AÇO DE DIÂMETRO ATÉ 1 1/2", MOTOR ELÉTRICO TRIFÁSICO, POTÊNCIA DE 3 HP ATÉ 5 HP- CHI DIURNO. AF_12/2025</t>
  </si>
  <si>
    <t>DOBRADEIRA ELETROMECÂNICA DE VERGALHÃO, PARA AÇO DE DIÂMETRO ATÉ 1 1/2", MOTOR ELÉTRICO TRIFÁSICO, POTÊNCIA DE 3 HP ATÉ 5 HP- CHP DIURNO. AF_12/2025</t>
  </si>
  <si>
    <t>DOBRADEIRA TDC, ESPESSURA 1,5MM - CHI DIURNO. AF_05/2023</t>
  </si>
  <si>
    <t>DOBRADEIRA TDC, ESPESSURA 1,5MM - CHP DIURNO. AF_05/2023</t>
  </si>
  <si>
    <t>DOSADOR DE AREIA, CAPACIDADE DE 26 LITROS - CHI DIURNO. AF_05/2023</t>
  </si>
  <si>
    <t>DOSADOR DE AREIA, CAPACIDADE DE 26 LITROS - CHP DIURNO. AF_05/2023</t>
  </si>
  <si>
    <t>ENCERADEIRA INDUSTRIAL, 400 MM, 220V, 1 HP - CHI DIURNO. AF_05/2023</t>
  </si>
  <si>
    <t>ENCERADEIRA INDUSTRIAL, 400 MM, 220V, 1 HP - CHP DIURNO. AF_05/2023</t>
  </si>
  <si>
    <t>ESCAVADEIRA HIDRAULICA SOBRE ESTEIRA, EQUIPADA COM CLAMSHELL, COM CAPACIDADE DA CAÇAMBA ENTRE 1,20 E 1,50 M3, PESO OPERACIONAL ENTRE 20,00 E 22,00 TON, POTENCIA LIQUIDA ENTRE 150 E 160 HP - CHI DIURNO. AF_11/2016</t>
  </si>
  <si>
    <t>ESCAVADEIRA HIDRAULICA SOBRE ESTEIRA, EQUIPADA COM CLAMSHELL, COM CAPACIDADE DA CAÇAMBA ENTRE 1,20 E 1,50 M3, PESO OPERACIONAL ENTRE 20,00 E 22,00 TON, POTENCIA LIQUIDA ENTRE 150 E 160 HP - CHP DIURNO. AF_11/2016</t>
  </si>
  <si>
    <t>ESCAVADEIRA HIDRÁULICA DE BRAÇO LONGO (LONGO ALCANCE) SOBRE ESTEIRAS, CAÇAMBA 0,52 M3, PESO OPERACIONAL 24 T, POTÊNCIA LÍQUIDA 155 HP - CHI DIURNO. AF_06/2023</t>
  </si>
  <si>
    <t>ESCAVADEIRA HIDRÁULICA DE BRAÇO LONGO (LONGO ALCANCE) SOBRE ESTEIRAS, CAÇAMBA 0,52 M3, PESO OPERACIONAL 24 T, POTÊNCIA LÍQUIDA 155 HP - CHP DIURNO. AF_06/2023</t>
  </si>
  <si>
    <t>ESCAVADEIRA HIDRÁULICA SOBRE ESTEIRA, PESO OPERACIONAL 21,00 T, POTÊNCIA NOMINAL 155 HP, COM MARTELO VIBRATÓRIO HIDRÁULICO *1200 A 2200* KG - CHI DIURNO. AF_11/2025</t>
  </si>
  <si>
    <t>ESCAVADEIRA HIDRÁULICA SOBRE ESTEIRA, PESO OPERACIONAL 21,00 T, POTÊNCIA NOMINAL 155 HP, COM MARTELO VIBRATÓRIO HIDRÁULICO *1200 A 2200* KG - CHP DIURNO. AF_11/2025</t>
  </si>
  <si>
    <t>ESCAVADEIRA HIDRÁULICA SOBRE ESTEIRA, PESO OPERACIONAL 21,00 T, POTÊNCIA NOMINAL 155 HP, COM TORRE DE CRAVAÇÃO PARA EXECUÇÃO DE GEODRENO VERTICAL, LANÇA DE 32 M, PARA DRENO FIBROQUÍMICO DE LARGURA PADRÃO (100 MM) - CHI DIURNO. AF_12/2025</t>
  </si>
  <si>
    <t>ESCAVADEIRA HIDRÁULICA SOBRE ESTEIRA, PESO OPERACIONAL 21,00 T, POTÊNCIA NOMINAL 155 HP, COM TORRE DE CRAVAÇÃO PARA EXECUÇÃO DE GEODRENO VERTICAL, LANÇA DE 32 M, PARA DRENO FIBROQUÍMICO DE LARGURA PADRÃO (100 MM)- CHP DIURNO. AF_12/2025</t>
  </si>
  <si>
    <t>ESCAVADEIRA HIDRÁULICA SOBRE ESTEIRA, PESO OPERACIONAL ENTRE 22,00 E 23,50 T, POTÊNCIA NOMINAL 139 HP, COM MARTELO ROMPEDOR HIDRÁULICO 1700 KG - CHI DIURNO. AF_04/2019</t>
  </si>
  <si>
    <t>ESCAVADEIRA HIDRÁULICA SOBRE ESTEIRA, PESO OPERACIONAL ENTRE 22,00 E 23,50 T, POTÊNCIA NOMINAL 139 HP, COM MARTELO ROMPEDOR HIDRÁULICO 1700 KG - CHP DIURNO. AF_04/2019</t>
  </si>
  <si>
    <t>ESCAVADEIRA HIDRÁULICA SOBRE ESTEIRAS, CAÇAMBA 0,80 M3, PESO OPERACIONAL 17 T, POTENCIA BRUTA 111 HP - CHI DIURNO. AF_06/2014</t>
  </si>
  <si>
    <t>ESCAVADEIRA HIDRÁULICA SOBRE ESTEIRAS, CAÇAMBA 0,80 M3, PESO OPERACIONAL 17 T, POTENCIA BRUTA 111 HP - CHP DIURNO. AF_06/2014</t>
  </si>
  <si>
    <t>ESCAVADEIRA HIDRÁULICA SOBRE ESTEIRAS, CAÇAMBA 1,20 M3, PESO OPERACIONAL 21 T, POTÊNCIA BRUTA 155 HP - CHI DIURNO. AF_06/2014</t>
  </si>
  <si>
    <t>ESCAVADEIRA HIDRÁULICA SOBRE ESTEIRAS, CAÇAMBA 1,20 M3, PESO OPERACIONAL 21 T, POTÊNCIA BRUTA 155 HP - CHP DIURNO. AF_06/2014</t>
  </si>
  <si>
    <t>ESPARGIDOR DE ASFALTO PRESSURIZADO COM TANQUE DE 2500 L, REBOCÁVEL COM MOTOR A GASOLINA POTÊNCIA 3,4 HP - CHI DIURNO. AF_07/2014</t>
  </si>
  <si>
    <t>ESPARGIDOR DE ASFALTO PRESSURIZADO COM TANQUE DE 2500 L, REBOCÁVEL COM MOTOR A GASOLINA POTÊNCIA 3,4 HP - CHP DIURNO. AF_07/2014</t>
  </si>
  <si>
    <t>ESPARGIDOR DE ASFALTO PRESSURIZADO, TANQUE 6 M3 COM ISOLAÇÃO TÉRMICA, AQUECIDO COM 2 MAÇARICOS, COM BARRA ESPARGIDORA 3,60 M, MONTADO SOBRE CAMINHÃO TOCO, PBT 14.300 KG, POTÊNCIA 185 CV - CHI DIURNO. AF_05/2023</t>
  </si>
  <si>
    <t>ESPARGIDOR DE ASFALTO PRESSURIZADO, TANQUE 6 M3 COM ISOLAÇÃO TÉRMICA, AQUECIDO COM 2 MAÇARICOS, COM BARRA ESPARGIDORA 3,60 M, MONTADO SOBRE CAMINHÃO TOCO, PBT 14.300 KG, POTÊNCIA 185 CV - CHP DIURNO. AF_05/2023</t>
  </si>
  <si>
    <t>ESTABILIZADOR DE LINHA E PRESSÃO, CAPACIDADE DE 120 BAR, COM MANÔMETRO DE LEITURA, REGISTRO DE 1 COM RETORNO E LINHA - CHI DIURNO. AF_05/2023</t>
  </si>
  <si>
    <t>ESTABILIZADOR DE LINHA E PRESSÃO, CAPACIDADE DE 120 BAR, COM MANÔMETRO DE LEITURA, REGISTRO DE 1 COM RETORNO E LINHA - CHP DIURNO. AF_05/2023</t>
  </si>
  <si>
    <t>FRESADORA DE ASFALTO A FRIO SOBRE RODAS, LARGURA FRESAGEM DE 1,0 M, POTÊNCIA 208 HP - CHI DIURNO. AF_11/2014</t>
  </si>
  <si>
    <t>FRESADORA DE ASFALTO A FRIO SOBRE RODAS, LARGURA FRESAGEM DE 1,0 M, POTÊNCIA 208 HP - CHP DIURNO. AF_11/2014</t>
  </si>
  <si>
    <t>FRESADORA DE ASFALTO A FRIO SOBRE RODAS, LARGURA FRESAGEM DE 2,0 M, POTÊNCIA 550 HP - CHI DIURNO. AF_11/2014</t>
  </si>
  <si>
    <t>FRESADORA DE ASFALTO A FRIO SOBRE RODAS, LARGURA FRESAGEM DE 2,0 M, POTÊNCIA 550 HP - CHP DIURNO. AF_11/2014</t>
  </si>
  <si>
    <t>FURADEIRA ELETROMAGNÉTICA, VELOCIDADE (SEM CARGA/ COM CARGA) 450/ 270 RPM, ESPESSURA MÁXIMA DA CHAPA A SER FURADA 50 MM, PORÇA DE ADESÃO MAGNÉTICA 17000 N, POTÊNCIA 1100 W, ALIMENTÇÃO 220 - 60 HZ, MONOFÁSICA - CHI DIURNO. AF_08/2019</t>
  </si>
  <si>
    <t>FURADEIRA ELETROMAGNÉTICA, VELOCIDADE (SEM CARGA/ COM CARGA) 450/ 270 RPM, ESPESSURA MÁXIMA DA CHAPA A SER FURADA 50 MM, PORÇA DE ADESÃO MAGNÉTICA 17000 N, POTÊNCIA 1100 W, ALIMENTÇÃO 220 - 60 HZ, MONOFÁSICA - CHP DIURNO. AF_08/2019</t>
  </si>
  <si>
    <t>GERADOR PORTÁTIL MONOFÁSICO, POTÊNCIA 5500 VA, MOTOR A GASOLINA, POTÊNCIA DO MOTOR 13 CV - CHI DIURNO. AF_03/2016</t>
  </si>
  <si>
    <t>GERADOR PORTÁTIL MONOFÁSICO, POTÊNCIA 5500 VA, MOTOR A GASOLINA, POTÊNCIA DO MOTOR 13 CV - CHP DIURNO. AF_03/2016</t>
  </si>
  <si>
    <t>GRADE DE DISCO CONTROLE REMOTO REBOCÁVEL, COM 24 DISCOS 24 X 6 MM COM PNEUS PARA TRANSPORTE - CHP DIURNO. AF_06/2014</t>
  </si>
  <si>
    <t>GRADE DE DISCO CONTROLE REMOTO REBOCÁVEL, COM 24 DISCOS 24" X 6 MM COM PNEUS PARA TRANSPORTE - CHI DIURNO. AF_06/2014</t>
  </si>
  <si>
    <t>GRADE DE DISCO REBOCÁVEL COM 20 DISCOS 24" X 6 MM COM PNEUS PARA TRANSPORTE - CHI DIURNO. AF_06/2014</t>
  </si>
  <si>
    <t>GRADE DE DISCO REBOCÁVEL COM 20 DISCOS 24" X 6 MM COM PNEUS PARA TRANSPORTE - CHP DIURNO. AF_06/2014</t>
  </si>
  <si>
    <t>GRUA ASCENCIONAL, LANCA DE 42 M, CAPACIDADE DE 1,5 T A 30 M, ALTURA ATE 39 M - CHP DIURNO. AF_05/2023</t>
  </si>
  <si>
    <t>GRUA ASCENCIONAL, LANÇA DE 42 M, CAPACIDADE DE 1,5 T A 30 M, ALTURA ATÉ 39 M - CHI DIURNO. AF_05/2023</t>
  </si>
  <si>
    <t>GRUA ASCENSIONAL, LANCA DE 30 M, CAPACIDADE DE 1,0 T A 30 M, ALTURA ATE 39 M - CHP DIURNO. AF_05/2023</t>
  </si>
  <si>
    <t>GRUA ASCENSIONAL, LANÇA DE 30 M, CAPACIDADE DE 1,0 T A 30 M, ALTURA ATÉ 39 M - CHI DIURNO. AF_05/2023</t>
  </si>
  <si>
    <t>GRUPO DE SOLDAGEM COM GERADOR A DIESEL 60 CV PARA SOLDA ELÉTRICA, SOBRE 04 RODAS, COM MOTOR 4 CILINDROS 600 A - CHI DIURNO. AF_02/2016</t>
  </si>
  <si>
    <t>GRUPO DE SOLDAGEM COM GERADOR A DIESEL 60 CV PARA SOLDA ELÉTRICA, SOBRE 04 RODAS, COM MOTOR 4 CILINDROS 600 A - CHP DIURNO. AF_02/2016</t>
  </si>
  <si>
    <t>GRUPO GERADOR COM CARENAGEM, MOTOR DIESEL POTÊNCIA STANDART ENTRE 250 E 260 KVA - CHI DIURNO. AF_12/2016</t>
  </si>
  <si>
    <t>GRUPO GERADOR COM CARENAGEM, MOTOR DIESEL POTÊNCIA STANDART ENTRE 250 E 260 KVA - CHP DIURNO. AF_12/2016</t>
  </si>
  <si>
    <t>GRUPO GERADOR DIESEL, COM CARENAGEM, POTÊNCIA STANDART ENTRE 400 E 460 KVA, VELOCIDADE DE 1800 RPM, FREQUÊNCIA DE 60 HZ - CHI DIURNO. AF_05/2023</t>
  </si>
  <si>
    <t>GRUPO GERADOR DIESEL, COM CARENAGEM, POTÊNCIA STANDART ENTRE 400 E 460 KVA, VELOCIDADE DE 1800 RPM, FREQUÊNCIA DE 60 HZ - CHP DIURNO. AF_05/2023</t>
  </si>
  <si>
    <t>GRUPO GERADOR ESTACIONÁRIO, MOTOR DIESEL POTÊNCIA 170 KVA - CHI DIURNO. AF_02/2016</t>
  </si>
  <si>
    <t>GRUPO GERADOR ESTACIONÁRIO, MOTOR DIESEL POTÊNCIA 170 KVA - CHP DIURNO. AF_02/2016</t>
  </si>
  <si>
    <t>GRUPO GERADOR ESTACIONÁRIO, POTÊNCIA 150 KVA, MOTOR A DIESEL- CHI DIURNO. AF_03/2016</t>
  </si>
  <si>
    <t>GRUPO GERADOR ESTACIONÁRIO, POTÊNCIA 150 KVA, MOTOR A DIESEL- CHP DIURNO. AF_03/2016</t>
  </si>
  <si>
    <t>GRUPO GERADOR REBOCÁVEL, POTÊNCIA 66 KVA, MOTOR A DIESEL - CHI DIURNO. AF_03/2016</t>
  </si>
  <si>
    <t>GRUPO GERADOR REBOCÁVEL, POTÊNCIA 66 KVA, MOTOR A DIESEL - CHP DIURNO. AF_03/2016</t>
  </si>
  <si>
    <t>GUINCHO ELÉTRICO DE COLUNA, CAPACIDADE 400 KG, COM MOTO FREIO, MOTOR TRIFÁSICO DE 1,25 CV - CHI DIURNO. AF_03/2016</t>
  </si>
  <si>
    <t>GUINCHO ELÉTRICO DE COLUNA, CAPACIDADE 400 KG, COM MOTO FREIO, MOTOR TRIFÁSICO DE 1,25 CV - CHP DIURNO. AF_03/2016</t>
  </si>
  <si>
    <t>GUINDASTE DERRICK, LANÇA DE *20* M, CARGA MÁXIMA 10T, POTÊNCIA 45 KW - CHI DIURNO. AF_01/2024</t>
  </si>
  <si>
    <t>GUINDASTE DERRICK, LANÇA DE *20* M, CARGA MÁXIMA 10T, POTÊNCIA 45 KW - CHP DIURNO. AF_01/2024</t>
  </si>
  <si>
    <t>GUINDASTE HIDRAULICO AUTOPROPELIDO, COM LANÇA TRELIÇADA 40 M, CAPACIDADE MÁXIMA 75 T, EQUIPADO COM CLAMSHELL - CHI DIURNO. AF_04/2019</t>
  </si>
  <si>
    <t>GUINDASTE HIDRAULICO AUTOPROPELIDO, COM LANÇA TRELIÇADA 40 M, CAPACIDADE MÁXIMA 75 T, EQUIPADO COM CLAMSHELL - CHP DIURNO. AF_04/2019</t>
  </si>
  <si>
    <t>GUINDASTE HIDRÁULICO AUTOPROPELIDO, COM LANÇA TELESCÓPICA 28,80 M, CAPACIDADE MÁXIMA 30 T, POTÊNCIA 97 KW, TRAÇÃO 4 X 4 - CHI DIURNO. AF_11/2014</t>
  </si>
  <si>
    <t>GUINDASTE HIDRÁULICO AUTOPROPELIDO, COM LANÇA TELESCÓPICA 28,80 M, CAPACIDADE MÁXIMA 30 T, POTÊNCIA 97 KW, TRAÇÃO 4 X 4 - CHP DIURNO. AF_11/2014</t>
  </si>
  <si>
    <t>GUINDASTE HIDRÁULICO AUTOPROPELIDO, COM LANÇA TELESCÓPICA 40 M, CAPACIDADE MÁXIMA 60 T, POTÊNCIA 260 KW - CHI DIURNO. AF_03/2016</t>
  </si>
  <si>
    <t>GUINDASTE HIDRÁULICO AUTOPROPELIDO, COM LANÇA TELESCÓPICA 40 M, CAPACIDADE MÁXIMA 60 T, POTÊNCIA 260 KW - CHP DIURNO. AF_03/2016</t>
  </si>
  <si>
    <t>GUINDASTE HIDRÁULICO AUTOPROPELIDO, COM LANÇA TRELICADA 41 M, CAPACIDADE MÁXIMA DE ELEVAÇÃO 43 T, POTÊNCIA 230 KW, EQUIPADO COM CAÇAMBA DE ARRASTO (DRAGLINE) DE 0,76 M3 - CHI DIURNO. AF_06/2023</t>
  </si>
  <si>
    <t>GUINDASTE HIDRÁULICO AUTOPROPELIDO, COM LANÇA TRELICADA 41 M, CAPACIDADE MÁXIMA DE ELEVAÇÃO 43 T, POTÊNCIA 230 KW, EQUIPADO COM CAÇAMBA DE ARRASTO (DRAGLINE) DE 0,76 M3 - CHP DIURNO. AF_06/2023</t>
  </si>
  <si>
    <t>GUINDASTE HIDRÁULICO RODOVIÁRIO, LANCA TELESCÓPICA DE *50+20* M, CAPACIDADE MÁXIMA DE 90T, 4 EIXOS, POTÊNCIA 330 KW, MOTOR DIESEL - CHI DIURNO. AF_01/2024</t>
  </si>
  <si>
    <t>GUINDASTE HIDRÁULICO RODOVIÁRIO, LANCA TELESCÓPICA DE *50+20* M, CAPACIDADE MÁXIMA DE 90T, 4 EIXOS, POTÊNCIA 330 KW, MOTOR DIESEL - CHP DIURNO. AF_01/2024</t>
  </si>
  <si>
    <t>GUINDASTE SOBRE ESTEIRAS, COM LANÇA TRELIÇADA 40 M, CAPACIDADE MÁXIMA 75 T - CHI DIURNO. AF_04/2019</t>
  </si>
  <si>
    <t>GUINDASTE SOBRE ESTEIRAS, COM LANÇA TRELIÇADA 40 M, CAPACIDADE MÁXIMA 75 T - CHP DIURNO. AF_04/2019</t>
  </si>
  <si>
    <t>GUINDASTE SOBRE ESTEIRAS, COM LANÇA TRELIÇADA 40 M, CAPACIDADE MÁXIMA 75 T, EQUIPADO COM CLAMSHELL - CHI DIURNO. AF_04/2019</t>
  </si>
  <si>
    <t>GUINDASTE SOBRE ESTEIRAS, COM LANÇA TRELIÇADA 40 M, CAPACIDADE MÁXIMA 75 T, EQUIPADO COM CLAMSHELL - CHP DIURNO. AF_04/2019</t>
  </si>
  <si>
    <t>GUINDAUTO HIDRÁULICO, CAPACIDADE MÁXIMA DE CARGA 14340 KG, MOMENTO MÁXIMO DE CARGA 42,3 TM, ALCANCE MÁXIMO HORIZONTAL16,80 M, INCLUSIVE CAMINHÃO TOCO PBT 23.000 KG, POTÊNCIA DE 256 CV - CHI DIURNO. AF_10/2025</t>
  </si>
  <si>
    <t>GUINDAUTO HIDRÁULICO, CAPACIDADE MÁXIMA DE CARGA 14340 KG, MOMENTO MÁXIMO DE CARGA 42,3 TM, ALCANCE MÁXIMO HORIZONTAL16,80 M, INCLUSIVE CAMINHÃO TOCO PBT 23.000 KG, POTÊNCIA DE 256 CV - CHP DIURNO. AF_10/2025</t>
  </si>
  <si>
    <t>GUINDAUTO HIDRÁULICO, CAPACIDADE MÁXIMA DE CARGA 3300 KG, MOMENTO MÁXIMO DE CARGA 5,8 TM, ALCANCE MÁXIMO HORIZONTAL 7,60 M, INCLUSIVE CAMINHÃO TOCO PBT 16.000 KG, POTÊNCIA DE 189 CV - CHI DIURNO. AF_03/2016</t>
  </si>
  <si>
    <t>GUINDAUTO HIDRÁULICO, CAPACIDADE MÁXIMA DE CARGA 3300 KG, MOMENTO MÁXIMO DE CARGA 5,8 TM, ALCANCE MÁXIMO HORIZONTAL 7,60 M, INCLUSIVE CAMINHÃO TOCO PBT 16.000 KG, POTÊNCIA DE 189 CV - CHP DIURNO. AF_03/2016</t>
  </si>
  <si>
    <t>GUINDAUTO HIDRÁULICO, CAPACIDADE MÁXIMA DE CARGA 6200 KG, MOMENTO MÁXIMO DE CARGA 11,7 TM, ALCANCE MÁXIMO HORIZONTAL 9,70 M, INCLUSIVE CAMINHÃO TOCO PBT 16.000 KG, POTÊNCIA DE 189 CV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</si>
  <si>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</si>
  <si>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E CESTA AÉREA COM ISOLAMENTO CLASSE C - CHI DIURNO. AF_01/2025</t>
  </si>
  <si>
    <t>GUINDAUTO HIDRÁULICO, CAPACIDADE MÁXIMA DE CARGA 6200 KG, MOMENTO MÁXIMO DE CARGA 11,7 TM, ALCANCE MÁXIMO HORIZONTAL 9,70 M, INCLUSIVE CAMINHÃO TOCO PBT 16.000 KG, POTÊNCIA DE 189 CV E CESTA AÉREA COM ISOLAMENTO CLASSE C - CHP DIURNO. AF_01/2025</t>
  </si>
  <si>
    <t>GUINDAUTO HIDRÁULICO, CAPACIDADE MÁXIMA DE CARGA 6500 KG, MOMENTO MÁXIMO DE CARGA 5,8 TM, ALCANCE MÁXIMO HORIZONTAL 7,60 M, INCLUSIVE CAMINHÃO TOCO PBT 9.700 KG, POTÊNCIA DE 160 CV - CHI DIURNO. AF_08/2015</t>
  </si>
  <si>
    <t>GUINDAUTO HIDRÁULICO, CAPACIDADE MÁXIMA DE CARGA 6500 KG, MOMENTO MÁXIMO DE CARGA 5,8 TM, ALCANCE MÁXIMO HORIZONTAL 7,60 M, INCLUSIVE CAMINHÃO TOCO PBT 9.700 KG, POTÊNCIA DE 160 CV - CHP DIURNO. AF_08/2015</t>
  </si>
  <si>
    <t>GUINDAUTO HIDRÁULICO, CAPACIDADE MÁXIMA DE CARGA 8500 KG, MOMENTO MÁXIMO DE CARGA 30,4 TM, ALCANCE MÁXIMO HORIZONTAL 14,30 M, INCLUSIVE CAMINHÃO TRUCADO PBT 23.000 KG, POTÊNCIA DE 256 CV E CARROCERIA FIXA ABERTA DE MADEIRA - CHI DIURNO. AF_05/2025</t>
  </si>
  <si>
    <t>GUINDAUTO HIDRÁULICO, CAPACIDADE MÁXIMA DE CARGA 8500 KG, MOMENTO MÁXIMO DE CARGA 30,4 TM, ALCANCE MÁXIMO HORIZONTAL 14,30 M, INCLUSIVE CAMINHÃO TRUCADO PBT 23.000 KG, POTÊNCIA DE 256 CV E CARROCERIA FIXA ABERTA DE MADEIRA - CHP DIURNO. AF_05/2025</t>
  </si>
  <si>
    <t>INVERSOR DE SOLDA MONOFÁSICO DE 160 A, POTÊNCIA DE 7000 W, TENSÃO DE 220 V, TURBO VENTILADO, PROTEÇÃO POR TERMOSTATO, PARA ELETRODOS DE 2,0 A 4,0 MM - CHI DIURNO. AF_06/2018</t>
  </si>
  <si>
    <t>INVERSOR DE SOLDA MONOFÁSICO DE 160 A, POTÊNCIA DE 7000 W, TENSÃO DE 220 V, TURBO VENTILADO, PROTEÇÃO POR TERMOSTATO, PARA ELETRODOS DE 2,0 A 4,0 MM - CHP DIURNO. AF_06/2018</t>
  </si>
  <si>
    <t>LAVADORA DE ALTA PRESSAO (LAVA-JATO) PARA AGUA FRIA, PRESSAO DE OPERACAO ENTRE 1400 E 1900 LIB/POL2, VAZAO MAXIMA ENTRE 400 E 700 L/H - CHI DIURNO. AF_05/2023</t>
  </si>
  <si>
    <t>LAVADORA DE ALTA PRESSAO (LAVA-JATO) PARA AGUA FRIA, PRESSAO DE OPERACAO ENTRE 1400 E 1900 LIB/POL2, VAZAO MAXIMA ENTRE 400 E 700 L/H - CHP DIURNO. AF_05/2023</t>
  </si>
  <si>
    <t>LIXADEIRA DE PAREDE, COM LED, POTÊNCIA 750 W, FREQUÊNCIA 60 HZ, VELOCIDADE 1000 A 2100 RPM, DIÂMETRO DA LIXA 225 MM - CHI DIURNO AF_12/2022</t>
  </si>
  <si>
    <t>LIXADEIRA DE PAREDE, COM LED, POTÊNCIA 750 W, FREQUÊNCIA 60 HZ, VELOCIDADE 1000 A 2100 RPM, DIÂMETRO DA LIXA 225 MM - CHP DIURNO. AF_12/2022</t>
  </si>
  <si>
    <t>MANIPULADOR TELESCÓPICO, POTÊNCIA DE 85 HP, CAPACIDADE DE CARGA DE 3.500 KG, ALTURA MÁXIMA DE ELEVAÇÃO DE 12,3 M - CHI DIURNO. AF_05/2023</t>
  </si>
  <si>
    <t>MANIPULADOR TELESCÓPICO, POTÊNCIA DE 85 HP, CAPACIDADE DE CARGA DE 3.500 KG, ALTURA MÁXIMA DE ELEVAÇÃO DE 12,3 M - CHP DIURNO. AF_05/2023</t>
  </si>
  <si>
    <t>MARTELETE OU ROMPEDOR PNEUMÁTICO MANUAL, 28 KG, COM SILENCIADOR - CHI DIURNO. AF_07/2016</t>
  </si>
  <si>
    <t>MARTELETE OU ROMPEDOR PNEUMÁTICO MANUAL, 28 KG, COM SILENCIADOR - CHP DIURNO. AF_07/2016</t>
  </si>
  <si>
    <t>MARTELETE PERFURADOR/ ROMPEDOR ELÉTRICO, POTÊNCIA 800 W, 220 V - CHI DIURNO. AF_05/2023</t>
  </si>
  <si>
    <t>MARTELETE PERFURADOR/ ROMPEDOR ELÉTRICO, POTÊNCIA 800 W, 220 V - CHP DIURNO. AF_05/2023</t>
  </si>
  <si>
    <t>MARTELO DEMOLIDOR ELÉTRICO, COM POTÊNCIA DE 2.000 W, 1.000 IMPACTOS POR MINUTO, PESO DE 30 KG - CHI DIURNO. AF_01/2021</t>
  </si>
  <si>
    <t>MARTELO DEMOLIDOR ELÉTRICO, COM POTÊNCIA DE 2.000 W, 1.000 IMPACTOS POR MINUTO, PESO DE 30 KG - CHP DIURNO. AF_01/2021</t>
  </si>
  <si>
    <t>MARTELO DEMOLIDOR PNEUMÁTICO MANUAL, 32 KG - CHI DIURNO. AF_09/2016</t>
  </si>
  <si>
    <t>MARTELO DEMOLIDOR PNEUMÁTICO MANUAL, 32 KG - CHP DIURNO. AF_09/2016</t>
  </si>
  <si>
    <t>MARTELO PERFURADOR PNEUMÁTICO MANUAL, HASTE 19 X 108 MM, *11* KG - CHI DIURNO. AF_02/2025</t>
  </si>
  <si>
    <t>MARTELO PERFURADOR PNEUMÁTICO MANUAL, HASTE 19 X 108 MM, *11* KG - CHP DIURNO. AF_02/2025</t>
  </si>
  <si>
    <t>MINI GUINDASTE ARANHA SOBRE ESTEIRAS E LANCA TELESCÓPICA, CAPACIDADE MÁXIMA DE CARGA 3,0 TON, RAIO MÁXIMO DE TRABALHO 8,25 M, ALTURA DE LANÇA DO SOLO 9,2 M, 55 M DE CABO DE AÇO 8 MM, MOTOR ELÉTRICO 220/380 VOLTS TRIFÁSICO - CHI DIURNO. AF_03/2022</t>
  </si>
  <si>
    <t>MINI GUINDASTE ARANHA SOBRE ESTEIRAS E LANCA TELESCÓPICA, CAPACIDADE MÁXIMA DE CARGA 3,0 TON, RAIO MÁXIMO DE TRABALHO 8,25 M, ALTURA DE LANÇA DO SOLO 9,2 M, 55 M DE CABO DE AÇO 8 MM, MOTOR ELÉTRICO 220/380 VOLTS TRIFÁSICO - CHP DIURNO. AF_03/2022</t>
  </si>
  <si>
    <t>MINICARREGADEIRA SOBRE RODAS POTENCIA 47HP CAPACIDADE OPERACAO 646 KG, COM VASSOURA MECÂNICA ACOPLADA - CHI DIURNO. AF_03/2017</t>
  </si>
  <si>
    <t>MINICARREGADEIRA SOBRE RODAS POTENCIA 47HP CAPACIDADE OPERACAO 646 KG, COM VASSOURA MECÂNICA ACOPLADA - CHP DIURNO. AF_03/2017</t>
  </si>
  <si>
    <t>MINICARREGADEIRA SOBRE RODAS, POTÊNCIA LÍQUIDA DE 47 HP, CAPACIDADE NOMINAL DE OPERAÇÃO DE 646 KG - CHI DIURNO. AF_06/2015</t>
  </si>
  <si>
    <t>MINICARREGADEIRA SOBRE RODAS, POTÊNCIA LÍQUIDA DE 47 HP, CAPACIDADE NOMINAL DE OPERAÇÃO DE 646 KG - CHP DIURNO. AF_06/2015</t>
  </si>
  <si>
    <t>MINIESCAVADEIRA SOBRE ESTEIRAS, POTÊNCIA LÍQUIDA DE *30* HP, PESO OPERACIONAL DE *3.500* KG - CHI DIURNO. AF_04/2017</t>
  </si>
  <si>
    <t>MINIESCAVADEIRA SOBRE ESTEIRAS, POTÊNCIA LÍQUIDA DE *30* HP, PESO OPERACIONAL DE *3.500* KG - CHP DIURNO. AF_04/2017</t>
  </si>
  <si>
    <t>MISTURADOR DE ARGAMASSA, EIXO HORIZONTAL, CAPACIDADE DE MISTURA 160 KG, MOTOR ELÉTRICO POTÊNCIA 3 CV - CHI DIURNO. AF_05/2023</t>
  </si>
  <si>
    <t>MISTURADOR DE ARGAMASSA, EIXO HORIZONTAL, CAPACIDADE DE MISTURA 160 KG, MOTOR ELÉTRICO POTÊNCIA 3 CV - CHP DIURNO. AF_05/2023</t>
  </si>
  <si>
    <t>MISTURADOR DE ARGAMASSA, EIXO HORIZONTAL, CAPACIDADE DE MISTURA 300 KG, MOTOR ELÉTRICO POTÊNCIA 5 CV - CHI DIURNO. AF_05/2023</t>
  </si>
  <si>
    <t>MISTURADOR DE ARGAMASSA, EIXO HORIZONTAL, CAPACIDADE DE MISTURA 300 KG, MOTOR ELÉTRICO POTÊNCIA 5 CV - CHP DIURNO. AF_05/2023</t>
  </si>
  <si>
    <t>MISTURADOR DE ARGAMASSA, EIXO HORIZONTAL, CAPACIDADE DE MISTURA 600 KG, MOTOR ELÉTRICO POTÊNCIA 7,5 CV - CHI DIURNO. AF_05/2023</t>
  </si>
  <si>
    <t>MISTURADOR DE ARGAMASSA, EIXO HORIZONTAL, CAPACIDADE DE MISTURA 600 KG, MOTOR ELÉTRICO POTÊNCIA 7,5 CV - CHP DIURNO. AF_05/2023</t>
  </si>
  <si>
    <t>MISTURADOR DUPLO HORIZONTAL DE ALTA TURBULÊNCIA, CAPACIDADE / VOLUME 2 X 500 LITROS, MOTORES ELÉTRICOS MÍNIMO 5 CV CADA, PARA NATA CIMENTO, ARGAMASSA E OUTROS - CHI DIURNO. AF_06/2015</t>
  </si>
  <si>
    <t>MISTURADOR DUPLO HORIZONTAL DE ALTA TURBULÊNCIA, CAPACIDADE / VOLUME 2 X 500 LITROS, MOTORES ELÉTRICOS MÍNIMO 5 CV CADA, PARA NATA CIMENTO, ARGAMASSA E OUTROS - CHP DIURNO. AF_06/2015</t>
  </si>
  <si>
    <t>MISTURADOR PARA PREPARO DE LAMA ESTABILIZANTE COM CAPACIDADE DE *4000* L, COM BOMBA CENTRÍFUGA 5,5 HP A 23,07 HP, PARA SISTEMA DE FURO DIRECIONAL - CHI DIURNO. AF_05/2023</t>
  </si>
  <si>
    <t>MISTURADOR PARA PREPARO DE LAMA ESTABILIZANTE COM CAPACIDADE DE *4000* L, COM BOMBA CENTRÍFUGA 5,5 HP A 23,07 HP, PARA SISTEMA DE FURO DIRECIONAL - CHP DIURNO. AF_05/2023</t>
  </si>
  <si>
    <t>MOTOBOMBA CENTRÍFUGA, MOTOR A GASOLINA, POTÊNCIA 5,42 HP, BOCAIS 1 1/2" X 1", DIÂMETRO ROTOR 143 MM HM/Q = 6 MCA / 16,8 M3/H A 38 MCA / 6,6 M3/H - CHI DIURNO. AF_06/2014</t>
  </si>
  <si>
    <t>MOTOBOMBA CENTRÍFUGA, MOTOR A GASOLINA, POTÊNCIA 5,42 HP, BOCAIS 1 1/2" X 1", DIÂMETRO ROTOR 143 MM HM/Q = 6 MCA / 16,8 M3/H A 38 MCA / 6,6 M3/H - CHP DIURNO. AF_06/2014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</si>
  <si>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</si>
  <si>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CHP DIURNO. AF_10/2014</t>
  </si>
  <si>
    <t>MOTONIVELADORA POTÊNCIA BÁSICA LÍQUIDA (PRIMEIRA MARCHA) 125 HP, PESO BRUTO 13032 KG, LARGURA DA LÂMINA DE 3,7 M - CHI DIURNO. AF_06/2014</t>
  </si>
  <si>
    <t>MOTONIVELADORA POTÊNCIA BÁSICA LÍQUIDA (PRIMEIRA MARCHA) 125 HP, PESO BRUTO 13032 KG, LARGURA DA LÂMINA DE 3,7 M - CHP DIURNO. AF_06/2014</t>
  </si>
  <si>
    <t>MÁQUINA DEMARCADORA DE FAIXA DE TRÁFEGO À FRIO, AUTOPROPELIDA, POTÊNCIA 38 HP - CHI DIURNO. AF_07/2016</t>
  </si>
  <si>
    <t>MÁQUINA DEMARCADORA DE FAIXA DE TRÁFEGO À FRIO, AUTOPROPELIDA, POTÊNCIA 38 HP - CHP DIURNO. AF_07/2016</t>
  </si>
  <si>
    <t>MÁQUINA DEMARCADORA DE FAIXA DE TRÁFEGO À FRIO, TRAÇÃO MANUAL, 4 CV, PRESSÃO MAX 3300 PSI, TANQUE 20 L - CHI DIURNO. AF_06/2021</t>
  </si>
  <si>
    <t>MÁQUINA DEMARCADORA DE FAIXA DE TRÁFEGO À FRIO, TRAÇÃO MANUAL, 4 CV, PRESSÃO MAX 3300 PSI, TANQUE 20 L - CHP DIURNO. AF_06/2021</t>
  </si>
  <si>
    <t>MÁQUINA EXTRUSORA DE CONCRETO PARA GUIAS E SARJETAS, MOTOR A DIESEL, POTÊNCIA 14 CV - CHI DIURNO. AF_12/2015</t>
  </si>
  <si>
    <t>MÁQUINA EXTRUSORA DE CONCRETO PARA GUIAS E SARJETAS, MOTOR A DIESEL, POTÊNCIA 14 CV - CHP DIURNO. AF_12/2015</t>
  </si>
  <si>
    <t>MÁQUINA FORMER DOBRAS DIVERSAS: 220V/380V TRIFÁSICO OU MONOFÁSICO, CAPACIDADE 0,5-1,27MM, MOTOR 2CV - CHI DIURNO. AF_05/2023</t>
  </si>
  <si>
    <t>MÁQUINA FORMER DOBRAS DIVERSAS: 220V/380V TRIFÁSICO OU MONOFÁSICO, CAPACIDADE 0,5-1,27MM, MOTOR 2CV - CHP DIURNO. AF_05/2023</t>
  </si>
  <si>
    <t>MÁQUINA JATO DE PRESSAO PORTÁTIL, CAMARA DE 1 SAIDA, CAPACIDADE 280 L, DIAMETRO 670 MM, BICO DE JATO CURTO VENTURI DE 5/16", MANGUEIRA DE 1" COM COMPRESSOR DE AR REBOCÁVEL 189 PCM E MOTOR DIESEL 63 CV - CHI DIURNO. AF_05/2023</t>
  </si>
  <si>
    <t>MÁQUINA JATO DE PRESSAO PORTÁTIL, CAMARA DE 1 SAIDA, CAPACIDADE 280 L, DIAMETRO 670 MM, BICO DE JATO CURTO VENTURI DE 5/16", MANGUEIRA DE 1" COM COMPRESSOR DE AR REBOCÁVEL 189 PCM E MOTOR DIESEL 63 CV - CHP DIURNO. AF_05/2023</t>
  </si>
  <si>
    <t>MÁQUINA METALEIRA UNIVERSAL MODELO IW 110/180 BTD - CHI DIURNO. AF_05/2023</t>
  </si>
  <si>
    <t>MÁQUINA METALEIRA UNIVERSAL MODELO IW 110/180 BTD - CHP DIURNO. AF_05/2023</t>
  </si>
  <si>
    <t>MÁQUINA PARA SOLDA POR ELETROFUSÃO PARA TUBOS DE POLIETILENO DE ALTA DENSIDADE (PEAD) COM DIÂMETRO EXTERNO DE 20 A 1600 MM, POTÊNCIA DE 3500 W - CHI DIURNO. AF_05/2023</t>
  </si>
  <si>
    <t>MÁQUINA PARA SOLDA POR ELETROFUSÃO PARA TUBOS DE POLIETILENO DE ALTA DENSIDADE (PEAD) COM DIÂMETRO EXTERNO DE 20 A 1600 MM, POTÊNCIA DE 3500 W - CHP DIURNO. AF_05/2023</t>
  </si>
  <si>
    <t>MÁQUINA PARA SOLDA POR ELETROFUSÃO PARA TUBOS DE POLIETILENO DE ALTA DENSIDADE (PEAD) COM DIÂMETRO EXTERNO DE 20 A 800 MM, POTÊNCIA ENTRE 2750 E 3000 W - CHI DIURNO. AF_05/2023</t>
  </si>
  <si>
    <t>MÁQUINA PARA SOLDA POR ELETROFUSÃO PARA TUBOS DE POLIETILENO DE ALTA DENSIDADE (PEAD) COM DIÂMETRO EXTERNO DE 20 A 800 MM, POTÊNCIA ENTRE 2750 E 3000 W - CHP DIURNO. AF_05/2023</t>
  </si>
  <si>
    <t>MÁQUINA PARA SOLDA POR TERMOFUSÃO PARA TUBOS DE POLIETILENO DE ALTA DENSIDADE (PEAD) COM DIÂMETRO EXTERNO DE 315 A 630 MM, POTÊNCIA ENTRE 8000 E 12350 W - CHI DIURNO. AF_05/2023</t>
  </si>
  <si>
    <t>MÁQUINA PARA SOLDA POR TERMOFUSÃO PARA TUBOS DE POLIETILENO DE ALTA DENSIDADE (PEAD) COM DIÂMETRO EXTERNO DE 315 A 630 MM, POTÊNCIA ENTRE 8000 E 12350 W - CHP DIURNO. AF_05/2023</t>
  </si>
  <si>
    <t>MÁQUINA PARA SOLDA POR TERMOFUSÃO PARA TUBOS DE POLIETILENO DE ALTA DENSIDADE (PEAD) COM DIÂMETRO EXTERNO DE 710 A 1200 MM, POTÊNCIA ENTRE 16000 E 29500 W - CHI DIURNO. AF_05/2023</t>
  </si>
  <si>
    <t>MÁQUINA PARA SOLDA POR TERMOFUSÃO PARA TUBOS DE POLIETILENO DE ALTA DENSIDADE (PEAD) COM DIÂMETRO EXTERNO DE 710 A 1200 MM, POTÊNCIA ENTRE 16000 E 29500 W - CHP DIURNO. AF_05/2023</t>
  </si>
  <si>
    <t>MÁQUINA PARA SOLDA POR TERMOFUSÃO PARA TUBOS DE POLIETILENO DE ALTA DENSIDADE (PEAD) COM DIÂMETRO EXTERNO DE 90 A 315 MM, POTÊNCIA ENTRE 2500 E 5350 W - CHI DIURNO. AF_05/2023</t>
  </si>
  <si>
    <t>MÁQUINA PARA SOLDA POR TERMOFUSÃO PARA TUBOS DE POLIETILENO DE ALTA DENSIDADE (PEAD) COM DIÂMETRO EXTERNO DE 90 A 315 MM, POTÊNCIA ENTRE 2500 E 5350 W - CHP DIURNO. AF_05/2023</t>
  </si>
  <si>
    <t>MÁQUINA SOLDA ARCO COM PISTOLA DE SOLDAGEM PARA STUD BOLT DE 5 MM A 22 MM - CHI DIURNO. AF_05/2023</t>
  </si>
  <si>
    <t>MÁQUINA SOLDA ARCO COM PISTOLA DE SOLDAGEM PARA STUD BOLT DE 5 MM A 22 MM - CHP DIURNO. AF_05/2023</t>
  </si>
  <si>
    <t>PENEIRA ROTATIVA COM MOTOR ELÉTRICO MONOFÁSICO DE *0,5 A 1,0* CV, CILINDRO COM DIÂMETRO DE *0,48 A 0,85* M E COMPRIMENTO DE *1,0 A 1,65* M - CHI DIURNO. AF_11/2025</t>
  </si>
  <si>
    <t>PENEIRA ROTATIVA COM MOTOR ELÉTRICO MONOFÁSICO DE *0,5 A 1,0* CV, CILINDRO COM DIÂMETRO DE *0,48 A 0,85* M E COMPRIMENTO DE *1,0 A 1,65* M - CHP DIURNO. AF_11/2025</t>
  </si>
  <si>
    <t>PENEIRA ROTATIVA COM MOTOR ELÉTRICO TRIFÁSICO DE 2 CV, CILINDRO DE 1 M X 0,60 M, COM FUROS DE 3,17 MM - CHI DIURNO. AF_05/2023</t>
  </si>
  <si>
    <t>PENEIRA ROTATIVA COM MOTOR ELÉTRICO TRIFÁSICO DE 2 CV, CILINDRO DE 1 M X 0,60 M, COM FUROS DE 3,17 MM - CHP DIURNO. AF_05/2023</t>
  </si>
  <si>
    <t>PERFURATRIZ COM TORRE METÁLICA PARA EXECUÇÃO DE ESTACA HÉLICE CONTÍNUA, PROFUNDIDADE MÁXIMA DE 30 M, DIÂMETRO MÁXIMO DE 800 MM, POTÊNCIA INSTALADA DE 268 HP, MESA ROTATIVA COM TORQUE MÁXIMO DE 170 KNM - CHI DIURNO.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</si>
  <si>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</si>
  <si>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32 M, DIÂMETRO MÁXIMO DE 1000 MM, POTÊNCIA INSTALADA DE 350 HP, MESA ROTATIVA COM TORQUE MÁXIMO DE 263 KNM - CHI DIURNO. AF_01/2016</t>
  </si>
  <si>
    <t>PERFURATRIZ COM TORRE METÁLICA PARA EXECUÇÃO DE ESTACA HÉLICE CONTÍNUA, PROFUNDIDADE MÁXIMA DE 32 M, DIÂMETRO MÁXIMO DE 1000 MM, POTÊNCIA INSTALADA DE 350 HP, MESA ROTATIVA COM TORQUE MÁXIMO DE 263 KNM - CHP DIURNO. AF_01/2016</t>
  </si>
  <si>
    <t>PERFURATRIZ DE COROA DIAMANTADA PARA CONCRETO, DIÂMETRO ATÉ 250 MM, MOTOR ELÉTRICO 220 V, POTÊNCIA 2.500 W - CHI DIURNO. AF_05/2023</t>
  </si>
  <si>
    <t>PERFURATRIZ DE COROA DIAMANTADA PARA CONCRETO, DIÂMETRO ATÉ 250 MM, MOTOR ELÉTRICO 220 V, POTÊNCIA 2.500 W - CHP DIURNO. AF_05/2023</t>
  </si>
  <si>
    <t>PERFURATRIZ HIDRÁULICA SOBRE CAMINHÃO COM TRADO CURTO ACOPLADO, PROFUNDIDADE MÁXIMA DE 20 M, DIÂMETRO MÁXIMO DE 1500 MM, POTÊNCIA INSTALADA DE 137 HP, MESA ROTATIVA COM TORQUE MÁXIMO DE 30 KNM - CHI DIURNO. AF_06/2015</t>
  </si>
  <si>
    <t>PERFURATRIZ HIDRÁULICA SOBRE CAMINHÃO COM TRADO CURTO ACOPLADO, PROFUNDIDADE MÁXIMA DE 20 M, DIÂMETRO MÁXIMO DE 1500 MM, POTÊNCIA INSTALADA DE 137 HP, MESA ROTATIVA COM TORQUE MÁXIMO DE 30 KNM - CHP DIURNO. AF_06/2015</t>
  </si>
  <si>
    <t>PERFURATRIZ HIDRÁULICA SOBRE ESTEIRA, TORQUE MÁXIMO 161 KNM, PROFUNDIDADE MÁXIMA 54 M, DIÂMETRO MÁXIMO 1500 MM, POTÊNCIA MOTOR 268 HP - CHI DIURNO. AF_04/2019</t>
  </si>
  <si>
    <t>PERFURATRIZ HIDRÁULICA SOBRE ESTEIRA, TORQUE MÁXIMO 161 KNM, PROFUNDIDADE MÁXIMA 54 M, DIÂMETRO MÁXIMO 1500 MM, POTÊNCIA MOTOR 268 HP - CHP DIURNO. AF_04/2019</t>
  </si>
  <si>
    <t>PERFURATRIZ HIDRÁULICA SOBRE ESTEIRA, TORQUE MÁXIMO 98 KNM, PROFUNDIDADE MÁXIMA 25 M, DIÂMETRO MÁXIMO 115 MM, POTÊNCIA MOTOR 190 HP - CHI DIURNO. AF_02/2021</t>
  </si>
  <si>
    <t>PERFURATRIZ HIDRÁULICA SOBRE ESTEIRA, TORQUE MÁXIMO 98 KNM, PROFUNDIDADE MÁXIMA 25 M, DIÂMETRO MÁXIMO 115 MM, POTÊNCIA MOTOR 190 HP - CHP DIURNO. AF_02/2021</t>
  </si>
  <si>
    <t>PERFURATRIZ MANUAL, TORQUE MÁXIMO 83 N.M, POTÊNCIA 5 CV, COM DIÂMETRO MÁXIMO 4" - CHI DIURNO. AF_06/2015</t>
  </si>
  <si>
    <t>PERFURATRIZ MANUAL, TORQUE MÁXIMO 83 N.M, POTÊNCIA 5 CV, COM DIÂMETRO MÁXIMO 4" - CHP DIURNO. AF_06/2015</t>
  </si>
  <si>
    <t>PERFURATRIZ PARA EXECUÇÃO DE ESTACAS SECANTES, TIPO HÉLICE CONTÍNUA COM CABEÇOTE DUPLO E TUBO METÁLICO - CHI DIURNO. AF_04/2019</t>
  </si>
  <si>
    <t>PERFURATRIZ PARA EXECUÇÃO DE ESTACAS SECANTES, TIPO HÉLICE CONTÍNUA COM CABEÇOTE DUPLO E TUBO METÁLICO - CHP DIURNO. AF_04/2019</t>
  </si>
  <si>
    <t>PERFURATRIZ PARA FURO DIRECIONAL HORIZONTAL (HDD) COM CAPACIDADE ATÉ 89 KN, POTÊNCIA 24,8 HP A 80 HP (INCLUSO FERRAMENTAS E LOCALIZADOR) - CHI DIURNO. AF_05/2023</t>
  </si>
  <si>
    <t>PERFURATRIZ PARA FURO DIRECIONAL HORIZONTAL (HDD) COM CAPACIDADE ATÉ 89 KN, POTÊNCIA 24,8 HP A 80 HP (INCLUSO FERRAMENTAS E LOCALIZADOR) - CHP DIURNO. AF_05/2023</t>
  </si>
  <si>
    <t>PERFURATRIZ PARA FURO DIRECIONAL HORIZONTAL (HDD) COM CAPACIDADE DE 201 KN A 560 KN, POTÊNCIA 200 HP A 260 HP (INCLUSO FERRAMENTAS E LOCALIZADOR) - CHI DIURNO. AF_05/2023</t>
  </si>
  <si>
    <t>PERFURATRIZ PARA FURO DIRECIONAL HORIZONTAL (HDD) COM CAPACIDADE DE 201 KN A 560 KN, POTÊNCIA 200 HP A 260 HP (INCLUSO FERRAMENTAS E LOCALIZADOR) - CHP DIURNO. AF_05/2023</t>
  </si>
  <si>
    <t>PERFURATRIZ PARA FURO DIRECIONAL HORIZONTAL (HDD) COM CAPACIDADE DE 90 KN A 200 KN, POTÊNCIA 100 HP A 160 HP (INCLUSO FERRAMENTAS E LOCALIZADOR) - CHI DIURNO. AF_05/2023</t>
  </si>
  <si>
    <t>PERFURATRIZ PARA FURO DIRECIONAL HORIZONTAL (HDD) COM CAPACIDADE DE 90 KN A 200 KN, POTÊNCIA 100 HP A 160 HP (INCLUSO FERRAMENTAS E LOCALIZADOR) - CHP DIURNO. AF_05/2023</t>
  </si>
  <si>
    <t>PERFURATRIZ ROTATIVA SOBRE ESTEIRA, TORQUE MAXIMO 2500 KGM, POTENCIA 110 HP, MOTOR DIESEL - CHI DIURNO. AF_05/2017</t>
  </si>
  <si>
    <t>PERFURATRIZ ROTATIVA SOBRE ESTEIRA, TORQUE MAXIMO 2500 KGM, POTENCIA 110 HP, MOTOR DIESEL- CHP DIURNO. AF_05/2017</t>
  </si>
  <si>
    <t>PERFURATRIZ SOBRE ESTEIRA, TORQUE MÁXIMO 600 KGF, PESO MÉDIO 1000 KG, POTÊNCIA 20 HP, DIÂMETRO MÁXIMO 10" - CHI DIURNO. AF_06/2015</t>
  </si>
  <si>
    <t>PERFURATRIZ SOBRE ESTEIRA, TORQUE MÁXIMO 600 KGF, PESO MÉDIO 1000 KG, POTÊNCIA 20 HP, DIÂMETRO MÁXIMO 10" - CHP DIURNO. AF_06/2015</t>
  </si>
  <si>
    <t>PERFURATRIZ SOBRE ESTEIRA, TORQUE MÁXIMO 600 KGF, POTÊNCIA ENTRE 50 E 60 HP, DIÂMETRO MÁXIMO 10" - CHI DIURNO. AF_11/2016</t>
  </si>
  <si>
    <t>PERFURATRIZ SOBRE ESTEIRA, TORQUE MÁXIMO 600 KGF, POTÊNCIA ENTRE 50 E 60 HP, DIÂMETRO MÁXIMO 10" - CHP DIURNO. AF_11/2016</t>
  </si>
  <si>
    <t>PLACA VIBRATÓRIA REVERSÍVEL COM MOTOR 4 TEMPOS A GASOLINA, FORÇA CENTRÍFUGA DE 25 KN (2500 KGF), POTÊNCIA 5,5 CV - CHI DIURNO. AF_08/2015</t>
  </si>
  <si>
    <t>PLACA VIBRATÓRIA REVERSÍVEL COM MOTOR 4 TEMPOS A GASOLINA, FORÇA CENTRÍFUGA DE 25 KN (2500 KGF), POTÊNCIA 5,5 CV - CHP DIURNO. AF_08/2015</t>
  </si>
  <si>
    <t>PLATAFORMA ELEVATÓRIA - CHI DIURNO. AF_04/2019</t>
  </si>
  <si>
    <t>PLATAFORMA ELEVATÓRIA - CHP DIURNO. AF_04/2019</t>
  </si>
  <si>
    <t>POLIDORA DE PISO (POLITRIZ), PESO DE 100KG, DIÂMETRO 450 MM, MOTOR ELÉTRICO, POTÊNCIA 4 HP - CHI DIURNO. AF_05/2023</t>
  </si>
  <si>
    <t>POLIDORA DE PISO (POLITRIZ), PESO DE 100KG, DIÂMETRO 450 MM, MOTOR ELÉTRICO, POTÊNCIA 4 HP - CHP DIURNO. AF_05/2023</t>
  </si>
  <si>
    <t>POLIGUINDASTE, CAPACIDADE MÁXIMA DE CARGA 8000 KG, PARA TRANSPORTE DE CAÇAMBAS ESTACIONÁRIAS, INCLUSIVE CAMINHÃO TOCO PBT 14.300 KG, POTÊNCIA DE 185 CV - CHI DIURNO. AF_10/2025</t>
  </si>
  <si>
    <t>POLIGUINDASTE, CAPACIDADE MÁXIMA DE CARGA 8000 KG, PARA TRANSPORTE DE CAÇAMBAS ESTACIONÁRIAS, INCLUSIVE CAMINHÃO TOCO PBT 14.300 KG, POTÊNCIA DE 185 CV - CHP DIURNO. AF_10/2025</t>
  </si>
  <si>
    <t>PROJETOR DE ARGAMASSA, CAPACIDADE DE PROJEÇÃO 1,5 M3/H, ALCANCE DE 30 ATÉ 60 M, MOTOR ELÉTRICO POTÊNCIA 7,5 HP - CHI DIURNO. AF_06/2014</t>
  </si>
  <si>
    <t>PROJETOR DE ARGAMASSA, CAPACIDADE DE PROJEÇÃO 1,5 M3/H, ALCANCE DE 30 ATÉ 60 M, MOTOR ELÉTRICO POTÊNCIA 7,5 HP - CHP DIURNO. AF_06/2014</t>
  </si>
  <si>
    <t>PROJETOR DE ARGAMASSA, CAPACIDADE DE PROJEÇÃO 2 M3/H, ALCANCE ATÉ 50 M, MOTOR ELÉTRICO POTÊNCIA 7,5 HP - CHI DIURNO. AF_06/2014</t>
  </si>
  <si>
    <t>PROJETOR DE ARGAMASSA, CAPACIDADE DE PROJEÇÃO 2 M3/H, ALCANCE ATÉ 50 M, MOTOR ELÉTRICO POTÊNCIA 7,5 HP - CHP DIURNO. AF_06/2014</t>
  </si>
  <si>
    <t>PROJETOR PNEUMÁTICO DE ARGAMASSA PARA CHAPISCO E REBOCO COM RECIPIENTE ACOPLADO, TIPO CANEQUINHA, COM COMPRESSOR DE AR REBOCÁVEL VAZÃO 89 PCM E MOTOR DIESEL DE 20 CV - CHI DIURNO. AF_05/2023</t>
  </si>
  <si>
    <t>PROJETOR PNEUMÁTICO DE ARGAMASSA PARA CHAPISCO E REBOCO COM RECIPIENTE ACOPLADO, TIPO CANEQUINHA, COM COMPRESSOR DE AR REBOCÁVEL VAZÃO 89 PCM E MOTOR DIESEL DE 20 CV - CHP DIURNO. AF_05/2023</t>
  </si>
  <si>
    <t>PULVERIZADOR DE TINTA ELÉTRICO/MÁQUINA DE PINTURA AIRLESS, VAZÃO 2 L/MIN - CHI DIURNO. AF_05/2023</t>
  </si>
  <si>
    <t>PULVERIZADOR DE TINTA ELÉTRICO/MÁQUINA DE PINTURA AIRLESS, VAZÃO 2 L/MIN - CHP DIURNO. AF_05/2023</t>
  </si>
  <si>
    <t>PÁ CARREGADEIRA SOBRE RODAS, POTÊNCIA 197 HP, CAPACIDADE DA CAÇAMBA 2,5 A 3,5 M3, PESO OPERACIONAL 18338 KG - CHI DIURNO. AF_06/2014</t>
  </si>
  <si>
    <t>PÁ CARREGADEIRA SOBRE RODAS, POTÊNCIA 197 HP, CAPACIDADE DA CAÇAMBA 2,5 A 3,5 M3, PESO OPERACIONAL 18338 KG - CHP DIURNO. AF_06/2014</t>
  </si>
  <si>
    <t>PÁ CARREGADEIRA SOBRE RODAS, POTÊNCIA LÍQUIDA 128 HP, CAPACIDADE DA CAÇAMBA 1,7 A 2,8 M3, PESO OPERACIONAL 11632 KG - CHI DIURNO. AF_06/2014</t>
  </si>
  <si>
    <t>PÁ CARREGADEIRA SOBRE RODAS, POTÊNCIA LÍQUIDA 128 HP, CAPACIDADE DA CAÇAMBA 1,7 A 2,8 M3, PESO OPERACIONAL 11632 KG - CHP DIURNO. AF_06/2014</t>
  </si>
  <si>
    <t>PÓRTICO ROLANTE MONOVIGA, PERFIL I, 4 PERNAS, CAPACIDADE 5 T - CHI DIURNO. AF_04/2019</t>
  </si>
  <si>
    <t>PÓRTICO ROLANTE MONOVIGA, PERFIL I, 4 PERNAS, CAPACIDADE 5 T - CHP DIURNO. AF_04/2019</t>
  </si>
  <si>
    <t>RECICLADORA DE ASFALTO A FRIO SOBRE RODAS, LARGURA FRESAGEM DE 2,0 M, POTÊNCIA 422 HP - CHI DIURNO. AF_11/2014</t>
  </si>
  <si>
    <t>RECICLADORA DE ASFALTO A FRIO SOBRE RODAS, LARGURA FRESAGEM DE 2,0 M, POTÊNCIA 422 HP - CHP DIURNO. AF_11/2014</t>
  </si>
  <si>
    <t>RETROESCAVADEIRA SOBRE RODAS COM CARREGADEIRA, PESO OPERACIONAL MÍN. 6,674, POTÊNCIA LÍQ 88 HP, COM MARTELO ROMPEDOR HIDRÁULICO ENTRE 275 A 362 KG - CHI DIURNO. AF_02/2021</t>
  </si>
  <si>
    <t>RETROESCAVADEIRA SOBRE RODAS COM CARREGADEIRA, PESO OPERACIONAL MÍN. 6,674, POTÊNCIA LÍQ 88 HP, COM MARTELO ROMPEDOR HIDRÁULICO ENTRE 275 A 362 KG - CHP DIURNO. AF_02/2021</t>
  </si>
  <si>
    <t>RETROESCAVADEIRA SOBRE RODAS COM CARREGADEIRA, TRAÇÃO 4X2, POTÊNCIA LÍQ. 79 HP, CAÇAMBA CARREG. CAP. MÍN. 1 M3, CAÇAMBA RETRO CAP. 0,20 M3, PESO OPERACIONAL MÍN. 6.570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</si>
  <si>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</si>
  <si>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4X4, POTÊNCIA LÍQ. 72 HP, CAÇAMBA CARREG. CAP. MÍN. 0,79 M3, CAÇAMBA RETRO CAP. 0,18 M3, PESO OPERACIONAL MÍN. 7.140 KG, PROFUNDIDADE ESCAVAÇÃO MÁX. 4,50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</si>
  <si>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</si>
  <si>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</si>
  <si>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4X4, POTÊNCIA LÍQ. 88 HP, CAÇAMBA CARREG. CAP. MÍN. 1 M3, CAÇAMBA RETRO CAP. 0,26 M3, PESO OPERACIONAL MÍN. 6.674 KG, PROFUNDIDADE ESCAVAÇÃO MÁX. 4,37 M - CHP DIURNO. AF_06/2014</t>
  </si>
  <si>
    <t>ROLO COMPACTADOR DE PNEUS ESTÁTICO, PRESSÃO VARIÁVEL, POTÊNCIA 111 HP, PESO SEM/COM LASTRO 9,5 / 26 T, LARGURA DE TRABALHO 1,90 M - CHI DIURNO. AF_07/2014</t>
  </si>
  <si>
    <t>ROLO COMPACTADOR DE PNEUS ESTÁTICO, PRESSÃO VARIÁVEL, POTÊNCIA 111 HP, PESO SEM/COM LASTRO 9,5 / 26 T, LARGURA DE TRABALHO 1,90 M - CHP DIURNO. AF_07/2014</t>
  </si>
  <si>
    <t>ROLO COMPACTADOR DE PNEUS, ESTÁTICO, PRESSÃO VARIÁVEL, POTÊNCIA 110 HP, PESO SEM/COM LASTRO 10,8/27 T, LARGURA DE ROLAGEM 2,30 M - CHI DIURNO. AF_06/2017</t>
  </si>
  <si>
    <t>ROLO COMPACTADOR DE PNEUS, ESTÁTICO, PRESSÃO VARIÁVEL, POTÊNCIA 110 HP, PESO SEM/COM LASTRO 10,8/27 T, LARGURA DE ROLAGEM 2,30 M - CHP DIURNO. AF_06/2017</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</si>
  <si>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</si>
  <si>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CHP DIURNO. AF_06/2014</t>
  </si>
  <si>
    <t>ROLO COMPACTADOR VIBRATORIO TANDEM, ACO LISO, POTENCIA 125 HP, PESO SEM/COM LASTRO 10,20/11,65 T, LARGURA DE TRABALHO 1,73 M - CHI DIURNO. AF_11/2016</t>
  </si>
  <si>
    <t>ROLO COMPACTADOR VIBRATORIO TANDEM, ACO LISO, POTENCIA 125 HP, PESO SEM/COM LASTRO 10,20/11,65 T, LARGURA DE TRABALHO 1,73 M - CHP DIURNO. AF_11/2016</t>
  </si>
  <si>
    <t>ROLO COMPACTADOR VIBRATÓRIO DE UM CILINDRO AÇO LISO, POTÊNCIA 80 HP, PESO OPERACIONAL MÁXIMO 8,1 T, IMPACTO DINÂMICO 16,15 / 9,5 T, LARGURA DE TRABALHO 1,68 M - CHI DIURNO. AF_06/2014</t>
  </si>
  <si>
    <t>ROLO COMPACTADOR VIBRATÓRIO DE UM CILINDRO AÇO LISO, POTÊNCIA 80 HP, PESO OPERACIONAL MÁXIMO 8,1 T, IMPACTO DINÂMICO 16,15 / 9,5 T, LARGURA DE TRABALHO 1,68 M - CHP DIURNO. AF_06/2014</t>
  </si>
  <si>
    <t>ROLO COMPACTADOR VIBRATÓRIO PÉ DE CARNEIRO PARA SOLOS, POTÊNCIA 80 HP, PESO OPERACIONAL SEM/COM LASTRO 7,4 / 8,8 T, LARGURA DE TRABALHO 1,68 M - CHI DIURNO. AF_02/2016</t>
  </si>
  <si>
    <t>ROLO COMPACTADOR VIBRATÓRIO PÉ DE CARNEIRO PARA SOLOS, POTÊNCIA 80 HP, PESO OPERACIONAL SEM/COM LASTRO 7,4 / 8,8 T, LARGURA DE TRABALHO 1,68 M - CHP DIURNO. AF_02/2016</t>
  </si>
  <si>
    <t>ROLO COMPACTADOR VIBRATÓRIO PÉ DE CARNEIRO, OPERADO POR CONTROLE REMOTO, POTÊNCIA 12,5 KW, PESO OPERACIONAL 1,675 T, LARGURA DE TRABALHO 0,85 M - CHI DIURNO. AF_02/2016</t>
  </si>
  <si>
    <t>ROLO COMPACTADOR VIBRATÓRIO PÉ DE CARNEIRO, OPERADO POR CONTROLE REMOTO, POTÊNCIA 12,5 KW, PESO OPERACIONAL 1,675 T, LARGURA DE TRABALHO 0,85 M - CHP DIURNO. AF_02/2016</t>
  </si>
  <si>
    <t>ROLO COMPACTADOR VIBRATÓRIO REBOCÁVEL, CILINDRO DE AÇO LISO, POTÊNCIA DE TRAÇÃO DE 65 CV, PESO 4,7 T, IMPACTO DINÂMICO 18,3 T, LARGURA DE TRABALHO 1,67 M - CHI DIURNO. AF_02/2016</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</si>
  <si>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</si>
  <si>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CHI DIURNO. AF_06/2014</t>
  </si>
  <si>
    <t>ROLO COMPACTADOR VIBRATÓRIO TANDEM AÇO LISO, POTÊNCIA 58 HP, PESO SEM/COM LASTRO 6,5 / 9,4 T, LARGURA DE TRABALHO 1,2 M - CHP DIURNO. AF_06/2014</t>
  </si>
  <si>
    <t>RÉGUA VIBRATÓRIA DUPLA PARA CONCRETO, PESO DE 60KG, COMPRIMENTO 4 M, COM MOTOR A GASOLINA, POTÊNCIA 5,5 HP - CHI DIURNO. AF_09/2016</t>
  </si>
  <si>
    <t>RÉGUA VIBRATÓRIA DUPLA PARA CONCRETO, PESO DE 60KG, COMPRIMENTO 4 M, COM MOTOR A GASOLINA, POTÊNCIA 5,5 HP - CHP DIURNO. AF_09/2016</t>
  </si>
  <si>
    <t>SERRA CIRCULAR DE BANCADA COM MOTOR ELÉTRICO POTÊNCIA DE 5HP, COM COIFA PARA DISCO 10" - CHI DIURNO. AF_08/2015</t>
  </si>
  <si>
    <t>SERRA CIRCULAR DE BANCADA COM MOTOR ELÉTRICO POTÊNCIA DE 5HP, COM COIFA PARA DISCO 10" - CHP DIURNO. AF_08/2015</t>
  </si>
  <si>
    <t>SERRA FITA HORIZONTAL, ELÉTRICA, COM CONTROLE HIDRÁULICO, PAINEL DE COMANDO EM 24 V, MOTOR ELÉTRICO 1,5 CV, DIMENSÕES DA FITA 3880 X 27 X 0,9 MM, TRIFÁSICA - CHI DIURNO. AF_05/2023</t>
  </si>
  <si>
    <t>SERRA FITA HORIZONTAL, ELÉTRICA, COM CONTROLE HIDRÁULICO, PAINEL DE COMANDO EM 24 V, MOTOR ELÉTRICO 1,5 CV, DIMENSÕES DA FITA 3880 X 27 X 0,9 MM, TRIFÁSICA - CHP DIURNO. AF_05/2023</t>
  </si>
  <si>
    <t>TALHA MANUAL DE CORRENTE, CAPACIDADE DE 2 TON. COM ELEVAÇÃO DE 3 M - CHI DIURNO. AF_07/2016</t>
  </si>
  <si>
    <t>TALHA MANUAL DE CORRENTE, CAPACIDADE DE 2 TON. COM ELEVAÇÃO DE 3 M - CHP DIURNO. AF_07/2016</t>
  </si>
  <si>
    <t>TANQUE DE ASFALTO ESTACIONÁRIO COM MAÇARICO, CAPACIDADE 20.000 L - CHI DIURNO. AF_05/2023</t>
  </si>
  <si>
    <t>TANQUE DE ASFALTO ESTACIONÁRIO COM MAÇARICO, CAPACIDADE 20.000 L - CHP DIURNO. AF_05/2023</t>
  </si>
  <si>
    <t>TANQUE DE ASFALTO ESTACIONÁRIO COM SERPENTINA, CAPACIDADE 30.000 L - CHI DIURNO. AF_05/2023</t>
  </si>
  <si>
    <t>TANQUE DE ASFALTO ESTACIONÁRIO COM SERPENTINA, CAPACIDADE 30.000 L - CHP DIURNO. AF_05/2023</t>
  </si>
  <si>
    <t>TARTARUGA DE OXICORTE CG1, MONOFÁSICA, 220 V, FREQUÊNCIA 50 HZ, VELOCIDADE DE CORTE (MM/MIN) 50 A 750, DIÂMETRO MÍNIMO DO COMPASSO MM 200 - CHI DIURNO. AF_05/2023</t>
  </si>
  <si>
    <t>TARTARUGA DE OXICORTE CG1, MONOFÁSICA, 220 V, FREQUÊNCIA 50 HZ, VELOCIDADE DE CORTE (MM/MIN) 50 A 750, DIÂMETRO MÍNIMO DO COMPASSO MM 200 - CHP DIURNO. AF_05/2023</t>
  </si>
  <si>
    <t>TERMOFUSORA PARA TUBOS E CONEXÕES EM PPR COM DIÂMETROS DE 20 A 63 MM, POTÊNCIA DE 800 W, TENSAO 220 V - CHI DIURNO. AF_05/2022</t>
  </si>
  <si>
    <t>TERMOFUSORA PARA TUBOS E CONEXÕES EM PPR COM DIÂMETROS DE 20 A 63 MM, POTÊNCIA DE 800 W, TENSAO 220 V - CHP DIURNO. AF_05/2022</t>
  </si>
  <si>
    <t>TERMOFUSORA PARA TUBOS E CONEXÕES EM PPR COM DIÂMETROS DE 75 A 110 MM, POTÊNCIA DE *1100* W, TENSÃO 220 V - CHI DIURNO. AF_05/2022</t>
  </si>
  <si>
    <t>TERMOFUSORA PARA TUBOS E CONEXÕES EM PPR COM DIÂMETROS DE 75 A 110 MM, POTÊNCIA DE *1100* W, TENSÃO 220 V - CHP DIURNO. AF_05/2022</t>
  </si>
  <si>
    <t>TORRE, COMPOSTA POR GUINCHO MECÂNICO, GUINCHO MANUAL, CABOS DE AÇO, PITEIRA E SOQUETE - CHI DIURNO. AF_05/2023</t>
  </si>
  <si>
    <t>TORRE, COMPOSTA POR GUINCHO MECÂNICO, GUINCHO MANUAL, CABOS DE AÇO, PITEIRA E SOQUETE - CHP DIURNO. AF_05/2023</t>
  </si>
  <si>
    <t>TRATOR DE ESTEIRAS, POTÊNCIA 100 HP, PESO OPERACIONAL 9,4 T, COM LÂMINA 2,19 M3 - CHI DIURNO. AF_06/2014</t>
  </si>
  <si>
    <t>TRATOR DE ESTEIRAS, POTÊNCIA 100 HP, PESO OPERACIONAL 9,4 T, COM LÂMINA 2,19 M3 - CHP DIURNO. AF_06/2014</t>
  </si>
  <si>
    <t>TRATOR DE ESTEIRAS, POTÊNCIA 125 HP, PESO OPERACIONAL 12,9 T, COM LÂMINA 2,7 M3 - CHI DIURNO. AF_10/2014</t>
  </si>
  <si>
    <t>TRATOR DE ESTEIRAS, POTÊNCIA 125 HP, PESO OPERACIONAL 12,9 T, COM LÂMINA 2,7 M3 - CHP DIURNO. AF_10/2014</t>
  </si>
  <si>
    <t>TRATOR DE ESTEIRAS, POTÊNCIA 150 HP, PESO OPERACIONAL 16,7 T, COM RODA MOTRIZ ELEVADA E LÂMINA 3,18 M3 - CHI DIURNO. AF_06/2014</t>
  </si>
  <si>
    <t>TRATOR DE ESTEIRAS, POTÊNCIA 150 HP, PESO OPERACIONAL 16,7 T, COM RODA MOTRIZ ELEVADA E LÂMINA 3,18 M3 - CHP DIURNO. AF_06/2014</t>
  </si>
  <si>
    <t>TRATOR DE ESTEIRAS, POTÊNCIA 170 HP, PESO OPERACIONAL 19 T, CAÇAMBA 5,2 M3 - CHI DIURNO. AF_06/2014</t>
  </si>
  <si>
    <t>TRATOR DE ESTEIRAS, POTÊNCIA 170 HP, PESO OPERACIONAL 19 T, CAÇAMBA 5,2 M3 - CHP DIURNO. AF_06/2014</t>
  </si>
  <si>
    <t>TRATOR DE ESTEIRAS, POTÊNCIA 347 HP, PESO OPERACIONAL 38,5 T, COM LÂMINA 8,70 M3 - CHI DIURNO. AF_06/2014</t>
  </si>
  <si>
    <t>TRATOR DE ESTEIRAS, POTÊNCIA 347 HP, PESO OPERACIONAL 38,5 T, COM LÂMINA 8,70 M3 - CHP DIURNO. AF_06/2014</t>
  </si>
  <si>
    <t>TRATOR DE PNEUS COM POTÊNCIA DE 122 CV, TRAÇÃO 4X4, COM GRADE DE DISCOS ACOPLADA - CHI DIURNO. AF_02/2017</t>
  </si>
  <si>
    <t>TRATOR DE PNEUS COM POTÊNCIA DE 122 CV, TRAÇÃO 4X4, COM GRADE DE DISCOS ACOPLADA - CHP DIURNO. AF_02/2017</t>
  </si>
  <si>
    <t>TRATOR DE PNEUS COM POTÊNCIA DE 122 CV, TRAÇÃO 4X4, COM VASSOURA MECÂNICA ACOPLADA - CHI DIURNO. AF_02/2017</t>
  </si>
  <si>
    <t>TRATOR DE PNEUS COM POTÊNCIA DE 122 CV, TRAÇÃO 4X4, COM VASSOURA MECÂNICA ACOPLADA - CHP DIURNO. AF_02/2017</t>
  </si>
  <si>
    <t>TRATOR DE PNEUS COM POTÊNCIA DE 85 CV, TRAÇÃO 4X4, COM GRADE DE DISCOS ACOPLADA - CHI DIURNO. AF_02/2017</t>
  </si>
  <si>
    <t>TRATOR DE PNEUS COM POTÊNCIA DE 85 CV, TRAÇÃO 4X4, COM GRADE DE DISCOS ACOPLADA - CHP DIURNO. AF_02/2017</t>
  </si>
  <si>
    <t>TRATOR DE PNEUS COM POTÊNCIA DE 85 CV, TRAÇÃO 4X4, COM VASSOURA MECÂNICA ACOPLADA - CHI DIURNO. AF_02/2017</t>
  </si>
  <si>
    <t>TRATOR DE PNEUS COM POTÊNCIA DE 85 CV, TRAÇÃO 4X4, COM VASSOURA MECÂNICA ACOPLADA - CHP DIURNO. AF_03/2017</t>
  </si>
  <si>
    <t>TRATOR DE PNEUS, POTÊNCIA 122 CV, TRAÇÃO 4X4, PESO COM LASTRO DE 4.510 KG - CHI DIURNO. AF_06/2014</t>
  </si>
  <si>
    <t>TRATOR DE PNEUS, POTÊNCIA 122 CV, TRAÇÃO 4X4, PESO COM LASTRO DE 4.510 KG - CHP DIURNO. AF_06/2014</t>
  </si>
  <si>
    <t>TRATOR DE PNEUS, POTÊNCIA 85 CV, TRAÇÃO 4X4, PESO COM LASTRO DE 4.675 KG - CHI DIURNO. AF_06/2014</t>
  </si>
  <si>
    <t>TRATOR DE PNEUS, POTÊNCIA 85 CV, TRAÇÃO 4X4, PESO COM LASTRO DE 4.675 KG - CHP DIURNO. AF_06/2014</t>
  </si>
  <si>
    <t>UNIDADE DOSADORA AIRLESS TIPO HOT SPRAY - CHI DIURNO. AF_05/2023</t>
  </si>
  <si>
    <t>UNIDADE DOSADORA AIRLESS TIPO HOT SPRAY - CHP DIURNO. AF_05/2023</t>
  </si>
  <si>
    <t>USINA DE ASFALTO À FRIO, CAPACIDADE DE 40 A 60 TON/HORA, ELÉTRICA POTÊNCIA 30 CV - CHI DIURNO. AF_05/2023</t>
  </si>
  <si>
    <t>USINA DE ASFALTO À FRIO, CAPACIDADE DE 40 A 60 TON/HORA, ELÉTRICA POTÊNCIA 30 CV - CHP DIURNO. AF_05/2023</t>
  </si>
  <si>
    <t>USINA DE ASFALTO, TIPO GRAVIMÉTRICA, PROD 150 TON/HORA - CHI DIURNO. AF_12/2019</t>
  </si>
  <si>
    <t>USINA DE ASFALTO, TIPO GRAVIMÉTRICA, PROD 150 TON/HORA - CHP DIURNO. AF_12/2019</t>
  </si>
  <si>
    <t>USINA DE CONCRETO FIXA, CAPACIDADE NOMINAL DE 90 A 120 M3/H, SEM SILO - CHI DIURNO. AF_07/2016</t>
  </si>
  <si>
    <t>USINA DE CONCRETO FIXA, CAPACIDADE NOMINAL DE 90 A 120 M3/H, SEM SILO - CHP DIURNO. AF_07/2016</t>
  </si>
  <si>
    <t>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 CHI DIURNO. AF_08/2025</t>
  </si>
  <si>
    <t>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CHP DIURNO. AF_08/2025</t>
  </si>
  <si>
    <t>USINA DE MISTURA ASFÁLTICA À QUENTE, TIPO CONTRA FLUXO, PROD 100 A 140 TON/HORA - CHI DIURNO. AF_12/2019</t>
  </si>
  <si>
    <t>USINA DE MISTURA ASFÁLTICA À QUENTE, TIPO CONTRA FLUXO, PROD 100 A 140 TON/HORA - CHP DIURNO. AF_12/2019</t>
  </si>
  <si>
    <t>USINA DE MISTURA ASFÁLTICA À QUENTE, TIPO CONTRA FLUXO, PROD 40 A 80 TON/HORA - CHI DIURNO. AF_05/2023</t>
  </si>
  <si>
    <t>USINA DE MISTURA ASFÁLTICA À QUENTE, TIPO CONTRA FLUXO, PROD 40 A 80 TON/HORA - CHP DIURNO. AF_05/2023</t>
  </si>
  <si>
    <t>USINA MISTURADORA DE SOLOS, CAPACIDADE DE 200 A 500 TON/H, POTENCIA 75KW - CHI DIURNO. AF_07/2016</t>
  </si>
  <si>
    <t>USINA MISTURADORA DE SOLOS, CAPACIDADE DE 200 A 500 TON/H, POTENCIA 75KW - CHP DIURNO. AF_07/2016</t>
  </si>
  <si>
    <t>VARREDEIRA DE GRAMA SINTÉTICA A GASOLINA, 2,4 CV, 4 TEMPOS - CHI DIURNO. AF_05/2023</t>
  </si>
  <si>
    <t>VARREDEIRA DE GRAMA SINTÉTICA A GASOLINA, 2,4 CV, 4 TEMPOS - CHP DIURNO. AF_05/2023</t>
  </si>
  <si>
    <t>VASSOURA MECÂNICA REBOCÁVEL COM ESCOVA CILÍNDRICA, LARGURA ÚTIL DE VARRIMENTO DE 2,44 M - CHI DIURNO. AF_06/2014</t>
  </si>
  <si>
    <t>VASSOURA MECÂNICA REBOCÁVEL COM ESCOVA CILÍNDRICA, LARGURA ÚTIL DE VARRIMENTO DE 2,44 M - CHP DIURNO. AF_06/2014</t>
  </si>
  <si>
    <t>VIBRADOR DE IMERSÃO, DIÂMETRO DE PONTEIRA 45MM, MOTOR ELÉTRICO TRIFÁSICO POTÊNCIA DE 2 CV - CHI DIURNO. AF_06/2015</t>
  </si>
  <si>
    <t>VIBRADOR DE IMERSÃO, DIÂMETRO DE PONTEIRA 45MM, MOTOR ELÉTRICO TRIFÁSICO POTÊNCIA DE 2 CV - CHP DIURNO. AF_06/2015</t>
  </si>
  <si>
    <t>VIBROACABADORA DE ASFALTO SOBRE ESTEIRAS, LARG. PAVIM. 2,60 M A 5,75 M, POT. 110 HP, CAP. 450 T/ H - CHI DIURNO. AF_11/2025</t>
  </si>
  <si>
    <t>VIBROACABADORA DE ASFALTO SOBRE ESTEIRAS, LARG. PAVIM. 2,60 M A 5,75 M, POT. 110 HP, CAP. 450 T/ H - CHP DIURNO. AF_11/2025</t>
  </si>
  <si>
    <t>VIBROACABADORA DE ASFALTO SOBRE ESTEIRAS, LARG. PAVIM. MÁX. 8,00 M, POT. 100 KW/ 134 HP, CAP. 600 T/ H - CHI DIURNO. AF_11/2025</t>
  </si>
  <si>
    <t>VIBROACABADORA DE ASFALTO SOBRE ESTEIRAS, LARG. PAVIM. MÁX. 8,00 M, POT. 100 KW/ 134 HP, CAP. 600 T/ H - CHP DIURNO. AF_11/2025</t>
  </si>
  <si>
    <t>VIBROACABADORA DE ASFALTO SOBRE ESTEIRAS, LARGURA DE PAVIMENTAÇÃO 1,90 M A 5,30 M, POTÊNCIA 105 HP CAPACIDADE 450 T/H - CHI DIURNO. AF_11/2014</t>
  </si>
  <si>
    <t>VIBROACABADORA DE ASFALTO SOBRE ESTEIRAS, LARGURA DE PAVIMENTAÇÃO 1,90 M A 5,30 M, POTÊNCIA 105 HP CAPACIDADE 450 T/H - CHP DIURNO.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</si>
  <si>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</si>
  <si>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</si>
  <si>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VIBROACABADORA DE ASFALTO SOBRE RODAS, LARGURA DE PAVIMENTAÇÃO DE 1,70 A 4,20 M, POTÊNCIA 78 KW/105 HP, CAPACIDADE 300 T/H - CHI DIURNO. AF_11/2025</t>
  </si>
  <si>
    <t>VIBROACABADORA DE ASFALTO SOBRE RODAS, LARGURA DE PAVIMENTAÇÃO DE 1,70 A 4,20 M, POTÊNCIA 78 KW/105 HP, CAPACIDADE 300 T/H - CHP DIURNO. AF_11/2025</t>
  </si>
  <si>
    <t>DEMOLIÇÃO DE ALVENARIA DE BLOCO FURADO, DE FORMA MANUAL, COM REAPROVEITAMENTO. AF_09/2023</t>
  </si>
  <si>
    <t>DEMOLIÇÃO DE ALVENARIA DE BLOCO FURADO, DE FORMA MANUAL, SEM REAPROVEITAMENTO. AF_09/2023</t>
  </si>
  <si>
    <t>DEMOLIÇÃO DE ALVENARIA DE TIJOLO MACIÇO, DE FORMA MANUAL, COM REAPROVEITAMENTO. AF_09/2023</t>
  </si>
  <si>
    <t>DEMOLIÇÃO DE ALVENARIA DE TIJOLO MACIÇO, DE FORMA MANUAL, SEM REAPROVEITAMENTO. AF_09/2023</t>
  </si>
  <si>
    <t>DEMOLIÇÃO DE ALVENARIA PARA QUALQUER TIPO DE BLOCO, DE FORMA MECANIZADA, SEM REAPROVEITAMENTO. AF_09/2023</t>
  </si>
  <si>
    <t>DEMOLIÇÃO DE ARGAMASSAS, DE FORMA DE FORMA MECANIZADA COM MARTELETE, SEM REAPROVEITAMENTO. AF_09/2023</t>
  </si>
  <si>
    <t>DEMOLIÇÃO DE ARGAMASSAS, DE FORMA MANUAL, SEM REAPROVEITAMENTO. AF_09/2023</t>
  </si>
  <si>
    <t>DEMOLIÇÃO DE ESTRUTURAS DE CONCRETO ARMADO EM GERAL, DE FORMA MECANIZADA COM ROMPEDOR ACOPLADO EM ESCAVADEIRA HIDRÁULICA, SEM REAPROVEITAMENTO. AF_09/2023</t>
  </si>
  <si>
    <t>DEMOLIÇÃO DE GUIAS, SARJETAS OU SARJETÕES, DE FORMA MECANIZADA, SEM REAPROVEITAMENTO. AF_09/2023</t>
  </si>
  <si>
    <t>DEMOLIÇÃO DE LAJES, EM CONCRETO ARMADO, DE FORMA MANUAL, SEM REAPROVEITAMENTO. AF_09/2023</t>
  </si>
  <si>
    <t>DEMOLIÇÃO DE LAJES, EM CONCRETO ARMADO, DE FORMA MECANIZADA COM MARTELETE, SEM REAPROVEITAMENTO. AF_09/2023</t>
  </si>
  <si>
    <t>DEMOLIÇÃO DE PILARES E VIGAS EM CONCRETO ARMADO, DE FORMA MANUAL, SEM REAPROVEITAMENTO. AF_09/2023</t>
  </si>
  <si>
    <t>DEMOLIÇÃO DE PILARES E VIGAS EM CONCRETO ARMADO, DE FORMA MECANIZADA COM MARTELETE, SEM REAPROVEITAMENTO. AF_09/2023</t>
  </si>
  <si>
    <t>DEMOLIÇÃO DE PISO DE CONCRETO SIMPLES, DE FORMA MANUAL, SEM REAPROVEITAMENTO. AF_09/2023</t>
  </si>
  <si>
    <t>DEMOLIÇÃO DE PISO DE CONCRETO SIMPLES, DE FORMA MECANIZADA COM MARTELETE, SEM REAPROVEITAMENTO. AF_09/2023</t>
  </si>
  <si>
    <t>DEMOLIÇÃO DE REVESTIMENTO CERÂMICO, DE FORMA MANUAL, SEM REAPROVEITAMENTO. AF_09/2023</t>
  </si>
  <si>
    <t>DEMOLIÇÃO DE REVESTIMENTO CERÂMICO, DE FORMA MECANIZADA COM MARTELETE, SEM REAPROVEITAMENTO. AF_09/2023</t>
  </si>
  <si>
    <t>DEMOLIÇÃO DE RODAPÉ CERÂMICO, DE FORMA MANUAL, SEM REAPROVEITAMENTO. AF_09/2023</t>
  </si>
  <si>
    <t>DEMOLIÇÃO PARCIAL DE PAVIMENTO ASFÁLTICO, DE FORMA MECANIZADA, SEM REAPROVEITAMENTO. AF_09/2023</t>
  </si>
  <si>
    <t>REMOÇAO DE GUIAS PRÉ-FABRICADAS DE CONCRETO, DE FORMA MECANIZADA, COM REAPROVEITAMENTO. AF_09/2023</t>
  </si>
  <si>
    <t>REMOÇÃO CALHAS E RUFOS, DE FORMA MANUAL, SEM REAPROVEITAMENTO. AF_09/2023</t>
  </si>
  <si>
    <t>REMOÇÃO DE ACESSÓRIOS, DE FORMA MANUAL, SEM REAPROVEITAMENTO. AF_09/2023</t>
  </si>
  <si>
    <t>REMOÇÃO DE ALAMBRADOS PARA QUADRAS POLIESPORTIVAS, ESTRUTURADO POR TUBOS DE AÇO GALVANIZADO, COM TELA DE ARAME GALVANIZADO, DE FORMA MANUAL, SEM REAPROVEITAMENTO. AF_09/2023</t>
  </si>
  <si>
    <t>REMOÇÃO DE CABOS ELÉTRICOS, COM SEÇÃO DE 10 MM², FORMA MANUAL, SEM REAPROVEITAMENTO. AF_09/2023</t>
  </si>
  <si>
    <t>REMOÇÃO DE CABOS ELÉTRICOS, COM SEÇÃO DE 16 MM², FORMA MANUAL, SEM REAPROVEITAMENTO. AF_09/2023</t>
  </si>
  <si>
    <t>REMOÇÃO DE CABOS ELÉTRICOS, COM SEÇÃO DE 25 MM², FORMA MANUAL, SEM REAPROVEITAMENTO. AF_09/2023</t>
  </si>
  <si>
    <t>REMOÇÃO DE CABOS ELÉTRICOS, COM SEÇÃO DE ATÉ 2,5 MM², DE FORMA MANUAL, SEM REAPROVEITAMENTO. AF_09/2023</t>
  </si>
  <si>
    <t>REMOÇÃO DE CABOS ELÉTRICOS, COM SEÇÃO MAIOR QUE 2,5 MM² E MENOR QUE 10 MM², DE FORMA MANUAL, SEM REAPROVEITAMENTO. AF_09/2023</t>
  </si>
  <si>
    <t>REMOÇÃO DE CERCAS E MOURÕES, DE FORMA MANUAL, SEM REAPROVEITAMENTO. AF_09/2023</t>
  </si>
  <si>
    <t>REMOÇÃO DE CHAPAS E PERFIS DE DRYWALL, DE FORMA MANUAL, SEM REAPROVEITAMENTO. AF_09/2023</t>
  </si>
  <si>
    <t>REMOÇÃO DE FORRO DE GESSO, DE FORMA MANUAL, SEM REAPROVEITAMENTO. AF_09/2023</t>
  </si>
  <si>
    <t>REMOÇÃO DE FORROS DE DRYWALL, PVC E FIBROMINERAL, DE FORMA MANUAL, SEM REAPROVEITAMENTO. AF_09/2023</t>
  </si>
  <si>
    <t>REMOÇÃO DE INTERRUPTORES/TOMADAS ELÉTRICAS, DE FORMA MANUAL, SEM REAPROVEITAMENTO. AF_09/2023</t>
  </si>
  <si>
    <t>REMOÇÃO DE JANELAS, DE FORMA MANUAL, SEM REAPROVEITAMENTO. AF_09/2023</t>
  </si>
  <si>
    <t>REMOÇÃO DE LOUÇAS, DE FORMA MANUAL, SEM REAPROVEITAMENTO. AF_09/2023</t>
  </si>
  <si>
    <t>REMOÇÃO DE LUMINÁRIAS, DE FORMA MANUAL, SEM REAPROVEITAMENTO. AF_09/2023</t>
  </si>
  <si>
    <t>REMOÇÃO DE METAIS SANITÁRIOS, DE FORMA MANUAL, SEM REAPROVEITAMENTO. AF_09/2023</t>
  </si>
  <si>
    <t>REMOÇÃO DE PISO DE BLOCO INTERTRAVADO OU DE PEDRA PORTUGUESA, DE FORMA MANUAL, COM REAPROVEITAMENTO. AF_09/2023</t>
  </si>
  <si>
    <t>REMOÇÃO DE PISO DE MADEIRA (ASSOALHO E BARROTE), DE FORMA MANUAL, SEM REAPROVEITAMENTO. AF_09/2023</t>
  </si>
  <si>
    <t>REMOÇÃO DE PLACAS DE SINALIZAÇÃO VIÁRIA, DE FORMA MANUAL, SEM REAPROVEITAMENTO. AF_09/2023</t>
  </si>
  <si>
    <t>REMOÇÃO DE PLACAS E PILARETES DE CONCRETO, DE FORMA MANUAL, SEM REAPROVEITAMENTO. AF_09/2023</t>
  </si>
  <si>
    <t>REMOÇÃO DE PORTAS, DE FORMA MANUAL, SEM REAPROVEITAMENTO. AF_09/2023</t>
  </si>
  <si>
    <t>REMOÇÃO DE PROTEÇÃO TÉRMICA PARA COBERTURA EM EPS, DE FORMA MANUAL, SEM REAPROVEITAMENTO. AF_09/2023</t>
  </si>
  <si>
    <t>REMOÇÃO DE SUPORTE METÁLICO OU DE MADEIRA PARA PLACAS DE SINALIZAÇÃO VIÁRIA, DE FORMA MANUAL, SEM REAPROVEITAMENTO. AF_09/2023</t>
  </si>
  <si>
    <t>REMOÇÃO DE TAPUME/ CHAPAS METÁLICAS E DE MADEIRA, DE FORMA MANUAL, SEM REAPROVEITAMENTO. AF_09/2023</t>
  </si>
  <si>
    <t>REMOÇÃO DE TELA DE ARAME GALVANIZADO DE ALAMBRADOS PARA QUADRAS POLIESPORTIVAS, DE FORMA MANUAL, SEM REMOÇÃO DA ESTRUTURA DE SUSTENTAÇÃO, SEM REAPROVEITAMENTO. AF_09/2023</t>
  </si>
  <si>
    <t>REMOÇÃO DE TELHAS DE FIBROCIMENTO METÁLICA E CERÂMICA, DE FORMA MANUAL, SEM REAPROVEITAMENTO. AF_09/2023</t>
  </si>
  <si>
    <t>REMOÇÃO DE TELHAS DE FIBROCIMENTO, METÁLICA E CERÂMICA, DE FORMA MECANIZADA, COM USO DE GUINDASTE, SEM REAPROVEITAMENTO. AF_09/2023</t>
  </si>
  <si>
    <t>REMOÇÃO DE TESOURAS DE MADEIRA, COM VÃO MAIOR OU IGUAL A 8M, DE FORMA MANUAL, SEM REAPROVEITAMENTO. AF_09/2023</t>
  </si>
  <si>
    <t>REMOÇÃO DE TESOURAS DE MADEIRA, COM VÃO MAIOR OU IGUAL A 8M, DE FORMA MECANIZADA, COM REAPROVEITAMENTO. AF_09/2023</t>
  </si>
  <si>
    <t>REMOÇÃO DE TESOURAS DE MADEIRA, COM VÃO MENOR QUE 8M, DE FORMA MANUAL, SEM REAPROVEITAMENTO. AF_09/2023</t>
  </si>
  <si>
    <t>REMOÇÃO DE TESOURAS DE MADEIRA, COM VÃO MENOR QUE 8M, DE FORMA MECANIZADA, COM REAPROVEITAMENTO. AF_09/2023</t>
  </si>
  <si>
    <t>REMOÇÃO DE TESOURAS METÁLICAS, COM VÃO MAIOR OU IGUAL A 8M, DE FORMA MANUAL, SEM REAPROVEITAMENTO. AF_09/2023</t>
  </si>
  <si>
    <t>REMOÇÃO DE TESOURAS METÁLICAS, COM VÃO MAIOR OU IGUAL A 8M, DE FORMA MECANIZADA, COM REAPROVEITAMENTO. AF_09/2023</t>
  </si>
  <si>
    <t>REMOÇÃO DE TESOURAS METÁLICAS, COM VÃO MENOR QUE 8M, DE FORMA MANUAL, SEM REAPROVEITAMENTO. AF_09/2023</t>
  </si>
  <si>
    <t>REMOÇÃO DE TESOURAS METÁLICAS, COM VÃO MENOR QUE 8M, DE FORMA MECANIZADA, COM REAPROVEITAMENTO. AF_09/2023</t>
  </si>
  <si>
    <t>REMOÇÃO DE TRAMA DE MADEIRA PARA COBERTURA, DE FORMA MANUAL, SEM REAPROVEITAMENTO. AF_09/2023</t>
  </si>
  <si>
    <t>REMOÇÃO DE TRAMA METÁLICA OU DE MADEIRA PARA FORRO, DE FORMA MANUAL, SEM REAPROVEITAMENTO. AF_09/2023</t>
  </si>
  <si>
    <t>REMOÇÃO DE TRAMA METÁLICA PARA COBERTURA, DE FORMA MANUAL, SEM REAPROVEITAMENTO. AF_09/2023</t>
  </si>
  <si>
    <t>REMOÇÃO DE TUBULAÇÕES (TUBOS E CONEXÕES) DE ÁGUA FRIA, DE FORMA MANUAL, SEM REAPROVEITAMENTO. AF_09/2023</t>
  </si>
  <si>
    <t>REMOÇÃO DE VIDRO, EM FACHADAS DE VIDRO, DE FORMA MECANIZADA, COM USO DE PLATAFORMA ELEVATÓRIA, SEM REAPROVEITAMENTO. AF_09/2023</t>
  </si>
  <si>
    <t>APARELHO PARA CORTE E SOLDA OXI-ACETILENO SOBRE RODAS, INCLUSIVE CILINDROS E MAÇARICOS - DEPRECIAÇÃO. AF_05/2023</t>
  </si>
  <si>
    <t>APARELHO PARA CORTE E SOLDA OXI-ACETILENO SOBRE RODAS, INCLUSIVE CILINDROS E MAÇARICOS - JUROS. AF_05/2023</t>
  </si>
  <si>
    <t>APARELHO PARA CORTE E SOLDA OXI-ACETILENO SOBRE RODAS, INCLUSIVE CILINDROS E MAÇARICOS - MANUTENÇÃO. AF_05/2023</t>
  </si>
  <si>
    <t>APARELHO PARA CORTE E SOLDA OXI-ACETILENO SOBRE RODAS, INCLUSIVE CILINDROS E MAÇARICOS - MATERIAIS NA OPERAÇÃO. AF_05/2023</t>
  </si>
  <si>
    <t>BATE ESTACA PARA INSTALAÇÃO DE DEFENSAS METÁLICAS (GUARD RAIL) FIXO, INCLUSIVE CAMINHÃO TOCO PBT 9.700 KG, POTÊNCIA DE 160 CV - DEPRECIAÇÃO. AF_05/2023</t>
  </si>
  <si>
    <t>BATE ESTACA PARA INSTALAÇÃO DE DEFENSAS METÁLICAS (GUARD RAIL) FIXO, INCLUSIVE CAMINHÃO TOCO PBT 9.700 KG, POTÊNCIA DE 160 CV - IMPOSTOS E SEGUROS. AF_05/2023</t>
  </si>
  <si>
    <t>BATE ESTACA PARA INSTALAÇÃO DE DEFENSAS METÁLICAS (GUARD RAIL) FIXO, INCLUSIVE CAMINHÃO TOCO PBT 9.700 KG, POTÊNCIA DE 160 CV - JUROS. AF_05/2023</t>
  </si>
  <si>
    <t>BATE ESTACA PARA INSTALAÇÃO DE DEFENSAS METÁLICAS (GUARD RAIL) FIXO, INCLUSIVE CAMINHÃO TOCO PBT 9.700 KG, POTÊNCIA DE 160 CV - MANUTENÇÃO. AF_05/2023</t>
  </si>
  <si>
    <t>BATE ESTACA PARA INSTALAÇÃO DE DEFENSAS METÁLICAS (GUARD RAIL) FIXO, INCLUSIVE CAMINHÃO TOCO PBT 9.700 KG, POTÊNCIA DE 160 CV - MATERIAIS NA OPERAÇÃO. AF_05/2023</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</si>
  <si>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</si>
  <si>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</si>
  <si>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</si>
  <si>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</si>
  <si>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400 L, CAPACIDADE DE MISTURA 310 L, MOTOR A DIESEL POTÊNCIA 5,0 CV, SEM CARREGADOR - DEPRECIAÇÃO. AF_05/2023</t>
  </si>
  <si>
    <t>BETONEIRA CAPACIDADE NOMINAL 400 L, CAPACIDADE DE MISTURA 310 L, MOTOR A DIESEL POTÊNCIA 5,0 CV, SEM CARREGADOR - JUROS. AF_05/2023</t>
  </si>
  <si>
    <t>BETONEIRA CAPACIDADE NOMINAL 400 L, CAPACIDADE DE MISTURA 310 L, MOTOR A DIESEL POTÊNCIA 5,0 CV, SEM CARREGADOR - MANUTENÇÃO. AF_05/2023</t>
  </si>
  <si>
    <t>BETONEIRA CAPACIDADE NOMINAL 400 L, CAPACIDADE DE MISTURA 310 L, MOTOR A DIESEL POTÊNCIA 5,0 CV, SEM CARREGADOR - MATERIAIS NA OPERAÇÃO. AF_05/2023</t>
  </si>
  <si>
    <t>BETONEIRA CAPACIDADE NOMINAL 400 L, CAPACIDADE DE MISTURA 310 L, MOTOR A GASOLINA POTÊNCIA 5,5 CV, SEM CARREGADOR - DEPRECIAÇÃO. AF_02/2016</t>
  </si>
  <si>
    <t>BETONEIRA CAPACIDADE NOMINAL 400 L, CAPACIDADE DE MISTURA 310 L, MOTOR A GASOLINA POTÊNCIA 5,5 CV, SEM CARREGADOR - JUROS. AF_02/2016</t>
  </si>
  <si>
    <t>BETONEIRA CAPACIDADE NOMINAL 400 L, CAPACIDADE DE MISTURA 310 L, MOTOR A GASOLINA POTÊNCIA 5,5 CV, SEM CARREGADOR - MANUTENÇÃO. AF_02/2016</t>
  </si>
  <si>
    <t>BETONEIRA CAPACIDADE NOMINAL 400 L, CAPACIDADE DE MISTURA 310 L, MOTOR A GASOLINA POTÊNCIA 5,5 CV, SEM CARREGADOR - MATERIAIS NA OPERAÇÃO. AF_02/2016</t>
  </si>
  <si>
    <t>BETONEIRA CAPACIDADE NOMINAL DE 250 L, CAPACIDADE DE MISTURA DE 175 L, MOTOR ELÉTRICO MONOFÁSICO POTÊNCIA 1CV - DEPRECIAÇÃO. AF_05/2023</t>
  </si>
  <si>
    <t>BETONEIRA CAPACIDADE NOMINAL DE 250 L, CAPACIDADE DE MISTURA DE 175 L, MOTOR ELÉTRICO MONOFÁSICO POTÊNCIA 1CV - JUROS. AF_05/2023</t>
  </si>
  <si>
    <t>BETONEIRA CAPACIDADE NOMINAL DE 250 L, CAPACIDADE DE MISTURA DE 175 L, MOTOR ELÉTRICO MONOFÁSICO POTÊNCIA 1CV - MANUTENÇÃO. AF_05/2023</t>
  </si>
  <si>
    <t>BETONEIRA CAPACIDADE NOMINAL DE 250 L, CAPACIDADE DE MISTURA DE 175 L, MOTOR ELÉTRICO MONOFÁSICO POTÊNCIA 1CV - MATERIAIS NA OPERAÇÃO. AF_05/2023</t>
  </si>
  <si>
    <t>BETONEIRA CAPACIDADE NOMINAL DE 400 L, CAPACIDADE DE MISTURA 280 L, MOTOR ELÉTRICO TRIFÁSICO POTÊNCIA DE 2 CV, SEM CARREGADOR - DEPRECIAÇÃO. AF_05/2023</t>
  </si>
  <si>
    <t>BETONEIRA CAPACIDADE NOMINAL DE 400 L, CAPACIDADE DE MISTURA 280 L, MOTOR ELÉTRICO TRIFÁSICO POTÊNCIA DE 2 CV, SEM CARREGADOR - JUROS. AF_05/2023</t>
  </si>
  <si>
    <t>BETONEIRA CAPACIDADE NOMINAL DE 400 L, CAPACIDADE DE MISTURA 280 L, MOTOR ELÉTRICO TRIFÁSICO POTÊNCIA DE 2 CV, SEM CARREGADOR - MANUTENÇÃO. AF_05/2023</t>
  </si>
  <si>
    <t>BETONEIRA CAPACIDADE NOMINAL DE 400 L, CAPACIDADE DE MISTURA 280 L, MOTOR ELÉTRICO TRIFÁSICO POTÊNCIA DE 2 CV, SEM CARREGADOR - MATERIAIS NA OPERAÇÃO. AF_05/2023</t>
  </si>
  <si>
    <t>BETONEIRA CAPACIDADE NOMINAL DE 600 L, CAPACIDADE DE MISTURA 360 L, MOTOR ELÉTRICO TRIFÁSICO POTÊNCIA DE 4 CV, SEM CARREGADOR - DEPRECIAÇÃO. AF_05/2023</t>
  </si>
  <si>
    <t>BETONEIRA CAPACIDADE NOMINAL DE 600 L, CAPACIDADE DE MISTURA 360 L, MOTOR ELÉTRICO TRIFÁSICO POTÊNCIA DE 4 CV, SEM CARREGADOR - JUROS. AF_05/2023</t>
  </si>
  <si>
    <t>BETONEIRA CAPACIDADE NOMINAL DE 600 L, CAPACIDADE DE MISTURA 360 L, MOTOR ELÉTRICO TRIFÁSICO POTÊNCIA DE 4 CV, SEM CARREGADOR - MANUTENÇÃO. AF_05/2023</t>
  </si>
  <si>
    <t>BETONEIRA CAPACIDADE NOMINAL DE 600 L, CAPACIDADE DE MISTURA 360 L, MOTOR ELÉTRICO TRIFÁSICO POTÊNCIA DE 4 CV, SEM CARREGADOR - MATERIAIS NA OPERAÇÃO. AF_05/2023</t>
  </si>
  <si>
    <t>BETONEIRA CAPACIDADE NOMINAL DE 600 L, CAPACIDADE DE MISTURA 440 L, MOTOR A DIESEL POTÊNCIA 10 CV, COM CARREGADOR - DEPRECIAÇÃO. AF_05/2023</t>
  </si>
  <si>
    <t>BETONEIRA CAPACIDADE NOMINAL DE 600 L, CAPACIDADE DE MISTURA 440 L, MOTOR A DIESEL POTÊNCIA 10 CV, COM CARREGADOR - JUROS. AF_05/2023</t>
  </si>
  <si>
    <t>BETONEIRA CAPACIDADE NOMINAL DE 600 L, CAPACIDADE DE MISTURA 440 L, MOTOR A DIESEL POTÊNCIA 10 CV, COM CARREGADOR - MANUTENÇÃO. AF_05/2023</t>
  </si>
  <si>
    <t>BETONEIRA CAPACIDADE NOMINAL DE 600 L, CAPACIDADE DE MISTURA 440 L, MOTOR A DIESEL POTÊNCIA 10 CV, COM CARREGADOR - MATERIAIS NA OPERAÇÃO. AF_05/2023</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</si>
  <si>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</si>
  <si>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</si>
  <si>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</si>
  <si>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</si>
  <si>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INJEÇÃO, ELÉTRICA, TRIFÁSICA, POTÊNCIA 7,5 CV - DEPRECIAÇÃO. AF_08/2025</t>
  </si>
  <si>
    <t>BOMBA DE INJEÇÃO, ELÉTRICA, TRIFÁSICA, POTÊNCIA 7,5 CV - JUROS. AF_08/2025</t>
  </si>
  <si>
    <t>BOMBA DE INJEÇÃO, ELÉTRICA, TRIFÁSICA, POTÊNCIA 7,5 CV - MANUTENÇÃO. AF_08/2025</t>
  </si>
  <si>
    <t>BOMBA DE INJEÇÃO, ELÉTRICA, TRIFÁSICA, POTÊNCIA 7,5 CV - MATERIAIS NA OPERAÇÃO. AF_08/2025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</si>
  <si>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</si>
  <si>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</si>
  <si>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</si>
  <si>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</si>
  <si>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</si>
  <si>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</si>
  <si>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</si>
  <si>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</si>
  <si>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</si>
  <si>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</si>
  <si>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MANUTENÇÃO. AF_06/2014</t>
  </si>
  <si>
    <t>BOMBA SUBMERSÍVEL ELÉTRICA TRIFÁSICA, POTÊNCIA 2,96 HP, Ø ROTOR 144 MM SEMI-ABERTO, BOCAL DE SAÍDA Ø 2", HM/Q = 2 MCA / 38,8 M3/H A 28 MCA / 5 M3/H - MATERIAIS NA OPERAÇÃO. AF_06/2014</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</si>
  <si>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</si>
  <si>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</si>
  <si>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</si>
  <si>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</si>
  <si>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CALDEIRA A GÁS COM TERMOSTATO, CAPACIDADE 100 LITROS - DEPRECIAÇÃO. AF_05/2023</t>
  </si>
  <si>
    <t>CALDEIRA A GÁS COM TERMOSTATO, CAPACIDADE 100 LITROS - JUROS. AF_05/2023</t>
  </si>
  <si>
    <t>CALDEIRA A GÁS COM TERMOSTATO, CAPACIDADE 100 LITROS - MANUTENÇÃO. AF_05/2023</t>
  </si>
  <si>
    <t>CALDEIRA A GÁS COM TERMOSTATO, CAPACIDADE 100 LITROS - MATERIAIS NA OPERAÇÃO. AF_05/2023</t>
  </si>
  <si>
    <t>CAMINHONETE CABINE SIMPLES COM MOTOR 1.6 FLEX, CÂMBIO MANUAL, POTÊNCIA 101/104 CV, 2 PORTAS - DEPRECIAÇÃO. AF_11/2015</t>
  </si>
  <si>
    <t>CAMINHONETE CABINE SIMPLES COM MOTOR 1.6 FLEX, CÂMBIO MANUAL, POTÊNCIA 101/104 CV, 2 PORTAS - IMPOSTOS E SEGUROS. AF_11/2015</t>
  </si>
  <si>
    <t>CAMINHONETE CABINE SIMPLES COM MOTOR 1.6 FLEX, CÂMBIO MANUAL, POTÊNCIA 101/104 CV, 2 PORTAS - JUROS.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</si>
  <si>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</si>
  <si>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</si>
  <si>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COM MOTOR A DIESEL, POTÊNCIA 180 CV, CABINE DUPLA, 4X4 - DEPRECIAÇÃO. AF_11/2015</t>
  </si>
  <si>
    <t>CAMINHONETE COM MOTOR A DIESEL, POTÊNCIA 180 CV, CABINE DUPLA, 4X4 - IMPOSTOS E SEGUROS. AF_11/2015</t>
  </si>
  <si>
    <t>CAMINHONETE COM MOTOR A DIESEL, POTÊNCIA 180 CV, CABINE DUPLA, 4X4 - JUROS. AF_11/2015</t>
  </si>
  <si>
    <t>CAMINHONETE COM MOTOR A DIESEL, POTÊNCIA 180 CV, CABINE DUPLA, 4X4 - MANUTENÇÃO. AF_11/2015</t>
  </si>
  <si>
    <t>CAMINHONETE COM MOTOR A DIESEL, POTÊNCIA 180 CV, CABINE DUPLA, 4X4 - MATERIAIS NA OPERAÇÃO. AF_11/2015</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</si>
  <si>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</si>
  <si>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</si>
  <si>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</si>
  <si>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</si>
  <si>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</si>
  <si>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</si>
  <si>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</si>
  <si>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</si>
  <si>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</si>
  <si>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</si>
  <si>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</si>
  <si>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</si>
  <si>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</si>
  <si>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</si>
  <si>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</si>
  <si>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</si>
  <si>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</si>
  <si>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</si>
  <si>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</si>
  <si>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</si>
  <si>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</si>
  <si>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IMPOSTOS E SEGUROS.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</si>
  <si>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</si>
  <si>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</si>
  <si>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</si>
  <si>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</si>
  <si>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IMPOSTOS E SEGUROS.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</si>
  <si>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</si>
  <si>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MANUTENÇÃO. AF_06/2014</t>
  </si>
  <si>
    <t>CAMINHÃO BASCULANTE 6 M3, PESO BRUTO TOTAL 16.000 KG, CARGA ÚTIL MÁXIMA 13.071 KG, DISTÂNCIA ENTRE EIXOS 4,80 M, POTÊNCIA 230 CV INCLUSIVE CAÇAMBA METÁLICA - MATERIAIS NA OPERAÇÃO. AF_06/2014</t>
  </si>
  <si>
    <t>CAMINHÃO BITRUCK TRAÇÃO 8X2, PBT 29.000 KG, PESO BRUTO TOTAL COMBINADO (PBTC) *36.000* KG, POTÊNCIA 321 CV, INCLUSIVE PLATAFORMA GUINCHO-SOCORRO, COMPRIMENTO ÚTIL 10 M, LARGURA 2,60 M COM GUINCHO DE ARRASTE BASCULANTE - DEPRECIAÇÃO. AF_11/2025</t>
  </si>
  <si>
    <t>CAMINHÃO BITRUCK TRAÇÃO 8X2, PBT 29.000 KG, PESO BRUTO TOTAL COMBINADO (PBTC) *36.000* KG, POTÊNCIA 321 CV, INCLUSIVE PLATAFORMA GUINCHO-SOCORRO, COMPRIMENTO ÚTIL 10 M, LARGURA 2,60 M COM GUINCHO DE ARRASTE BASCULANTE - IMPOSTOS E SEGUROS. AF_11/2025</t>
  </si>
  <si>
    <t>CAMINHÃO BITRUCK TRAÇÃO 8X2, PBT 29.000 KG, PESO BRUTO TOTAL COMBINADO (PBTC) *36.000* KG, POTÊNCIA 321 CV, INCLUSIVE PLATAFORMA GUINCHO-SOCORRO, COMPRIMENTO ÚTIL 10 M, LARGURA 2,60 M COM GUINCHO DE ARRASTE BASCULANTE - JUROS. AF_11/2025</t>
  </si>
  <si>
    <t>CAMINHÃO BITRUCK TRAÇÃO 8X2, PBT 29.000 KG, PESO BRUTO TOTAL COMBINADO (PBTC) *36.000* KG, POTÊNCIA 321 CV, INCLUSIVE PLATAFORMA GUINCHO-SOCORRO, COMPRIMENTO ÚTIL 10 M, LARGURA 2,60 M COM GUINCHO DE ARRASTE BASCULANTE - MANUTENÇÃO. AF_11/2025</t>
  </si>
  <si>
    <t>CAMINHÃO BITRUCK TRAÇÃO 8X2, PBT 29.000 KG, PESO BRUTO TOTAL COMBINADO (PBTC) *36.000* KG, POTÊNCIA 321 CV, INCLUSIVE PLATAFORMA GUINCHO-SOCORRO, COMPRIMENTO ÚTIL 10 M, LARGURA 2,60 M COM GUINCHO DE ARRASTE BASCULANTE - MATERIAIS NA OPERAÇÃO. AF_11/2025</t>
  </si>
  <si>
    <t>CAMINHÃO BITRUCK TRAÇÃO 8X2, PBT 29.000 KG, PESO BRUTO TOTAL COMBINADO (PBTC) *36.000* KG, POTÊNCIA 321 CV, INCLUSIVE PLATAFORMA SOBRE CHASSI, COMPRIMENTO ÚTIL 10 M, LARGURA 2,60 M COM GUINCHO DE ARRASTE E RAMPA COM ACIONAMENTO ELETRO-HIDRÁULICO - DEPRECIAÇÃO. AF_11/2025</t>
  </si>
  <si>
    <t>CAMINHÃO BITRUCK TRAÇÃO 8X2, PBT 29.000 KG, PESO BRUTO TOTAL COMBINADO (PBTC) *36.000* KG, POTÊNCIA 321 CV, INCLUSIVE PLATAFORMA SOBRE CHASSI, COMPRIMENTO ÚTIL 10 M, LARGURA 2,60 M COM GUINCHO DE ARRASTE E RAMPA COM ACIONAMENTO ELETRO-HIDRÁULICO - IMPOSTOS E SEGUROS. AF_11/2025</t>
  </si>
  <si>
    <t>CAMINHÃO BITRUCK TRAÇÃO 8X2, PBT 29.000 KG, PESO BRUTO TOTAL COMBINADO (PBTC) *36.000* KG, POTÊNCIA 321 CV, INCLUSIVE PLATAFORMA SOBRE CHASSI, COMPRIMENTO ÚTIL 10 M, LARGURA 2,60 M COM GUINCHO DE ARRASTE E RAMPA COM ACIONAMENTO ELETRO-HIDRÁULICO - JUROS. AF_11/2025</t>
  </si>
  <si>
    <t>CAMINHÃO BITRUCK TRAÇÃO 8X2, PBT 29.000 KG, PESO BRUTO TOTAL COMBINADO (PBTC) *36.000* KG, POTÊNCIA 321 CV, INCLUSIVE PLATAFORMA SOBRE CHASSI, COMPRIMENTO ÚTIL 10 M, LARGURA 2,60 M COM GUINCHO DE ARRASTE E RAMPA COM ACIONAMENTO ELETRO-HIDRÁULICO - MANUTENÇÃO. AF_11/2025</t>
  </si>
  <si>
    <t>CAMINHÃO BITRUCK TRAÇÃO 8X2, PBT 29.000 KG, PESO BRUTO TOTAL COMBINADO (PBTC) *36.000* KG, POTÊNCIA 321 CV, INCLUSIVE PLATAFORMA SOBRE CHASSI, COMPRIMENTO ÚTIL 10 M, LARGURA 2,60 M COM GUINCHO DE ARRASTE E RAMPA COM ACIONAMENTO ELETRO-HIDRÁULICO - MATERIAIS NA OPERAÇÃO. AF_11/2025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</si>
  <si>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</si>
  <si>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</si>
  <si>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</si>
  <si>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</si>
  <si>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</si>
  <si>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</si>
  <si>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</si>
  <si>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</si>
  <si>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</si>
  <si>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</si>
  <si>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PARA EQUIPAMENTO DE LIMPEZA A SUCÇÃO COM CAMINHÃO TRUCADO DE PESO BRUTO TOTAL 23000 KG, CARGA ÚTIL MÁX. 15935 KG, DISTÂNCIA ENTRE EIXOS 4,80 M, POTÊNCIA 230 CV, INCLUSIVE LIMPADORA A SUCÇÃO, TANQUE 12000 L - MATERIAIS NA OPERAÇÃO. AF_05/2023</t>
  </si>
  <si>
    <t>CAMINHÃO PARA EQUIPAMENTO DE LIMPEZA A SUCÇÃO COM CAMINHÃO TRUCADO DE PESO BRUTO TOTAL 23000 KG, CARGA ÚTIL MÁXIMA 15935 KG, DISTÂNCIA ENTRE EIXOS 4,80 M, POTÊNCIA 230 CV, INCLUSIVE LIMPADORA A SUCÇÃO, TANQUE 12000 L - DEPRECIAÇÃO. AF_05/2023</t>
  </si>
  <si>
    <t>CAMINHÃO PARA EQUIPAMENTO DE LIMPEZA A SUCÇÃO COM CAMINHÃO TRUCADO DE PESO BRUTO TOTAL 23000 KG, CARGA ÚTIL MÁXIMA 15935 KG, DISTÂNCIA ENTRE EIXOS 4,80 M, POTÊNCIA 230 CV, INCLUSIVE LIMPADORA A SUCÇÃO, TANQUE 12000 L - IMPOSTOS E SEGUROS. AF_05/2023</t>
  </si>
  <si>
    <t>CAMINHÃO PARA EQUIPAMENTO DE LIMPEZA A SUCÇÃO COM CAMINHÃO TRUCADO DE PESO BRUTO TOTAL 23000 KG, CARGA ÚTIL MÁXIMA 15935 KG, DISTÂNCIA ENTRE EIXOS 4,80 M, POTÊNCIA 230 CV, INCLUSIVE LIMPADORA A SUCÇÃO, TANQUE 12000 L - JUROS. AF_05/2023</t>
  </si>
  <si>
    <t>CAMINHÃO PARA EQUIPAMENTO DE LIMPEZA A SUCÇÃO COM CAMINHÃO TRUCADO DE PESO BRUTO TOTAL 23000 KG, CARGA ÚTIL MÁXIMA 15935 KG, DISTÂNCIA ENTRE EIXOS 4,80 M, POTÊNCIA 230 CV, INCLUSIVE LIMPADORA A SUCÇÃO, TANQUE 12000 L - MANUTENÇÃO. AF_05/2023</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</si>
  <si>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</si>
  <si>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IMPOSTOS E SEGUROS.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</si>
  <si>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</si>
  <si>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MANUTENÇÃO. AF_06/2014</t>
  </si>
  <si>
    <t>CAMINHÃO PIPA 10.000 L TRUCADO, PESO BRUTO TOTAL 23.000 KG, CARGA ÚTIL MÁXIMA 15.935 KG, DISTÂNCIA ENTRE EIXOS 4,8 M, POTÊNCIA 230 CV, INCLUSIVE TANQUE DE AÇO PARA TRANSPORTE DE ÁGUA - MATERIAIS NA OPERAÇÃO. AF_06/2014</t>
  </si>
  <si>
    <t>CAMINHÃO PIPA 14.000 L TRUCADO, PESO BRUTO TOTAL 23.000 KG, CARGA ÚTIL MÁXIMA 16.540 KG, DISTÂNCIA ENTRE EIXOS 4,8 M, POTÊNCIA 256 CV, INCLUSIVE TANQUE DE AÇO PARA TRANSPORTE DE ÁGUA - DEPRECIAÇÃO. AF_10/2025</t>
  </si>
  <si>
    <t>CAMINHÃO PIPA 14.000 L TRUCADO, PESO BRUTO TOTAL 23.000 KG, CARGA ÚTIL MÁXIMA 16.540 KG, DISTÂNCIA ENTRE EIXOS 4,8 M, POTÊNCIA 256 CV, INCLUSIVE TANQUE DE AÇO PARA TRANSPORTE DE ÁGUA - IMPOSTOS E SEGUROS. AF_10/2025</t>
  </si>
  <si>
    <t>CAMINHÃO PIPA 14.000 L TRUCADO, PESO BRUTO TOTAL 23.000 KG, CARGA ÚTIL MÁXIMA 16.540 KG, DISTÂNCIA ENTRE EIXOS 4,8 M, POTÊNCIA 256 CV, INCLUSIVE TANQUE DE AÇO PARA TRANSPORTE DE ÁGUA - JUROS. AF_10/2025</t>
  </si>
  <si>
    <t>CAMINHÃO PIPA 14.000 L TRUCADO, PESO BRUTO TOTAL 23.000 KG, CARGA ÚTIL MÁXIMA 16.540 KG, DISTÂNCIA ENTRE EIXOS 4,8 M, POTÊNCIA 256 CV, INCLUSIVE TANQUE DE AÇO PARA TRANSPORTE DE ÁGUA - MANUTENÇÃO. AF_10/2025</t>
  </si>
  <si>
    <t>CAMINHÃO PIPA 14.000 L TRUCADO, PESO BRUTO TOTAL 23.000 KG, CARGA ÚTIL MÁXIMA 16.540 KG, DISTÂNCIA ENTRE EIXOS 4,8 M, POTÊNCIA 256 CV, INCLUSIVE TANQUE DE AÇO PARA TRANSPORTE DE ÁGUA - MATERIAIS NA OPERAÇÃO. AF_10/2025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</si>
  <si>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</si>
  <si>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IMPOSTOS E SEGUROS.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</si>
  <si>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</si>
  <si>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MANUTENÇÃO. AF_06/2014</t>
  </si>
  <si>
    <t>CAMINHÃO PIPA 6.000 L, PESO BRUTO TOTAL 13.000 KG, DISTÂNCIA ENTRE EIXOS 4,80 M, POTÊNCIA 189 CV INCLUSIVE TANQUE DE AÇO PARA TRANSPORTE DE ÁGUA, CAPACIDADE 6 M3 - MATERIAIS NA OPERAÇÃO. AF_06/2014</t>
  </si>
  <si>
    <t>CAMINHÃO TANQUE PARA HIDROSSEMEADURA, COM CAPACIDADE DE 8.000 LITROS, INCLUINDO BOMBA PARA LANÇAMENTO COM MOTOR DIESEL COM POTÊNCIA DE 105 CV - DEPRECIAÇÃO. AF_06/2023</t>
  </si>
  <si>
    <t>CAMINHÃO TANQUE PARA HIDROSSEMEADURA, COM CAPACIDADE DE 8.000 LITROS, INCLUINDO BOMBA PARA LANÇAMENTO COM MOTOR DIESEL COM POTÊNCIA DE 105 CV - IMPOSTOS E SEGUROS. AF_06/2023</t>
  </si>
  <si>
    <t>CAMINHÃO TANQUE PARA HIDROSSEMEADURA, COM CAPACIDADE DE 8.000 LITROS, INCLUINDO BOMBA PARA LANÇAMENTO COM MOTOR DIESEL COM POTÊNCIA DE 105 CV - JUROS. AF_06/2023</t>
  </si>
  <si>
    <t>CAMINHÃO TANQUE PARA HIDROSSEMEADURA, COM CAPACIDADE DE 8.000 LITROS, INCLUINDO BOMBA PARA LANÇAMENTO COM MOTOR DIESEL COM POTÊNCIA DE 105 CV - MANUTENÇÃO. AF_06/2023</t>
  </si>
  <si>
    <t>CAMINHÃO TANQUE PARA HIDROSSEMEADURA, COM CAPACIDADE DE 8.000 LITROS, INCLUINDO BOMBA PARA LANÇAMENTO COM MOTOR DIESEL COM POTÊNCIA DE 105 CV - MATERIAIS NA OPERAÇÃO. AF_06/2023</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</si>
  <si>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</si>
  <si>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</si>
  <si>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</si>
  <si>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</si>
  <si>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</si>
  <si>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</si>
  <si>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IMPOSTOS E SEGUROS.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</si>
  <si>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</si>
  <si>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MANUTENÇÃO. AF_06/2014</t>
  </si>
  <si>
    <t>CAMINHÃO TOCO, PBT 16.000 KG, CARGA ÚTIL MÁX. 10.685 KG, DIST. ENTRE EIXOS 4,8 M, POTÊNCIA 189 CV, INCLUSIVE CARROCERIA FIXA ABERTA DE MADEIRA P/ TRANSPORTE GERAL DE CARGA SECA, DIMEN. APROX. 2,5 X 7,00 X 0,50 M - MATERIAIS NA OPERAÇÃO. AF_06/2014</t>
  </si>
  <si>
    <t>CAMINHÃO TOCO, PBT 16.000 KG, CARGA ÚTIL MÁX. 10.830 KG, DIST. ENTRE EIXOS 3,56 M, POTÊNCIA 226 CV, INCLUSIVE PLATAFORMA SOBRE CHASSI, COMPRIMENTO ÚTIL 10 M, LARGURA 2,60 M COM GUINCHO DE ARRASTE E RAMPA COM ACIONAMENTO ELETRO-HIDRÁULICO - DEPRECIAÇÃO. AF_11/2025</t>
  </si>
  <si>
    <t>CAMINHÃO TOCO, PBT 16.000 KG, CARGA ÚTIL MÁX. 10.830 KG, DIST. ENTRE EIXOS 3,56 M, POTÊNCIA 226 CV, INCLUSIVE PLATAFORMA SOBRE CHASSI, COMPRIMENTO ÚTIL 10 M, LARGURA 2,60 M COM GUINCHO DE ARRASTE E RAMPA COM ACIONAMENTO ELETRO-HIDRÁULICO - IMPOSTOS E SEGUROS. AF_11/2025</t>
  </si>
  <si>
    <t>CAMINHÃO TOCO, PBT 16.000 KG, CARGA ÚTIL MÁX. 10.830 KG, DIST. ENTRE EIXOS 3,56 M, POTÊNCIA 226 CV, INCLUSIVE PLATAFORMA SOBRE CHASSI, COMPRIMENTO ÚTIL 10 M, LARGURA 2,60 M COM GUINCHO DE ARRASTE E RAMPA COM ACIONAMENTO ELETRO-HIDRÁULICO - JUROS. AF_11/2025</t>
  </si>
  <si>
    <t>CAMINHÃO TOCO, PBT 16.000 KG, CARGA ÚTIL MÁX. 10.830 KG, DIST. ENTRE EIXOS 3,56 M, POTÊNCIA 226 CV, INCLUSIVE PLATAFORMA SOBRE CHASSI, COMPRIMENTO ÚTIL 10 M, LARGURA 2,60 M COM GUINCHO DE ARRASTE E RAMPA COM ACIONAMENTO ELETRO-HIDRÁULICO - MANUTENÇÃO. AF_11/2025</t>
  </si>
  <si>
    <t>CAMINHÃO TOCO, PBT 16.000 KG, CARGA ÚTIL MÁX. 10.830 KG, DIST. ENTRE EIXOS 3,56 M, POTÊNCIA 226 CV, INCLUSIVE PLATAFORMA SOBRE CHASSI, COMPRIMENTO ÚTIL 10 M, LARGURA 2,60 M COM GUINCHO DE ARRASTE E RAMPA COM ACIONAMENTO ELETRO-HIDRÁULICO - MATERIAIS NA OPERAÇÃO. AF_11/2025</t>
  </si>
  <si>
    <t>CAMINHÃO TOCO, PBT 23.000 KG, CARGA ÚTIL MÁX. 16.540 KG, DIST. ENTRE EIXOS 4,8 M, POTÊNCIA 256 CV, INCLUSIVE CARROCERIA FIXA ABERTA DE MADEIRA P/ TRANSPORTE GERAL DE CARGA SECA, DIMEN. APROX. 2,6 X 12,50 X 0,50 M - DEPRECIAÇÃO. AF_10/2025</t>
  </si>
  <si>
    <t>CAMINHÃO TOCO, PBT 23.000 KG, CARGA ÚTIL MÁX. 16.540 KG, DIST. ENTRE EIXOS 4,8 M, POTÊNCIA 256 CV, INCLUSIVE CARROCERIA FIXA ABERTA DE MADEIRA P/ TRANSPORTE GERAL DE CARGA SECA, DIMEN. APROX. 2,6 X 12,50 X 0,50 M - IMPOSTOS E SEGUROS. AF_10/2025</t>
  </si>
  <si>
    <t>CAMINHÃO TOCO, PBT 23.000 KG, CARGA ÚTIL MÁX. 16.540 KG, DIST. ENTRE EIXOS 4,8 M, POTÊNCIA 256 CV, INCLUSIVE CARROCERIA FIXA ABERTA DE MADEIRA P/ TRANSPORTE GERAL DE CARGA SECA, DIMEN. APROX. 2,6 X 12,50 X 0,50 M - JUROS. AF_10/2025</t>
  </si>
  <si>
    <t>CAMINHÃO TOCO, PBT 23.000 KG, CARGA ÚTIL MÁX. 16.540 KG, DIST. ENTRE EIXOS 4,8 M, POTÊNCIA 256 CV, INCLUSIVE CARROCERIA FIXA ABERTA DE MADEIRA P/ TRANSPORTE GERAL DE CARGA SECA, DIMEN. APROX. 2,6 X 12,50 X 0,50 M - MANUTENÇÃO. AF_10/2025</t>
  </si>
  <si>
    <t>CAMINHÃO TOCO, PBT 23.000 KG, CARGA ÚTIL MÁX. 16.540 KG, DIST. ENTRE EIXOS 4,8 M, POTÊNCIA 256 CV, INCLUSIVE CARROCERIA FIXA ABERTA DE MADEIRA P/ TRANSPORTE GERAL DE CARGA SECA, DIMEN. APROX. 2,6 X 12,50 X 0,50 M - MATERIAIS NA OPERAÇÃO. AF_10/2025</t>
  </si>
  <si>
    <t>CAMINHÃO TOCO, PBT 23.000 KG, CARGA ÚTIL MÁX. 16.540 KG, DIST. ENTRE EIXOS 4,80 M, POTÊNCIA 256 CV, INCLUSIVE PLATAFORMA GUINCHO-SOCORRO, COMPRIMENTO ÚTIL 10 M, LARGURA 2,60 M COM GUINCHO DE ARRASTE BASCULANTE - DEPRECIAÇÃO. AF_11/2025</t>
  </si>
  <si>
    <t>CAMINHÃO TOCO, PBT 23.000 KG, CARGA ÚTIL MÁX. 16.540 KG, DIST. ENTRE EIXOS 4,80 M, POTÊNCIA 256 CV, INCLUSIVE PLATAFORMA GUINCHO-SOCORRO, COMPRIMENTO ÚTIL 10 M, LARGURA 2,60 M COM GUINCHO DE ARRASTE BASCULANTE - IMPOSTOS E SEGUROS. AF_11/2025</t>
  </si>
  <si>
    <t>CAMINHÃO TOCO, PBT 23.000 KG, CARGA ÚTIL MÁX. 16.540 KG, DIST. ENTRE EIXOS 4,80 M, POTÊNCIA 256 CV, INCLUSIVE PLATAFORMA GUINCHO-SOCORRO, COMPRIMENTO ÚTIL 10 M, LARGURA 2,60 M COM GUINCHO DE ARRASTE BASCULANTE - JUROS. AF_11/2025</t>
  </si>
  <si>
    <t>CAMINHÃO TOCO, PBT 23.000 KG, CARGA ÚTIL MÁX. 16.540 KG, DIST. ENTRE EIXOS 4,80 M, POTÊNCIA 256 CV, INCLUSIVE PLATAFORMA GUINCHO-SOCORRO, COMPRIMENTO ÚTIL 10 M, LARGURA 2,60 M COM GUINCHO DE ARRASTE BASCULANTE - MANUTENÇÃO. AF_11/2025</t>
  </si>
  <si>
    <t>CAMINHÃO TOCO, PBT 23.000 KG, CARGA ÚTIL MÁX. 16.540 KG, DIST. ENTRE EIXOS 4,80 M, POTÊNCIA 256 CV, INCLUSIVE PLATAFORMA GUINCHO-SOCORRO, COMPRIMENTO ÚTIL 10 M, LARGURA 2,60 M COM GUINCHO DE ARRASTE BASCULANTE - MATERIAIS NA OPERAÇÃO. AF_11/2025</t>
  </si>
  <si>
    <t>CAMINHÃO TOCO, PBT 23.000 KG, CARGA ÚTIL MÁX. 16.540 KG, DIST. ENTRE EIXOS 4,80 M, POTÊNCIA 256 CV, INCLUSIVE PLATAFORMA SOBRE CHASSI, COMPRIMENTO ÚTIL 10 M, LARGURA 2,60 M COM GUINCHO DE ARRASTE E RAMPA COM ACIONAMENTO ELETRO-HIDRÁULICO - DEPRECIAÇÃO. AF_11/2025</t>
  </si>
  <si>
    <t>CAMINHÃO TOCO, PBT 23.000 KG, CARGA ÚTIL MÁX. 16.540 KG, DIST. ENTRE EIXOS 4,80 M, POTÊNCIA 256 CV, INCLUSIVE PLATAFORMA SOBRE CHASSI, COMPRIMENTO ÚTIL 10 M, LARGURA 2,60 M COM GUINCHO DE ARRASTE E RAMPA COM ACIONAMENTO ELETRO-HIDRÁULICO - IMPOSTOS E SEGUROS. AF_11/2025</t>
  </si>
  <si>
    <t>CAMINHÃO TOCO, PBT 23.000 KG, CARGA ÚTIL MÁX. 16.540 KG, DIST. ENTRE EIXOS 4,80 M, POTÊNCIA 256 CV, INCLUSIVE PLATAFORMA SOBRE CHASSI, COMPRIMENTO ÚTIL 10 M, LARGURA 2,60 M COM GUINCHO DE ARRASTE E RAMPA COM ACIONAMENTO ELETRO-HIDRÁULICO - JUROS. AF_11/2025</t>
  </si>
  <si>
    <t>CAMINHÃO TOCO, PBT 23.000 KG, CARGA ÚTIL MÁX. 16.540 KG, DIST. ENTRE EIXOS 4,80 M, POTÊNCIA 256 CV, INCLUSIVE PLATAFORMA SOBRE CHASSI, COMPRIMENTO ÚTIL 10 M, LARGURA 2,60 M COM GUINCHO DE ARRASTE E RAMPA COM ACIONAMENTO ELETRO-HIDRÁULICO - MANUTENÇÃO. AF_11/2025</t>
  </si>
  <si>
    <t>CAMINHÃO TOCO, PBT 23.000 KG, CARGA ÚTIL MÁX. 16.540 KG, DIST. ENTRE EIXOS 4,80 M, POTÊNCIA 256 CV, INCLUSIVE PLATAFORMA SOBRE CHASSI, COMPRIMENTO ÚTIL 10 M, LARGURA 2,60 M COM GUINCHO DE ARRASTE E RAMPA COM ACIONAMENTO ELETRO-HIDRÁULICO - MATERIAIS NA OPERAÇÃO. AF_11/2025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</si>
  <si>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</si>
  <si>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IMPOSTOS E SEGUROS.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</si>
  <si>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</si>
  <si>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MANUTENÇÃO. AF_06/2014</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</si>
  <si>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</si>
  <si>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</si>
  <si>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IMPOSTOS E SEGUROS.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</si>
  <si>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</si>
  <si>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MANUTENÇÃO. AF_06/2014</t>
  </si>
  <si>
    <t>CAMINHÃO TOCO, PESO BRUTO TOTAL 16.000 KG, CARGA ÚTIL MÁXIMA DE 10.685 KG, DISTÂNCIA ENTRE EIXOS 4,80 M, POTÊNCIA 189 CV EXCLUSIVE CARROCERIA - MATERIAIS NA OPERAÇÃO. AF_06/2014</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</si>
  <si>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</si>
  <si>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</si>
  <si>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</si>
  <si>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</si>
  <si>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</si>
  <si>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CAVALO MECÂNICO TRAÇÃO 6X2, PBT COMBINADO 56.000 KG, CAPACIDADE MÁX. TRAÇÃO 66.000 KG, POTÊNCIA 360 CV, INCLUSIVE CARROCERIA FIXA ABERTA DE MADEIRA P/ TRANSPORTE GERAL DE CARGA SECA, DIMEN. APROX. 2,6 X 14,50 X 0,50 M - DEPRECIAÇÃO. AF_10/2025</t>
  </si>
  <si>
    <t>CAVALO MECÂNICO TRAÇÃO 6X2, PBT COMBINADO 56.000 KG, CAPACIDADE MÁX. TRAÇÃO 66.000 KG, POTÊNCIA 360 CV, INCLUSIVE CARROCERIA FIXA ABERTA DE MADEIRA P/ TRANSPORTE GERAL DE CARGA SECA, DIMEN. APROX. 2,6 X 14,50 X 0,50 M - IMPOSTOS E SEGUROS. AF_10/2025</t>
  </si>
  <si>
    <t>CAVALO MECÂNICO TRAÇÃO 6X2, PBT COMBINADO 56.000 KG, CAPACIDADE MÁX. TRAÇÃO 66.000 KG, POTÊNCIA 360 CV, INCLUSIVE CARROCERIA FIXA ABERTA DE MADEIRA P/ TRANSPORTE GERAL DE CARGA SECA, DIMEN. APROX. 2,6 X 14,50 X 0,50 M - JUROS. AF_10/2025</t>
  </si>
  <si>
    <t>CAVALO MECÂNICO TRAÇÃO 6X2, PBT COMBINADO 56.000 KG, CAPACIDADE MÁX. TRAÇÃO 66.000 KG, POTÊNCIA 360 CV, INCLUSIVE CARROCERIA FIXA ABERTA DE MADEIRA P/ TRANSPORTE GERAL DE CARGA SECA, DIMEN. APROX. 2,6 X 14,50 X 0,50 M - MANUTENÇÃO. AF_10/2025</t>
  </si>
  <si>
    <t>CAVALO MECÂNICO TRAÇÃO 6X2, PBT COMBINADO 56.000 KG, CAPACIDADE MÁX. TRAÇÃO 66.000 KG, POTÊNCIA 360 CV, INCLUSIVE CARROCERIA FIXA ABERTA DE MADEIRA P/ TRANSPORTE GERAL DE CARGA SECA, DIMEN. APROX. 2,6 X 14,50 X 0,50 M - MATERIAIS NA OPERAÇÃO. AF_10/2025</t>
  </si>
  <si>
    <t>CAVALO MECÂNICO TRAÇÃO 6X2, PBT COMBINADO 56.000 KG, CAPACIDADE MÁX. TRAÇÃO 66.000 KG, POTÊNCIA 360 CV, INCLUSIVE PRANCHA REBAIXADA 3 EIXOS, DIMENSÕES *17,33 X 3,00* M, COM RAMPA DE ACIONAMENTO HIDRÁULICO - DEPRECIAÇÃO. AF_11/2025</t>
  </si>
  <si>
    <t>CAVALO MECÂNICO TRAÇÃO 6X2, PBT COMBINADO 56.000 KG, CAPACIDADE MÁX. TRAÇÃO 66.000 KG, POTÊNCIA 360 CV, INCLUSIVE PRANCHA REBAIXADA 3 EIXOS, DIMENSÕES *17,33 X 3,00* M, COM RAMPA DE ACIONAMENTO HIDRÁULICO - IMPOSTOS E SEGUROS. AF_11/2025</t>
  </si>
  <si>
    <t>CAVALO MECÂNICO TRAÇÃO 6X2, PBT COMBINADO 56.000 KG, CAPACIDADE MÁX. TRAÇÃO 66.000 KG, POTÊNCIA 360 CV, INCLUSIVE PRANCHA REBAIXADA 3 EIXOS, DIMENSÕES *17,33 X 3,00* M, COM RAMPA DE ACIONAMENTO HIDRÁULICO - JUROS. AF_11/2025</t>
  </si>
  <si>
    <t>CAVALO MECÂNICO TRAÇÃO 6X2, PBT COMBINADO 56.000 KG, CAPACIDADE MÁX. TRAÇÃO 66.000 KG, POTÊNCIA 360 CV, INCLUSIVE PRANCHA REBAIXADA 3 EIXOS, DIMENSÕES *17,33 X 3,00* M, COM RAMPA DE ACIONAMENTO HIDRÁULICO - MANUTENÇÃO. AF_11/2025</t>
  </si>
  <si>
    <t>CAVALO MECÂNICO TRAÇÃO 6X2, PBT COMBINADO 56.000 KG, CAPACIDADE MÁX. TRAÇÃO 66.000 KG, POTÊNCIA 360 CV, INCLUSIVE PRANCHA REBAIXADA 3 EIXOS, DIMENSÕES *17,33 X 3,00* M, COM RAMPA DE ACIONAMENTO HIDRÁULICO - MATERIAIS NA OPERAÇÃO. AF_11/2025</t>
  </si>
  <si>
    <t>CAVALO MECÂNICO TRAÇÃO 6X2, PBT COMBINADO 56.000 KG, CAPACIDADE MÁX. TRAÇÃO 66.000 KG, POTÊNCIA 360 CV, INCLUSIVE PRANCHA RETA 3 EIXOS, COMPRIMENTO ÚTIL 11,3 M, PESCOÇO DE 3,5 M, LARGURA 3,00 M, COM RAMPA DE ACIONAMENTO HIDRÁULICO - DEPRECIAÇÃO. AF_11/2025</t>
  </si>
  <si>
    <t>CAVALO MECÂNICO TRAÇÃO 6X2, PBT COMBINADO 56.000 KG, CAPACIDADE MÁX. TRAÇÃO 66.000 KG, POTÊNCIA 360 CV, INCLUSIVE PRANCHA RETA 3 EIXOS, COMPRIMENTO ÚTIL 11,3 M, PESCOÇO DE 3,5 M, LARGURA 3,00 M, COM RAMPA DE ACIONAMENTO HIDRÁULICO - IMPOSTOS E SEGUROS. AF_11/2025</t>
  </si>
  <si>
    <t>CAVALO MECÂNICO TRAÇÃO 6X2, PBT COMBINADO 56.000 KG, CAPACIDADE MÁX. TRAÇÃO 66.000 KG, POTÊNCIA 360 CV, INCLUSIVE PRANCHA RETA 3 EIXOS, COMPRIMENTO ÚTIL 11,3 M, PESCOÇO DE 3,5 M, LARGURA 3,00 M, COM RAMPA DE ACIONAMENTO HIDRÁULICO - JUROS. AF_11/2025</t>
  </si>
  <si>
    <t>CAVALO MECÂNICO TRAÇÃO 6X2, PBT COMBINADO 56.000 KG, CAPACIDADE MÁX. TRAÇÃO 66.000 KG, POTÊNCIA 360 CV, INCLUSIVE PRANCHA RETA 3 EIXOS, COMPRIMENTO ÚTIL 11,3 M, PESCOÇO DE 3,5 M, LARGURA 3,00 M, COM RAMPA DE ACIONAMENTO HIDRÁULICO - MANUTENÇÃO. AF_11/2025</t>
  </si>
  <si>
    <t>CAVALO MECÂNICO TRAÇÃO 6X2, PBT COMBINADO 56.000 KG, CAPACIDADE MÁX. TRAÇÃO 66.000 KG, POTÊNCIA 360 CV, INCLUSIVE PRANCHA RETA 3 EIXOS, COMPRIMENTO ÚTIL 11,3 M, PESCOÇO DE 3,5 M, LARGURA 3,00 M, COM RAMPA DE ACIONAMENTO HIDRÁULICO - MATERIAIS NA OPERAÇÃO. AF_11/2025</t>
  </si>
  <si>
    <t>CENTRAL DE LAMA BENTONÍTICA (DEPÓSITO DE BENTONITA, MISTURADOR DE ALTA TURBULÊNCIA, SILOS DE ARMAZENAMENTO DE LAMA E ÁGUA, LABORATÓRIO DE CONTROLE DE QUALIDADE DA LAMA) - DEPRECIAÇÃO. AF_04/2019</t>
  </si>
  <si>
    <t>CENTRAL DE LAMA BENTONÍTICA (DEPÓSITO DE BENTONITA, MISTURADOR DE ALTA TURBULÊNCIA, SILOS DE ARMAZENAMENTO DE LAMA E ÁGUA, LABORATÓRIO DE CONTROLE DE QUALIDADE DA LAMA) - JUROS. AF_04/2019</t>
  </si>
  <si>
    <t>CENTRAL DE LAMA BENTONÍTICA (DEPÓSITO DE BENTONITA, MISTURADOR DE ALTA TURBULÊNCIA, SILOS DE ARMAZENAMENTO DE LAMA E ÁGUA, LABORATÓRIO DE CONTROLE DE QUALIDADE DA LAMA) - MANUTENÇÃO. AF_04/2019</t>
  </si>
  <si>
    <t>CENTRAL DE LAMA BENTONÍTICA (DEPÓSITO DE BENTONITA, MISTURADOR DE ALTA TURBULÊNCIA, SILOS DE ARMAZENAMENTO DE LAMA E ÁGUA, LABORATÓRIO DE CONTROLE DE QUALIDADE DA LAMA) - MATERIAIS NA OPERAÇÃO. AF_04/2019</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</si>
  <si>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</si>
  <si>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</si>
  <si>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</si>
  <si>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</si>
  <si>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</si>
  <si>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</si>
  <si>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</si>
  <si>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</si>
  <si>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</si>
  <si>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</si>
  <si>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</si>
  <si>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</si>
  <si>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</si>
  <si>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</si>
  <si>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</si>
  <si>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</si>
  <si>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</si>
  <si>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</si>
  <si>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189 PCM, PRESSÃO EFETIVA DE TRABALHO 102 PSI, MOTOR DIESEL, POTÊNCIA 63 CV - MANUTENÇÃO. AF_06/2015</t>
  </si>
  <si>
    <t>COMPRESSOR DE AR REBOCÁVEL, VAZÃO 189 PCM, PRESSÃO EFETIVA DE TRABALHO 102 PSI, MOTOR DIESEL, POTÊNCIA 63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</si>
  <si>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</si>
  <si>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</si>
  <si>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</si>
  <si>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</si>
  <si>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</si>
  <si>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</si>
  <si>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</si>
  <si>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</si>
  <si>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VAZAO DE 10 PCM, RESERVATORIO 100 L, PRESSAO DE TRABALHO ENTRE 6,9 E 9,7 BAR, POTENCIA 2 HP, TENSAO 110/220 V - DEPRECIAÇÃO. AF_05/2023</t>
  </si>
  <si>
    <t>COMPRESSOR DE AR, VAZAO DE 10 PCM, RESERVATORIO 100 L, PRESSAO DE TRABALHO ENTRE 6,9 E 9,7 BAR, POTENCIA 2 HP, TENSAO 110/220 V - JUROS. AF_05/2023</t>
  </si>
  <si>
    <t>COMPRESSOR DE AR, VAZAO DE 10 PCM, RESERVATORIO 100 L, PRESSAO DE TRABALHO ENTRE 6,9 E 9,7 BAR, POTENCIA 2 HP, TENSAO 110/220 V - MANUTENÇÃO. AF_05/2023</t>
  </si>
  <si>
    <t>COMPRESSOR DE AR, VAZAO DE 10 PCM, RESERVATORIO 100 L, PRESSAO DE TRABALHO ENTRE 6,9 E 9,7 BAR, POTENCIA 2 HP, TENSAO 110/220 V - MATERIAIS NA OPERAÇÃO. AF_05/2023</t>
  </si>
  <si>
    <t>CONJUNTO CILINDRO E BOMBA HIDRÁULICA PARA PROTENSÃO DE MONOBARRAS PARA TIRANTES, ESFORÇO MÁXIMO DE 30 TONELADAS - DEPRECIAÇÃO. AF_05/2023</t>
  </si>
  <si>
    <t>CONJUNTO CILINDRO E BOMBA HIDRÁULICA PARA PROTENSÃO DE MONOBARRAS PARA TIRANTES, ESFORÇO MÁXIMO DE 30 TONELADAS - JUROS. AF_05/2023</t>
  </si>
  <si>
    <t>CONJUNTO CILINDRO E BOMBA HIDRÁULICA PARA PROTENSÃO DE MONOBARRAS PARA TIRANTES, ESFORÇO MÁXIMO DE 30 TONELADAS - MANUTENÇÃO. AF_05/2023</t>
  </si>
  <si>
    <t>CONJUNTO CILINDRO E BOMBA HIDRÁULICA PARA PROTENSÃO DE MONOBARRAS PARA TIRANTES, ESFORÇO MÁXIMO DE 30 TONELADAS - MATERIAIS NA OPERAÇÃO. AF_05/2023</t>
  </si>
  <si>
    <t>CONJUNTO MACACO E BOMBA HIDRÁULICA PARA PROTENSAO DE CORDOALHAS, ESFORÇO MAXIMO DE 115 TONELADAS - DEPRECIAÇÃO. AF_05/2023</t>
  </si>
  <si>
    <t>CONJUNTO MACACO E BOMBA HIDRÁULICA PARA PROTENSAO DE CORDOALHAS, ESFORÇO MAXIMO DE 115 TONELADAS - JUROS. AF_05/2023</t>
  </si>
  <si>
    <t>CONJUNTO MACACO E BOMBA HIDRÁULICA PARA PROTENSAO DE CORDOALHAS, ESFORÇO MAXIMO DE 115 TONELADAS - MANUTENÇÃO. AF_05/2023</t>
  </si>
  <si>
    <t>CONJUNTO MACACO E BOMBA HIDRÁULICA PARA PROTENSAO DE CORDOALHAS, ESFORÇO MAXIMO DE 115 TONELADAS - MATERIAIS NA OPERAÇÃO. AF_05/2023</t>
  </si>
  <si>
    <t>CONJUNTO MACACO HIDRÁULICO E CENTRAL DE BOMBEAMENTO MOTORIZADO 1,8 KW PARA PROTENSÃO DE MONOCABOS PARA CONCRETO PROTENDIDO, ESFORÇO MÁXIMO DE 20 TONELADAS - DEPRECIAÇÃO. AF_05/2022</t>
  </si>
  <si>
    <t>CONJUNTO MACACO HIDRÁULICO E CENTRAL DE BOMBEAMENTO MOTORIZADO 1,8 KW PARA PROTENSÃO DE MONOCABOS PARA CONCRETO PROTENDIDO, ESFORÇO MÁXIMO DE 20 TONELADAS - JUROS. AF_05/2022</t>
  </si>
  <si>
    <t>CONJUNTO MACACO HIDRÁULICO E CENTRAL DE BOMBEAMENTO MOTORIZADO 1,8 KW PARA PROTENSÃO DE MONOCABOS PARA CONCRETO PROTENDIDO, ESFORÇO MÁXIMO DE 20 TONELADAS - MANUTENÇÃO. AF_05/2022</t>
  </si>
  <si>
    <t>CONJUNTO MACACO HIDRÁULICO E CENTRAL DE BOMBEAMENTO MOTORIZADO 1,8 KW PARA PROTENSÃO DE MONOCABOS PARA CONCRETO PROTENDIDO, ESFORÇO MÁXIMO DE 20 TONELADAS - MATERIAIS NA OPERAÇÃO. AF_05/2022</t>
  </si>
  <si>
    <t>CONJUNTO MACACO HIDRÁULICO E CENTRAL DE BOMBEAMENTO MOTORIZADO 1,8 KW PARA PROTENSÃO DE MONOCABOS PARA CONCRETO PROTENDIDO, ESFORÇO MÁXIMO DE 30 TONELADAS - DEPRECIAÇÃO. AF_05/2022</t>
  </si>
  <si>
    <t>CONJUNTO MACACO HIDRÁULICO E CENTRAL DE BOMBEAMENTO MOTORIZADO 1,8 KW PARA PROTENSÃO DE MONOCABOS PARA CONCRETO PROTENDIDO, ESFORÇO MÁXIMO DE 30 TONELADAS - JUROS. AF_05/2022</t>
  </si>
  <si>
    <t>CONJUNTO MACACO HIDRÁULICO E CENTRAL DE BOMBEAMENTO MOTORIZADO 1,8 KW PARA PROTENSÃO DE MONOCABOS PARA CONCRETO PROTENDIDO, ESFORÇO MÁXIMO DE 30 TONELADAS - MANUTENÇÃO. AF_05/2022</t>
  </si>
  <si>
    <t>CONJUNTO MACACO HIDRÁULICO E CENTRAL DE BOMBEAMENTO MOTORIZADO 1,8 KW PARA PROTENSÃO DE MONOCABOS PARA CONCRETO PROTENDIDO, ESFORÇO MÁXIMO DE 30 TONELADAS - MATERIAIS NA OPERAÇÃO. AF_05/2022</t>
  </si>
  <si>
    <t>CORTADEIRA HIDRÁULICA DE VERGALHÃO, PARA AÇO DE DIÂMETRO ATÉ 50 MM, MOTOR ELÉTRICO TRIFÁSICO, POTÊNCIA DE 5,5 HP A 7,5 HP - DEPRECIAÇÃO. AF_12/2025</t>
  </si>
  <si>
    <t>CORTADEIRA HIDRÁULICA DE VERGALHÃO, PARA AÇO DE DIÂMETRO ATÉ 50 MM, MOTOR ELÉTRICO TRIFÁSICO, POTÊNCIA DE 5,5 HP A 7,5 HP - JUROS. AF_12/2025</t>
  </si>
  <si>
    <t>CORTADEIRA HIDRÁULICA DE VERGALHÃO, PARA AÇO DE DIÂMETRO ATÉ 50 MM, MOTOR ELÉTRICO TRIFÁSICO, POTÊNCIA DE 5,5 HP A 7,5 HP - MANUTENÇÃO. AF_12/2025</t>
  </si>
  <si>
    <t>CORTADEIRA HIDRÁULICA DE VERGALHÃO, PARA AÇO DE DIÂMETRO ATÉ 50 MM, MOTOR ELÉTRICO TRIFÁSICO, POTÊNCIA DE 5,5 HP A 7,5 HP - MATERIAIS NA OPERAÇÃO. AF_12/2025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</si>
  <si>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</si>
  <si>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</si>
  <si>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</si>
  <si>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</si>
  <si>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DESEMPENADEIRA DE CONCRETO, PESO DE 78 KG, 4 PÁS, MOTOR A GASOLINA, POTÊNCIA 5,5 HP - DEPRECIAÇÃO. AF_05/2023</t>
  </si>
  <si>
    <t>DESEMPENADEIRA DE CONCRETO, PESO DE 78 KG, 4 PÁS, MOTOR A GASOLINA, POTÊNCIA 5,5 HP - JUROS. AF_05/2023</t>
  </si>
  <si>
    <t>DESEMPENADEIRA DE CONCRETO, PESO DE 78 KG, 4 PÁS, MOTOR A GASOLINA, POTÊNCIA 5,5 HP - MANUTENÇÃO. AF_05/2023</t>
  </si>
  <si>
    <t>DESEMPENADEIRA DE CONCRETO, PESO DE 78 KG, 4 PÁS, MOTOR A GASOLINA, POTÊNCIA 5,5 HP MATERIAIS NA OPERAÇÃO. AF_05/2023</t>
  </si>
  <si>
    <t>DISTRIBUIDOR DE AGREGADOS AUTOPROPELIDO, C/AP 3 M3, A DIESEL, POTÊNCIA 176CV - JUROS. AF_07/2016</t>
  </si>
  <si>
    <t>DISTRIBUIDOR DE AGREGADOS AUTOPROPELIDO, CAP 3 M3, A DIESEL, POTÊNCIA 176CV - DEPRECIAÇÃO. AF_07/2016</t>
  </si>
  <si>
    <t>DISTRIBUIDOR DE AGREGADOS AUTOPROPELIDO, CAP 3 M3, A DIESEL, POTÊNCIA 176CV - MANUTENÇÃO. AF_07/2016</t>
  </si>
  <si>
    <t>DISTRIBUIDOR DE AGREGADOS AUTOPROPELIDO, CAP 3 M3, A DIESEL, POTÊNCIA 176CV - MATERIAIS NA OPERAÇÃO. AF_07/2016</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</si>
  <si>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</si>
  <si>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</si>
  <si>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</si>
  <si>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DOBRADEIRA ELETROMECÂNICA DE VERGALHÃO, PARA AÇO DE DIÂMETRO ATÉ 1 1/2", MOTOR ELÉTRICO TRIFÁSICO, POTÊNCIA DE 3 HP ATÉ 5 HP - DEPRECIAÇÃO. AF_12/2025</t>
  </si>
  <si>
    <t>DOBRADEIRA ELETROMECÂNICA DE VERGALHÃO, PARA AÇO DE DIÂMETRO ATÉ 1 1/2", MOTOR ELÉTRICO TRIFÁSICO, POTÊNCIA DE 3 HP ATÉ 5 HP - JUROS. AF_12/2025</t>
  </si>
  <si>
    <t>DOBRADEIRA ELETROMECÂNICA DE VERGALHÃO, PARA AÇO DE DIÂMETRO ATÉ 1 1/2", MOTOR ELÉTRICO TRIFÁSICO, POTÊNCIA DE 3 HP ATÉ 5 HP - MANUTENÇÃO. AF_12/2025</t>
  </si>
  <si>
    <t>DOBRADEIRA ELETROMECÂNICA DE VERGALHÃO, PARA AÇO DE DIÂMETRO ATÉ 1 1/2", MOTOR ELÉTRICO TRIFÁSICO, POTÊNCIA DE 3 HP ATÉ 5 HP - MATERIAIS NA OPERAÇÃO. AF_12/2025</t>
  </si>
  <si>
    <t>DOBRADEIRA TDC, ESPESSURA 1,5MM - DEPRECIAÇÃO. AF_05/2023</t>
  </si>
  <si>
    <t>DOBRADEIRA TDC, ESPESSURA 1,5MM - JUROS. AF_05/2023</t>
  </si>
  <si>
    <t>DOBRADEIRA TDC, ESPESSURA 1,5MM - MANUTENÇÃO. AF_05/2023</t>
  </si>
  <si>
    <t>DOSADOR DE AREIA, CAPACIDADE DE 26 LITROS - DEPRECIAÇÃO. AF_05/2023</t>
  </si>
  <si>
    <t>DOSADOR DE AREIA, CAPACIDADE DE 26 LITROS - JUROS. AF_05/2023</t>
  </si>
  <si>
    <t>DOSADOR DE AREIA, CAPACIDADE DE 26 LITROS - MANUTENÇÃO. AF_05/2023</t>
  </si>
  <si>
    <t>ENCERADEIRA INDUSTRIAL, 400 MM, 220V, 1 HP - DEPRECIAÇÃO. AF_05/2023</t>
  </si>
  <si>
    <t>ENCERADEIRA INDUSTRIAL, 400 MM, 220V, 1 HP - JUROS. AF_05/2023</t>
  </si>
  <si>
    <t>ENCERADEIRA INDUSTRIAL, 400 MM, 220V, 1 HP - MANUTENÇÃO. AF_05/2023</t>
  </si>
  <si>
    <t>ENCERADEIRA INDUSTRIAL, 400 MM, 220V, 1 HP - MATERIAIS NA OPERAÇÃO. AF_05/2023</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</si>
  <si>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</si>
  <si>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</si>
  <si>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</si>
  <si>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</si>
  <si>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HIDRÁULICA DE BRAÇO LONGO (LONGO ALCANCE) SOBRE ESTEIRAS, CAÇAMBA 0,52 M3, PESO OPERACIONAL 24 T, POTÊNCIA LÍQUIDA 155 HP - DEPRECIAÇÃO. AF_06/2023</t>
  </si>
  <si>
    <t>ESCAVADEIRA HIDRÁULICA DE BRAÇO LONGO (LONGO ALCANCE) SOBRE ESTEIRAS, CAÇAMBA 0,52 M3, PESO OPERACIONAL 24 T, POTÊNCIA LÍQUIDA 155 HP - JUROS. AF_06/2023</t>
  </si>
  <si>
    <t>ESCAVADEIRA HIDRÁULICA DE BRAÇO LONGO (LONGO ALCANCE) SOBRE ESTEIRAS, CAÇAMBA 0,52 M3, PESO OPERACIONAL 24 T, POTÊNCIA LÍQUIDA 155 HP - MANUTENÇÃO. AF_06/2023</t>
  </si>
  <si>
    <t>ESCAVADEIRA HIDRÁULICA DE BRAÇO LONGO (LONGO ALCANCE) SOBRE ESTEIRAS, CAÇAMBA 0,52 M3, PESO OPERACIONAL 24 T, POTÊNCIA LÍQUIDA 155 HP - MATERIAIS NA OPERAÇÃO. AF_06/2023</t>
  </si>
  <si>
    <t>ESCAVADEIRA HIDRÁULICA SOBRE ESTEIRA, PESO OPERACIONAL 21,00 T, POTÊNCIA NOMINAL 155 HP, COM MARTELO VIBRATÓRIO HIDRÁULICO *1200 A 2200* KG - DEPRECIAÇÃO. AF_11/2025</t>
  </si>
  <si>
    <t>ESCAVADEIRA HIDRÁULICA SOBRE ESTEIRA, PESO OPERACIONAL 21,00 T, POTÊNCIA NOMINAL 155 HP, COM MARTELO VIBRATÓRIO HIDRÁULICO *1200 A 2200* KG - JUROS. AF_11/2025</t>
  </si>
  <si>
    <t>ESCAVADEIRA HIDRÁULICA SOBRE ESTEIRA, PESO OPERACIONAL 21,00 T, POTÊNCIA NOMINAL 155 HP, COM MARTELO VIBRATÓRIO HIDRÁULICO *1200 A 2200* KG - MANUTENÇÃO. AF_11/2025</t>
  </si>
  <si>
    <t>ESCAVADEIRA HIDRÁULICA SOBRE ESTEIRA, PESO OPERACIONAL 21,00 T, POTÊNCIA NOMINAL 155 HP, COM MARTELO VIBRATÓRIO HIDRÁULICO *1200 A 2200* KG - MATERIAIS NA OPERAÇÃO. AF_11/2025</t>
  </si>
  <si>
    <t>ESCAVADEIRA HIDRÁULICA SOBRE ESTEIRA, PESO OPERACIONAL 21,00 T, POTÊNCIA NOMINAL 155 HP, COM TORRE DE CRAVAÇÃO PARA EXECUÇÃO DE GEODRENO VERTICAL, LANÇA DE 32 M, PARA DRENO FIBROQUÍMICO DE LARGURA PADRÃO (100 MM) - DEPRECIAÇÃO. AF_12/2025</t>
  </si>
  <si>
    <t>ESCAVADEIRA HIDRÁULICA SOBRE ESTEIRA, PESO OPERACIONAL 21,00 T, POTÊNCIA NOMINAL 155 HP, COM TORRE DE CRAVAÇÃO PARA EXECUÇÃO DE GEODRENO VERTICAL, LANÇA DE 32 M, PARA DRENO FIBROQUÍMICO DE LARGURA PADRÃO (100 MM) - JUROS. AF_12/2025</t>
  </si>
  <si>
    <t>ESCAVADEIRA HIDRÁULICA SOBRE ESTEIRA, PESO OPERACIONAL 21,00 T, POTÊNCIA NOMINAL 155 HP, COM TORRE DE CRAVAÇÃO PARA EXECUÇÃO DE GEODRENO VERTICAL, LANÇA DE 32 M, PARA DRENO FIBROQUÍMICO DE LARGURA PADRÃO (100 MM) - MANUTENÇÃO. AF_12/2025</t>
  </si>
  <si>
    <t>ESCAVADEIRA HIDRÁULICA SOBRE ESTEIRA, PESO OPERACIONAL 21,00 T, POTÊNCIA NOMINAL 155 HP, COM TORRE DE CRAVAÇÃO PARA EXECUÇÃO DE GEODRENO VERTICAL, LANÇA DE 32 M, PARA DRENO FIBROQUÍMICO DE LARGURA PADRÃO (100 MM) - MATERIAIS NA OPERAÇÃO. AF_12/2025</t>
  </si>
  <si>
    <t>ESCAVADEIRA HIDRÁULICA SOBRE ESTEIRA, PESO OPERACIONAL ENTRE 22,00 E 23,50 T, POTÊNCIA NOMINAL 139 HP, COM MARTELO ROMPEDOR HIDRÁULICO 1700 KG - DEPRECIAÇÃO. AF_04/2019</t>
  </si>
  <si>
    <t>ESCAVADEIRA HIDRÁULICA SOBRE ESTEIRA, PESO OPERACIONAL ENTRE 22,00 E 23,50 T, POTÊNCIA NOMINAL 139 HP, COM MARTELO ROMPEDOR HIDRÁULICO 1700 KG - JUROS. AF_04/2019</t>
  </si>
  <si>
    <t>ESCAVADEIRA HIDRÁULICA SOBRE ESTEIRA, PESO OPERACIONAL ENTRE 22,00 E 23,50 T, POTÊNCIA NOMINAL 139 HP, COM MARTELO ROMPEDOR HIDRÁULICO 1700 KG - MANUTENÇÃO. AF_04/2019</t>
  </si>
  <si>
    <t>ESCAVADEIRA HIDRÁULICA SOBRE ESTEIRA, PESO OPERACIONAL ENTRE 22,00 E 23,50 T, POTÊNCIA NOMINAL 139 HP, COM MARTELO ROMPEDOR HIDRÁULICO 1700 KG - MATERIAIS NA OPERAÇÃO. AF_04/2019</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</si>
  <si>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</si>
  <si>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</si>
  <si>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</si>
  <si>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</si>
  <si>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</si>
  <si>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</si>
  <si>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</si>
  <si>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</si>
  <si>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</si>
  <si>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</si>
  <si>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</si>
  <si>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</si>
  <si>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ESPARGIDOR DE ASFALTO PRESSURIZADO, TANQUE 6 M3 COM ISOLAÇÃO TÉRMICA, AQUECIDO COM 2 MAÇARICOS, COM BARRA ESPARGIDORA 3,60 M, MONTADO SOBRE CAMINHÃO TOCO, PBT 14.300 KG, POTÊNCIA 185 CV - DEPRECIAÇÃO. AF_05/2023</t>
  </si>
  <si>
    <t>ESPARGIDOR DE ASFALTO PRESSURIZADO, TANQUE 6 M3 COM ISOLAÇÃO TÉRMICA, AQUECIDO COM 2 MAÇARICOS, COM BARRA ESPARGIDORA 3,60 M, MONTADO SOBRE CAMINHÃO TOCO, PBT 14.300 KG, POTÊNCIA 185 CV - IMPOSTOS E SEGUROS. AF_05/2023</t>
  </si>
  <si>
    <t>ESPARGIDOR DE ASFALTO PRESSURIZADO, TANQUE 6 M3 COM ISOLAÇÃO TÉRMICA, AQUECIDO COM 2 MAÇARICOS, COM BARRA ESPARGIDORA 3,60 M, MONTADO SOBRE CAMINHÃO TOCO, PBT 14.300 KG, POTÊNCIA 185 CV - JUROS. AF_05/2023</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</si>
  <si>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</si>
  <si>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MATERIAIS NA OPERAÇÃO. AF_05/2023</t>
  </si>
  <si>
    <t>ESTABILIZADOR DE LINHA E PRESSÃO, CAPACIDADE DE 120 BAR, COM MANÔMETRO DE LEITURA, REGISTRO DE 1 COM RETORNO E LINHA - DEPRECIAÇÃO. AF_05/2023</t>
  </si>
  <si>
    <t>ESTABILIZADOR DE LINHA E PRESSÃO, CAPACIDADE DE 120 BAR, COM MANÔMETRO DE LEITURA, REGISTRO DE 1 COM RETORNO E LINHA - JUROS. AF_05/2023</t>
  </si>
  <si>
    <t>ESTABILIZADOR DE LINHA E PRESSÃO, CAPACIDADE DE 120 BAR, COM MANÔMETRO DE LEITURA, REGISTRO DE 1 COM RETORNO E LINHA - MANUTENÇÃO. AF_05/2023</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</si>
  <si>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</si>
  <si>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</si>
  <si>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</si>
  <si>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</si>
  <si>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</si>
  <si>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</si>
  <si>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</si>
  <si>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</si>
  <si>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FURADEIRA ELETROMAGNÉTICA, VELOCIDADE (SEM CARGA/ COM CARGA) 450/ 270 RPM, ESPESSURA MÁXIMA DA CHAPA A SER FURADA 50 MM, PORÇA DE ADESÃO MAGNÉTICA 17000 N, POTÊNCIA 1100 W, ALIMENTÇÃO 220 - 60 HZ, MONOFÁSICA - DEPRECIAÇÃO. AF_08/2019</t>
  </si>
  <si>
    <t>FURADEIRA ELETROMAGNÉTICA, VELOCIDADE (SEM CARGA/ COM CARGA) 450/ 270 RPM, ESPESSURA MÁXIMA DA CHAPA A SER FURADA 50 MM, PORÇA DE ADESÃO MAGNÉTICA 17000 N, POTÊNCIA 1100 W, ALIMENTÇÃO 220 - 60 HZ, MONOFÁSICA - JUROS. AF_08/2019</t>
  </si>
  <si>
    <t>FURADEIRA ELETROMAGNÉTICA, VELOCIDADE (SEM CARGA/ COM CARGA) 450/ 270 RPM, ESPESSURA MÁXIMA DA CHAPA A SER FURADA 50 MM, PORÇA DE ADESÃO MAGNÉTICA 17000 N, POTÊNCIA 1100 W, ALIMENTÇÃO 220 - 60 HZ, MONOFÁSICA - MANUTENÇÃO. AF_08/2019</t>
  </si>
  <si>
    <t>FURADEIRA ELETROMAGNÉTICA, VELOCIDADE (SEM CARGA/ COM CARGA) 450/ 270 RPM, ESPESSURA MÁXIMA DA CHAPA A SER FURADA 50 MM, PORÇA DE ADESÃO MAGNÉTICA 17000 N, POTÊNCIA 1100 W, ALIMENTÇÃO 220 - 60 HZ, MONOFÁSICA - MATERIAIS NA OPERAÇÃO. AF_08/2019</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</si>
  <si>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</si>
  <si>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</si>
  <si>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</si>
  <si>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</si>
  <si>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GRADE DE DISCO CONTROLE REMOTO REBOCÁVEL, COM 24 DISCOS 24" X 6 MM COM PNEUS PARA TRANSPORTE - DEPRECIAÇÃO. AF_06/2014</t>
  </si>
  <si>
    <t>GRADE DE DISCO CONTROLE REMOTO REBOCÁVEL, COM 24 DISCOS 24" X 6 MM COM PNEUS PARA TRANSPORTE - JUROS. AF_06/2014</t>
  </si>
  <si>
    <t>GRADE DE DISCO CONTROLE REMOTO REBOCÁVEL, COM 24 DISCOS 24" X 6 MM COM PNEUS PARA TRANSPORTE - MANUTENÇÃO. AF_06/2014</t>
  </si>
  <si>
    <t>GRADE DE DISCO REBOCÁVEL COM 20 DISCOS 24" X 6 MM COM PNEUS PARA TRANSPORTE - DEPRECIAÇÃO. AF_06/2014</t>
  </si>
  <si>
    <t>GRADE DE DISCO REBOCÁVEL COM 20 DISCOS 24" X 6 MM COM PNEUS PARA TRANSPORTE - JUROS. AF_06/2014</t>
  </si>
  <si>
    <t>GRADE DE DISCO REBOCÁVEL COM 20 DISCOS 24" X 6 MM COM PNEUS PARA TRANSPORTE - MANUTENÇÃO. AF_06/2014</t>
  </si>
  <si>
    <t>GRUA ASCENCIONAL, LANCA DE 42 M, CAPACIDADE DE 1,5 T A 30 M, ALTURA ATE 39 M JUROS. AF_05/2023</t>
  </si>
  <si>
    <t>GRUA ASCENCIONAL, LANCA DE 42 M, CAPACIDADE DE 1,5 T A 30 M, ALTURA ATE 39 M MANUTENÇÃO. AF_05/2023</t>
  </si>
  <si>
    <t>GRUA ASCENCIONAL, LANCA DE 42 M, CAPACIDADE DE 1,5 T A 30 M, ALTURA ATE 39 M MATERIAIS NA OPERAÇÃO. AF_05/2023</t>
  </si>
  <si>
    <t>GRUA ASCENCIONAL, LANÇA DE 30 M, CAPACIDADE DE 1,0 T A 30 M, ALTURA ATÉ 39 M DEPRECIAÇÃO. AF_05/2023</t>
  </si>
  <si>
    <t>GRUA ASCENCIONAL, LANÇA DE 30 M, CAPACIDADE DE 1,0 T A 30 M, ALTURA ATÉ 39 M JUROS. AF_05/2023</t>
  </si>
  <si>
    <t>GRUA ASCENCIONAL, LANÇA DE 30 M, CAPACIDADE DE 1,0 T A 30 M, ALTURA ATÉ 39 M MANUTENÇÃO. AF_05/2023</t>
  </si>
  <si>
    <t>GRUA ASCENCIONAL, LANÇA DE 30 M, CAPACIDADE DE 1,0 T A 30 M, ALTURA ATÉ 39 M MATERIAIS NA OPERAÇÃO. AF_05/2023</t>
  </si>
  <si>
    <t>GRUA ASCENCIONAL, LANÇA DE 42 M, CAPACIDADE DE 1,5 T A 30 M, ALTURA ATÉ 39 M DEPRECIAÇÃO. AF_05/2023</t>
  </si>
  <si>
    <t>GRUPO DE SOLDAGEM COM GERADOR A DIESEL 60 CV PARA SOLDA ELÉTRICA, SOBRE 04 RODAS, COM MOTOR 4 CILINDROS 600 A - DEPRECIAÇÃO. AF_02/2016</t>
  </si>
  <si>
    <t>GRUPO DE SOLDAGEM COM GERADOR A DIESEL 60 CV PARA SOLDA ELÉTRICA, SOBRE 04 RODAS, COM MOTOR 4 CILINDROS 600 A - JUROS.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</si>
  <si>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</si>
  <si>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</si>
  <si>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GERADOR COM CARENAGEM, MOTOR DIESEL POTÊNCIA STANDART ENTRE 250 E 260 KVA - DEPRECIAÇÃO. AF_12/2016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</si>
  <si>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</si>
  <si>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</si>
  <si>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</si>
  <si>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DIESEL, COM CARENAGEM, POTÊNCIA STANDART ENTRE 400 E 460 KVA, VELOCIDADE DE 1800 RPM, FREQUÊNCIA DE 60 HZ - DEPRECIAÇÃO. AF_05/2023</t>
  </si>
  <si>
    <t>GRUPO GERADOR DIESEL, COM CARENAGEM, POTÊNCIA STANDART ENTRE 400 E 460 KVA, VELOCIDADE DE 1800 RPM, FREQUÊNCIA DE 60 HZ - JUROS. AF_05/2023</t>
  </si>
  <si>
    <t>GRUPO GERADOR DIESEL, COM CARENAGEM, POTÊNCIA STANDART ENTRE 400 E 460 KVA, VELOCIDADE DE 1800 RPM, FREQUÊNCIA DE 60 HZ - MANUTENÇÃO. AF_05/2023</t>
  </si>
  <si>
    <t>GRUPO GERADOR DIESEL, COM CARENAGEM, POTÊNCIA STANDART ENTRE 400 E 460 KVA, VELOCIDADE DE 1800 RPM, FREQUÊNCIA DE 60 HZ - MATERIAIS NA OPERAÇÃO. AF_05/2023</t>
  </si>
  <si>
    <t>GRUPO GERADOR ESTACIONÁRIO, MOTOR DIESEL POTÊNCIA 170 KVA - DEPRECIAÇÃO. AF_02/2016</t>
  </si>
  <si>
    <t>GRUPO GERADOR ESTACIONÁRIO, MOTOR DIESEL POTÊNCIA 170 KVA - JUROS. AF_02/2016</t>
  </si>
  <si>
    <t>GRUPO GERADOR ESTACIONÁRIO, MOTOR DIESEL POTÊNCIA 170 KVA - MANUTENÇÃO. AF_02/2016</t>
  </si>
  <si>
    <t>GRUPO GERADOR ESTACIONÁRIO, MOTOR DIESEL POTÊNCIA 170 KVA - MATERIAIS NA OPERAÇÃO. AF_02/2016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</si>
  <si>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</si>
  <si>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</si>
  <si>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</si>
  <si>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</si>
  <si>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</si>
  <si>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</si>
  <si>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</si>
  <si>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</si>
  <si>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</si>
  <si>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</si>
  <si>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</si>
  <si>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</si>
  <si>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DERRICK, LANÇA DE *20* M, CARGA MÁXIMA 10T, POTÊNCIA 45 KW - DEPRECIAÇÃO. AF_01/2024</t>
  </si>
  <si>
    <t>GUINDASTE DERRICK, LANÇA DE *20* M, CARGA MÁXIMA 10T, POTÊNCIA 45 KW - JUROS. AF_01/2024</t>
  </si>
  <si>
    <t>GUINDASTE DERRICK, LANÇA DE *20* M, CARGA MÁXIMA 10T, POTÊNCIA 45 KW - MANUTENÇÃO. AF_01/2024</t>
  </si>
  <si>
    <t>GUINDASTE DERRICK, LANÇA DE *20* M, CARGA MÁXIMA 10T, POTÊNCIA 45 KW - MATERIAIS NA OPERAÇÃO. AF_01/2024</t>
  </si>
  <si>
    <t>GUINDASTE HIDRAULICO AUTOPROPELIDO, COM LANÇA TRELIÇADA 40 M, CAPACIDADE MÁXIMA 75 T, EQUIPADO COM CLAMSHELL - DEPRECIAÇÃO. AF_04/2019</t>
  </si>
  <si>
    <t>GUINDASTE HIDRAULICO AUTOPROPELIDO, COM LANÇA TRELIÇADA 40 M, CAPACIDADE MÁXIMA 75 T, EQUIPADO COM CLAMSHELL - JUROS. AF_04/2019</t>
  </si>
  <si>
    <t>GUINDASTE HIDRAULICO AUTOPROPELIDO, COM LANÇA TRELIÇADA 40 M, CAPACIDADE MÁXIMA 75 T, EQUIPADO COM CLAMSHELL - MANUTENÇÃO. AF_04/2019</t>
  </si>
  <si>
    <t>GUINDASTE HIDRAULICO AUTOPROPELIDO, COM LANÇA TRELIÇADA 40 M, CAPACIDADE MÁXIMA 75 T, EQUIPADO COM CLAMSHELL - MATERIAIS NA OPERAÇÃO. AF_04/2019</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</si>
  <si>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</si>
  <si>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</si>
  <si>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</si>
  <si>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</si>
  <si>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</si>
  <si>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40 M, CAPACIDADE MÁXIMA 60 T, POTÊNCIA 260 KW - DEPRECIAÇÃO. AF_03/2016</t>
  </si>
  <si>
    <t>GUINDASTE HIDRÁULICO AUTOPROPELIDO, COM LANÇA TELESCÓPICA 40 M, CAPACIDADE MÁXIMA 60 T, POTÊNCIA 260 KW - IMPOSTOS E SEGUROS.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</si>
  <si>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</si>
  <si>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</si>
  <si>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</si>
  <si>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TRELICADA 41 M, CAPACIDADE MÁXIMA DE ELEVAÇÃO 43 T, POTÊNCIA 230 KW, EQUIPADO COM CAÇAMBA DE ARRASTO (DRAGLINE) DE 0,76 M3 - DEPRECIAÇÃO. AF_06/2023</t>
  </si>
  <si>
    <t>GUINDASTE HIDRÁULICO AUTOPROPELIDO, COM LANÇA TRELICADA 41 M, CAPACIDADE MÁXIMA DE ELEVAÇÃO 43 T, POTÊNCIA 230 KW, EQUIPADO COM CAÇAMBA DE ARRASTO (DRAGLINE) DE 0,76 M3 - JUROS. AF_06/2023</t>
  </si>
  <si>
    <t>GUINDASTE HIDRÁULICO AUTOPROPELIDO, COM LANÇA TRELICADA 41 M, CAPACIDADE MÁXIMA DE ELEVAÇÃO 43 T, POTÊNCIA 230 KW, EQUIPADO COM CAÇAMBA DE ARRASTO (DRAGLINE) DE 0,76 M3 - MANUTENÇÃO. AF_06/2023</t>
  </si>
  <si>
    <t>GUINDASTE HIDRÁULICO AUTOPROPELIDO, COM LANÇA TRELICADA 41 M, CAPACIDADE MÁXIMA DE ELEVAÇÃO 43 T, POTÊNCIA 230 KW, EQUIPADO COM CAÇAMBA DE ARRASTO (DRAGLINE) DE 0,76 M3 - MATERIAIS NA OPERAÇÃO. AF_06/2023</t>
  </si>
  <si>
    <t>GUINDASTE HIDRÁULICO RODOVIÁRIO, LANCA TELESCÓPICA DE *50+20* M, CAPACIDADE MÁXIMA DE 90T, 4 EIXOS, POTÊNCIA 330 KW, MOTOR DIESEL - DEPRECIAÇÃO. AF_01/2024</t>
  </si>
  <si>
    <t>GUINDASTE HIDRÁULICO RODOVIÁRIO, LANCA TELESCÓPICA DE *50+20* M, CAPACIDADE MÁXIMA DE 90T, 4 EIXOS, POTÊNCIA 330 KW, MOTOR DIESEL - JUROS. AF_01/2024</t>
  </si>
  <si>
    <t>GUINDASTE HIDRÁULICO RODOVIÁRIO, LANCA TELESCÓPICA DE *50+20* M, CAPACIDADE MÁXIMA DE 90T, 4 EIXOS, POTÊNCIA 330 KW, MOTOR DIESEL - MANUTENÇÃO. AF_01/2024</t>
  </si>
  <si>
    <t>GUINDASTE HIDRÁULICO RODOVIÁRIO, LANCA TELESCÓPICA DE *50+20* M, CAPACIDADE MÁXIMA DE 90T, 4 EIXOS, POTÊNCIA 330 KW, MOTOR DIESEL - MATERIAIS NA OPERAÇÃO. AF_01/2024</t>
  </si>
  <si>
    <t>GUINDASTE SOBRE ESTEIRAS, COM LANÇA TRELIÇADA 40 M, CAPACIDADE MÁXIMA 75 T - DEPRECIAÇÃO. AF_04/2019</t>
  </si>
  <si>
    <t>GUINDASTE SOBRE ESTEIRAS, COM LANÇA TRELIÇADA 40 M, CAPACIDADE MÁXIMA 75 T - JUROS. AF_04/2019</t>
  </si>
  <si>
    <t>GUINDASTE SOBRE ESTEIRAS, COM LANÇA TRELIÇADA 40 M, CAPACIDADE MÁXIMA 75 T - MANUTENÇÃO. AF_04/2019</t>
  </si>
  <si>
    <t>GUINDASTE SOBRE ESTEIRAS, COM LANÇA TRELIÇADA 40 M, CAPACIDADE MÁXIMA 75 T - MATERIAIS NA OPERAÇÃO. AF_04/2019</t>
  </si>
  <si>
    <t>GUINDASTE SOBRE ESTEIRAS, COM LANÇA TRELIÇADA 40 M, CAPACIDADE MÁXIMA 75 T, EQUIPADO COM CLAMSHELL - DEPRECIAÇÃO. AF_04/2019</t>
  </si>
  <si>
    <t>GUINDASTE SOBRE ESTEIRAS, COM LANÇA TRELIÇADA 40 M, CAPACIDADE MÁXIMA 75 T, EQUIPADO COM CLAMSHELL - JUROS. AF_04/2019</t>
  </si>
  <si>
    <t>GUINDASTE SOBRE ESTEIRAS, COM LANÇA TRELIÇADA 40 M, CAPACIDADE MÁXIMA 75 T, EQUIPADO COM CLAMSHELL - MANUTENÇÃO. AF_04/2019</t>
  </si>
  <si>
    <t>GUINDASTE SOBRE ESTEIRAS, COM LANÇA TRELIÇADA 40 M, CAPACIDADE MÁXIMA 75 T, EQUIPADO COM CLAMSHELL - MATERIAIS NA OPERAÇÃO. AF_04/2019</t>
  </si>
  <si>
    <t>GUINDAUTO HIDRÁULICO, CAPACIDADE MÁXIMA DE CARGA 14340 KG, MOMENTO MÁXIMO DE CARGA 42,3 TM, ALCANCE MÁXIMO HORIZONTAL16,80 M, INCLUSIVE CAMINHÃO TOCO PBT 23.000 KG, POTÊNCIA DE 256 CV - DEPRECIAÇÃO. AF_10/2025</t>
  </si>
  <si>
    <t>GUINDAUTO HIDRÁULICO, CAPACIDADE MÁXIMA DE CARGA 14340 KG, MOMENTO MÁXIMO DE CARGA 42,3 TM, ALCANCE MÁXIMO HORIZONTAL16,80 M, INCLUSIVE CAMINHÃO TOCO PBT 23.000 KG, POTÊNCIA DE 256 CV - IMPOSTOS E SEGUROS. AF_10/2025</t>
  </si>
  <si>
    <t>GUINDAUTO HIDRÁULICO, CAPACIDADE MÁXIMA DE CARGA 14340 KG, MOMENTO MÁXIMO DE CARGA 42,3 TM, ALCANCE MÁXIMO HORIZONTAL16,80 M, INCLUSIVE CAMINHÃO TOCO PBT 23.000 KG, POTÊNCIA DE 256 CV - JUROS. AF_10/2025</t>
  </si>
  <si>
    <t>GUINDAUTO HIDRÁULICO, CAPACIDADE MÁXIMA DE CARGA 14340 KG, MOMENTO MÁXIMO DE CARGA 42,3 TM, ALCANCE MÁXIMO HORIZONTAL16,80 M, INCLUSIVE CAMINHÃO TOCO PBT 23.000 KG, POTÊNCIA DE 256 CV - MANUTENÇÃO. AF_10/2025</t>
  </si>
  <si>
    <t>GUINDAUTO HIDRÁULICO, CAPACIDADE MÁXIMA DE CARGA 14340 KG, MOMENTO MÁXIMO DE CARGA 42,3 TM, ALCANCE MÁXIMO HORIZONTAL16,80 M, INCLUSIVE CAMINHÃO TOCO PBT 23.000 KG, POTÊNCIA DE 256 CV - MATERIAIS NA OPERAÇÃO. AF_10/2025</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</si>
  <si>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</si>
  <si>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</si>
  <si>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</si>
  <si>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</si>
  <si>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</si>
  <si>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</si>
  <si>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</si>
  <si>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</si>
  <si>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</si>
  <si>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GUINDAUTO HIDRÁULICO, CAPACIDADE MÁXIMA DE CARGA 6200 KG, MOMENTO MÁXIMO DE CARGA 11,7 TM, ALCANCE MÁXIMO HORIZONTAL 9,70 M, INCLUSIVE CAMINHÃO TOCO PBT 16.000 KG, POTÊNCIA DE 189 CV - MATERIAIS NA OPERAÇÃO. AF_08/2015</t>
  </si>
  <si>
    <t>GUINDAUTO HIDRÁULICO, CAPACIDADE MÁXIMA DE CARGA 6200 KG, MOMENTO MÁXIMO DE CARGA 11,7 TM, ALCANCE MÁXIMO HORIZONTAL 9,70 M, INCLUSIVE CAMINHÃO TOCO PBT 16.000 KG, POTÊNCIA DE 189 CV E CESTA AÉREA COM ISOLAMENTO CLASSE C - DEPRECIAÇÃO. AF_01/2025</t>
  </si>
  <si>
    <t>GUINDAUTO HIDRÁULICO, CAPACIDADE MÁXIMA DE CARGA 6200 KG, MOMENTO MÁXIMO DE CARGA 11,7 TM, ALCANCE MÁXIMO HORIZONTAL 9,70 M, INCLUSIVE CAMINHÃO TOCO PBT 16.000 KG, POTÊNCIA DE 189 CV E CESTA AÉREA COM ISOLAMENTO CLASSE C - IMPOSTOS E SEGUROS. AF_01/2025</t>
  </si>
  <si>
    <t>GUINDAUTO HIDRÁULICO, CAPACIDADE MÁXIMA DE CARGA 6200 KG, MOMENTO MÁXIMO DE CARGA 11,7 TM, ALCANCE MÁXIMO HORIZONTAL 9,70 M, INCLUSIVE CAMINHÃO TOCO PBT 16.000 KG, POTÊNCIA DE 189 CV E CESTA AÉREA COM ISOLAMENTO CLASSE C - JUROS. AF_01/2025</t>
  </si>
  <si>
    <t>GUINDAUTO HIDRÁULICO, CAPACIDADE MÁXIMA DE CARGA 6200 KG, MOMENTO MÁXIMO DE CARGA 11,7 TM, ALCANCE MÁXIMO HORIZONTAL 9,70 M, INCLUSIVE CAMINHÃO TOCO PBT 16.000 KG, POTÊNCIA DE 189 CV E CESTA AÉREA COM ISOLAMENTO CLASSE C - MANUTENÇÃO. AF_01/2025</t>
  </si>
  <si>
    <t>GUINDAUTO HIDRÁULICO, CAPACIDADE MÁXIMA DE CARGA 6200 KG, MOMENTO MÁXIMO DE CARGA 11,7 TM, ALCANCE MÁXIMO HORIZONTAL 9,70 M, INCLUSIVE CAMINHÃO TOCO PBT 16.000 KG, POTÊNCIA DE 189 CV E CESTA AÉREA COM ISOLAMENTO CLASSE C - MATERIAIS NA OPERAÇÃO. AF_01/2025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</si>
  <si>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</si>
  <si>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</si>
  <si>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</si>
  <si>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</si>
  <si>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</si>
  <si>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8500 KG, MOMENTO MÁXIMO DE CARGA 30,4 TM, ALCANCE MÁXIMO HORIZONTAL 14,30 M, INCLUSIVE CAMINHÃO TRUCADO PBT 23.000 KG, POTÊNCIA DE 256 CV E CARROCERIA FIXA ABERTA DE MADEIRA - DEPRECIAÇÃO. AF_05/2025</t>
  </si>
  <si>
    <t>GUINDAUTO HIDRÁULICO, CAPACIDADE MÁXIMA DE CARGA 8500 KG, MOMENTO MÁXIMO DE CARGA 30,4 TM, ALCANCE MÁXIMO HORIZONTAL 14,30 M, INCLUSIVE CAMINHÃO TRUCADO PBT 23.000 KG, POTÊNCIA DE 256 CV E CARROCERIA FIXA ABERTA DE MADEIRA - IMPOSTOS E SEGUROS. AF_05/2025</t>
  </si>
  <si>
    <t>GUINDAUTO HIDRÁULICO, CAPACIDADE MÁXIMA DE CARGA 8500 KG, MOMENTO MÁXIMO DE CARGA 30,4 TM, ALCANCE MÁXIMO HORIZONTAL 14,30 M, INCLUSIVE CAMINHÃO TRUCADO PBT 23.000 KG, POTÊNCIA DE 256 CV E CARROCERIA FIXA ABERTA DE MADEIRA - JUROS. AF_05/2025</t>
  </si>
  <si>
    <t>GUINDAUTO HIDRÁULICO, CAPACIDADE MÁXIMA DE CARGA 8500 KG, MOMENTO MÁXIMO DE CARGA 30,4 TM, ALCANCE MÁXIMO HORIZONTAL 14,30 M, INCLUSIVE CAMINHÃO TRUCADO PBT 23.000 KG, POTÊNCIA DE 256 CV E CARROCERIA FIXA ABERTA DE MADEIRA - MANUTENÇÃO. AF_05/2025</t>
  </si>
  <si>
    <t>GUINDAUTO HIDRÁULICO, CAPACIDADE MÁXIMA DE CARGA 8500 KG, MOMENTO MÁXIMO DE CARGA 30,4 TM, ALCANCE MÁXIMO HORIZONTAL 14,30 M, INCLUSIVE CAMINHÃO TRUCADO PBT 23.000 KG, POTÊNCIA DE 256 CV E CARROCERIA FIXA ABERTA DE MADEIRA - MATERIAIS NA OPERAÇÃO. AF_05/2025</t>
  </si>
  <si>
    <t>INVERSOR DE SOLDA MONOFÁSICO DE 160 A, POTÊNCIA DE 7000 W, TENSÃO DE 220 V, TURBO VENTILADO, PROTEÇÃO POR TERMOSTATO, PARA ELETRODOS DE 2,0 A 4,0 MM - DEPRECIAÇÃO. AF_06/2018</t>
  </si>
  <si>
    <t>INVERSOR DE SOLDA MONOFÁSICO DE 160 A, POTÊNCIA DE 7000 W, TENSÃO DE 220 V, TURBO VENTILADO, PROTEÇÃO POR TERMOSTATO, PARA ELETRODOS DE 2,0 A 4,0 MM - JUROS. AF_06/2018</t>
  </si>
  <si>
    <t>INVERSOR DE SOLDA MONOFÁSICO DE 160 A, POTÊNCIA DE 7000 W, TENSÃO DE 220 V, TURBO VENTILADO, PROTEÇÃO POR TERMOSTATO, PARA ELETRODOS DE 2,0 A 4,0 MM - MANUTENÇÃO. AF_06/2018</t>
  </si>
  <si>
    <t>INVERSOR DE SOLDA MONOFÁSICO DE 160 A, POTÊNCIA DE 7000 W, TENSÃO DE 220 V, TURBO VENTILADO, PROTEÇÃO POR TERMOSTATO, PARA ELETRODOS DE 2,0 A 4,0 MM - MATERIAIS NA OPERAÇÃO. AF_06/2018</t>
  </si>
  <si>
    <t>LAVADORA DE ALTA PRESSAO (LAVA-JATO) PARA AGUA FRIA, PRESSAO DE OPERACAO ENTRE 1400 E 1900 LIB/POL2, VAZAO MAXIMA ENTRE 400 E 700 L/H - DEPRECIAÇÃO. AF_05/2023</t>
  </si>
  <si>
    <t>LAVADORA DE ALTA PRESSAO (LAVA-JATO) PARA AGUA FRIA, PRESSAO DE OPERACAO ENTRE 1400 E 1900 LIB/POL2, VAZAO MAXIMA ENTRE 400 E 700 L/H - JUROS. AF_05/2023</t>
  </si>
  <si>
    <t>LAVADORA DE ALTA PRESSAO (LAVA-JATO) PARA AGUA FRIA, PRESSAO DE OPERACAO ENTRE 1400 E 1900 LIB/POL2, VAZAO MAXIMA ENTRE 400 E 700 L/H - MANUTENÇÃO. AF_05/2023</t>
  </si>
  <si>
    <t>LAVADORA DE ALTA PRESSAO (LAVA-JATO) PARA AGUA FRIA, PRESSAO DE OPERACAO ENTRE 1400 E 1900 LIB/POL2, VAZAO MAXIMA ENTRE 400 E 700 L/H - MATERIAIS NA OPERAÇÃO. AF_05/2023</t>
  </si>
  <si>
    <t>LIXADEIRA DE PAREDE, COM LED, POTÊNCIA 750 W, FREQUÊNCIA 60 HZ, VELOCIDADE 1000 A 2100 RPM, DIÂMETRO DA LIXA 225 MM - DEPRECIAÇÃO. AF_12/2022</t>
  </si>
  <si>
    <t>LIXADEIRA DE PAREDE, COM LED, POTÊNCIA 750 W, FREQUÊNCIA 60 HZ, VELOCIDADE 1000 A 2100 RPM, DIÂMETRO DA LIXA 225 MM - JUROS. AF_12/2022</t>
  </si>
  <si>
    <t>LIXADEIRA DE PAREDE, COM LED, POTÊNCIA 750 W, FREQUÊNCIA 60 HZ, VELOCIDADE 1000 A 2100 RPM, DIÂMETRO DA LIXA 225 MM - MANUTENÇÃO. AF_12/2022</t>
  </si>
  <si>
    <t>LIXADEIRA DE PAREDE, COM LED, POTÊNCIA 750 W, FREQUÊNCIA 60 HZ, VELOCIDADE 1000 A 2100 RPM, DIÂMETRO DA LIXA 225 MM - MATERIAIS NA OPERAÇÃO. AF_12/2022</t>
  </si>
  <si>
    <t>MANIPULADOR TELESCÓPICO, POTÊNCIA DE 85 HP, CAPACIDADE DE CARGA DE 3.500 KG, ALTURA MÁXIMA DE ELEVAÇÃO DE 12,3 M - DEPRECIAÇÃO. AF_05/2023</t>
  </si>
  <si>
    <t>MANIPULADOR TELESCÓPICO, POTÊNCIA DE 85 HP, CAPACIDADE DE CARGA DE 3.500 KG, ALTURA MÁXIMA DE ELEVAÇÃO DE 12,3 M - JUROS. AF_05/2023</t>
  </si>
  <si>
    <t>MANIPULADOR TELESCÓPICO, POTÊNCIA DE 85 HP, CAPACIDADE DE CARGA DE 3.500 KG, ALTURA MÁXIMA DE ELEVAÇÃO DE 12,3 M - MANUTENÇÃO. AF_05/2023</t>
  </si>
  <si>
    <t>MANIPULADOR TELESCÓPICO, POTÊNCIA DE 85 HP, CAPACIDADE DE CARGA DE 3.500 KG, ALTURA MÁXIMA DE ELEVAÇÃO DE 12,3 M - MATERIAIS NA OPERAÇÃO. AF_05/2023</t>
  </si>
  <si>
    <t>MARTELETE OU ROMPEDOR PNEUMÁTICO MANUAL, 28 KG, COM SILENCIADOR - DEPRECIAÇÃO. AF_07/2016</t>
  </si>
  <si>
    <t>MARTELETE OU ROMPEDOR PNEUMÁTICO MANUAL, 28 KG, COM SILENCIADOR - JUROS. AF_07/2016</t>
  </si>
  <si>
    <t>MARTELETE OU ROMPEDOR PNEUMÁTICO MANUAL, 28 KG, COM SILENCIADOR - MANUTENÇÃO. AF_07/2016</t>
  </si>
  <si>
    <t>MARTELETE PERFURADOR/ ROMPEDOR ELÉTRICO, POTÊNCIA 800 W, 220 V - DEPRECIAÇÃO. AF_05/2023</t>
  </si>
  <si>
    <t>MARTELETE PERFURADOR/ ROMPEDOR ELÉTRICO, POTÊNCIA 800 W, 220 V - JUROS. AF_05/2023</t>
  </si>
  <si>
    <t>MARTELETE PERFURADOR/ ROMPEDOR ELÉTRICO, POTÊNCIA 800 W, 220 V - MANUTENÇÃO. AF_05/2023</t>
  </si>
  <si>
    <t>MARTELETE PERFURADOR/ ROMPEDOR ELÉTRICO, POTÊNCIA 800 W, 220 V - MATERIAIS NA OPERAÇÃO. AF_05/2023</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</si>
  <si>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</si>
  <si>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</si>
  <si>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</si>
  <si>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</si>
  <si>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MARTELO DEMOLIDOR PNEUMÁTICO MANUAL, 32 KG - DEPRECIAÇÃO. AF_09/2016</t>
  </si>
  <si>
    <t>MARTELO DEMOLIDOR PNEUMÁTICO MANUAL, 32 KG - JUROS. AF_09/2016</t>
  </si>
  <si>
    <t>MARTELO DEMOLIDOR PNEUMÁTICO MANUAL, 32 KG - MANUTENÇÃO. AF_09/2016</t>
  </si>
  <si>
    <t>MARTELO PERFURADOR PNEUMÁTICO MANUAL, HASTE 19 X 108 MM, *11* KG - DEPRECIAÇÃO. AF_02/2025</t>
  </si>
  <si>
    <t>MARTELO PERFURADOR PNEUMÁTICO MANUAL, HASTE 19 X 108 MM, *11* KG - JUROS. AF_02/2025</t>
  </si>
  <si>
    <t>MARTELO PERFURADOR PNEUMÁTICO MANUAL, HASTE 19 X 108 MM, *11* KG - MANUTENÇÃO. AF_02/2025</t>
  </si>
  <si>
    <t>MINI GUINDASTE ARANHA SOBRE ESTEIRAS E LANCA TELESCÓPICA, CAPACIDADE MÁXIMA DE CARGA 3,0 TON, RAIO MÁXIMO DE TRABALHO 8,25 M, ALTURA DE LANÇA DO SOLO 9,2 M, 55 M DE CABO DE AÇO 8 MM, MOTOR ELÉTRICO 220/380 VOLTS - MATERIAIS NA OPERAÇÃO. AF_03/2022</t>
  </si>
  <si>
    <t>MINI GUINDASTE ARANHA SOBRE ESTEIRAS E LANCA TELESCÓPICA, CAPACIDADE MÁXIMA DE CARGA 3,0 TON, RAIO MÁXIMO DE TRABALHO 8,25 M, ALTURA DE LANÇA DO SOLO 9,2 M, 55 M DE CABO DE AÇO 8 MM, MOTOR ELÉTRICO 220/380 VOLTS TRIFÁSICO - DEPRECIAÇÃO. AF_03/2022</t>
  </si>
  <si>
    <t>MINI GUINDASTE ARANHA SOBRE ESTEIRAS E LANCA TELESCÓPICA, CAPACIDADE MÁXIMA DE CARGA 3,0 TON, RAIO MÁXIMO DE TRABALHO 8,25 M, ALTURA DE LANÇA DO SOLO 9,2 M, 55 M DE CABO DE AÇO 8 MM, MOTOR ELÉTRICO 220/380 VOLTS TRIFÁSICO - JUROS. AF_03/2022</t>
  </si>
  <si>
    <t>MINI GUINDASTE ARANHA SOBRE ESTEIRAS E LANCA TELESCÓPICA, CAPACIDADE MÁXIMA DE CARGA 3,0 TON, RAIO MÁXIMO DE TRABALHO 8,25 M, ALTURA DE LANÇA DO SOLO 9,2 M, 55 M DE CABO DE AÇO 8 MM, MOTOR ELÉTRICO 220/380 VOLTS TRIFÁSICO - MANUTENÇÃO. AF_03/2022</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</si>
  <si>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</si>
  <si>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</si>
  <si>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</si>
  <si>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</si>
  <si>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</si>
  <si>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</si>
  <si>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</si>
  <si>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</si>
  <si>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MINIESCAVADEIRA SOBRE ESTEIRAS, POTÊNCIA LÍQUIDA DE *30* HP, PESO OPERACIONAL DE *3.500* KG - DEPRECIAÇÃO. AF_04/2017</t>
  </si>
  <si>
    <t>MINIESCAVADEIRA SOBRE ESTEIRAS, POTÊNCIA LÍQUIDA DE *30* HP, PESO OPERACIONAL DE *3.500* KG - JUROS. AF_04/2017</t>
  </si>
  <si>
    <t>MINIESCAVADEIRA SOBRE ESTEIRAS, POTÊNCIA LÍQUIDA DE *30* HP, PESO OPERACIONAL DE *3.500* KG - MANUTENÇÃO. AF_04/2017</t>
  </si>
  <si>
    <t>MINIESCAVADEIRA SOBRE ESTEIRAS, POTÊNCIA LÍQUIDA DE *30* HP, PESO OPERACIONAL DE *3.500* KG - MATERIAIS NA OPERAÇÃO. AF_04/2017</t>
  </si>
  <si>
    <t>MISTURADOR DE ARGAMASSA, EIXO HORIZONTAL, CAPACIDADE DE MISTURA 160 KG, MOTOR ELÉTRICO POTÊNCIA 3 CV - DEPRECIAÇÃO. AF_05/2023</t>
  </si>
  <si>
    <t>MISTURADOR DE ARGAMASSA, EIXO HORIZONTAL, CAPACIDADE DE MISTURA 160 KG, MOTOR ELÉTRICO POTÊNCIA 3 CV - JUROS. AF_05/2023</t>
  </si>
  <si>
    <t>MISTURADOR DE ARGAMASSA, EIXO HORIZONTAL, CAPACIDADE DE MISTURA 160 KG, MOTOR ELÉTRICO POTÊNCIA 3 CV - MANUTENÇÃO. AF_05/2023</t>
  </si>
  <si>
    <t>MISTURADOR DE ARGAMASSA, EIXO HORIZONTAL, CAPACIDADE DE MISTURA 160 KG, MOTOR ELÉTRICO POTÊNCIA 3 CV - MATERIAIS NA OPERAÇÃO. AF_05/2023</t>
  </si>
  <si>
    <t>MISTURADOR DE ARGAMASSA, EIXO HORIZONTAL, CAPACIDADE DE MISTURA 300 KG, MOTOR ELÉTRICO POTÊNCIA 5 CV - DEPRECIAÇÃO. AF_05/2023</t>
  </si>
  <si>
    <t>MISTURADOR DE ARGAMASSA, EIXO HORIZONTAL, CAPACIDADE DE MISTURA 300 KG, MOTOR ELÉTRICO POTÊNCIA 5 CV - JUROS. AF_05/2023</t>
  </si>
  <si>
    <t>MISTURADOR DE ARGAMASSA, EIXO HORIZONTAL, CAPACIDADE DE MISTURA 300 KG, MOTOR ELÉTRICO POTÊNCIA 5 CV - MANUTENÇÃO. AF_05/2023</t>
  </si>
  <si>
    <t>MISTURADOR DE ARGAMASSA, EIXO HORIZONTAL, CAPACIDADE DE MISTURA 300 KG, MOTOR ELÉTRICO POTÊNCIA 5 CV - MATERIAIS NA OPERAÇÃO. AF_05/2023</t>
  </si>
  <si>
    <t>MISTURADOR DE ARGAMASSA, EIXO HORIZONTAL, CAPACIDADE DE MISTURA 600 KG, MOTOR ELÉTRICO POTÊNCIA 7,5 CV - DEPRECIAÇÃO. AF_05/2023</t>
  </si>
  <si>
    <t>MISTURADOR DE ARGAMASSA, EIXO HORIZONTAL, CAPACIDADE DE MISTURA 600 KG, MOTOR ELÉTRICO POTÊNCIA 7,5 CV - JUROS. AF_05/2023</t>
  </si>
  <si>
    <t>MISTURADOR DE ARGAMASSA, EIXO HORIZONTAL, CAPACIDADE DE MISTURA 600 KG, MOTOR ELÉTRICO POTÊNCIA 7,5 CV - MANUTENÇÃO. AF_05/2023</t>
  </si>
  <si>
    <t>MISTURADOR DE ARGAMASSA, EIXO HORIZONTAL, CAPACIDADE DE MISTURA 600 KG, MOTOR ELÉTRICO POTÊNCIA 7,5 CV - MATERIAIS NA OPERAÇÃO. AF_05/2023</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</si>
  <si>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</si>
  <si>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</si>
  <si>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</si>
  <si>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</si>
  <si>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PARA PREPARO DE LAMA ESTABILIZANTE COM CAPACIDADE DE *4000* L, COM BOMBA CENTRÍFUGA 5,5 HP A 23,07 HP, PARA SISTEMA DE FURO DIRECIONAL - DEPRECIAÇÃO. AF_05/2023</t>
  </si>
  <si>
    <t>MISTURADOR PARA PREPARO DE LAMA ESTABILIZANTE COM CAPACIDADE DE *4000* L, COM BOMBA CENTRÍFUGA 5,5 HP A 23,07 HP, PARA SISTEMA DE FURO DIRECIONAL - JUROS. AF_05/2023</t>
  </si>
  <si>
    <t>MISTURADOR PARA PREPARO DE LAMA ESTABILIZANTE COM CAPACIDADE DE *4000* L, COM BOMBA CENTRÍFUGA 5,5 HP A 23,07 HP, PARA SISTEMA DE FURO DIRECIONAL - MANUTENÇÃO. AF_05/2023</t>
  </si>
  <si>
    <t>MISTURADOR PARA PREPARO DE LAMA ESTABILIZANTE COM CAPACIDADE DE *4000* L, COM BOMBA CENTRÍFUGA 5,5 HP A 23,07 HP, PARA SISTEMA DE FURO DIRECIONAL - MATERIAIS NA OPERAÇÃO. AF_05/2023</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</si>
  <si>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</si>
  <si>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</si>
  <si>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</si>
  <si>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</si>
  <si>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</si>
  <si>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</si>
  <si>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</si>
  <si>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</si>
  <si>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</si>
  <si>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</si>
  <si>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MOTONIVELADORA POTÊNCIA BÁSICA LÍQUIDA (PRIMEIRA MARCHA) 125 HP, PESO BRUTO 13032 KG, LARGURA DA LÂMINA DE 3,7 M - MANUTENÇÃO. AF_06/2014</t>
  </si>
  <si>
    <t>MOTONIVELADORA POTÊNCIA BÁSICA LÍQUIDA (PRIMEIRA MARCHA) 125 HP, PESO BRUTO 13032 KG, LARGURA DA LÂMINA DE 3,7 M - MATERIAIS NA OPERAÇÃO. AF_06/2014</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</si>
  <si>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</si>
  <si>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</si>
  <si>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</si>
  <si>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</si>
  <si>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TRAÇÃO MANUAL, 4 CV, PRESSÃO MAX 3300 PSI, TANQUE 20 L - DEPRECIAÇÃO. AF_06/2021</t>
  </si>
  <si>
    <t>MÁQUINA DEMARCADORA DE FAIXA DE TRÁFEGO À FRIO, TRAÇÃO MANUAL, 4 CV, PRESSÃO MAX 3300 PSI, TANQUE 20 L - JUROS. AF_06/2021</t>
  </si>
  <si>
    <t>MÁQUINA DEMARCADORA DE FAIXA DE TRÁFEGO À FRIO, TRAÇÃO MANUAL, 4 CV, PRESSÃO MAX 3300 PSI, TANQUE 20 L - MANUTENÇÃO. AF_06/2021</t>
  </si>
  <si>
    <t>MÁQUINA DEMARCADORA DE FAIXA DE TRÁFEGO À FRIO, TRAÇÃO MANUAL, 4 CV, PRESSÃO MAX 3300 PSI, TANQUE 20 L - MATERIAIS NA OPERAÇÃO. AF_06/2021</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</si>
  <si>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</si>
  <si>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</si>
  <si>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</si>
  <si>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</si>
  <si>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FORMER DOBRAS DIVERSAS: 220V/380V TRIFÁSICO OU MONOFÁSICO, CAPACIDADE 0,5-1,27MM, MOTOR 2CV - DEPRECIAÇÃO. AF_05/2023</t>
  </si>
  <si>
    <t>MÁQUINA FORMER DOBRAS DIVERSAS: 220V/380V TRIFÁSICO OU MONOFÁSICO, CAPACIDADE 0,5-1,27MM, MOTOR 2CV - JUROS. AF_05/2023</t>
  </si>
  <si>
    <t>MÁQUINA FORMER DOBRAS DIVERSAS: 220V/380V TRIFÁSICO OU MONOFÁSICO, CAPACIDADE 0,5-1,27MM, MOTOR 2CV - MANUTENÇÃO. AF_05/2023</t>
  </si>
  <si>
    <t>MÁQUINA FORMER DOBRAS DIVERSAS: 220V/380V TRIFÁSICO OU MONOFÁSICO, CAPACIDADE 0,5-1,27MM, MOTOR 2CV - MATERIAIS NA OPERAÇÃO. AF_05/2023</t>
  </si>
  <si>
    <t>MÁQUINA JATO DE PRESSAO PORTÁTIL, CAMARA DE 1 SAIDA, CAPACIDADE 280 L, DIAMETRO 670 MM, BICO DE JATO CURTO VENTURI DE 5/16", MANGUEIRA DE 1" COM COMPRESSOR DE AR REBOCÁVEL 189 PCM E MOTOR DIESEL 63 CV - DEPRECIAÇÃO. AF_05/2023</t>
  </si>
  <si>
    <t>MÁQUINA JATO DE PRESSAO PORTÁTIL, CAMARA DE 1 SAIDA, CAPACIDADE 280 L, DIAMETRO 670 MM, BICO DE JATO CURTO VENTURI DE 5/16", MANGUEIRA DE 1" COM COMPRESSOR DE AR REBOCÁVEL 189 PCM E MOTOR DIESEL 63 CV - JUROS. AF_05/2023</t>
  </si>
  <si>
    <t>MÁQUINA JATO DE PRESSAO PORTÁTIL, CAMARA DE 1 SAIDA, CAPACIDADE 280 L, DIAMETRO 670 MM, BICO DE JATO CURTO VENTURI DE 5/16", MANGUEIRA DE 1" COM COMPRESSOR DE AR REBOCÁVEL 189 PCM E MOTOR DIESEL 63 CV - MANUTENÇÃO. AF_05/2023</t>
  </si>
  <si>
    <t>MÁQUINA JATO DE PRESSAO PORTÁTIL, CAMARA DE 1 SAIDA, CAPACIDADE 280 L, DIAMETRO 670 MM, BICO DE JATO CURTO VENTURI DE 5/16", MANGUEIRA DE 1" COM COMPRESSOR DE AR REBOCÁVEL 189 PCM E MOTOR DIESEL 63 CV - MATERIAIS NA OPERAÇÃO. AF_05/2023</t>
  </si>
  <si>
    <t>MÁQUINA METALEIRA UNIVERSAL MODELO IW 110/180 BTD - DEPRECIAÇÃO. AF_05/2023</t>
  </si>
  <si>
    <t>MÁQUINA METALEIRA UNIVERSAL MODELO IW 110/180 BTD - JUROS. AF_05/2023</t>
  </si>
  <si>
    <t>MÁQUINA METALEIRA UNIVERSAL MODELO IW 110/180 BTD - MANUTENÇÃO. AF_05/2023</t>
  </si>
  <si>
    <t>MÁQUINA METALEIRA UNIVERSAL MODELO IW 110/180 BTD - MATERIAIS NA OPERAÇÃO. AF_05/2023</t>
  </si>
  <si>
    <t>MÁQUINA PARA SOLDA POR ELETROFUSÃO PARA TUBOS DE POLIETILENO DE ALTA DENSIDADE (PEAD) COM DIÂMETRO EXTERNO DE 20 A 1600 MM, POTÊNCIA DE 3500 W - DEPRECIAÇÃO. AF_05/2023</t>
  </si>
  <si>
    <t>MÁQUINA PARA SOLDA POR ELETROFUSÃO PARA TUBOS DE POLIETILENO DE ALTA DENSIDADE (PEAD) COM DIÂMETRO EXTERNO DE 20 A 1600 MM, POTÊNCIA DE 3500 W - JUROS. AF_05/2023</t>
  </si>
  <si>
    <t>MÁQUINA PARA SOLDA POR ELETROFUSÃO PARA TUBOS DE POLIETILENO DE ALTA DENSIDADE (PEAD) COM DIÂMETRO EXTERNO DE 20 A 1600 MM, POTÊNCIA DE 3500 W - MANUTENÇÃO. AF_05/2023</t>
  </si>
  <si>
    <t>MÁQUINA PARA SOLDA POR ELETROFUSÃO PARA TUBOS DE POLIETILENO DE ALTA DENSIDADE (PEAD) COM DIÂMETRO EXTERNO DE 20 A 1600 MM, POTÊNCIA DE 3500 W - MATERIAIS NA OPERAÇÃO. AF_05/2023</t>
  </si>
  <si>
    <t>MÁQUINA PARA SOLDA POR ELETROFUSÃO PARA TUBOS DE POLIETILENO DE ALTA DENSIDADE (PEAD) COM DIÂMETRO EXTERNO DE 20 A 800 MM, POTÊNCIA ENTRE 2750 E 3000 W - DEPRECIAÇÃO. AF_05/2023</t>
  </si>
  <si>
    <t>MÁQUINA PARA SOLDA POR ELETROFUSÃO PARA TUBOS DE POLIETILENO DE ALTA DENSIDADE (PEAD) COM DIÂMETRO EXTERNO DE 20 A 800 MM, POTÊNCIA ENTRE 2750 E 3000 W - JUROS. AF_05/2023</t>
  </si>
  <si>
    <t>MÁQUINA PARA SOLDA POR ELETROFUSÃO PARA TUBOS DE POLIETILENO DE ALTA DENSIDADE (PEAD) COM DIÂMETRO EXTERNO DE 20 A 800 MM, POTÊNCIA ENTRE 2750 E 3000 W - MANUTENÇÃO. AF_05/2023</t>
  </si>
  <si>
    <t>MÁQUINA PARA SOLDA POR ELETROFUSÃO PARA TUBOS DE POLIETILENO DE ALTA DENSIDADE (PEAD) COM DIÂMETRO EXTERNO DE 20 A 800 MM, POTÊNCIA ENTRE 2750 E 3000 W - MATERIAIS NA OPERAÇÃO. AF_05/2023</t>
  </si>
  <si>
    <t>MÁQUINA PARA SOLDA POR TERMOFUSÃO PARA TUBOS DE POLIETILENO DE ALTA DENSIDADE (PEAD) COM DIÂMETRO EXTERNO DE 315 A 630 MM, POTÊNCIA ENTRE 8000 E 12350 W - DEPRECIAÇÃO. AF_05/2023</t>
  </si>
  <si>
    <t>MÁQUINA PARA SOLDA POR TERMOFUSÃO PARA TUBOS DE POLIETILENO DE ALTA DENSIDADE (PEAD) COM DIÂMETRO EXTERNO DE 315 A 630 MM, POTÊNCIA ENTRE 8000 E 12350 W - JUROS. AF_05/2023</t>
  </si>
  <si>
    <t>MÁQUINA PARA SOLDA POR TERMOFUSÃO PARA TUBOS DE POLIETILENO DE ALTA DENSIDADE (PEAD) COM DIÂMETRO EXTERNO DE 315 A 630 MM, POTÊNCIA ENTRE 8000 E 12350 W - MANUTENÇÃO. AF_05/2023</t>
  </si>
  <si>
    <t>MÁQUINA PARA SOLDA POR TERMOFUSÃO PARA TUBOS DE POLIETILENO DE ALTA DENSIDADE (PEAD) COM DIÂMETRO EXTERNO DE 315 A 630 MM, POTÊNCIA ENTRE 8000 E 12350 W - MATERIAIS NA OPERAÇÃO. AF_05/2023</t>
  </si>
  <si>
    <t>MÁQUINA PARA SOLDA POR TERMOFUSÃO PARA TUBOS DE POLIETILENO DE ALTA DENSIDADE (PEAD) COM DIÂMETRO EXTERNO DE 710 A 1200 MM, POTÊNCIA ENTRE 16000 E 29500 W - DEPRECIAÇÃO. AF_05/2023</t>
  </si>
  <si>
    <t>MÁQUINA PARA SOLDA POR TERMOFUSÃO PARA TUBOS DE POLIETILENO DE ALTA DENSIDADE (PEAD) COM DIÂMETRO EXTERNO DE 710 A 1200 MM, POTÊNCIA ENTRE 16000 E 29500 W - JUROS. AF_05/2023</t>
  </si>
  <si>
    <t>MÁQUINA PARA SOLDA POR TERMOFUSÃO PARA TUBOS DE POLIETILENO DE ALTA DENSIDADE (PEAD) COM DIÂMETRO EXTERNO DE 710 A 1200 MM, POTÊNCIA ENTRE 16000 E 29500 W - MANUTENÇÃO. AF_05/2023</t>
  </si>
  <si>
    <t>MÁQUINA PARA SOLDA POR TERMOFUSÃO PARA TUBOS DE POLIETILENO DE ALTA DENSIDADE (PEAD) COM DIÂMETRO EXTERNO DE 710 A 1200 MM, POTÊNCIA ENTRE 16000 E 29500 W - MATERIAIS NA OPERAÇÃO. AF_05/2023</t>
  </si>
  <si>
    <t>MÁQUINA PARA SOLDA POR TERMOFUSÃO PARA TUBOS DE POLIETILENO DE ALTA DENSIDADE (PEAD) COM DIÂMETRO EXTERNO DE 90 A 315 MM, POTÊNCIA ENTRE 2500 E 5350 W - DEPRECIAÇÃO. AF_05/2023</t>
  </si>
  <si>
    <t>MÁQUINA PARA SOLDA POR TERMOFUSÃO PARA TUBOS DE POLIETILENO DE ALTA DENSIDADE (PEAD) COM DIÂMETRO EXTERNO DE 90 A 315 MM, POTÊNCIA ENTRE 2500 E 5350 W - JUROS. AF_05/2023</t>
  </si>
  <si>
    <t>MÁQUINA PARA SOLDA POR TERMOFUSÃO PARA TUBOS DE POLIETILENO DE ALTA DENSIDADE (PEAD) COM DIÂMETRO EXTERNO DE 90 A 315 MM, POTÊNCIA ENTRE 2500 E 5350 W - MANUTENÇÃO. AF_05/2023</t>
  </si>
  <si>
    <t>MÁQUINA PARA SOLDA POR TERMOFUSÃO PARA TUBOS DE POLIETILENO DE ALTA DENSIDADE (PEAD) COM DIÂMETRO EXTERNO DE 90 A 315 MM, POTÊNCIA ENTRE 2500 E 5350 W - MATERIAIS NA OPERAÇÃO. AF_05/2023</t>
  </si>
  <si>
    <t>MÁQUINA SOLDA ARCO COM PISTOLA DE SOLDAGEM PARA STUD BOLT DE 5 MM A 22 MM - DEPRECIAÇÃO. AF_05/2023</t>
  </si>
  <si>
    <t>MÁQUINA SOLDA ARCO COM PISTOLA DE SOLDAGEM PARA STUD BOLT DE 5 MM A 22 MM - JUROS. AF_05/2023</t>
  </si>
  <si>
    <t>MÁQUINA SOLDA ARCO COM PISTOLA DE SOLDAGEM PARA STUD BOLT DE 5 MM A 22 MM - MANUTENÇÃO. AF_05/2023</t>
  </si>
  <si>
    <t>MÁQUINA SOLDA ARCO COM PISTOLA DE SOLDAGEM PARA STUD BOLT DE 5 MM A 22 MM - MATERIAIS NA OPERAÇÃO. AF_05/2023</t>
  </si>
  <si>
    <t>PENEIRA ROTATIVA COM MOTOR ELÉTRICO MONOFÁSICO DE *0,5 A 1,0* CV, CILINDRO COM DIÂMETRO DE *0,48 A 0,85* M E COMPRIMENTO DE *1,0 A 1,65* M - DEPRECIAÇÃO. AF_11/2025</t>
  </si>
  <si>
    <t>PENEIRA ROTATIVA COM MOTOR ELÉTRICO MONOFÁSICO DE *0,5 A 1,0* CV, CILINDRO COM DIÂMETRO DE *0,48 A 0,85* M E COMPRIMENTO DE *1,0 A 1,65* M - JUROS. AF_11/2025</t>
  </si>
  <si>
    <t>PENEIRA ROTATIVA COM MOTOR ELÉTRICO MONOFÁSICO DE *0,5 A 1,0* CV, CILINDRO COM DIÂMETRO DE *0,48 A 0,85* M E COMPRIMENTO DE *1,0 A 1,65* M - MANUTENÇÃO. AF_11/2025</t>
  </si>
  <si>
    <t>PENEIRA ROTATIVA COM MOTOR ELÉTRICO MONOFÁSICO DE *0,5 A 1,0* CV, CILINDRO COM DIÂMETRO DE *0,48 A 0,85* M E COMPRIMENTO DE *1,0 A 1,65* M - MATERIAIS NA OPERAÇÃO. AF_11/2025</t>
  </si>
  <si>
    <t>PENEIRA ROTATIVA COM MOTOR ELÉTRICO TRIFÁSICO DE 2 CV, CILINDRO DE 1 M X 0,60 M, COM FUROS DE 3,17 MM - DEPRECIAÇÃO. AF_05/2023</t>
  </si>
  <si>
    <t>PENEIRA ROTATIVA COM MOTOR ELÉTRICO TRIFÁSICO DE 2 CV, CILINDRO DE 1 M X 0,60 M, COM FUROS DE 3,17 MM - JUROS. AF_05/2023</t>
  </si>
  <si>
    <t>PENEIRA ROTATIVA COM MOTOR ELÉTRICO TRIFÁSICO DE 2 CV, CILINDRO DE 1 M X 0,60 M, COM FUROS DE 3,17 MM - MANUTENÇÃO. AF_05/2023</t>
  </si>
  <si>
    <t>PENEIRA ROTATIVA COM MOTOR ELÉTRICO TRIFÁSICO DE 2 CV, CILINDRO DE 1 M X 0,60 M, COM FUROS DE 3,17 MM - MATERIAIS NA OPERAÇÃO. AF_05/2023</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</si>
  <si>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</si>
  <si>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</si>
  <si>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</si>
  <si>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</si>
  <si>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</si>
  <si>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</si>
  <si>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</si>
  <si>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</si>
  <si>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DE COROA DIAMANTADA PARA CONCRETO, DIÂMETRO ATÉ 250 MM, MOTOR ELÉTRICO 220 V, POTÊNCIA 2.500 W - DEPRECIAÇÃO. AF_05/2023</t>
  </si>
  <si>
    <t>PERFURATRIZ DE COROA DIAMANTADA PARA CONCRETO, DIÂMETRO ATÉ 250 MM, MOTOR ELÉTRICO 220 V, POTÊNCIA 2.500 W - JUROS. AF_05/2023</t>
  </si>
  <si>
    <t>PERFURATRIZ DE COROA DIAMANTADA PARA CONCRETO, DIÂMETRO ATÉ 250 MM, MOTOR ELÉTRICO 220 V, POTÊNCIA 2.500 W - MANUTENÇÃO. AF_05/2023</t>
  </si>
  <si>
    <t>PERFURATRIZ DE COROA DIAMANTADA PARA CONCRETO, DIÂMETRO ATÉ 250 MM, MOTOR ELÉTRICO 220 V, POTÊNCIA 2.500 W - MATERIAIS NA OPERAÇÃO. AF_05/2023</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</si>
  <si>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</si>
  <si>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IMPOSTOS E SEGUROS.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</si>
  <si>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</si>
  <si>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</si>
  <si>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</si>
  <si>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ESTEIRA, TORQUE MÁXIMO 161 KNM, PROFUNDIDADE MÁXIMA 54 M, DIÂMETRO MÁXIMO 1500 MM, POTÊNCIA MOTOR 268 HP - DEPRECIAÇÃO. AF_04/2019</t>
  </si>
  <si>
    <t>PERFURATRIZ HIDRÁULICA SOBRE ESTEIRA, TORQUE MÁXIMO 161 KNM, PROFUNDIDADE MÁXIMA 54 M, DIÂMETRO MÁXIMO 1500 MM, POTÊNCIA MOTOR 268 HP - JUROS. AF_04/2019</t>
  </si>
  <si>
    <t>PERFURATRIZ HIDRÁULICA SOBRE ESTEIRA, TORQUE MÁXIMO 161 KNM, PROFUNDIDADE MÁXIMA 54 M, DIÂMETRO MÁXIMO 1500 MM, POTÊNCIA MOTOR 268 HP - MANUTENÇÃO. AF_04/2019</t>
  </si>
  <si>
    <t>PERFURATRIZ HIDRÁULICA SOBRE ESTEIRA, TORQUE MÁXIMO 161 KNM, PROFUNDIDADE MÁXIMA 54 M, DIÂMETRO MÁXIMO 1500 MM, POTÊNCIA MOTOR 268 HP - MATERIAIS NA OPERAÇÃO. AF_04/2019</t>
  </si>
  <si>
    <t>PERFURATRIZ HIDRÁULICA SOBRE ESTEIRA, TORQUE MÁXIMO 98 KNM, PROFUNDIDADE MÁXIMA 25 M, DIÂMETRO MÁXIMO 115 MM, POTÊNCIA MOTOR 190 HP - DEPRECIAÇÃO. AF_02/2021</t>
  </si>
  <si>
    <t>PERFURATRIZ HIDRÁULICA SOBRE ESTEIRA, TORQUE MÁXIMO 98 KNM, PROFUNDIDADE MÁXIMA 25 M, DIÂMETRO MÁXIMO 115 MM, POTÊNCIA MOTOR 190 HP - JUROS. AF_02/2021</t>
  </si>
  <si>
    <t>PERFURATRIZ HIDRÁULICA SOBRE ESTEIRA, TORQUE MÁXIMO 98 KNM, PROFUNDIDADE MÁXIMA 25 M, DIÂMETRO MÁXIMO 115 MM, POTÊNCIA MOTOR 190 HP - MANUTENÇÃO. AF_02/2021</t>
  </si>
  <si>
    <t>PERFURATRIZ HIDRÁULICA SOBRE ESTEIRA, TORQUE MÁXIMO 98 KNM, PROFUNDIDADE MÁXIMA 25 M, DIÂMETRO MÁXIMO 115 MM, POTÊNCIA MOTOR 190 HP - MATERIAIS NA OPERAÇÃO. AF_02/2021</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</si>
  <si>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</si>
  <si>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</si>
  <si>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</si>
  <si>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</si>
  <si>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PARA EXECUÇÃO DE ESTACAS SECANTES, TIPO HÉLICE CONTÍNUA COM CABEÇOTE DUPLO E TUBO METÁLICO - DEPRECIAÇÃO. AF_04/2019</t>
  </si>
  <si>
    <t>PERFURATRIZ PARA EXECUÇÃO DE ESTACAS SECANTES, TIPO HÉLICE CONTÍNUA COM CABEÇOTE DUPLO E TUBO METÁLICO - JUROS. AF_04/2019</t>
  </si>
  <si>
    <t>PERFURATRIZ PARA EXECUÇÃO DE ESTACAS SECANTES, TIPO HÉLICE CONTÍNUA COM CABEÇOTE DUPLO E TUBO METÁLICO - MANUTENÇÃO. AF_04/2019</t>
  </si>
  <si>
    <t>PERFURATRIZ PARA EXECUÇÃO DE ESTACAS SECANTES, TIPO HÉLICE CONTÍNUA COM CABEÇOTE DUPLO E TUBO METÁLICO - MATERIAIS NA OPERAÇÃO. AF_04/2019</t>
  </si>
  <si>
    <t>PERFURATRIZ PARA FURO DIRECIONAL HORIZONTAL (HDD) COM CAPACIDADE ATÉ 89 KN, POTÊNCIA 24,8 HP A 80 HP (INCLUSO FERRAMENTAS E LOCALIZADOR) - DEPRECIAÇÃO. AF_05/2023</t>
  </si>
  <si>
    <t>PERFURATRIZ PARA FURO DIRECIONAL HORIZONTAL (HDD) COM CAPACIDADE ATÉ 89 KN, POTÊNCIA 24,8 HP A 80 HP (INCLUSO FERRAMENTAS E LOCALIZADOR) - JUROS. AF_05/2023</t>
  </si>
  <si>
    <t>PERFURATRIZ PARA FURO DIRECIONAL HORIZONTAL (HDD) COM CAPACIDADE ATÉ 89 KN, POTÊNCIA 24,8 HP A 80 HP (INCLUSO FERRAMENTAS E LOCALIZADOR) - MANUTENÇÃO. AF_05/2023</t>
  </si>
  <si>
    <t>PERFURATRIZ PARA FURO DIRECIONAL HORIZONTAL (HDD) COM CAPACIDADE ATÉ 89 KN, POTÊNCIA 24,8 HP A 80 HP (INCLUSO FERRAMENTAS E LOCALIZADOR) - MATERIAIS NA OPERAÇÃO. AF_05/2023</t>
  </si>
  <si>
    <t>PERFURATRIZ PARA FURO DIRECIONAL HORIZONTAL (HDD) COM CAPACIDADE DE 201 KN A 560 KN, POTÊNCIA 200 HP A 260 HP (INCLUSO FERRAMENTAS E LOCALIZADOR) - DEPRECIAÇÃO. AF_05/2023</t>
  </si>
  <si>
    <t>PERFURATRIZ PARA FURO DIRECIONAL HORIZONTAL (HDD) COM CAPACIDADE DE 201 KN A 560 KN, POTÊNCIA 200 HP A 260 HP (INCLUSO FERRAMENTAS E LOCALIZADOR) - JUROS. AF_05/2023</t>
  </si>
  <si>
    <t>PERFURATRIZ PARA FURO DIRECIONAL HORIZONTAL (HDD) COM CAPACIDADE DE 201 KN A 560 KN, POTÊNCIA 200 HP A 260 HP (INCLUSO FERRAMENTAS E LOCALIZADOR) - MANUTENÇÃO. AF_05/2023</t>
  </si>
  <si>
    <t>PERFURATRIZ PARA FURO DIRECIONAL HORIZONTAL (HDD) COM CAPACIDADE DE 201 KN A 560 KN, POTÊNCIA 200 HP A 260 HP (INCLUSO FERRAMENTAS E LOCALIZADOR) - MATERIAIS NA OPERAÇÃO. AF_05/2023</t>
  </si>
  <si>
    <t>PERFURATRIZ PARA FURO DIRECIONAL HORIZONTAL (HDD) COM CAPACIDADE DE 90 KN A 200 KN, POTÊNCIA 100 HP A 160 HP (INCLUSO FERRAMENTAS E LOCALIZADOR - MANUTENÇÃO. AF_05/2023</t>
  </si>
  <si>
    <t>PERFURATRIZ PARA FURO DIRECIONAL HORIZONTAL (HDD) COM CAPACIDADE DE 90 KN A 200 KN, POTÊNCIA 100 HP A 160 HP (INCLUSO FERRAMENTAS E LOCALIZADOR) - DEPRECIAÇÃO. AF_05/2023</t>
  </si>
  <si>
    <t>PERFURATRIZ PARA FURO DIRECIONAL HORIZONTAL (HDD) COM CAPACIDADE DE 90 KN A 200 KN, POTÊNCIA 100 HP A 160 HP (INCLUSO FERRAMENTAS E LOCALIZADOR) - JUROS. AF_05/2023</t>
  </si>
  <si>
    <t>PERFURATRIZ PARA FURO DIRECIONAL HORIZONTAL (HDD) COM CAPACIDADE DE 90 KN A 200 KN, POTÊNCIA 100 HP A 160 HP (INCLUSO FERRAMENTAS E LOCALIZADOR) - MATERIAIS NA OPERAÇÃO. AF_05/2023</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</si>
  <si>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</si>
  <si>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</si>
  <si>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</si>
  <si>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</si>
  <si>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</si>
  <si>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</si>
  <si>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</si>
  <si>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</si>
  <si>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</si>
  <si>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</si>
  <si>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</si>
  <si>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</si>
  <si>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</si>
  <si>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</si>
  <si>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</si>
  <si>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</si>
  <si>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PLATAFORMA ELEVATÓRIA - DEPRECIAÇÃO. AF_04/2019</t>
  </si>
  <si>
    <t>PLATAFORMA ELEVATÓRIA - JUROS. AF_04/2019</t>
  </si>
  <si>
    <t>PLATAFORMA ELEVATÓRIA - MANUTENÇÃO. AF_04/2019</t>
  </si>
  <si>
    <t>PLATAFORMA ELEVATÓRIA - MATERIAIS NA OPERAÇÃO. AF_04/2019</t>
  </si>
  <si>
    <t>POLIDORA DE PISO (POLITRIZ), PESO DE 100KG, DIÂMETRO 450 MM, MOTOR ELÉTRICO, POTÊNCIA 4 HP - DEPRECIAÇÃO. AF_05/2023</t>
  </si>
  <si>
    <t>POLIDORA DE PISO (POLITRIZ), PESO DE 100KG, DIÂMETRO 450 MM, MOTOR ELÉTRICO, POTÊNCIA 4 HP - JUROS. AF_05/2023</t>
  </si>
  <si>
    <t>POLIDORA DE PISO (POLITRIZ), PESO DE 100KG, DIÂMETRO 450 MM, MOTOR ELÉTRICO, POTÊNCIA 4 HP - MANUTENÇÃO. AF_05/2023</t>
  </si>
  <si>
    <t>POLIDORA DE PISO (POLITRIZ), PESO DE 100KG, DIÂMETRO 450 MM, MOTOR ELÉTRICO, POTÊNCIA 4 HP - MATERIAIS NA OPERAÇÃO. AF_05/2023</t>
  </si>
  <si>
    <t>POLIGUINDASTE, CAPACIDADE MÁXIMA DE CARGA 8000 KG, PARA TRANSPORTE DE CAÇAMBAS ESTACIONÁRIAS, INCLUSIVE CAMINHÃO TOCO PBT 14.300 KG, POTÊNCIA DE 185 CV - DEPRECIAÇÃO. AF_10/2025</t>
  </si>
  <si>
    <t>POLIGUINDASTE, CAPACIDADE MÁXIMA DE CARGA 8000 KG, PARA TRANSPORTE DE CAÇAMBAS ESTACIONÁRIAS, INCLUSIVE CAMINHÃO TOCO PBT 14.300 KG, POTÊNCIA DE 185 CV - IMPOSTOS E SEGUROS. AF_10/2025</t>
  </si>
  <si>
    <t>POLIGUINDASTE, CAPACIDADE MÁXIMA DE CARGA 8000 KG, PARA TRANSPORTE DE CAÇAMBAS ESTACIONÁRIAS, INCLUSIVE CAMINHÃO TOCO PBT 14.300 KG, POTÊNCIA DE 185 CV - JUROS. AF_10/2025</t>
  </si>
  <si>
    <t>POLIGUINDASTE, CAPACIDADE MÁXIMA DE CARGA 8000 KG, PARA TRANSPORTE DE CAÇAMBAS ESTACIONÁRIAS, INCLUSIVE CAMINHÃO TOCO PBT 14.300 KG, POTÊNCIA DE 185 CV - MANUTENÇÃO. AF_10/2025</t>
  </si>
  <si>
    <t>POLIGUINDASTE, CAPACIDADE MÁXIMA DE CARGA 8000 KG, PARA TRANSPORTE DE CAÇAMBAS ESTACIONÁRIAS, INCLUSIVE CAMINHÃO TOCO PBT 14.300 KG, POTÊNCIA DE 185 CV - MATERIAIS NA OPERAÇÃO. AF_10/2025</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</si>
  <si>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</si>
  <si>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</si>
  <si>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</si>
  <si>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</si>
  <si>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</si>
  <si>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</si>
  <si>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</si>
  <si>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</si>
  <si>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PNEUMÁTICO DE ARGAMASSA PARA CHAPISCO E REBOCO COM RECIPIENTE ACOPLADO, TIPO CANEQUINHA, COM COMPRESSOR DE AR REBOCÁVEL VAZÃO 89 PCM E MOTOR DIESEL DE 20 CV - DEPRECIAÇÃO. AF_05/2023</t>
  </si>
  <si>
    <t>PROJETOR PNEUMÁTICO DE ARGAMASSA PARA CHAPISCO E REBOCO COM RECIPIENTE ACOPLADO, TIPO CANEQUINHA, COM COMPRESSOR DE AR REBOCÁVEL VAZÃO 89 PCM E MOTOR DIESEL DE 20 CV - JUROS. AF_05/2023</t>
  </si>
  <si>
    <t>PROJETOR PNEUMÁTICO DE ARGAMASSA PARA CHAPISCO E REBOCO COM RECIPIENTE ACOPLADO, TIPO CANEQUINHA, COM COMPRESSOR DE AR REBOCÁVEL VAZÃO 89 PCM E MOTOR DIESEL DE 20 CV - MANUTENÇÃO. AF_05/2023</t>
  </si>
  <si>
    <t>PROJETOR PNEUMÁTICO DE ARGAMASSA PARA CHAPISCO E REBOCO COM RECIPIENTE ACOPLADO, TIPO CANEQUINHA, COM COMPRESSOR DE AR REBOCÁVEL VAZÃO 89 PCM E MOTOR DIESEL DE 20 CV - MATERIAIS NA OPERAÇÃO. AF_05/2023</t>
  </si>
  <si>
    <t>PULVERIZADOR DE TINTA ELÉTRICO/MÁQUINA DE PINTURA AIRLESS, VAZÃO 2 L/MIN - DEPRECIAÇÃO. AF_05/2023</t>
  </si>
  <si>
    <t>PULVERIZADOR DE TINTA ELÉTRICO/MÁQUINA DE PINTURA AIRLESS, VAZÃO 2 L/MIN - JUROS. AF_05/2023</t>
  </si>
  <si>
    <t>PULVERIZADOR DE TINTA ELÉTRICO/MÁQUINA DE PINTURA AIRLESS, VAZÃO 2 L/MIN - MANUTENÇÃO. AF_05/2023</t>
  </si>
  <si>
    <t>PULVERIZADOR DE TINTA ELÉTRICO/MÁQUINA DE PINTURA AIRLESS, VAZÃO 2 L/MIN - MATERIAIS NA OPERAÇÃO. AF_05/2023</t>
  </si>
  <si>
    <t>PÁ CARREGADEIRA SOBRE RODAS, POTÊNCIA 197 HP, CAPACIDADE DA CAÇAMBA 2,5 A 3,5 M3, PESO OPERACIONAL 18338 KG - DEPRECIAÇÃO. AF_06/2014</t>
  </si>
  <si>
    <t>PÁ CARREGADEIRA SOBRE RODAS, POTÊNCIA 197 HP, CAPACIDADE DA CAÇAMBA 2,5 A 3,5 M3, PESO OPERACIONAL 18338 KG - JUROS. AF_06/2014</t>
  </si>
  <si>
    <t>PÁ CARREGADEIRA SOBRE RODAS, POTÊNCIA 197 HP, CAPACIDADE DA CAÇAMBA 2,5 A 3,5 M3, PESO OPERACIONAL 18338 KG - MANUTENÇÃO. AF_06/2014</t>
  </si>
  <si>
    <t>PÁ CARREGADEIRA SOBRE RODAS, POTÊNCIA 197 HP, CAPACIDADE DA CAÇAMBA 2,5 A 3,5 M3, PESO OPERACIONAL 18338 KG - MATERIAIS NA OPERAÇÃO.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</si>
  <si>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</si>
  <si>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</si>
  <si>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</si>
  <si>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</si>
  <si>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PÓRTICO ROLANTE MONOVIGA, PERFIL I, 4 PERNAS, CAPACIDADE 5 T - DEPRECIAÇÃO. AF_04/2019</t>
  </si>
  <si>
    <t>PÓRTICO ROLANTE MONOVIGA, PERFIL I, 4 PERNAS, CAPACIDADE 5 T - JUROS. AF_04/2019</t>
  </si>
  <si>
    <t>PÓRTICO ROLANTE MONOVIGA, PERFIL I, 4 PERNAS, CAPACIDADE 5 T - MANUTENÇÃO. AF_04/2019</t>
  </si>
  <si>
    <t>PÓRTICO ROLANTE MONOVIGA, PERFIL I, 4 PERNAS, CAPACIDADE 5 T - MATERIAIS NA OPERAÇÃO. AF_04/2019</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</si>
  <si>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</si>
  <si>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</si>
  <si>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</si>
  <si>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</si>
  <si>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RETROESCAVADEIRA SOBRE RODAS COM CARREGADEIRA, PESO OPERACIONAL MÍN. 6,674, POTÊNCIA LÍQ 88 HP, COM MARTELO ROMPEDOR HIDRÁULICO ENTRE 275 A 362 KG - DEPRECIAÇÃO. AF_02/2021</t>
  </si>
  <si>
    <t>RETROESCAVADEIRA SOBRE RODAS COM CARREGADEIRA, PESO OPERACIONAL MÍN. 6,674, POTÊNCIA LÍQ 88 HP, COM MARTELO ROMPEDOR HIDRÁULICO ENTRE 275 A 362 KG - JUROS. AF_02/2021</t>
  </si>
  <si>
    <t>RETROESCAVADEIRA SOBRE RODAS COM CARREGADEIRA, PESO OPERACIONAL MÍN. 6,674, POTÊNCIA LÍQ 88 HP, COM MARTELO ROMPEDOR HIDRÁULICO ENTRE 275 A 362 KG - MANUTENÇÃO. AF_02/2021</t>
  </si>
  <si>
    <t>RETROESCAVADEIRA SOBRE RODAS COM CARREGADEIRA, PESO OPERACIONAL MÍN. 6,674, POTÊNCIA LÍQ 88 HP, COM MARTELO ROMPEDOR HIDRÁULICO ENTRE 275 A 362 KG - MATERIAIS NA OPERAÇÃO. AF_02/2021</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</si>
  <si>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</si>
  <si>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</si>
  <si>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</si>
  <si>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</si>
  <si>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</si>
  <si>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</si>
  <si>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</si>
  <si>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</si>
  <si>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</si>
  <si>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</si>
  <si>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</si>
  <si>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</si>
  <si>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</si>
  <si>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</si>
  <si>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</si>
  <si>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ROLO COMPACTADOR DE PNEUS ESTÁTICO, PRESSÃO VARIÁVEL, POTÊNCIA 111 HP, PESO SEM/COM LASTRO 9,5 / 26 T, LARGURA DE TRABALHO 1,90 M - MATERIAIS NA OPERAÇÃO. AF_07/2014</t>
  </si>
  <si>
    <t>ROLO COMPACTADOR DE PNEUS, ESTÁTICO, PRESSÃO VARIÁVEL, POTÊNCIA 110 HP, PESO SEM/COM LASTRO 10,8/27 T, LARGURA DE ROLAGEM 2,30 M - DEPRECIAÇÃO. AF_06/2017</t>
  </si>
  <si>
    <t>ROLO COMPACTADOR DE PNEUS, ESTÁTICO, PRESSÃO VARIÁVEL, POTÊNCIA 110 HP, PESO SEM/COM LASTRO 10,8/27 T, LARGURA DE ROLAGEM 2,30 M - JUROS. AF_06/2017</t>
  </si>
  <si>
    <t>ROLO COMPACTADOR DE PNEUS, ESTÁTICO, PRESSÃO VARIÁVEL, POTÊNCIA 110 HP, PESO SEM/COM LASTRO 10,8/27 T, LARGURA DE ROLAGEM 2,30 M - MANUTENÇÃO. AF_06/2017</t>
  </si>
  <si>
    <t>ROLO COMPACTADOR DE PNEUS, ESTÁTICO, PRESSÃO VARIÁVEL, POTÊNCIA 110 HP, PESO SEM/COM LASTRO 10,8/27 T, LARGURA DE ROLAGEM 2,30 M - MATERIAIS NA OPERAÇÃO. AF_06/2017</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</si>
  <si>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</si>
  <si>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</si>
  <si>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</si>
  <si>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</si>
  <si>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</si>
  <si>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</si>
  <si>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</si>
  <si>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</si>
  <si>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</si>
  <si>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</si>
  <si>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ROLO COMPACTADOR VIBRATÓRIO DE UM CILINDRO AÇO LISO, POTÊNCIA 80 HP, PESO OPERACIONAL MÁXIMO 8,1 T, IMPACTO DINÂMICO 16,15 / 9,5 T, LARGURA DE TRABALHO 1,68 M - MANUTENÇÃO. AF_06/2014</t>
  </si>
  <si>
    <t>ROLO COMPACTADOR VIBRATÓRIO DE UM CILINDRO AÇO LISO, POTÊNCIA 80 HP, PESO OPERACIONAL MÁXIMO 8,1 T, IMPACTO DINÂMICO 16,15 / 9,5 T, LARGURA DE TRABALHO 1,68 M - MATERIAIS NA OPERAÇÃO. AF_06/2014</t>
  </si>
  <si>
    <t>ROLO COMPACTADOR VIBRATÓRIO PÉ DE CARNEIRO PARA SOLOS, POTÊNCIA 80 HP, PESO OPERACIONAL SEM/COM LASTRO 7,4 / 8,8 T, LARGURA DE TRABALHO 1,68 M - DEPRECIAÇÃO.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</si>
  <si>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</si>
  <si>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MANUTENÇÃO. AF_02/2016</t>
  </si>
  <si>
    <t>ROLO COMPACTADOR VIBRATÓRIO PÉ DE CARNEIRO PARA SOLOS, POTÊNCIA 80 HP, PESO OPERACIONAL SEM/COM LASTRO 7,4 / 8,8 T, LARGURA DE TRABALHO 1,68 M - MATERIAIS NA OPERAÇÃO. AF_02/2016</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</si>
  <si>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</si>
  <si>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</si>
  <si>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MANUTENÇÃO. AF_02/2016</t>
  </si>
  <si>
    <t>ROLO COMPACTADOR VIBRATÓRIO PÉ DE CARNEIRO, OPERADO POR CONTROLE REMOTO, POTÊNCIA 12,5 KW, PESO OPERACIONAL 1,675 T, LARGURA DE TRABALHO 0,85 M - MATERIAIS NA OPERAÇÃO. AF_02/2016</t>
  </si>
  <si>
    <t>ROLO COMPACTADOR VIBRATÓRIO REBOCÁVEL, CILINDRO DE AÇO LISO, POTÊNCIA DE TRAÇÃO DE 65 CV, PESO 4,7 T, IMPACTO DINÂMICO 18,3 T, LARGURA DE TRABALHO 1,67 M - DEPRECIAÇÃO. AF_02/2016</t>
  </si>
  <si>
    <t>ROLO COMPACTADOR VIBRATÓRIO REBOCÁVEL, CILINDRO DE AÇO LISO, POTÊNCIA DE TRAÇÃO DE 65 CV, PESO 4,7 T, IMPACTO DINÂMICO 18,3 T, LARGURA DE TRABALHO 1,67 M - JUROS. AF_02/2016</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</si>
  <si>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</si>
  <si>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</si>
  <si>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</si>
  <si>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</si>
  <si>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</si>
  <si>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</si>
  <si>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</si>
  <si>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</si>
  <si>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</si>
  <si>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</si>
  <si>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</si>
  <si>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</si>
  <si>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</si>
  <si>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FITA HORIZONTAL, ELÉTRICA, COM CONTROLE HIDRÁULICO, PAINEL DE COMANDO EM 24 V, MOTOR ELÉTRICO 1,5 CV, DIMENSÕES DA FITA 3880 X 27 X 0,9 MM, TRIFÁSICA - DEPRECIAÇÃO. AF_05/2023</t>
  </si>
  <si>
    <t>SERRA FITA HORIZONTAL, ELÉTRICA, COM CONTROLE HIDRÁULICO, PAINEL DE COMANDO EM 24 V, MOTOR ELÉTRICO 1,5 CV, DIMENSÕES DA FITA 3880 X 27 X 0,9 MM, TRIFÁSICA - JUROS. AF_05/2023</t>
  </si>
  <si>
    <t>SERRA FITA HORIZONTAL, ELÉTRICA, COM CONTROLE HIDRÁULICO, PAINEL DE COMANDO EM 24 V, MOTOR ELÉTRICO 1,5 CV, DIMENSÕES DA FITA 3880 X 27 X 0,9 MM, TRIFÁSICA - MANUTENÇÃO. AF_05/2023</t>
  </si>
  <si>
    <t>SERRA FITA HORIZONTAL, ELÉTRICA, COM CONTROLE HIDRÁULICO, PAINEL DE COMANDO EM 24 V, MOTOR ELÉTRICO 1,5 CV, DIMENSÕES DA FITA 3880 X 27 X 0,9 MM, TRIFÁSICA - MATERIAIS NA OPERAÇÃO. AF_05/2023</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</si>
  <si>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</si>
  <si>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</si>
  <si>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</si>
  <si>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TANQUE DE ASFALTO ESTACIONÁRIO COM MAÇARICO, CAPACIDADE 20.000 L - DEPRECIAÇÃO. AF_05/2023</t>
  </si>
  <si>
    <t>TANQUE DE ASFALTO ESTACIONÁRIO COM MAÇARICO, CAPACIDADE 20.000 L - JUROS. AF_05/2023</t>
  </si>
  <si>
    <t>TANQUE DE ASFALTO ESTACIONÁRIO COM MAÇARICO, CAPACIDADE 20.000 L - MANUTENÇÃO. AF_05/2023</t>
  </si>
  <si>
    <t>TANQUE DE ASFALTO ESTACIONÁRIO COM MAÇARICO, CAPACIDADE 20.000 L - MATERIAIS NA OPERAÇÃO. AF_05/2023</t>
  </si>
  <si>
    <t>TANQUE DE ASFALTO ESTACIONÁRIO COM SERPENTINA, CAPACIDADE 30.000 L - DEPRECIAÇÃO. AF_05/2023</t>
  </si>
  <si>
    <t>TANQUE DE ASFALTO ESTACIONÁRIO COM SERPENTINA, CAPACIDADE 30.000 L - JUROS. AF_05/2023</t>
  </si>
  <si>
    <t>TANQUE DE ASFALTO ESTACIONÁRIO COM SERPENTINA, CAPACIDADE 30.000 L - MANUTENÇÃO. AF_05/2023</t>
  </si>
  <si>
    <t>TANQUE DE ASFALTO ESTACIONÁRIO COM SERPENTINA, CAPACIDADE 30.000 L - MATERIAIS NA OPERAÇÃO. AF_05/2023</t>
  </si>
  <si>
    <t>TARTARUGA DE OXICORTE CG1, MONOFÁSICA, 220 V, FREQUÊNCIA 50 HZ, VELOCIDADE DE CORTE (MM/MIN) 50 A 750, DIÂMETRO MÍNIMO DO COMPASSO MM 200 - DEPRECIAÇÃO. AF_05/2023</t>
  </si>
  <si>
    <t>TARTARUGA DE OXICORTE CG1, MONOFÁSICA, 220 V, FREQUÊNCIA 50 HZ, VELOCIDADE DE CORTE (MM/MIN) 50 A 750, DIÂMETRO MÍNIMO DO COMPASSO MM 200 - JUROS. AF_05/2023</t>
  </si>
  <si>
    <t>TARTARUGA DE OXICORTE CG1, MONOFÁSICA, 220 V, FREQUÊNCIA 50 HZ, VELOCIDADE DE CORTE (MM/MIN) 50 A 750, DIÂMETRO MÍNIMO DO COMPASSO MM 200 - MANUTENÇÃO. AF_05/2023</t>
  </si>
  <si>
    <t>TARTARUGA DE OXICORTE CG1, MONOFÁSICA, 220 V, FREQUÊNCIA 50 HZ, VELOCIDADE DE CORTE (MM/MIN) 50 A 750, DIÂMETRO MÍNIMO DO COMPASSO MM 200 - MATERIAIS NA OPERAÇÃO. AF_05/2023</t>
  </si>
  <si>
    <t>TERMOFUSORA PARA TUBOS E CONEXÕES EM PPR COM DIÂMETROS DE 20 A 63 MM, POTÊNCIA DE 800 W, TENSAO 220 V - DEPRECIAÇÃO. AF_05/2022</t>
  </si>
  <si>
    <t>TERMOFUSORA PARA TUBOS E CONEXÕES EM PPR COM DIÂMETROS DE 20 A 63 MM, POTÊNCIA DE 800 W, TENSAO 220 V - JUROS. AF_05/2022</t>
  </si>
  <si>
    <t>TERMOFUSORA PARA TUBOS E CONEXÕES EM PPR COM DIÂMETROS DE 20 A 63 MM, POTÊNCIA DE 800 W, TENSAO 220 V - MANUTENÇÃO. AF_05/2022</t>
  </si>
  <si>
    <t>TERMOFUSORA PARA TUBOS E CONEXÕES EM PPR COM DIÂMETROS DE 20 A 63 MM, POTÊNCIA DE 800 W, TENSAO 220 V - MATERIAIS NA OPERAÇÃO. AF_05/2022</t>
  </si>
  <si>
    <t>TERMOFUSORA PARA TUBOS E CONEXÕES EM PPR COM DIÂMETROS DE 75 A 110 MM, POTÊNCIA DE *1100* W, TENSÃO 220 V - DEPRECIAÇÃO. AF_05/2022</t>
  </si>
  <si>
    <t>TERMOFUSORA PARA TUBOS E CONEXÕES EM PPR COM DIÂMETROS DE 75 A 110 MM, POTÊNCIA DE *1100* W, TENSÃO 220 V - JUROS. AF_05/2022</t>
  </si>
  <si>
    <t>TERMOFUSORA PARA TUBOS E CONEXÕES EM PPR COM DIÂMETROS DE 75 A 110 MM, POTÊNCIA DE *1100* W, TENSÃO 220 V - MANUTENÇÃO. AF_05/2022</t>
  </si>
  <si>
    <t>TERMOFUSORA PARA TUBOS E CONEXÕES EM PPR COM DIÂMETROS DE 75 A 110 MM, POTÊNCIA DE *1100* W, TENSÃO 220 V - MATERIAIS NA OPERAÇÃO. AF_05/2022</t>
  </si>
  <si>
    <t>TORRE, COMPOSTA POR GUINCHO MECÂNICO, GUINCHO MANUAL, CABOS DE AÇO, PITEIRA E SOQUETE - DEPRECIAÇÃO. AF_05/2023</t>
  </si>
  <si>
    <t>TORRE, COMPOSTA POR GUINCHO MECÂNICO, GUINCHO MANUAL, CABOS DE AÇO, PITEIRA E SOQUETE - JUROS. AF_05/2023</t>
  </si>
  <si>
    <t>TORRE, COMPOSTA POR GUINCHO MECÂNICO, GUINCHO MANUAL, CABOS DE AÇO, PITEIRA E SOQUETE - MANUTENÇÃO. AF_05/2023</t>
  </si>
  <si>
    <t>TORRE, COMPOSTA POR GUINCHO MECÂNICO, GUINCHO MANUAL, CABOS DE AÇO, PITEIRA E SOQUETE - MATERIAIS NA OPERAÇÃO. AF_05/2023</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</si>
  <si>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</si>
  <si>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</si>
  <si>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MANUTENÇÃO. AF_06/2014</t>
  </si>
  <si>
    <t>TRATOR DE ESTEIRAS, POTÊNCIA 100 HP, PESO OPERACIONAL 9,4 T, COM LÂMINA 2,19 M3 - MATERIAIS NA OPERAÇÃO. AF_06/2014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</si>
  <si>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</si>
  <si>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</si>
  <si>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</si>
  <si>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</si>
  <si>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150 HP, PESO OPERACIONAL 16,7 T, COM RODA MOTRIZ ELEVADA E LÂMINA 3,18 M3 - DEPRECIAÇÃO. AF_06/2014</t>
  </si>
  <si>
    <t>TRATOR DE ESTEIRAS, POTÊNCIA 150 HP, PESO OPERACIONAL 16,7 T, COM RODA MOTRIZ ELEVADA E LÂMINA 3,18 M3 - JUROS. AF_06/2014</t>
  </si>
  <si>
    <t>TRATOR DE ESTEIRAS, POTÊNCIA 150 HP, PESO OPERACIONAL 16,7 T, COM RODA MOTRIZ ELEVADA E LÂMINA 3,18 M3 - MANUTENÇÃO. AF_06/2014</t>
  </si>
  <si>
    <t>TRATOR DE ESTEIRAS, POTÊNCIA 150 HP, PESO OPERACIONAL 16,7 T, COM RODA MOTRIZ ELEVADA E LÂMINA 3,18 M3 - MATERIAIS NA OPERAÇÃO. AF_06/2014</t>
  </si>
  <si>
    <t>TRATOR DE ESTEIRAS, POTÊNCIA 170 HP, PESO OPERACIONAL 19 T, CAÇAMBA 5,2 M3 - DEPRECIAÇÃO. AF_06/2014</t>
  </si>
  <si>
    <t>TRATOR DE ESTEIRAS, POTÊNCIA 170 HP, PESO OPERACIONAL 19 T, CAÇAMBA 5,2 M3 - JUROS. AF_06/2014</t>
  </si>
  <si>
    <t>TRATOR DE ESTEIRAS, POTÊNCIA 170 HP, PESO OPERACIONAL 19 T, CAÇAMBA 5,2 M3 - MANUTENÇÃO. AF_06/2014</t>
  </si>
  <si>
    <t>TRATOR DE ESTEIRAS, POTÊNCIA 170 HP, PESO OPERACIONAL 19 T, CAÇAMBA 5,2 M3 - MATERIAIS NA OPERAÇÃO. AF_06/2014</t>
  </si>
  <si>
    <t>TRATOR DE ESTEIRAS, POTÊNCIA 347 HP, PESO OPERACIONAL 38,5 T, COM LÂMINA 8,70 M3 - DEPRECIAÇÃO. AF_06/2014</t>
  </si>
  <si>
    <t>TRATOR DE ESTEIRAS, POTÊNCIA 347 HP, PESO OPERACIONAL 38,5 T, COM LÂMINA 8,70 M3 - JUROS. AF_06/2014</t>
  </si>
  <si>
    <t>TRATOR DE ESTEIRAS, POTÊNCIA 347 HP, PESO OPERACIONAL 38,5 T, COM LÂMINA 8,70 M3 - MANUTENÇÃO. AF_06/2014</t>
  </si>
  <si>
    <t>TRATOR DE ESTEIRAS, POTÊNCIA 347 HP, PESO OPERACIONAL 38,5 T, COM LÂMINA 8,70 M3 - MATERIAIS NA OPERAÇÃO. AF_06/2014</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</si>
  <si>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</si>
  <si>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</si>
  <si>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</si>
  <si>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</si>
  <si>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</si>
  <si>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</si>
  <si>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</si>
  <si>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</si>
  <si>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</si>
  <si>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</si>
  <si>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</si>
  <si>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</si>
  <si>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</si>
  <si>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</si>
  <si>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</si>
  <si>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</si>
  <si>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</si>
  <si>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</si>
  <si>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</si>
  <si>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</si>
  <si>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</si>
  <si>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</si>
  <si>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MANUTENÇÃO. AF_06/2014</t>
  </si>
  <si>
    <t>TRATOR DE PNEUS, POTÊNCIA 85 CV, TRAÇÃO 4X4, PESO COM LASTRO DE 4.675 KG - MATERIAIS NA OPERAÇÃO. AF_06/2014</t>
  </si>
  <si>
    <t>UNIDADE DOSADORA AIRLESS TIPO HOT SPRAY - DEPRECIAÇÃO. AF_05/2023</t>
  </si>
  <si>
    <t>UNIDADE DOSADORA AIRLESS TIPO HOT SPRAY - JUROS. AF_05/2023</t>
  </si>
  <si>
    <t>UNIDADE DOSADORA AIRLESS TIPO HOT SPRAY - MANUTENÇÃO. AF_05/2023</t>
  </si>
  <si>
    <t>UNIDADE DOSADORA AIRLESS TIPO HOT SPRAY - MATERIAIS NA OPERAÇÃO. AF_05/2023</t>
  </si>
  <si>
    <t>USINA DE ASFALTO À FRIO, CAPACIDADE DE 40 A 60 TON/HORA, ELÉTRICA POTÊNCIA 30 CV - DEPRECIAÇÃO. AF_05/2023</t>
  </si>
  <si>
    <t>USINA DE ASFALTO À FRIO, CAPACIDADE DE 40 A 60 TON/HORA, ELÉTRICA POTÊNCIA 30 CV - JUROS. AF_05/2023</t>
  </si>
  <si>
    <t>USINA DE ASFALTO À FRIO, CAPACIDADE DE 40 A 60 TON/HORA, ELÉTRICA POTÊNCIA 30 CV - MANUTENÇÃO. AF_05/2023</t>
  </si>
  <si>
    <t>USINA DE ASFALTO À FRIO, CAPACIDADE DE 40 A 60 TON/HORA, ELÉTRICA POTÊNCIA 30 CV - MATERIAIS NA OPERAÇÃO. AF_05/2023</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</si>
  <si>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</si>
  <si>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</si>
  <si>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</si>
  <si>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</si>
  <si>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USINA DE CONCRETO FIXA, CAPACIDADE NOMINAL DE 90 A 120 M3/H, SEM SILO - DEPRECIAÇÃO. AF_07/2016</t>
  </si>
  <si>
    <t>USINA DE CONCRETO FIXA, CAPACIDADE NOMINAL DE 90 A 120 M3/H, SEM SILO - JUROS. AF_07/2016</t>
  </si>
  <si>
    <t>USINA DE CONCRETO FIXA, CAPACIDADE NOMINAL DE 90 A 120 M3/H, SEM SILO - MANUTENÇÃO. AF_07/2016</t>
  </si>
  <si>
    <t>USINA DE CONCRETO FIXA, CAPACIDADE NOMINAL DE 90 A 120 M3/H, SEM SILO - MATERIAIS NA OPERAÇÃO. AF_07/2016</t>
  </si>
  <si>
    <t>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 DEPRECIAÇÃO. AF_08/2025</t>
  </si>
  <si>
    <t>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 IMPOSTOS E SEGUROS. AF_08/2025</t>
  </si>
  <si>
    <t>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 JUROS. AF_08/2025</t>
  </si>
  <si>
    <t>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 MANUTENÇÃO. AF_08/2025</t>
  </si>
  <si>
    <t>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 MATERIAIS NA OPERAÇÃO. AF_08/2025</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</si>
  <si>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</si>
  <si>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</si>
  <si>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</si>
  <si>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</si>
  <si>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MISTURA ASFÁLTICA À QUENTE, TIPO CONTRA FLUXO, PROD 40 A 80 TON/HORA - DEPRECIAÇÃO. AF_05/2023</t>
  </si>
  <si>
    <t>USINA DE MISTURA ASFÁLTICA À QUENTE, TIPO CONTRA FLUXO, PROD 40 A 80 TON/HORA - JUROS. AF_05/2023</t>
  </si>
  <si>
    <t>USINA DE MISTURA ASFÁLTICA À QUENTE, TIPO CONTRA FLUXO, PROD 40 A 80 TON/HORA - MANUTENÇÃO. AF_05/2023</t>
  </si>
  <si>
    <t>USINA DE MISTURA ASFÁLTICA À QUENTE, TIPO CONTRA FLUXO, PROD 40 A 80 TON/HORA - MATERIAIS NA OPERAÇÃO. AF_05/2023</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</si>
  <si>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</si>
  <si>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</si>
  <si>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MANUTENÇÃO. AF_07/2016</t>
  </si>
  <si>
    <t>USINA MISTURADORA DE SOLOS, CAPACIDADE DE 200 A 500 TON/H, POTENCIA 75KW - MATERIAIS NA OPERAÇÃO. AF_07/2016</t>
  </si>
  <si>
    <t>VARREDEIRA DE GRAMA SINTÉTICA A GASOLINA, 2,4 CV, 4 TEMPOS - DEPRECIAÇÃO. AF_05/2023</t>
  </si>
  <si>
    <t>VARREDEIRA DE GRAMA SINTÉTICA A GASOLINA, 2,4 CV, 4 TEMPOS - JUROS. AF_05/2023</t>
  </si>
  <si>
    <t>VARREDEIRA DE GRAMA SINTÉTICA A GASOLINA, 2,4 CV, 4 TEMPOS - MANUTENÇÃO. AF_05/2023</t>
  </si>
  <si>
    <t>VARREDEIRA DE GRAMA SINTÉTICA A GASOLINA, 2,4 CV, 4 TEMPOS - MATERIAIS NA OPERAÇÃO. AF_05/2023</t>
  </si>
  <si>
    <t>VASSOURA MECÂNICA REBOCÁVEL COM ESCOVA CILÍNDRICA, LARGURA ÚTIL DE VARRIMENTO DE 2,44 M - DEPRECIAÇÃO. AF_06/2014</t>
  </si>
  <si>
    <t>VASSOURA MECÂNICA REBOCÁVEL COM ESCOVA CILÍNDRICA, LARGURA ÚTIL DE VARRIMENTO DE 2,44 M - JUROS. AF_06/2014</t>
  </si>
  <si>
    <t>VASSOURA MECÂNICA REBOCÁVEL COM ESCOVA CILÍNDRICA, LARGURA ÚTIL DE VARRIMENTO DE 2,44 M - MANUTENÇÃO. AF_06/2014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</si>
  <si>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</si>
  <si>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</si>
  <si>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</si>
  <si>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</si>
  <si>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VIBROACABADORA DE ASFALTO SOBRE ESTEIRAS, LARG. PAVIM. 2,60 M A 5,75 M, POT. 110 HP, CAP. 450 T/ H - DEPRECIAÇÃO. AF_11/2025</t>
  </si>
  <si>
    <t>VIBROACABADORA DE ASFALTO SOBRE ESTEIRAS, LARG. PAVIM. 2,60 M A 5,75 M, POT. 110 HP, CAP. 450 T/ H - JUROS. AF_11/2025</t>
  </si>
  <si>
    <t>VIBROACABADORA DE ASFALTO SOBRE ESTEIRAS, LARG. PAVIM. 2,60 M A 5,75 M, POT. 110 HP, CAP. 450 T/ H - MANUTENÇÃO. AF_11/2025</t>
  </si>
  <si>
    <t>VIBROACABADORA DE ASFALTO SOBRE ESTEIRAS, LARG. PAVIM. 2,60 M A 5,75 M, POT. 110 HP, CAP. 450 T/ H - MATERIAIS NA OPERAÇÃO. AF_11/2025</t>
  </si>
  <si>
    <t>VIBROACABADORA DE ASFALTO SOBRE ESTEIRAS, LARG. PAVIM. MÁX. 8,00 M, POT. 100 KW/ 134 HP, CAP. 600 T/ H - DEPRECIAÇÃO. AF_11/2025</t>
  </si>
  <si>
    <t>VIBROACABADORA DE ASFALTO SOBRE ESTEIRAS, LARG. PAVIM. MÁX. 8,00 M, POT. 100 KW/ 134 HP, CAP. 600 T/ H - JUROS. AF_11/2025</t>
  </si>
  <si>
    <t>VIBROACABADORA DE ASFALTO SOBRE ESTEIRAS, LARG. PAVIM. MÁX. 8,00 M, POT. 100 KW/ 134 HP, CAP. 600 T/ H - MANUTENÇÃO. AF_11/2025</t>
  </si>
  <si>
    <t>VIBROACABADORA DE ASFALTO SOBRE ESTEIRAS, LARG. PAVIM. MÁX. 8,00 M, POT. 100 KW/ 134 HP, CAP. 600 T/ H - MATERIAIS NA OPERAÇÃO. AF_11/2025</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</si>
  <si>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</si>
  <si>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</si>
  <si>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</si>
  <si>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</si>
  <si>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</si>
  <si>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</si>
  <si>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</si>
  <si>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</si>
  <si>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RODAS, LARGURA DE PAVIMENTAÇÃO DE 1,70 A 4,20 M, POTÊNCIA 78 KW/105 HP, CAPACIDADE 300 T/H - DEPRECIAÇÃO. AF_11/2025</t>
  </si>
  <si>
    <t>VIBROACABADORA DE ASFALTO SOBRE RODAS, LARGURA DE PAVIMENTAÇÃO DE 1,70 A 4,20 M, POTÊNCIA 78 KW/105 HP, CAPACIDADE 300 T/H - JUROS. AF_11/2025</t>
  </si>
  <si>
    <t>VIBROACABADORA DE ASFALTO SOBRE RODAS, LARGURA DE PAVIMENTAÇÃO DE 1,70 A 4,20 M, POTÊNCIA 78 KW/105 HP, CAPACIDADE 300 T/H - MANUTENÇÃO. AF_11/2025</t>
  </si>
  <si>
    <t>VIBROACABADORA DE ASFALTO SOBRE RODAS, LARGURA DE PAVIMENTAÇÃO DE 1,70 A 4,20 M, POTÊNCIA 78 KW/105 HP, CAPACIDADE 300 T/H - MATERIAIS NA OPERAÇÃO. AF_11/2025</t>
  </si>
  <si>
    <t>ACIONADOR MANUAL, TIPO COM SIRENE, SISTEMA CONVENCIONAL, FORNECIMENTO E INSTALAÇÃO. AF_12/2025</t>
  </si>
  <si>
    <t>ACIONADOR MANUAL, TIPO QUEBRA VIDRO COM MARTELINHO, SISTEMA CONVENCIONAL, FORNECIMENTO E INSTALAÇÃO. AF_12/2025</t>
  </si>
  <si>
    <t>ACIONADOR MANUAL, TIPO QUEBRA VIDRO COM MARTELINHO, SISTEMA ENDEREÇÁVEL, FORNECIMENTO E INSTALAÇÃO. AF_12/2025</t>
  </si>
  <si>
    <t>ACIONADOR MANUAL, TIPO REARMÁVEL, SISTEMA CONVENCIONAL, FORNECIMENTO E INSTALAÇÃO. AF_12/2025</t>
  </si>
  <si>
    <t>ACIONADOR MANUAL, TIPO REARMÁVEL, SISTEMA ENDEREÇÁVEL, FORNECIMENTO E INSTALAÇÃO. AF_12/2025</t>
  </si>
  <si>
    <t>CENTRAL DE ALARME DE 12 LAÇOS, SISTEMA CONVENCIONAL, COM ATÉ 20 DISPOSITIVOS POR LAÇO, FORNECIMENTO E INSTALAÇÃO. AF_12/2025</t>
  </si>
  <si>
    <t>CENTRAL DE ALARME DE 24 LAÇOS, SISTEMA CONVENCIONAL, COM ATÉ 20 DISPOSITIVOS POR LAÇO, FORNECIMENTO E INSTALAÇÃO. AF_12/2025</t>
  </si>
  <si>
    <t>CENTRAL DE ALARME DE 6 LAÇOS, SISTEMA CONVENCIONAL, COM ATÉ 20 DISPOSITIVOS POR LAÇO, FORNECIMENTO E INSTALAÇÃO. AF_12/2025</t>
  </si>
  <si>
    <t>CENTRAL DE ALARME DE INCÊNDIO ENDEREÇÁVEL PARA ATÉ 500 PONTOS, FORNECIMENTO E INSTALAÇÃO. AF_12/2025</t>
  </si>
  <si>
    <t>DETECTOR DE GÁS NATURAL E GLP BIVOLT COM LED INDICADOR E SIRENE EMBUTIDA, FORNECIMENTO E INSTALAÇÃO. AF_12/2025</t>
  </si>
  <si>
    <t>DETECTOR ÓPTICO DE FUMAÇA CONVENCIONAL, FORNECIMENTO E INSTALAÇÃO. AF_12/2025</t>
  </si>
  <si>
    <t>DETECTOR ÓPTICO DE FUMAÇA ENDEREÇÁVEL, FORNECIMENTO E INSTALAÇÃO. AF_12/2025</t>
  </si>
  <si>
    <t>SIRENE AUDIOVISUAL, SISTEMA CONVENCIONAL, FORNECIMENTO E INSTALAÇÃO. AF_12/2025</t>
  </si>
  <si>
    <t>SIRENE AUDIOVISUAL, SISTEMA ENDEREÇÁVEL, FORNECIMENTO E INSTALAÇÃO. AF_12/2025</t>
  </si>
  <si>
    <t>FORNECIMENTO E INSTALAÇÃO DE BALIZADOR SOBRE ASFALTO. AF_03/2022</t>
  </si>
  <si>
    <t>FORNECIMENTO E INSTALAÇÃO DE BARREIRA DE CONCRETO PERFIL NEW JERSEY DUPLA - 1070 MM. AF_03/2022</t>
  </si>
  <si>
    <t>FORNECIMENTO E INSTALAÇÃO DE BARREIRA DE CONCRETO PERFIL NEW JERSEY DUPLA - 810 MM. AF_03/2022</t>
  </si>
  <si>
    <t>FORNECIMENTO E INSTALAÇÃO DE BARREIRA DE CONCRETO PERFIL NEW JERSEY SIMPLES - 1070 MM. AF_03/2022</t>
  </si>
  <si>
    <t>FORNECIMENTO E INSTALAÇÃO DE BARREIRA DE CONCRETO PERFIL NEW JERSEY SIMPLES - 810 MM. AF_03/2022</t>
  </si>
  <si>
    <t>FORNECIMENTO E INSTALAÇÃO DE BARREIRA DE CONCRETO PERFIL TIPO F DUPLA - 1070 MM. AF_03/2022</t>
  </si>
  <si>
    <t>FORNECIMENTO E INSTALAÇÃO DE BARREIRA DE CONCRETO PERFIL TIPO F DUPLA - 810 MM. AF_03/2022</t>
  </si>
  <si>
    <t>FORNECIMENTO E INSTALAÇÃO DE BARREIRA DE CONCRETO PERFIL TIPO F SIMPLES - 1070 MM. AF_03/2022</t>
  </si>
  <si>
    <t>FORNECIMENTO E INSTALAÇÃO DE BARREIRA DE CONCRETO PERFIL TIPO F SIMPLES - 810 MM. AF_03/2022</t>
  </si>
  <si>
    <t>FORNECIMENTO E INSTALAÇÃO DE BATE RODAS SOBRE ASFALTO. AF_03/2022</t>
  </si>
  <si>
    <t>FORNECIMENTO E INSTALAÇÃO DE CALOTA SOBRE ASFALTO. AF_03/2022</t>
  </si>
  <si>
    <t>FORNECIMENTO E INSTALAÇÃO DE DEFENSA METÁLICA MALEÁVEL DUPLA, SOBRE SOLO. AF_03/2022</t>
  </si>
  <si>
    <t>FORNECIMENTO E INSTALAÇÃO DE DEFENSA METÁLICA MALEÁVEL SIMPLES, SOBRE SOLO. AF_03/2022</t>
  </si>
  <si>
    <t>FORNECIMENTO E INSTALAÇÃO DE DEFENSA METÁLICA SEMI MALEÁVEL DUPLA, SOBRE SOLO. AF_03/2022</t>
  </si>
  <si>
    <t>FORNECIMENTO E INSTALAÇÃO DE DEFENSA METÁLICA SEMI MALEÁVEL SIMPLES (ANCORAGEM), SOBRE SOLO. AF_03/2022</t>
  </si>
  <si>
    <t>FORNECIMENTO E INSTALAÇÃO DE DEFENSA METÁLICA SEMI MALEÁVEL SIMPLES, SOBRE SOLO. AF_03/2022</t>
  </si>
  <si>
    <t>FORNECIMENTO E INSTALAÇÃO DE DEFENSA METÁLICA SEMI-MALEAVEL DUPLA (ANCORAGEM), SOBRE SOLO. AF_03/2022</t>
  </si>
  <si>
    <t>FORNECIMENTO E INSTALAÇÃO DE DEFENSA METÁLICA TRIPLA ONDA DUPLA, SOBRE SOLO. AF_03/2022</t>
  </si>
  <si>
    <t>FORNECIMENTO E INSTALAÇÃO DE DEFENSA METÁLICA TRIPLA ONDA SIMPLES, SOBRE SOLO. AF_03/2022</t>
  </si>
  <si>
    <t>FORNECIMENTO E INSTALAÇÃO DE PRISMA SOBRE ASFALTO. AF_03/2022</t>
  </si>
  <si>
    <t>FORNECIMENTO E INSTALAÇÃO DE SEGREGADOR SOBRE ASFALTO. AF_03/2022</t>
  </si>
  <si>
    <t>FORNECIMENTO E INSTALAÇÃO DE TACHA SOBRE ASFALTO. AF_03/2022</t>
  </si>
  <si>
    <t>FORNECIMENTO E INSTALAÇÃO DE TACHÃO SOBRE ASFALTO. AF_03/2022</t>
  </si>
  <si>
    <t>FORNECIMENTO E INSTALAÇÃO DE TERMINAL DE ANCORAGEM DE DEFENSA METÁLICA, EM BARREIRA DE CONCRETO. AF_03/2022</t>
  </si>
  <si>
    <t>ARMAÇÃO DE DESCIDA D'ÁGUA UTILIZANDO AÇO CA-60 DE 5 MM - MONTAGEM. AF_08/2022</t>
  </si>
  <si>
    <t>BACIA DE DISSIPAÇÃO, LARGURA ATÉ 1 M, TIPO BACIA EM PEDRA DE MÃO FIXADA COM CONCRETO (DEB 01, 02), COM PREPARO MANUAL, FCK = 20 MPA, LANÇADO MANUALMENTE, INCLUINDO MATERIAIS E FÔRMAS (2 UTILIZAÇÕES). AF_08/2022</t>
  </si>
  <si>
    <t>BACIA DE DISSIPAÇÃO, LARGURA DE 1 A 4 M, TIPO BACIA EM PEDRA DE MÃO FIXADA COM CONCRETO (DEB 03, 04, 05, 06), COM PREPARO MANUAL, FCK = 20 MPA, LANÇADO MANUALMENTE, INCLUINDO MATERIAIS E FÔRMAS (2 UTILIZAÇÕES). AF_08/2022</t>
  </si>
  <si>
    <t>BACIA DE DISSIPAÇÃO, LARGURA DE 4 A 9,2 M, TIPO BACIA EM PEDRA DE MÃO FIXADA COM CONCRETO (DEB 07, 08, 09, 10, 11, 12, 13), COM PREPARO MANUAL, FCK = 20 MPA, LANÇADO MANUALMENTE, INCLUINDO MATERIAIS E FÔRMAS (2 UTILIZAÇÕES). AF_08/2022</t>
  </si>
  <si>
    <t>BACIA DE DISSIPAÇÃO, TIPO BACIA COM DENTES DE CONCRETO (01), COM PREPARO MANUAL, FCK = 20 MPA, LANÇADO MANUALMENTE, INCLUINDO MATERIAIS E FÔRMAS (2 UTILIZAÇÕES). AF_08/2022</t>
  </si>
  <si>
    <t>BACIA DE DISSIPAÇÃO, TIPO BACIA EM PEDRA DE MÃO ARGAMASSADA (DES 01, 02, 03, 04), LANÇADO MANUALMENTE, INCLUINDO MATERIAIS E FÔRMAS (2 UTILIZAÇÕES). AF_08/2022</t>
  </si>
  <si>
    <t>CONCRETAGEM DE DISSIPADOR DE ENERGIA, CONCRETO USINADO, FCK = 20 MPA, COM USO DE BOMBA - LANÇAMENTO, ADENSAMENTO E ACABAMENTO. AF_08/2022</t>
  </si>
  <si>
    <t>CONCRETAGEM DE DISSIPADOR DE ENERGIA, FCK = 20 MPA, COM USO DE JERICAS E PREPARO EM BETONEIRA DE 600 L - AREIA E BRITA COMERCIAIS - LANÇAMENTO, ADENSAMENTO E ACABAMENTO. AF_08/2022</t>
  </si>
  <si>
    <t>DESCIDA D'ÁGUA RÁPIDA (DAR 03), EM CONCRETO USINADO, FCK = 20 MPA, LANÇADO COM BOMBA, INCLUINDO ARMAÇÃO, MATERIAIS E FÔRMAS (2 UTILIZAÇÕES). AF_08/2022</t>
  </si>
  <si>
    <t>ESCADA HIDRÁULICA, LARGURA ATÉ 1M, TIPO DESCIDA D'ÁGUA DE CORTE OU ATERRO EM DEGRAUS (DCD 02, 04 E DAD 02), EM CONCRETO USINADO, FCK = 20 MPA, LANÇADO COM BOMBA, INCLUINDO ARMAÇÃO, MATERIAIS E FÔRMAS (3 UTILIZAÇÕES). AF_08/2022</t>
  </si>
  <si>
    <t>ESCADA HIDRÁULICA, LARGURA DE 1 A 4,1 M, TIPO DESCIDA D'ÁGUA DE ATERRO EM DEGRAUS (DAD 04, 06, 08, 10, 12, 14, 16, 18), EM CONCRETO USINADO, FCK = 20 MPA, LANÇADO COM BOMBA, INCLUINDO ARMAÇÃO, MATERIAIS E FÔRMAS (3 UTILIZAÇÕES). AF_08/2022</t>
  </si>
  <si>
    <t>FABRICAÇÃO, MONTAGEM E DESMONTAGEM DE FÔRMA PARA BACIA DE DISSIPAÇÃO, EM MADEIRA SERRADA, E = 25 MM, 2 UTILIZAÇÕES. AF_08/2022</t>
  </si>
  <si>
    <t>FABRICAÇÃO, MONTAGEM E DESMONTAGEM DE FÔRMA PARA ESCADA HIDRÁULICA, EM CHAPA DE MADEIRA COMPENSADA RESINADA, E = 17 MM, 3 UTILIZAÇÕES. AF_08/2022</t>
  </si>
  <si>
    <t>PEDRA ARGAMASSADA COM CIMENTO E AREIA 1:3, 40% DE ARGAMASSA EM VOLUME - AREIA E PEDRA DE MÃO COMERCIAIS - FORNECIMENTO E ASSENTAMENTO. AF_08/2022</t>
  </si>
  <si>
    <t>PEDRA DE MÃO FIXADA COM CONCRETO PARA BACIA DE DISSIPAÇÃO, 40% DE CONCRETO EM VOLUME, FCK = 20 MPA, COM USO DE JERICA E PREPARO EM BETONEIRA DE 600 L - AREIA, BRITA E PEDRA DE MÃO COMERCIAIS - LANÇAMENTO, ADENSAMENTO E ACABAMENTO. AF_08/2022</t>
  </si>
  <si>
    <t>DRAGAGEM DE MATERIAIS DE 1A CATEGORIA E COMPOSTOS ORGÂNICOS E INORGÂNICOS COM DRAGLINE (CAÇAMBA: 0,76 M3/ 43 T). AF_03/2024</t>
  </si>
  <si>
    <t>DRAGAGEM DE MATERIAIS DE 1A CATEGORIA E COMPOSTOS ORGÂNICOS E INORGÂNICOS COM ESCAVADEIRA HIDRÁULICA (CAÇAMBA: 0,80 M3/111 HP). AF_03/2024</t>
  </si>
  <si>
    <t>DRAGAGEM DE MATERIAIS DE 1A CATEGORIA E COMPOSTOS ORGÂNICOS E INORGÂNICOS COM ESCAVADEIRA HIDRÁULICA DE LONGO ALCANCE (CAÇAMBA: 0,52 M3/155 HP). AF_03/2024</t>
  </si>
  <si>
    <t>DRAGAGEM DE MATERIAIS DE 1A CATEGORIA E COMPOSTOS ORGÂNICOS E INORGÂNICOS COM RETROESCAVADEIRA (CAÇAMBA: 0,26 M3/88 HP). AF_03/2024</t>
  </si>
  <si>
    <t>ASSENTAMENTO DE TUBO DRENO DE PEAD CORRUGADO EM GEOCOMPOSTO, DN 100 MM - FORNECIMENTO E INSTALAÇÃO. AF_01/2026</t>
  </si>
  <si>
    <t>ASSENTAMENTO DE TUBO DRENO DE PEAD CORRUGADO EM GEOCOMPOSTO, DN 160 MM - FORNECIMENTO E INSTALAÇÃO. AF_01/2026</t>
  </si>
  <si>
    <t>ASSENTAMENTO DE TUBO DRENO DE PEAD CORRUGADO EM GEOCOMPOSTO, DN 200 MM - FORNECIMENTO E INSTALAÇÃO. AF_01/2026</t>
  </si>
  <si>
    <t>ASSENTAMENTO DE TUBO DRENO DE PEAD CORRUGADO EM GEOCOMPOSTO, DN 65 MM - FORNECIMENTO E INSTALAÇÃO. AF_01/2026</t>
  </si>
  <si>
    <t>CONEXÃO TUBO CORRUGADO PEAD EM TUBO PVC PARA DRENAGEM DE GEOCOMPOSTO APENAS INSTALAÇÃO. AF_01/2026</t>
  </si>
  <si>
    <t>GEOCOMPOSTO COM DUAS FACES DE GEOTÊXTIL E NÚCLEO EM PEAD COM BOLSA PARA TUBO CORRUGADO PEAD PARA TRINCHEIRA DRENANTE - FORNECIMENTO E INSTALAÇÃO. AF_01/2026</t>
  </si>
  <si>
    <t>GEOCOMPOSTO COM DUAS FACES DE GEOTÊXTIL E NÚCLEO EM PEAD HORIZONTAL - FORNECIMENTO E INSTALAÇÃO. AF_01/2026</t>
  </si>
  <si>
    <t>GEOCOMPOSTO COM DUAS FACES DE GEOTÊXTIL E NÚCLEO EM PEAD VERTICAL FIXADO POR ADESIVO CONTATO - FORNECIMENTO E INSTALAÇÃO. AF_01/2026</t>
  </si>
  <si>
    <t>GEOCOMPOSTO COM DUAS FACES DE GEOTÊXTIL E NÚCLEO EM PEAD VERTICAL FIXADO POR FINCAPINO - FORNECIMENTO E INSTALAÇÃO. AF_01/2026</t>
  </si>
  <si>
    <t>GEOCOMPOSTO COM DUAS FACES DE GEOTÊXTIL E NÚCLEO EM PEAD VERTICAL FIXADO POR MADEIRA - FORNECIMENTO E INSTALAÇÃO. AF_01/2026</t>
  </si>
  <si>
    <t>GEOCOMPOSTO COM UMA FACE DE GEOTÊXTIL E NÚCLEO EM PEAD HORIZONTAL - FORNECIMENTO E INSTALAÇÃO. AF_01/2026</t>
  </si>
  <si>
    <t>GEOCOMPOSTO COM UMA FACE DE GEOTÊXTIL E NÚCLEO EM PEAD VERTICAL FIXADO POR ADESIVO CONTATO - FORNECIMENTO E INSTALAÇÃO. AF_01/2026</t>
  </si>
  <si>
    <t>GEOCOMPOSTO COM UMA FACE DE GEOTÊXTIL E NÚCLEO EM PEAD VERTICAL FIXADO POR FINCAPINO - FORNECIMENTO E INSTALAÇÃO. AF_01/2026</t>
  </si>
  <si>
    <t>GEOCOMPOSTO COM UMA FACE DE GEOTÊXTIL E NÚCLEO EM PEAD VERTICAL FIXADO POR MADEIRA - FORNECIMENTO E INSTALAÇÃO. AF_01/2026</t>
  </si>
  <si>
    <t>GEOCOMPOSTO COM UMA FACE DE GEOTÊXTIL, NÚCLEO EM PEAD E LONA PLÁSTICA IMPERMEÁVEL HORIZONTAL - FORNECIMENTO E INSTALAÇÃO. AF_01/2026</t>
  </si>
  <si>
    <t>GEOCOMPOSTO COM UMA FACE DE GEOTÊXTIL, NÚCLEO EM PEAD E LONA PLÁSTICA IMPERMEÁVEL VERTICAL FIXADO POR ADESIVO CONTATO - FORNECIMENTO E INSTALAÇÃO. AF_01/2026</t>
  </si>
  <si>
    <t>GEOCOMPOSTO COM UMA FACE DE GEOTÊXTIL, NÚCLEO EM PEAD E LONA PLÁSTICA IMPERMEÁVEL VERTICAL FIXADO POR FINCAPINO - FORNECIMENTO E INSTALAÇÃO. AF_01/2026</t>
  </si>
  <si>
    <t>GEOCOMPOSTO COM UMA FACE DE GEOTÊXTIL, NÚCLEO EM PEAD E LONA PLÁSTICA IMPERMEÁVEL VERTICAL FIXADO POR MADEIRA - FORNECIMENTO E INSTALAÇÃO. AF_01/2026</t>
  </si>
  <si>
    <t>CAIXA DE PASSAGEM PARA AR CONDICIONADO - FORNECIMENTO E INSTALAÇÃO. AF_08/2022</t>
  </si>
  <si>
    <t>JOELHO 45 GRAUS, PVC, SOLDÁVEL, DN 20 MM, INSTALADO EM DRENO DE AR CONDICIONADO - FORNECIMENTO E INSTALAÇÃO. AF_08/2022</t>
  </si>
  <si>
    <t>JOELHO 45 GRAUS, PVC, SOLDÁVEL, DN 25MM, INSTALADO EM DRENO DE AR-CONDICIONADO - FORNECIMENTO E INSTALAÇÃO. AF_08/2022</t>
  </si>
  <si>
    <t>JOELHO 45 GRAUS, PVC, SOLDÁVEL, DN 32 MM, INSTALADO EM DRENO DE AR CONDICIONADO - FORNECIMENTO E INSTALAÇÃO. AF_08/2022</t>
  </si>
  <si>
    <t>JOELHO 90 GRAUS, PVC, SOLDÁVEL, DN 20 MM, INSTALADO EM DRENO DE AR CONDICIONADO - FORNECIMENTO E INSTALAÇÃO. AF_08/2022</t>
  </si>
  <si>
    <t>JOELHO 90 GRAUS, PVC, SOLDÁVEL, DN 25MM, INSTALADO EM DRENO DE AR-CONDICIONADO - FORNECIMENTO E INSTALAÇÃO. AF_08/2022</t>
  </si>
  <si>
    <t>JOELHO 90 GRAUS, PVC, SOLDÁVEL, DN 32 MM, INSTALADO EM DRENO DE AR CONDICIONADO - FORNECIMENTO E INSTALAÇÃO. AF_08/2022</t>
  </si>
  <si>
    <t>LUVA, PVC, SOLDÁVEL, DN 20 MM, INSTALADO EM DRENO DE AR CONDICIONADO - FORNECIMENTO E INSTALAÇÃO. AF_08/2022</t>
  </si>
  <si>
    <t>LUVA, PVC, SOLDÁVEL, DN 25MM, INSTALADO EM DRENO DE AR-CONDICIONADO - FORNECIMENTO E INSTALAÇÃO. AF_08/2022</t>
  </si>
  <si>
    <t>LUVA, PVC, SOLDÁVEL, DN 32 MM, INSTALADO EM DRENO DE AR CONDICIONADO - FORNECIMENTO E INSTALAÇÃO. AF_08/2022</t>
  </si>
  <si>
    <t>TE, PVC, SOLDÁVEL, DN 20 MM, INSTALADO EM DRENO DE AR CONDICIONADO - FORNECIMENTO E INSTALAÇÃO. AF_08/2022</t>
  </si>
  <si>
    <t>TE, PVC, SOLDÁVEL, DN 25MM, INSTALADO EM DRENO DE AR-CONDICIONADO - FORNECIMENTO E INSTALAÇÃO. AF_08/2022</t>
  </si>
  <si>
    <t>TE, PVC, SOLDÁVEL, DN 32 MM, INSTALADO EM DRENO DE AR CONDICIONADO - FORNECIMENTO E INSTALAÇÃO. AF_08/2022</t>
  </si>
  <si>
    <t>TUBO, PVC, SOLDÁVEL, DE 20MM, INSTALADO EM DRENO DE AR CONDICIONADO - FORNECIMENTO E INSTALAÇÃO. AF_08/2022</t>
  </si>
  <si>
    <t>TUBO, PVC, SOLDÁVEL, DE 25MM, INSTALADO EM DRENO DE AR-CONDICIONADO - FORNECIMENTO E INSTALAÇÃO. AF_08/2022</t>
  </si>
  <si>
    <t>TUBO, PVC, SOLDÁVEL, DE 32MM, INSTALADO EM DRENO DE AR CONDICIONADO - FORNECIMENTO E INSTALAÇÃO. AF_08/2022</t>
  </si>
  <si>
    <t>DRENO BARBACÃ, DN 100 MM, COM MATERIAL DRENANTE. AF_07/2021</t>
  </si>
  <si>
    <t>DRENO BARBACÃ, DN 50 MM, COM MATERIAL DRENANTE. AF_07/2021</t>
  </si>
  <si>
    <t>DRENO BARBACÃ, DN 75 MM, COM MATERIAL DRENANTE. AF_07/2021</t>
  </si>
  <si>
    <t>DRENO EM MURO DE CONTENÇÃO, EXECUTADO NO PÉ DO MURO, COM TUBO DE PEAD CORRUGADO FLEXÍVEL PERFURADO, ENCHIMENTO COM BRITA, ENVOLVIDO COM MANTA GEOTÊXTIL. AF_07/2021</t>
  </si>
  <si>
    <t>DRENO EM MURO DE CONTENÇÃO, EXECUTADO NO PÉ DO MURO, COM TUBO DE PEAD CORRUGADO FLEXÍVEL PERFURADO, ENVOLVIDO COM GEOCOMPOSTO DRENANTE. AF_07/2021</t>
  </si>
  <si>
    <t>DRENO EM MURO DE CONTENÇÃO, EXECUTADO NO PÉ DO MURO, COM TUBO DE PVC CORRUGADO RÍGIDO PERFURADO, ENCHIMENTO COM BRITA, ENVOLVIDO COM MANTA GEOTÊXTIL. AF_07/2021</t>
  </si>
  <si>
    <t>DRENO ESPINHA DE PEIXE (SEÇÃO (0,40 X 0,40 M), COM TUBO DE PEAD CORRUGADO PERFURADO, DN 100 MM, ENCHIMENTO COM BRITA, ENVOLVIDO COM MANTA GEOTÊXTIL, INCLUSIVE CONEXÕES. AF_07/2021</t>
  </si>
  <si>
    <t>DRENO ESPINHA DE PEIXE (SEÇÃO 0,40 X 0,40 M), COM TUBO DE PEAD CORRUGADO PERFURADO, DN 100 MM, ENCHIMENTO COM AREIA, INCLUSIVE CONEXÕES. AF_07/2021</t>
  </si>
  <si>
    <t>DRENO ESPINHA DE PEIXE (SEÇÃO 0,40 X 0,40 M), COM TUBO DE PVC CORRUGADO RÍGIDO PERFURADO, DN 100 MM, ENCHIMENTO COM AREIA, INCLUSIVE CONEXÕES. AF_07/2021</t>
  </si>
  <si>
    <t>DRENO ESPINHA DE PEIXE (SEÇÃO 0,40 X 0,40 M), COM TUBO DE PVC CORRUGADO RÍGIDO PERFURADO, DN 100 MM, ENCHIMENTO COM BRITA, ENVOLVIDO COM MANTA GEOTÊXTIL, INCLUSIVE CONEXÕES. AF_07/2021</t>
  </si>
  <si>
    <t>DRENO ESPINHA DE PEIXE (SEÇÃO 0,50 X 0,80 M), COM TUBO DE PEAD CORRUGADO PERFURADO, DN 100 MM, ENCHIMENTO COM AREIA, INCLUSIVE CONEXÕES. AF_07/2021</t>
  </si>
  <si>
    <t>DRENO ESPINHA DE PEIXE (SEÇÃO 0,50 X 0,80 M), COM TUBO DE PEAD CORRUGADO PERFURADO, DN 100 MM, ENCHIMENTO COM BRITA, ENVOLVIDO COM MANTA GEOTÊXTIL, INCLUSIVE CONEXÕES. AF_07/2021</t>
  </si>
  <si>
    <t>DRENO ESPINHA DE PEIXE (SEÇÃO 0,50 X 0,80 M), COM TUBO DE PVC CORRUGADO RÍGIDO PERFURADO, DN 100 MM, ENCHIMENTO COM AREIA, INCLUSIVE CONEXÕES. AF_07/2021</t>
  </si>
  <si>
    <t>DRENO ESPINHA DE PEIXE (SEÇÃO 0,50 X 0,80 M), COM TUBO DE PVC CORRUGADO RÍGIDO PERFURADO, DN 100 MM, ENCHIMENTO COM BRITA, ENVOLVIDO COM MANTA GEOTÊXTIL, INCLUSIVE CONEXÕES. AF_07/2021</t>
  </si>
  <si>
    <t>DRENO PROFUNDO (SEÇÃO 0,50 X 1,50 M), CEGO, ENCHIMENTO DE BRITA, ENVOLVIDO COM MANTA GEOTÊXTIL, COM SELO DE ARGILA. AF_07/2021</t>
  </si>
  <si>
    <t>DRENO PROFUNDO (SEÇÃO 0,50 X 1,50 M), CEGO, ENCHIMENTO DE BRITA, ENVOLVIDO COM MANTA GEOTÊXTIL. AF_07/2021</t>
  </si>
  <si>
    <t>DRENO PROFUNDO (SEÇÃO 0,50 X 1,50 M), COM TUBO DE CONCRETO SIMPLES POROSO, DN 200 MM, ENCHIMENTO COM AREIA, COM SELO DE ARGILA. AF_07/2021</t>
  </si>
  <si>
    <t>DRENO PROFUNDO (SEÇÃO 0,50 X 1,50 M), COM TUBO DE CONCRETO SIMPLES POROSO, DN 200 MM, ENCHIMENTO COM AREIA. AF_07/2021</t>
  </si>
  <si>
    <t>DRENO PROFUNDO (SEÇÃO 0,50 X 1,50 M), COM TUBO DE CONCRETO SIMPLES POROSO, DN 200 MM, ENCHIMENTO COM BRITA, ENVOLVIDO COM MANTA GEOTÊXTIL, COM SELO DE ARGILA. AF_07/2021</t>
  </si>
  <si>
    <t>DRENO PROFUNDO (SEÇÃO 0,50 X 1,50 M), COM TUBO DE CONCRETO SIMPLES POROSO, DN 200 MM, ENCHIMENTO COM BRITA, ENVOLVIDO COM MANTA GEOTÊXTIL. AF_07/2021</t>
  </si>
  <si>
    <t>DRENO PROFUNDO (SEÇÃO 0,50 X 1,50 M), COM TUBO DE PEAD CORRUGADO PERFURADO, DN 100 MM, ENCHIMENTO COM AREIA, COM SELO DE ARGILA. AF_07/2021</t>
  </si>
  <si>
    <t>DRENO PROFUNDO (SEÇÃO 0,50 X 1,50 M), COM TUBO DE PEAD CORRUGADO PERFURADO, DN 100 MM, ENCHIMENTO COM AREIA. AF_07/2021</t>
  </si>
  <si>
    <t>DRENO PROFUNDO (SEÇÃO 0,50 X 1,50 M), COM TUBO DE PEAD CORRUGADO PERFURADO, DN 100 MM, ENCHIMENTO COM BRITA, ENVOLVIDO COM MANTA GEOTÊXTIL, COM SELO DE ARGILA. AF_07/2021</t>
  </si>
  <si>
    <t>DRENO PROFUNDO (SEÇÃO 0,50 X 1,50 M), COM TUBO DE PEAD CORRUGADO PERFURADO, DN 100 MM, ENCHIMENTO COM BRITA, ENVOLVIDO COM MANTA GEOTÊXTIL. AF_07/2021</t>
  </si>
  <si>
    <t>DRENO PROFUNDO (SEÇÃO 0,50 X 1,50 M), COM TUBO DE PVC CORRUGADO RÍGIDO PERFURADO, DN 100 MM, ENCHIMENTO COM AREIA, COM SELO DE ARGILA. AF_07/2021</t>
  </si>
  <si>
    <t>DRENO PROFUNDO (SEÇÃO 0,50 X 1,50 M), COM TUBO DE PVC CORRUGADO RÍGIDO PERFURADO, DN 100 MM, ENCHIMENTO COM AREIA. AF_07/2021</t>
  </si>
  <si>
    <t>DRENO PROFUNDO (SEÇÃO 0,50 X 1,50 M), COM TUBO DE PVC CORRUGADO RÍGIDO PERFURADO, DN 100 MM, ENCHIMENTO COM BRITA, ENVOLVIDO COM MANTA GEOTÊXTIL, COM SELO DE ARGILA. AF_07/2021</t>
  </si>
  <si>
    <t>DRENO PROFUNDO (SEÇÃO 0,50 X 1,50 M), COM TUBO DE PVC CORRUGADO RÍGIDO PERFURADO, DN 100 MM, ENCHIMENTO COM BRITA, ENVOLVIDO COM MANTA GEOTÊXTIL. AF_07/2021</t>
  </si>
  <si>
    <t>DRENO SUBSUPERFICIAL (SEÇÃO 0,40 X 0,40 M), CEGO, ENCHIMENTO DE BRITA, ENVOLVIDO COM MANTA GEOTÊXTIL. AF_07/2021</t>
  </si>
  <si>
    <t>DRENO SUBSUPERFICIAL (SEÇÃO 0,40 X 0,40 M), CEGO, ENCHIMENTO DE BRITA. AF_07/2021</t>
  </si>
  <si>
    <t>DRENO SUBSUPERFICIAL (SEÇÃO 0,40 X 0,40 M), COM TUBO DE CONCRETO SIMPLES POROSO, DN 200 MM, ENCHIMENTO COM AREIA. AF_07/2021</t>
  </si>
  <si>
    <t>DRENO SUBSUPERFICIAL (SEÇÃO 0,40 X 0,40 M), COM TUBO DE CONCRETO SIMPLES POROSO, DN 200 MM, ENCHIMENTO COM BRITA, ENVOLVIDO COM MANTA GEOTÊXTIL. AF_07/2021</t>
  </si>
  <si>
    <t>DRENO SUBSUPERFICIAL (SEÇÃO 0,40 X 0,40 M), COM TUBO DE PEAD CORRUGADO PERFURADO, DN 100 MM, ENCHIMENTO COM AREIA. AF_07/2021</t>
  </si>
  <si>
    <t>DRENO SUBSUPERFICIAL (SEÇÃO 0,40 X 0,40 M), COM TUBO DE PEAD CORRUGADO PERFURADO, DN 100 MM, ENCHIMENTO COM BRITA, ENVOLVIDO COM MANTA GEOTÊXTIL. AF_07/2021</t>
  </si>
  <si>
    <t>DRENO SUBSUPERFICIAL (SEÇÃO 0,40 X 0,40 M), COM TUBO DE PVC CORRUGADO RÍGIDO PERFURADO, DN 100 MM, ENCHIMENTO COM AREIA. AF_07/2021</t>
  </si>
  <si>
    <t>DRENO SUBSUPERFICIAL (SEÇÃO 0,40 X 0,40 M), COM TUBO DE PVC CORRUGADO RÍGIDO PERFURADO, DN 100 MM, ENCHIMENTO COM BRITA, ENVOLVIDO COM MANTA GEOTÊXTIL. AF_07/2021</t>
  </si>
  <si>
    <t>ENCHIMENTO DE AREIA PARA DRENO, LANÇAMENTO MANUAL. AF_07/2021</t>
  </si>
  <si>
    <t>ENCHIMENTO DE AREIA PARA DRENO, LANÇAMENTO MECANIZADO. AF_07/2021</t>
  </si>
  <si>
    <t>ENCHIMENTO DE BRITA PARA DRENO, LANÇAMENTO MANUAL. AF_07/2021</t>
  </si>
  <si>
    <t>ENCHIMENTO DE BRITA PARA DRENO, LANÇAMENTO MECANIZADO. AF_07/2021</t>
  </si>
  <si>
    <t>GEOCOMPOSTO DRENANTE, INSTALADO EM MURO DE CONTENÇÃO - EXCLUSIVE DRENO NO PÉ DO MURO. AF_07/2021</t>
  </si>
  <si>
    <t>GEOTÊXTIL NÃO TECIDO 100% POLIÉSTER, RESISTÊNCIA A TRAÇÃO DE 14 KN/M (RT - 14), INSTALADO EM DRENO - FORNECIMENTO E INSTALAÇÃO. AF_07/2021</t>
  </si>
  <si>
    <t>GEOTÊXTIL NÃO TECIDO 100% POLIÉSTER, RESISTÊNCIA A TRAÇÃO DE 26 KN/M (RT - 26), INSTALADO EM DRENO - FORNECIMENTO E INSTALAÇÃO. AF_07/2021</t>
  </si>
  <si>
    <t>GEOTÊXTIL NÃO TECIDO 100% POLIÉSTER, RESISTÊNCIA A TRAÇÃO DE 31 KN/M (RT-31), INSTALADO EM DRENO - FORNECIMENTO E INSTALAÇÃO. AF_07/2021</t>
  </si>
  <si>
    <t>GEOTÊXTIL NÃO TECIDO 100% POLIÉSTER, RESISTÊNCIA A TRAÇÃO DE 9 KN/M (RT - 9), INSTALADO EM DRENO - FORNECIMENTO E INSTALAÇÃO. AF_07/2021</t>
  </si>
  <si>
    <t>JUNÇÃO DUPLA DE PVC, SÉRIE NORMAL, PARA ESGOTO PREDIAL, DN 100 X 100 X 100 MM, INSTALADA EM DRENO - FORNECIMENTO E INSTALAÇÃO. AF_07/2021</t>
  </si>
  <si>
    <t>JUNÇÃO SIMPLES DE PVC, 45 GRAUS, SÉRIE NORMAL, PARA ESGOTO PREDIAL, DN 100 MM, INSTALADA EM DRENO - FORNECIMENTO E INSTALAÇÃO. AF_07/2021</t>
  </si>
  <si>
    <t>LUVA DE PEAD, DN 100 MM, INSTALADA EM DRENO - FORNECIMENTO E INSTALAÇÃO. AF_07/2021</t>
  </si>
  <si>
    <t>LUVA DE PVC, SÉRIE NORMAL, PARA ESGOTO PREDIAL, DN 100 MM, INSTALADA EM DRENO - FORNECIMENTO E INSTALAÇÃO. AF_07/2021</t>
  </si>
  <si>
    <t>TUBO DE CONCRETO SIMPLES POROSO, DN 200 MM, PARA DRENO - FORNECIMENTO E ASSENTAMENTO. AF_07/2021</t>
  </si>
  <si>
    <t>TUBO DE PEAD CORRUGADO PERFURADO, DN 100 MM, PARA DRENO - FORNECIMENTO E ASSENTAMENTO. AF_07/2021</t>
  </si>
  <si>
    <t>TUBO DE PVC CORRUGADO RÍGIDO PERFURADO, DN 100 MM, PARA DRENO - FORNECIMENTO E ASSENTAMENTO. AF_07/2021</t>
  </si>
  <si>
    <t>FABRICAÇÃO DE CURVA, REDUÇÃO OU TÊ PARA DUTO PARA AR CONDICIONADO EM CHAPA GALVANIZADA BITOLA 22. AF_03/2024</t>
  </si>
  <si>
    <t>FABRICAÇÃO DE CURVA, REDUÇÃO OU TÊ PARA DUTO PARA AR CONDICIONADO EM CHAPA GALVANIZADA BITOLA 24. AF_03/2024</t>
  </si>
  <si>
    <t>FABRICAÇÃO DE CURVA, REDUÇÃO OU TÊ PARA DUTO PARA AR CONDICIONADO EM CHAPA GALVANIZADA BITOLA 26. AF_03/2024</t>
  </si>
  <si>
    <t>FABRICAÇÃO DE DUTO RETANGULAR PARA AR CONDICIONADO (TRECHO RETO) EM CHAPA GALVANIZADA BITOLA 22. AF_03/2024</t>
  </si>
  <si>
    <t>FABRICAÇÃO DE DUTO RETANGULAR PARA AR CONDICIONADO (TRECHO RETO) EM CHAPA GALVANIZADA BITOLA 24. AF_03/2024</t>
  </si>
  <si>
    <t>FABRICAÇÃO DE DUTO RETANGULAR PARA AR CONDICIONADO (TRECHO RETO) EM CHAPA GALVANIZADA BITOLA 26. AF_03/2024</t>
  </si>
  <si>
    <t>FABRICAÇÃO DE DUTO RETANGULAR PARA AR CONDICIONADO EM PAINEL PRÉ-ISOLADO. AF_03/2024</t>
  </si>
  <si>
    <t>INSTALAÇÃO DE COLARINHO DE AÇO GALVANIZADO DN 109 MM (4") PARA DUTO FLEXÍVEL CIRCULAR PARA AR CONDICIONADO. AF_03/2024</t>
  </si>
  <si>
    <t>INSTALAÇÃO DE COLARINHO DE AÇO GALVANIZADO DN 131 MM (5") PARA DUTO FLEXÍVEL CIRCULAR PARA AR CONDICIONADO. AF_03/2024</t>
  </si>
  <si>
    <t>INSTALAÇÃO DE COLARINHO DE AÇO GALVANIZADO DN 161 MM (6") PARA DUTO FLEXÍVEL CIRCULAR PARA AR CONDICIONADO. AF_03/2024</t>
  </si>
  <si>
    <t>INSTALAÇÃO DE COLARINHO DE AÇO GALVANIZADO DN 185 MM (7") PARA DUTO FLEXÍVEL CIRCULAR PARA AR CONDICIONADO. AF_03/2024</t>
  </si>
  <si>
    <t>INSTALAÇÃO DE COLARINHO DE AÇO GALVANIZADO DN 209 MM (8") PARA DUTO FLEXÍVEL CIRCULAR PARA AR CONDICIONADO. AF_03/2024</t>
  </si>
  <si>
    <t>INSTALAÇÃO DE COLARINHO DE AÇO GALVANIZADO DN 263 MM (10") PARA DUTO FLEXÍVEL CIRCULAR PARA AR CONDICIONADO. AF_03/2024</t>
  </si>
  <si>
    <t>INSTALAÇÃO DE COLARINHO DE AÇO GALVANIZADO DN 314 MM (12") PARA DUTO FLEXÍVEL CIRCULAR PARA AR CONDICIONADO. AF_03/2024</t>
  </si>
  <si>
    <t>INSTALAÇÃO DE COLARINHO DE AÇO GALVANIZADO DN 364 MM (14") PARA DUTO FLEXÍVEL CIRCULAR PARA AR CONDICIONADO. AF_03/2024</t>
  </si>
  <si>
    <t>INSTALAÇÃO DE CURVA, REDUÇÃO OU TÊ DE DUTO PARA AR CONDICIONADO EM CHAPA GALVANIZADA BITOLA 22 - COM ISOLAMENTO DE MANTA FIXADA NA CHAPA COM CLAVO, INCLUSO FABRICAÇÃO. AF_03/2024</t>
  </si>
  <si>
    <t>INSTALAÇÃO DE CURVA, REDUÇÃO OU TÊ DE DUTO PARA AR CONDICIONADO EM CHAPA GALVANIZADA BITOLA 22 - COM ISOLAMENTO DE MANTA FIXADA NA CHAPA COM FITA PLÁSTICA, INCLUSO FABRICAÇÃO. AF_03/2024</t>
  </si>
  <si>
    <t>INSTALAÇÃO DE CURVA, REDUÇÃO OU TÊ DE DUTO PARA AR CONDICIONADO EM CHAPA GALVANIZADA BITOLA 24 - COM ISOLAMENTO DE MANTA FIXADA NA CHAPA COM CLAVO, INCLUSO FABRICAÇÃO. AF_03/2024</t>
  </si>
  <si>
    <t>INSTALAÇÃO DE CURVA, REDUÇÃO OU TÊ DE DUTO PARA AR CONDICIONADO EM CHAPA GALVANIZADA BITOLA 24 - COM ISOLAMENTO DE MANTA FIXADA NA CHAPA COM FITA PLÁSTICA, INCLUSO FABRICAÇÃO. AF_03/2024</t>
  </si>
  <si>
    <t>INSTALAÇÃO DE CURVA, REDUÇÃO OU TÊ DE DUTO PARA AR CONDICIONADO EM CHAPA GALVANIZADA BITOLA 26 - COM ISOLAMENTO DE MANTA FIXADA NA CHAPA COM CLAVO, INCLUSO FABRICAÇÃO. AF_03/2024</t>
  </si>
  <si>
    <t>INSTALAÇÃO DE CURVA, REDUÇÃO OU TÊ DE DUTO PARA AR CONDICIONADO EM CHAPA GALVANIZADA BITOLA 26 - COM ISOLAMENTO DE MANTA FIXADA NA CHAPA COM FITA PLÁSTICA, INCLUSO FABRICAÇÃO. AF_03/2024</t>
  </si>
  <si>
    <t>INSTALAÇÃO DE CURVA, REDUÇÃO OU TÊ PARA DUTO PARA AR CONDICIONADO EM CHAPA GALVANIZADA BITOLA 22 - COM ISOLAMENTO DE MANTA COLADA NA CHAPA, INCLUSO FABRICAÇÃO. AF_03/2024</t>
  </si>
  <si>
    <t>INSTALAÇÃO DE CURVA, REDUÇÃO OU TÊ PARA DUTO PARA AR CONDICIONADO EM CHAPA GALVANIZADA BITOLA 22 - SEM ISOLAMENTO, INCLUSO FABRICAÇÃO. AF_03/2024</t>
  </si>
  <si>
    <t>INSTALAÇÃO DE CURVA, REDUÇÃO OU TÊ PARA DUTO PARA AR CONDICIONADO EM CHAPA GALVANIZADA BITOLA 24 - COM ISOLAMENTO DE MANTA COLADA NA CHAPA, INCLUSO FABRICAÇÃO. AF_03/2024</t>
  </si>
  <si>
    <t>INSTALAÇÃO DE CURVA, REDUÇÃO OU TÊ PARA DUTO PARA AR CONDICIONADO EM CHAPA GALVANIZADA BITOLA 24 - SEM ISOLAMENTO, INCLUSO FABRICAÇÃO. AF_03/2024</t>
  </si>
  <si>
    <t>INSTALAÇÃO DE CURVA, REDUÇÃO OU TÊ PARA DUTO PARA AR CONDICIONADO EM CHAPA GALVANIZADA BITOLA 26 - COM ISOLAMENTO DE MANTA COLADA NA CHAPA, INCLUSO FABRICAÇÃO. AF_03/2024</t>
  </si>
  <si>
    <t>INSTALAÇÃO DE CURVA, REDUÇÃO OU TÊ PARA DUTO PARA AR CONDICIONADO EM CHAPA GALVANIZADA BITOLA 26 - SEM ISOLAMENTO, INCLUSO FABRICAÇÃO. AF_03/2024</t>
  </si>
  <si>
    <t>INSTALAÇÃO DE DUTO FLEXÍVEL CIRCULAR PARA AR CONDICIONADO EM ALUMÍNIO ISOLADO - DN 109 MM (4"). AF_03/2024</t>
  </si>
  <si>
    <t>INSTALAÇÃO DE DUTO FLEXÍVEL CIRCULAR PARA AR CONDICIONADO EM ALUMÍNIO ISOLADO - DN 131 MM (5"). AF_03/2024</t>
  </si>
  <si>
    <t>INSTALAÇÃO DE DUTO FLEXÍVEL CIRCULAR PARA AR CONDICIONADO EM ALUMÍNIO ISOLADO - DN 161 MM (6"). AF_03/2024</t>
  </si>
  <si>
    <t>INSTALAÇÃO DE DUTO FLEXÍVEL CIRCULAR PARA AR CONDICIONADO EM ALUMÍNIO ISOLADO - DN 185 MM (7"). AF_03/2024</t>
  </si>
  <si>
    <t>INSTALAÇÃO DE DUTO FLEXÍVEL CIRCULAR PARA AR CONDICIONADO EM ALUMÍNIO ISOLADO - DN 209 MM (8"). AF_03/2024</t>
  </si>
  <si>
    <t>INSTALAÇÃO DE DUTO FLEXÍVEL CIRCULAR PARA AR CONDICIONADO EM ALUMÍNIO ISOLADO - DN 263 MM (10"). AF_03/2024</t>
  </si>
  <si>
    <t>INSTALAÇÃO DE DUTO FLEXÍVEL CIRCULAR PARA AR CONDICIONADO EM ALUMÍNIO ISOLADO - DN 314 MM (12"). AF_03/2024</t>
  </si>
  <si>
    <t>INSTALAÇÃO DE DUTO FLEXÍVEL CIRCULAR PARA AR CONDICIONADO EM ALUMÍNIO ISOLADO - DN 364 MM (14"). AF_03/2024</t>
  </si>
  <si>
    <t>INSTALAÇÃO DE DUTO RETANGULAR PARA AR CONDICIONADO (TRECHO RETO) EM CHAPA GALVANIZADA BITOLA 22 - COM ISOLAMENTO DE MANTA COLADA NA CHAPA, INCLUSO FABRICAÇÃO. AF_03/2024</t>
  </si>
  <si>
    <t>INSTALAÇÃO DE DUTO RETANGULAR PARA AR CONDICIONADO (TRECHO RETO) EM CHAPA GALVANIZADA BITOLA 22 - COM ISOLAMENTO DE MANTA FIXADA NA CHAPA COM CLAVO, INCLUSO FABRICAÇÃO. AF_03/2024</t>
  </si>
  <si>
    <t>INSTALAÇÃO DE DUTO RETANGULAR PARA AR CONDICIONADO (TRECHO RETO) EM CHAPA GALVANIZADA BITOLA 22 - COM ISOLAMENTO DE MANTA FIXADA NA CHAPA COM FITA PLÁSTICA, INCLUSO FABRICAÇÃO. AF_03/2024</t>
  </si>
  <si>
    <t>INSTALAÇÃO DE DUTO RETANGULAR PARA AR CONDICIONADO (TRECHO RETO) EM CHAPA GALVANIZADA BITOLA 22 - SEM ISOLAMENTO, INCLUSO FABRICAÇÃO. AF_03/2024</t>
  </si>
  <si>
    <t>INSTALAÇÃO DE DUTO RETANGULAR PARA AR CONDICIONADO (TRECHO RETO) EM CHAPA GALVANIZADA BITOLA 24 - COM ISOLAMENTO DE MANTA COLADA NA CHAPA, INCLUSO FABRICAÇÃO. AF_03/2024</t>
  </si>
  <si>
    <t>INSTALAÇÃO DE DUTO RETANGULAR PARA AR CONDICIONADO (TRECHO RETO) EM CHAPA GALVANIZADA BITOLA 24 - COM ISOLAMENTO DE MANTA FIXADA NA CHAPA COM CLAVO, INCLUSO FABRICAÇÃO. AF_03/2024</t>
  </si>
  <si>
    <t>INSTALAÇÃO DE DUTO RETANGULAR PARA AR CONDICIONADO (TRECHO RETO) EM CHAPA GALVANIZADA BITOLA 24 - COM ISOLAMENTO DE MANTA FIXADA NA CHAPA COM FITA PLÁSTICA, INCLUSO FABRICAÇÃO. AF_03/2024</t>
  </si>
  <si>
    <t>INSTALAÇÃO DE DUTO RETANGULAR PARA AR CONDICIONADO (TRECHO RETO) EM CHAPA GALVANIZADA BITOLA 24 - SEM ISOLAMENTO, INCLUSO FABRICAÇÃO. AF_03/2024</t>
  </si>
  <si>
    <t>INSTALAÇÃO DE DUTO RETANGULAR PARA AR CONDICIONADO (TRECHO RETO) EM CHAPA GALVANIZADA BITOLA 26 - COM ISOLAMENTO DE MANTA COLADA NA CHAPA, INCLUSO FABRICAÇÃO. AF_03/2024</t>
  </si>
  <si>
    <t>INSTALAÇÃO DE DUTO RETANGULAR PARA AR CONDICIONADO (TRECHO RETO) EM CHAPA GALVANIZADA BITOLA 26 - COM ISOLAMENTO DE MANTA FIXADA NA CHAPA COM CLAVO, INCLUSO FABRICAÇÃO. AF_03/2024</t>
  </si>
  <si>
    <t>INSTALAÇÃO DE DUTO RETANGULAR PARA AR CONDICIONADO (TRECHO RETO) EM CHAPA GALVANIZADA BITOLA 26 - COM ISOLAMENTO DE MANTA FIXADA NA CHAPA COM FITA PLÁSTICA, INCLUSO FABRICAÇÃO. AF_03/2024</t>
  </si>
  <si>
    <t>INSTALAÇÃO DE DUTO RETANGULAR PARA AR CONDICIONADO (TRECHO RETO) EM CHAPA GALVANIZADA BITOLA 26 - SEM ISOLAMENTO, INCLUSO FABRICAÇÃO. AF_03/2024</t>
  </si>
  <si>
    <t>INSTALAÇÃO DE DUTO RETANGULAR PARA AR CONDICIONADO EM PAINEL PRÉ-ISOLADO, INCLUSO FABRICAÇÃO. AF_03/2024</t>
  </si>
  <si>
    <t>PINTURA ANTICORROSIVA DE DUTO METÁLICO. AF_03/2024</t>
  </si>
  <si>
    <t>COTOVELO HORIZONTAL 90º PARA ELETROCALHA, LISA OU PERFURADA EM AÇO GALVANIZADO, LARGURA DE 100MM E ALTURA DE 50MM - FORNECIMENTO E INSTALAÇÃO. AF_04/2023</t>
  </si>
  <si>
    <t>COTOVELO HORIZONTAL 90º PARA ELETROCALHA, LISA OU PERFURADA EM AÇO GALVANIZADO, LARGURA DE 50MM E ALTURA DE 50MM - FORNECIMENTO E INSTALAÇÃO. AF_04/2023</t>
  </si>
  <si>
    <t>COTOVELO HORIZONTAL 90º PARA ELETROCALHA, LISA OU PERFURADA EM AÇO GALVANIZADO, LARGURA DE 75MM E ALTURA DE 50MM - FORNECIMENTO E INSTALAÇÃO. AF_04/2023</t>
  </si>
  <si>
    <t>COTOVELO HORIZONTAL 90º, PARA ELETROCALHA, LISA OU PERFURADA EM AÇO GALVANIZADO, LARGURA DE 125MM E ALTURA DE 50MM - FORNECIMENTO E INSTALAÇÃO. AF_04/2023</t>
  </si>
  <si>
    <t>COTOVELO HORIZONTAL 90º, PARA ELETROCALHA, LISA OU PERFURADA EM AÇO GALVANIZADO, LARGURA DE 150MM E ALTURA DE 50MM - FORNECIMENTO E INSTALAÇÃO. AF_04/2023</t>
  </si>
  <si>
    <t>COTOVELO HORIZONTAL 90º, PARA ELETROCALHA, LISA OU PERFURADA EM AÇO GALVANIZADO, LARGURA DE 200MM E ALTURA DE 50MM - FORNECIMENTO E INSTALAÇÃO. AF_04/2023</t>
  </si>
  <si>
    <t>COTOVELO HORIZONTAL 90º, PARA ELETROCALHA, LISA OU PERFURADA EM AÇO GALVANIZADO, LARGURA DE 250MM E ALTURA DE 50MM - FORNECIMENTO E INSTALAÇÃO. AF_04/2023</t>
  </si>
  <si>
    <t>COTOVELO HORIZONTAL 90º, PARA ELETROCALHA, LISA OU PERFURADA EM AÇO GALVANIZADO, LARGURA DE 300MM E ALTURA DE 50MM - FORNECIMENTO E INSTALAÇÃO. AF_04/2023</t>
  </si>
  <si>
    <t>COTOVELO HORIZONTAL 90º, PARA ELETROCALHA, LISA OU PERFURADA EM AÇO GALVANIZADO, LARGURA DE 400MM E ALTURA DE 50MM - FORNECIMENTO E INSTALAÇÃO. AF_04/2023</t>
  </si>
  <si>
    <t>COTOVELO HORIZONTAL 90º, PARA ELETROCALHA, LISA OU PERFURADA EM AÇO GALVANIZADO, LARGURA DE 500MM E ALTURA DE 50MM - FORNECIMENTO E INSTALAÇÃO. AF_04/2023</t>
  </si>
  <si>
    <t>COTOVELO HORIZONTAL 90º, PARA ELETROCALHA, LISA OU PERFURADA EM AÇO GALVANIZADO, LARGURA DE 600MM E ALTURA DE 50MM - FORNECIMENTO E INSTALAÇÃO. AF_04/2023</t>
  </si>
  <si>
    <t>COTOVELO HORIZONTAL 90º, PARA ELETROCALHA, LISA OU PERFURADA EM AÇO GALVANIZADO, LARGURA DE 700MM E ALTURA DE 50MM - FORNECIMENTO E INSTALAÇÃO. AF_04/2023</t>
  </si>
  <si>
    <t>COTOVELO HORIZONTAL 90º, PARA ELETROCALHA, LISA OU PERFURADA EM AÇO GALVANIZADO, LARGURA DE 800MM E ALTURA DE 50MM - FORNECIMENTO E INSTALAÇÃO. AF_04/2023</t>
  </si>
  <si>
    <t>COTOVELO RETO 90º PARA ELETROCALHA, LISA OU PERFURADA EM AÇO GALVANIZADO, LARGURA DE 100MM E ALTURA DE 50MM - FORNECIMENTO E INSTALAÇÃO. AF_04/2023</t>
  </si>
  <si>
    <t>COTOVELO RETO 90º PARA ELETROCALHA, LISA OU PERFURADA EM AÇO GALVANIZADO, LARGURA DE 50MM E ALTURA DE 50MM - FORNECIMENTO E INSTALAÇÃO. AF_04/2023</t>
  </si>
  <si>
    <t>COTOVELO RETO 90º PARA ELETROCALHA, LISA OU PERFURADA EM AÇO GALVANIZADO, LARGURA DE 75MM E ALTURA DE 50MM - FORNECIMENTO E INSTALAÇÃO. AF_04/2023</t>
  </si>
  <si>
    <t>COTOVELO RETO 90º, PARA ELETROCALHA, LISA OU PERFURADA EM AÇO GALVANIZADO, LARGURA DE 125MM E ALTURA DE 50MM - FORNECIMENTO E INSTALAÇÃO. AF_04/2023</t>
  </si>
  <si>
    <t>COTOVELO RETO 90º, PARA ELETROCALHA, LISA OU PERFURADA EM AÇO GALVANIZADO, LARGURA DE 150MM E ALTURA DE 50MM - FORNECIMENTO E INSTALAÇÃO. AF_04/2023</t>
  </si>
  <si>
    <t>COTOVELO RETO 90º, PARA ELETROCALHA, LISA OU PERFURADA EM AÇO GALVANIZADO, LARGURA DE 200MM E ALTURA DE 50MM - FORNECIMENTO E INSTALAÇÃO. AF_04/2023</t>
  </si>
  <si>
    <t>COTOVELO RETO 90º, PARA ELETROCALHA, LISA OU PERFURADA EM AÇO GALVANIZADO, LARGURA DE 250MM E ALTURA DE 50MM - FORNECIMENTO E INSTALAÇÃO. AF_04/2023</t>
  </si>
  <si>
    <t>COTOVELO RETO 90º, PARA ELETROCALHA, LISA OU PERFURADA EM AÇO GALVANIZADO, LARGURA DE 300MM E ALTURA DE 50MM - FORNECIMENTO E INSTALAÇÃO. AF_04/2023</t>
  </si>
  <si>
    <t>COTOVELO RETO 90º, PARA ELETROCALHA, LISA OU PERFURADA EM AÇO GALVANIZADO, LARGURA DE 400MM E ALTURA DE 50MM - FORNECIMENTO E INSTALAÇÃO. AF_04/2023</t>
  </si>
  <si>
    <t>COTOVELO RETO 90º, PARA ELETROCALHA, LISA OU PERFURADA EM AÇO GALVANIZADO, LARGURA DE 500MM E ALTURA DE 50MM - FORNECIMENTO E INSTALAÇÃO. AF_04/2023</t>
  </si>
  <si>
    <t>COTOVELO RETO 90º, PARA ELETROCALHA, LISA OU PERFURADA EM AÇO GALVANIZADO, LARGURA DE 600MM E ALTURA DE 50MM - FORNECIMENTO E INSTALAÇÃO. AF_04/2023</t>
  </si>
  <si>
    <t>COTOVELO RETO 90º, PARA ELETROCALHA, LISA OU PERFURADA EM AÇO GALVANIZADO, LARGURA DE 700MM E ALTURA DE 50MM - FORNECIMENTO E INSTALAÇÃO. AF_04/2023</t>
  </si>
  <si>
    <t>COTOVELO RETO 90º, PARA ELETROCALHA, LISA OU PERFURADA EM AÇO GALVANIZADO, LARGURA DE 800MM E ALTURA DE 50MM - FORNECIMENTO E INSTALAÇÃO. AF_04/2023</t>
  </si>
  <si>
    <t>CURVA HORIZONTAL 90º PARA ELETROCALHA, LISA OU PERFURADA EM AÇO GALVANIZADO, LARGURA DE 100MM E ALTURA DE 50MM - FORNECIMENTO E INSTALAÇÃO. AF_04/2023</t>
  </si>
  <si>
    <t>CURVA HORIZONTAL 90º PARA ELETROCALHA, LISA OU PERFURADA EM AÇO GALVANIZADO, LARGURA DE 50MM E ALTURA DE 50MM - FORNECIMENTO E INSTALAÇÃO. AF_04/2023</t>
  </si>
  <si>
    <t>CURVA HORIZONTAL 90º, PARA ELETROCALHA, LISA OU PERFURADA EM AÇO GALVANIZADO, LARGURA DE 125MM E ALTURA DE 50MM - FORNECIMENTO E INSTALAÇÃO. AF_04/2023</t>
  </si>
  <si>
    <t>CURVA HORIZONTAL 90º, PARA ELETROCALHA, LISA OU PERFURADA EM AÇO GALVANIZADO, LARGURA DE 150MM E ALTURA DE 50MM - FORNECIMENTO E INSTALAÇÃO. AF_04/2023</t>
  </si>
  <si>
    <t>CURVA HORIZONTAL 90º, PARA ELETROCALHA, LISA OU PERFURADA EM AÇO GALVANIZADO, LARGURA DE 200MM E ALTURA DE 50MM - FORNECIMENTO E INSTALAÇÃO. AF_04/2023</t>
  </si>
  <si>
    <t>CURVA HORIZONTAL 90º, PARA ELETROCALHA, LISA OU PERFURADA EM AÇO GALVANIZADO, LARGURA DE 250MM E ALTURA DE 50MM - FORNECIMENTO E INSTALAÇÃO. AF_04/2023</t>
  </si>
  <si>
    <t>CURVA HORIZONTAL 90º, PARA ELETROCALHA, LISA OU PERFURADA EM AÇO GALVANIZADO, LARGURA DE 300MM E ALTURA DE 50MM - FORNECIMENTO E INSTALAÇÃO. AF_04/2023</t>
  </si>
  <si>
    <t>CURVA HORIZONTAL 90º, PARA ELETROCALHA, LISA OU PERFURADA EM AÇO GALVANIZADO, LARGURA DE 400MM E ALTURA DE 50MM - FORNECIMENTO E INSTALAÇÃO. AF_04/2023</t>
  </si>
  <si>
    <t>CURVA HORIZONTAL 90º, PARA ELETROCALHA, LISA OU PERFURADA EM AÇO GALVANIZADO, LARGURA DE 500MM E ALTURA DE 50MM - FORNECIMENTO E INSTALAÇÃO. AF_04/2023</t>
  </si>
  <si>
    <t>CURVA HORIZONTAL 90º, PARA ELETROCALHA, LISA OU PERFURADA EM AÇO GALVANIZADO, LARGURA DE 600MM E ALTURA DE 50MM - FORNECIMENTO E INSTALAÇÃO. AF_04/2023</t>
  </si>
  <si>
    <t>CURVA HORIZONTAL 90º, PARA ELETROCALHA, LISA OU PERFURADA EM AÇO GALVANIZADO, LARGURA DE 700MM E ALTURA DE 50MM - FORNECIMENTO E INSTALAÇÃO. AF_04/2023</t>
  </si>
  <si>
    <t>CURVA HORIZONTAL 90º, PARA ELETROCALHA, LISA OU PERFURADA EM AÇO GALVANIZADO, LARGURA DE 75MM E ALTURA DE 50MM - FORNECIMENTO E INSTALAÇÃO. AF_04/2023</t>
  </si>
  <si>
    <t>CURVA HORIZONTAL 90º, PARA ELETROCALHA, LISA OU PERFURADA EM AÇO GALVANIZADO, LARGURA DE 800MM E ALTURA DE 50MM - FORNECIMENTO E INSTALAÇÃO. AF_04/2023</t>
  </si>
  <si>
    <t>ELETROCALHA LISA OU PERFURADA EM AÇO GALVANIZADO, LARGURA 100MM E ALTURA 50MM, INCLUSIVE EMENDA E FIXAÇÃO - FORNECIMENTO E INSTALAÇÃO. AF_04/2023</t>
  </si>
  <si>
    <t>ELETROCALHA LISA OU PERFURADA EM AÇO GALVANIZADO, LARGURA 125MM E ALTURA 50MM, INCLUSIVE EMENDA E FIXAÇÃO - FORNECIMENTO E INSTALAÇÃO. AF_04/2023</t>
  </si>
  <si>
    <t>ELETROCALHA LISA OU PERFURADA EM AÇO GALVANIZADO, LARGURA 150MM E ALTURA 50MM, INCLUSIVE EMENDA E FIXAÇÃO - FORNECIMENTO E INSTALAÇÃO. AF_04/2023</t>
  </si>
  <si>
    <t>ELETROCALHA LISA OU PERFURADA EM AÇO GALVANIZADO, LARGURA 200MM E ALTURA 50MM, INCLUSIVE EMENDA E FIXAÇÃO - FORNECIMENTO E INSTALAÇÃO. AF_04/2023</t>
  </si>
  <si>
    <t>ELETROCALHA LISA OU PERFURADA EM AÇO GALVANIZADO, LARGURA 250MM E ALTURA 50MM, INCLUSIVE EMENDA E FIXAÇÃO - FORNECIMENTO E INSTALAÇÃO. AF_04/2023</t>
  </si>
  <si>
    <t>ELETROCALHA LISA OU PERFURADA EM AÇO GALVANIZADO, LARGURA 300MM E ALTURA 50MM, INCLUSIVE EMENDA E FIXAÇÃO - FORNECIMENTO E INSTALAÇÃO. AF_04/2023</t>
  </si>
  <si>
    <t>ELETROCALHA LISA OU PERFURADA EM AÇO GALVANIZADO, LARGURA 400MM E ALTURA 50MM, INCLUSIVE EMENDA E FIXAÇÃO - FORNECIMENTO E INSTALAÇÃO. AF_04/2023</t>
  </si>
  <si>
    <t>ELETROCALHA LISA OU PERFURADA EM AÇO GALVANIZADO, LARGURA 500MM E ALTURA 50MM, INCLUSIVE EMENDA E FIXAÇÃO - FORNECIMENTO E INSTALAÇÃO. AF_04/2023</t>
  </si>
  <si>
    <t>ELETROCALHA LISA OU PERFURADA EM AÇO GALVANIZADO, LARGURA 50MM E ALTURA 50MM, INCLUSIVE EMENDA E FIXAÇÃO - FORNECIMENTO E INSTALAÇÃO. AF_04/2023</t>
  </si>
  <si>
    <t>ELETROCALHA LISA OU PERFURADA EM AÇO GALVANIZADO, LARGURA 600MM E ALTURA 50MM, INCLUSIVE EMENDA E FIXAÇÃO - FORNECIMENTO E INSTALAÇÃO. AF_04/2023</t>
  </si>
  <si>
    <t>ELETROCALHA LISA OU PERFURADA EM AÇO GALVANIZADO, LARGURA 700MM E ALTURA 50MM, INCLUSIVE EMENDA E FIXAÇÃO - FORNECIMENTO E INSTALAÇÃO. AF_04/2023</t>
  </si>
  <si>
    <t>ELETROCALHA LISA OU PERFURADA EM AÇO GALVANIZADO, LARGURA 75MM E ALTURA 50MM, INCLUSIVE EMENDA E FIXAÇÃO - FORNECIMENTO E INSTALAÇÃO. AF_04/2023</t>
  </si>
  <si>
    <t>ELETROCALHA LISA OU PERFURADA EM AÇO GALVANIZADO, LARGURA 800MM E ALTURA 50MM, INCLUSIVE EMENDA E FIXAÇÃO - FORNECIMENTO E INSTALAÇÃO. AF_04/2023</t>
  </si>
  <si>
    <t>EMENDA PARA ELETROCALHA, LISA OU PERFURADA EM AÇO GALVANIZADO, LARGURA 100MM E ALTURA 50MM - FORNECIMENTO E INSTALAÇÃO. AF_04/2023</t>
  </si>
  <si>
    <t>EMENDA PARA ELETROCALHA, LISA OU PERFURADA EM AÇO GALVANIZADO, LARGURA 125MM E ALTURA 50MM - FORNECIMENTO E INSTALAÇÃO. AF_04/2023</t>
  </si>
  <si>
    <t>EMENDA PARA ELETROCALHA, LISA OU PERFURADA EM AÇO GALVANIZADO, LARGURA 150MM E ALTURA 50MM - FORNECIMENTO E INSTALAÇÃO. AF_04/2023</t>
  </si>
  <si>
    <t>EMENDA PARA ELETROCALHA, LISA OU PERFURADA EM AÇO GALVANIZADO, LARGURA 50MM E ALTURA 50MM - FORNECIMENTO E INSTALAÇÃO. AF_04/2023</t>
  </si>
  <si>
    <t>EMENDA PARA ELETROCALHA, LISA OU PERFURADA EM AÇO GALVANIZADO, LARGURA 75MM E ALTURA 50MM - FORNECIMENTO E INSTALAÇÃO. AF_04/2023</t>
  </si>
  <si>
    <t>EMENDA PARA ELETROCALHA, LISA OU PERFURADA EM AÇO GALVANIZADO, LARGURA DE 200MM E ALTURA DE 50MM - FORNECIMENTO E INSTALAÇÃO. AF_04/2023</t>
  </si>
  <si>
    <t>EMENDA PARA ELETROCALHA, LISA OU PERFURADA EM AÇO GALVANIZADO, LARGURA DE 250MM E ALTURA DE 50MM - FORNECIMENTO E INSTALAÇÃO. AF_04/2023</t>
  </si>
  <si>
    <t>EMENDA PARA ELETROCALHA, LISA OU PERFURADA EM AÇO GALVANIZADO, LARGURA DE 300MM E ALTURA DE 50MM - FORNECIMENTO E INSTALAÇÃO. AF_04/2023</t>
  </si>
  <si>
    <t>EMENDA PARA ELETROCALHA, LISA OU PERFURADA EM AÇO GALVANIZADO, LARGURA DE 400MM E ALTURA DE 50MM - FORNECIMENTO E INSTALAÇÃO. AF_04/2023</t>
  </si>
  <si>
    <t>EMENDA PARA ELETROCALHA, LISA OU PERFURADA EM AÇO GALVANIZADO, LARGURA DE 500MM E ALTURA DE 50MM - FORNECIMENTO E INSTALAÇÃO. AF_04/2023</t>
  </si>
  <si>
    <t>EMENDA PARA ELETROCALHA, LISA OU PERFURADA EM AÇO GALVANIZADO, LARGURA DE 600MM E ALTURA DE 50MM - FORNECIMENTO E INSTALAÇÃO. AF_04/2023</t>
  </si>
  <si>
    <t>EMENDA PARA ELETROCALHA, LISA OU PERFURADA EM AÇO GALVANIZADO, LARGURA DE 700MM E ALTURA DE 50MM - FORNECIMENTO E INSTALAÇÃO. AF_04/2023</t>
  </si>
  <si>
    <t>EMENDA PARA ELETROCALHA, LISA OU PERFURADA EM AÇO GALVANIZADO, LARGURA DE 800MM E ALTURA DE 50MM - FORNECIMENTO E INSTALAÇÃO. AF_04/2023</t>
  </si>
  <si>
    <t>REDUÇÃO PARA ELETROCALHA, LISA OU PERFURADA EM AÇO GALVANIZADO, 100X75MM E ALTURA 50MM - FORNECIMENTO E INSTALAÇÃO. AF_04/2023</t>
  </si>
  <si>
    <t>REDUÇÃO PARA ELETROCALHA, LISA OU PERFURADA EM AÇO GALVANIZADO, 125X100MM E ALTURA DE 50MM - FORNECIMENTO E INSTALAÇÃO. AF_04/2023</t>
  </si>
  <si>
    <t>REDUÇÃO PARA ELETROCALHA, LISA OU PERFURADA EM AÇO GALVANIZADO, 150X125MM E ALTURA DE 50MM - FORNECIMENTO E INSTALAÇÃO. AF_04/2023</t>
  </si>
  <si>
    <t>REDUÇÃO PARA ELETROCALHA, LISA OU PERFURADA EM AÇO GALVANIZADO, 75X50MM E ALTURA 50MM - FORNECIMENTO E INSTALAÇÃO. AF_04/2023</t>
  </si>
  <si>
    <t>REDUÇÃO PARA ELETROCALHA, LISA OU PERFURADA EM AÇO GALVANIZADO, LARGURA DE 200X150MM E ALTURA DE 50MM - FORNECIMENTO E INSTALAÇÃO. AF_04/2023</t>
  </si>
  <si>
    <t>REDUÇÃO PARA ELETROCALHA, LISA OU PERFURADA EM AÇO GALVANIZADO, LARGURA DE 250X200MM E ALTURA DE 50MM - FORNECIMENTO E INSTALAÇÃO. AF_04/2023</t>
  </si>
  <si>
    <t>REDUÇÃO PARA ELETROCALHA, LISA OU PERFURADA EM AÇO GALVANIZADO, LARGURA DE 300X250MM E ALTURA DE 50MM - FORNECIMENTO E INSTALAÇÃO. AF_04/2023</t>
  </si>
  <si>
    <t>REDUÇÃO PARA ELETROCALHA, LISA OU PERFURADA EM AÇO GALVANIZADO, LARGURA DE 400X300MM E ALTURA DE 50MM - FORNECIMENTO E INSTALAÇÃO. AF_04/2023</t>
  </si>
  <si>
    <t>REDUÇÃO PARA ELETROCALHA, LISA OU PERFURADA EM AÇO GALVANIZADO, LARGURA DE 500X400MM E ALTURA DE 50MM - FORNECIMENTO E INSTALAÇÃO. AF_04/2023</t>
  </si>
  <si>
    <t>REDUÇÃO PARA ELETROCALHA, LISA OU PERFURADA EM AÇO GALVANIZADO, LARGURA DE 600X500MM E ALTURA DE 50MM - FORNECIMENTO E INSTALAÇÃO. AF_04/2023</t>
  </si>
  <si>
    <t>REDUÇÃO PARA ELETROCALHA, LISA OU PERFURADA EM AÇO GALVANIZADO, LARGURA DE 700X600MM E ALTURA DE 50MM - FORNECIMENTO E INSTALAÇÃO. AF_04/2023</t>
  </si>
  <si>
    <t>REDUÇÃO PARA ELETROCALHA, LISA OU PERFURADA EM AÇO GALVANIZADO, LARGURA DE 800X700MM E ALTURA DE 50MM - FORNECIMENTO E INSTALAÇÃO. AF_04/2023</t>
  </si>
  <si>
    <t>TÊ HORIZONTAL 90º, PARA ELETROCALHA, LISA OU PERFURADA EM AÇO GALVANIZADO, LARGURA DE 100MM E ALTURA DE 50MM - FORNECIMENTO E INSTALAÇÃO. AF_04/2023</t>
  </si>
  <si>
    <t>TÊ HORIZONTAL 90º, PARA ELETROCALHA, LISA OU PERFURADA EM AÇO GALVANIZADO, LARGURA DE 125MM E ALTURA DE 50MM - FORNECIMENTO E INSTALAÇÃO. AF_04/2023</t>
  </si>
  <si>
    <t>TÊ HORIZONTAL 90º, PARA ELETROCALHA, LISA OU PERFURADA EM AÇO GALVANIZADO, LARGURA DE 150MM E ALTURA DE 50MM - FORNECIMENTO E INSTALAÇÃO. AF_04/2023</t>
  </si>
  <si>
    <t>TÊ HORIZONTAL 90º, PARA ELETROCALHA, LISA OU PERFURADA EM AÇO GALVANIZADO, LARGURA DE 200MM E ALTURA DE 50MM - FORNECIMENTO E INSTALAÇÃO. AF_04/2023</t>
  </si>
  <si>
    <t>TÊ HORIZONTAL 90º, PARA ELETROCALHA, LISA OU PERFURADA EM AÇO GALVANIZADO, LARGURA DE 250MM E ALTURA DE 50MM - FORNECIMENTO E INSTALAÇÃO. AF_04/2023</t>
  </si>
  <si>
    <t>TÊ HORIZONTAL 90º, PARA ELETROCALHA, LISA OU PERFURADA EM AÇO GALVANIZADO, LARGURA DE 300MM E ALTURA DE 50MM - FORNECIMENTO E INSTALAÇÃO. AF_04/2023</t>
  </si>
  <si>
    <t>TÊ HORIZONTAL 90º, PARA ELETROCALHA, LISA OU PERFURADA EM AÇO GALVANIZADO, LARGURA DE 400MM E ALTURA DE 50MM - FORNECIMENTO E INSTALAÇÃO. AF_04/2023</t>
  </si>
  <si>
    <t>TÊ HORIZONTAL 90º, PARA ELETROCALHA, LISA OU PERFURADA EM AÇO GALVANIZADO, LARGURA DE 500MM E ALTURA DE 50MM - FORNECIMENTO E INSTALAÇÃO. AF_04/2023</t>
  </si>
  <si>
    <t>TÊ HORIZONTAL 90º, PARA ELETROCALHA, LISA OU PERFURADA EM AÇO GALVANIZADO, LARGURA DE 50MM E ALTURA DE 50MM - FORNECIMENTO E INSTALAÇÃO. AF_04/2023</t>
  </si>
  <si>
    <t>TÊ HORIZONTAL 90º, PARA ELETROCALHA, LISA OU PERFURADA EM AÇO GALVANIZADO, LARGURA DE 600MM E ALTURA DE 50MM - FORNECIMENTO E INSTALAÇÃO. AF_04/2023</t>
  </si>
  <si>
    <t>TÊ HORIZONTAL 90º, PARA ELETROCALHA, LISA OU PERFURADA EM AÇO GALVANIZADO, LARGURA DE 700MM E ALTURA DE 50MM - FORNECIMENTO E INSTALAÇÃO. AF_04/2023</t>
  </si>
  <si>
    <t>TÊ HORIZONTAL 90º, PARA ELETROCALHA, LISA OU PERFURADA EM AÇO GALVANIZADO, LARGURA DE 75MM E ALTURA DE 50MM - FORNECIMENTO E INSTALAÇÃO. AF_04/2023</t>
  </si>
  <si>
    <t>TÊ HORIZONTAL 90º, PARA ELETROCALHA, LISA OU PERFURADA EM AÇO GALVANIZADO, LARGURA DE 800MM E ALTURA DE 50MM - FORNECIMENTO E INSTALAÇÃO. AF_04/2023</t>
  </si>
  <si>
    <t>AQUECEDOR SOLAR COMPACTO, KIT PARA 1 COLETOR SOLAR A VÁCUO COM SUPORTE, RESERVATÓRIO, FIXAÇÕES E TUBOS - FORNECIMENTO E INSTALAÇÃO. AF_01/2026</t>
  </si>
  <si>
    <t>AQUECEDOR SOLAR COMPACTO, KIT PARA 1 COLETOR SOLAR EM VIDRO TEMPERADO E SERPENTINA EM TUBO DE COBRE SEM SUPORTE, RESERVATÓRIO, FIXAÇÕES E TUBOS - FORNECIMENTO E INSTALAÇÃO. AF_01/2026</t>
  </si>
  <si>
    <t>BLOCO CONCRETADO NO LOCAL, 20X20X15CM, PARA BASE DE FIXAÇÃO DA ESTRUTURA SOLAR PARA LAJE DE CONCRETO - FORNECIMENTO E INSTALAÇÃO. AF_01/2026</t>
  </si>
  <si>
    <t>BOMBA DE CIRCULACAO DE ÁGUA QUENTE, 93 ATÉ 150 W - FORNECIMENTO E INSTALAÇÃO. AF_01/2026</t>
  </si>
  <si>
    <t>CABO FOTOVOLTAICO 4 MM² FORNECIMENTO E INSTALAÇÃO. AF_01/2026</t>
  </si>
  <si>
    <t>CABO FOTOVOLTAICO 6 MM² - FORNECIMENTO E INSTALAÇÃO. AF_01/2026</t>
  </si>
  <si>
    <t>COLETOR PARA AQUECIMENTO SOLAR A VÁCUO, COM SUPORTE PARA LAJE DE CONCRETO - FORNECIMENTO E INSTALAÇÃO. AF_01/2026</t>
  </si>
  <si>
    <t>COLETOR PARA AQUECIMENTO SOLAR A VÁCUO, COM SUPORTE PARA TELHA CERÂMICA - FORNECIMENTO E INSTALAÇÃO. AF_01/2026</t>
  </si>
  <si>
    <t>COLETOR PARA AQUECIMENTO SOLAR A VÁCUO, COM SUPORTE PARA TELHA METÁLICA - FORNECIMENTO E INSTALAÇÃO. AF_01/2026</t>
  </si>
  <si>
    <t>COLETOR PARA AQUECIMENTO SOLAR DE POLIPROPILENO PARA PISCINA 1,5 M2, COM SUPORTE PARA LAJE DE CONCRETO - FORNECIMENTO E INSTALAÇÃO. AF_01/2026</t>
  </si>
  <si>
    <t>COLETOR PARA AQUECIMENTO SOLAR DE POLIPROPILENO PARA PISCINA 1,5 M2, COM SUPORTE PARA TELHA CERÂMICA - FORNECIMENTO E INSTALAÇÃO. AF_01/2026</t>
  </si>
  <si>
    <t>COLETOR PARA AQUECIMENTO SOLAR DE POLIPROPILENO PARA PISCINA 1,5 M2, COM SUPORTE PARA TELHA METÁLICA - FORNECIMENTO E INSTALAÇÃO. AF_01/2026</t>
  </si>
  <si>
    <t>COLETOR PARA AQUECIMENTO SOLAR, EM VIDRO TEMPERADO E SERPENTINA EM TUBO DE COBRE, COM SUPORTE PARA LAJE DE CONCRETO - FORNECIMENTO E INSTALAÇÃO. AF_01/2026</t>
  </si>
  <si>
    <t>COLETOR PARA AQUECIMENTO SOLAR, EM VIDRO TEMPERADO E SERPENTINA EM TUBO DE COBRE, COM SUPORTE PARA TELHA CERÂMICA - FORNECIMENTO E INSTALAÇÃO. AF_01/2026</t>
  </si>
  <si>
    <t>COLETOR PARA AQUECIMENTO SOLAR, EM VIDRO TEMPERADO E SERPENTINA EM TUBO DE COBRE, COM SUPORTE PARA TELHA METÁLICA - FORNECIMENTO E INSTALAÇÃO. AF_01/2026</t>
  </si>
  <si>
    <t>CONTROLADOR POR DIFERENCIAL DE TEMPERATURA COM 2 SENSORES - FORNECIMENTO E INSTALAÇÃO. AF_01/2026</t>
  </si>
  <si>
    <t>INVERSOR SOLAR FOTOVOLTAICO 1 MPPT - FORNECIMENTO E INSTALAÇÃO. AF_01/2026</t>
  </si>
  <si>
    <t>INVERSOR SOLAR FOTOVOLTAICO 2 MPPT - FORNECIMENTO E INSTALAÇÃO. AF_01/2026</t>
  </si>
  <si>
    <t>MICRO INVERSOR SOLAR FOTOVOLTAICO - FORNECIMENTO E INSTALAÇÃO. AF_01/2026</t>
  </si>
  <si>
    <t>PAINEL SOLAR FOTOVOLTAICO, 2 X 1 M, COM SUPORTE PARA LAJE DE CONCRETO - FORNECIMENTO E INSTALAÇÃO. AF_01/2026</t>
  </si>
  <si>
    <t>PAINEL SOLAR FOTOVOLTAICO, 2 X 1 M, COM SUPORTE PARA TELHA CERÂMICA - FORNECIMENTO E INSTALAÇÃO. AF_01/2026</t>
  </si>
  <si>
    <t>PAINEL SOLAR FOTOVOLTAICO, 2 X 1 M, COM SUPORTE PARA TELHA METÁLICA - FORNECIMENTO E INSTALAÇÃO. AF_01/2026</t>
  </si>
  <si>
    <t>RESERVATÓRIO TÉRMICO/BOILER SOLAR EM AÇO INOX 1000 L - FORNECIMENTO E INSTALAÇÃO. AF_01/2026</t>
  </si>
  <si>
    <t>RESERVATÓRIO TÉRMICO/BOILER SOLAR EM AÇO INOX 1000 L COM 5 PLACAS COLETORAS EM VIDRO TEMPERADO COM SERPENTINA EM TUBO DE COBRE 2 X 1 M - FORNECIMENTO E INSTALAÇÃO. AF_01/2026</t>
  </si>
  <si>
    <t>RESERVATÓRIO TÉRMICO/BOILER SOLAR EM AÇO INOX 200 L - FORNECIMENTO E INSTALAÇÃO. AF_01/2026</t>
  </si>
  <si>
    <t>RESERVATÓRIO TÉRMICO/BOILER SOLAR EM AÇO INOX 3000 L - FORNECIMENTO E INSTALAÇÃO. AF_01/2026</t>
  </si>
  <si>
    <t>RESERVATÓRIO TÉRMICO/BOILER SOLAR EM AÇO INOX 400 L - FORNECIMENTO E INSTALAÇÃO. AF_01/2026</t>
  </si>
  <si>
    <t>RESERVATÓRIO TÉRMICO/BOILER SOLAR EM AÇO INOX 400 L COM 2 PLACAS COLETORAS EM VIDRO TEMPERADO COM SERPENTINA EM TUBO DE COBRE 2 X 1 M - FORNECIMENTO E INSTALAÇÃO. AF_01/2026</t>
  </si>
  <si>
    <t>RESERVATÓRIO TÉRMICO/BOILER SOLAR EM AÇO INOX 600 L - FORNECIMENTO E INSTALAÇÃO. AF_01/2026</t>
  </si>
  <si>
    <t>RESERVATÓRIO TÉRMICO/BOILER SOLAR EM AÇO INOX 600 L COM 3 PLACAS COLETORAS EM VIDRO TEMPERADO COM SERPENTINA EM TUBO DE COBRE 2 X 1 M - FORNECIMENTO E INSTALAÇÃO. AF_01/2026</t>
  </si>
  <si>
    <t>RESERVATÓRIO TÉRMICO/BOILER SOLAR EM AÇO INOX 800 L - FORNECIMENTO E INSTALAÇÃO. AF_01/2026</t>
  </si>
  <si>
    <t>RESERVATÓRIO TÉRMICO/BOILER SOLAR EM AÇO INOX 800 L COM 4 PLACAS COLETORAS EM VIDRO TEMPERADO COM SERPENTINA EM TUBO DE COBRE 2 X 1 M - FORNECIMENTO E INSTALAÇÃO. AF_01/2026</t>
  </si>
  <si>
    <t>STRING BOX PARA SISTEMA FOTOVOLTAICO - FORNECIMENTO E INSTALAÇÃO. AF_01/2026</t>
  </si>
  <si>
    <t>SUPORTE DE 1 COLETOR SOLAR PARA LAJE DE CONCRETO - FORNECIMENTO E INSTALAÇÃO. AF_01/2026</t>
  </si>
  <si>
    <t>SUPORTE DE 1 COLETOR SOLAR PARA TELHA CERÂMICA - FORNECIMENTO E INSTALAÇÃO. AF_01/2026</t>
  </si>
  <si>
    <t>SUPORTE DE 1 COLETOR SOLAR PARA TELHA METÁLICA - FORNECIMENTO E INSTALAÇÃO. AF_01/2026</t>
  </si>
  <si>
    <t>COLOCAÇÃO DE TELA EM ANDAIME FACHADEIRO. AF_03/2024</t>
  </si>
  <si>
    <t>COLOCAÇÃO DE TELA FACHADEIRA PERIMETRAL. AF_03/2024</t>
  </si>
  <si>
    <t>FECHAMENTO METÁLICO REMOVÍVEL DE ABERTURA DE CAIXILHO (PROTEÇÃO DE GESSEIRO) - 4 MONTAGENS EM OBRA. AF_03/2024</t>
  </si>
  <si>
    <t>FECHAMENTO METÁLICO REMOVÍVEL DE VÃO DE PORTAS (VÃO DO ELEVADOR) - 1 MONTAGEM EM OBRA. AF_03/2024</t>
  </si>
  <si>
    <t>FECHAMENTO REMOVÍVEL DE ABERTURA DE CAIXILHO EM MADEIRA - 4 MONTAGENS EM OBRA. AF_03/2024</t>
  </si>
  <si>
    <t>FECHAMENTO REMOVÍVEL DE ABERTURA NO PISO EM MADEIRA - 1 MONTAGEM EM OBRA. AF_03/2024</t>
  </si>
  <si>
    <t>FECHAMENTO REMOVÍVEL DE VÃO DE PORTAS EM MADEIRA (VÃO DO ELEVADOR) - 1 MONTAGEM EM OBRA. AF_03/2024</t>
  </si>
  <si>
    <t>FITA DE SINALIZAÇÃO FIXADA NA ESTRUTURA. AF_03/2024</t>
  </si>
  <si>
    <t>GUARDA-CORPO DE CONCRETAGEM COM MONTANTES METÁLICOS FIXADOS EM BARROTES (VIGAMENTO) DE FORMA DE MADEIRA COM FECHAMENTO EM PAINEL DE TELA METÁLICA. AF_03/2024</t>
  </si>
  <si>
    <t>GUARDA-CORPO DE CONCRETAGEM COM MONTANTES METÁLICOS FIXADOS NOS GARFOS DE FORMA DE MADEIRA COM FECHAMENTO EM PAINEL DE TELA METÁLICA. AF_03/2024</t>
  </si>
  <si>
    <t>GUARDA-CORPO EM LAJE PÓS DESFÔRMA COM MONTANTE METÁLICO FIXADO EM LAJE COM PARABOLT E FECHAMENTO EM PAINEL DE TELA METÁLICA. AF_03/2024</t>
  </si>
  <si>
    <t>GUARDA-CORPO EM LAJE PÓS DESFÔRMA COM MONTANTE METÁLICO FIXADO EM LAJE COM SARGENTO E FECHAMENTO EM PAINEL DE TELA METÁLICA. AF_03/2024</t>
  </si>
  <si>
    <t>GUARDA-CORPO EM LAJE PÓS-DESFÔRMA COM CABOS DE AÇO E FECHAMENTO EM TELA DE POLIPROPILENO (SISTEMA DE BARREIRA COM REDE) PARA EDIFÍCIOS ACIMA DE 4 PAVIMENTOS (2 MONTAGENS). AF_03/2024</t>
  </si>
  <si>
    <t>GUARDA-CORPO EM LAJE PÓS-DESFÔRMA COM CABOS DE AÇO E FECHAMENTO EM TELA DE POLIPROPILENO (SISTEMA DE BARREIRA COM REDE) PARA EDIFÍCIOS COM ATÉ 4 PAVIMENTOS (1 MONTAGEM). AF_03/2024</t>
  </si>
  <si>
    <t>GUARDA-CORPO EM LAJE PÓS-DESFÔRMA COM ESCORAS DE MADEIRA ESTRONCADAS NA ESTRUTURA, TRAVESSÕES DE MADEIRA E FECHAMENTO EM TELA DE POLIPROPILENO PARA EDIFÍCIOS ACIMA DE 4 PAVIMENTOS (2 MONTAGENS). AF_03/2024</t>
  </si>
  <si>
    <t>GUARDA-CORPO EM LAJE PÓS-DESFÔRMA COM ESCORAS DE MADEIRA ESTRONCADAS NA ESTRUTURA, TRAVESSÕES DE MADEIRA E FECHAMENTO EM TELA DE POLIPROPILENO PARA EDIFÍCIOS COM ATÉ 4 PAVIMENTOS (1 MONTAGEM). AF_03/2024</t>
  </si>
  <si>
    <t>GUARDA-CORPO EM LAJE PÓS-DESFÔRMA COM ESCORAS METÁLICAS ESTRONCADAS NA ESTRUTURA E FECHAMENTO EM PAINEL DE TELA METÁLICA PARA EDIFÍCIOS ACIMA DE 4 PAVIMENTOS (2 MONTAGENS). AF_03/2024</t>
  </si>
  <si>
    <t>GUARDA-CORPO EM LAJE PÓS-DESFÔRMA COM ESCORAS METÁLICAS ESTRONCADAS NA ESTRUTURA E FECHAMENTO EM PAINEL DE TELA METÁLICA PARA EDIFÍCIOS COM ATÉ 4 PAVIMENTOS (1 MONTAGEM). AF_03/2024</t>
  </si>
  <si>
    <t>GUARDA-CORPO EM LAJE PÓS-DESFÔRMA COM ESCORAS METÁLICAS ESTRONCADAS NA ESTRUTURA, TRAVESSÕES DE MADEIRA E FECHAMENTO EM TELA DE POLIPROPILENO PARA EDIFÍCIOS ACIMA DE 4 PAVIMENTOS (2 MONTAGENS). AF_03/2024_PS</t>
  </si>
  <si>
    <t>GUARDA-CORPO EM LAJE PÓS-DESFÔRMA COM ESCORAS METÁLICAS ESTRONCADAS NA ESTRUTURA, TRAVESSÕES DE MADEIRA E FECHAMENTO EM TELA DE POLIPROPILENO PARA EDIFÍCIOS COM ATÉ 4 PAVIMENTOS (1 MONTAGEM). AF_03/2024_PS</t>
  </si>
  <si>
    <t>GUARDA-CORPO EM LAJE PÓS-DESFÔRMA COM MONTANTE METÁLICO FIXADO COM BARRAS DE AÇO ENGASTADAS NA LAJE, CABOS DE AÇO E FECHAMENTO EM TELA DE POLIPROPILENO PARA EDIFÍCIOS ACIMA DE 4 PAVIMENTOS (2 MONTAGENS). AF_03/2024</t>
  </si>
  <si>
    <t>GUARDA-CORPO EM LAJE PÓS-DESFÔRMA COM MONTANTE METÁLICO FIXADO COM BARRAS DE AÇO ENGASTADAS NA LAJE, CABOS DE AÇO E FECHAMENTO EM TELA DE POLIPROPILENO PARA EDIFÍCIOS COM ATÉ 4 PAVIMENTOS (1 MONTAGEM). AF_03/2024</t>
  </si>
  <si>
    <t>GUARDA-CORPO EM LAJE PÓS-DESFÔRMA COM MONTANTE METÁLICO FIXADO COM BARRAS DE AÇO ENGASTADAS NA LAJE, TRAVESSÃO EM MADEIRA E FECHAMENTO EM TELA DE POLIPROPILENO PARA EDIFÍCIOS ACIMA DE 4 PAVIMENTOS (2 MONTAGENS). AF_03/2024</t>
  </si>
  <si>
    <t>GUARDA-CORPO EM LAJE PÓS-DESFÔRMA COM MONTANTE METÁLICO FIXADO COM BARRAS DE AÇO ENGASTADAS NA LAJE, TRAVESSÃO EM MADEIRA E FECHAMENTO EM TELA DE POLIPROPILENO PARA EDIFÍCIOS COM ATÉ 4 PAVIMENTOS (1 MONTAGEM). AF_03/2024</t>
  </si>
  <si>
    <t>GUARDA-CORPO EM LAJE PÓS-DESFÔRMA COM MONTANTE METÁLICO FIXADO EM VIGA DE BORDA E FECHAMENTO EM PAINEL DE TELA METÁLICA PARA EDIFÍCIOS ACIMA DE 4 PAVIMENTOS (2 MONTAGENS). AF_03/2024</t>
  </si>
  <si>
    <t>GUARDA-CORPO EM LAJE PÓS-DESFÔRMA, PARA ESTRUTURAS EM CONCRETO, COM MONTANTE METÁLICO FIXADO EM VIGA DE BORDA E FECHAMENTO EM PAINEL DE TELA METÁLICA PARA EDIFÍCIOS COM ATÉ 4 PAVIMENTOS (1 MONTAGEM). AF_03/2024</t>
  </si>
  <si>
    <t>GUARDA-CORPO FIXADO EM FÔRMA DE MADEIRA COM MONTANTES E TRAVESSÕES EM MADEIRA E FECHAMENTO EM PLACA COMPENSADO PARA EDIFÍCIOS COM 3 PAVIMENTOS. AF_03/2024</t>
  </si>
  <si>
    <t>GUARDA-CORPO FIXADO EM FÔRMA DE MADEIRA COM MONTANTES E TRAVESSÕES EM MADEIRA E FECHAMENTO EM PLACA COMPENSADO PARA EDIFÍCIOS COM ALTURA IGUAL OU SUPERIOR A 4 PAVIMENTOS. AF_03/2024</t>
  </si>
  <si>
    <t>GUARDA-CORPO FIXADO EM FÔRMA DE MADEIRA COM MONTANTES E TRAVESSÕES EM MADEIRA E FECHAMENTO EM PLACA COMPENSADO PARA EDIFÍCIOS COM ATÉ 2 PAVIMENTOS. AF_03/2024</t>
  </si>
  <si>
    <t>GUARDA-CORPO FIXADO EM FÔRMA DE MADEIRA COM MONTANTES E TRAVESSÕES EM MADEIRA PRÉ-MONTADOS PARA EDIFÍCIOS COM 3 PAVIMENTOS. AF_03/2024</t>
  </si>
  <si>
    <t>GUARDA-CORPO FIXADO EM FÔRMA DE MADEIRA COM MONTANTES E TRAVESSÕES EM MADEIRA PRÉ-MONTADOS PARA EDIFÍCIOS COM ALTURA IGUAL OU SUPERIOR A 4 PAVIMENTOS. AF_03/2024</t>
  </si>
  <si>
    <t>GUARDA-CORPO FIXADO EM FÔRMA DE MADEIRA COM MONTANTES E TRAVESSÕES EM MADEIRA PRÉ-MONTADOS PARA EDIFÍCIOS COM ATÉ 2 PAVIMENTOS. AF_03/2024</t>
  </si>
  <si>
    <t>GUARDA-CORPO PARA ALVENARIA ESTRUTURAL, COM MONTANTE METÁLICO PARA DOIS NÍVEIS DE PROTEÇÃO E FECHAMENTO EM PAINEL DE TELA METÁLICA PARA EDIFÍCIOS ACIMA DE 8 PAVIMENTOS. AF_03/2024</t>
  </si>
  <si>
    <t>GUARDA-CORPO PARA ALVENARIA ESTRUTURAL, COM MONTANTE METÁLICO PARA DOIS NÍVEIS DE PROTEÇÃO E FECHAMENTO EM PAINEL DE TELA METÁLICA PARA EDIFÍCIOS COM ALTURA DE 5 A 8 PAVIMENTOS. AF_03/2024</t>
  </si>
  <si>
    <t>GUARDA-CORPO PARA ALVENARIA ESTRUTURAL, COM MONTANTE METÁLICO PARA DOIS NÍVEIS DE PROTEÇÃO E FECHAMENTO EM PAINEL DE TELA METÁLICA PARA EDIFÍCIOS COM ATÉ 4 PAVIMENTOS. AF_03/2024</t>
  </si>
  <si>
    <t>GUARDA-CORPO PARA POÇO DE CREMALHEIRA, COM MONTANTE METÁLICO FIXADO EM LAJE COM CHUMBADOR PARABOLT E FECHAMENTO EM PAINEL DE TELA METÁLICA (EXCLUSO PROTEÇÃO). AF_03/2024</t>
  </si>
  <si>
    <t>INSTALAÇÃO DE GAMBIARRA PARA SINALIZAÇÃO, INCLUINDO LÂMPADA, E SINALIZADOR. AF_03/2024</t>
  </si>
  <si>
    <t>INSTALAÇÃO DE SINALIZADOR NOTURNO LED. AF_03/2024</t>
  </si>
  <si>
    <t>LINHA DE VIDA INSTALADA JUNTO AO PISO PARA EDIFÍCIOS ACIMA DE 8 PAVIMENTOS. AF_03/2024</t>
  </si>
  <si>
    <t>LINHA DE VIDA INSTALADA JUNTO AO PISO PARA EDIFÍCIOS DE 5 A 8 PAVIMENTOS. AF_03/2024</t>
  </si>
  <si>
    <t>LINHA DE VIDA INSTALADA JUNTO AO PISO PARA EDIFÍCIOS DE ATÉ 4 PAVIMENTOS. AF_03/2024</t>
  </si>
  <si>
    <t>LINHA DE VIDA TIPO VARAL DE SEGURANÇA COM CABO DE AÇO PARA PROTEÇÃO DE PERIFERIA PARA EDIFÍCIOS ACIMA DE 8 PAVIMENTOS. AF_03/2024</t>
  </si>
  <si>
    <t>LINHA DE VIDA TIPO VARAL DE SEGURANÇA COM CABO DE AÇO PARA PROTEÇÃO DE PERIFERIA PARA EDIFÍCIOS DE 5 A 8 PAVIMENTOS. AF_03/2024</t>
  </si>
  <si>
    <t>LINHA DE VIDA TIPO VARAL DE SEGURANÇA COM CABO DE AÇO PARA PROTEÇÃO DE PERIFERIA PARA EDIFÍCIOS DE ATÉ 4 PAVIMENTOS. AF_03/2024</t>
  </si>
  <si>
    <t>MONTAGEM E DESMONTAGEM DE ANDAIME MODULAR FACHADEIRO, COM PISO METÁLICO, PARA EDIFÍCIOS COM MULTIPLOS PAVIMENTOS (EXCLUSIVE ANDAIME E LIMPEZA). AF_03/2024</t>
  </si>
  <si>
    <t>MONTAGEM E DESMONTAGEM DE ANDAIME MULTIDIRECIONAL (EXCLUSIVE ANDAIME E LIMPEZA). AF_03/2024</t>
  </si>
  <si>
    <t>MONTAGEM E DESMONTAGEM DE ANDAIME TUBULAR TIPO "TORRE" (EXCLUSIVE ANDAIME E LIMPEZA). AF_03/2024</t>
  </si>
  <si>
    <t>PLACA INDICATIVA FIXADA DIRETAMENTE NA ESTRUTURA ATRAVÉS DE PREGOS. AF_03/2024</t>
  </si>
  <si>
    <t>PLATAFORMA DE PROTEÇÃO PRINCIPAL (PRIMÁRIA) PARA COLETA DE RESÍDUOS COM ESTRUTURA METÁLICA E FORRAÇÃO EM TÁBUA DE MADEIRA SERRADA - 1 MONTAGEM POR OBRA. AF_03/2024</t>
  </si>
  <si>
    <t>PLATAFORMA DE PROTEÇÃO PRINCIPAL (PRIMÁRIA) PARA COLETA DE RESÍDUOS COM ESTRUTURA METÁLICA E FORRAÇÃO EM TÁBUA DE MADEIRA SERRADA - 2 MONTAGENS POR OBRA. AF_03/2024</t>
  </si>
  <si>
    <t>PLATAFORMA DE PROTEÇÃO PRINCIPAL (PRIMÁRIA) PARA COLETA DE RESÍDUOS COM ESTRUTURA METÁLICA E TRAMA DE MADEIRA FORRADA EM PAINEL COMPENSADO - 1 MONTAGEM POR OBRA. AF_03/2024</t>
  </si>
  <si>
    <t>PLATAFORMA DE PROTEÇÃO PRINCIPAL (PRIMÁRIA) PARA COLETA DE RESÍDUOS COM ESTRUTURA METÁLICA E TRAMA DE MADEIRA FORRADA EM PAINEL COMPENSADO - 2 MONTAGENS POR OBRA. AF_03/2024</t>
  </si>
  <si>
    <t>PLATAFORMA DE PROTEÇÃO PRINCIPAL PARA ALVENARIA ESTRUTURAL PARA SER APOIADA EM ANDAIME, INCLUSIVE MONTAGEM E DESMONTAGEM. AF_03/2024</t>
  </si>
  <si>
    <t>PLATAFORMA DE PROTEÇÃO SECUNDÁRIA PARA COLETA DE RESÍDUOS COM ESTRUTURA METÁLICA E FORRAÇÃO EM TÁBUA DE MADEIRA SERRADA - 1 MONTAGEM POR OBRA. AF_03/2024</t>
  </si>
  <si>
    <t>PLATAFORMA DE PROTEÇÃO SECUNDÁRIA PARA COLETA DE RESÍDUOS COM ESTRUTURA METÁLICA E FORRAÇÃO EM TÁBUA DE MADEIRA SERRADA - 2 MONTAGENS POR OBRA. AF_03/2024</t>
  </si>
  <si>
    <t>PLATAFORMA DE PROTEÇÃO SECUNDÁRIA PARA COLETA DE RESÍDUOS COM ESTRUTURA METÁLICA E FORRAÇÃO EM TÁBUA DE MADEIRA SERRADA - 3 MONTAGENS POR OBRA. AF_03/2024</t>
  </si>
  <si>
    <t>PLATAFORMA DE PROTEÇÃO SECUNDÁRIA PARA COLETA DE RESÍDUOS COM ESTRUTURA METÁLICA E TRAMA DE MADEIRA FORRADA EM PAINEL COMPENSADO - 1 MONTAGEM POR OBRA. AF_03/2024</t>
  </si>
  <si>
    <t>PLATAFORMA DE PROTEÇÃO SECUNDÁRIA PARA COLETA DE RESÍDUOS COM ESTRUTURA METÁLICA E TRAMA DE MADEIRA FORRADA EM PAINEL COMPENSADO - 2 MONTAGENS POR OBRA. AF_03/2024</t>
  </si>
  <si>
    <t>PLATAFORMA DE PROTEÇÃO SECUNDÁRIA PARA COLETA DE RESÍDUOS COM ESTRUTURA METÁLICA E TRAMA DE MADEIRA FORRADA EM PAINEL COMPENSADO - 3 MONTAGENS POR OBRA. AF_03/2024</t>
  </si>
  <si>
    <t>PLATAFORMA DE PROTEÇÃO TERCIÁRIA PARA COLETA DE RESÍDUOS COM ESTRUTURA METÁLICA E FORRAÇÃO EM TÁBUA DE MADEIRA SERRADA - 1 MONTAGEM POR OBRA. AF_03/2024</t>
  </si>
  <si>
    <t>PLATAFORMA DE PROTEÇÃO TERCIÁRIA PARA COLETA DE RESÍDUOS COM ESTRUTURA METÁLICA E FORRAÇÃO EM TÁBUA DE MADEIRA SERRADA - 2 MONTAGENS POR OBRA. AF_03/2024</t>
  </si>
  <si>
    <t>PLATAFORMA DE PROTEÇÃO TERCIÁRIA PARA COLETA DE RESÍDUOS COM ESTRUTURA METÁLICA E TRAMA DE MADEIRA FORRADA EM PAINEL COMPENSADO - 1 MONTAGEM POR OBRA. AF_03/2024</t>
  </si>
  <si>
    <t>PLATAFORMA DE PROTEÇÃO TERCIÁRIA PARA COLETA DE RESÍDUOS COM ESTRUTURA METÁLICA E TRAMA DE MADEIRA FORRADA EM PAINEL COMPENSADO - 2 MONTAGENS POR OBRA. AF_03/2024</t>
  </si>
  <si>
    <t>PONTEIRAS DE PROTEÇÃO DE PONTAS E VERGALHÕES EXPOSTOS EM ALVENARIA ESTRUTURAL. AF_03/2024</t>
  </si>
  <si>
    <t>PONTEIRAS DE PROTEÇÃO DE PONTAS E VERGALHÕES EXPOSTOS EM ESTRUTURAS DE CONCRETO ARMADO CONVENCIONAL. AF_03/2024</t>
  </si>
  <si>
    <t>PONTEIRAS DE PROTEÇÃO DE PONTAS E VERGALHÕES EXPOSTOS EM FUNDAÇÕES. AF_03/2024</t>
  </si>
  <si>
    <t>PROTEÇÃO DE ACESSO A CREMALHEIRA, COM CANCELA FIXADA EM LAJE - 1 MONTAGEM (EXCLUSO CANCELA). AF_03/2024</t>
  </si>
  <si>
    <t>PROTEÇÃO DE PEDESTRES, INCLUSIVE MONTAGEM E DESMONTAGEM. AF_03/2024_PS</t>
  </si>
  <si>
    <t>REDE DE PROTEÇÃO PISO A PISO (SISTEMA U). AF_03/2024</t>
  </si>
  <si>
    <t>REDE DE PROTEÇÃO TIPO SLQA INTERMEDIÁRIO PARA EDIFÍCIOS ACIMA DE 8 PAVIMENTOS. AF_03/2024</t>
  </si>
  <si>
    <t>REDE DE PROTEÇÃO TIPO SLQA INTERMEDIÁRIO PARA EDIFÍCIOS DE 5 A 8 PAVIMENTOS. AF_03/2024</t>
  </si>
  <si>
    <t>REDE DE PROTEÇÃO TIPO SLQA INTERMEDIÁRIO PARA EDIFÍCIOS DE ATÉ 4 PAVIMENTOS. AF_03/2024</t>
  </si>
  <si>
    <t>REDE DE PROTEÇÃO TIPO SLQA PESADO COM SUPORTES METÁLICOS TIPO FORCA PARA EDIFÍCIOS DE 5 A 8 PAVIMENTOS. AF_03/2024</t>
  </si>
  <si>
    <t>REDE DE PROTEÇÃO TIPO SLQA PESADO COM SUPORTES METÁLICOS TIPO FORCA PARA EDIFÍCIOS DE ACIMA DE 8 PAVIMENTOS. AF_03/2024</t>
  </si>
  <si>
    <t>REDE DE PROTEÇÃO TIPO SLQA PESADO COM SUPORTES METÁLICOS TIPO FORCA PARA EDIFÍCIOS DE ATÉ 4 PAVIMENTOS. AF_03/2024</t>
  </si>
  <si>
    <t>SINALIZAÇÃO COM FITA FIXADA EM CONE PLÁSTICO, INCLUINDO CONE. AF_03/2024</t>
  </si>
  <si>
    <t>SISTEMA DE PROTEÇÃO PARA PILARES DE PERIFERIA. AF_03/2024</t>
  </si>
  <si>
    <t>TOTEN EM MADEIRA COM PLACA INDICATIVA POSICIONADA NO TERRENO. AF_03/2024</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</si>
  <si>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</si>
  <si>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</si>
  <si>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</si>
  <si>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</si>
  <si>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</si>
  <si>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CA-60 DE 5,0 MM - MONTAGEM. AF_11/2020</t>
  </si>
  <si>
    <t>ESCADA EM CONCRETO ARMADO MOLDADO IN LOCO, FCK 25 MPA, COM 1 LANCE E LAJE CASCATA, FÔRMA EM CHAPA DE MADEIRA COMPENSADA RESINADA. AF_11/2020</t>
  </si>
  <si>
    <t>ESCADA EM CONCRETO ARMADO MOLDADO IN LOCO, FCK 25 MPA, COM 1 LANCE E LAJE PLANA, FÔRMA EM CHAPA DE MADEIRA COMPENSADA RESINADA. AF_11/2020</t>
  </si>
  <si>
    <t>ESCADA EM CONCRETO ARMADO MOLDADO IN LOCO, FCK 25 MPA, COM 2 LANCES EM L E LAJE CASCATA, FÔRMA EM CHAPA DE MADEIRA COMPENSADA RESINADA. AF_11/2020</t>
  </si>
  <si>
    <t>ESCADA EM CONCRETO ARMADO MOLDADO IN LOCO, FCK 25 MPA, COM 2 LANCES EM L E LAJE PLANA, FÔRMA EM CHAPA DE MADEIRA COMPENSADA RESINADA. AF_11/2020</t>
  </si>
  <si>
    <t>ESCADA EM CONCRETO ARMADO MOLDADO IN LOCO, FCK 25 MPA, COM 2 LANCES EM U E LAJE CASCATA, FÔRMA EM CHAPA DE MADEIRA COMPENSADA RESINADA. AF_11/2020</t>
  </si>
  <si>
    <t>ESCADA EM CONCRETO ARMADO MOLDADO IN LOCO, FCK 25 MPA, COM 2 LANCES EM U E LAJE PLANA, FÔRMA EM CHAPA DE MADEIRA COMPENSADA RESINADA. AF_11/2020</t>
  </si>
  <si>
    <t>ESCADA EM CONCRETO ARMADO MOLDADO IN LOCO, FCK 25 MPA, COM 2 LANCES EM X E LAJE CASCATA, FÔRMA EM CHAPA DE MADEIRA COMPENSADA RESINADA. AF_11/2020</t>
  </si>
  <si>
    <t>ESCADA EM CONCRETO ARMADO MOLDADO IN LOCO, FCK 25 MPA, COM 2 LANCES EM X E LAJE PLANA, FÔRMA EM CHAPA DE MADEIRA COMPENSADA RESINADA. AF_11/2020</t>
  </si>
  <si>
    <t>ESCADA HELICOIDAL EM AÇO GALVANIZADO, DIAMETRO DE 1,2 M, DOTADA DE GUARDA-CORPO, FIXADA COM CHUMBADOR MECÂNICO. AF_11/2020</t>
  </si>
  <si>
    <t>ESCADA TIPO MARINHEIRO EM TUBO ACO GALVANIZADO 1 1/2", COM GUARDA-CORPO, PARA ALTURAS MAIORES QUE 3 M, FIXADA COM CHUMBADOR MECÂNICO. AF_11/2020</t>
  </si>
  <si>
    <t>ESCADA TIPO MARINHEIRO EM TUBO ACO GALVANIZADO 1 1/2", SEM GUARDA-CORPO, FIXADA COM CHUMBADOR MECÂNICO. AF_11/2020</t>
  </si>
  <si>
    <t>ESCADA TIPO MARINHEIRO EM TUBO AÇO GALVANIZADO 1 1/2", COM GUARDA-CORPO, PARA ALTURAS DE ATÉ 3 M, FIXADA COM CHUMBADOR MECÂNICO.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</si>
  <si>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</si>
  <si>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</si>
  <si>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</si>
  <si>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</si>
  <si>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CASCATA, EM MADEIRA SERRADA, E=25 MM. AF_11/2020</t>
  </si>
  <si>
    <t>FABRICAÇÃO DE FÔRMA PARA ESCADA DUPLA COM 2 LANCES EM X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</si>
  <si>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</si>
  <si>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</si>
  <si>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</si>
  <si>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</si>
  <si>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</si>
  <si>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</si>
  <si>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</si>
  <si>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</si>
  <si>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</si>
  <si>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</si>
  <si>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</si>
  <si>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</si>
  <si>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</si>
  <si>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</si>
  <si>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</si>
  <si>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</si>
  <si>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</si>
  <si>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</si>
  <si>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 DUPLA COM 2 LANCES EM "X" E LAJE CASCATA, EM CHAPA DE MADEIRA COMPENSADA PLASTIFICADA, 10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</si>
  <si>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</si>
  <si>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</si>
  <si>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</si>
  <si>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</si>
  <si>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</si>
  <si>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</si>
  <si>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PLANA, EM CHAPA DE MADEIRA COMPENSADA PLASTIFICADA, 10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</si>
  <si>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</si>
  <si>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</si>
  <si>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</si>
  <si>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</si>
  <si>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</si>
  <si>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</si>
  <si>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ESCADAS, COM 1 LANCE E LAJE CASCATA, EM CHAPA DE MADEIRA COMPENSADA PLASTIFICADA, 10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</si>
  <si>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</si>
  <si>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</si>
  <si>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</si>
  <si>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</si>
  <si>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</si>
  <si>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</si>
  <si>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PLANA, EM CHAPA DE MADEIRA COMPENSADA PLASTIFICADA, 10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</si>
  <si>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</si>
  <si>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</si>
  <si>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</si>
  <si>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</si>
  <si>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</si>
  <si>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</si>
  <si>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2 LANCES EM "L" E LAJE CASCATA, EM CHAPA DE MADEIRA COMPENSADA PLASTIFICADA, 10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</si>
  <si>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</si>
  <si>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</si>
  <si>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</si>
  <si>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</si>
  <si>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</si>
  <si>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</si>
  <si>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PLANA, EM CHAPA DE MADEIRA COMPENSADA PLASTIFICADA, 10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</si>
  <si>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</si>
  <si>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</si>
  <si>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</si>
  <si>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</si>
  <si>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</si>
  <si>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</si>
  <si>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"U" E LAJE CASCATA, EM CHAPA DE MADEIRA COMPENSADA PLASTIFICADA, 10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</si>
  <si>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</si>
  <si>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</si>
  <si>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</si>
  <si>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</si>
  <si>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</si>
  <si>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</si>
  <si>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PLANA, EM CHAPA DE MADEIRA COMPENSADA PLASTIFICADA, 10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</si>
  <si>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</si>
  <si>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</si>
  <si>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</si>
  <si>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</si>
  <si>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MADEIRA SERRADA, 1 UTILIZAÇÃO. AF_11/2020</t>
  </si>
  <si>
    <t>MONTAGEM E DESMONTAGEM DE FÔRMA PARA ESCADAS, COM 2 LANCES EM "U" E LAJE PLANA, EM MADEIRA SERRADA, 2 UTILIZAÇÕES. AF_11/2020</t>
  </si>
  <si>
    <t>ESCAVAÇÃO HORIZONTAL EM SOLO DE 1A CATEGORIA COM TRATOR DE ESTEIRAS (100HP/LÂMINA: 2,19M3). AF_07/2020</t>
  </si>
  <si>
    <t>ESCAVAÇÃO HORIZONTAL EM SOLO DE 1A CATEGORIA COM TRATOR DE ESTEIRAS (125HP/LÂMINA: 2,70M3).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</si>
  <si>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</si>
  <si>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</si>
  <si>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</si>
  <si>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INCLUINDO CARGA E DESCARGA EM SOLO DE 1A CATEGORIA COM TRATOR DE ESTEIRAS (100HP/LÂMINA: 2,19M3). AF_07/2020</t>
  </si>
  <si>
    <t>ESCAVAÇÃO HORIZONTAL, INCLUINDO CARGA E DESCARGA EM SOLO DE 1A CATEGORIA COM TRATOR DE ESTEIRAS (125HP/LÂMINA: 2,70M3).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</si>
  <si>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</si>
  <si>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</si>
  <si>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</si>
  <si>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</si>
  <si>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</si>
  <si>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(125HP/LÂMINA: 2,70M3) E CAMINHÃO BASCULANTE DE 10M3, DMT ATÉ 200M. AF_07/2020</t>
  </si>
  <si>
    <t>ESCAVAÇÃO HORIZONTAL, INCLUINDO CARGA, DESCARGA E TRANSPORTE EM SOLO DE 1A CATEGORIA COM TRATOR DE ESTEIRAS (125HP/LÂMINA: 2,70M3) E CAMINHÃO BASCULANTE DE 14M3,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</si>
  <si>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</si>
  <si>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</si>
  <si>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</si>
  <si>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</si>
  <si>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</si>
  <si>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(347HP/LÂMINA: 8,70M3) E CAMINHÃO BASCULANTE DE 14M3, DMT ATÉ 200M. AF_07/2020</t>
  </si>
  <si>
    <t>ESCAVAÇÃO HORIZONTAL, INCLUINDO ESCARIFICAÇÃO EM SOLO DE 2A CATEGORIA COM TRATOR DE ESTEIRAS (100HP/LÂMINA: 2,19M3). AF_07/2020</t>
  </si>
  <si>
    <t>ESCAVAÇÃO HORIZONTAL, INCLUINDO ESCARIFICAÇÃO EM SOLO DE 2A CATEGORIA COM TRATOR DE ESTEIRAS (125HP/LÂMINA: 2,70M3).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</si>
  <si>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</si>
  <si>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</si>
  <si>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</si>
  <si>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</si>
  <si>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(125HP/LÂMINA: 2,70M3).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</si>
  <si>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</si>
  <si>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</si>
  <si>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</si>
  <si>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</si>
  <si>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</si>
  <si>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(125HP/LÂMINA: 2,70M3) E CAMINHÃO BASCULANTE DE 10M3, DMT ATÉ 200M. AF_07/2020</t>
  </si>
  <si>
    <t>ESCAVAÇÃO HORIZONTAL, INCLUINDO ESCARIFICAÇÃO, CARGA, DESCARGA E TRANSPORTE EM SOLO DE 2A CATEGORIA COM TRATOR DE ESTEIRAS (125HP/LÂMINA: 2,70M3) E CAMINHÃO BASCULANTE DE 14M3,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</si>
  <si>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</si>
  <si>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</si>
  <si>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</si>
  <si>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</si>
  <si>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</si>
  <si>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(347HP/LÂMINA: 8,70M3) E CAMINHÃO BASCULANTE DE 14M3, DMT ATÉ 200M. AF_07/2020</t>
  </si>
  <si>
    <t>ESCAVAÇÃO VERTICAL PARA EDIFICAÇÃO, COM CARGA, DESCARGA E TRANSPORTE DE SOLO DE 1ª CATEGORIA, COM ESCAVADEIRA HIDRÁULICA (CAÇAMBA: 0,8 M³ / 111 HP), FROTA DE 2 CAMINHÕES BASCULANTES DE 18 M³, DMT ATÉ 1 KM E VELOCIDADE MÉDIA 14 KM/H. AF_05/2020</t>
  </si>
  <si>
    <t>ESCAVAÇÃO VERTICAL PARA EDIFICAÇÃO, COM CARGA, DESCARGA E TRANSPORTE DE SOLO DE 1ª CATEGORIA, COM ESCAVADEIRA HIDRÁULICA (CAÇAMBA: 0,8 M³ / 111 HP), FROTA DE 3 CAMINHÕES BASCULANTES DE 14 M³, DMT ATÉ 1 KM E VELOCIDADE MÉDIA 14 KM/H. AF_05/2020</t>
  </si>
  <si>
    <t>ESCAVAÇÃO VERTICAL PARA EDIFICAÇÃO, COM CARGA, DESCARGA E TRANSPORTE DE SOLO DE 1ª CATEGORIA, COM ESCAVADEIRA HIDRÁULICA (CAÇAMBA: 0,8 M³ / 111 HP), FROTA DE 4 CAMINHÕES BASCULANTES DE 14 M³, DMT DE 1,5 KM E VELOCIDADE MÉDIA 18 KM/H. AF_05/2020</t>
  </si>
  <si>
    <t>ESCAVAÇÃO VERTICAL PARA EDIFICAÇÃO, COM CARGA, DESCARGA E TRANSPORTE DE SOLO DE 1ª CATEGORIA, COM ESCAVADEIRA HIDRÁULICA (CAÇAMBA: 0,8 M³ / 111 HP), FROTA DE 4 CAMINHÕES BASCULANTES DE 14 M³, DMT DE 2 KM E VELOCIDADE MÉDIA 19 KM/H. AF_05/2020</t>
  </si>
  <si>
    <t>ESCAVAÇÃO VERTICAL PARA EDIFICAÇÃO, COM CARGA, DESCARGA E TRANSPORTE DE SOLO DE 1ª CATEGORIA, COM ESCAVADEIRA HIDRÁULICA (CAÇAMBA: 0,8 M³ / 111 HP), FROTA DE 4 CAMINHÕES BASCULANTES DE 18 M³, DMT DE 1,5 KM E VELOCIDADE MÉDIA 18 KM/H. AF_05/2020</t>
  </si>
  <si>
    <t>ESCAVAÇÃO VERTICAL PARA EDIFICAÇÃO, COM CARGA, DESCARGA E TRANSPORTE DE SOLO DE 1ª CATEGORIA, COM ESCAVADEIRA HIDRÁULICA (CAÇAMBA: 0,8 M³ / 111 HP), FROTA DE 4 CAMINHÕES BASCULANTES DE 18 M³, DMT DE 2 KM E VELOCIDADE MÉDIA 19 KM/H. AF_05/2020</t>
  </si>
  <si>
    <t>ESCAVAÇÃO VERTICAL PARA EDIFICAÇÃO, COM CARGA, DESCARGA E TRANSPORTE DE SOLO DE 1ª CATEGORIA, COM ESCAVADEIRA HIDRÁULICA (CAÇAMBA: 0,8 M³ / 111 HP), FROTA DE 5 CAMINHÕES BASCULANTES DE 14 M³, DMT DE 3 KM E VELOCIDADE MÉDIA 20 KM/H. AF_05/2020</t>
  </si>
  <si>
    <t>ESCAVAÇÃO VERTICAL PARA EDIFICAÇÃO, COM CARGA, DESCARGA E TRANSPORTE DE SOLO DE 1ª CATEGORIA, COM ESCAVADEIRA HIDRÁULICA (CAÇAMBA: 0,8 M³ / 111 HP), FROTA DE 5 CAMINHÕES BASCULANTES DE 18 M³, DMT DE 3 KM E VELOCIDADE MÉDIA 20 KM/H. AF_05/2020</t>
  </si>
  <si>
    <t>ESCAVAÇÃO VERTICAL PARA EDIFICAÇÃO, COM CARGA, DESCARGA E TRANSPORTE DE SOLO DE 1ª CATEGORIA, COM ESCAVADEIRA HIDRÁULICA (CAÇAMBA: 0,8 M³ / 111 HP), FROTA DE 5 CAMINHÕES BASCULANTES DE 18 M³, DMT DE 4 KM E VELOCIDADE MÉDIA 22 KM/H. AF_05/2020</t>
  </si>
  <si>
    <t>ESCAVAÇÃO VERTICAL PARA EDIFICAÇÃO, COM CARGA, DESCARGA E TRANSPORTE DE SOLO DE 1ª CATEGORIA, COM ESCAVADEIRA HIDRÁULICA (CAÇAMBA: 0,8 M³ / 111 HP), FROTA DE 6 CAMINHÕES BASCULANTES DE 14 M³, DMT DE 4 KM E VELOCIDADE MÉDIA 22 KM/H. AF_05/2020</t>
  </si>
  <si>
    <t>ESCAVAÇÃO VERTICAL PARA EDIFICAÇÃO, COM CARGA, DESCARGA E TRANSPORTE DE SOLO DE 1ª CATEGORIA, COM ESCAVADEIRA HIDRÁULICA (CAÇAMBA: 0,8 M³ / 111 HP), FROTA DE 6 CAMINHÕES BASCULANTES DE 18 M³, DMT DE 6 KM E VELOCIDADE MÉDIA 22 KM/H. AF_05/2020</t>
  </si>
  <si>
    <t>ESCAVAÇÃO VERTICAL PARA EDIFICAÇÃO, COM CARGA, DESCARGA E TRANSPORTE DE SOLO DE 1ª CATEGORIA, COM ESCAVADEIRA HIDRÁULICA (CAÇAMBA: 0,8 M³ / 111 HP), FROTA DE 7 CAMINHÕES BASCULANTES DE 14 M³, DMT DE 6 KM E VELOCIDADE MÉDIA 22 KM/H. AF_05/2020</t>
  </si>
  <si>
    <t>ESCAVAÇÃO VERTICAL PARA EDIFICAÇÃO, COM CARGA, DESCARGA E TRANSPORTE DE SOLO DE 1ª CATEGORIA, COM ESCAVADEIRA HIDRÁULICA (CAÇAMBA: 0,8 M³ / 111HP), FROTA DE 3 CAMINHÕES BASCULANTES DE 10 M³, DMT ATÉ 1 KM E VELOCIDADE MÉDIA 14 KM/H. AF_05/2020</t>
  </si>
  <si>
    <t>ESCAVAÇÃO VERTICAL PARA EDIFICAÇÃO, COM CARGA, DESCARGA E TRANSPORTE DE SOLO DE 1ª CATEGORIA, COM ESCAVADEIRA HIDRÁULICA (CAÇAMBA: 0,8 M³ / 111HP), FROTA DE 5 CAMINHÕES BASCULANTES DE 10 M³, DMT DE 1,5 KM E VELOCIDADE MÉDIA 18 KM/H. AF_05/2020</t>
  </si>
  <si>
    <t>ESCAVAÇÃO VERTICAL PARA EDIFICAÇÃO, COM CARGA, DESCARGA E TRANSPORTE DE SOLO DE 1ª CATEGORIA, COM ESCAVADEIRA HIDRÁULICA (CAÇAMBA: 0,8 M³ / 111HP), FROTA DE 5 CAMINHÕES BASCULANTES DE 10 M³, DMT DE 2 KM E VELOCIDADE MÉDIA 19 KM/H. AF_05/2020</t>
  </si>
  <si>
    <t>ESCAVAÇÃO VERTICAL PARA EDIFICAÇÃO, COM CARGA, DESCARGA E TRANSPORTE DE SOLO DE 1ª CATEGORIA, COM ESCAVADEIRA HIDRÁULICA (CAÇAMBA: 0,8 M³ / 111HP), FROTA DE 6 CAMINHÕES BASCULANTES DE 10 M³, DMT DE 3 KM E VELOCIDADE MÉDIA 20 KM/H. AF_05/2020</t>
  </si>
  <si>
    <t>ESCAVAÇÃO VERTICAL PARA EDIFICAÇÃO, COM CARGA, DESCARGA E TRANSPORTE DE SOLO DE 1ª CATEGORIA, COM ESCAVADEIRA HIDRÁULICA (CAÇAMBA: 0,8 M³ / 111HP), FROTA DE 7 CAMINHÕES BASCULANTES DE 10 M³, DMT DE 4 KM E VELOCIDADE MÉDIA 22 KM/H. AF_05/2020</t>
  </si>
  <si>
    <t>ESCAVAÇÃO VERTICAL PARA EDIFICAÇÃO, COM CARGA, DESCARGA E TRANSPORTE DE SOLO DE 1ª CATEGORIA, COM ESCAVADEIRA HIDRÁULICA (CAÇAMBA: 0,8 M³ / 111HP), FROTA DE 9 CAMINHÕES BASCULANTES DE 10 M³, DMT DE 6 KM E VELOCIDADE MÉDIA 22 KM/H. AF_05/2020</t>
  </si>
  <si>
    <t>ESCAVAÇÃO VERTICAL PARA EDIFICAÇÃO, COM CARGA, DESCARGA E TRANSPORTE DE SOLO DE 1ª CATEGORIA, COM ESCAVADEIRA HIDRÁULICA (CAÇAMBA: 1,2 M³ / 155 HP), FROTA DE 3 CAMINHÕES BASCULANTES DE 14 M³, DMT ATÉ 1 KM E VELOCIDADE MÉDIA 14 KM/H. AF_05/2020</t>
  </si>
  <si>
    <t>ESCAVAÇÃO VERTICAL PARA EDIFICAÇÃO, COM CARGA, DESCARGA E TRANSPORTE DE SOLO DE 1ª CATEGORIA, COM ESCAVADEIRA HIDRÁULICA (CAÇAMBA: 1,2 M³ / 155 HP), FROTA DE 3 CAMINHÕES BASCULANTES DE 18 M³, DMT ATÉ 1 KM E VELOCIDADE MÉDIA 14 KM/H. AF_05/2020</t>
  </si>
  <si>
    <t>ESCAVAÇÃO VERTICAL PARA EDIFICAÇÃO, COM CARGA, DESCARGA E TRANSPORTE DE SOLO DE 1ª CATEGORIA, COM ESCAVADEIRA HIDRÁULICA (CAÇAMBA: 1,2 M³ / 155 HP), FROTA DE 5 CAMINHÕES BASCULANTES DE 14 M³, DMT DE 1,5 KM E VELOCIDADE MÉDIA 18 KM/H. AF_05/2020</t>
  </si>
  <si>
    <t>ESCAVAÇÃO VERTICAL PARA EDIFICAÇÃO, COM CARGA, DESCARGA E TRANSPORTE DE SOLO DE 1ª CATEGORIA, COM ESCAVADEIRA HIDRÁULICA (CAÇAMBA: 1,2 M³ / 155 HP), FROTA DE 5 CAMINHÕES BASCULANTES DE 14 M³, DMT DE 2 KM E VELOCIDADE MÉDIA 19 KM/H. AF_05/2020</t>
  </si>
  <si>
    <t>ESCAVAÇÃO VERTICAL PARA EDIFICAÇÃO, COM CARGA, DESCARGA E TRANSPORTE DE SOLO DE 1ª CATEGORIA, COM ESCAVADEIRA HIDRÁULICA (CAÇAMBA: 1,2 M³ / 155 HP), FROTA DE 5 CAMINHÕES BASCULANTES DE 18 M³, DMT DE 1,5 KM E VELOCIDADE MÉDIA 18 KM/H. AF_05/2020</t>
  </si>
  <si>
    <t>ESCAVAÇÃO VERTICAL PARA EDIFICAÇÃO, COM CARGA, DESCARGA E TRANSPORTE DE SOLO DE 1ª CATEGORIA, COM ESCAVADEIRA HIDRÁULICA (CAÇAMBA: 1,2 M³ / 155 HP), FROTA DE 5 CAMINHÕES BASCULANTES DE 18 M³, DMT DE 2 KM E VELOCIDADE MÉDIA 19 KM/H. AF_05/2020</t>
  </si>
  <si>
    <t>ESCAVAÇÃO VERTICAL PARA EDIFICAÇÃO, COM CARGA, DESCARGA E TRANSPORTE DE SOLO DE 1ª CATEGORIA, COM ESCAVADEIRA HIDRÁULICA (CAÇAMBA: 1,2 M³ / 155 HP), FROTA DE 6 CAMINHÕES BASCULANTES DE 14 M³, DMT DE 3 KM E VELOCIDADE MÉDIA 20 KM/H. AF_05/2020</t>
  </si>
  <si>
    <t>ESCAVAÇÃO VERTICAL PARA EDIFICAÇÃO, COM CARGA, DESCARGA E TRANSPORTE DE SOLO DE 1ª CATEGORIA, COM ESCAVADEIRA HIDRÁULICA (CAÇAMBA: 1,2 M³ / 155 HP), FROTA DE 6 CAMINHÕES BASCULANTES DE 18 M³, DMT DE 3 KM E VELOCIDADE MÉDIA 20 KM/H. AF_05/2020</t>
  </si>
  <si>
    <t>ESCAVAÇÃO VERTICAL PARA EDIFICAÇÃO, COM CARGA, DESCARGA E TRANSPORTE DE SOLO DE 1ª CATEGORIA, COM ESCAVADEIRA HIDRÁULICA (CAÇAMBA: 1,2 M³ / 155 HP), FROTA DE 6 CAMINHÕES BASCULANTES DE 18 M³, DMT DE 4 KM E VELOCIDADE MÉDIA 22 KM/H. AF_05/2020</t>
  </si>
  <si>
    <t>ESCAVAÇÃO VERTICAL PARA EDIFICAÇÃO, COM CARGA, DESCARGA E TRANSPORTE DE SOLO DE 1ª CATEGORIA, COM ESCAVADEIRA HIDRÁULICA (CAÇAMBA: 1,2 M³ / 155 HP), FROTA DE 7 CAMINHÕES BASCULANTES DE 14 M³, DMT DE 4 KM E VELOCIDADE MÉDIA 22 KM/H. AF_05/2020</t>
  </si>
  <si>
    <t>ESCAVAÇÃO VERTICAL PARA EDIFICAÇÃO, COM CARGA, DESCARGA E TRANSPORTE DE SOLO DE 1ª CATEGORIA, COM ESCAVADEIRA HIDRÁULICA (CAÇAMBA: 1,2 M³ / 155 HP), FROTA DE 8 CAMINHÕES BASCULANTES DE 18 M³, DMT DE 6 KM E VELOCIDADE MÉDIA 22 KM/H. AF_05/2020</t>
  </si>
  <si>
    <t>ESCAVAÇÃO VERTICAL PARA EDIFICAÇÃO, COM CARGA, DESCARGA E TRANSPORTE DE SOLO DE 1ª CATEGORIA, COM ESCAVADEIRA HIDRÁULICA (CAÇAMBA: 1,2 M³ / 155 HP), FROTA DE 9 CAMINHÕES BASCULANTES DE 14 M³, DMT DE 6 KM E VELOCIDADE MÉDIA 22 KM/H. AF_05/2020</t>
  </si>
  <si>
    <t>ESCAVAÇÃO VERTICAL PARA EDIFICAÇÃO, COM CARGA, DESCARGA E TRANSPORTE DE SOLO DE 1ª CATEGORIA, COM ESCAVADEIRA HIDRÁULICA (CAÇAMBA: 1,2 M³ / 155HP), FROTA DE 10 CAMINHÕES BASCULANTES DE 10 M³, DMT DE 6 KM E VELOCIDADE MÉDIA 22 KM/H. AF_05/2020</t>
  </si>
  <si>
    <t>ESCAVAÇÃO VERTICAL PARA EDIFICAÇÃO, COM CARGA, DESCARGA E TRANSPORTE DE SOLO DE 1ª CATEGORIA, COM ESCAVADEIRA HIDRÁULICA (CAÇAMBA: 1,2 M³ / 155HP), FROTA DE 3 CAMINHÕES BASCULANTES DE 10 M³, DMT ATÉ 1 KM E VELOCIDADE MÉDIA 14 KM/H. AF_05/2020</t>
  </si>
  <si>
    <t>ESCAVAÇÃO VERTICAL PARA EDIFICAÇÃO, COM CARGA, DESCARGA E TRANSPORTE DE SOLO DE 1ª CATEGORIA, COM ESCAVADEIRA HIDRÁULICA (CAÇAMBA: 1,2 M³ / 155HP), FROTA DE 6 CAMINHÕES BASCULANTES DE 10 M³, DMT DE 1,5 KM E VELOCIDADE MÉDIA 18 KM/H. AF_05/2020</t>
  </si>
  <si>
    <t>ESCAVAÇÃO VERTICAL PARA EDIFICAÇÃO, COM CARGA, DESCARGA E TRANSPORTE DE SOLO DE 1ª CATEGORIA, COM ESCAVADEIRA HIDRÁULICA (CAÇAMBA: 1,2 M³ / 155HP), FROTA DE 6 CAMINHÕES BASCULANTES DE 10 M³, DMT DE 2 KM E VELOCIDADE MÉDIA 19 KM/H. AF_05/2020</t>
  </si>
  <si>
    <t>ESCAVAÇÃO VERTICAL PARA EDIFICAÇÃO, COM CARGA, DESCARGA E TRANSPORTE DE SOLO DE 1ª CATEGORIA, COM ESCAVADEIRA HIDRÁULICA (CAÇAMBA: 1,2 M³ / 155HP), FROTA DE 7 CAMINHÕES BASCULANTES DE 10 M³, DMT DE 3 KM E VELOCIDADE MÉDIA 20 KM/H. AF_05/2020</t>
  </si>
  <si>
    <t>ESCAVAÇÃO VERTICAL PARA EDIFICAÇÃO, COM CARGA, DESCARGA E TRANSPORTE DE SOLO DE 1ª CATEGORIA, COM ESCAVADEIRA HIDRÁULICA (CAÇAMBA: 1,2 M³ / 155HP), FROTA DE 8 CAMINHÕES BASCULANTES DE 10 M³, DMT DE 4 KM E VELOCIDADE MÉDIA 22 KM/H. AF_05/2020</t>
  </si>
  <si>
    <t>ESCAVAÇÃO VERTICAL PARA INFRAESTRUTURA, COM CARGA, DESCARGA E TRANSPORTE DE SOLO DE 1ª CATEGORIA, COM ESCAVADEIRA HIDRÁULICA (CAÇAMBA: 0,8 M³ / 111 HP), FROTA DE 3 CAMINHÕES BASCULANTES DE 14 M³, DMT ATÉ 1 KM E VELOCIDADE MÉDIA14 KM/H. AF_05/2020</t>
  </si>
  <si>
    <t>ESCAVAÇÃO VERTICAL PARA INFRAESTRUTURA, COM CARGA, DESCARGA E TRANSPORTE DE SOLO DE 1ª CATEGORIA, COM ESCAVADEIRA HIDRÁULICA (CAÇAMBA: 0,8 M³ / 111 HP), FROTA DE 3 CAMINHÕES BASCULANTES DE 18 M³, DMT ATÉ 1 KM E VELOCIDADE MÉDIA14 KM/H. AF_05/2020</t>
  </si>
  <si>
    <t>ESCAVAÇÃO VERTICAL PARA INFRAESTRUTURA, COM CARGA, DESCARGA E TRANSPORTE DE SOLO DE 1ª CATEGORIA, COM ESCAVADEIRA HIDRÁULICA (CAÇAMBA: 0,8 M³ / 111HP), FROTA DE 10 CAMINHÕES BASCULANTES DE 10 M³, DMT DE 6 KM E VELOCIDADE MÉDIA22 KM/H. AF_05/2020</t>
  </si>
  <si>
    <t>ESCAVAÇÃO VERTICAL PARA INFRAESTRUTURA, COM CARGA, DESCARGA E TRANSPORTE DE SOLO DE 1ª CATEGORIA, COM ESCAVADEIRA HIDRÁULICA (CAÇAMBA: 0,8 M³ / 111HP), FROTA DE 3 CAMINHÕES BASCULANTES DE 10 M³, DMT ATÉ 1 KM E VELOCIDADE MÉDIA14 KM/H. AF_05/2020</t>
  </si>
  <si>
    <t>ESCAVAÇÃO VERTICAL PARA INFRAESTRUTURA, COM CARGA, DESCARGA E TRANSPORTE DE SOLO DE 1ª CATEGORIA, COM ESCAVADEIRA HIDRÁULICA (CAÇAMBA: 0,8 M³ / 111HP), FROTA DE 4 CAMINHÕES BASCULANTES DE 18 M³, DMT DE 1,5 KM E VELOCIDADE MÉDIA18 KM/H. AF_05/2020</t>
  </si>
  <si>
    <t>ESCAVAÇÃO VERTICAL PARA INFRAESTRUTURA, COM CARGA, DESCARGA E TRANSPORTE DE SOLO DE 1ª CATEGORIA, COM ESCAVADEIRA HIDRÁULICA (CAÇAMBA: 0,8 M³ / 111HP), FROTA DE 4 CAMINHÕES BASCULANTES DE 18 M³, DMT DE 2 KM E VELOCIDADE MÉDIA 19 KM/H. AF_05/2020</t>
  </si>
  <si>
    <t>ESCAVAÇÃO VERTICAL PARA INFRAESTRUTURA, COM CARGA, DESCARGA E TRANSPORTE DE SOLO DE 1ª CATEGORIA, COM ESCAVADEIRA HIDRÁULICA (CAÇAMBA: 0,8 M³ / 111HP), FROTA DE 5 CAMINHÕES BASCULANTES DE 10 M³, DMT DE 1,5 KM E VELOCIDADE MÉDIA18 KM/H. AF_05/2020</t>
  </si>
  <si>
    <t>ESCAVAÇÃO VERTICAL PARA INFRAESTRUTURA, COM CARGA, DESCARGA E TRANSPORTE DE SOLO DE 1ª CATEGORIA, COM ESCAVADEIRA HIDRÁULICA (CAÇAMBA: 0,8 M³ / 111HP), FROTA DE 5 CAMINHÕES BASCULANTES DE 14 M³, DMT DE 1,5 KM E VELOCIDADE MÉDIA18 KM/H. AF_05/2020</t>
  </si>
  <si>
    <t>ESCAVAÇÃO VERTICAL PARA INFRAESTRUTURA, COM CARGA, DESCARGA E TRANSPORTE DE SOLO DE 1ª CATEGORIA, COM ESCAVADEIRA HIDRÁULICA (CAÇAMBA: 0,8 M³ / 111HP), FROTA DE 5 CAMINHÕES BASCULANTES DE 14 M³, DMT DE 2 KM E VELOCIDADE MÉDIA 19 KM/H. AF_05/2020</t>
  </si>
  <si>
    <t>ESCAVAÇÃO VERTICAL PARA INFRAESTRUTURA, COM CARGA, DESCARGA E TRANSPORTE DE SOLO DE 1ª CATEGORIA, COM ESCAVADEIRA HIDRÁULICA (CAÇAMBA: 0,8 M³ / 111HP), FROTA DE 5 CAMINHÕES BASCULANTES DE 18 M³, DMT DE 3 KM E VELOCIDADE MÉDIA 20 KM/H. AF_05/2020</t>
  </si>
  <si>
    <t>ESCAVAÇÃO VERTICAL PARA INFRAESTRUTURA, COM CARGA, DESCARGA E TRANSPORTE DE SOLO DE 1ª CATEGORIA, COM ESCAVADEIRA HIDRÁULICA (CAÇAMBA: 0,8 M³ / 111HP), FROTA DE 6 CAMINHÕES BASCULANTES DE 10 M³, DMT DE 2 KM E VELOCIDADE MÉDIA 19 KM/H. AF_05/2020</t>
  </si>
  <si>
    <t>ESCAVAÇÃO VERTICAL PARA INFRAESTRUTURA, COM CARGA, DESCARGA E TRANSPORTE DE SOLO DE 1ª CATEGORIA, COM ESCAVADEIRA HIDRÁULICA (CAÇAMBA: 0,8 M³ / 111HP), FROTA DE 6 CAMINHÕES BASCULANTES DE 14 M³, DMT DE 3 KM E VELOCIDADE MÉDIA 20 KM/H. AF_05/2020</t>
  </si>
  <si>
    <t>ESCAVAÇÃO VERTICAL PARA INFRAESTRUTURA, COM CARGA, DESCARGA E TRANSPORTE DE SOLO DE 1ª CATEGORIA, COM ESCAVADEIRA HIDRÁULICA (CAÇAMBA: 0,8 M³ / 111HP), FROTA DE 6 CAMINHÕES BASCULANTES DE 14 M³, DMT DE 4 KM E VELOCIDADE MÉDIA 22 KM/H. AF_05/2020</t>
  </si>
  <si>
    <t>ESCAVAÇÃO VERTICAL PARA INFRAESTRUTURA, COM CARGA, DESCARGA E TRANSPORTE DE SOLO DE 1ª CATEGORIA, COM ESCAVADEIRA HIDRÁULICA (CAÇAMBA: 0,8 M³ / 111HP), FROTA DE 6 CAMINHÕES BASCULANTES DE 18 M³, DMT DE 4 KM E VELOCIDADE MÉDIA 22 KM/H. AF_05/2020</t>
  </si>
  <si>
    <t>ESCAVAÇÃO VERTICAL PARA INFRAESTRUTURA, COM CARGA, DESCARGA E TRANSPORTE DE SOLO DE 1ª CATEGORIA, COM ESCAVADEIRA HIDRÁULICA (CAÇAMBA: 0,8 M³ / 111HP), FROTA DE 7 CAMINHÕES BASCULANTES DE 10 M³, DMT DE 3 KM E VELOCIDADE MÉDIA 20 KM/H. AF_05/2020</t>
  </si>
  <si>
    <t>ESCAVAÇÃO VERTICAL PARA INFRAESTRUTURA, COM CARGA, DESCARGA E TRANSPORTE DE SOLO DE 1ª CATEGORIA, COM ESCAVADEIRA HIDRÁULICA (CAÇAMBA: 0,8 M³ / 111HP), FROTA DE 7 CAMINHÕES BASCULANTES DE 18 M³, DMT DE 6 KM E VELOCIDADE MÉDIA 22 KM/H. AF_05/2020</t>
  </si>
  <si>
    <t>ESCAVAÇÃO VERTICAL PARA INFRAESTRUTURA, COM CARGA, DESCARGA E TRANSPORTE DE SOLO DE 1ª CATEGORIA, COM ESCAVADEIRA HIDRÁULICA (CAÇAMBA: 0,8 M³ / 111HP), FROTA DE 8 CAMINHÕES BASCULANTES DE 10 M³, DMT DE 4 KM E VELOCIDADE MÉDIA 22 KM/H. AF_05/2020</t>
  </si>
  <si>
    <t>ESCAVAÇÃO VERTICAL PARA INFRAESTRUTURA, COM CARGA, DESCARGA E TRANSPORTE DE SOLO DE 1ª CATEGORIA, COM ESCAVADEIRA HIDRÁULICA (CAÇAMBA: 0,8 M³ / 111HP), FROTA DE 8 CAMINHÕES BASCULANTES DE 14 M³, DMT DE 6 KM E VELOCIDADE MÉDIA 22 KM/H. AF_05/2020</t>
  </si>
  <si>
    <t>ESCAVAÇÃO VERTICAL PARA INFRAESTRUTURA, COM CARGA, DESCARGA E TRANSPORTE DE SOLO DE 1ª CATEGORIA, COM ESCAVADEIRA HIDRÁULICA (CAÇAMBA: 1,2 M³ / 155 HP), FROTA DE 3 CAMINHÕES BASCULANTES DE 14 M³, DMT ATÉ 1 KM E VELOCIDADE MÉDIA14 KM/H. AF_05/2020</t>
  </si>
  <si>
    <t>ESCAVAÇÃO VERTICAL PARA INFRAESTRUTURA, COM CARGA, DESCARGA E TRANSPORTE DE SOLO DE 1ª CATEGORIA, COM ESCAVADEIRA HIDRÁULICA (CAÇAMBA: 1,2 M³ / 155 HP), FROTA DE 3 CAMINHÕES BASCULANTES DE 18 M³, DMT ATÉ 1 KM E VELOCIDADE MÉDIA14 KM/H. AF_05/2020</t>
  </si>
  <si>
    <t>ESCAVAÇÃO VERTICAL PARA INFRAESTRUTURA, COM CARGA, DESCARGA E TRANSPORTE DE SOLO DE 1ª CATEGORIA, COM ESCAVADEIRA HIDRÁULICA (CAÇAMBA: 1,2 M³ / 155HP), FROTA DE 10 CAMINHÕES BASCULANTES DE 14 M³, DMT DE 6 KM E VELOCIDADE MÉDIA22 KM/H. AF_05/2020</t>
  </si>
  <si>
    <t>ESCAVAÇÃO VERTICAL PARA INFRAESTRUTURA, COM CARGA, DESCARGA E TRANSPORTE DE SOLO DE 1ª CATEGORIA, COM ESCAVADEIRA HIDRÁULICA (CAÇAMBA: 1,2 M³ / 155HP), FROTA DE 12 CAMINHÕES BASCULANTES DE 10 M³, DMT DE 6 KM E VELOCIDADE MÉDIA22 KM/H. AF_05/2020</t>
  </si>
  <si>
    <t>ESCAVAÇÃO VERTICAL PARA INFRAESTRUTURA, COM CARGA, DESCARGA E TRANSPORTE DE SOLO DE 1ª CATEGORIA, COM ESCAVADEIRA HIDRÁULICA (CAÇAMBA: 1,2 M³ / 155HP), FROTA DE 4 CAMINHÕES BASCULANTES DE 10 M³, DMT ATÉ 1 KM E VELOCIDADE MÉDIA14 KM/H. AF_05/2020</t>
  </si>
  <si>
    <t>ESCAVAÇÃO VERTICAL PARA INFRAESTRUTURA, COM CARGA, DESCARGA E TRANSPORTE DE SOLO DE 1ª CATEGORIA, COM ESCAVADEIRA HIDRÁULICA (CAÇAMBA: 1,2 M³ / 155HP), FROTA DE 5 CAMINHÕES BASCULANTES DE 18 M³, DMT DE 1,5 KM E VELOCIDADE MÉDIA18 KM/H. AF_05/2020</t>
  </si>
  <si>
    <t>ESCAVAÇÃO VERTICAL PARA INFRAESTRUTURA, COM CARGA, DESCARGA E TRANSPORTE DE SOLO DE 1ª CATEGORIA, COM ESCAVADEIRA HIDRÁULICA (CAÇAMBA: 1,2 M³ / 155HP), FROTA DE 6 CAMINHÕES BASCULANTES DE 10 M³, DMT DE 1,5 KM E VELOCIDADE MÉDIA18 KM/H. AF_05/2020</t>
  </si>
  <si>
    <t>ESCAVAÇÃO VERTICAL PARA INFRAESTRUTURA, COM CARGA, DESCARGA E TRANSPORTE DE SOLO DE 1ª CATEGORIA, COM ESCAVADEIRA HIDRÁULICA (CAÇAMBA: 1,2 M³ / 155HP), FROTA DE 6 CAMINHÕES BASCULANTES DE 14 M³, DMT DE 2 KM E VELOCIDADE MÉDIA 19 KM/H. AF_05/2020</t>
  </si>
  <si>
    <t>ESCAVAÇÃO VERTICAL PARA INFRAESTRUTURA, COM CARGA, DESCARGA E TRANSPORTE DE SOLO DE 1ª CATEGORIA, COM ESCAVADEIRA HIDRÁULICA (CAÇAMBA: 1,2 M³ / 155HP), FROTA DE 6 CAMINHÕES BASCULANTES DE 18 M³, DMT DE 2 KM E VELOCIDADE MÉDIA 19 KM/H. AF_05/2020</t>
  </si>
  <si>
    <t>ESCAVAÇÃO VERTICAL PARA INFRAESTRUTURA, COM CARGA, DESCARGA E TRANSPORTE DE SOLO DE 1ª CATEGORIA, COM ESCAVADEIRA HIDRÁULICA (CAÇAMBA: 1,2 M³ / 155HP), FROTA DE 6 CAMINHÕES BASCULANTES DE 18 M³, DMT DE 3 KM E VELOCIDADE MÉDIA 20 KM/H. AF_05/2020</t>
  </si>
  <si>
    <t>ESCAVAÇÃO VERTICAL PARA INFRAESTRUTURA, COM CARGA, DESCARGA E TRANSPORTE DE SOLO DE 1ª CATEGORIA, COM ESCAVADEIRA HIDRÁULICA (CAÇAMBA: 1,2 M³ / 155HP), FROTA DE 7 CAMINHÕES BASCULANTES DE 10 M³, DMT DE 2 KM E VELOCIDADE MÉDIA 19 KM/H. AF_05/2020</t>
  </si>
  <si>
    <t>ESCAVAÇÃO VERTICAL PARA INFRAESTRUTURA, COM CARGA, DESCARGA E TRANSPORTE DE SOLO DE 1ª CATEGORIA, COM ESCAVADEIRA HIDRÁULICA (CAÇAMBA: 1,2 M³ / 155HP), FROTA DE 7 CAMINHÕES BASCULANTES DE 14 M³, DMT DE 3 KM E VELOCIDADE MÉDIA 20 KM/H. AF_05/2020</t>
  </si>
  <si>
    <t>ESCAVAÇÃO VERTICAL PARA INFRAESTRUTURA, COM CARGA, DESCARGA E TRANSPORTE DE SOLO DE 1ª CATEGORIA, COM ESCAVADEIRA HIDRÁULICA (CAÇAMBA: 1,2 M³ / 155HP), FROTA DE 7 CAMINHÕES BASCULANTES DE 18 M³, DMT DE 4 KM E VELOCIDADE MÉDIA 22 KM/H. AF_05/2020</t>
  </si>
  <si>
    <t>ESCAVAÇÃO VERTICAL PARA INFRAESTRUTURA, COM CARGA, DESCARGA E TRANSPORTE DE SOLO DE 1ª CATEGORIA, COM ESCAVADEIRA HIDRÁULICA (CAÇAMBA: 1,2 M³ / 155HP), FROTA DE 8 CAMINHÕES BASCULANTES DE 10 M³, DMT DE 3 KM E VELOCIDADE MÉDIA 20 KM/H. AF_05/2020</t>
  </si>
  <si>
    <t>ESCAVAÇÃO VERTICAL PARA INFRAESTRUTURA, COM CARGA, DESCARGA E TRANSPORTE DE SOLO DE 1ª CATEGORIA, COM ESCAVADEIRA HIDRÁULICA (CAÇAMBA: 1,2 M³ / 155HP), FROTA DE 8 CAMINHÕES BASCULANTES DE 14 M³, DMT DE 4 KM E VELOCIDADE MÉDIA 22 KM/H. AF_05/2020</t>
  </si>
  <si>
    <t>ESCAVAÇÃO VERTICAL PARA INFRAESTRUTURA, COM CARGA, DESCARGA E TRANSPORTE DE SOLO DE 1ª CATEGORIA, COM ESCAVADEIRA HIDRÁULICA (CAÇAMBA: 1,2 M³ / 155HP), FROTA DE 9 CAMINHÕES BASCULANTES DE 10 M³, DMT DE 4 KM E VELOCIDADE MÉDIA 22 KM/H. AF_05/2020</t>
  </si>
  <si>
    <t>ESCAVAÇÃO VERTICAL PARA INFRAESTRUTURA, COM CARGA, DESCARGA E TRANSPORTE DE SOLO DE 1ª CATEGORIA, COM ESCAVADEIRA HIDRÁULICA (CAÇAMBA: 1,2 M³ / 155HP), FROTA DE 9 CAMINHÕES BASCULANTES DE 18 M³, DMT DE 6 KM E VELOCIDADE MÉDIA 22 KM/H. AF_05/2020</t>
  </si>
  <si>
    <t>ESCAVAÇÃO VERTICAL PARA INFRAESTRUTURA, COM CARGA, DESCARGA E TRANSPORTE DE SOLO DE 1ª CATEGORIA, COM ESCAVADEIRA HIDRÁULICA (CAÇAMBA: 1,2M³ / 155HP), FROTA DE 6 CAMINHÕES BASCULANTES DE 14 M³, DMT DE 1,5 KM E VELOCIDADE MÉDIA18 KM/H. AF_05/2020</t>
  </si>
  <si>
    <t>ESCAVAÇÃO MANUAL DE VALA. AF_09/2024</t>
  </si>
  <si>
    <t>ESCAVAÇÃO MECANIZADA DE VALA COM PROF. ATÉ 1,5 M (MÉDIA MONTANTE E JUSANTE/UMA COMPOSIÇÃO POR TRECHO), ESCAVADEIRA (0,8 M3), LARG. DE 1,5 M A 2,5 M, EM SOLO DE 1A CATEGORIA, EM LOCAIS COM ALTO NÍVEL DE INTERFERÊNCIA. AF_09/2024</t>
  </si>
  <si>
    <t>ESCAVAÇÃO MECANIZADA DE VALA COM PROF. ATÉ 1,5 M (MÉDIA MONTANTE E JUSANTE/UMA COMPOSIÇÃO POR TRECHO), ESCAVADEIRA (0,8 M3), LARG. DE 1,5 M A 2,5 M, EM SOLO DE 1A CATEGORIA, LOCAIS COM BAIXO NÍVEL DE INTERFERÊNCIA. AF_09/2024</t>
  </si>
  <si>
    <t>ESCAVAÇÃO MECANIZADA DE VALA COM PROF. ATÉ 1,5 M (MÉDIA MONTANTE E JUSANTE/UMA COMPOSIÇÃO POR TRECHO), ESCAVADEIRA (0,8 M3), LARG. DE 1,5 M A 2,5 M, EM SOLO DE 2A CATEGORIA, EM LOCAIS COM ALTO NÍVEL DE INTERFERÊNCIA. AF_09/2024</t>
  </si>
  <si>
    <t>ESCAVAÇÃO MECANIZADA DE VALA COM PROF. ATÉ 1,5 M (MÉDIA MONTANTE E JUSANTE/UMA COMPOSIÇÃO POR TRECHO), ESCAVADEIRA (0,8 M3), LARG. DE 1,5 M A 2,5 M, EM SOLO DE 2A CATEGORIA, LOCAIS COM BAIXO NÍVEL DE INTERFERÊNCIA. AF_09/2024</t>
  </si>
  <si>
    <t>ESCAVAÇÃO MECANIZADA DE VALA COM PROF. ATÉ 1,5 M (MÉDIA MONTANTE E JUSANTE/UMA COMPOSIÇÃO POR TRECHO), ESCAVADEIRA (0,8 M3), LARG. DE 1,5 M A 2,5 M, EM SOLO MOLE, EM LOCAIS COM ALTO NÍVEL DE INTERFERÊNCIA. AF_09/2024</t>
  </si>
  <si>
    <t>ESCAVAÇÃO MECANIZADA DE VALA COM PROF. ATÉ 1,5 M (MÉDIA MONTANTE E JUSANTE/UMA COMPOSIÇÃO POR TRECHO), ESCAVADEIRA (0,8 M3), LARG. DE 1,5 M A 2,5 M, EM SOLO MOLE, LOCAIS COM BAIXO NÍVEL DE INTERFERÊNCIA. AF_09/2024</t>
  </si>
  <si>
    <t>ESCAVAÇÃO MECANIZADA DE VALA COM PROF. ATÉ 1,5 M (MÉDIA MONTANTE E JUSANTE/UMA COMPOSIÇÃO POR TRECHO), ESCAVADEIRA (0,8 M3), LARG. MENOR QUE 1,5 M, EM SOLO DE 1A CATEGORIA, EM LOCAIS COM ALTO NÍVEL DE INTERFERÊNCIA. AF_09/2024</t>
  </si>
  <si>
    <t>ESCAVAÇÃO MECANIZADA DE VALA COM PROF. ATÉ 1,5 M (MÉDIA MONTANTE E JUSANTE/UMA COMPOSIÇÃO POR TRECHO), ESCAVADEIRA (0,8 M3),LARG. ATÉ 1,5 M, EM SOLO DE 2A CATEGORIA, EM LOCAIS COM ALTO NÍVEL DE INTERFERÊNCIA. AF_09/2024</t>
  </si>
  <si>
    <t>ESCAVAÇÃO MECANIZADA DE VALA COM PROF. ATÉ 1,5 M (MÉDIA MONTANTE E JUSANTE/UMA COMPOSIÇÃO POR TRECHO), ESCAVADEIRA (0,8 M3),LARG. MENOR QUE 1,5 M, EM SOLO DE 1A CATEGORIA, LOCAIS COM BAIXO NÍVEL DE INTERFERÊNCIA. AF_09/2024</t>
  </si>
  <si>
    <t>ESCAVAÇÃO MECANIZADA DE VALA COM PROF. ATÉ 1,5 M (MÉDIA MONTANTE E JUSANTE/UMA COMPOSIÇÃO POR TRECHO), ESCAVADEIRA (0,8 M3),LARG. MENOR QUE 1,5 M, EM SOLO DE MOLE, EM LOCAIS COM ALTO NÍVEL DE INTERFERÊNCIA. AF_09/2024</t>
  </si>
  <si>
    <t>ESCAVAÇÃO MECANIZADA DE VALA COM PROF. ATÉ 1,5 M (MÉDIA MONTANTE E JUSANTE/UMA COMPOSIÇÃO POR TRECHO), ESCAVADEIRA (0,8 M3),LARG. MENOR QUE 1,5 M, EM SOLO MOLE, LOCAIS COM BAIXO NÍVEL DE INTERFERÊNCIA. AF_09/2024</t>
  </si>
  <si>
    <t>ESCAVAÇÃO MECANIZADA DE VALA COM PROF. ATÉ 1,5 M (MÉDIA MONTANTE E JUSANTE/UMA COMPOSIÇÃO POR TRECHO), RETROESCAV. (0,26 M3), LARG. DE 0,8 M A 1,5 M, EM SOLO DE 1A CATEGORIA, EM LOCAIS COM ALTO NÍVEL DE INTERFERÊNCIA. AF_09/2024</t>
  </si>
  <si>
    <t>ESCAVAÇÃO MECANIZADA DE VALA COM PROF. ATÉ 1,5 M (MÉDIA MONTANTE E JUSANTE/UMA COMPOSIÇÃO POR TRECHO), RETROESCAV. (0,26 M3), LARG. DE 0,8 M A 1,5 M, EM SOLO DE 2A CATEGORIA, EM LOCAIS COM ALTO NÍVEL DE INTERFERÊNCIA. AF_09/2024</t>
  </si>
  <si>
    <t>ESCAVAÇÃO MECANIZADA DE VALA COM PROF. ATÉ 1,5 M (MÉDIA MONTANTE E JUSANTE/UMA COMPOSIÇÃO POR TRECHO), RETROESCAV. (0,26 M3), LARG. DE 0,8 M A 1,5 M, EM SOLO DE 2A CATEGORIA, EM LOCAIS COM BAIXO NÍVEL DE INTERFERÊNCIA. AF_09/2024</t>
  </si>
  <si>
    <t>ESCAVAÇÃO MECANIZADA DE VALA COM PROF. ATÉ 1,5 M (MÉDIA MONTANTE E JUSANTE/UMA COMPOSIÇÃO POR TRECHO), RETROESCAV. (0,26 M3), LARG. DE 0,8 M A 1,5 M, EM SOLO MOLE, EM LOCAIS COM ALTO NÍVEL DE INTERFERÊNCIA. AF_09/2024</t>
  </si>
  <si>
    <t>ESCAVAÇÃO MECANIZADA DE VALA COM PROF. ATÉ 1,5 M (MÉDIA MONTANTE E JUSANTE/UMA COMPOSIÇÃO POR TRECHO), RETROESCAV. (0,26 M3), LARG. DE 0,8 M A 1,5 M, EM SOLO MOLE, LOCAIS COM BAIXO NÍVEL DE INTERFERÊNCIA. AF_09/2024</t>
  </si>
  <si>
    <t>ESCAVAÇÃO MECANIZADA DE VALA COM PROF. ATÉ 1,5 M (MÉDIA MONTANTE E JUSANTE/UMA COMPOSIÇÃO POR TRECHO), RETROESCAV. (0,26 M3), LARG. MENOR QUE 0,8 M, EM SOLO DE 1A CATEGORIA, EM LOCAIS COM ALTO NÍVEL DE INTERFERÊNCIA. AF_09/2024</t>
  </si>
  <si>
    <t>ESCAVAÇÃO MECANIZADA DE VALA COM PROF. ATÉ 1,5 M (MÉDIA MONTANTE E JUSANTE/UMA COMPOSIÇÃO POR TRECHO), RETROESCAV. (0,26 M3), LARG. MENOR QUE 0,8 M, EM SOLO DE 2A CATEGORIA, EM LOCAIS COM ALTO NÍVEL DE INTERFERÊNCIA. AF_09/2024</t>
  </si>
  <si>
    <t>ESCAVAÇÃO MECANIZADA DE VALA COM PROF. ATÉ 1,5 M (MÉDIA MONTANTE E JUSANTE/UMA COMPOSIÇÃO POR TRECHO), RETROESCAV. (0,26 M3), LARG. MENOR QUE 0,8 M, EM SOLO MOLE, EM LOCAIS COM ALTO NÍVEL DE INTERFERÊNCIA. AF_09/2024</t>
  </si>
  <si>
    <t>ESCAVAÇÃO MECANIZADA DE VALA COM PROF. ATÉ 1,5 M (MÉDIA MONTANTE E JUSANTE/UMA COMPOSIÇÃO POR TRECHO), RETROESCAV. (0,26 M3), LARG. MENOR QUE 0,8 M, EM SOLO MOLE, LOCAIS COM BAIXO NÍVEL DE INTERFERÊNCIA. AF_09/2024</t>
  </si>
  <si>
    <t>ESCAVAÇÃO MECANIZADA DE VALA COM PROF. ATÉ 1,5 M (MÉDIA MONTANTE E JUSANTE/UMA COMPOSIÇÃO POR TRECHO), RETROESCAV. (0,26 M3), LARGURA MENOR QUE 0,8 M, EM SOLO DE 2A CATEGORIA, EM LOCAIS COM BAIXO NÍVEL DE INTERFERÊNCIA. AF_09/2024</t>
  </si>
  <si>
    <t>ESCAVAÇÃO MECANIZADA DE VALA COM PROF. ATÉ 1,5 M (MÉDIA MONTANTE E JUSANTE/UMA COMPOSIÇÃO POR TRECHO),COM ESCAVADEIRA (0,8 M3), LARG. MENOR QUE 1,5 M, EM SOLO DE 2A CATEGORIA, LOCAIS COM BAIXO NÍVEL DE INTERFERÊNCIA. AF_09/2024</t>
  </si>
  <si>
    <t>ESCAVAÇÃO MECANIZADA DE VALA COM PROF. DE 3,0 M ATÉ 4,5 M (MÉDIA MONTANTE E JUSANTE/UMA COMPOSIÇÃO POR TRECHO), ESCAVADEIRA (1,2 M3), LARG. DE 1,5 M A 2,5 M, EM SOLO DE 2A CATEGORIA, EM LOCAIS COM ALTO NÍVEL DE INTERFERÊNCIA. AF_09/2024</t>
  </si>
  <si>
    <t>ESCAVAÇÃO MECANIZADA DE VALA COM PROF. DE 3,0 M ATÉ 4,5 M (MÉDIA MONTANTE E JUSANTE/UMA COMPOSIÇÃO POR TRECHO), ESCAVADEIRA (1,2 M3), LARG. DE 1,5 M A 2,5 M, EM SOLO MOLE, EM LOCAIS COM ALTO NÍVEL DE INTERFERÊNCIA. AF_09/2024</t>
  </si>
  <si>
    <t>ESCAVAÇÃO MECANIZADA DE VALA COM PROF. DE 3,0 M ATÉ 4,5 M(MÉDIA MONTANTE E JUSANTE/UMA COMPOSIÇÃO POR TRECHO), ESCAVADEIRA (1,2 M3), LARG. DE 1,5 M A 2,5 M, EM SOLO DE 1A CATEGORIA, EM LOCAIS COM ALTO NÍVEL DE INTERFERÊNCIA. AF_09/2024</t>
  </si>
  <si>
    <t>ESCAVAÇÃO MECANIZADA DE VALA COM PROF. MAIOR QUE 1,5 M ATÉ 3,0 M (MÉDIA MONTANTE E JUSANTE/UMA COMPOSIÇÃO POR TRECHO), ESCAVADEIRA (0,8 M3), LARG. ATÉ 1,5 M, EM SOLO DE 2A CATEGORIA, EM LOCAIS COM ALTO NÍVEL DE INTERFERÊNCIA. AF_09/2024</t>
  </si>
  <si>
    <t>ESCAVAÇÃO MECANIZADA DE VALA COM PROF. MAIOR QUE 1,5 M ATÉ 3,0 M (MÉDIA MONTANTE E JUSANTE/UMA COMPOSIÇÃO POR TRECHO), ESCAVADEIRA (0,8 M3), LARGURA ATÉ 1,5 M, EM SOLO DE 1A CATEGORIA, EM LOCAIS COM ALTO NÍVEL DE INTERFERÊNCIA. AF_09/2024</t>
  </si>
  <si>
    <t>ESCAVAÇÃO MECANIZADA DE VALA COM PROF. MAIOR QUE 1,5 M ATÉ 3,0 M (MÉDIA MONTANTE E JUSANTE/UMA COMPOSIÇÃO POR TRECHO), ESCAVADEIRA (0,8 M3), LARGURA ATÉ 1,5 M, EM SOLO MOLE, EM LOCAIS COM ALTO NÍVEL DE INTERFERÊNCIA. AF_09/2024</t>
  </si>
  <si>
    <t>ESCAVAÇÃO MECANIZADA DE VALA COM PROF. MAIOR QUE 1,5 M ATÉ 3,0 M (MÉDIA MONTANTE E JUSANTE/UMA COMPOSIÇÃO POR TRECHO), RETROESCAV. (0,26 M3), LARG. DE 0,8 M A 1,5 M, EM SOLO DE 2A CATEGORIA, EM LOCAIS COM ALTO NÍVEL DE INTERFERÊNCIA. AF_09/2024</t>
  </si>
  <si>
    <t>ESCAVAÇÃO MECANIZADA DE VALA COM PROF. MAIOR QUE 1,5 M ATÉ 3,0 M (MÉDIA MONTANTE E JUSANTE/UMA COMPOSIÇÃO POR TRECHO), RETROESCAV. (0,26 M3), LARG. DE 0,8 M A 1,5 M, EM SOLO DE 2A CATEGORIA, EM LOCAIS COM BAIXO NÍVEL DE INTERFERÊNCIA. AF_09/2024</t>
  </si>
  <si>
    <t>ESCAVAÇÃO MECANIZADA DE VALA COM PROF. MAIOR QUE 1,5 M ATÉ 3,0 M (MÉDIA MONTANTE E JUSANTE/UMA COMPOSIÇÃO POR TRECHO), RETROESCAV. (0,26 M3), LARG. DE 0,8 M A 1,5 M, EM SOLO MOLE, EM LOCAIS COM ALTO NÍVEL DE INTERFERÊNCIA. AF_09/2024</t>
  </si>
  <si>
    <t>ESCAVAÇÃO MECANIZADA DE VALA COM PROF. MAIOR QUE 1,5 M ATÉ 3,0 M (MÉDIA MONTANTE E JUSANTE/UMA COMPOSIÇÃO POR TRECHO), RETROESCAV. (0,26 M3), LARG. DE 0,8 M A 1,5 M, EM SOLO MOLE, LOCAIS COM BAIXO NÍVEL DE INTERFERÊNCIA. AF_09/2024</t>
  </si>
  <si>
    <t>ESCAVAÇÃO MECANIZADA DE VALA COM PROF. MAIOR QUE 1,5 M ATÉ 3,0 M (MÉDIA MONTANTE E JUSANTE/UMA COMPOSIÇÃO POR TRECHO), RETROESCAV. (0,26 M3), LARG. MENOR QUE 0,8 M, EM SOLO DE 1A CATEGORIA, EM LOCAIS COM ALTO NÍVEL DE INTERFERÊNCIA. AF_09/2024</t>
  </si>
  <si>
    <t>ESCAVAÇÃO MECANIZADA DE VALA COM PROF. MAIOR QUE 1,5 M ATÉ 3,0 M (MÉDIA MONTANTE E JUSANTE/UMA COMPOSIÇÃO POR TRECHO), RETROESCAV. (0,26 M3), LARG. MENOR QUE 0,8 M, EM SOLO DE 2A CATEGORIA, EM LOCAIS COM ALTO NÍVEL DE INTERFERÊNCIA. AF_09/2024</t>
  </si>
  <si>
    <t>ESCAVAÇÃO MECANIZADA DE VALA COM PROF. MAIOR QUE 1,5 M ATÉ 3,0 M (MÉDIA MONTANTE E JUSANTE/UMA COMPOSIÇÃO POR TRECHO), RETROESCAV. (0,26 M3), LARG. MENOR QUE 0,8 M, EM SOLO MOLE, EM LOCAIS COM ALTO NÍVEL DE INTERFERÊNCIA. AF_09/2024</t>
  </si>
  <si>
    <t>ESCAVAÇÃO MECANIZADA DE VALA COM PROF. MAIOR QUE 1,5 M ATÉ 3,0 M (MÉDIA MONTANTE E JUSANTE/UMA COMPOSIÇÃO POR TRECHO), RETROESCAV. (0,26 M3), LARGURA DE 0,8 M A 1,5 M, EM SOLO DE 1A CATEGORIA, EM LOCAIS COM ALTO NÍVEL DE INTERFERÊNCIA. AF_09/2024</t>
  </si>
  <si>
    <t>ESCAVAÇÃO MECANIZADA DE VALA COM PROF. MAIOR QUE 1,5 M ATÉ 3,0 M (MÉDIA MONTANTE E JUSANTE/UMA COMPOSIÇÃO POR TRECHO), RETROESCAV. (0,26 M3),LARG. MENOR QUE 0,8 M, EM SOLO DE 2A CATEGORIA, EM LOCAIS COM BAIXO NÍVEL DE INTERFERÊNCIA. AF_09/2024</t>
  </si>
  <si>
    <t>ESCAVAÇÃO MECANIZADA DE VALA COM PROF. MAIOR QUE 1,5 M ATÉ 3,0 M (MÉDIA MONTANTE E JUSANTE/UMA COMPOSIÇÃO POR TRECHO), RETROESCAV. (0,26 M3),LARG. MENOR QUE 0,8 M, EM SOLO MOLE, LOCAIS COM BAIXO NÍVEL DE INTERFERÊNCIA. AF_09/2024</t>
  </si>
  <si>
    <t>ESCAVAÇÃO MECANIZADA DE VALA COM PROF. MAIOR QUE 1,5 M ATÉ 3,0 M (MÉDIA MONTANTE E JUSANTE/UMA COMPOSIÇÃO POR TRECHO),COM ESCAVADEIRA (1,2 M3), LARG. DE 1,5 M A 2,5 M, EM SOLO MOLE, LOCAIS COM BAIXO NÍVEL DE INTERFERÊNCIA. AF_09/2024</t>
  </si>
  <si>
    <t>ESCAVAÇÃO MECANIZADA DE VALA COM PROF. MAIOR QUE 1,5 M ATÉ 3,0 M (MÉDIA MONTANTE E JUSANTE/UMA COMPOSIÇÃO POR TRECHO),COM ESCAVADEIRA (1,2 M3),LARG. DE 1,5 M A 2,5 M, EM SOLO DE 1A CATEGORIA, LOCAIS COM BAIXO NÍVEL DE INTERFERÊNCIA. AF_09/2024</t>
  </si>
  <si>
    <t>ESCAVAÇÃO MECANIZADA DE VALA COM PROF. MAIOR QUE 1,5 M ATÉ 3,0 M (MÉDIA MONTANTE E JUSANTE/UMA COMPOSIÇÃO POR TRECHO),COM ESCAVADEIRA (1,2 M3),LARG. DE 1,5 M A 2,5 M, EM SOLO DE 2A CATEGORIA, EM LOCAIS COM ALTO NÍVEL DE INTERFERÊNCIA. AF_09/2024</t>
  </si>
  <si>
    <t>ESCAVAÇÃO MECANIZADA DE VALA COM PROF. MAIOR QUE 1,5 M ATÉ 3,0 M (MÉDIA MONTANTE E JUSANTE/UMA COMPOSIÇÃO POR TRECHO),COM ESCAVADEIRA (1,2 M3),LARG. DE 1,5 M A 2,5 M, EM SOLO DE 2A CATEGORIA, LOCAIS COM BAIXO NÍVEL DE INTERFERÊNCIA. AF_09/2024</t>
  </si>
  <si>
    <t>ESCAVAÇÃO MECANIZADA DE VALA COM PROF. MAIOR QUE 1,5 M ATÉ 3,0 M (MÉDIA MONTANTE E JUSANTE/UMA COMPOSIÇÃO POR TRECHO),COM ESCAVADEIRA (1,2 M3),LARG. DE 1,5 M A 2,5 M, EM SOLO MOLE, EM LOCAIS COM ALTO NÍVEL DE INTERFERÊNCIA. AF_09/2024</t>
  </si>
  <si>
    <t>ESCAVAÇÃO MECANIZADA DE VALA COM PROF. MAIOR QUE 1,5 M E ATÉ 3,0 M (MÉDIA MONTANTE E JUSANTE/UMA COMPOSIÇÃO POR TRECHO), ESCAVADEIRA (0,8 M3), LARG. MENOR QUE 1,5 M, EM SOLO DE 2A CATEGORIA, LOCAIS COM BAIXO NÍVEL DE INTERFERÊNCIA. AF_09/2024</t>
  </si>
  <si>
    <t>ESCAVAÇÃO MECANIZADA DE VALA COM PROF. MAIOR QUE 1,5 M E ATÉ 3,0 M (MÉDIA MONTANTE E JUSANTE/UMA COMPOSIÇÃO POR TRECHO), ESCAVADEIRA (0,8 M3), LARG. MENOR QUE 1,5 M, EM SOLO MOLE, LOCAIS COM BAIXO NÍVEL DE INTERFERÊNCIA. AF_09/2024</t>
  </si>
  <si>
    <t>ESCAVAÇÃO MECANIZADA DE VALA COM PROF. MAIOR QUE 1,5 M E ATÉ 3,0 M(MÉDIA MONTANTE E JUSANTE/UMA COMPOSIÇÃO POR TRECHO), ESCAVADEIRA (0,8 M3), LARG. MENOR QUE 1,5 M, EM SOLO DE 1A CATEGORIA, LOCAIS COM BAIXO NÍVEL DE INTERFERÊNCIA. AF_09/2024</t>
  </si>
  <si>
    <t>ESCAVAÇÃO MECANIZADA DE VALA COM PROF. MAIOR QUE 1,50 M ATÉ 3,0 M (MÉDIA MONTANTE E JUSANTE/UMA COMPOSIÇÃO POR TRECHO), ESCAVADEIRA (1,2 M3), LARG. DE 1,5 M A 2,5 M, EM SOLO DE 1A CATEGORIA, EM LOCAIS COM ALTO NÍVEL DE INTERFERÊNCIA. AF_09/2024</t>
  </si>
  <si>
    <t>ESCAVAÇÃO MECANIZADA DE VALA COM PROF. MAIOR QUE 3,0 M ATÉ 4,5 M (MÉDIA MONTANTE E JUSANTE/UMA COMPOSIÇÃO POR TRECHO), ESCAVADEIRA (0,8 M3), LARG. MENOR QUE 1,5 M, EM SOLO DE 1A CATEGORIA, LOCAIS COM BAIXO NÍVEL DE INTERFERÊNCIA. AF_09/2024</t>
  </si>
  <si>
    <t>ESCAVAÇÃO MECANIZADA DE VALA COM PROF. MAIOR QUE 3,0 M ATÉ 4,5 M (MÉDIA MONTANTE E JUSANTE/UMA COMPOSIÇÃO POR TRECHO), ESCAVADEIRA (0,8 M3), LARG. MENOR QUE 1,5 M, EM SOLO DE 2A CATEGORIA, EM LOCAIS COM ALTO NÍVEL DE INTERFERÊNCIA. AF_09/2024</t>
  </si>
  <si>
    <t>ESCAVAÇÃO MECANIZADA DE VALA COM PROF. MAIOR QUE 3,0 M ATÉ 4,5 M (MÉDIA MONTANTE E JUSANTE/UMA COMPOSIÇÃO POR TRECHO), ESCAVADEIRA (0,8 M3), LARG. MENOR QUE 1,5 M, EM SOLO MOLE, EM LOCAIS COM ALTO NÍVEL DE INTERFERÊNCIA. AF_09/2024</t>
  </si>
  <si>
    <t>ESCAVAÇÃO MECANIZADA DE VALA COM PROF. MAIOR QUE 3,0 M ATÉ 4,5 M (MÉDIA MONTANTE E JUSANTE/UMA COMPOSIÇÃO POR TRECHO), ESCAVADEIRA (1,2 M3), LARG. DE 1,5 M A 2,5 M, EM SOLO DE 1A CATEGORIA, LOCAIS COM BAIXO NÍVEL DE INTERFERÊNCIA. AF_09/2024</t>
  </si>
  <si>
    <t>ESCAVAÇÃO MECANIZADA DE VALA COM PROF. MAIOR QUE 3,0 M ATÉ 4,5 M (MÉDIA MONTANTE E JUSANTE/UMA COMPOSIÇÃO POR TRECHO), ESCAVADEIRA (1,2 M3), LARG. DE 1,5 M A 2,5 M, EM SOLO DE 2A CATEGORIA, LOCAIS COM BAIXO NÍVEL DE INTERFERÊNCIA. AF_09/2024</t>
  </si>
  <si>
    <t>ESCAVAÇÃO MECANIZADA DE VALA COM PROF. MAIOR QUE 3,0 M ATÉ 4,5 M (MÉDIA MONTANTE E JUSANTE/UMA COMPOSIÇÃO POR TRECHO), ESCAVADEIRA (1,2 M3), LARG. DE 1,5 M A 2,5 M, EM SOLO MOLE, LOCAIS COM BAIXO NÍVEL DE INTERFERÊNCIA. AF_09/2024</t>
  </si>
  <si>
    <t>ESCAVAÇÃO MECANIZADA DE VALA COM PROF. MAIOR QUE 3,0 M ATÉ 4,5 M(MÉDIA MONTANTE E JUSANTE/UMA COMPOSIÇÃO POR TRECHO), ESCAVADEIRA (0,8 M3), LARG. MENOR QUE 1,5 M, EM SOLO DE 1A CATEGORIA, EM LOCAIS COM ALTO NÍVEL DE INTERFERÊNCIA. AF_09/2024</t>
  </si>
  <si>
    <t>ESCAVAÇÃO MECANIZADA DE VALA COM PROF. MAIOR QUE 4,5 M ATÉ 6,0 M (MÉDIA MONTANTE E JUSANTE/UMA COMPOSIÇÃO POR TRECHO), ESCAVADEIRA (0,8 M3), LARG. MENOR QUE 1,5 M, EM SOLO DE 1A CATEGORIA, EM LOCAIS COM ALTO NÍVEL DE INTERFERÊNCIA. AF_09/2024</t>
  </si>
  <si>
    <t>ESCAVAÇÃO MECANIZADA DE VALA COM PROF. MAIOR QUE 4,5 M ATÉ 6,0 M (MÉDIA MONTANTE E JUSANTE/UMA COMPOSIÇÃO POR TRECHO), ESCAVADEIRA (0,8 M3),LARG. MENOR QUE 1,5 M, EM SOLO DE MOLE, EM LOCAIS COM ALTO NÍVEL DE INTERFERÊNCIA. AF_09/2024</t>
  </si>
  <si>
    <t>ESCAVAÇÃO MECANIZADA DE VALA COM PROF. MAIOR QUE 4,5 M ATÉ 6,0 M (MÉDIA MONTANTE E JUSANTE/UMA COMPOSIÇÃO POR TRECHO), ESCAVADEIRA (1,2 M3), LARG. DE 1,5 M A 2,5 M, EM SOLO DE 1A CATEGORIA, LOCAIS COM BAIXO NÍVEL DE INTERFERÊNCIA. AF_09/2024</t>
  </si>
  <si>
    <t>ESCAVAÇÃO MECANIZADA DE VALA COM PROF. MAIOR QUE 4,5 M ATÉ 6,0 M (MÉDIA MONTANTE E JUSANTE/UMA COMPOSIÇÃO POR TRECHO), ESCAVADEIRA (1,2 M3), LARG. DE 1,5 M A 2,5 M, EM SOLO DE 2A CATEGORIA, EM LOCAIS COM ALTO NÍVEL DE INTERFERÊNCIA. AF_09/2024</t>
  </si>
  <si>
    <t>ESCAVAÇÃO MECANIZADA DE VALA COM PROF. MAIOR QUE 4,5 M ATÉ 6,0 M (MÉDIA MONTANTE E JUSANTE/UMA COMPOSIÇÃO POR TRECHO), ESCAVADEIRA (1,2 M3), LARG. DE 1,5 M A 2,5 M, EM SOLO DE 2A CATEGORIA, LOCAIS COM BAIXO NÍVEL DE INTERFERÊNCIA. AF_09/2024</t>
  </si>
  <si>
    <t>ESCAVAÇÃO MECANIZADA DE VALA COM PROF. MAIOR QUE 4,5 M ATÉ 6,0 M (MÉDIA MONTANTE E JUSANTE/UMA COMPOSIÇÃO POR TRECHO), ESCAVADEIRA (1,2 M3), LARG. DE 1,5 M A 2,5 M, EM SOLO MOLE, EM LOCAIS COM ALTO NÍVEL DE INTERFERÊNCIA. AF_09/2024</t>
  </si>
  <si>
    <t>ESCAVAÇÃO MECANIZADA DE VALA COM PROF. MAIOR QUE 4,5 M ATÉ 6,0 M (MÉDIA MONTANTE E JUSANTE/UMA COMPOSIÇÃO POR TRECHO), ESCAVADEIRA (1,2 M3), LARG. DE 1,5 M A 2,5 M, EM SOLO MOLE, LOCAIS COM BAIXO NÍVEL DE INTERFERÊNCIA. AF_09/2024</t>
  </si>
  <si>
    <t>ESCAVAÇÃO MECANIZADA DE VALA COM PROF. MAIOR QUE 4,5 M ATÉ 6,0 M (MÉDIA MONTANTE E JUSANTE/UMA COMPOSIÇÃO POR TRECHO),COM ESCAVADEIRA (0,8 M3), LARG. MENOR QUE 1,5 M, EM SOLO DE 1A CATEGORIA, LOCAIS COM BAIXO NÍVEL DE INTERFERÊNCIA. AF_09/2024</t>
  </si>
  <si>
    <t>ESCAVAÇÃO MECANIZADA DE VALA COM PROF. MAIOR QUE 4,5 M ATÉ 6,0 M (MÉDIA MONTANTE E JUSANTE/UMA COMPOSIÇÃO POR TRECHO),COM ESCAVADEIRA (0,8 M3), LARG. MENOR QUE 1,5 M, EM SOLO MOLE, LOCAIS COM BAIXO NÍVEL DE INTERFERÊNCIA. AF_09/2024</t>
  </si>
  <si>
    <t>ESCAVAÇÃO MECANIZADA DE VALA COM PROF. MAIOR QUE 4,5 M ATÉ 6,0 M(MÉDIA MONTANTE E JUSANTE/UMA COMPOSIÇÃO POR TRECHO), ESCAVADEIRA (1,2 M3), LARG. DE 1,5 M A 2,5 M, EM SOLO DE 1A CATEGORIA, EM LOCAIS COM ALTO NÍVEL DE INTERFERÊNCIA. AF_09/2024</t>
  </si>
  <si>
    <t>ESCAVAÇÃO MECANIZADA DE VALA COM PROF.MAIOR QUE 3,0 M ATÉ 4,5 M (MÉDIA MONTANTE E JUSANTE/UMA COMPOSIÇÃO POR TRECHO), ESCAVADEIRA (0,8 M3), LARG. MENOR QUE 1,5 M, EM SOLO DE 2A CATEGORIA, LOCAIS COM BAIXO NÍVEL DE INTERFERÊNCIA. AF_09/2024</t>
  </si>
  <si>
    <t>ESCAVAÇÃO MECANIZADA DE VALA COM PROF.MAIOR QUE 3,0 M ATÉ 4,5 M (MÉDIA MONTANTE E JUSANTE/UMA COMPOSIÇÃO POR TRECHO), ESCAVADEIRA (0,8 M3), LARG. MENOR QUE 1,5 M, EM SOLO MOLE, LOCAIS COM BAIXO NÍVEL DE INTERFERÊNCIA. AF_09/2024</t>
  </si>
  <si>
    <t>ESCAVAÇÃO MECANIZADA DE VALA COM PROF.MAIOR QUE 4,5 M ATÉ 6,0 M (MÉDIA MONTANTE E JUSANTE/UMA COMPOSIÇÃO POR TRECHO),COM ESCAVADEIRA (0,8 M3), LARG. MENOR QUE 1,5 M, EM SOLO DE 2A CATEGORIA, EM LOCAIS COM ALTO NÍVEL DE INTERFERÊNCIA. AF_09/2024</t>
  </si>
  <si>
    <t>ESCAVAÇÃO MECANIZADA DE VALA COM PROF.MAIOR QUE 4,5 M ATÉ 6,0 M (MÉDIA MONTANTE E JUSANTE/UMA COMPOSIÇÃO POR TRECHO),COM ESCAVADEIRA (0,8 M3), LARG. MENOR QUE 1,5 M, EM SOLO DE 2A CATEGORIA, EM LOCAIS COM BAIXO NÍVEL DE INTERFERÊNCIA. AF_09/2024</t>
  </si>
  <si>
    <t>ESCAVAÇÃO MECANIZADA DE VALA COM PROFUNDIDADE ATÉ 1,5 M (MÉDIA MONTANTE E JUSANTE/UMA COMPOSIÇÃO POR TRECHO), RETROESCAV. (0,26 M3), LARGURA DE 0,8 M A 1,5 M, EM SOLO DE 1A CATEGORIA, LOCAIS COM BAIXO NÍVEL DE INTERFERÊNCIA. AF_09/2024</t>
  </si>
  <si>
    <t>ESCAVAÇÃO MECANIZADA DE VALA COM PROFUNDIDADE ATÉ 1,5 M (MÉDIA MONTANTE E JUSANTE/UMA COMPOSIÇÃO POR TRECHO), RETROESCAV. (0,26 M3), LARGURA MENOR QUE 0,8 M, EM SOLO DE 1A CATEGORIA, LOCAIS COM BAIXO NÍVEL DE INTERFERÊNCIA. AF_09/2024</t>
  </si>
  <si>
    <t>ESCAVAÇÃO MECANIZADA DE VALA COM PROFUNDIDADE MAIOR QUE 1,5 M ATÉ 3,0 M (MÉDIA MONTANTE E JUSANTE/UMA COMPOSIÇÃO POR TRECHO), RETROESCAV (0,26 M3), LARGURA DE 0,8 M A 1,5 M, EM SOLO DE 1A CATEGORIA, LOCAIS COM BAIXO NÍVEL DE INTERFERÊNCIA. AF_09/2024</t>
  </si>
  <si>
    <t>ESCAVAÇÃO MECANIZADA DE VALA COM PROFUNDIDADE MAIOR QUE 1,5 M ATÉ 3,0 M (MÉDIA MONTANTE E JUSANTE/UMA COMPOSIÇÃO POR TRECHO), RETROESCAV. (0,26 M3), LARGURA MENOR QUE 0,8 M, EM SOLO DE 1A CATEGORIA, LOCAIS COM BAIXO NÍVEL DE INTERFERÊNCIA. AF_09/2024</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</si>
  <si>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</si>
  <si>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</si>
  <si>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DESMONTE DE MATERIAL DE 3ª CATEGORIA, COM USO DE ARGAMASSA EXPANSIVA - EXCLUSIVE CARGA E TRANSPORTE. AF_03/2021</t>
  </si>
  <si>
    <t>DESMONTE DE MATERIAL DE 3ª CATEGORIA, COM USO DE ARGAMASSA EXPANSIVA, EM VALA - EXCLUSIVE RETIRADA, CARGA E TRANSPORTE. AF_03/2021</t>
  </si>
  <si>
    <t>DESMONTE DE MATERIAL DE 3ª CATEGORIA, COM USO DE EMULSÃO EXPLOSIVA ENCARTUCHADA - EXCLUSIVE CARGA E TRANSPORTE. AF_03/2021</t>
  </si>
  <si>
    <t>DESMONTE DE MATERIAL DE 3ª CATEGORIA, EM VALA, COM USO DE EMULSÃO EXPLOSIVA ENCARTUCHADA - EXCLUSIVE RETIRADA, CARGA E TRANSPORTE. AF_03/2021</t>
  </si>
  <si>
    <t>ESCAVAÇÃO DE VALA EM MATERIAL DE 3ª CATEGORIA, RESISTÊNCIA À COMPRESSÃO MAIOR OU IGUAL A 50 MPA, COM ROMPEDOR ACOPLADO EM ESCAVADEIRA HIDRÁULICA - EXCLUSIVE RETIRADA, CARGA E TRANSPORTE. AF_03/2021</t>
  </si>
  <si>
    <t>ESCAVAÇÃO DE VALA EM MATERIAL DE 3ª CATEGORIA, RESISTÊNCIA À COMPRESSÃO MENOR QUE 50 MPA, COM ROMPEDOR ACOPLADO EM ESCAVADEIRA HIDRÁULICA - EXCLUSIVE RETIRADA, CARGA E TRANSPORTE. AF_03/2021</t>
  </si>
  <si>
    <t>ESCAVAÇÃO DE VALA EM MATERIAL DE 3ª CATEGORIA, RESISTÊNCIA À COMPRESSÃO MENOR QUE 50 MPA, COM ROMPEDOR ACOPLADO EM RETROESCAVADEIRA - EXCLUSIVE RETIRADA CARGA E TRANSPORTE. AF_03/2021</t>
  </si>
  <si>
    <t>ESCAVAÇÃO EM MATERIAL DE 3ª CATEGORIA, RESISTÊNCIA À COMPRESSÃO MAIOR OU IGUAL A 50 MPA E MENOR QUE 70 MPA, COM ROMPEDOR ACOPLADO EM ESCAVADEIRA HIDRÁULICA - EXCLUSIVE CARGA E TRANSPORTE. AF_03/2021</t>
  </si>
  <si>
    <t>ESCAVAÇÃO EM MATERIAL DE 3ª CATEGORIA, RESISTÊNCIA À COMPRESSÃO MAIOR OU IGUAL A 70 MPA E MENOR QUE 90 MPA, COM ROMPEDOR ACOPLADO EM ESCAVADEIRA HIDRÁULICA - EXCLUSIVE CARGA E TRANSPORTE. AF_03/2021</t>
  </si>
  <si>
    <t>ESCAVAÇÃO EM MATERIAL DE 3ª CATEGORIA, RESISTÊNCIA À COMPRESSÃO MAIOR OU IGUAL A 90 MPA E MENOR QUE 110 MPA, COM ROMPEDOR ACOPLADO EM ESCAVADEIRA HIDRÁULICA - EXCLUSIVE CARGA E TRANSPORTE. AF_03/2021</t>
  </si>
  <si>
    <t>ESCAVAÇÃO EM MATERIAL DE 3ª CATEGORIA, RESISTÊNCIA À COMPRESSÃO MAIOR QUE 110 MPA, COM ROMPEDOR ACOPLADO EM ESCAVADEIRA HIDRÁULICA - EXCLUSIVE CARGA E TRANSPORTE. AF_03/2021</t>
  </si>
  <si>
    <t>ESCAVAÇÃO EM MATERIAL DE 3ª CATEGORIA, RESISTÊNCIA À COMPRESSÃO MENOR QUE 50 MPA, COM ROMPEDOR ACOPLADO EM ESCAVADEIRA HIDRÁULICA - EXCLUSIVE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</si>
  <si>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</si>
  <si>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</si>
  <si>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ESCORAMENTO DE VALA, TIPO BLINDADEM, COM PROFUNDIDADE DE 0 A 1,5 M, LARGURA MAIOR OU IGUAL A 1,5 M E MENOR QUE 2,5 M - EXECUÇÃO E FORNECIMENTO, INCLUI MATERIAL. AF_01/2026</t>
  </si>
  <si>
    <t>ESCORAMENTO DE VALA, TIPO BLINDAGEM COM PROFUNDIDADE DE 0 A 1,5 M, LARGURA MAIOR OU IGUAL A 1,5 M E MENOR QUE 2,5 M - EXECUÇÃO, NÃO INCLUI MATERIAL. AF_01/2026</t>
  </si>
  <si>
    <t>ESCORAMENTO DE VALA, TIPO BLINDAGEM, COM PROFUNDIDADE DE 0 A 1,5 M, LARGURA MENOR QUE 1,5 M - EXECUÇÃO E FORNECIMENTO, INCLUI MATERIAL. AF_01/2026</t>
  </si>
  <si>
    <t>ESCORAMENTO DE VALA, TIPO BLINDAGEM, COM PROFUNDIDADE DE 0 A 1,5 M, LARGURA MENOR QUE 1,5 M - EXECUÇÃO, NÃO INCLUI MATERIAL. AF_01/2026</t>
  </si>
  <si>
    <t>ESCORAMENTO DE VALA, TIPO BLINDAGEM, COM PROFUNDIDADE DE 1,5 A 3,0 M, LARGURA MAIOR OU IGUAL A 1,5 M E MENOR QUE 2,5 M - EXECUÇÃO E FORNECIMENTO, INCLUI MATERIAL. AF_01/2026</t>
  </si>
  <si>
    <t>ESCORAMENTO DE VALA, TIPO BLINDAGEM, COM PROFUNDIDADE DE 1,5 A 3,0 M, LARGURA MAIOR OU IGUAL A 1,5 M E MENOR QUE 2,5 M - EXECUÇÃO, NÃO INCLUI MATERIAL. AF_01/2026</t>
  </si>
  <si>
    <t>ESCORAMENTO DE VALA, TIPO BLINDAGEM, COM PROFUNDIDADE DE 1,5 A 3,0 M, LARGURA MENOR QUE 1,5 M - EXECUÇÃO E FORNECIMENTO, INCLUI MATERIAL. AF_01/2026</t>
  </si>
  <si>
    <t>ESCORAMENTO DE VALA, TIPO BLINDAGEM, COM PROFUNDIDADE DE 1,5 A 3,0 M, LARGURA MENOR QUE 1,5 M - EXECUÇÃO, NÃO INCLUI MATERIAL. AF_01/2026</t>
  </si>
  <si>
    <t>ESCORAMENTO DE VALA, TIPO BLINDAGEM, COM PROFUNDIDADE DE 3,0 A 4,5 M, LARGURA MAIOR OU IGUAL A 1,5 M E MENOR QUE 2,5 M - EXECUÇÃO E FORNECIMENTO, INCLUI MATERIAL. AF_01/2026</t>
  </si>
  <si>
    <t>ESCORAMENTO DE VALA, TIPO BLINDAGEM, COM PROFUNDIDADE DE 3,0 A 4,5 M, LARGURA MAIOR OU IGUAL A 1,5 M E MENOR QUE 2,5 M - EXECUÇÃO, NÃO INCLUI MATERIAL. AF_01/2026</t>
  </si>
  <si>
    <t>ESCORAMENTO DE VALA, TIPO BLINDAGEM, COM PROFUNDIDADE DE 3,0 A 4,5 M, LARGURA MENOR QUE 1,5 M - EXECUÇÃO E FORNECIMENTO, INCLUI MATERIAL. AF_01/2026</t>
  </si>
  <si>
    <t>ESCORAMENTO DE VALA, TIPO BLINDAGEM, COM PROFUNDIDADE DE 3,0 A 4,5 M, LARGURA MENOR QUE 1,5 M - EXECUÇÃO, NÃO INCLUI MATERIAL. AF_01/2026</t>
  </si>
  <si>
    <t>ESCORAMENTO DE VALA, TIPO CONTÍNUO COM PERFIL METÁLICO "U", COM PROFUNDIDADE DE 0 A 1,5 M, LARGURA MENOR QUE 1,5 M. AF_01/2026</t>
  </si>
  <si>
    <t>ESCORAMENTO DE VALA, TIPO CONTÍNUO COM PERFIL METÁLICO "U", COM PROFUNDIDADE DE 1,5 A 3,0 M, LARGURA MAIOR OU IGUAL 1,5 M E MENOR QUE 2,5 M. AF_01/2026</t>
  </si>
  <si>
    <t>ESCORAMENTO DE VALA, TIPO CONTÍNUO COM PERFIL METÁLICO "U", COM PROFUNDIDADE DE 1,5 A 3,0 M, LARGURA MENOR QUE 1,5 M. AF_01/2026</t>
  </si>
  <si>
    <t>ESCORAMENTO DE VALA, TIPO CONTÍNUO COM PERFIL METÁLICO "U", COM PROFUNDIDADE DE 3,0 A 4,5 M, LARGURA MAIOR OU IGUAL A 1,5 M E MENOR QUE 2,5 M. AF_01/2026</t>
  </si>
  <si>
    <t>ESCORAMENTO DE VALA, TIPO CONTÍNUO COM PERFIL METÁLICO "U", COM PROFUNDIDADE DE 3,0 A 4,5 M, LARGURA MENOR QUE 1,5 M. AF_01/2026</t>
  </si>
  <si>
    <t>ESCORAMENTO DE VALA, TIPO CONTÍNUO, COM PROFUNDIDADE DE 0 A 1,5 M, LARGURA MAIOR OU IGUAL A 1,5 M E MENOR QUE 2,5 M. AF_01/2026</t>
  </si>
  <si>
    <t>ESCORAMENTO DE VALA, TIPO CONTÍNUO, COM PROFUNDIDADE DE 0 A 1,5 M, LARGURA MENOR QUE 1,5 M. AF_01/2026</t>
  </si>
  <si>
    <t>ESCORAMENTO DE VALA, TIPO CONTÍNUO, COM PROFUNDIDADE DE 1,5 A 3,0 M, LARGURA MAIOR OU IGUAL A 1,5 M E MENOR QUE 2,5 M. AF_01/2026</t>
  </si>
  <si>
    <t>ESCORAMENTO DE VALA, TIPO CONTÍNUO, COM PROFUNDIDADE DE 1,5 M A 3,0 M, LARGURA MENOR QUE 1,5 M. AF_01/2026</t>
  </si>
  <si>
    <t>ESCORAMENTO DE VALA, TIPO CONTÍNUO, COM PROFUNDIDADE DE 3,0 A 4,5 M, LARGURA MAIOR OU IGUAL A 1,5 E MENOR QUE 2,5 M. AF_01/2026</t>
  </si>
  <si>
    <t>ESCORAMENTO DE VALA, TIPO CONTÍNUO, COM PROFUNDIDADE DE 3,0 A 4,5 M, LARGURA MENOR QUE 1,5 M. AF_01/2026</t>
  </si>
  <si>
    <t>ESCORAMENTO DE VALA, TIPO DESCONTÍNUO, COM PROFUNDIDADE DE 0 A 1,5 M, LARGURA MAIOR OU IGUAL A 1,5 M E MENOR QUE 2,5 M. AF_01/2026</t>
  </si>
  <si>
    <t>ESCORAMENTO DE VALA, TIPO DESCONTÍNUO, COM PROFUNDIDADE DE 0 A 1,5 M, LARGURA MENOR QUE 1,5 M. AF_01/2026</t>
  </si>
  <si>
    <t>ESCORAMENTO DE VALA, TIPO DESCONTÍNUO, COM PROFUNDIDADE DE 1,5 A 3,0 M, LARGURA MAIOR OU IGUAL A 1,5 M E MENOR QUE 2,5 M. AF_01/2026</t>
  </si>
  <si>
    <t>ESCORAMENTO DE VALA, TIPO DESCONTÍNUO, COM PROFUNDIDADE DE 1,5 M A 3,0 M, LARGURA MENOR QUE 1,5 M. AF_01/2026</t>
  </si>
  <si>
    <t>ESCORAMENTO DE VALA, TIPO DESCONTÍNUO, COM PROFUNDIDADE DE 3,0 A 4,5 M, LARGURA MAIOR OU IGUAL A 1,5 E MENOR QUE 2,5 M. AF_01/2026</t>
  </si>
  <si>
    <t>ESCORAMENTO DE VALA, TIPO DESCONTÍNUO, COM PROFUNDIDADE DE 3,0 A 4,5 M, LARGURA MENOR QUE 1,5 M. AF_01/2026</t>
  </si>
  <si>
    <t>ESCORAMENTO DE VALA, TIPO ESTACA PRANCHA METÁLICA CRAVADA, COM PROFUNDIDADE DE 0 A 1,5 M. AF_01/2026</t>
  </si>
  <si>
    <t>ESCORAMENTO DE VALA, TIPO ESTACA PRANCHA METÁLICA CRAVADA, COM PROFUNDIDADE DE 1,5 A 3 M. AF_01/2026</t>
  </si>
  <si>
    <t>ESCORAMENTO DE VALA, TIPO ESTACA PRANCHA METÁLICA CRAVADA, COM PROFUNDIDADE DE 3 A 4,5 M. AF_01/2026</t>
  </si>
  <si>
    <t>ESCORAMENTO DE VALA, TIPO PONTALETEAMENTO, COM PROFUNDIDADE DE 0 A 1,5 M, LARGURA MAIOR OU IGUAL A 1,5 M E MENOR QUE 2,5 M. AF_01/2026</t>
  </si>
  <si>
    <t>ESCORAMENTO DE VALA, TIPO PONTALETEAMENTO, COM PROFUNDIDADE DE 0 A 1,5 M, LARGURA MENOR QUE 1,5 M. AF_01/2026</t>
  </si>
  <si>
    <t>ESCORAMENTO DE VALA, TIPO PONTALETEAMENTO, COM PROFUNDIDADE DE 1,5 A 3,0 M, LARGURA MAIOR OU IGUAL A 1,5 M E MENOR QUE 2,5 M. AF_01/2026</t>
  </si>
  <si>
    <t>ESCORAMENTO DE VALA, TIPO PONTALETEAMENTO, COM PROFUNDIDADE DE 1,5 A 3,0 M, LARGURA MENOR QUE 1,5 M. AF_01/2026</t>
  </si>
  <si>
    <t>ESCORAMENTO DE VALA, TIPO PONTALETEAMENTO, COM PROFUNDIDADE DE 3,0 A 4,5 M, LARGURA MAIOR OU IGUAL A 1,5 M E MENOR QUE 2,5 M. AF_01/2026</t>
  </si>
  <si>
    <t>ESCORAMENTO DE VALA, TIPO PONTALETEAMENTO, COM PROFUNDIDADE DE 3,0 A 4,5 M, LARGURA MENOR QUE 1,5 M. AF_01/2026</t>
  </si>
  <si>
    <t>ESCORAMENTO DE VALA,TIPO CONTÍNUO COM PERFIL METÁLICO "U", COM PROFUNDIDADE DE 0 A 1,5 M, LARGURA MAIOR OU IGUAL A 1,5 E MENOR QUE 2,5 M. AF_01/2026</t>
  </si>
  <si>
    <t>PREPARO DE FUNDO DE VALA COM LARGURA MAIOR OU IGUAL A 1,5 M E MENOR QUE 2,5 M (ACERTO DO SOLO NATURAL), EM LOCAL COM NÍVEL ALTO DE INTERFERÊNCIA. AF_01/2026</t>
  </si>
  <si>
    <t>PREPARO DE FUNDO DE VALA COM LARGURA MAIOR OU IGUAL A 1,5 M E MENOR QUE 2,5 M (ACERTO DO SOLO NATURAL), EM LOCAL COM NÍVEL BAIXO DE INTERFERÊNCIA. AF_01/2026</t>
  </si>
  <si>
    <t>PREPARO DE FUNDO DE VALA COM LARGURA MAIOR OU IGUAL A 1,5 M E MENOR QUE 2,5 M, COM CAMADA DE AREIA, LANÇAMENTO MANUAL. AF_01/2026</t>
  </si>
  <si>
    <t>PREPARO DE FUNDO DE VALA COM LARGURA MAIOR OU IGUAL A 1,5 M E MENOR QUE 2,5 M, COM CAMADA DE AREIA, LANÇAMENTO MECANIZADO. AF_01/2026</t>
  </si>
  <si>
    <t>PREPARO DE FUNDO DE VALA COM LARGURA MAIOR OU IGUAL A 1,5 M E MENOR QUE 2,5 M, COM CAMADA DE BRITA, LANÇAMENTO MANUAL. AF_01/2026</t>
  </si>
  <si>
    <t>PREPARO DE FUNDO DE VALA COM LARGURA MAIOR OU IGUAL A 1,5 M E MENOR QUE 2,5 M, COM CAMADA DE BRITA, LANÇAMENTO MECANIZADO. AF_01/2026</t>
  </si>
  <si>
    <t>PREPARO DE FUNDO DE VALA COM LARGURA MENOR QUE 1,5 M (ACERTO DO SOLO NATURAL), EM LOCAL COM NÍVEL ALTO DE INTERFERÊNCIA. AF_01/2026</t>
  </si>
  <si>
    <t>PREPARO DE FUNDO DE VALA COM LARGURA MENOR QUE 1,5 M (ACERTO DO SOLO NATURAL), EM LOCAL COM NÍVEL BAIXO DE INTERFERÊNCIA. AF_01/2026</t>
  </si>
  <si>
    <t>PREPARO DE FUNDO DE VALA COM LARGURA MENOR QUE 1,5 M, COM CAMADA DE AREIA, LANÇAMENTO MANUAL. AF_01/2026</t>
  </si>
  <si>
    <t>PREPARO DE FUNDO DE VALA COM LARGURA MENOR QUE 1,5 M, COM CAMADA DE AREIA, LANÇAMENTO MECANIZADO. AF_01/2026</t>
  </si>
  <si>
    <t>PREPARO DE FUNDO DE VALA COM LARGURA MENOR QUE 1,5 M, COM CAMADA DE BRITA, LANÇAMENTO MANUAL. AF_01/2026</t>
  </si>
  <si>
    <t>PREPARO DE FUNDO DE VALA COM LARGURA MENOR QUE 1,5 M, COM CAMADA DE BRITA, LANÇAMENTO MECANIZADO. AF_01/2026</t>
  </si>
  <si>
    <t>ESGOTAMENTO DE VALA COM BOMBA SUBMERSÍVEL. AF_12/2022</t>
  </si>
  <si>
    <t>INSTALAÇÃO DE MATERIAL GRANULAR FILTRANTE PARA SISTEMA DE REBAIXAMENTO DE LENÇOL FREÁTICO POR POÇOS PROFUNDOSA, DIÂMETRO DO POÇO DE 400 MM. AF_12/2022</t>
  </si>
  <si>
    <t>INSTALAÇÃO DE SISTEMA DE REBAIXAMENTO DE LENÇOL FREÁTICO POR POÇOS PROFUNDOS, DIÂMETRO DO POÇO DE 400 MM (EXCLUI O FORNECIMENTO E FUNCIONAMENTO DE BOMBAS). AF_12/2022</t>
  </si>
  <si>
    <t>INSTALAÇÃO DE TUBULAÇÃO (GEOMECÂNICA E DE SUCÇÃO) PARA SISTEMA DE REBAIXAMENTO DE LENÇOL FREÁTICO POR POÇOS PROFUNDOS COM BOMBA SUBMERSA, DIÂMETRO DO POÇO DE 400 MM. AF_12/2022</t>
  </si>
  <si>
    <t>INSTALAÇÃO E DESINSTALAÇÃO DE CONJUNTO DE BOMBAS, À VÁCUO E CENTRÍFUGA, PARA SISTEMA DE REBAIXAMENTO DE LENÇOL FREÁTICO POR PONTEIRAS FILTRANTES (EXCLUI O FORNECIMENTO DE BOMBAS). AF_12/2022</t>
  </si>
  <si>
    <t>INSTALAÇÃO E DESINSTALAÇÃO DE MANGOTES PARA SISTEMA DE REBAIXAMENTO DE LENÇOL FREÁTICO POR PONTEIRAS FILTRANTES. AF_12/2022</t>
  </si>
  <si>
    <t>INSTALAÇÃO E DESINSTALAÇÃO DE REGISTRO DE PVC PARA SISTEMA DE REBAIXAMENTO DE LENÇOL FREÁTICO POR PONTEIRAS FILTRANTES. AF_12/2022</t>
  </si>
  <si>
    <t>INSTALAÇÃO E DESINSTALAÇÃO DE SISTEMA DE BOMBA PARA SISTEMA DE REBAIXAMENTO DE LENÇOL FREÁTICO POR POÇOS PROFUNDOS (EXCLUI O FORNECIMENTO DE BOMBA). AF_12/2022</t>
  </si>
  <si>
    <t>INSTALAÇÃO E DESINSTALAÇÃO DE SISTEMA DE REBAIXAMENTO DE LENÇOL FREÁTICO POR PONTEIRAS FILTRANTES PARA OBRAS ESTACIONÁRIAS (EXCLUI O FORNECIMENTO E FUNCIONAMENTO DE BOMBAS). AF_12/2022</t>
  </si>
  <si>
    <t>INSTALAÇÃO E DESINSTALAÇÃO DE SISTEMA DE REBAIXAMENTO DE LENÇOL FREÁTICO POR PONTEIRAS FILTRANTES PARA OBRAS ITINERANTES (EXCLUI O FORNECIMENTO E FUNCIONAMENTO DE BOMBAS). AF_12/2022</t>
  </si>
  <si>
    <t>INSTALAÇÃO E DESINSTALAÇÃO DE TUBO COLETOR DE PVC, DIÂMETRO DE 100 MM, PARA SISTEMA DE REBAIXAMENTO DE LENÇOL FREÁTICO POR PONTEIRAS FILTRANTES. AF_12/2022</t>
  </si>
  <si>
    <t>INSTALAÇÃO E RETIRADA DE REVESTIMENTO METÁLICO PARA PERFURAÇÃO DE SOLO PARA SISTEMA DE REBAIXAMENTO DE LENÇOL FREÁTICO POR PORÇOS PROFUNDOS, DIÂMETRO DO POÇO DE 400 MM. AF_12/2022</t>
  </si>
  <si>
    <t>PERFURAÇÃO DE SOLO PARA SISTEMA DE REBAIXAMENTO DE LENÇOL FREÁTICO POR POÇOS PROFUNDOS, DIÂMETRO DO POÇO DE 400 MM. AF_12/2022</t>
  </si>
  <si>
    <t>PERFURAÇÃO DE SOLO, INSTALAÇÃO E DESINSTALAÇÃO DE PONTEIRAS PARA SISTEMA DE REBAIXAMENTO DE LENÇOL FREÁTICO POR PONTEIRAS FILTRANTES EM OBRAS ESTACIONÁRIAS. AF_12/2022</t>
  </si>
  <si>
    <t>PERFURAÇÃO DE SOLO, INSTALAÇÃO E DESINSTALAÇÃO DE PONTEIRAS PARA SISTEMA DE REBAIXAMENTO DE LENÇOL FREÁTICO POR PONTEIRAS FILTRANTES EM OBRAS ITINERANTES. AF_12/2022</t>
  </si>
  <si>
    <t>CAIXILHO FIXO DE ALUMÍNIO PARA VIDRO (VIDRO INCLUSO), BATENTE/ REQUADRO DE 4 A 14 CM, SEM GUARNIÇÃO/ ALIZAR, FIXAÇÃO COM PARAFUSOS, VEDAÇÃO COM SILICONE, EXCLUSIVE CONTRAMARCO - FORNECIMENTO E INSTALAÇÃO. AF_11/2024</t>
  </si>
  <si>
    <t>CAIXILHO FIXO DE PVC BRANCO PARA VIDRO (VIDRO INCLUSO), BATENTE/ REQUADRO DE 4 A 14 CM, SEM GUARNIÇÃO/ ALIZAR, COM FERRAGENS, FIXAÇÃO COM PARAFUSOS, VEDAÇÃO COM SILICONE, EXCLUSIVE CONTRAMARCO - FORNECIMENTO E INSTALAÇÃO. AF_11/2024</t>
  </si>
  <si>
    <t>CONTRAMARCO DE ALUMÍNIO, FIXAÇÃO COM ARGAMASSA - FORNECIMENTO E INSTALAÇÃO. AF_11/2024</t>
  </si>
  <si>
    <t>CONTRAMARCO DE ALUMÍNIO, FIXAÇÃO COM PARAFUSO - FORNECIMENTO E INSTALAÇÃO. AF_11/2024</t>
  </si>
  <si>
    <t>CONTRAMARCO DE AÇO, FIXAÇÃO COM ARGAMASSA - FORNECIMENTO E INSTALAÇÃO. AF_11/2024</t>
  </si>
  <si>
    <t>CONTRAMARCO DE AÇO, FIXAÇÃO COM PARAFUSO - FORNECIMENTO E INSTALAÇÃO. AF_11/2024</t>
  </si>
  <si>
    <t>GUARNIÇÃO DE ALUMÍNIO. AF_11/2024</t>
  </si>
  <si>
    <t>JANELA DE ALUMÍNIO DE CORRER COM 2 FOLHAS PARA VIDROS (VIDROS INCLUSOS) E PERSIANA INTEGRADA, BATENTE/ REQUADRO 6 A 14 CM, ACABAMENTO COM ACETATO OU BRILHANTE, FIXAÇÃO COM PARAFUSO, SEM GUARNIÇÃO/ ALIZAR, DIMENSÕES 120X120 CM, VEDAÇÃO COM SILICONE, EXCLUSIVE CONTRAMARCO - FORNECIMENTO E INSTALAÇÃO. AF_11/2024</t>
  </si>
  <si>
    <t>JANELA DE ALUMÍNIO DE CORRER COM 2 FOLHAS PARA VIDROS (VIDROS INCLUSOS), BATENTE/ REQUADRO 6 A 14 CM, ACABAMENTO COM ACETATO OU BRILHANTE, FIXAÇÃO COM PARAFUSO, SEM GUARNIÇÃO/ ALIZAR, DIMENSÕES 100X120 CM, VEDAÇÃO COM SILICONE, EXCLUSIVE CONTRAMARCO - FORNECIMENTO E INSTALAÇÃO. AF_11/2024</t>
  </si>
  <si>
    <t>JANELA DE ALUMÍNIO DE CORRER COM 2 FOLHAS PARA VIDROS (VIDROS INCLUSOS), COM BANDEIRA, BATENTE/ REQUADRO 6 A 14 CM, ACABAMENTO COM ACETATO OU BRILHANTE, FIXAÇÃO COM PARAFUSO, SEM GUARNIÇÃO/ ALIZAR, DIMENSÕES 100X120 CM, VEDAÇÃO COM SILICONE, EXCLUSIVE CONTRAMARCO - FORNECIMENTO E INSTALAÇÃO. AF_11/2024</t>
  </si>
  <si>
    <t>JANELA DE ALUMÍNIO DE CORRER COM 3 FOLHAS (2 VENEZIANAS E 1 FOLHA PARA VIDRO,VIDRO INCLUSO), BATENTE/ REQUADRO 6 A 14 CM, SEM ACABAMENTO, FIXAÇÃO COM PARAFUSO, SEM GUARNIÇÃO/ ALIZAR, DIMENSÕES 100X120 CM, VEDAÇÃO COM SILICONE, EXCLUSIVE CONTRAMARCO - FORNECIMENTO E INSTALAÇÃO. AF_11/2024</t>
  </si>
  <si>
    <t>JANELA DE ALUMÍNIO DE CORRER COM 4 FOLHAS PARA VIDROS (VIDROS INCLUSOS), COM BANDEIRA, BATENTE/ REQUADRO 6 A 14 CM, ACABAMENTO COM ACETATO OU BRILHANTE, FIXAÇÃO COM PARAFUSO, SEM GUARNIÇÃO/ ALIZAR, DIMENSÕES 150X120 CM, VEDAÇÃO COM SILICONE, EXCLUSIVE CONTRAMARCO - FORNECIMENTO E INSTALAÇÃO. AF_11/2024</t>
  </si>
  <si>
    <t>JANELA DE ALUMÍNIO DE CORRER COM 4 FOLHAS PARA VIDROS (VIDROS INCLUSOS), SEM BANDEIRA, BATENTE/ REQUADRO 6 A 14 CM, ACABAMENTO COM ACETATO OU BRILHANTE, FIXAÇÃO COM PARAFUSO, SEM GUARNIÇÃO/ ALIZAR, DIMENSÕES 150X120 CM, VEDAÇÃO COM SILICONE, EXCLUSIVE CONTRAMARCO - FORNECIMENTO E INSTALAÇÃO. AF_11/2024</t>
  </si>
  <si>
    <t>JANELA DE ALUMÍNIO TIPO MAXIM-AR, BATENTE/ REQUADRO 3 A 14 CM, VIDRO INCLUSO, FIXAÇÃO COM PARAFUSO, SEM GUARNIÇÃO/ ALIZAR, DIMENSÕES 60X80 (A X L) CM, SEM ACABAMENTO, VEDAÇÃO COM SILICONE, EXCLUSIVE CONTRAMARCO - FORNECIMENTO E INSTALAÇÃO. AF_11/2024</t>
  </si>
  <si>
    <t>JANELA DE ALUMÍNIO TIPO MAXIM-AR, VIDRO INCLUSO, COM BANDEIRA, FIXAÇÃO COM PARAFUSO, SEM GUARNIÇÃO/ ALIZAR, DIMENSÕES 100X80 (A X L) CM, SEM ACABAMENTO, VEDAÇÃO COM SILICONE, EXCLUSIVE CONTRAMARCO - FORNECIMENTO E INSTALAÇÃO. AF_11/2024</t>
  </si>
  <si>
    <t>JANELA DE AÇO DE CORRER COM 3 FOLHAS (2 VENEZIANAS E 1 PARA VIDRO - VIDRO INCLUSO), BATENTE/ REQUADRO INCLUSO (6 A 14 CM), FIXAÇÃO COM ARGAMASSA, COM PINTURA ANTICORROSIVA E PINTURA DE ACABAMENTO, COM FERRAGENS, FIXAÇÃO COM ARGAMASSA, EXCLUSIVE CONTRAMARCO - FORNECIMENTO E INSTALAÇÃO. AF_11/2024</t>
  </si>
  <si>
    <t>JANELA DE AÇO DE CORRER COM 4 FOLHAS PARA VIDRO (VIDROS NÃO INCLUSOS), BATENTE/ REQUADRO INCLUSO (6 A 14 CM), FIXAÇÃO COM ARGAMASSA, COM PINTURA ANTICORROSIVA, COM FERRAGENS, FIXAÇÃO COM ARGAMASSA, EXCLUSIVE CONTRAMARCO - FORNECIMENTO E INSTALAÇÃO. AF_11/2024</t>
  </si>
  <si>
    <t>JANELA DE AÇO GALVANIZADO TIPO MAXIMO-AR, PINT. ANTICORROSIVA, COM BATENTE/REQUADRO DE 6 A 14 CM, SEM VIDRO, COM GRADE, 1 FL, 60 X 80 CM (A X L), FIXAÇÃO COM ARGAMASSA, EXCLUSIVE CONTRAMARCO - FORNECIMENTO E INSTALAÇÃO. AF_11/2024</t>
  </si>
  <si>
    <t>JANELA DE AÇO TIPO BASCULANTE, PARA VIDROS (VIDROS NÃO INCLUSOS), BATENTE/ REQUADRO INCLUSO (6,5 A 14 CM), DIMENSÕES 60X60 CM, COM COM PINTURA ANTICORROSIVA, SEM ACABAMENTO, COM FERRAGENS, FIXAÇÃO COM ARGAMASSA, EXCLUSIVE CONTRAMARCO - FORNECIMENTO E INSTALAÇÃO. AF_11/2024</t>
  </si>
  <si>
    <t>JANELA DE MADEIRA CEDRINHO/ ANGELIM COMERCIAL/ CURUPIXA/ CUMARU OU EQUIVALENTE DA REGIÃO, TIPO MAXIMA AR, PARA VIDRO (VIDRO NÃO INCLUSO), CAIXA DO BATENTE/ MARCO DE 10 CM, COM GUARNIÇÕES/ ALIZAR E FERRAGENS, SEM ACABAMENTO, FIXAÇÃO COM PARAFUSOS E ESPUMA EXPANSIVA, EXCLUSIVE CONTRAMARCO - FORNECIMENTO E INSTALAÇÃO. AF_11/2024</t>
  </si>
  <si>
    <t>JANELA DE MADEIRA CEDRINHO/ ANGELIM COMERCIAL/ CURUPIXA/ CUMARU OU EQUIVALENTE, CAIXA DO BATENTE/ MARCO 10 CM, COM 6 FOLHAS (2 VENEZIANAS FIXAS, 2 VENEZIANAS DE CORRER E 2 FOLHAS DE CORRER PARA VIDRO, VIDROS NÃO INCLUSOS), COM GUARNIÇÃO/ ALIZAR, COM FERRAGENS, FIXAÇÃO COM PARAFUSOS E ESPUMA EXPANSIVA, EXCLUSIVE CONTRAMARCO - FORNECIMENTO E INSTALAÇÃO. AF_11/2024</t>
  </si>
  <si>
    <t>JANELA DE MADEIRA CEDRINHO/ ANGELIM COMERCIAL/ CURUPIXA/ CUMARU OU EQUIVALENTE, CAIXA DO BATENTE/ MARCO 10 CM, COM DUAS FOLHAS DE ABRIR TIPO VENEZIANAS E 2 FOLHAS GUILHOTINAS PARA VIDRO (VIDROS NÃO INCLUSOS), COM GUARNIÇÃO/ ALIZAR E FERRAGENS, FIXAÇÃO COM PARAFUSOS E ESPUMA EXPANSIVA, EXCLUSIVE CONTRAMARCO - FORNECIMENTO E INSTALAÇÃO. AF_11/2024</t>
  </si>
  <si>
    <t>JANELA DE MADEIRA CEDRINHO/ ANGELIM COMERCIAL/ CURUPIXA/ CUMARU OU EQUIVALENTE, VENEZIANAS PANTOGRÁFICAS DE CORRER E 2 FOLHAS PARA VIDROS DE CORRER (VIDROS NÃO INCLUSOS), GUARNIÇÕES/ MARCO INCLUSOS, FERRAGENS INCLUSAS, FIXAÇÃO COM PARAFUSOS E ESPUMA EXPANSIVA, EXCLUSIVE CONTRAMARCO - FORNECIMENTO E INSTALAÇÃO. AF_11/2024</t>
  </si>
  <si>
    <t>JANELA DE MADEIRA IMBUIA/CEDRO ARANA/CEDRO OU EQUIVALENTE, CAIXA DO BATENTE/ MARCO 10 CM, COM 6 FOLHAS (2 VENEZIANAS FIXAS, 2 VENEZIANAS DE CORRER E 2 FOLHAS DE CORRER PARA VIDRO, VIDROS NÃO INCLUSOS), SEM GUARNIÇÃO/ ALIZAR, COM FERRAGENS, FIXAÇÃO COM PARAFUSOS E ESPUMA EXPANSIVA, EXCLUSIVE CONTRAMARCO - FORNECIMENTO E INSTALAÇÃO. AF_11/2024</t>
  </si>
  <si>
    <t>JANELA DE MADEIRA IMBUIA/CEDRO ARANA/CEDRO ROSAOU EQUIVALENTE, CAIXA DO BATENTE/ MARCO 10 CM, COM DUAS FOLHAS DE ABRIR TIPO VENEZIANAS E 2 FOLHAS GUILHOTINAS PARA VIDRO (VIDROS NÃO INCLUSOS), COM GUARNIÇÃO/ ALIZAR E FERRAGENS, FIXAÇÃO COM PARAFUSOS E ESPUMA EXPANSIVA, EXCLUSIVE CONTRAMARCO - FORNECIMENTO E INSTALAÇÃO. AF_11/2024</t>
  </si>
  <si>
    <t>JANELA DE MADEIRA PINUS/ EUCALIPTO/ TAUARI/ VIROLA OU EQUIVALENTE DA REGIÃO, TIPO BASCULANTE, 2 FOLHAS PARA (VIDROS NÃO INCLUSOS), CAIXA DO BATENTE/ MARCO DE 10 CM, SEM GUARNIÇÕES/ ALIZAR, COM FERRAGENS, FIXAÇÃO COM PARAFUSOS E ESPUMA EXPANSIVA, EXCLUSIVE CONTRAMARCO - FORNECIMENTO E INSTALAÇÃO. AF_11/2024</t>
  </si>
  <si>
    <t>JANELA DE MADEIRA PINUS/ EUCALIPTO/ TAUARI/ VIROLA OU EQUIVALENTE, CAIXA DO BATENTE/ MARCO 10 CM, COM 6 FOLHAS (2 VENEZIANAS FIXAS, 2 VENEZIANAS DE CORRER E 2 FOLHAS DE CORRER PARA VIDRO, VIDROS NÃO INCLUSOS), SEM GUARNIÇÃO/ ALIZAR, COM FERRAGENS, FIXAÇÃO COM PARAFUSOS E ESPUMA EXPANSIVA, EXCLUSIVE CONTRAMARCO - FORNECIMENTO E INSTALAÇÃO. AF_11/2024</t>
  </si>
  <si>
    <t>JANELA DE MADEIRA PINUS/EUCALIPTO/ TAUARI/ VIROLA OU EQUIVALENTE, CAIXA DO BATENTE/ MARCO 10 CM, COM DUAS FOLHAS DE ABRIR TIPO VENEZIANAS E 2 FOLHAS GUILHOTINAS PARA VIDRO (VIDROS NÃO INCLUSOS), COM GUARNIÇÃO/ ALIZAR E FERRAGENS, FIXAÇÃO COM PARAFUSOS E ESPUMA EXPANSIVA, EXCLUSIVE CONTRAMARCO - FORNECIMENTO E INSTALAÇÃO. AF_11/2024</t>
  </si>
  <si>
    <t>JANELA DE PVC BRANCO DE CORRER COM 2 FOLHAS PARA VIDRO (VIDROS INCLUSOS) E PERSIANA INTEGRADA, BATENTE/ REQUADRO DE 4 A 14 CM, DIMENSÕES 120X120 CM, COM GUARNIÇÃO/ ALIZAR, COM FERRAGENS, FIXAÇÃO COM PARAFUSOS, VEDAÇÃO COM SILICONE, EXCLUSIVE CONTRAMARCO - FORNECIMENTO E INSTALAÇÃO. AF_11/2024</t>
  </si>
  <si>
    <t>JANELA DE PVC BRANCO DE CORRER COM 3 FOLHAS (2 VENEZIANAS E 1 PARA VIDRO, VIDRO INCLUSO), BATENTE/ REQUADRO DE 4 A 14 CM, DIMENSÕES 100X200 CM, COM GUARNIÇÃO/ ALIZAR, COM FERRAGENS, FIXAÇÃO COM PARAFUSOS, VEDAÇÃO COM SILICONE, EXCLUSIVE CONTRAMARCO - FORNECIMENTO E INSTALAÇÃO. AF_11/2024</t>
  </si>
  <si>
    <t>JANELA DE PVC BRANCO TIPO MAXIM-AR (VIDRO INCLUSO), BATENTE/ REQUADRO DE 4 A 14 CM, DIMENSÕES 60X60 CM, COM GUARNIÇÃO/ ALIZAR, COM FERRAGENS, FIXAÇÃO COM PARAFUSOS, VEDAÇÃO COM SILICONE, EXCLUSIVE CONTRAMARCO - FORNECIMENTO E INSTALAÇÃO. AF_11/2024</t>
  </si>
  <si>
    <t>ALIZAR DE 5X1,5CM PARA PORTA FIXADO COM PREGOS - SOMENTE INSTALAÇÃO. AF_10/2025</t>
  </si>
  <si>
    <t>ALIZAR DE 5X1,5CM PARA PORTA FIXADO COM PREGOS, PADRÃO MÉDIO - FORNECIMENTO E INSTALAÇÃO. AF_10/2025</t>
  </si>
  <si>
    <t>ALIZAR DE 5X1,5CM PARA PORTA FIXADO COM PREGOS, PADRÃO POPULAR - FORNECIMENTO E INSTALAÇÃO. AF_10/2025</t>
  </si>
  <si>
    <t>BATENTE DE AÇO GALVANIZADO, COM PERFIL PRÉ-FABRICADO, FIXADO COM ARGAMASSA, COM SOLDA, GRAPAS E FUROS PARA FERRAGENS INCLUSOS. AF_10/2025</t>
  </si>
  <si>
    <t>BATENTE PARA PORTA COM BANDEIRA, FIXAÇÃO COM PARAFUSO E BUCHA. AF_10/2025</t>
  </si>
  <si>
    <t>BATENTE PARA PORTA DE MADEIRA, FIXAÇÃO COM ARGAMASSA, PADRÃO MÉDIO - FORNECIMENTO E INSTALAÇÃO. AF_10/2025</t>
  </si>
  <si>
    <t>BATENTE PARA PORTA DE MADEIRA, FIXAÇÃO COM ARGAMASSA, PADRÃO POPULAR FORNECIMENTO E INSTALAÇÃO. AF_10/2025</t>
  </si>
  <si>
    <t>BATENTE PARA PORTA DE MADEIRA, PADRÃO MÉDIO - FORNECIMENTO E MONTAGEM. AF_10/2025</t>
  </si>
  <si>
    <t>BATENTE PARA PORTA DE MADEIRA, PADRÃO POPULAR - FORNECIMENTO E MONTAGEM. AF_10/2025</t>
  </si>
  <si>
    <t>CREMONA EM LATÃO CROMADO OU POLIDO, COMPLETA. AF_10/2025</t>
  </si>
  <si>
    <t>DOBRADIÇA EM AÇO/FERRO, 3" X 2 1/2", E=1,9 A 2MM, SEN ANEL, CROMADO OU ZINCADO, TAMPA BOLA, COM PARAFUSOS. AF_10/2025</t>
  </si>
  <si>
    <t>DOBRADIÇA TIPO VAI E VEM EM LATÃO POLIDO 3". AF_10/2025</t>
  </si>
  <si>
    <t>FECHADURA DE EMBUTIR COM CILINDRO, EXTERNA, COMPLETA, ACABAMENTO PADRÃO MÉDIO, INCLUSO EXECUÇÃO DE FURO - FORNECIMENTO E INSTALAÇÃO. AF_10/2025</t>
  </si>
  <si>
    <t>FECHADURA DE EMBUTIR COM CILINDRO, EXTERNA, COMPLETA, ACABAMENTO PADRÃO POPULAR, INCLUSO EXECUÇÃO DE FURO - FORNECIMENTO E INSTALAÇÃO. AF_10/2025</t>
  </si>
  <si>
    <t>FECHADURA DE EMBUTIR PARA PORTA DE BANHEIRO, COMPLETA, ACABAMENTO PADRÃO MÉDIO, INCLUSO EXECUÇÃO DE FURO - FORNECIMENTO E INSTALAÇÃO. AF_10/2025</t>
  </si>
  <si>
    <t>FECHADURA DE EMBUTIR PARA PORTA DE BANHEIRO, COMPLETA, ACABAMENTO PADRÃO POPULAR, INCLUSO EXECUÇÃO DE FURO - FORNECIMENTO E INSTALAÇÃO. AF_10/2025</t>
  </si>
  <si>
    <t>FECHADURA DE EMBUTIR PARA PORTAS INTERNAS, COMPLETA, ACABAMENTO PADRÃO MÉDIO, COM EXECUÇÃO DE FURO - FORNECIMENTO E INSTALAÇÃO. AF_10/2025</t>
  </si>
  <si>
    <t>FECHADURA DE EMBUTIR PARA PORTAS INTERNAS, COMPLETA, ACABAMENTO PADRÃO POPULAR, COM EXECUÇÃO DE FURO - FORNECIMENTO E INSTALAÇÃO. AF_10/2025</t>
  </si>
  <si>
    <t>FECHO DE EMBUTIR TIPO UNHA 22CM. AF_10/2025</t>
  </si>
  <si>
    <t>FECHO DE EMBUTIR TIPO UNHA 40CM. AF_10/2025</t>
  </si>
  <si>
    <t>KIT DE PORTA DE MADEIRA FRISADA, SEMI-OCA (LEVE OU MÉDIA), PADRÃO MÉDIO 60X210CM, ESPESSURA DE 3CM, ITENS INCLUSOS: DOBRADIÇAS, MONTAGEM E INSTALAÇÃO DO BATENTE, SEM FECHADURA - FORNECIMENTO E INSTALAÇÃO. AF_10/2025</t>
  </si>
  <si>
    <t>KIT DE PORTA DE MADEIRA FRISADA, SEMI-OCA (LEVE OU MÉDIA), PADRÃO MÉDIO, 60X210CM, ESPESSURA DE 3CM, ITENS INCLUSOS: DOBRADIÇAS, MONTAGEM E INSTALAÇÃO DE BATENTE, FECHADURA COM EXECUÇÃO DO FURO - FORNECIMENTO E INSTALAÇÃO. AF_10/2025</t>
  </si>
  <si>
    <t>KIT DE PORTA DE MADEIRA FRISADA, SEMI-OCA (LEVE OU MÉDIA), PADRÃO MÉDIO, 70X210CM, ESPESSURA DE 3CM, ITENS INCLUSOS: DOBRADIÇAS, MONTAGEM E INSTALAÇÃO DE BATENTE, FECHADURA COM EXECUÇÃO DO FURO - FORNECIMENTO E INSTALAÇÃO. AF_10/2025</t>
  </si>
  <si>
    <t>KIT DE PORTA DE MADEIRA FRISADA, SEMI-OCA (LEVE OU MÉDIA), PADRÃO MÉDIO, 70X210CM, ESPESSURA DE 3CM, ITENS INCLUSOS: DOBRADIÇAS, MONTAGEM E INSTALAÇÃO DO BATENTE, SEM FECHADURA - FORNECIMENTO E INSTALAÇÃO. AF_10/2025</t>
  </si>
  <si>
    <t>KIT DE PORTA DE MADEIRA FRISADA, SEMI-OCA (LEVE OU MÉDIA), PADRÃO MÉDIO, 80X210CM, ESPESSURA DE 3,5CM, ITENS INCLUSOS: DOBRADIÇAS, MONTAGEM E INSTALAÇÃO DE BATENTE, FECHADURA COM EXECUÇÃO DO FURO - FORNECIMENTO E INSTALAÇÃO. AF_10/2025</t>
  </si>
  <si>
    <t>KIT DE PORTA DE MADEIRA FRISADA, SEMI-OCA (LEVE OU MÉDIA), PADRÃO MÉDIO, 80X210CM, ESPESSURA DE 3,5CM, ITENS INCLUSOS: DOBRADIÇAS, MONTAGEM E INSTALAÇÃO DO BATENTE, SEM FECHADURA - FORNECIMENTO E INSTALAÇÃO. AF_10/2025</t>
  </si>
  <si>
    <t>KIT DE PORTA DE MADEIRA FRISADA, SEMI-OCA (LEVE OU MÉDIA), PADRÃO POPULAR, 60X210CM, ESPESSURA DE 3CM, ITENS INCLUSOS: DOBRADIÇAS, MONTAGEM E INSTALAÇÃO DE BATENTE, FECHADURA COM EXECUÇÃO DO FURO - FORNECIMENTO E INSTALAÇÃO. AF_10/2025</t>
  </si>
  <si>
    <t>KIT DE PORTA DE MADEIRA FRISADA, SEMI-OCA (LEVE OU MÉDIA), PADRÃO POPULAR, 60X210CM, ESPESSURA DE 3CM, ITENS INCLUSOS: DOBRADIÇAS, MONTAGEM E INSTALAÇÃO DO BATENTE, SEM FECHADURA - FORNECIMENTO E INSTALAÇÃO. AF_10/2025</t>
  </si>
  <si>
    <t>KIT DE PORTA DE MADEIRA FRISADA, SEMI-OCA (LEVE OU MÉDIA), PADRÃO POPULAR, 70X210CM, ESPESSURA DE 3CM, ITENS INCLUSOS: DOBRADIÇAS, MONTAGEM E INSTALAÇÃO DE BATENTE, FECHADURA COM EXECUÇÃO DO FURO - FORNECIMENTO E INSTALAÇÃO. AF_10/2025</t>
  </si>
  <si>
    <t>KIT DE PORTA DE MADEIRA FRISADA, SEMI-OCA (LEVE OU MÉDIA), PADRÃO POPULAR, 70X210CM, ESPESSURA DE 3CM, ITENS INCLUSOS: DOBRADIÇAS, MONTAGEM E INSTALAÇÃO DO BATENTE, SEM FECHADURA - FORNECIMENTO E INSTALAÇÃO. AF_10/2025</t>
  </si>
  <si>
    <t>KIT DE PORTA DE MADEIRA FRISADA, SEMI-OCA (LEVE OU MÉDIA), PADRÃO POPULAR, 80X210CM, ESPESSURA DE 3,5CM, ITENS INCLUSOS: DOBRADIÇAS, MONTAGEM E INSTALAÇÃO DE BATENTE, FECHADURA COM EXECUÇÃO DO FURO - FORNECIMENTO E INSTALAÇÃO. AF_10/2025</t>
  </si>
  <si>
    <t>KIT DE PORTA DE MADEIRA FRISADA, SEMI-OCA (LEVE OU MÉDIA), PADRÃO POPULAR, 80X210CM, ESPESSURA DE 3,5CM, ITENS INCLUSOS: DOBRADIÇAS, MONTAGEM E INSTALAÇÃO DO BATENTE, SEM FECHADURA - FORNECIMENTO E INSTALAÇÃO. AF_10/2025</t>
  </si>
  <si>
    <t>KIT DE PORTA DE MADEIRA PARA PINTURA, MACIÇA (PESADA OU SUPERPESADA), PADRÃO MÉDIO, 80X210CM, ESPESSURA DE 3,5CM, ITENS INCLUSOS: DOBRADIÇAS, MONTAGEM E INSTALAÇÃO DO BATENTE, FECHADURA COM EXECUÇÃO DO FURO - FORNECIMENTO E INSTALAÇÃO. AF_10/2025</t>
  </si>
  <si>
    <t>KIT DE PORTA DE MADEIRA PARA PINTURA, MACIÇA (PESADA OU SUPERPESADA), PADRÃO MÉDIO, 90X210CM, ESPESSURA DE 3,5CM, ITENS INCLUSOS: DOBRADIÇAS, MONTAGEM E INSTALAÇÃO DO BATENTE, FECHADURA COM EXECUÇÃO DO FURO - FORNECIMENTO E INSTALAÇÃO. AF_10/2025</t>
  </si>
  <si>
    <t>KIT DE PORTA DE MADEIRA PARA PINTURA, MACIÇA (PESADA OU SUPERPESADA), PADRÃO POPULAR, 80X210CM, ESPESSURA DE 3,5CM, ITENS INCLUSOS: DOBRADIÇAS, MONTAGEM E INSTALAÇÃO DO BATENTE, FECHADURA COM EXECUÇÃO DO FURO - FORNECIMENTO E INSTALAÇÃO. AF_10/2025</t>
  </si>
  <si>
    <t>KIT DE PORTA DE MADEIRA PARA PINTURA, MACIÇA (PESADA OU SUPERPESADA), PADRÃO POPULAR, 90X210CM, ESPESSURA DE 3,5CM, ITENS INCLUSOS: DOBRADIÇAS, MONTAGEM E INSTALAÇÃO DO BATENTE, FECHADURA COM EXECUÇÃO DO FURO - FORNECIMENTO E INSTALAÇÃO. AF_10/2025</t>
  </si>
  <si>
    <t>KIT DE PORTA DE MADEIRA PARA PINTURA, SEMI-OCA (LEVE OU MÉDIA), PADRÃO MÉDIO, 60X210CM, ESPESSURA DE 3,5CM, ITENS INCLUSOS: DOBRADIÇAS, MONTAGEM E INSTALAÇÃO DO BATENTE, FECHADURA COM EXECUÇÃO DO FURO - FORNECIMENTO E INSTALAÇÃO. AF_10/2025</t>
  </si>
  <si>
    <t>KIT DE PORTA DE MADEIRA PARA PINTURA, SEMI-OCA (LEVE OU MÉDIA), PADRÃO MÉDIO, 60X210CM, ESPESSURA DE 3,5CM, ITENS INCLUSOS: DOBRADIÇAS, MONTAGEM E INSTALAÇÃO DO BATENTE, SEM FECHADURA - FORNECIMENTO E INSTALAÇÃO. AF_10/2025</t>
  </si>
  <si>
    <t>KIT DE PORTA DE MADEIRA PARA PINTURA, SEMI-OCA (LEVE OU MÉDIA), PADRÃO MÉDIO, 70X210CM, ESPESSURA DE 3,5CM, ITENS INCLUSOS: DOBRADIÇAS, MONTAGEM E INSTALAÇÃO DO BATENTE, FECHADURA COM EXECUÇÃO DO FURO - FORNECIMENTO E INSTALAÇÃO. AF_10/2025</t>
  </si>
  <si>
    <t>KIT DE PORTA DE MADEIRA PARA PINTURA, SEMI-OCA (LEVE OU MÉDIA), PADRÃO MÉDIO, 70X210CM, ESPESSURA DE 3,5CM, ITENS INCLUSOS: DOBRADIÇAS, MONTAGEM E INSTALAÇÃO DO BATENTE, SEM FECHADURA - FORNECIMENTO E INSTALAÇÃO. AF_10/2025</t>
  </si>
  <si>
    <t>KIT DE PORTA DE MADEIRA PARA PINTURA, SEMI-OCA (LEVE OU MÉDIA), PADRÃO MÉDIO, 80X210CM, ESPESSURA DE 3,5CM, ITENS INCLUSOS: DOBRADIÇAS, MONTAGEM E INSTALAÇÃO DO BATENTE, FECHADURA COM EXECUÇÃO DO FURO - FORNECIMENTO E INSTALAÇÃO. AF_10/2025</t>
  </si>
  <si>
    <t>KIT DE PORTA DE MADEIRA PARA PINTURA, SEMI-OCA (LEVE OU MÉDIA), PADRÃO MÉDIO, 80X210CM, ESPESSURA DE 3,5CM, ITENS INCLUSOS: DOBRADIÇAS, MONTAGEM E INSTALAÇÃO DO BATENTE, SEM FECHADURA - FORNECIMENTO E INSTALAÇÃO. AF_10/2025</t>
  </si>
  <si>
    <t>KIT DE PORTA DE MADEIRA PARA PINTURA, SEMI-OCA (LEVE OU MÉDIA), PADRÃO MÉDIO, 90X210CM, ESPESSURA DE 3,5CM, ITENS INCLUSOS: DOBRADIÇAS, MONTAGEM E INSTALAÇÃO DO BATENTE, FECHADURA COM EXECUÇÃO DO FURO - FORNECIMENTO E INSTALAÇÃO. AF_10/2025</t>
  </si>
  <si>
    <t>KIT DE PORTA DE MADEIRA PARA PINTURA, SEMI-OCA (LEVE OU MÉDIA), PADRÃO MÉDIO, 90X210CM, ESPESSURA DE 3,5CM, ITENS INCLUSOS: DOBRADIÇAS, MONTAGEM E INSTALAÇÃO DO BATENTE, SEM FECHADURA - FORNECIMENTO E INSTALAÇÃO. AF_10/2025</t>
  </si>
  <si>
    <t>KIT DE PORTA DE MADEIRA PARA PINTURA, SEMI-OCA (LEVE OU MÉDIA), PADRÃO POPULAR, 60X210CM, ESPESSURA DE 3,5CM, ITENS INCLUSOS: DOBRADIÇAS, MONTAGEM E INSTALAÇÃO DO BATENTE, FECHADURA COM EXECUÇÃO DO FURO - FORNECIMENTO E INSTALAÇÃO. AF_10/2025</t>
  </si>
  <si>
    <t>KIT DE PORTA DE MADEIRA PARA PINTURA, SEMI-OCA (LEVE OU MÉDIA), PADRÃO POPULAR, 60X210CM, ESPESSURA DE 3,5CM, ITENS INCLUSOS: DOBRADIÇAS, MONTAGEM E INSTALAÇÃO DO BATENTE, SEM FECHADURA - FORNECIMENTO E INSTALAÇÃO. AF_10/2025</t>
  </si>
  <si>
    <t>KIT DE PORTA DE MADEIRA PARA PINTURA, SEMI-OCA (LEVE OU MÉDIA), PADRÃO POPULAR, 70X210CM, ESPESSURA DE 3,5CM, ITENS INCLUSOS: DOBRADIÇAS, MONTAGEM E INSTALAÇÃO DO BATENTE, FECHADURA COM EXECUÇÃO DO FURO - FORNECIMENTO E INSTALAÇÃO. AF_10/2025</t>
  </si>
  <si>
    <t>KIT DE PORTA DE MADEIRA PARA PINTURA, SEMI-OCA (LEVE OU MÉDIA), PADRÃO POPULAR, 70X210CM, ESPESSURA DE 3,5CM, ITENS INCLUSOS: DOBRADIÇAS, MONTAGEM E INSTALAÇÃO DO BATENTE, SEM FECHADURA - FORNECIMENTO E INSTALAÇÃO. AF_10/2025</t>
  </si>
  <si>
    <t>KIT DE PORTA DE MADEIRA PARA PINTURA, SEMI-OCA (LEVE OU MÉDIA), PADRÃO POPULAR, 80X210CM, ESPESSURA DE 3,5CM, ITENS INCLUSOS: DOBRADIÇAS, MONTAGEM E INSTALAÇÃO DO BATENTE, FECHADURA COM EXECUÇÃO DO FURO - FORNECIMENTO E INSTALAÇÃO. AF_10/2025</t>
  </si>
  <si>
    <t>KIT DE PORTA DE MADEIRA PARA PINTURA, SEMI-OCA (LEVE OU MÉDIA), PADRÃO POPULAR, 80X210CM, ESPESSURA DE 3,5CM, ITENS INCLUSOS: DOBRADIÇAS, MONTAGEM E INSTALAÇÃO DO BATENTE, SEM FECHADURA - FORNECIMENTO E INSTALAÇÃO. AF_10/2025</t>
  </si>
  <si>
    <t>KIT DE PORTA DE MADEIRA PARA PINTURA, SEMI-OCA (LEVE OU MÉDIA), PADRÃO POPULAR, 90X210CM, ESPESSURA DE 3,5CM, ITENS INCLUSOS: DOBRADIÇAS, MONTAGEM E INSTALAÇÃO DO BATENTE, FECHADURA COM EXECUÇÃO DO FURO - FORNECIMENTO E INSTALAÇÃO. AF_10/2025</t>
  </si>
  <si>
    <t>KIT DE PORTA DE MADEIRA PARA PINTURA, SEMI-OCA (LEVE OU MÉDIA), PADRÃO POPULAR, 90X210CM, ESPESSURA DE 3,5CM, ITENS INCLUSOS: DOBRADIÇAS, MONTAGEM E INSTALAÇÃO DO BATENTE, SEM FECHADURA - FORNECIMENTO E INSTALAÇÃO. AF_10/2025</t>
  </si>
  <si>
    <t>KIT DE PORTA DE MADEIRA PARA PINTURA, SEMI-OCA (PESADA OU SUPERPESADA), PADRÃO MÉDIO, 80X210CM, ESPESSURA DE 3,5CM, ITENS INCLUSOS: DOBRADIÇAS, MONTAGEM E INSTALAÇÃO DO BATENTE, SEM FECHADURA - FORNECIMENTO E INSTALAÇÃO. AF_10/2025</t>
  </si>
  <si>
    <t>KIT DE PORTA DE MADEIRA PARA PINTURA, SEMI-OCA (PESADA OU SUPERPESADA), PADRÃO MÉDIO, 90X210CM, ESPESSURA DE 3,5CM, ITENS INCLUSOS: DOBRADIÇAS, MONTAGEM E INSTALAÇÃO DO BATENTE, SEM FECHADURA - FORNECIMENTO E INSTALAÇÃO. AF_10/2025</t>
  </si>
  <si>
    <t>KIT DE PORTA DE MADEIRA PARA PINTURA, SEMI-OCA (PESADA OU SUPERPESADA), PADRÃO POPULAR, 80X210CM, ESPESSURA DE 3,5CM, ITENS INCLUSOS: DOBRADIÇAS, MONTAGEM E INSTALAÇÃO DO BATENTE, SEM FECHADURA - FORNECIMENTO E INSTALAÇÃO. AF_10/2025</t>
  </si>
  <si>
    <t>KIT DE PORTA DE MADEIRA PARA PINTURA, SEMI-OCA (PESADA OU SUPERPESADA), PADRÃO POPULAR, 90X210CM, ESPESSURA DE 3,5CM, ITENS INCLUSOS: DOBRADIÇAS, MONTAGEM E INSTALAÇÃO DO BATENTE, SEM FECHADURA - FORNECIMENTO E INSTALAÇÃO. AF_10/2025</t>
  </si>
  <si>
    <t>KIT DE PORTA DE MADEIRA PARA VERNIZ, SEMI-OCA (LEVE OU MÉDIA), PADRÃO MÉDIO, 60X210CM, ESPESSURA DE 3,5CM, ITENS INCLUSOS: DOBRADIÇAS, MONTAGEM E INSTALAÇÃO DE BATENTE, FECHADURA COM EXECUÇÃO DO FURO - FORNECIMENTO E INSTALAÇÃO. AF_10/2025</t>
  </si>
  <si>
    <t>KIT DE PORTA DE MADEIRA PARA VERNIZ, SEMI-OCA (LEVE OU MÉDIA), PADRÃO MÉDIO, 60X210CM, ESPESSURA DE 3,5CM, ITENS INCLUSOS: DOBRADIÇAS, MONTAGEM E INSTALAÇÃO DO BATENTE, SEM FECHADURA - FORNECIMENTO E INSTALAÇÃO. AF_10/2025</t>
  </si>
  <si>
    <t>KIT DE PORTA DE MADEIRA PARA VERNIZ, SEMI-OCA (LEVE OU MÉDIA), PADRÃO MÉDIO, 70X210CM, ESPESSURA DE 3,5CM, ITENS INCLUSOS: DOBRADIÇAS, MONTAGEM E INSTALAÇÃO DE BATENTE, FECHADURA COM EXECUÇÃO DO FURO - FORNECIMENTO E INSTALAÇÃO. AF_10/2025</t>
  </si>
  <si>
    <t>KIT DE PORTA DE MADEIRA PARA VERNIZ, SEMI-OCA (LEVE OU MÉDIA), PADRÃO MÉDIO, 70X210CM, ESPESSURA DE 3,5CM, ITENS INCLUSOS: DOBRADIÇAS, MONTAGEM E INSTALAÇÃO DO BATENTE, SEM FECHADURA - FORNECIMENTO E INSTALAÇÃO. AF_10/2025</t>
  </si>
  <si>
    <t>KIT DE PORTA DE MADEIRA PARA VERNIZ, SEMI-OCA (LEVE OU MÉDIA), PADRÃO MÉDIO, 80X210CM, ESPESSURA DE 3,5CM, ITENS INCLUSOS: DOBRADIÇAS, MONTAGEM E INSTALAÇÃO DE BATENTE, FECHADURA COM EXECUÇÃO DO FURO - FORNECIMENTO E INSTALAÇÃO. AF_10/2025</t>
  </si>
  <si>
    <t>KIT DE PORTA DE MADEIRA PARA VERNIZ, SEMI-OCA (LEVE OU MÉDIA), PADRÃO MÉDIO, 80X210CM, ESPESSURA DE 3,5CM, ITENS INCLUSOS: DOBRADIÇAS, MONTAGEM E INSTALAÇÃO DO BATENTE, SEM FECHADURA - FORNECIMENTO E INSTALAÇÃO. AF_10/2025</t>
  </si>
  <si>
    <t>KIT DE PORTA DE MADEIRA PARA VERNIZ, SEMI-OCA (LEVE OU MÉDIA), PADRÃO MÉDIO, 90X210CM, ESPESSURA DE 3,5CM, ITENS INCLUSOS: DOBRADIÇAS, MONTAGEM E INSTALAÇÃO DE BATENTE, FECHADURA COM EXECUÇÃO DO FURO - FORNECIMENTO E INSTALAÇÃO. AF_10/2025</t>
  </si>
  <si>
    <t>KIT DE PORTA DE MADEIRA PARA VERNIZ, SEMI-OCA (LEVE OU MÉDIA), PADRÃO MÉDIO, 90X210CM, ESPESSURA DE 3,5CM, ITENS INCLUSOS: DOBRADIÇAS, MONTAGEM E INSTALAÇÃO DO BATENTE, SEM FECHADURA - FORNECIMENTO E INSTALAÇÃO. AF_10/2025</t>
  </si>
  <si>
    <t>KIT DE PORTA DE MADEIRA PARA VERNIZ, SEMI-OCA (LEVE OU MÉDIA), PADRÃO POPULAR, 60X210CM, ESPESSURA DE 3,5CM, ITENS INCLUSOS: DOBRADIÇAS, MONTAGEM E INSTALAÇÃO DE BATENTE, FECHADURA COM EXECUÇÃO DO FURO - FORNECIMENTO E INSTALAÇÃO. AF_10/2025</t>
  </si>
  <si>
    <t>KIT DE PORTA DE MADEIRA PARA VERNIZ, SEMI-OCA (LEVE OU MÉDIA), PADRÃO POPULAR, 60X210CM, ESPESSURA DE 3,5CM, ITENS INCLUSOS: DOBRADIÇAS, MONTAGEM E INSTALAÇÃO DO BATENTE, SEM FECHADURA - FORNECIMENTO E INSTALAÇÃO. AF_10/2025</t>
  </si>
  <si>
    <t>KIT DE PORTA DE MADEIRA PARA VERNIZ, SEMI-OCA (LEVE OU MÉDIA), PADRÃO POPULAR, 70X210CM, ESPESSURA DE 3,5CM, ITENS INCLUSOS: DOBRADIÇAS, MONTAGEM E INSTALAÇÃO DE BATENTE, FECHADURA COM EXECUÇÃO DO FURO - FORNECIMENTO E INSTALAÇÃO. AF_10/2025</t>
  </si>
  <si>
    <t>KIT DE PORTA DE MADEIRA PARA VERNIZ, SEMI-OCA (LEVE OU MÉDIA), PADRÃO POPULAR, 70X210CM, ESPESSURA DE 3,5CM, ITENS INCLUSOS: DOBRADIÇAS, MONTAGEM E INSTALAÇÃO DO BATENTE, SEM FECHADURA - FORNECIMENTO E INSTALAÇÃO. AF_10/2025</t>
  </si>
  <si>
    <t>KIT DE PORTA DE MADEIRA PARA VERNIZ, SEMI-OCA (LEVE OU MÉDIA), PADRÃO POPULAR, 80X210CM, ESPESSURA DE 3,5CM, ITENS INCLUSOS: DOBRADIÇAS, MONTAGEM E INSTALAÇÃO DE BATENTE, FECHADURA COM EXECUÇÃO DO FURO - FORNECIMENTO E INSTALAÇÃO. AF_10/2025</t>
  </si>
  <si>
    <t>KIT DE PORTA DE MADEIRA PARA VERNIZ, SEMI-OCA (LEVE OU MÉDIA), PADRÃO POPULAR, 80X210CM, ESPESSURA DE 3,5CM, ITENS INCLUSOS: DOBRADIÇAS, MONTAGEM E INSTALAÇÃO DO BATENTE, SEM FECHADURA - FORNECIMENTO E INSTALAÇÃO. AF_10/2025</t>
  </si>
  <si>
    <t>KIT DE PORTA DE MADEIRA PARA VERNIZ, SEMI-OCA (LEVE OU MÉDIA), PADRÃO POPULAR, 90X210CM, ESPESSURA DE 3,5CM, ITENS INCLUSOS: DOBRADIÇAS, MONTAGEM E INSTALAÇÃO DE BATENTE, FECHADURA COM EXECUÇÃO DO FURO - FORNECIMENTO E INSTALAÇÃO. AF_10/2025</t>
  </si>
  <si>
    <t>KIT DE PORTA DE MADEIRA PARA VERNIZ, SEMI-OCA (LEVE OU MÉDIA), PADRÃO POPULAR, 90X210CM, ESPESSURA DE 3,5CM, ITENS INCLUSOS: DOBRADIÇAS, MONTAGEM E INSTALAÇÃO DO BATENTE, SEM FECHADURA - FORNECIMENTO E INSTALAÇÃO. AF_10/2025</t>
  </si>
  <si>
    <t>KIT DE PORTA DE MADEIRA TIPO MEXICANA, MACIÇA (PESADA OU SUPERPESADA), PADRÃO MÉDIO, 80X210CM, ESPESSURA DE 3,5CM, ITENS INCLUSOS: DOBRADIÇAS, MONTAGEM E INSTALAÇÃO DE BATENTE, FECHADURA COM EXECUÇÃO DO FURO - FORNECIMENTO E INSTALAÇÃO. AF_10/2025</t>
  </si>
  <si>
    <t>KIT DE PORTA DE MADEIRA TIPO MEXICANA, MACIÇA (PESADA OU SUPERPESADA), PADRÃO MÉDIO, 80X210CM, ESPESSURA DE 3,5CM, ITENS INCLUSOS: DOBRADIÇAS, MONTAGEM E INSTALAÇÃO DO BATENTE, SEM FECHADURA - FORNECIMENTO E INSTALAÇÃO. AF_10/2025</t>
  </si>
  <si>
    <t>KIT DE PORTA DE MADEIRA TIPO MEXICANA, MACIÇA (PESADA OU SUPERPESADA), PADRÃO POPULAR, 80X210CM, ESPESSURA DE 3,5CM, ITENS INCLUSOS: DOBRADIÇAS, MONTAGEM E INSTALAÇÃO DE BATENTE, FECHADURA COM EXECUÇÃO DO FURO - FORNECIMENTO E INSTALAÇÃO. AF_10/2025</t>
  </si>
  <si>
    <t>KIT DE PORTA DE MADEIRA TIPO MEXICANA, MACIÇA (PESADA OU SUPERPESADA), PADRÃO POPULAR, 80X210CM, ESPESSURA DE 3,5CM, ITENS INCLUSOS: DOBRADIÇAS, MONTAGEM E INSTALAÇÃO DO BATENTE, SEM FECHADURA - FORNECIMENTO E INSTALAÇÃO. AF_10/2025</t>
  </si>
  <si>
    <t>KIT DE PORTA DE MADEIRA TIPO VENEZIANA, 80X210CM (ESPESSURA DE 3CM), PADRÃO MÉDIO, ITENS INCLUSOS: DOBRADIÇAS, MONTAGEM E INSTALAÇÃO DE BATENTE, FECHADURA COM EXECUÇÃO DO FURO - FORNECIMENTO E INSTALAÇÃO. AF_10/2025</t>
  </si>
  <si>
    <t>KIT DE PORTA DE MADEIRA TIPO VENEZIANA, 80X210CM (ESPESSURA DE 3CM), PADRÃO POPULAR, ITENS INCLUSOS: DOBRADIÇAS, MONTAGEM E INSTALAÇÃO DE BATENTE, FECHADURA COM EXECUÇÃO DO FURO - FORNECIMENTO E INSTALAÇÃO. AF_10/2025</t>
  </si>
  <si>
    <t>KIT DE PORTA DE MADEIRA TIPO VENEZIANA, PADRÃO MÉDIO, 80X210CM, ESPESSURA DE 3CM, ITENS INCLUSOS: DOBRADIÇAS, MONTAGEM E INSTALAÇÃO DO BATENTE, SEM FECHADURA - FORNECIMENTO E INSTALAÇÃO. AF_10/2025</t>
  </si>
  <si>
    <t>KIT DE PORTA DE MADEIRA TIPO VENEZIANA, PADRÃO POPULAR, 80X210CM, ESPESSURA DE 3CM, ITENS INCLUSOS: DOBRADIÇAS, MONTAGEM E INSTALAÇÃO DO BATENTE, SEM FECHADURA - FORNECIMENTO E INSTALAÇÃO. AF_10/2025</t>
  </si>
  <si>
    <t>KIT DE PORTA-PRONTA DE MADEIRA EM ACABAMENTO MELAMÍNICO BRANCO, FOLHA LEVE OU MÉDIA, 60X210CM, EXCLUSIVE FECHADURA, FIXAÇÃO COM PREENCHIMENTO PARCIAL DE ESPUMA EXPANSIVA - FORNECIMENTO E INSTALAÇÃO. AF_10/2025</t>
  </si>
  <si>
    <t>KIT DE PORTA-PRONTA DE MADEIRA EM ACABAMENTO MELAMÍNICO BRANCO, FOLHA LEVE OU MÉDIA, 70X210CM, EXCLUSIVE FECHADURA, FIXAÇÃO COM PREENCHIMENTO PARCIAL DE ESPUMA EXPANSIVA - FORNECIMENTO E INSTALAÇÃO. AF_10/2025</t>
  </si>
  <si>
    <t>KIT DE PORTA-PRONTA DE MADEIRA EM ACABAMENTO MELAMÍNICO BRANCO, FOLHA LEVE OU MÉDIA, 80X210CM, EXCLUSIVE FECHADURA, FIXAÇÃO COM PREENCHIMENTO PARCIAL DE ESPUMA EXPANSIVA - FORNECIMENTO E INSTALAÇÃO. AF_10/2025</t>
  </si>
  <si>
    <t>KIT DE PORTA-PRONTA DE MADEIRA EM ACABAMENTO MELAMÍNICO BRANCO, FOLHA LEVE OU MÉDIA, 90X210, EXCLUSIVE FECHADURA, FIXAÇÃO COM PREENCHIMENTO TOTAL DE ESPUMA EXPANSIVA - FORNECIMENTO E INSTALAÇÃO. AF_10/2025</t>
  </si>
  <si>
    <t>KIT DE PORTA-PRONTA DE MADEIRA EM ACABAMENTO MELAMÍNICO BRANCO, FOLHA LEVE OU MÉDIA, E BATENTE METÁLICO, 60X210CM, FIXAÇÃO COM ARGAMASSA - FORNECIMENTO E INSTALAÇÃO. AF_10/2025</t>
  </si>
  <si>
    <t>KIT DE PORTA-PRONTA DE MADEIRA EM ACABAMENTO MELAMÍNICO BRANCO, FOLHA LEVE OU MÉDIA, E BATENTE METÁLICO, 80X210CM, FIXAÇÃO COM ARGAMASSA - FORNECIMENTO E INSTALAÇÃO. AF_10/2025</t>
  </si>
  <si>
    <t>KIT DE PORTA-PRONTA DE MADEIRA EM ACABAMENTO MELAMÍNICO BRANCO, FOLHA LEVE OU MÉDIA, E BATENTE METÁLICO, 90X210CM, FIXAÇÃO COM ARGAMASSA - FORNECIMENTO E INSTALAÇÃO. AF_10/2025</t>
  </si>
  <si>
    <t>KIT DE PORTA-PRONTA DE MADEIRA EM ACABAMENTO MELAMÍNICO BRANCO, FOLHA PESADA OU SUPERPESADA, 80X210CM, FIXAÇÃO COM PREENCHIMENTO PARCIAL DE ESPUMA EXPANSIVA - FORNECIMENTO E INSTALAÇÃO. AF_10/2025</t>
  </si>
  <si>
    <t>KIT DE PORTA-PRONTA DE MADEIRA EM ACABAMENTO MELAMÍNICO BRANCO, FOLHA PESADA OU SUPERPESADA, 90X210CM, FIXAÇÃO COM PREENCHIMENTO TOTAL DE ESPUMA EXPANSIVA - FORNECIMENTO E INSTALAÇÃO. AF_10/2025</t>
  </si>
  <si>
    <t>KIT DE PORTA-PRONTA DE MADEIRA EM ACABAMENTO MELAMÍNICO BRANCO, FOLHA PESADA OU SUPERPESADA, E BATENTE METÁLICO, 80X210CM, FIXAÇÃO COM ARGAMASSA - FORNECIMENTO E INSTALAÇÃO. AF_10/2025</t>
  </si>
  <si>
    <t>KIT DE PORTA-PRONTA DE MADEIRA EM ACABAMENTO MELAMÍNICO BRANCO, FOLHA PESADA OU SUPERPESADA, E BATENTE METÁLICO, 90X210CM, FIXAÇÃO COM ARGAMASSA - FORNECIMENTO E INSTALAÇÃO. AF_10/2025</t>
  </si>
  <si>
    <t>PORTA CADEADO ZINCADO OXIDADO PRETO COM CADEADO DE AÇO INOX, LARGURA DE *50* MM. AF_10/2025</t>
  </si>
  <si>
    <t>PORTA CORTA-FOGO 160X210X5CM COM BARRA ANTI PÂNICO - FORNECIMENTO E INSTALAÇÃO. AF_10/2025</t>
  </si>
  <si>
    <t>PORTA CORTA-FOGO 80X210X5CM - FORNECIMENTO E INSTALAÇÃO. AF_10/2025</t>
  </si>
  <si>
    <t>PORTA CORTA-FOGO 80X210X5CM COM BARRA ANTI PÂNICO - FORNECIMENTO E INSTALAÇÃO. AF_10/2025</t>
  </si>
  <si>
    <t>PORTA CORTA-FOGO 90X210X5CM - FORNECIMENTO E INSTALAÇÃO. AF_10/2025</t>
  </si>
  <si>
    <t>PORTA DE ALUMÍNIO DE ABRIR PARA VIDRO SEM GUARNIÇÃO, 87X210CM, FIXAÇÃO COM PARAFUSOS, INCLUSIVE VIDROS - FORNECIMENTO E INSTALAÇÃO. AF_10/2025</t>
  </si>
  <si>
    <t>PORTA DE ALUMÍNIO DE ABRIR, P/ VIDRO, C/ GUARNIÇÃO, 87X210CM, FIXAÇÃO COM ARGAMASSA. AF_10/2025</t>
  </si>
  <si>
    <t>PORTA DE AÇO DE ABRIR, P/ VIDRO, C/ GUARNIÇÃO, 90X210CM, FIXAÇÃO COM ARGAMASSA. AF_10/2025</t>
  </si>
  <si>
    <t>PORTA DE CORRER DE ALUMÍNIO, COM DUAS FOLHAS PARA VIDRO, INCLUSO VIDRO LISO INCOLOR, FECHADURA E PUXADOR, SEM ALIZAR. AF_10/2025</t>
  </si>
  <si>
    <t>PORTA DE CORRER DE MADEIRA, FECHADURA E PUXADOR, COM ALIZAR. AF_10/2025</t>
  </si>
  <si>
    <t>PORTA DE FERRO, DE ABRIR, TIPO GRADE COM CHAPA, COM GUARNIÇÕES. AF_10/2025</t>
  </si>
  <si>
    <t>PORTA DE MADEIRA COMPENSADA LISA PARA PINTURA, 120X210X3,5CM, 2 FOLHAS, INCLUSO ADUELA 2A, ALIZAR 2A E DOBRADIÇAS. AF_10/2025</t>
  </si>
  <si>
    <t>PORTA DE MADEIRA FRISADA, SEMI-OCA (LEVE OU MÉDIA), 60X210CM, ESPESSURA DE 3,5CM, INCLUSO DOBRADIÇAS - FORNECIMENTO E INSTALAÇÃO. AF_10/2025</t>
  </si>
  <si>
    <t>PORTA DE MADEIRA FRISADA, SEMI-OCA (LEVE OU MÉDIA), 70X210CM, ESPESSURA DE 3,5CM, INCLUSO DOBRADIÇAS - FORNECIMENTO E INSTALAÇÃO. AF_10/2025</t>
  </si>
  <si>
    <t>PORTA DE MADEIRA FRISADA, SEMI-OCA (LEVE OU MÉDIA), 80X210CM, ESPESSURA DE 3,5CM, INCLUSO DOBRADIÇAS - FORNECIMENTO E INSTALAÇÃO. AF_10/2025</t>
  </si>
  <si>
    <t>PORTA DE MADEIRA PARA PINTURA, SEMI-OCA (LEVE OU MÉDIA), 60X210CM, ESPESSURA DE 3,5CM, INCLUSO DOBRADIÇAS - FORNECIMENTO E INSTALAÇÃO. AF_10/2025</t>
  </si>
  <si>
    <t>PORTA DE MADEIRA PARA PINTURA, SEMI-OCA (LEVE OU MÉDIA), 70X210CM, ESPESSURA DE 3,5CM, INCLUSO DOBRADIÇAS - FORNECIMENTO E INSTALAÇÃO. AF_10/2025</t>
  </si>
  <si>
    <t>PORTA DE MADEIRA PARA PINTURA, SEMI-OCA (LEVE OU MÉDIA), 80X210CM, ESPESSURA DE 3,5CM, INCLUSO DOBRADIÇAS - FORNECIMENTO E INSTALAÇÃO. AF_10/2025</t>
  </si>
  <si>
    <t>PORTA DE MADEIRA PARA PINTURA, SEMI-OCA (LEVE OU MÉDIA), 90X210CM, ESPESSURA DE 3,5CM, INCLUSO DOBRADIÇAS - FORNECIMENTO E INSTALAÇÃO. AF_10/2025</t>
  </si>
  <si>
    <t>PORTA DE MADEIRA PARA PINTURA, SEMI-OCA (PESADA OU SUPERPESADA), 80X210CM, ESPESSURA DE 4,0CM, INCLUSO DOBRADIÇAS - FORNECIMENTO E INSTALAÇÃO. AF_10/2025</t>
  </si>
  <si>
    <t>PORTA DE MADEIRA PARA VERNIZ, SEMI-OCA (LEVE OU MÉDIA), 60X210CM, ESPESSURA DE 3,5CM, INCLUSO DOBRADIÇAS - FORNECIMENTO E INSTALAÇÃO. AF_10/2025</t>
  </si>
  <si>
    <t>PORTA DE MADEIRA PARA VERNIZ, SEMI-OCA (LEVE OU MÉDIA), 70X210CM, ESPESSURA DE 3,5CM, INCLUSO DOBRADIÇAS - FORNECIMENTO E INSTALAÇÃO. AF_10/2025</t>
  </si>
  <si>
    <t>PORTA DE MADEIRA PARA VERNIZ, SEMI-OCA (LEVE OU MÉDIA), 80X210CM, ESPESSURA DE 3,5CM, INCLUSO DOBRADIÇAS - FORNECIMENTO E INSTALAÇÃO. AF_10/2025</t>
  </si>
  <si>
    <t>PORTA DE MADEIRA PARA VERNIZ, SEMI-OCA (LEVE OU MÉDIA), 90X210CM, ESPESSURA DE 3,5CM, INCLUSO DOBRADIÇAS - FORNECIMENTO E INSTALAÇÃO. AF_10/2025</t>
  </si>
  <si>
    <t>PORTA DE MADEIRA TIPO VENEZIANA, 80X210CM, ESPESSURA DE 3CM, INCLUSO DOBRADIÇAS - FORNECIMENTO E INSTALAÇÃO. AF_10/2025</t>
  </si>
  <si>
    <t>PORTA DE MADEIRA, MACIÇA (PESADA OU SUPERPESADA), 90X210CM, ESPESSURA DE 4,0CM, INCLUSO DOBRADIÇAS - FORNECIMENTO E INSTALAÇÃO. AF_10/2025</t>
  </si>
  <si>
    <t>PORTA DE MADEIRA, TIPO MEXICANA, MACIÇA (PESADA OU SUPERPESADA), 70X210CM, ESPESSURA DE 3,5CM, INCLUSO DOBRADIÇAS - FORNECIMENTO E INSTALAÇÃO. AF_10/2025</t>
  </si>
  <si>
    <t>PORTA EM ALUMÍNIO DE ABRIR TIPO VENEZIANA COM GUARNIÇÃO, FIXAÇÃO COM PARAFUSOS - FORNECIMENTO E INSTALAÇÃO. AF_10/2025</t>
  </si>
  <si>
    <t>PORTA EM AÇO DE ABRIR PARA VIDRO SEM GUARNIÇÃO, 90X210CM, FIXAÇÃO COM PARAFUSOS, EXCLUSIVE VIDROS - FORNECIMENTO E INSTALAÇÃO. AF_10/2025</t>
  </si>
  <si>
    <t>PORTA EM AÇO DE ABRIR TIPO VENEZIANA SEM GUARNIÇÃO, 90X210CM, FIXAÇÃO COM PARAFUSOS - FORNECIMENTO E INSTALAÇÃO. AF_10/2025</t>
  </si>
  <si>
    <t>PORTA-PRONTA DE MADEIRA, FOLHA LEVE OU MÉDIA, 70X210CM, FIXAÇÃO COM PREENCHIMENTO TOTAL DE ESPUMA EXPANSIVA - FORNECIMENTO E INSTALAÇÃO. AF_10/2025</t>
  </si>
  <si>
    <t>PORTA-PRONTA DE MADEIRA, FOLHA LEVE OU MÉDIA, 80X210CM, FIXAÇÃO COM PREENCHIMENTO TOTAL DE ESPUMA EXPANSIVA - FORNECIMENTO E INSTALAÇÃO. AF_10/2025</t>
  </si>
  <si>
    <t>PORTA-PRONTA DE MADEIRA, FOLHA PESADA OU SUPERPESADA, 80X210CM, FIXAÇÃO COM PREENCHIMENTO TOTAL DE ESPUMA EXPANSIVA - FORNECIMENTO E INSTALAÇÃO. AF_10/2025</t>
  </si>
  <si>
    <t>PUXADOR CENTRAL PARA ESQUADRIA DE MADEIRA. AF_10/2025</t>
  </si>
  <si>
    <t>RECOLOCACAO DE FOLHAS DE PORTA DE MADEIRA PESADA OU SUPER PESADA DE 90 CM DE LARGURA, CONSIDERANDO REAPROVEITAMENTO DO MATERIAL. AF_10/2025</t>
  </si>
  <si>
    <t>RECOLOCAÇÃO DE FOLHAS DE PORTA DE MADEIRA LEVE OU MÉDIA DE 60CM DE LARGURA, CONSIDERANDO REAPROVEITAMENTO DO MATERIAL. AF_10/2025</t>
  </si>
  <si>
    <t>RECOLOCAÇÃO DE FOLHAS DE PORTA DE MADEIRA LEVE OU MÉDIA DE 70CM DE LARGURA, CONSIDERANDO REAPROVEITAMENTO DO MATERIAL. AF_10/2025</t>
  </si>
  <si>
    <t>RECOLOCAÇÃO DE FOLHAS DE PORTA DE MADEIRA LEVE OU MÉDIA DE 80CM DE LARGURA, CONSIDERANDO REAPROVEITAMENTO DO MATERIAL. AF_10/2025</t>
  </si>
  <si>
    <t>RECOLOCAÇÃO DE FOLHAS DE PORTA DE MADEIRA LEVE OU MÉDIA DE 90CM DE LARGURA, CONSIDERANDO REAPROVEITAMENTO DO MATERIAL. AF_10/2025</t>
  </si>
  <si>
    <t>RECOLOCAÇÃO DE FOLHAS DE PORTA DE MADEIRA PESADA OU SUPERPESADA DE 80CM DE LARGURA, CONSIDERANDO REAPROVEITAMENTO DO MATERIAL. AF_10/2025</t>
  </si>
  <si>
    <t>TARJETA TIPO LIVRE/OCUPADO PARA PORTA DE BANHEIRO. AF_10/2025</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</si>
  <si>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</si>
  <si>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</si>
  <si>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</si>
  <si>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</si>
  <si>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ESTACA CIRCULAR ESCAVADA COM FLUIDO ESTABILIZANTE (ESTACÃO), DIÂMETRO DE 110CM (EXCLUSIVE MOBILIZAÇÃO E DESMOBILIZAÇÃO). AF_05/2020</t>
  </si>
  <si>
    <t>ESTACA CIRCULAR ESCAVADA COM FLUIDO ESTABILIZANTE (ESTACÃO), DIÂMETRO DE 140CM (EXCLUSIVE MOBILIZAÇÃO E DESMOBILIZAÇÃO). AF_05/2020</t>
  </si>
  <si>
    <t>ESTACA CIRCULAR ESCAVADA COM FLUIDO ESTABILIZANTE (ESTACÃO), DIÂMETRO DE 80CM (EXCLUSIVE MOBILIZAÇÃO E DESMOBILIZAÇÃO). AF_05/2020</t>
  </si>
  <si>
    <t>ESTACA RETANGULAR ESCAVADA COM FLUIDO ESTABILIZANTE (BARRETE), 40 X 250CM (EXCLUSIVE MOBILIZAÇÃO E DESMOBILIZAÇÃO). AF_05/2020</t>
  </si>
  <si>
    <t>ESTACA RETANGULAR ESCAVADA COM FLUIDO ESTABILIZANTE (BARRETE), 60 X 250CM (EXCLUSIVE MOBILIZAÇÃO E DESMOBILIZAÇÃO). AF_05/2020</t>
  </si>
  <si>
    <t>ESTACA RETANGULAR ESCAVADA COM FLUIDO ESTABILIZANTE (BARRETE), 80 X 250CM (EXCLUSIVE MOBILIZAÇÃO E DESMOBILIZAÇÃO). AF_05/2020</t>
  </si>
  <si>
    <t>ESTACA STRAUSS, DIÂMETRO DE 25CM, COM ARMADURA DE ARRANQUE (EXCLUSIVE MOBILIZAÇÃO E DESMOBILIZAÇÃO). AF_05/2020</t>
  </si>
  <si>
    <t>ESTACA STRAUSS, DIÂMETRO DE 32CM, COM ARMADURA DE ARRANQUE (EXCLUSIVE MOBILIZAÇÃO E DESMOBILIZAÇÃO). AF_05/2020</t>
  </si>
  <si>
    <t>ESTACA STRAUSS, DIÂMETRO DE 32CM, INTEIRAMENTE ARMADA (EXCLUSIVE MOBILIZAÇÃO E DESMOBILIZAÇÃO). AF_05/2020</t>
  </si>
  <si>
    <t>ESTACA STRAUSS, DIÂMETRO DE 38CM, COM ARMADURA DE ARRANQUE (EXCLUSIVE MOBILIZAÇÃO E DESMOBILIZAÇÃO). AF_05/2020</t>
  </si>
  <si>
    <t>ESTACA STRAUSS, DIÂMETRO DE 38CM, INTEIRAMENTE ARMADA (EXCLUSIVE MOBILIZAÇÃO E DESMOBILIZAÇÃO). AF_05/2020</t>
  </si>
  <si>
    <t>ESTACA ESCAVADA MECANICAMENTE, SEM FLUIDO ESTABILIZANTE, COM 25 CM DE DIÂMETRO, PERFURATRIZ MONTADA SOBRE CAMINHÃO E CONCRETO FCK 25 MPA LANÇADO MANUALMENTE (EXCLUSIVE ARMADURA, MOBILIZAÇÃO E DESMOBILIZAÇÃO). AF_05/2026</t>
  </si>
  <si>
    <t>ESTACA ESCAVADA MECANICAMENTE, SEM FLUIDO ESTABILIZANTE, COM 25 CM DE DIÂMETRO, PERFURATRIZ MONTADA SOBRE CAMINHÃO E CONCRETO FCK 25 MPA LANÇADO MANUALMENTE (EXCLUSIVE MOBILIZAÇÃO E DESMOBILIZAÇÃO). AF_05/2026</t>
  </si>
  <si>
    <t>ESTACA ESCAVADA MECANICAMENTE, SEM FLUIDO ESTABILIZANTE, COM 25 CM DE DIÂMETRO, PERFURATRIZ MONTADA SOBRE CAMINHÃO E CONCRETO FCK 25 MPA LANÇADO POR CAMINHÃO BETONEIRA (EXCLUSIVE ARMADURA, MOBILIZAÇÃO E DESMOBILIZAÇÃO). AF_05/2026</t>
  </si>
  <si>
    <t>ESTACA ESCAVADA MECANICAMENTE, SEM FLUIDO ESTABILIZANTE, COM 25 CM DE DIÂMETRO, PERFURATRIZ MONTADA SOBRE CAMINHÃO E CONCRETO FCK 25 MPA LANÇADO POR CAMINHÃO BETONEIRA (EXCLUSIVE MOBILIZAÇÃO E DESMOBILIZAÇÃO). AF_05/2026</t>
  </si>
  <si>
    <t>ESTACA ESCAVADA MECANICAMENTE, SEM FLUIDO ESTABILIZANTE, COM 25 CM DE DIÂMETRO, PERFURATRIZ MONTADA SOBRE CAMINHÃO E CONCRETO FCK 40 MPA LANÇADO MANUALMENTE (EXCLUSIVE ARMADURA, MOBILIZAÇÃO E DESMOBILIZAÇÃO). AF_05/2026</t>
  </si>
  <si>
    <t>ESTACA ESCAVADA MECANICAMENTE, SEM FLUIDO ESTABILIZANTE, COM 25 CM DE DIÂMETRO, PERFURATRIZ MONTADA SOBRE CAMINHÃO E CONCRETO FCK 40 MPA LANÇADO MANUALMENTE (EXCLUSIVE MOBILIZAÇÃO E DESMOBILIZAÇÃO). AF_05/2026</t>
  </si>
  <si>
    <t>ESTACA ESCAVADA MECANICAMENTE, SEM FLUIDO ESTABILIZANTE, COM 25 CM DE DIÂMETRO, PERFURATRIZ MONTADA SOBRE CAMINHÃO E CONCRETO FCK 40 MPA LANÇADO POR CAMINHÃO BETONEIRA (EXCLUSIVE ARMADURA, MOBILIZAÇÃO E DESMOBILIZAÇÃO). AF_05/2026</t>
  </si>
  <si>
    <t>ESTACA ESCAVADA MECANICAMENTE, SEM FLUIDO ESTABILIZANTE, COM 25 CM DE DIÂMETRO, PERFURATRIZ MONTADA SOBRE CAMINHÃO E CONCRETO FCK 40 MPA LANÇADO POR CAMINHÃO BETONEIRA (EXCLUSIVE MOBILIZAÇÃO E DESMOBILIZAÇÃO). AF_05/2026</t>
  </si>
  <si>
    <t>ESTACA ESCAVADA MECANICAMENTE, SEM FLUIDO ESTABILIZANTE, COM 30 CM DE DIÂMETRO, PERFURATRIZ MONTADA SOBRE CAMINHÃO E CONCRETO FCK 25 MPA LANÇADO MANUALMENTE (EXCLUSIVE ARMADURA, MOBILIZAÇÃO E DESMOBILIZAÇÃO). AF_05/2026</t>
  </si>
  <si>
    <t>ESTACA ESCAVADA MECANICAMENTE, SEM FLUIDO ESTABILIZANTE, COM 30 CM DE DIÂMETRO, PERFURATRIZ MONTADA SOBRE CAMINHÃO E CONCRETO FCK 25 MPA LANÇADO MANUALMENTE (EXCLUSIVE MOBILIZAÇÃO E DESMOBILIZAÇÃO). AF_05/2026</t>
  </si>
  <si>
    <t>ESTACA ESCAVADA MECANICAMENTE, SEM FLUIDO ESTABILIZANTE, COM 30 CM DE DIÂMETRO, PERFURATRIZ MONTADA SOBRE CAMINHÃO E CONCRETO FCK 25 MPA LANÇADO POR CAMINHÃO BETONEIRA (EXCLUSIVE ARMADURA, MOBILIZAÇÃO E DESMOBILIZAÇÃO). AF_05/2026</t>
  </si>
  <si>
    <t>ESTACA ESCAVADA MECANICAMENTE, SEM FLUIDO ESTABILIZANTE, COM 30 CM DE DIÂMETRO, PERFURATRIZ MONTADA SOBRE CAMINHÃO E CONCRETO FCK 25 MPA LANÇADO POR CAMINHÃO BETONEIRA (EXCLUSIVE MOBILIZAÇÃO E DESMOBILIZAÇÃO). AF_05/2026</t>
  </si>
  <si>
    <t>ESTACA ESCAVADA MECANICAMENTE, SEM FLUIDO ESTABILIZANTE, COM 30 CM DE DIÂMETRO, PERFURATRIZ MONTADA SOBRE CAMINHÃO E CONCRETO FCK 40 MPA LANÇADO MANUALMENTE (EXCLUSIVE ARMADURA, MOBILIZAÇÃO E DESMOBILIZAÇÃO). AF_05/2026</t>
  </si>
  <si>
    <t>ESTACA ESCAVADA MECANICAMENTE, SEM FLUIDO ESTABILIZANTE, COM 30 CM DE DIÂMETRO, PERFURATRIZ MONTADA SOBRE CAMINHÃO E CONCRETO FCK 40 MPA LANÇADO MANUALMENTE (EXCLUSIVE MOBILIZAÇÃO E DESMOBILIZAÇÃO). AF_05/2026</t>
  </si>
  <si>
    <t>ESTACA ESCAVADA MECANICAMENTE, SEM FLUIDO ESTABILIZANTE, COM 30 CM DE DIÂMETRO, PERFURATRIZ MONTADA SOBRE CAMINHÃO E CONCRETO FCK 40 MPA LANÇADO POR CAMINHÃO BETONEIRA (EXCLUSIVE ARMADURA, MOBILIZAÇÃO E DESMOBILIZAÇÃO). AF_05/2026</t>
  </si>
  <si>
    <t>ESTACA ESCAVADA MECANICAMENTE, SEM FLUIDO ESTABILIZANTE, COM 30 CM DE DIÂMETRO, PERFURATRIZ MONTADA SOBRE CAMINHÃO E CONCRETO FCK 40 MPA LANÇADO POR CAMINHÃO BETONEIRA (EXCLUSIVE MOBILIZAÇÃO E DESMOBILIZAÇÃO). AF_05/2026</t>
  </si>
  <si>
    <t>ESTACA ESCAVADA MECANICAMENTE, SEM FLUIDO ESTABILIZANTE, COM 35 CM DE DIÂMETRO, PERFURATRIZ MONTADA SOBRE CAMINHÃO E CONCRETO FCK 25 MPA LANÇADO POR CAMINHÃO BETONEIRA (EXCLUSIVE ARMADURA, MOBILIZAÇÃO E DESMOBILIZAÇÃO). AF_05/2026</t>
  </si>
  <si>
    <t>ESTACA ESCAVADA MECANICAMENTE, SEM FLUIDO ESTABILIZANTE, COM 35 CM DE DIÂMETRO, PERFURATRIZ MONTADA SOBRE CAMINHÃO E CONCRETO FCK 25 MPA LANÇADO POR CAMINHÃO BETONEIRA (EXCLUSIVE MOBILIZAÇÃO E DESMOBILIZAÇÃO). AF_05/2026</t>
  </si>
  <si>
    <t>ESTACA ESCAVADA MECANICAMENTE, SEM FLUIDO ESTABILIZANTE, COM 35 CM DE DIÂMETRO, PERFURATRIZ MONTADA SOBRE CAMINHÃO E CONCRETO FCK 40 MPA LANÇADO POR CAMINHÃO BETONEIRA (EXCLUSIVE ARMADURA, MOBILIZAÇÃO E DESMOBILIZAÇÃO). AF_05/2026</t>
  </si>
  <si>
    <t>ESTACA ESCAVADA MECANICAMENTE, SEM FLUIDO ESTABILIZANTE, COM 35 CM DE DIÂMETRO, PERFURATRIZ MONTADA SOBRE CAMINHÃO E CONCRETO FCK 40 MPA LANÇADO POR CAMINHÃO BETONEIRA (EXCLUSIVE MOBILIZAÇÃO E DESMOBILIZAÇÃO). AF_05/2026</t>
  </si>
  <si>
    <t>ESTACA ESCAVADA MECANICAMENTE, SEM FLUIDO ESTABILIZANTE, COM 40 CM DE DIÂMETRO, PERFURATRIZ MONTADA SOBRE CAMINHÃO E CONCRETO FCK 25 MPA LANÇADO POR CAMINHÃO BETONEIRA (EXCLUSIVE ARMADURA, MOBILIZAÇÃO E DESMOBILIZAÇÃO). AF_05/2026</t>
  </si>
  <si>
    <t>ESTACA ESCAVADA MECANICAMENTE, SEM FLUIDO ESTABILIZANTE, COM 40 CM DE DIÂMETRO, PERFURATRIZ MONTADA SOBRE CAMINHÃO E CONCRETO FCK 25 MPA LANÇADO POR CAMINHÃO BETONEIRA (EXCLUSIVE MOBILIZAÇÃO E DESMOBILIZAÇÃO). AF_05/2026</t>
  </si>
  <si>
    <t>ESTACA ESCAVADA MECANICAMENTE, SEM FLUIDO ESTABILIZANTE, COM 40 CM DE DIÂMETRO, PERFURATRIZ MONTADA SOBRE CAMINHÃO E CONCRETO FCK 40 MPA LANÇADO POR CAMINHÃO BETONEIRA (EXCLUSIVE ARMADURA, MOBILIZAÇÃO E DESMOBILIZAÇÃO). AF_05/2026</t>
  </si>
  <si>
    <t>ESTACA ESCAVADA MECANICAMENTE, SEM FLUIDO ESTABILIZANTE, COM 40 CM DE DIÂMETRO, PERFURATRIZ MONTADA SOBRE CAMINHÃO E CONCRETO FCK 40 MPA LANÇADO POR CAMINHÃO BETONEIRA (EXCLUSIVE MOBILIZAÇÃO E DESMOBILIZAÇÃO). AF_05/2026</t>
  </si>
  <si>
    <t>ESTACA ESCAVADA MECANICAMENTE, SEM FLUIDO ESTABILIZANTE, COM 50 CM DE DIÂMETRO, PERFURATRIZ MONTADA SOBRE CAMINHÃO E CONCRETO FCK 25 MPA LANÇADO POR BOMBA LANÇA (EXCLUSIVE ARMADURA, MOBILIZAÇÃO E DESMOBILIZAÇÃO). AF_05/2026</t>
  </si>
  <si>
    <t>ESTACA ESCAVADA MECANICAMENTE, SEM FLUIDO ESTABILIZANTE, COM 50 CM DE DIÂMETRO, PERFURATRIZ MONTADA SOBRE CAMINHÃO E CONCRETO FCK 25 MPA LANÇADO POR BOMBA LANÇA (EXCLUSIVE MOBILIZAÇÃO E DESMOBILIZAÇÃO). AF_05/2026</t>
  </si>
  <si>
    <t>ESTACA ESCAVADA MECANICAMENTE, SEM FLUIDO ESTABILIZANTE, COM 50 CM DE DIÂMETRO, PERFURATRIZ MONTADA SOBRE CAMINHÃO E CONCRETO FCK 25 MPA LANÇADO POR CAMINHÃO BETONEIRA (EXCLUSIVE ARMADURA, MOBILIZAÇÃO E DESMOBILIZAÇÃO). AF_05/2026</t>
  </si>
  <si>
    <t>ESTACA ESCAVADA MECANICAMENTE, SEM FLUIDO ESTABILIZANTE, COM 50 CM DE DIÂMETRO, PERFURATRIZ MONTADA SOBRE CAMINHÃO E CONCRETO FCK 25 MPA LANÇADO POR CAMINHÃO BETONEIRA (EXCLUSIVE MOBILIZAÇÃO E DESMOBILIZAÇÃO). AF_05/2026</t>
  </si>
  <si>
    <t>ESTACA ESCAVADA MECANICAMENTE, SEM FLUIDO ESTABILIZANTE, COM 50 CM DE DIÂMETRO, PERFURATRIZ MONTADA SOBRE CAMINHÃO E CONCRETO FCK 40 MPA LANÇADO POR BOMBA LANÇA (EXCLUSIVE ARMADURA, MOBILIZAÇÃO E DESMOBILIZAÇÃO). AF_05/2026</t>
  </si>
  <si>
    <t>ESTACA ESCAVADA MECANICAMENTE, SEM FLUIDO ESTABILIZANTE, COM 50 CM DE DIÂMETRO, PERFURATRIZ MONTADA SOBRE CAMINHÃO E CONCRETO FCK 40 MPA LANÇADO POR BOMBA LANÇA (EXCLUSIVE MOBILIZAÇÃO E DESMOBILIZAÇÃO). AF_05/2026</t>
  </si>
  <si>
    <t>ESTACA ESCAVADA MECANICAMENTE, SEM FLUIDO ESTABILIZANTE, COM 50 CM DE DIÂMETRO, PERFURATRIZ MONTADA SOBRE CAMINHÃO E CONCRETO FCK 40 MPA LANÇADO POR CAMINHÃO BETONEIRA (EXCLUSIVE ARMADURA, MOBILIZAÇÃO E DESMOBILIZAÇÃO). AF_05/2026</t>
  </si>
  <si>
    <t>ESTACA ESCAVADA MECANICAMENTE, SEM FLUIDO ESTABILIZANTE, COM 50 CM DE DIÂMETRO, PERFURATRIZ MONTADA SOBRE CAMINHÃO E CONCRETO FCK 40 MPA LANÇADO POR CAMINHÃO BETONEIRA (EXCLUSIVE MOBILIZAÇÃO E DESMOBILIZAÇÃO). AF_05/2026</t>
  </si>
  <si>
    <t>ESTACA ESCAVADA MECANICAMENTE, SEM FLUIDO ESTABILIZANTE, COM 60 CM DE DIÂMETRO, PERFURATRIZ MONTADA SOBRE CAMINHÃO E CONCRETO FCK 25 MPA LANÇADO POR BOMBA LANÇA (EXCLUSIVE ARMADURA, MOBILIZAÇÃO E DESMOBILIZAÇÃO). AF_05/2026</t>
  </si>
  <si>
    <t>ESTACA ESCAVADA MECANICAMENTE, SEM FLUIDO ESTABILIZANTE, COM 60 CM DE DIÂMETRO, PERFURATRIZ MONTADA SOBRE CAMINHÃO E CONCRETO FCK 25 MPA LANÇADO POR BOMBA LANÇA (EXCLUSIVE MOBILIZAÇÃO E DESMOBILIZAÇÃO). AF_05/2026</t>
  </si>
  <si>
    <t>ESTACA ESCAVADA MECANICAMENTE, SEM FLUIDO ESTABILIZANTE, COM 60 CM DE DIÂMETRO, PERFURATRIZ MONTADA SOBRE CAMINHÃO E CONCRETO FCK 25 MPA LANÇADO POR CAMINHÃO BETONEIRA (EXCLUSIVE ARMADURA, MOBILIZAÇÃO E DESMOBILIZAÇÃO). AF_05/2026</t>
  </si>
  <si>
    <t>ESTACA ESCAVADA MECANICAMENTE, SEM FLUIDO ESTABILIZANTE, COM 60 CM DE DIÂMETRO, PERFURATRIZ MONTADA SOBRE CAMINHÃO E CONCRETO FCK 25 MPA LANÇADO POR CAMINHÃO BETONEIRA (EXCLUSIVE MOBILIZAÇÃO E DESMOBILIZAÇÃO). AF_05/2026</t>
  </si>
  <si>
    <t>ESTACA ESCAVADA MECANICAMENTE, SEM FLUIDO ESTABILIZANTE, COM 60 CM DE DIÂMETRO, PERFURATRIZ MONTADA SOBRE CAMINHÃO E CONCRETO FCK 40 MPA LANÇADO POR BOMBA LANÇA (EXCLUSIVE ARMADURA, MOBILIZAÇÃO E DESMOBILIZAÇÃO). AF_05/2026</t>
  </si>
  <si>
    <t>ESTACA ESCAVADA MECANICAMENTE, SEM FLUIDO ESTABILIZANTE, COM 60 CM DE DIÂMETRO, PERFURATRIZ MONTADA SOBRE CAMINHÃO E CONCRETO FCK 40 MPA LANÇADO POR BOMBA LANÇA (EXCLUSIVE MOBILIZAÇÃO E DESMOBILIZAÇÃO). AF_05/2026</t>
  </si>
  <si>
    <t>ESTACA ESCAVADA MECANICAMENTE, SEM FLUIDO ESTABILIZANTE, COM 60 CM DE DIÂMETRO, PERFURATRIZ MONTADA SOBRE CAMINHÃO E CONCRETO FCK 40 MPA LANÇADO POR CAMINHÃO BETONEIRA (EXCLUSIVE ARMADURA, MOBILIZAÇÃO E DESMOBILIZAÇÃO). AF_05/2026</t>
  </si>
  <si>
    <t>ESTACA ESCAVADA MECANICAMENTE, SEM FLUIDO ESTABILIZANTE, COM 60 CM DE DIÂMETRO, PERFURATRIZ MONTADA SOBRE CAMINHÃO E CONCRETO FCK 40 MPA LANÇADO POR CAMINHÃO BETONEIRA (EXCLUSIVE MOBILIZAÇÃO E DESMOBILIZAÇÃO). AF_05/2026</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</si>
  <si>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</si>
  <si>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</si>
  <si>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</si>
  <si>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METÁLICA PARA FUNDAÇÃO, UTILIZANDO PERFIL LAMINADO HP250X62 (EXCLUSIVE MOBILIZAÇÃO E DESMOBILIZAÇÃO). AF_01/2020</t>
  </si>
  <si>
    <t>ESTACA METÁLICA PARA FUNDAÇÃO, UTILIZANDO PERFIL LAMINADO HP310X125 (EXCLUSIVE MOBILIZAÇÃO E DESMOBILIZAÇÃO). AF_01/2020</t>
  </si>
  <si>
    <t>ESTACA METÁLICA PARA FUNDAÇÃO, UTILIZANDO PERFIL LAMINADO HP310X79 (EXCLUSIVE MOBILIZAÇÃO E DESMOBILIZAÇÃO). AF_01/2020</t>
  </si>
  <si>
    <t>ESTACA PRÉ-MOLDADA DE CONCRETO CENTRIFUGADO, SEÇÃO CIRCULAR, CAPACIDADE DE 100 TONELADAS, INCLUSO EMENDA (EXCLUSIVE MOBILIZAÇÃO E DESMOBILIZAÇÃO). AF_12/2019</t>
  </si>
  <si>
    <t>ESTACA PRÉ-MOLDADA DE CONCRETO SEÇÃO QUADRADA, CAPACIDADE DE 50 TONELADAS, INCLUSO EMENDA (EXCLUSIVE MOBILIZAÇÃO E DESMOBILIZAÇÃO). AF_12/2019</t>
  </si>
  <si>
    <t>ESTACA PRÉ-MOLDADA DE CONCRETO, SEÇÃO QUADRADA, CAPACIDADE DE 25 TONELADAS, INCLUSO EMENDA (EXCLUSIVE MOBILIZAÇÃO E DESMOBILIZAÇÃO). AF_12/2019</t>
  </si>
  <si>
    <t>ESTACA RAIZ, DIÂMETRO DE 20 CM, PERFURADA EM ROCHA (EXCLUSIVE MOBILIZAÇÃO E DESMOBILIZAÇÃO). AF_03/2020</t>
  </si>
  <si>
    <t>ESTACA RAIZ, DIÂMETRO DE 20 CM, SEM PRESENÇA DE ROCHA (EXCLUSIVE MOBILIZAÇÃO E DESMOBILIZAÇÃO). AF_03/2020</t>
  </si>
  <si>
    <t>ESTACA RAIZ, DIÂMETRO DE 31 CM, PERFURADA EM ROCHA (EXCLUSIVE MOBILIZAÇÃO E DESMOBILIZAÇÃO). AF_03/2020</t>
  </si>
  <si>
    <t>ESTACA RAIZ, DIÂMETRO DE 31 CM, SEM PRESENÇA DE ROCHA (EXCLUSIVE MOBILIZAÇÃO E DESMOBILIZAÇÃO). AF_03/2020</t>
  </si>
  <si>
    <t>ESTACA RAIZ, DIÂMETRO DE 40 CM, PERFURADA EM ROCHA (EXCLUSIVE MOBILIZAÇÃO E DESMOBILIZAÇÃO). AF_03/2020</t>
  </si>
  <si>
    <t>ESTACA RAIZ, DIÂMETRO DE 40 CM, SEM PRESENÇA DE ROCHA (EXCLUSIVE MOBILIZAÇÃO E DESMOBILIZAÇÃO). AF_03/2020</t>
  </si>
  <si>
    <t>ESTACA RAIZ, DIÂMETRO DE 45 CM, PERFURADA EM ROCHA (EXCLUSIVE MOBILIZAÇÃO E DESMOBILIZAÇÃO). AF_03/2020</t>
  </si>
  <si>
    <t>ESTACA RAIZ, DIÂMETRO DE 45 CM, SEM PRESENÇA DE ROCHA (EXCLUSIVE MOBILIZAÇÃO E DESMOBILIZAÇÃO). AF_03/2020</t>
  </si>
  <si>
    <t>ESTACA HÉLICE CONTÍNUA, DIÂMETRO DE 30 CM, INCLUSO CONCRETO FCK=30MPA E BOMBEAMENTO (EXCLUSIVE ARMADURA, MOBILIZAÇÃO E DESMOBILIZAÇÃO). AF_03/2026</t>
  </si>
  <si>
    <t>ESTACA HÉLICE CONTÍNUA, DIÂMETRO DE 30 CM, INCLUSO CONCRETO FCK=30MPA, BOMBEAMENTO E ARMADURA MÍNIMA (EXCLUSIVE MOBILIZAÇÃO E DESMOBILIZAÇÃO). AF_03/2026</t>
  </si>
  <si>
    <t>ESTACA HÉLICE CONTÍNUA, DIÂMETRO DE 30 CM, INCLUSO CONCRETO FCK=40MPA E BOMBEAMENTO (EXCLUSIVE ARMADURA, MOBILIZAÇÃO E DESMOBILIZAÇÃO). AF_03/2026</t>
  </si>
  <si>
    <t>ESTACA HÉLICE CONTÍNUA, DIÂMETRO DE 30 CM, INCLUSO CONCRETO FCK=40MPA, BOMBEAMENTO E ARMADURA MÍNIMA (EXCLUSIVE MOBILIZAÇÃO E DESMOBILIZAÇÃO). AF_03/2026</t>
  </si>
  <si>
    <t>ESTACA HÉLICE CONTÍNUA, DIÂMETRO DE 50 CM, INCLUSO CONCRETO FCK=30MPA E BOMBEAMENTO (EXCLUSIVE ARMADURA, MOBILIZAÇÃO E DESMOBILIZAÇÃO). AF_03/2026</t>
  </si>
  <si>
    <t>ESTACA HÉLICE CONTÍNUA, DIÂMETRO DE 50 CM, INCLUSO CONCRETO FCK=30MPA, BOMBEAMENTO E ARMADURA MÍNIMA (EXCLUSIVE MOBILIZAÇÃO E DESMOBILIZAÇÃO). AF_03/2026</t>
  </si>
  <si>
    <t>ESTACA HÉLICE CONTÍNUA, DIÂMETRO DE 50 CM, INCLUSO CONCRETO FCK=40MPA E BOMBEAMENTO (EXCLUSIVE ARMADURA, MOBILIZAÇÃO E DESMOBILIZAÇÃO). AF_03/2026</t>
  </si>
  <si>
    <t>ESTACA HÉLICE CONTÍNUA, DIÂMETRO DE 50 CM, INCLUSO CONCRETO FCK=40MPA, BOMBEAMENTO E ARMADURA MÍNIMA (EXCLUSIVE MOBILIZAÇÃO E DESMOBILIZAÇÃO). AF_03/2026</t>
  </si>
  <si>
    <t>ESTACA HÉLICE CONTÍNUA, DIÂMETRO DE 70 CM, INCLUSO CONCRETO FCK=30MPA E BOMBEAMENTO (EXCLUSIVE ARMADURA, MOBILIZAÇÃO E DESMOBILIZAÇÃO). AF_03/2026</t>
  </si>
  <si>
    <t>ESTACA HÉLICE CONTÍNUA, DIÂMETRO DE 70 CM, INCLUSO CONCRETO FCK=30MPA, BOMBEAMENTO E ARMADURA MÍNIMA (EXCLUSIVE MOBILIZAÇÃO E DESMOBILIZAÇÃO). AF_03/2026</t>
  </si>
  <si>
    <t>ESTACA HÉLICE CONTÍNUA, DIÂMETRO DE 70 CM, INCLUSO CONCRETO FCK=40MPA E BOMBEAMENTO (EXCLUSIVE ARMADURA, MOBILIZAÇÃO E DESMOBILIZAÇÃO). AF_03/2026</t>
  </si>
  <si>
    <t>ESTACA HÉLICE CONTÍNUA, DIÂMETRO DE 70 CM, INCLUSO CONCRETO FCK=40MPA, BOMBEAMENTO E ARMADURA MÍNIMA (EXCLUSIVE MOBILIZAÇÃO E DESMOBILIZAÇÃO). AF_03/2026</t>
  </si>
  <si>
    <t>ESTACA HÉLICE CONTÍNUA, DIÂMETRO DE 80 CM, INCLUSO CONCRETO FCK=30MPA E BOMBEAMENTO (EXCLUSIVE ARMADURA, MOBILIZAÇÃO E DESMOBILIZAÇÃO). AF_03/2026</t>
  </si>
  <si>
    <t>ESTACA HÉLICE CONTÍNUA, DIÂMETRO DE 80 CM, INCLUSO CONCRETO FCK=30MPA, BOMBEAMENTO E ARMADURA MÍNIMA (EXCLUSIVE MOBILIZAÇÃO E DESMOBILIZAÇÃO). AF_03/2026</t>
  </si>
  <si>
    <t>ESTACA HÉLICE CONTÍNUA, DIÂMETRO DE 80 CM, INCLUSO CONCRETO FCK=40MPA E BOMBEAMENTO (EXCLUSIVE ARMADURA, MOBILIZAÇÃO E DESMOBILIZAÇÃO). AF_03/2026</t>
  </si>
  <si>
    <t>ESTACA HÉLICE CONTÍNUA, DIÂMETRO DE 80 CM, INCLUSO CONCRETO FCK=40MPA, BOMBEAMENTO E ARMADURA MÍNIMA (EXCLUSIVE MOBILIZAÇÃO E DESMOBILIZAÇÃO). AF_03/2026</t>
  </si>
  <si>
    <t>ESTACA HÉLICE CONTÍNUA, DIÂMETRO DE 90 CM, INCLUSO CONCRETO FCK=30MPA E BOMBEAMENTO (EXCLUSIVE ARMADURA, MOBILIZAÇÃO E DESMOBILIZAÇÃO). AF_03/2026</t>
  </si>
  <si>
    <t>ESTACA HÉLICE CONTÍNUA, DIÂMETRO DE 90 CM, INCLUSO CONCRETO FCK=30MPA, BOMBEAMENTO E ARMADURA MÍNIMA (EXCLUSIVE MOBILIZAÇÃO E DESMOBILIZAÇÃO). AF_03/2026</t>
  </si>
  <si>
    <t>ESTACA HÉLICE CONTÍNUA, DIÂMETRO DE 90 CM, INCLUSO CONCRETO FCK=40MPA E BOMBEAMENTO (EXCLUSIVE ARMADURA, MOBILIZAÇÃO E DESMOBILIZAÇÃO). AF_03/2026</t>
  </si>
  <si>
    <t>ESTACA HÉLICE CONTÍNUA, DIÂMETRO DE 90 CM, INCLUSO CONCRETO FCK=40MPA, BOMBEAMENTO E ARMADURA MÍNIMA (EXCLUSIVE MOBILIZAÇÃO E DESMOBILIZAÇÃO). AF_03/2026</t>
  </si>
  <si>
    <t>FABRICAÇÃO E INSTALAÇÃO DE MEIA TESOURA DE MADEIRA NÃO APARELHADA, COM VÃO DE 10 M, PARA TELHA CERÂMICA OU DE CONCRETO, INCLUSO IÇAMENTO. AF_10/2025</t>
  </si>
  <si>
    <t>FABRICAÇÃO E INSTALAÇÃO DE MEIA TESOURA DE MADEIRA NÃO APARELHADA, COM VÃO DE 10 M, PARA TELHA ONDULADA DE FIBROCIMENTO, ALUMÍNIO, PLÁSTICA OU TERMOACÚSTICA, INCLUSO IÇAMENTO. AF_10/2025</t>
  </si>
  <si>
    <t>FABRICAÇÃO E INSTALAÇÃO DE MEIA TESOURA DE MADEIRA NÃO APARELHADA, COM VÃO DE 11 M, PARA TELHA CERÂMICA OU DE CONCRETO, INCLUSO IÇAMENTO. AF_10/2025</t>
  </si>
  <si>
    <t>FABRICAÇÃO E INSTALAÇÃO DE MEIA TESOURA DE MADEIRA NÃO APARELHADA, COM VÃO DE 11 M, PARA TELHA ONDULADA DE FIBROCIMENTO, ALUMÍNIO, PLÁSTICA OU TERMOACÚSTICA, INCLUSO IÇAMENTO. AF_10/2025</t>
  </si>
  <si>
    <t>FABRICAÇÃO E INSTALAÇÃO DE MEIA TESOURA DE MADEIRA NÃO APARELHADA, COM VÃO DE 12 M, PARA TELHA CERÂMICA OU DE CONCRETO, INCLUSO IÇAMENTO. AF_10/2025</t>
  </si>
  <si>
    <t>FABRICAÇÃO E INSTALAÇÃO DE MEIA TESOURA DE MADEIRA NÃO APARELHADA, COM VÃO DE 12 M, PARA TELHA ONDULADA DE FIBROCIMENTO, ALUMÍNIO, PLÁSTICA OU TERMOACÚSTICA, INCLUSO IÇAMENTO. AF_10/2025</t>
  </si>
  <si>
    <t>FABRICAÇÃO E INSTALAÇÃO DE MEIA TESOURA DE MADEIRA NÃO APARELHADA, COM VÃO DE 3 M, PARA TELHA CERÂMICA OU DE CONCRETO, INCLUSO IÇAMENTO. AF_10/2025</t>
  </si>
  <si>
    <t>FABRICAÇÃO E INSTALAÇÃO DE MEIA TESOURA DE MADEIRA NÃO APARELHADA, COM VÃO DE 3 M, PARA TELHA ONDULADA DE FIBROCIMENTO, ALUMÍNIO, PLÁSTICA OU TERMOACÚSTICA, INCLUSO IÇAMENTO. AF_10/2025</t>
  </si>
  <si>
    <t>FABRICAÇÃO E INSTALAÇÃO DE MEIA TESOURA DE MADEIRA NÃO APARELHADA, COM VÃO DE 4 M, PARA TELHA CERÂMICA OU DE CONCRETO, INCLUSO IÇAMENTO. AF_10/2025</t>
  </si>
  <si>
    <t>FABRICAÇÃO E INSTALAÇÃO DE MEIA TESOURA DE MADEIRA NÃO APARELHADA, COM VÃO DE 4 M, PARA TELHA ONDULADA DE FIBROCIMENTO, ALUMÍNIO, PLÁSTICA OU TERMOACÚSTICA, INCLUSO IÇAMENTO. AF_10/2025</t>
  </si>
  <si>
    <t>FABRICAÇÃO E INSTALAÇÃO DE MEIA TESOURA DE MADEIRA NÃO APARELHADA, COM VÃO DE 5 M, PARA TELHA CERÂMICA OU DE CONCRETO, INCLUSO IÇAMENTO. AF_10/2025</t>
  </si>
  <si>
    <t>FABRICAÇÃO E INSTALAÇÃO DE MEIA TESOURA DE MADEIRA NÃO APARELHADA, COM VÃO DE 5 M, PARA TELHA ONDULADA DE FIBROCIMENTO, ALUMÍNIO, PLÁSTICA OU TERMOACÚSTICA, INCLUSO IÇAMENTO. AF_10/2025</t>
  </si>
  <si>
    <t>FABRICAÇÃO E INSTALAÇÃO DE MEIA TESOURA DE MADEIRA NÃO APARELHADA, COM VÃO DE 6 M, PARA TELHA CERÂMICA OU DE CONCRETO, INCLUSO IÇAMENTO. AF_10/2025</t>
  </si>
  <si>
    <t>FABRICAÇÃO E INSTALAÇÃO DE MEIA TESOURA DE MADEIRA NÃO APARELHADA, COM VÃO DE 6 M, PARA TELHA ONDULADA DE FIBROCIMENTO, ALUMÍNIO, PLÁSTICA OU TERMOACÚSTICA, INCLUSO IÇAMENTO. AF_10/2025</t>
  </si>
  <si>
    <t>FABRICAÇÃO E INSTALAÇÃO DE MEIA TESOURA DE MADEIRA NÃO APARELHADA, COM VÃO DE 7 M, PARA TELHA CERÂMICA OU DE CONCRETO, INCLUSO IÇAMENTO. AF_10/2025</t>
  </si>
  <si>
    <t>FABRICAÇÃO E INSTALAÇÃO DE MEIA TESOURA DE MADEIRA NÃO APARELHADA, COM VÃO DE 7 M, PARA TELHA ONDULADA DE FIBROCIMENTO, ALUMÍNIO, PLÁSTICA OU TERMOACÚSTICA, INCLUSO IÇAMENTO. AF_10/2025</t>
  </si>
  <si>
    <t>FABRICAÇÃO E INSTALAÇÃO DE MEIA TESOURA DE MADEIRA NÃO APARELHADA, COM VÃO DE 8 M, PARA TELHA CERÂMICA OU DE CONCRETO, INCLUSO IÇAMENTO. AF_10/2025</t>
  </si>
  <si>
    <t>FABRICAÇÃO E INSTALAÇÃO DE MEIA TESOURA DE MADEIRA NÃO APARELHADA, COM VÃO DE 8 M, PARA TELHA ONDULADA DE FIBROCIMENTO, ALUMÍNIO, PLÁSTICA OU TERMOACÚSTICA, INCLUSO IÇAMENTO. AF_10/2025</t>
  </si>
  <si>
    <t>FABRICAÇÃO E INSTALAÇÃO DE MEIA TESOURA DE MADEIRA NÃO APARELHADA, COM VÃO DE 9 M, PARA TELHA CERÂMICA OU DE CONCRETO, INCLUSO IÇAMENTO. AF_10/2025</t>
  </si>
  <si>
    <t>FABRICAÇÃO E INSTALAÇÃO DE MEIA TESOURA DE MADEIRA NÃO APARELHADA, COM VÃO DE 9 M, PARA TELHA ONDULADA DE FIBROCIMENTO, ALUMÍNIO, PLÁSTICA OU TERMOACÚSTICA, INCLUSO IÇAMENTO. AF_10/2025</t>
  </si>
  <si>
    <t>FABRICAÇÃO E INSTALAÇÃO DE PONTALETES DE AÇO PARA TELHADOS COM ATÉ 2 ÁGUAS E COM TELHA CERÂMICA (ENCAIXE/CAPA CANAL) OU DE CONCRETO EM EDIFÍCIO INSTITUCIONAL TÉRREO, INCLUSO TRANSPORTE VERTICAL, EXCLUSIVE PINTURA. AF_10/2025</t>
  </si>
  <si>
    <t>FABRICAÇÃO E INSTALAÇÃO DE PONTALETES DE AÇO PARA TELHADOS COM ATÉ 2 ÁGUAS E COM TELHA CERÂMICA (ENCAIXE/CAPA CANAL) OU DE CONCRETO EM EDIFÍCIO RESIDENCIAL MÚLTIPLOS PAVIMENTOS, INCLUSO TRANSPORTE VERTICAL, EXCLUSIVE PINTURA. AF_10/2025</t>
  </si>
  <si>
    <t>FABRICAÇÃO E INSTALAÇÃO DE PONTALETES DE AÇO PARA TELHADOS COM ATÉ 2 ÁGUAS E COM TELHA CERÂMICA (ENCAIXE/CAPA CANAL) OU DE CONCRETO EM EDIFÍCIO RESIDENCIAL TÉRREO/SOBRADO, INCLUSO TRANSPORTE VERTICAL, EXCLUSIVE PINTURA. AF_10/2025</t>
  </si>
  <si>
    <t>FABRICAÇÃO E INSTALAÇÃO DE PONTALETES DE AÇO PARA TELHADOS COM ATÉ 2 ÁGUAS E COM TELHA ONDULADA DE FIBROCIMENTO, ALUMÍNIO OU PLÁSTICA EM EDIFÍCIO INSTITUCIONAL TÉRREO, INCLUSO TRANSPORTE VERTICAL, EXCLUSIVE PINTURA. AF_10/2025</t>
  </si>
  <si>
    <t>FABRICAÇÃO E INSTALAÇÃO DE PONTALETES DE AÇO PARA TELHADOS COM ATÉ 2 ÁGUAS E COM TELHA ONDULADA DE FIBROCIMENTO, ALUMÍNIO OU PLÁSTICA EM EDIFÍCIO RESIDENCIAL MÚLTIPLOS PAVIMENTOS, INCLUSO TRANSPORTE VERTICAL, EXCLUSIVE PINTURA. AF_10/2025</t>
  </si>
  <si>
    <t>FABRICAÇÃO E INSTALAÇÃO DE PONTALETES DE AÇO PARA TELHADOS COM ATÉ 2 ÁGUAS E COM TELHA ONDULADA DE FIBROCIMENTO, ALUMÍNIO OU PLÁSTICA EM EDIFÍCIO RESIDENCIAL TÉRREO/SOBRADO, INCLUSO TRANSPORTE VERTICAL, EXCLUSIVE PINTURA. AF_10/2025</t>
  </si>
  <si>
    <t>FABRICAÇÃO E INSTALAÇÃO DE PONTALETES DE AÇO PARA TELHADOS COM MAIS QUE 2 ÁGUAS E COM TELHA CERÂMICA (ENCAIXE/CAPA CANAL) OU DE CONCRETO EM EDIFÍCIO INSTITUCIONAL TÉRREO, INCLUSO TRANSPORTE VERTICAL, EXCLUSIVE PINTURA. AF_10/2025</t>
  </si>
  <si>
    <t>FABRICAÇÃO E INSTALAÇÃO DE PONTALETES DE AÇO PARA TELHADOS COM MAIS QUE 2 ÁGUAS E COM TELHA CERÂMICA (ENCAIXE/CAPA CANAL) OU DE CONCRETO EM EDIFÍCIO RESIDENCIAL MÚLTIPLOS PAVIMENTOS, INCLUSO TRANSPORTE VERTICAL, EXCLUSIVE PINTURA. AF_10/2025</t>
  </si>
  <si>
    <t>FABRICAÇÃO E INSTALAÇÃO DE PONTALETES DE AÇO PARA TELHADOS COM MAIS QUE 2 ÁGUAS E COM TELHA CERÂMICA (ENCAIXE/CAPA CANAL) OU DE CONCRETO EM EDIFÍCIO RESIDENCIAL TÉRREO/SOBRADO, INCLUSO TRANSPORTE VERTICAL, EXCLUSIVE PINTURA. AF_10/2025</t>
  </si>
  <si>
    <t>FABRICAÇÃO E INSTALAÇÃO DE PONTALETES DE AÇO PARA TELHADOS COM MAIS QUE 2 ÁGUAS E COM TELHA ONDULADA DE FIBROCIMENTO, ALUMÍNIO OU PLÁSTICA EM EDIFÍCIO INSTITUCIONAL TÉRREO, INCLUSO TRANSPORTE VERTICAL, EXCLUSIVE PINTURA. AF_10/2025</t>
  </si>
  <si>
    <t>FABRICAÇÃO E INSTALAÇÃO DE PONTALETES DE AÇO PARA TELHADOS COM MAIS QUE 2 ÁGUAS E COM TELHA ONDULADA DE FIBROCIMENTO, ALUMÍNIO OU PLÁSTICA EM EDIFÍCIO RESIDENCIAL MÚLTIPLOS PAVIMENTOS, INCLUSO TRANSPORTE VERTICAL, EXCLUSIVE PINTURA. AF_10/2025</t>
  </si>
  <si>
    <t>FABRICAÇÃO E INSTALAÇÃO DE PONTALETES DE AÇO PARA TELHADOS COM MAIS QUE 2 ÁGUAS E COM TELHA ONDULADA DE FIBROCIMENTO, ALUMÍNIO OU PLÁSTICA EM EDIFÍCIO RESIDENCIAL TÉRREO/SOBRADO, INCLUSO TRANSPORTE VERTICAL, EXCLUSIVE PINTURA. AF_10/2025</t>
  </si>
  <si>
    <t>FABRICAÇÃO E INSTALAÇÃO DE PONTALETES DE MADEIRA NÃO APARELHADA PARA TELHADOS COM ATÉ 2 ÁGUAS E COM TELHA CERÂMICA (ENCAIXE/CAPA CANAL) OU DE CONCRETO EM EDIFÍCIO INSTITUCIONAL TÉRREO, INCLUSO TRANSPORTE VERTICAL. AF_10/2025</t>
  </si>
  <si>
    <t>FABRICAÇÃO E INSTALAÇÃO DE PONTALETES DE MADEIRA NÃO APARELHADA PARA TELHADOS COM ATÉ 2 ÁGUAS E COM TELHA CERÂMICA (ENCAIXE/CAPA CANAL) OU DE CONCRETO EM EDIFÍCIO RESIDENCIAL DE MÚLTIPLOS PAVIMENTOS, INCLUSO TRANSPORTE VERTICAL. AF_10/2025</t>
  </si>
  <si>
    <t>FABRICAÇÃO E INSTALAÇÃO DE PONTALETES DE MADEIRA NÃO APARELHADA PARA TELHADOS COM ATÉ 2 ÁGUAS E COM TELHA CERÂMICA (ENCAIXE/CAPA CANAL) OU DE CONCRETO EM EDIFÍCIO RESIDENCIAL TÉRREO/SOBRADO, INCLUSO TRANSPORTE VERTICAL. AF_10/2025</t>
  </si>
  <si>
    <t>FABRICAÇÃO E INSTALAÇÃO DE PONTALETES DE MADEIRA NÃO APARELHADA PARA TELHADOS COM ATÉ 2 ÁGUAS E COM TELHA ONDULADA DE FIBROCIMENTO, ALUMÍNIO OU PLÁSTICA EM EDIFÍCIO INSTITUCIONAL TÉRREO, INCLUSO TRANSPORTE VERTICAL. AF_10/2025</t>
  </si>
  <si>
    <t>FABRICAÇÃO E INSTALAÇÃO DE PONTALETES DE MADEIRA NÃO APARELHADA PARA TELHADOS COM ATÉ 2 ÁGUAS E COM TELHA ONDULADA DE FIBROCIMENTO, ALUMÍNIO OU PLÁSTICA EM EDIFÍCIO RESIDENCIAL DE MÚLTIPLOS PAVIMENTOS, INCLUSO TRANSPORTE VERTICAL. AF_10/2025</t>
  </si>
  <si>
    <t>FABRICAÇÃO E INSTALAÇÃO DE PONTALETES DE MADEIRA NÃO APARELHADA PARA TELHADOS COM ATÉ 2 ÁGUAS E COM TELHA ONDULADA DE FIBROCIMENTO, ALUMÍNIO OU PLÁSTICA EM EDIFÍCIO RESIDENCIAL TÉRREO/SOBRADO, INCLUSO TRANSPORTE VERTICAL. AF_10/2025</t>
  </si>
  <si>
    <t>FABRICAÇÃO E INSTALAÇÃO DE PONTALETES DE MADEIRA NÃO APARELHADA PARA TELHADOS COM MAIS QUE 2 ÁGUAS E COM TELHA CERÂMICA (ENCAIXE/CAPA CANAL) OU DE CONCRETO EM EDIFÍCIO INSTITUCIONAL TÉRREO, INCLUSO TRANSPORTE VERTICAL. AF_10/2025</t>
  </si>
  <si>
    <t>FABRICAÇÃO E INSTALAÇÃO DE PONTALETES DE MADEIRA NÃO APARELHADA PARA TELHADOS COM MAIS QUE 2 ÁGUAS E COM TELHA CERÂMICA (ENCAIXE/CAPA CANAL) OU DE CONCRETO EM EDIFÍCIO RESIDENCIAL DE MÚLTIPLOS PAVIMENTOS. AF_10/2025</t>
  </si>
  <si>
    <t>FABRICAÇÃO E INSTALAÇÃO DE PONTALETES DE MADEIRA NÃO APARELHADA PARA TELHADOS COM MAIS QUE 2 ÁGUAS E COM TELHA CERÂMICA (ENCAIXE/CAPA CANAL) OU DE CONCRETO EM EDIFÍCIO RESIDENCIAL TÉRREO/SOBRADO, INCLUSO TRANSPORTE VERTICAL. AF_10/2025</t>
  </si>
  <si>
    <t>FABRICAÇÃO E INSTALAÇÃO DE TESOURA (INTEIRA OU MEIA) EM AÇO, VÃOS MAIORES OU IGUAIS A 3,0 M E MENORES QUE 6,0 M, INCLUSO IÇAMENTO, EXCLUSIVE PINTURA. AF_10/2025</t>
  </si>
  <si>
    <t>FABRICAÇÃO E INSTALAÇÃO DE TESOURA (INTEIRA OU MEIA) EM AÇO, VÃOS MAIORES OU IGUAIS A 6,0 M E MENORES OU IGUAIS A 12,0 M, INCLUSO IÇAMENTO, EXCLUSIVE PINTURA. AF_10/2025</t>
  </si>
  <si>
    <t>FABRICAÇÃO E INSTALAÇÃO DE TESOURA INTEIRA EM AÇO, VÃO DE 10 M, PARA TELHA CERÂMICA OU DE CONCRETO, INCLUSO IÇAMENTO, EXCLUSIVE PINTURA. AF_10/2025</t>
  </si>
  <si>
    <t>FABRICAÇÃO E INSTALAÇÃO DE TESOURA INTEIRA EM AÇO, VÃO DE 10 M, PARA TELHA ONDULADA DE FIBROCIMENTO, METÁLICA, PLÁSTICA OU TERMOACÚSTICA, INCLUSO IÇAMENTO, EXCLUSIVE PINTURA. AF_10/2025</t>
  </si>
  <si>
    <t>FABRICAÇÃO E INSTALAÇÃO DE TESOURA INTEIRA EM AÇO, VÃO DE 11 M, PARA TELHA CERÂMICA OU DE CONCRETO, INCLUSO IÇAMENTO, EXCLUSIVE PINTURA. AF_10/2025</t>
  </si>
  <si>
    <t>FABRICAÇÃO E INSTALAÇÃO DE TESOURA INTEIRA EM AÇO, VÃO DE 11 M, PARA TELHA ONDULADA DE FIBROCIMENTO, METÁLICA, PLÁSTICA OU TERMOACÚSTICA, INCLUSO IÇAMENTO, EXCLUSIVE PINTURA. AF_10/2025</t>
  </si>
  <si>
    <t>FABRICAÇÃO E INSTALAÇÃO DE TESOURA INTEIRA EM AÇO, VÃO DE 12 M, PARA TELHA CERÂMICA OU DE CONCRETO, INCLUSO IÇAMENTO, EXCLUSIVE PINTURA. AF_10/2025</t>
  </si>
  <si>
    <t>FABRICAÇÃO E INSTALAÇÃO DE TESOURA INTEIRA EM AÇO, VÃO DE 12 M, PARA TELHA ONDULADA DE FIBROCIMENTO, METÁLICA, PLÁSTICA OU TERMOACÚSTICA, INCLUSO IÇAMENTO, EXCLUSIVE PINTURA. AF_10/2025</t>
  </si>
  <si>
    <t>FABRICAÇÃO E INSTALAÇÃO DE TESOURA INTEIRA EM AÇO, VÃO DE 3 M, PARA TELHA CERÂMICA OU DE CONCRETO, INCLUSO IÇAMENTO, EXCLUSIVE PINTURA. AF_10/2025</t>
  </si>
  <si>
    <t>FABRICAÇÃO E INSTALAÇÃO DE TESOURA INTEIRA EM AÇO, VÃO DE 3 M, PARA TELHA ONDULADA DE FIBROCIMENTO, METÁLICA, PLÁSTICA OU TERMOACÚSTICA, INCLUSO IÇAMENTO, EXCLUSIVE PINTURA. AF_10/2025</t>
  </si>
  <si>
    <t>FABRICAÇÃO E INSTALAÇÃO DE TESOURA INTEIRA EM AÇO, VÃO DE 4 M, PARA TELHA CERÂMICA OU DE CONCRETO, INCLUSO IÇAMENTO, EXCLUSIVE PINTURA. AF_10/2025</t>
  </si>
  <si>
    <t>FABRICAÇÃO E INSTALAÇÃO DE TESOURA INTEIRA EM AÇO, VÃO DE 4 M, PARA TELHA ONDULADA DE FIBROCIMENTO, METÁLICA, PLÁSTICA OU TERMOACÚSTICA, INCLUSO IÇAMENTO, EXCLUSIVE PINTURA. AF_10/2025</t>
  </si>
  <si>
    <t>FABRICAÇÃO E INSTALAÇÃO DE TESOURA INTEIRA EM AÇO, VÃO DE 5 M, PARA TELHA CERÂMICA OU DE CONCRETO, INCLUSO IÇAMENTO, EXCLUSIVE PINTURA. AF_10/2025</t>
  </si>
  <si>
    <t>FABRICAÇÃO E INSTALAÇÃO DE TESOURA INTEIRA EM AÇO, VÃO DE 5 M, PARA TELHA ONDULADA DE FIBROCIMENTO, METÁLICA, PLÁSTICA OU TERMOACÚSTICA, INCLUSO IÇAMENTO, EXCLUSIVE PINTURA. AF_10/2025</t>
  </si>
  <si>
    <t>FABRICAÇÃO E INSTALAÇÃO DE TESOURA INTEIRA EM AÇO, VÃO DE 6 M, PARA TELHA CERÂMICA OU DE CONCRETO, INCLUSO IÇAMENTO, EXCLUSIVE PINTURA. AF_10/2025</t>
  </si>
  <si>
    <t>FABRICAÇÃO E INSTALAÇÃO DE TESOURA INTEIRA EM AÇO, VÃO DE 6 M, PARA TELHA ONDULADA DE FIBROCIMENTO, METÁLICA, PLÁSTICA OU TERMOACÚSTICA, INCLUSO IÇAMENTO, EXCLUSIVE PINTURA. AF_10/2025</t>
  </si>
  <si>
    <t>FABRICAÇÃO E INSTALAÇÃO DE TESOURA INTEIRA EM AÇO, VÃO DE 7 M, PARA TELHA CERÂMICA OU DE CONCRETO, INCLUSO IÇAMENTO, EXCLUSIVE PINTURA. AF_10/2025</t>
  </si>
  <si>
    <t>FABRICAÇÃO E INSTALAÇÃO DE TESOURA INTEIRA EM AÇO, VÃO DE 7 M, PARA TELHA ONDULADA DE FIBROCIMENTO, METÁLICA, PLÁSTICA OU TERMOACÚSTICA, INCLUSO IÇAMENTO, EXCLUSIVE PINTURA. AF_10/2025</t>
  </si>
  <si>
    <t>FABRICAÇÃO E INSTALAÇÃO DE TESOURA INTEIRA EM AÇO, VÃO DE 8 M, PARA TELHA CERÂMICA OU DE CONCRETO, INCLUSO IÇAMENTO, EXCLUSIVE PINTURA. AF_10/2025</t>
  </si>
  <si>
    <t>FABRICAÇÃO E INSTALAÇÃO DE TESOURA INTEIRA EM AÇO, VÃO DE 8 M, PARA TELHA ONDULADA DE FIBROCIMENTO, METÁLICA, PLÁSTICA OU TERMOACÚSTICA, INCLUSO IÇAMENTO, EXCLUSIVE PINTURA. AF_10/2025</t>
  </si>
  <si>
    <t>FABRICAÇÃO E INSTALAÇÃO DE TESOURA INTEIRA EM AÇO, VÃO DE 9 M, PARA TELHA CERÂMICA OU DE CONCRETO, INCLUSO IÇAMENTO, EXCLUSIVE PINTURA. AF_10/2025</t>
  </si>
  <si>
    <t>FABRICAÇÃO E INSTALAÇÃO DE TESOURA INTEIRA EM AÇO, VÃO DE 9 M, PARA TELHA ONDULADA DE FIBROCIMENTO, METÁLICA, PLÁSTICA OU TERMOACÚSTICA, INCLUSO IÇAMENTO, EXCLUSIVE PINTURA. AF_10/2025</t>
  </si>
  <si>
    <t>FABRICAÇÃO E INSTALAÇÃO DE TESOURA INTEIRA EM MADEIRA NÃO APARELHADA, VÃO DE 10 M, PARA TELHA CERÂMICA OU DE CONCRETO, INCLUSO IÇAMENTO. AF_10/2025</t>
  </si>
  <si>
    <t>FABRICAÇÃO E INSTALAÇÃO DE TESOURA INTEIRA EM MADEIRA NÃO APARELHADA, VÃO DE 10 M, PARA TELHA ONDULADA DE FIBROCIMENTO, METÁLICA, PLÁSTICA OU TERMOACÚSTICA, INCLUSO IÇAMENTO. AF_10/2025</t>
  </si>
  <si>
    <t>FABRICAÇÃO E INSTALAÇÃO DE TESOURA INTEIRA EM MADEIRA NÃO APARELHADA, VÃO DE 11 M, PARA TELHA CERÂMICA OU DE CONCRETO, INCLUSO IÇAMENTO. AF_10/2025</t>
  </si>
  <si>
    <t>FABRICAÇÃO E INSTALAÇÃO DE TESOURA INTEIRA EM MADEIRA NÃO APARELHADA, VÃO DE 11 M, PARA TELHA ONDULADA DE FIBROCIMENTO, METÁLICA, PLÁSTICA OU TERMOACÚSTICA, INCLUSO IÇAMENTO. AF_10/2025</t>
  </si>
  <si>
    <t>FABRICAÇÃO E INSTALAÇÃO DE TESOURA INTEIRA EM MADEIRA NÃO APARELHADA, VÃO DE 12 M, PARA TELHA CERÂMICA OU DE CONCRETO, INCLUSO IÇAMENTO. AF_10/2025</t>
  </si>
  <si>
    <t>FABRICAÇÃO E INSTALAÇÃO DE TESOURA INTEIRA EM MADEIRA NÃO APARELHADA, VÃO DE 12 M, PARA TELHA ONDULADA DE FIBROCIMENTO, METÁLICA, PLÁSTICA OU TERMOACÚSTICA, INCLUSO IÇAMENTO. AF_10/2025</t>
  </si>
  <si>
    <t>FABRICAÇÃO E INSTALAÇÃO DE TESOURA INTEIRA EM MADEIRA NÃO APARELHADA, VÃO DE 3 M, PARA TELHA CERÂMICA OU DE CONCRETO, INCLUSO IÇAMENTO. AF_10/2025</t>
  </si>
  <si>
    <t>FABRICAÇÃO E INSTALAÇÃO DE TESOURA INTEIRA EM MADEIRA NÃO APARELHADA, VÃO DE 3 M, PARA TELHA ONDULADA DE FIBROCIMENTO, METÁLICA, PLÁSTICA OU TERMOACÚSTICA, INCLUSO IÇAMENTO. AF_10/2025</t>
  </si>
  <si>
    <t>FABRICAÇÃO E INSTALAÇÃO DE TESOURA INTEIRA EM MADEIRA NÃO APARELHADA, VÃO DE 4 M, PARA TELHA CERÂMICA OU DE CONCRETO, INCLUSO IÇAMENTO. AF_10/2025</t>
  </si>
  <si>
    <t>FABRICAÇÃO E INSTALAÇÃO DE TESOURA INTEIRA EM MADEIRA NÃO APARELHADA, VÃO DE 4 M, PARA TELHA ONDULADA DE FIBROCIMENTO, METÁLICA, PLÁSTICA OU TERMOACÚSTICA, INCLUSO IÇAMENTO. AF_10/2025</t>
  </si>
  <si>
    <t>FABRICAÇÃO E INSTALAÇÃO DE TESOURA INTEIRA EM MADEIRA NÃO APARELHADA, VÃO DE 5 M, PARA TELHA CERÂMICA OU DE CONCRETO, INCLUSO IÇAMENTO. AF_10/2025</t>
  </si>
  <si>
    <t>FABRICAÇÃO E INSTALAÇÃO DE TESOURA INTEIRA EM MADEIRA NÃO APARELHADA, VÃO DE 5 M, PARA TELHA ONDULADA DE FIBROCIMENTO, METÁLICA, PLÁSTICA OU TERMOACÚSTICA, INCLUSO IÇAMENTO. AF_10/2025</t>
  </si>
  <si>
    <t>FABRICAÇÃO E INSTALAÇÃO DE TESOURA INTEIRA EM MADEIRA NÃO APARELHADA, VÃO DE 6 M, PARA TELHA CERÂMICA OU DE CONCRETO, INCLUSO IÇAMENTO. AF_10/2025</t>
  </si>
  <si>
    <t>FABRICAÇÃO E INSTALAÇÃO DE TESOURA INTEIRA EM MADEIRA NÃO APARELHADA, VÃO DE 6 M, PARA TELHA ONDULADA DE FIBROCIMENTO, METÁLICA, PLÁSTICA OU TERMOACÚSTICA, INCLUSO IÇAMENTO. AF_10/2025</t>
  </si>
  <si>
    <t>FABRICAÇÃO E INSTALAÇÃO DE TESOURA INTEIRA EM MADEIRA NÃO APARELHADA, VÃO DE 7 M, PARA TELHA CERÂMICA OU DE CONCRETO, INCLUSO IÇAMENTO. AF_10/2025</t>
  </si>
  <si>
    <t>FABRICAÇÃO E INSTALAÇÃO DE TESOURA INTEIRA EM MADEIRA NÃO APARELHADA, VÃO DE 7 M, PARA TELHA ONDULADA DE FIBROCIMENTO, METÁLICA, PLÁSTICA OU TERMOACÚSTICA, INCLUSO IÇAMENTO. AF_10/2025</t>
  </si>
  <si>
    <t>FABRICAÇÃO E INSTALAÇÃO DE TESOURA INTEIRA EM MADEIRA NÃO APARELHADA, VÃO DE 8 M, PARA TELHA CERÂMICA OU DE CONCRETO, INCLUSO IÇAMENTO. AF_10/2025</t>
  </si>
  <si>
    <t>FABRICAÇÃO E INSTALAÇÃO DE TESOURA INTEIRA EM MADEIRA NÃO APARELHADA, VÃO DE 8 M, PARA TELHA ONDULADA DE FIBROCIMENTO, METÁLICA, PLÁSTICA OU TERMOACÚSTICA, INCLUSO IÇAMENTO. AF_10/2025</t>
  </si>
  <si>
    <t>FABRICAÇÃO E INSTALAÇÃO DE TESOURA INTEIRA EM MADEIRA NÃO APARELHADA, VÃO DE 9 M, PARA TELHA CERÂMICA OU DE CONCRETO, INCLUSO IÇAMENTO. AF_10/2025</t>
  </si>
  <si>
    <t>FABRICAÇÃO E INSTALAÇÃO DE TESOURA INTEIRA EM MADEIRA NÃO APARELHADA, VÃO DE 9 M, PARA TELHA ONDULADA DE FIBROCIMENTO, METÁLICA, PLÁSTICA OU TERMOACÚSTICA, INCLUSO IÇAMENTO. AF_10/2025</t>
  </si>
  <si>
    <t>INSTALAÇÃO DE TESOURA (INTEIRA OU MEIA), BIAPOIADA, EM MADEIRA NÃO APARELHADA, PARA VÃOS MAIORES OU IGUAIS A 10,0 M E MENORES QUE 12,0 M, INCLUSO IÇAMENTO. AF_10/2025</t>
  </si>
  <si>
    <t>INSTALAÇÃO DE TESOURA (INTEIRA OU MEIA), BIAPOIADA, EM MADEIRA NÃO APARELHADA, PARA VÃOS MAIORES OU IGUAIS A 12,0 M E MENORES QUE 14,0 M, INCLUSO IÇAMENTO. AF_10/2025</t>
  </si>
  <si>
    <t>INSTALAÇÃO DE TESOURA (INTEIRA OU MEIA), BIAPOIADA, EM MADEIRA NÃO APARELHADA, PARA VÃOS MAIORES OU IGUAIS A 14,0 M E MENORES QUE 16,0 M, INCLUSO IÇAMENTO. AF_10/2025</t>
  </si>
  <si>
    <t>INSTALAÇÃO DE TESOURA (INTEIRA OU MEIA), BIAPOIADA, EM MADEIRA NÃO APARELHADA, PARA VÃOS MAIORES OU IGUAIS A 16,0 M E MENORES QUE 18,0 M, INCLUSO IÇAMENTO. AF_10/2025</t>
  </si>
  <si>
    <t>INSTALAÇÃO DE TESOURA (INTEIRA OU MEIA), BIAPOIADA, EM MADEIRA NÃO APARELHADA, PARA VÃOS MAIORES OU IGUAIS A 3,0 M E MENORES QUE 6,0 M, INCLUSO IÇAMENTO. AF_10/2025</t>
  </si>
  <si>
    <t>INSTALAÇÃO DE TESOURA (INTEIRA OU MEIA), BIAPOIADA, EM MADEIRA NÃO APARELHADA, PARA VÃOS MAIORES OU IGUAIS A 6,0 M E MENORES QUE 8,0 M, INCLUSO IÇAMENTO. AF_10/2025</t>
  </si>
  <si>
    <t>INSTALAÇÃO DE TESOURA (INTEIRA OU MEIA), BIAPOIADA, EM MADEIRA NÃO APARELHADA, PARA VÃOS MAIORES OU IGUAIS A 8,0 M E MENORES QUE 10,0 M, INCLUSO IÇAMENTO. AF_10/2025</t>
  </si>
  <si>
    <t>INSTALAÇÃO DE TESOURA (INTEIRA OU MEIA), EM AÇO, PARA VÃOS MAIORES OU IGUAIS A 10,0 M E MENORES OU IGUAIS A 12,0 M, INCLUSO IÇAMENTO, EXCLUSIVE PINTURA. AF_10/2025_PE</t>
  </si>
  <si>
    <t>INSTALAÇÃO DE TESOURA (INTEIRA OU MEIA), EM AÇO, PARA VÃOS MAIORES OU IGUAIS A 3,0 M E MENORES QUE 6,0 M, INCLUSO IÇAMENTO, EXCLUSIVE PINTURA. AF_10/2025_PE</t>
  </si>
  <si>
    <t>INSTALAÇÃO DE TESOURA (INTEIRA OU MEIA), EM AÇO, PARA VÃOS MAIORES OU IGUAIS A 6,0 M E MENORES QUE 8,0 M, INCLUSO IÇAMENTO, EXCLUSIVE PINTURA. AF_10/2025_PE</t>
  </si>
  <si>
    <t>INSTALAÇÃO DE TESOURA (INTEIRA OU MEIA), EM AÇO, PARA VÃOS MAIORES OU IGUAIS A 8,0 M E MENORES QUE 10,0 M, INCLUSO IÇAMENTO, EXCLUSIVE PINTURA. AF_10/2025_PE</t>
  </si>
  <si>
    <t>RETIRADA E RECOLOCAÇÃO DE CAIBRO DE MADEIRA EM TELHADOS DE ATÉ 2 ÁGUAS COM TELHA CERÂMICA CAPA-CANAL, INCLUSO TRANSPORTE VERTICAL. AF_10/2025</t>
  </si>
  <si>
    <t>RETIRADA E RECOLOCAÇÃO DE CAIBRO DE MADEIRA EM TELHADOS DE ATÉ 2 ÁGUAS COM TELHA CERÂMICA OU DE CONCRETO DE ENCAIXE, INCLUSO TRANSPORTE VERTICAL. AF_10/2025</t>
  </si>
  <si>
    <t>RETIRADA E RECOLOCAÇÃO DE CAIBRO DE MADEIRA EM TELHADOS DE MAIS DE 2 ÁGUAS COM TELHA CERÂMICA CAPA-CANAL, INCLUSO TRANSPORTE VERTICAL. AF_10/2025</t>
  </si>
  <si>
    <t>RETIRADA E RECOLOCAÇÃO DE CAIBRO DE MADEIRA EM TELHADOS DE MAIS DE 2 ÁGUAS COM TELHA CERÂMICA OU DE CONCRETO DE ENCAIXE, INCLUSO TRANSPORTE VERTICAL. AF_10/2025</t>
  </si>
  <si>
    <t>RETIRADA E RECOLOCAÇÃO DE RIPA DE MADEIRA EM TELHADOS DE ATÉ 2 ÁGUAS COM TELHA CERÂMICA CAPA-CANAL, INCLUSO TRANSPORTE VERTICAL. AF_10/2025</t>
  </si>
  <si>
    <t>RETIRADA E RECOLOCAÇÃO DE RIPA DE MADEIRA EM TELHADOS DE ATÉ 2 ÁGUAS COM TELHA CERÂMICA OU DE CONCRETO DE ENCAIXE, INCLUSO TRANSPORTE VERTICAL. AF_10/2025</t>
  </si>
  <si>
    <t>RETIRADA E RECOLOCAÇÃO DE RIPA DE MADEIRA EM TELHADOS DE MAIS DE 2 ÁGUAS COM TELHA CERÂMICA CAPA-CANAL, INCLUSO TRANSPORTE VERTICAL. AF_10/2025</t>
  </si>
  <si>
    <t>RETIRADA E RECOLOCAÇÃO DE RIPA DE MADEIRA EM TELHADOS DE MAIS DE 2 ÁGUAS COM TELHA CERÂMICA OU DE CONCRETO DE ENCAIXE, INCLUSO TRANSPORTE VERTICAL. AF_10/2025</t>
  </si>
  <si>
    <t>TRAMA DE AÇO COMPOSTA POR RIPAS E CAIBROS PARA TELHADOS DE ATÉ 2 ÁGUAS PARA TELHA CERÂMICA CAPA-CANAL, INCLUSO TRANSPORTE VERTICAL, EXCLUSIVE PINTURA. AF_10/2025</t>
  </si>
  <si>
    <t>TRAMA DE AÇO COMPOSTA POR RIPAS E CAIBROS PARA TELHADOS DE ATÉ 2 ÁGUAS PARA TELHA DE ENCAIXE DE CERÂMICA OU DE CONCRETO, INCLUSO TRANSPORTE VERTICAL, EXCLUSIVE PINTURA. AF_10/2025</t>
  </si>
  <si>
    <t>TRAMA DE AÇO COMPOSTA POR RIPAS E CAIBROS PARA TELHADOS DE MAIS DE 2 ÁGUAS PARA TELHA CERÂMICA CAPA-CANAL, INCLUSO TRANSPORTE VERTICAL, EXCLUSIVE PINTURA. AF_10/2025</t>
  </si>
  <si>
    <t>TRAMA DE AÇO COMPOSTA POR RIPAS E CAIBROS PARA TELHADOS DE MAIS DE 2 ÁGUAS PARA TELHA DE ENCAIXE DE CERÂMICA OU DE CONCRETO, INCLUSO TRANSPORTE VERTICAL, EXCLUSIVE PINTURA. AF_10/2025</t>
  </si>
  <si>
    <t>TRAMA DE AÇO COMPOSTA POR RIPAS PARA TELHADOS DE ATÉ 2 ÁGUAS PARA TELHA CERÂMICA CAPA-CANAL, INCLUSO TRANSPORTE VERTICAL, EXCLUSIVE PINTURA. AF_10/2025</t>
  </si>
  <si>
    <t>TRAMA DE AÇO COMPOSTA POR RIPAS PARA TELHADOS DE ATÉ 2 ÁGUAS PARA TELHA DE ENCAIXE DE CERÂMICA OU DE CONCRETO, INCLUSO TRANSPORTE VERTICAL, EXCLUSIVE PINTURA. AF_10/2025</t>
  </si>
  <si>
    <t>TRAMA DE AÇO COMPOSTA POR RIPAS PARA TELHADOS DE MAIS DE 2 ÁGUAS PARA TELHA CERÂMICA CAPA-CANAL, INCLUSO TRANSPORTE VERTICAL, EXCLUSIVE PINTURA. AF_10/2025</t>
  </si>
  <si>
    <t>TRAMA DE AÇO COMPOSTA POR RIPAS PARA TELHADOS DE MAIS DE 2 ÁGUAS PARA TELHA DE ENCAIXE DE CERÂMICA OU DE CONCRETO, INCLUSO TRANSPORTE VERTICAL, EXCLUSIVE PINTURA. AF_10/2025</t>
  </si>
  <si>
    <t>TRAMA DE AÇO COMPOSTA POR RIPAS, CAIBROS E TERÇAS PARA TELHADOS DE ATÉ 2 ÁGUAS PARA TELHA CERÂMICA CAPA-CANAL, INCLUSO TRANSPORTE VERTICAL, EXCLUSIVE PINTURA. AF_10/2025</t>
  </si>
  <si>
    <t>TRAMA DE AÇO COMPOSTA POR RIPAS, CAIBROS E TERÇAS PARA TELHADOS DE ATÉ 2 ÁGUAS PARA TELHA DE ENCAIXE DE CERÂMICA OU DE CONCRETO, INCLUSO TRANSPORTE VERTICAL, EXCLUSIVE PINTURA. AF_10/2025</t>
  </si>
  <si>
    <t>TRAMA DE AÇO COMPOSTA POR RIPAS, CAIBROS E TERÇAS PARA TELHADOS DE MAIS DE 2 ÁGUAS PARA TELHA CERÂMICA CAPA-CANAL, INCLUSO TRANSPORTE VERTICAL, EXCLUSIVE PINTURA. AF_10/2025</t>
  </si>
  <si>
    <t>TRAMA DE AÇO COMPOSTA POR RIPAS, CAIBROS E TERÇAS PARA TELHADOS DE MAIS DE 2 ÁGUAS PARA TELHA DE ENCAIXE DE CERÂMICA OU DE CONCRETO, INCLUSO TRANSPORTE VERTICAL, EXCLUSIVE PINTURA. AF_10/2025</t>
  </si>
  <si>
    <t>TRAMA DE AÇO COMPOSTA POR TERÇAS PARA TELHADOS DE ATÉ 2 ÁGUAS PARA TELHA ESTRUTURAL DE FIBROCIMENTO, INCLUSO TRANSPORTE VERTICAL, EXCLUSIVE PINTURA. AF_10/2025</t>
  </si>
  <si>
    <t>TRAMA DE AÇO COMPOSTA POR TERÇAS PARA TELHADOS DE ATÉ 2 ÁGUAS PARA TELHA ONDULADA DE FIBROCIMENTO, METÁLICA, PLÁSTICA OU TERMOACÚSTICA, INCLUSO TRANSPORTE VERTICAL (EM KG). EXCLUSIVE PINTURA. AF_10/2025_PS</t>
  </si>
  <si>
    <t>TRAMA DE MADEIRA COMPOSTA POR RIPAS, CAIBROS E TERÇAS PARA TELHADOS DE ATÉ 2 ÁGUAS PARA TELHA CERÂMICA OU DE CONCRETO, INCLUSO TRANSPORTE VERTICAL. AF_10/2025</t>
  </si>
  <si>
    <t>TRAMA DE MADEIRA COMPOSTA POR RIPAS, CAIBROS E TERÇAS PARA TELHADOS DE MAIS QUE 2 ÁGUAS PARA TELHA CERÂMICA OU DE CONCRETO, INCLUSO TRANSPORTE VERTICAL. AF_10/2025</t>
  </si>
  <si>
    <t>TRAMA DE MADEIRA COMPOSTA POR TERÇAS PARA TELHADOS DE ATÉ 2 ÁGUAS PARA TELHA ESTRUTURAL DE FIBROCIMENTO, INCLUSO TRANSPORTE VERTICAL. AF_10/2025</t>
  </si>
  <si>
    <t>TRAMA DE MADEIRA COMPOSTA POR TERÇAS PARA TELHADOS DE ATÉ 2 ÁGUAS PARA TELHA ONDULADA DE FIBROCIMENTO, METÁLICA, PLÁSTICA OU TERMOACÚSTICA, INCLUSO TRANSPORTE VERTICAL. AF_10/2025</t>
  </si>
  <si>
    <t>FORNECIMENTO E MONTAGEM DE ESCADAS PRÉ-FABRICADAS, INCLUSO IÇAMENTO COM GUINDASTE. AF_03/2024</t>
  </si>
  <si>
    <t>FORNECIMENTO E MONTAGEM DE LAJES ALVEOLARES PRÉ-FABRICADAS, INCLUSO IÇAMENTO COM GUINDASTE. AF_03/2024</t>
  </si>
  <si>
    <t>FORNECIMENTO E MONTAGEM DE LAJES DUPLO T (PI) PRÉ-FABRICADAS, INCLUSO IÇAMENTO COM GUINDASTE. AF_03/2024</t>
  </si>
  <si>
    <t>FORNECIMENTO E MONTAGEM DE PAINÉIS ESTRUTURAIS PRÉ-FABRICADOS, INCLUSO IÇAMENTO COM GUINDASTE. AF_03/2024</t>
  </si>
  <si>
    <t>FORNECIMENTO E MONTAGEM DE PILARES PRÉ-FABRICADOS, INCLUSO IÇAMENTO COM GUINDASTE. AF_03/2024</t>
  </si>
  <si>
    <t>FORNECIMENTO E MONTAGEM DE PRÉ-LAJE TRELIÇADA PRÉ-FABRICADAS, INCLUSO IÇAMENTO COM GUINDASTE. AF_03/2024</t>
  </si>
  <si>
    <t>FORNECIMENTO E MONTAGEM DE TERÇAS PRÉ-FABRICADAS, INCLUSO IÇAMENTO COM GUINDASTE. AF_03/2024</t>
  </si>
  <si>
    <t>FORNECIMENTO E MONTAGEM DE TESOURAS PRÉ-FABRICADAS, INCLUSO IÇAMENTO COM GUINDASTE. AF_03/2024</t>
  </si>
  <si>
    <t>FORNECIMENTO E MONTAGEM DE VIGAS CALHA PRÉ-FABRICADAS, INCLUSO IÇAMENTO COM GUINDASTE. AF_03/2024</t>
  </si>
  <si>
    <t>FORNECIMENTO E MONTAGEM DE VIGAS PRÉ-FABRICADAS, INCLUSO IÇAMENTO COM GUINDASTE. AF_03/2024</t>
  </si>
  <si>
    <t>PEÇA CIRCULAR PRÉ-MOLDADA, VOLUME DE CONCRETO ACIMA DE 100 LITROS, TAXA DE AÇO APROXIMADA DE 30KG/M³. AF_03/2024</t>
  </si>
  <si>
    <t>PEÇA CIRCULAR PRÉ-MOLDADA, VOLUME DE CONCRETO DE 10 A 30 LITROS, TAXA DE FIBRA DE POLIPROPILENO APROXIMADA DE 6 KG/M³. AF_03/2024_PS</t>
  </si>
  <si>
    <t>PEÇA CIRCULAR PRÉ-MOLDADA, VOLUME DE CONCRETO DE 30 A 100 LITROS, TAXA DE AÇO APROXIMADA DE 30KG/M³. AF_03/2024</t>
  </si>
  <si>
    <t>PEÇA RETANGULAR PRÉ-MOLDADA, VOLUME DE CONCRETO ACIMA DE 100 LITROS, TAXA DE AÇO APROXIMADA DE 30KG/M³. AF_03/2024</t>
  </si>
  <si>
    <t>PEÇA RETANGULAR PRÉ-MOLDADA, VOLUME DE CONCRETO DE 10 A 30 LITROS, TAXA DE AÇO APROXIMADA DE 30KG/M³. AF_03/2024</t>
  </si>
  <si>
    <t>PEÇA RETANGULAR PRÉ-MOLDADA, VOLUME DE CONCRETO DE 30 A 100 LITROS, TAXA DE AÇO APROXIMADA DE 30KG/M³. AF_03/2024</t>
  </si>
  <si>
    <t>PEÇA RETANGULAR PRÉ-MOLDADA, VOLUME DE CONCRETO DE 30 A 70 LITROS, TAXA DE AÇO APROXIMADA DE 70KG/M³. AF_03/2024</t>
  </si>
  <si>
    <t>PEÇA RETANGULAR PRÉ-MOLDADA, VOLUME DE CONCRETO DE ATÉ 10 LITROS, TAXA DE AÇO APROXIMADA DE 30KG/M³. AF_03/2024</t>
  </si>
  <si>
    <t>CONTENÇÃO EM CORTINA COM ESTACAS ESPAÇADAS COM 30 CM DE DIÂMETRO E PROFUNDIDADE ATÉ 20 METROS. AF_02/2025</t>
  </si>
  <si>
    <t>CONTENÇÃO EM CORTINA COM ESTACAS ESPAÇADAS COM 40 CM DE DIÂMETRO E PROFUNDIDADE ATÉ 20 METROS. AF_02/2025</t>
  </si>
  <si>
    <t>CONTENÇÃO EM CORTINA COM ESTACAS ESPAÇADAS COM 50 CM DE DIÂMETRO E PROFUNDIDADE ATÉ 20 METROS. AF_02/2025</t>
  </si>
  <si>
    <t>CONTENÇÃO EM CORTINA COM ESTACAS ESPAÇADAS COM 60 CM DE DIÂMETRO E PROFUNDIDADE ATÉ 20 METROS. AF_02/2025</t>
  </si>
  <si>
    <t>CONTENÇÃO EM CORTINA COM ESTACAS SECANTES COM 40 CM DE DIÂMETRO E PROFUNDIDADE ATÉ 20 METROS. AF_02/2025</t>
  </si>
  <si>
    <t>CONTENÇÃO EM CORTINA COM ESTACAS SECANTES COM 50 CM DE DIÂMETRO E PROFUNDIDADE ATÉ 20 METROS. AF_02/2025</t>
  </si>
  <si>
    <t>CONTENÇÃO EM PAREDE DIAFRAGMA COM 30 CM DE ESPESSURA E PROFUNDIDADE ATÉ 25 METROS. AF_02/2025</t>
  </si>
  <si>
    <t>CONTENÇÃO EM PAREDE DIAFRAGMA COM 40 CM DE ESPESSURA E PROFUNDIDADE ATÉ 25 METROS. AF_02/2025</t>
  </si>
  <si>
    <t>CONTENÇÃO EM PAREDE DIAFRAGMA COM 50 CM DE ESPESSURA E PROFUNDIDADE ATÉ 25 METROS. AF_02/2025</t>
  </si>
  <si>
    <t>CONTENÇÃO EM PAREDE DIAFRAGMA COM 60 CM DE ESPESSURA E PROFUNDIDADE ATÉ 25 METROS. AF_02/2025</t>
  </si>
  <si>
    <t>CONTENÇÃO EM PAREDE DIAFRAGMA COM 80 CM DE ESPESSURA E PROFUNDIDADE ATÉ 25 METROS. AF_02/2025</t>
  </si>
  <si>
    <t>EXECUÇÃO DE MURETA GUIA PARA CONTENÇÃO/FUNDAÇÃO, PARA LAMELAS ATÉ 0,80 M DE LARGURA. AF_02/2025</t>
  </si>
  <si>
    <t>ARMAÇÃO DE CORTINA DE CONTENÇÃO EM CONCRETO ARMADO, COM AÇO CA-50 DE 10 MM - MONTAGEM. AF_11/2024</t>
  </si>
  <si>
    <t>ARMAÇÃO DE CORTINA DE CONTENÇÃO EM CONCRETO ARMADO, COM AÇO CA-50 DE 12,5 MM - MONTAGEM. AF_11/2024</t>
  </si>
  <si>
    <t>ARMAÇÃO DE CORTINA DE CONTENÇÃO EM CONCRETO ARMADO, COM AÇO CA-50 DE 16 MM - MONTAGEM. AF_11/2024</t>
  </si>
  <si>
    <t>ARMAÇÃO DE CORTINA DE CONTENÇÃO EM CONCRETO ARMADO, COM AÇO CA-50 DE 20 MM - MONTAGEM. AF_11/2024</t>
  </si>
  <si>
    <t>ARMAÇÃO DE CORTINA DE CONTENÇÃO EM CONCRETO ARMADO, COM AÇO CA-50 DE 25 MM - MONTAGEM. AF_11/2024</t>
  </si>
  <si>
    <t>ARMAÇÃO DE CORTINA DE CONTENÇÃO EM CONCRETO ARMADO, COM AÇO CA-50 DE 6,3 MM - MONTAGEM. AF_11/2024</t>
  </si>
  <si>
    <t>ARMAÇÃO DE CORTINA DE CONTENÇÃO EM CONCRETO ARMADO, COM AÇO CA-50 DE 8 MM - MONTAGEM. AF_11/2024</t>
  </si>
  <si>
    <t>CONCRETAGEM DE CORTINA DE CONTENÇÃO, ATRAVÉS DE BOMBA - LANÇAMENTO, ADENSAMENTO E ACABAMENTO. AF_11/2024</t>
  </si>
  <si>
    <t>CONTENÇÃO EM PERFIL PRANCHADO COM PAINEL TRELIÇADO DUPLA FACE DE CONCRETO PRÉ-FABRICADO, PERFIS ESPAÇADOS A 1,5 M PARA 1 SUBSOLO. AF_11/2024</t>
  </si>
  <si>
    <t>CONTENÇÃO EM PERFIL PRANCHADO COM PAINEL TRELIÇADO DUPLA FACE DE CONCRETO PRÉ-FABRICADO, PERFIS ESPAÇADOS A 1,5 M PARA 2 OU MAIS SUBSOLOS. AF_11/2024</t>
  </si>
  <si>
    <t>CONTENÇÃO EM PERFIL PRANCHADO COM PAINEL TRELIÇADO DUPLA FACE DE CONCRETO PRÉ-FABRICADO, PERFIS ESPAÇADOS A 2 M PARA 1 SUBSOLO. AF_11/2024</t>
  </si>
  <si>
    <t>CONTENÇÃO EM PERFIL PRANCHADO COM PAINEL TRELIÇADO DUPLA FACE DE CONCRETO PRÉ-FABRICADO, PERFIS ESPAÇADOS A 2 M PARA 2 OU MAIS SUBSOLOS. AF_11/2024</t>
  </si>
  <si>
    <t>CONTENÇÃO EM PERFIL PRANCHADO COM PRANCHÃO DE MADEIRA, PERFIS ESPAÇADOS A 1,5 M PARA 1 SUBSOLO. AF_11/2024</t>
  </si>
  <si>
    <t>CONTENÇÃO EM PERFIL PRANCHADO COM PRANCHÃO DE MADEIRA, PERFIS ESPAÇADOS A 1,5 M PARA 2 OU MAIS SUBSOLOS. AF_11/2024</t>
  </si>
  <si>
    <t>CONTENÇÃO EM PERFIL PRANCHADO COM PRANCHÃO DE MADEIRA, PERFIS ESPAÇADOS A 2 M PARA 1 SUBSOLO. AF_11/2024</t>
  </si>
  <si>
    <t>CONTENÇÃO EM PERFIL PRANCHADO COM PRANCHÃO DE MADEIRA, PERFIS ESPAÇADOS A 2 M PARA 2 OU MAIS SUBSOLOS. AF_11/2024</t>
  </si>
  <si>
    <t>FABRICAÇÃO, MONTAGEM E DESMONTAGEM DE FÔRMA PARA CORTINA DE CONTENÇÃO, EM CHAPA DE MADEIRA COMPENSADA PLASTIFICADA, E = 18 MM, 10 UTILIZAÇÕES. AF_11/2024</t>
  </si>
  <si>
    <t>MURO DE ARRIMO COM BLOCOS DE CONCRETO ESTRUTURAL E PILARES INTERMEDIÁRIOS, COM ALTURA MAIOR QUE 1,6 M E MENOR OU IGUAL A 2,8 M (EXCETO FUNDAÇÃO). AF_11/2024</t>
  </si>
  <si>
    <t>MURO DE ARRIMO COM BLOCOS DE CONCRETO ESTRUTURAL E PILARES INTERMEDIÁRIOS, COM ALTURA MAIOR QUE 2,8 M E MENOR OU IGUAL A 4,0 M (EXCETO FUNDAÇÃO). AF_11/2024</t>
  </si>
  <si>
    <t>MURO DE ARRIMO COM BLOCOS DE CONCRETO ESTRUTURAL, ATÉ 1,6 M DE ALTURA (EXCETO FUNDAÇÃO). AF_11/2024</t>
  </si>
  <si>
    <t>PILAR DE MADEIRA ROLIÇA, EUCALIPTO OU EQUIVALENTE DA REGIÃO, FIXADO COM PORTA PILAR METÁLICO, DIÂMETRO DE 12 A 15 CM, APOIO ARTICULADO, COMPRIMENTO DE 3 M. AF_03/2024</t>
  </si>
  <si>
    <t>PILAR DE MADEIRA ROLIÇA, EUCALIPTO OU EQUIVALENTE DA REGIÃO, FIXADO COM PORTA PILAR METÁLICO, DIÂMETRO DE 12 A 15 CM, APOIO ARTICULADO, COMPRIMENTO DE 6 M. AF_03/2024</t>
  </si>
  <si>
    <t>PILAR DE MADEIRA ROLIÇA, EUCALIPTO OU EQUIVALENTE DA REGIÃO, FIXADO COM PORTA PILAR METÁLICO, DIÂMETRO DE 12 A 15 CM, APOIO ENGASTADO, COMPRIMENTO DE 3 M. AF_03/2024</t>
  </si>
  <si>
    <t>PILAR DE MADEIRA ROLIÇA, EUCALIPTO OU EQUIVALENTE DA REGIÃO, FIXADO COM PORTA PILAR METÁLICO, DIÂMETRO DE 12 A 15 CM, APOIO ENGASTADO, COMPRIMENTO DE 6 M. AF_03/2024</t>
  </si>
  <si>
    <t>PILAR DE MADEIRA ROLIÇA, EUCALIPTO OU EQUIVALENTE DA REGIÃO, FIXADO COM PORTA PILAR METÁLICO, DIÂMETRO DE 16 A 20 CM, APOIO ARTICULADO, COMPRIMENTO DE 3 M. AF_03/2024</t>
  </si>
  <si>
    <t>PILAR DE MADEIRA ROLIÇA, EUCALIPTO OU EQUIVALENTE DA REGIÃO, FIXADO COM PORTA PILAR METÁLICO, DIÂMETRO DE 16 A 20 CM, APOIO ARTICULADO, COMPRIMENTO DE 6 M. AF_03/2024</t>
  </si>
  <si>
    <t>PILAR DE MADEIRA ROLIÇA, EUCALIPTO OU EQUIVALENTE DA REGIÃO, FIXADO COM PORTA PILAR METÁLICO, DIÂMETRO DE 16 A 20 CM, APOIO ENGASTADO, COMPRIMENTO DE 3 M. AF_03/2024</t>
  </si>
  <si>
    <t>PILAR DE MADEIRA ROLIÇA, EUCALIPTO OU EQUIVALENTE DA REGIÃO, FIXADO COM PORTA PILAR METÁLICO, DIÂMETRO DE 16 A 20 CM, APOIO ENGASTADO, COMPRIMENTO DE 6 M. AF_03/2024</t>
  </si>
  <si>
    <t>PILAR DE MADEIRA ROLIÇA, EUCALIPTO OU EQUIVALENTE DA REGIÃO, FIXADO COM PORTA PILAR METÁLICO, DIÂMETRO DE 21 A 29 CM, APOIO ARTICULADO, COMPRIMENTO DE 3 M. AF_03/2024</t>
  </si>
  <si>
    <t>PILAR DE MADEIRA ROLIÇA, EUCALIPTO OU EQUIVALENTE DA REGIÃO, FIXADO COM PORTA PILAR METÁLICO, DIÂMETRO DE 21 A 29 CM, APOIO ARTICULADO, COMPRIMENTO DE 6 M. AF_03/2024</t>
  </si>
  <si>
    <t>PILAR DE MADEIRA ROLIÇA, EUCALIPTO OU EQUIVALENTE DA REGIÃO, FIXADO COM PORTA PILAR METÁLICO, DIÂMETRO DE 21 A 29 CM, APOIO ENGASTADO, COMPRIMENTO DE 3 M. AF_03/2024</t>
  </si>
  <si>
    <t>PILAR DE MADEIRA ROLIÇA, EUCALIPTO OU EQUIVALENTE DA REGIÃO, FIXADO COM PORTA PILAR METÁLICO, DIÂMETRO DE 21 A 29 CM, APOIO ENGASTADO, COMPRIMENTO DE 6 M. AF_03/2024</t>
  </si>
  <si>
    <t>PILAR DE MADEIRA ROLIÇA, EUCALIPTO OU EQUIVALENTE DA REGIÃO, FIXADO COM PORTA PILAR METÁLICO, DIÂMETRO DE 30 A 34 CM, APOIO ARTICULADO, COMPRIMENTO DE 3 M. AF_03/2024</t>
  </si>
  <si>
    <t>PILAR DE MADEIRA ROLIÇA, EUCALIPTO OU EQUIVALENTE DA REGIÃO, FIXADO COM PORTA PILAR METÁLICO, DIÂMETRO DE 30 A 34 CM, APOIO ARTICULADO, COMPRIMENTO DE 6 M. AF_03/2024</t>
  </si>
  <si>
    <t>PILAR DE MADEIRA ROLIÇA, EUCALIPTO OU EQUIVALENTE DA REGIÃO, FIXADO COM PORTA PILAR METÁLICO, DIÂMETRO DE 30 A 34 CM, APOIO ENGASTADO, COMPRIMENTO DE 3 M. AF_03/2024</t>
  </si>
  <si>
    <t>PILAR DE MADEIRA ROLIÇA, EUCALIPTO OU EQUIVALENTE DA REGIÃO, FIXADO COM PORTA PILAR METÁLICO, DIÂMETRO DE 30 A 34 CM, APOIO ENGASTADO, COMPRIMENTO DE 6 M. AF_03/2024</t>
  </si>
  <si>
    <t>PILAR DE MADEIRA ROLIÇA, EUCALIPTO OU EQUIVALENTE DA REGIÃO, FIXADO COM VERGALHÃO, DIÂMETRO DE 12 A 15 CM, APOIO ARTICULADO, COMPRIMENTO DE 3 M. AF_03/2024</t>
  </si>
  <si>
    <t>PILAR DE MADEIRA ROLIÇA, EUCALIPTO OU EQUIVALENTE DA REGIÃO, FIXADO COM VERGALHÃO, DIÂMETRO DE 12 A 15 CM, APOIO ARTICULADO, COMPRIMENTO DE 6 M. AF_03/2024</t>
  </si>
  <si>
    <t>PILAR DE MADEIRA ROLIÇA, EUCALIPTO OU EQUIVALENTE DA REGIÃO, FIXADO COM VERGALHÃO, DIÂMETRO DE 16 A 20 CM, APOIO ARTICULADO, COMPRIMENTO DE 3 M. AF_03/2024</t>
  </si>
  <si>
    <t>PILAR DE MADEIRA ROLIÇA, EUCALIPTO OU EQUIVALENTE DA REGIÃO, FIXADO COM VERGALHÃO, DIÂMETRO DE 16 A 20 CM, APOIO ARTICULADO, COMPRIMENTO DE 6 M. AF_03/2024</t>
  </si>
  <si>
    <t>PILAR DE MADEIRA ROLIÇA, EUCALIPTO OU EQUIVALENTE DA REGIÃO, FIXADO COM VERGALHÃO, DIÂMETRO DE 21 A 29 CM, APOIO ARTICULADO, COMPRIMENTO DE 3 M. AF_03/2024</t>
  </si>
  <si>
    <t>PILAR DE MADEIRA ROLIÇA, EUCALIPTO OU EQUIVALENTE DA REGIÃO, FIXADO COM VERGALHÃO, DIÂMETRO DE 21 A 29 CM, APOIO ARTICULADO, COMPRIMENTO DE 6 M. AF_03/2024</t>
  </si>
  <si>
    <t>PILAR DE MADEIRA ROLIÇA, EUCALIPTO OU EQUIVALENTE DA REGIÃO, FIXADO COM VERGALHÃO, DIÂMETRO DE 30 A 34 CM, APOIO ARTICULADO, COMPRIMENTO DE 3 M. AF_03/2024</t>
  </si>
  <si>
    <t>PILAR DE MADEIRA ROLIÇA, EUCALIPTO OU EQUIVALENTE DA REGIÃO, FIXADO COM VERGALHÃO, DIÂMETRO DE 30 A 34 CM, APOIO ARTICULADO, COMPRIMENTO DE 6 M. AF_03/2024</t>
  </si>
  <si>
    <t>PILAR DE MADEIRA SERRADA, MAÇARANDUBA OU EQUIVALENTE DA REGIÃO, NÃO APARELHADO, FIXADO COM PORTA PILAR METÁLICO, SEÇÃO QUADRADA 10 X 10 CM, APOIO ARTICULADO, COMPRIMENTO DE 3 M. AF_03/2024</t>
  </si>
  <si>
    <t>PILAR DE MADEIRA SERRADA, MAÇARANDUBA OU EQUIVALENTE DA REGIÃO, NÃO APARELHADO, FIXADO COM PORTA PILAR METÁLICO, SEÇÃO QUADRADA 10 X 10 CM, APOIO ARTICULADO, COMPRIMENTO DE 6 M. AF_03/2024</t>
  </si>
  <si>
    <t>PILAR DE MADEIRA SERRADA, MAÇARANDUBA OU EQUIVALENTE DA REGIÃO, NÃO APARELHADO, FIXADO COM PORTA PILAR METÁLICO, SEÇÃO QUADRADA 10 X 10 CM, APOIO ENGASTADO, COMPRIMENTO DE 3 M. AF_03/2024</t>
  </si>
  <si>
    <t>PILAR DE MADEIRA SERRADA, MAÇARANDUBA OU EQUIVALENTE DA REGIÃO, NÃO APARELHADO, FIXADO COM PORTA PILAR METÁLICO, SEÇÃO QUADRADA 10 X 10 CM, APOIO ENGASTADO, COMPRIMENTO DE 6 M. AF_03/2024</t>
  </si>
  <si>
    <t>PILAR DE MADEIRA SERRADA, MAÇARANDUBA OU EQUIVALENTE DA REGIÃO, NÃO APARELHADO, FIXADO COM PORTA PILAR METÁLICO, SEÇÃO QUADRADA 15 X 15 CM, APOIO ARTICULADO, COMPRIMENTO DE 3 M. AF_03/2024</t>
  </si>
  <si>
    <t>PILAR DE MADEIRA SERRADA, MAÇARANDUBA OU EQUIVALENTE DA REGIÃO, NÃO APARELHADO, FIXADO COM PORTA PILAR METÁLICO, SEÇÃO QUADRADA 15 X 15 CM, APOIO ARTICULADO, COMPRIMENTO DE 6 M. AF_03/2024</t>
  </si>
  <si>
    <t>PILAR DE MADEIRA SERRADA, MAÇARANDUBA OU EQUIVALENTE DA REGIÃO, NÃO APARELHADO, FIXADO COM PORTA PILAR METÁLICO, SEÇÃO QUADRADA 15 X 15 CM, APOIO ENGASTADO, COMPRIMENTO DE 3 M. AF_03/2024</t>
  </si>
  <si>
    <t>PILAR DE MADEIRA SERRADA, MAÇARANDUBA OU EQUIVALENTE DA REGIÃO, NÃO APARELHADO, FIXADO COM PORTA PILAR METÁLICO, SEÇÃO QUADRADA 15 X 15 CM, APOIO ENGASTADO, COMPRIMENTO DE 6 M. AF_03/2024</t>
  </si>
  <si>
    <t>PILAR DE MADEIRA SERRADA, MAÇARANDUBA OU EQUIVALENTE DA REGIÃO, NÃO APARELHADO, FIXADO COM PORTA PILAR METÁLICO, SEÇÃO QUADRADA 20 X 20 CM, APOIO ARTICULADO, COMPRIMENTO DE 3 M. AF_03/2024</t>
  </si>
  <si>
    <t>PILAR DE MADEIRA SERRADA, MAÇARANDUBA OU EQUIVALENTE DA REGIÃO, NÃO APARELHADO, FIXADO COM PORTA PILAR METÁLICO, SEÇÃO QUADRADA 20 X 20 CM, APOIO ARTICULADO, COMPRIMENTO DE 6 M. AF_03/2024</t>
  </si>
  <si>
    <t>PILAR DE MADEIRA SERRADA, MAÇARANDUBA OU EQUIVALENTE DA REGIÃO, NÃO APARELHADO, FIXADO COM PORTA PILAR METÁLICO, SEÇÃO QUADRADA 20 X 20 CM, APOIO ENGASTADO, COMPRIMENTO DE 3 M. AF_03/2024</t>
  </si>
  <si>
    <t>PILAR DE MADEIRA SERRADA, MAÇARANDUBA OU EQUIVALENTE DA REGIÃO, NÃO APARELHADO, FIXADO COM PORTA PILAR METÁLICO, SEÇÃO QUADRADA 20 X 20 CM, APOIO ENGASTADO, COMPRIMENTO DE 6 M. AF_03/2024</t>
  </si>
  <si>
    <t>PILAR DE MADEIRA SERRADA, MAÇARANDUBA OU EQUIVALENTE DA REGIÃO, NÃO APARELHADO, FIXADO COM VERGALHÃO, SEÇÃO QUADRADA 10 X 10 CM, APOIO ARTICULADO, COMPRIMENTO DE 3 M. AF_03/2024</t>
  </si>
  <si>
    <t>PILAR DE MADEIRA SERRADA, MAÇARANDUBA OU EQUIVALENTE DA REGIÃO, NÃO APARELHADO, FIXADO COM VERGALHÃO, SEÇÃO QUADRADA 10 X 10 CM, APOIO ARTICULADO, COMPRIMENTO DE 6 M. AF_03/2024</t>
  </si>
  <si>
    <t>PILAR DE MADEIRA SERRADA, MAÇARANDUBA OU EQUIVALENTE DA REGIÃO, NÃO APARELHADO, FIXADO COM VERGALHÃO, SEÇÃO QUADRADA 15 X 15 CM, APOIO ARTICULADO, COMPRIMENTO DE 3 M. AF_03/2024</t>
  </si>
  <si>
    <t>PILAR DE MADEIRA SERRADA, MAÇARANDUBA OU EQUIVALENTE DA REGIÃO, NÃO APARELHADO, FIXADO COM VERGALHÃO, SEÇÃO QUADRADA 15 X 15 CM, APOIO ARTICULADO, COMPRIMENTO DE 6 M. AF_03/2024</t>
  </si>
  <si>
    <t>PILAR DE MADEIRA SERRADA, MAÇARANDUBA OU EQUIVALENTE DA REGIÃO, NÃO APARELHADO, FIXADO COM VERGALHÃO, SEÇÃO QUADRADA 20 X 20 CM, APOIO ARTICULADO, COMPRIMENTO DE 3 M. AF_03/2024</t>
  </si>
  <si>
    <t>PILAR DE MADEIRA SERRADA, MAÇARANDUBA OU EQUIVALENTE DA REGIÃO, NÃO APARELHADO, FIXADO COM VERGALHÃO, SEÇÃO QUADRADA 20 X 20 CM, APOIO ARTICULADO, COMPRIMENTO DE 6 M. AF_03/2024</t>
  </si>
  <si>
    <t>PISO DE MADEIRA, SOBRE VIGOTAS DE MADEIRA SEÇÃO 7,5 X 15 CM. AF_03/2024</t>
  </si>
  <si>
    <t>VIGA DE MADEIRA ROLIÇA, EUCALIPTO OU EQUIVALENTE DA REGIÃO, DIÂMETRO DE 12 A 15 CM. AF_03/2024</t>
  </si>
  <si>
    <t>VIGA DE MADEIRA ROLIÇA, EUCALIPTO OU EQUIVALENTE DA REGIÃO, DIÂMETRO DE 16 A 20 CM. AF_03/2024</t>
  </si>
  <si>
    <t>VIGA DE MADEIRA ROLIÇA, EUCALIPTO OU EQUIVALENTE DA REGIÃO, DIÂMETRO DE 21 A 29 CM. AF_03/2024</t>
  </si>
  <si>
    <t>VIGA DE MADEIRA ROLIÇA, EUCALIPTO OU EQUIVALENTE DA REGIÃO, DIÂMETRO DE 30 A 34 CM. AF_03/2024</t>
  </si>
  <si>
    <t>VIGA DE MADEIRA SERRADA, MAÇARANDUBA OU EQUIVALENTE DA REGIÃO, APARELHADA, SEÇÃO RETANGULAR 6 X 12 CM. AF_03/2024</t>
  </si>
  <si>
    <t>VIGA DE MADEIRA SERRADA, MAÇARANDUBA OU EQUIVALENTE DA REGIÃO, APARELHADA, SEÇÃO RETANGULAR 6 X 16 CM. AF_03/2024</t>
  </si>
  <si>
    <t>VIGA DE MADEIRA SERRADA, MAÇARANDUBA OU EQUIVALENTE DA REGIÃO, APARELHADA, SEÇÃO RETANGULAR 7,5 X 23 CM. AF_03/2024</t>
  </si>
  <si>
    <t>VIGA DE MADEIRA SERRADA, MAÇARANDUBA OU EQUIVALENTE DA REGIÃO, APARELHADA, SEÇÃO RETANGULAR 8 X 30 CM. AF_03/2024</t>
  </si>
  <si>
    <t>VIGA DE MADEIRA SERRADA, MAÇARANDUBA OU EQUIVALENTE DA REGIÃO, NÃO APARELHADA, SEÇÃO RETANGULAR 6 X 12 CM. AF_03/2024</t>
  </si>
  <si>
    <t>VIGA DE MADEIRA SERRADA, MAÇARANDUBA OU EQUIVALENTE DA REGIÃO, NÃO APARELHADA, SEÇÃO RETANGULAR 6 X 16 CM. AF_03/2024</t>
  </si>
  <si>
    <t>VIGA DE MADEIRA SERRADA, MAÇARANDUBA OU EQUIVALENTE DA REGIÃO, NÃO APARELHADA, SEÇÃO RETANGULAR 6 X 20 CM. AF_03/2024</t>
  </si>
  <si>
    <t>VIGA DE MADEIRA SERRADA, MAÇARANDUBA OU EQUIVALENTE DA REGIÃO, NÃO APARELHADA, SEÇÃO RETANGULAR 6 X 25 CM. AF_03/2024</t>
  </si>
  <si>
    <t>VIGA DE MADEIRA SERRADA, MAÇARANDUBA OU EQUIVALENTE DA REGIÃO, NÃO APARELHADA, SEÇÃO RETANGULAR 6 X 30 CM. AF_03/2024</t>
  </si>
  <si>
    <t>VIGA DE MADEIRA SERRADA, MAÇARANDUBA OU EQUIVALENTE DA REGIÃO, NÃO APARELHADA, SEÇÃO RETANGULAR 6 X 40 CM. AF_03/2024</t>
  </si>
  <si>
    <t>VIGA DE MADEIRA SERRADA, MAÇARANDUBA OU EQUIVALENTE DA REGIÃO, NÃO APARELHADA, SEÇÃO RETANGULAR 7,5 X 23 CM. AF_03/2024</t>
  </si>
  <si>
    <t>VIGA DE MADEIRA SERRADA, MAÇARANDUBA OU EQUIVALENTE DA REGIÃO, NÃO APARELHADA, SEÇÃO RETANGULAR 8 X 16 CM. AF_03/2024</t>
  </si>
  <si>
    <t>VIGA DE MADEIRA SERRADA, MAÇARANDUBA OU EQUIVALENTE DA REGIÃO, NÃO APARELHADA, SEÇÃO RETANGULAR 8 X 30 CM. AF_03/2024</t>
  </si>
  <si>
    <t>VIGA DE MADEIRA SERRADA, PINUS OU EQUIVALENTE DA REGIÃO, SEÇÃO RETANGULAR 7,5 X 10 CM. AF_03/2024</t>
  </si>
  <si>
    <t>VIGA DE MADEIRA SERRADA, PINUS OU EQUIVALENTE DA REGIÃO, SEÇÃO RETANGULAR 7,5 X 15 CM. AF_03/2024</t>
  </si>
  <si>
    <t>EXECUÇÃO DE GRAMPO PARA SOLO GRAMPEADO COM COMPRIMENTO MAIOR QUE 10 M, DIÂMETRO DE 10 CM, PERFURAÇÃO COM EQUIPAMENTO MANUAL E ARMADURA COM DIÂMETRO DE 20 MM. AF_07/2024</t>
  </si>
  <si>
    <t>EXECUÇÃO DE GRAMPO PARA SOLO GRAMPEADO COM COMPRIMENTO MAIOR QUE 10 M, DIÂMETRO DE 7 CM, PERFURAÇÃO COM EQUIPAMENTO MANUAL E ARMADURA COM DIÂMETRO DE 20 MM. AF_07/2024</t>
  </si>
  <si>
    <t>EXECUÇÃO DE GRAMPO PARA SOLO GRAMPEADO COM COMPRIMENTO MAIOR QUE 6 M E MENOR OU IGUAL A 10 M, DIÂMETRO DE 10 CM, PERFURAÇÃO COM EQUIPAMENTO MANUAL E ARMADURA COM DIÂMETRO DE 20 MM. AF_07/2024</t>
  </si>
  <si>
    <t>EXECUÇÃO DE GRAMPO PARA SOLO GRAMPEADO COM COMPRIMENTO MAIOR QUE 6 M E MENOR OU IGUAL A 10 M, DIÂMETRO DE 7 CM, PERFURAÇÃO COM EQUIPAMENTO MANUAL E ARMADURA COM DIÂMETRO DE 20 MM. AF_07/2024</t>
  </si>
  <si>
    <t>EXECUÇÃO DE GRAMPO PARA SOLO GRAMPEADO COM COMPRIMENTO MENOR OU IGUAL A 6 M, DIÂMETRO DE 10 CM, PERFURAÇÃO COM EQUIPAMENTO MANUAL E ARMADURA COM DIÂMETRO DE 20 MM. AF_07/2024</t>
  </si>
  <si>
    <t>EXECUÇÃO DE GRAMPO PARA SOLO GRAMPEADO COM COMPRIMENTO MENOR OU IGUAL A 6 M, DIÂMETRO DE 7 CM, PERFURAÇÃO COM EQUIPAMENTO MANUAL E ARMADURA COM DIÂMETRO DE 20 MM. AF_07/2024</t>
  </si>
  <si>
    <t>EXECUÇÃO DE LONGARINA, PARA TIRANTES PERMANENTES, COM PERFIL METÁLICO, INCLUINDO CUNHA E SOLIDARIZAÇÃO. AF_11/2023</t>
  </si>
  <si>
    <t>EXECUÇÃO DE LONGARINA, PARA TIRANTES PROVISÓRIOS, COM PERFIL METÁLICO, INCLUINDO CUNHA E SOLIDARIZAÇÃO. AF_11/2023</t>
  </si>
  <si>
    <t>EXECUÇÃO DE PERFURAÇÃO PARA TIRANTE, COMPRIMENTO MAIOR OU IGUAL A 14 M E MENOR QUE 22 M, COM DIÂMETRO DE FURO DE 100 MM EXECUTADO COM HASTE E TUBOS DE REVESTIMENTO UTILIZANDO PERFURATRIZ SOBRE ESTEIRA. AF_11/2023</t>
  </si>
  <si>
    <t>EXECUÇÃO DE PERFURAÇÃO PARA TIRANTE, COMPRIMENTO MAIOR OU IGUAL A 14 M E MENOR QUE 22 M, COM DIÂMETRO DE FURO DE 100 MM EXECUTADO COM HASTE UTILIZANDO PERFURATRIZ MANUAL SOBRE BASE DE MONTAGEM. AF_11/2023</t>
  </si>
  <si>
    <t>EXECUÇÃO DE PERFURAÇÃO PARA TIRANTE, COMPRIMENTO MAIOR OU IGUAL A 14 M E MENOR QUE 22 M, COM DIÂMETRO DE FURO DE 100 MM EXECUTADO COM HASTE UTILIZANDO PERFURATRIZ SOBRE ESTEIRA. AF_11/2023</t>
  </si>
  <si>
    <t>EXECUÇÃO DE PERFURAÇÃO PARA TIRANTE, COMPRIMENTO MAIOR OU IGUAL A 14 M E MENOR QUE 22 M, COM DIÂMETRO DE FURO DE 150 MM EXECUTADO COM HASTE E TUBOS DE REVESTIMENTO UTILIZANDO PERFURATRIZ SOBRE ESTEIRA. AF_11/2023</t>
  </si>
  <si>
    <t>EXECUÇÃO DE PERFURAÇÃO PARA TIRANTE, COMPRIMENTO MAIOR OU IGUAL A 14 M E MENOR QUE 22 M, COM DIÂMETRO DE FURO DE 150 MM EXECUTADO COM HASTE UTILIZANDO PERFURATRIZ MANUAL SOBRE BASE DE MONTAGEM. AF_11/2023</t>
  </si>
  <si>
    <t>EXECUÇÃO DE PERFURAÇÃO PARA TIRANTE, COMPRIMENTO MAIOR OU IGUAL A 14 M E MENOR QUE 22 M, COM DIÂMETRO DE FURO DE 200 MM EXECUTADO COM HASTE E TUBOS DE REVESTIMENTO UTILIZANDO PERFURATRIZ SOBRE ESTEIRA. AF_11/2023</t>
  </si>
  <si>
    <t>EXECUÇÃO DE PERFURAÇÃO PARA TIRANTE, COMPRIMENTO MAIOR OU IGUAL A 14 M E MENOR QUE 22 M, COM DIÂMETRO DE FURO DE 200 MM EXECUTADO COM HASTE UTILIZANDO PERFURATRIZ MANUAL SOBRE BASE DE MONTAGEM. AF_11/2023</t>
  </si>
  <si>
    <t>EXECUÇÃO DE PERFURAÇÃO PARA TIRANTE, COMPRIMENTO MAIOR OU IGUAL A 14 M E MENOR QUE 22 M, COM DIÂMETRO DE FURO DE 200 MM EXECUTADO COM HASTE UTILIZANDO PERFURATRIZ SOBRE ESTEIRA. AF_11/2023</t>
  </si>
  <si>
    <t>EXECUÇÃO DE PERFURAÇÃO PARA TIRANTE, COMPRIMENTO MAIOR OU IGUAL A 22 M E MENOR QUE 30 M, COM DIÂMETRO DE FURO DE 100 MM EXECUTADO COM HASTE E TUBOS DE REVESTIMENTO UTILIZANDO PERFURATRIZ SOBRE ESTEIRA. AF_11/2023</t>
  </si>
  <si>
    <t>EXECUÇÃO DE PERFURAÇÃO PARA TIRANTE, COMPRIMENTO MAIOR OU IGUAL A 22 M E MENOR QUE 30 M, COM DIÂMETRO DE FURO DE 100 MM EXECUTADO COM HASTE UTILIZANDO PERFURATRIZ MANUAL SOBRE BASE DE MONTAGEM. AF_11/2023</t>
  </si>
  <si>
    <t>EXECUÇÃO DE PERFURAÇÃO PARA TIRANTE, COMPRIMENTO MAIOR OU IGUAL A 22 M E MENOR QUE 30 M, COM DIÂMETRO DE FURO DE 100 MM EXECUTADO COM HASTE UTILIZANDO PERFURATRIZ SOBRE ESTEIRA. AF_11/2023</t>
  </si>
  <si>
    <t>EXECUÇÃO DE PERFURAÇÃO PARA TIRANTE, COMPRIMENTO MAIOR OU IGUAL A 22 M E MENOR QUE 30 M, COM DIÂMETRO DE FURO DE 150 MM EXECUTADO COM HASTE E TUBOS DE REVESTIMENTO UTILIZANDO PERFURATRIZ SOBRE ESTEIRA. AF_11/2023</t>
  </si>
  <si>
    <t>EXECUÇÃO DE PERFURAÇÃO PARA TIRANTE, COMPRIMENTO MAIOR OU IGUAL A 22 M E MENOR QUE 30 M, COM DIÂMETRO DE FURO DE 150 MM EXECUTADO COM HASTE UTILIZANDO PERFURATRIZ MANUAL SOBRE BASE DE MONTAGEM. AF_11/2023</t>
  </si>
  <si>
    <t>EXECUÇÃO DE PERFURAÇÃO PARA TIRANTE, COMPRIMENTO MAIOR OU IGUAL A 22 M E MENOR QUE 30 M, COM DIÂMETRO DE FURO DE 200 MM EXECUTADO COM HASTE E TUBOS DE REVESTIMENTO UTILIZANDO PERFURATRIZ SOBRE ESTEIRA. AF_11/2023</t>
  </si>
  <si>
    <t>EXECUÇÃO DE PERFURAÇÃO PARA TIRANTE, COMPRIMENTO MAIOR OU IGUAL A 22 M E MENOR QUE 30 M, COM DIÂMETRO DE FURO DE 200 MM EXECUTADO COM HASTE UTILIZANDO PERFURATRIZ MANUAL SOBRE BASE DE MONTAGEM. AF_11/2023</t>
  </si>
  <si>
    <t>EXECUÇÃO DE PERFURAÇÃO PARA TIRANTE, COMPRIMENTO MAIOR OU IGUAL A 22 M E MENOR QUE 30 M, COM DIÂMETRO DE FURO DE 200 MM EXECUTADO COM HASTE UTILIZANDO PERFURATRIZ SOBRE ESTEIRA. AF_11/2023</t>
  </si>
  <si>
    <t>EXECUÇÃO DE PERFURAÇÃO PARA TIRANTE, COMPRIMENTO MAIOR OU IGUAL A 6 M E MENOR QUE 14 M, COM DIÂMETRO DE FURO DE 100 MM EXECUTADO COM HASTE E TUBOS DE REVESTIMENTO UTILIZANDO PERFURATRIZ SOBRE ESTEIRA. AF_11/2023</t>
  </si>
  <si>
    <t>EXECUÇÃO DE PERFURAÇÃO PARA TIRANTE, COMPRIMENTO MAIOR OU IGUAL A 6 M E MENOR QUE 14 M, COM DIÂMETRO DE FURO DE 100 MM EXECUTADO COM HASTE UTILIZANDO PERFURATRIZ MANUAL SOBRE BASE DE MONTAGEM. AF_11/2023</t>
  </si>
  <si>
    <t>EXECUÇÃO DE PERFURAÇÃO PARA TIRANTE, COMPRIMENTO MAIOR OU IGUAL A 6 M E MENOR QUE 14 M, COM DIÂMETRO DE FURO DE 100 MM EXECUTADO COM HASTE UTILIZANDO PERFURATRIZ SOBRE ESTEIRA. AF_11/2023</t>
  </si>
  <si>
    <t>EXECUÇÃO DE PERFURAÇÃO PARA TIRANTE, COMPRIMENTO MAIOR OU IGUAL A 6 M E MENOR QUE 14 M, COM DIÂMETRO DE FURO DE 150 MM EXECUTADO COM HASTE E TUBOS DE REVESTIMENTO UTILIZANDO PERFURATRIZ SOBRE ESTEIRA. AF_11/2023</t>
  </si>
  <si>
    <t>EXECUÇÃO DE PERFURAÇÃO PARA TIRANTE, COMPRIMENTO MAIOR OU IGUAL A 6 M E MENOR QUE 14 M, COM DIÂMETRO DE FURO DE 150 MM EXECUTADO COM HASTE UTILIZANDO PERFURATRIZ MANUAL SOBRE BASE DE MONTAGEM. AF_11/2023</t>
  </si>
  <si>
    <t>EXECUÇÃO DE PERFURAÇÃO PARA TIRANTE, COMPRIMENTO MAIOR OU IGUAL A 6 M E MENOR QUE 14 M, COM DIÂMETRO DE FURO DE 200 MM EXECUTADO COM HASTE E TUBOS DE REVESTIMENTO UTILIZANDO PERFURATRIZ SOBRE ESTEIRA. AF_11/2023</t>
  </si>
  <si>
    <t>EXECUÇÃO DE PERFURAÇÃO PARA TIRANTE, COMPRIMENTO MAIOR OU IGUAL A 6 M E MENOR QUE 14 M, COM DIÂMETRO DE FURO DE 200 MM EXECUTADO COM HASTE UTILIZANDO PERFURATRIZ MANUAL SOBRE BASE DE MONTAGEM. AF_11/2023</t>
  </si>
  <si>
    <t>EXECUÇÃO DE PERFURAÇÃO PARA TIRANTE, COMPRIMENTO MAIOR OU IGUAL A 6 M E MENOR QUE 14 M, COM DIÂMETRO DE FURO DE 200 MM EXECUTADO COM HASTE UTILIZANDO PERFURATRIZ SOBRE ESTEIRA. AF_11/2023</t>
  </si>
  <si>
    <t>EXECUÇÃO DE PROTEÇÃO DA CABEÇA DO TIRANTE COM USO DE FÔRMAS METÁLICAS, 50 UTILIZAÇÕES, E CONCRETO FCK =15 MPA. AF_11/2023</t>
  </si>
  <si>
    <t>INJEÇÃO DE CALDA DE CIMENTO PARA CHUMBAMENTO DE TIRANTE COM 8 CORDOALHAS DE 12,7 MM, COMPRIMENTO MAIOR OU IGUAL A 22 M E MENOR QUE 30 M, DIÂMETRO DE 100 MM, INCLUSIVE PRODUÇÃO. AF_11/2023</t>
  </si>
  <si>
    <t>INJEÇÃO DE CALDA DE CIMENTO PARA CHUMBAMENTO DE TIRANTE COM 8 CORDOALHAS DE 12,7 MM, COMPRIMENTO MAIOR OU IGUAL A 22 M E MENOR QUE 30 M, DIÂMETRO DE 150 MM, INCLUSIVE PRODUÇÃO. AF_11/2023</t>
  </si>
  <si>
    <t>INJEÇÃO DE CALDA DE CIMENTO PARA CHUMBAMENTO DE TIRANTE COM 8 CORDOALHAS DE 12,7 MM, COMPRIMENTO MAIOR OU IGUAL A 22 M E MENOR QUE 30 M, DIÂMETRO DE 200 MM, INCLUSIVE PRODUÇÃO. AF_11/2023</t>
  </si>
  <si>
    <t>INJEÇÃO DE CALDA DE CIMENTO PARA CHUMBAMENTO DE TIRANTE MONOBARRA COM ARMADURA DE 36 MM, COMPRIMENTO MAIOR OU IGUAL A 22 M E MENOR QUE 30 M, DIÂMETRO DE 100 MM, INCLUSIVE PRODUÇÃO. AF_11/2023</t>
  </si>
  <si>
    <t>INJEÇÃO DE CALDA DE CIMENTO PARA CHUMBAMENTO DE TIRANTE MONOBARRA COM ARMADURA DE 36 MM, COMPRIMENTO MAIOR OU IGUAL A 22 M E MENOR QUE 30 M, DIÂMETRO DE 150 MM, INCLUSIVE PRODUÇÃO. AF_11/2023</t>
  </si>
  <si>
    <t>INJEÇÃO DE CALDA DE CIMENTO PARA CHUMBAMENTO DE TIRANTE MONOBARRA COM ARMADURA DE 36 MM, COMPRIMENTO MAIOR OU IGUAL A 22 M E MENOR QUE 30 M, DIÂMETRO DE 200 MM, INCLUSIVE PRODUÇÃO. AF_11/2023</t>
  </si>
  <si>
    <t>INSTALAÇÃO DE TIRANTE COM 4 CORDOALHAS DE 12,7 MM, COMPRIMENTO MAIOR OU IGUAL A 14 M E MENOR QUE 22 M, INCLUSIVE MONTAGEM, INSTALAÇÃO E PROTENSÃO. AF_11/2023</t>
  </si>
  <si>
    <t>INSTALAÇÃO DE TIRANTE COM 4 CORDOALHAS DE 12,7 MM, COMPRIMENTO MAIOR OU IGUAL A 22 M E MENOR QUE 30 M, INCLUSIVE MONTAGEM, INSTALAÇÃO E PROTENSÃO. AF_11/2023</t>
  </si>
  <si>
    <t>INSTALAÇÃO DE TIRANTE COM 4 CORDOALHAS DE 12,7 MM, COMPRIMENTO MAIOR OU IGUAL A 6 M E MENOR QUE 14 M, INCLUSIVE MONTAGEM, INSTALAÇÃO E PROTENSÃO. AF_11/2023</t>
  </si>
  <si>
    <t>INSTALAÇÃO DE TIRANTE COM 6 CORDOALHAS DE 12,7 MM, COMPRIMENTO MAIOR OU IGUAL A 14 M E MENOR QUE 22 M, INCLUSIVE MONTAGEM, INSTALAÇÃO E PROTENSÃO. AF_11/2023</t>
  </si>
  <si>
    <t>INSTALAÇÃO DE TIRANTE COM 6 CORDOALHAS DE 12,7 MM, COMPRIMENTO MAIOR OU IGUAL A 22 M E MENOR QUE 30 M, INCLUSIVE MONTAGEM, INSTALAÇÃO E PROTENSÃO. AF_11/2023</t>
  </si>
  <si>
    <t>INSTALAÇÃO DE TIRANTE COM 6 CORDOALHAS DE 12,7 MM, COMPRIMENTO MAIOR OU IGUAL A 6 M E MENOR QUE 14 M, INCLUSIVE MONTAGEM, INSTALAÇÃO E PROTENSÃO. AF_11/2023</t>
  </si>
  <si>
    <t>INSTALAÇÃO DE TIRANTE COM 8 CORDOALHAS DE 12,7 MM, COMPRIMENTO MAIOR OU IGUAL A 14 M E MENOR QUE 22 M, INCLUSIVE MONTAGEM, INSTALAÇÃO E PROTENSÃO. AF_11/2023</t>
  </si>
  <si>
    <t>INSTALAÇÃO DE TIRANTE COM 8 CORDOALHAS DE 12,7 MM, COMPRIMENTO MAIOR OU IGUAL A 22 M E MENOR QUE 30 M, INCLUSIVE MONTAGEM, INSTALAÇÃO E PROTENSÃO. AF_11/2023</t>
  </si>
  <si>
    <t>INSTALAÇÃO DE TIRANTE COM 8 CORDOALHAS DE 12,7 MM, COMPRIMENTO MAIOR OU IGUAL A 6 M E MENOR QUE 14 M, INCLUSIVE MONTAGEM, INSTALAÇÃO E PROTENSÃO. AF_11/2023</t>
  </si>
  <si>
    <t>INSTALAÇÃO DE TIRANTE MONOBARRA COM ARMADURA DE 25 MM, COMPRIMENTO MAIOR OU IGUAL A 14 M E MENOR QUE 22 M, INCLUSIVE MONTAGEM, INSTALAÇÃO E PROTENSÃO. AF_11/2023</t>
  </si>
  <si>
    <t>INSTALAÇÃO DE TIRANTE MONOBARRA COM ARMADURA DE 25 MM, COMPRIMENTO MAIOR OU IGUAL A 22 M E MENOR QUE 30 M, INCLUSIVE MONTAGEM, INSTALAÇÃO E PROTENSÃO. AF_11/2023</t>
  </si>
  <si>
    <t>INSTALAÇÃO DE TIRANTE MONOBARRA COM ARMADURA DE 25 MM, COMPRIMENTO MAIOR OU IGUAL A 6 M E MENOR QUE 14 M, INCLUSIVE MONTAGEM, INSTALAÇÃO E PROTENSÃO. AF_11/2023</t>
  </si>
  <si>
    <t>INSTALAÇÃO DE TIRANTE MONOBARRA COM ARMADURA DE 32 MM, COMPRIMENTO MAIOR OU IGUAL A 14 M E MENOR QUE 22 M, INCLUSIVE MONTAGEM, INSTALAÇÃO E PROTENSÃO. AF_11/2023</t>
  </si>
  <si>
    <t>INSTALAÇÃO DE TIRANTE MONOBARRA COM ARMADURA DE 32 MM, COMPRIMENTO MAIOR OU IGUAL A 22 M E MENOR QUE 30 M, INCLUSIVE MONTAGEM, INSTALAÇÃO E PROTENSÃO. AF_11/2023</t>
  </si>
  <si>
    <t>INSTALAÇÃO DE TIRANTE MONOBARRA COM ARMADURA DE 32 MM, COMPRIMENTO MAIOR OU IGUAL A 6 M E MENOR QUE 14 M, INCLUSIVE MONTAGEM, INSTALAÇÃO E PROTENSÃO. AF_11/2023</t>
  </si>
  <si>
    <t>INSTALAÇÃO DE TIRANTE MONOBARRA COM ARMADURA DE 36 MM, COMPRIMENTO MAIOR OU IGUAL A 14 M E MENOR QUE 22 M, INCLUSIVE MONTAGEM, INSTALAÇÃO E PROTENSÃO. AF_11/2023</t>
  </si>
  <si>
    <t>INSTALAÇÃO DE TIRANTE MONOBARRA COM ARMADURA DE 36 MM, COMPRIMENTO MAIOR OU IGUAL A 22 M E MENOR QUE 30 M, INCLUSIVE MONTAGEM, INSTALAÇÃO E PROTENSÃO. AF_11/2023</t>
  </si>
  <si>
    <t>INSTALAÇÃO DE TIRANTE MONOBARRA COM ARMADURA DE 36 MM, COMPRIMENTO MAIOR OU IGUAL A 6 M E MENOR QUE 14 M, INCLUSIVE MONTAGEM, INSTALAÇÃO E PROTENSÃO. AF_11/2023</t>
  </si>
  <si>
    <t>PERFURAÇÃO DE CORTINA PRÉ-MOLDADA COM MARTELETE ROMPEDOR. AF_11/2023</t>
  </si>
  <si>
    <t>PERFURAÇÃO DE PAREDE DIAFRAGMA COM COROA DIAMANTADA DE DIÂMETRO DE 102 MM. AF_11/2023</t>
  </si>
  <si>
    <t>REQUADRO DE VÃOS COM PLACAS DE PORCELANATO ASSENTADAS COM ARGAMASSA COLANTE. AF_03/2025</t>
  </si>
  <si>
    <t>REQUADRO DE VÃOS PLACAS DE GRANITO FIXADAS COM INSERTE METÁLICO. AF_03/2025</t>
  </si>
  <si>
    <t>REVESTIMENTO NÃO ADERIDO DE PAREDES EXTERNAS COM PLACAS DE GRANITO DE ÁREA MAIOR QUE 10000 CM2, FIXADAS COM INSERTE METÁLICO. AF_03/2025</t>
  </si>
  <si>
    <t>REVESTIMENTO NÃO ADERIDO DE PAREDES EXTERNAS COM PLACAS DE GRANITO DE ÁREA MAIOR QUE 3025 CM2 E MENOR OU IGUAL A 10000 CM2, FIXADAS COM INSERTE METÁLICO. AF_03/2025</t>
  </si>
  <si>
    <t>REVESTIMENTO NÃO ADERIDO DE PAREDES EXTERNAS COM PLACAS DE PORCELANATO DE ÁREA MAIOR DO QUE 2500 CM2 E MENOR OU IGUAL A 6400 CM2, FIXADAS COM INSERTE METÁLICO. AF_03/2025</t>
  </si>
  <si>
    <t>REVESTIMENTO NÃO ADERIDO DE PAREDES EXTERNAS COM PLACAS DE PORCELANATO DE ÁREA MAIOR QUE 6400 CM2 E MENOR QUE 10000 CM2, FIXADAS COM INSERTE METÁLICO. AF_03/2025</t>
  </si>
  <si>
    <t>ACABAMENTOS PARA FORRO (MOLDURA DE GESSO). AF_08/2023</t>
  </si>
  <si>
    <t>ACABAMENTOS PARA FORRO (MOLDURA EM DRYWALL, COM LARGURA DE 15 CM). AF_08/2023_PS</t>
  </si>
  <si>
    <t>ACABAMENTOS PARA FORRO (RODA-FORRO EM MADEIRA PINUS). AF_08/2023</t>
  </si>
  <si>
    <t>ACABAMENTOS PARA FORRO (RODA-FORRO EM PERFIL METÁLICO E PLÁSTICO). AF_08/2023</t>
  </si>
  <si>
    <t>ACABAMENTOS PARA FORRO (SANCA DE GESSO, MONTADA NA OBRA). AF_08/2023_PS</t>
  </si>
  <si>
    <t>FORRO EM DRYWALL PARA AMBIENTES RESIDENCIAIS, INCLUSIVE ESTRUTURA UNIDIRECIONAL DE FIXAÇÃO. AF_08/2023_PS</t>
  </si>
  <si>
    <t>FORRO EM DRYWALL, PARA AMBIENTES COMERCIAIS, INCLUSIVE ESTRUTURA BIRECIONAL DE FIXAÇÃO. AF_08/2023_PS</t>
  </si>
  <si>
    <t>FORRO EM FIBRA MINERAL, PARA AMBIENTES COMERCIAIS, INCLUSIVE ESTRUTURA DE FIXAÇÃO. AF_08/2023_PS</t>
  </si>
  <si>
    <t>FORRO EM MADEIRA PINUS, PARA AMBIENTES RESIDENCIAIS E COMERCIAIS, INCLUSIVE ESTRUTURA BIDIRECIONAL DE FIXAÇÃO. AF_08/2023</t>
  </si>
  <si>
    <t>FORRO EM MADEIRA PINUS, PARA AMBIENTES RESIDENCIAIS, INCLUSIVE ESTRUTURA UNIDIRECIONAL DE FIXAÇÃO. AF_08/2023</t>
  </si>
  <si>
    <t>FORRO EM PLACAS DE GESSO, PARA AMBIENTES COMERCIAIS. AF_08/2023_PS</t>
  </si>
  <si>
    <t>FORRO EM PLACAS DE GESSO, PARA AMBIENTES RESIDENCIAIS. AF_08/2023_PS</t>
  </si>
  <si>
    <t>FORRO EM RÉGUAS DE PVC, FRISADO, PARA AMBIENTES COMERCIAIS, INCLUSIVE ESTRUTURA BIDIRECIONAL DE FIXAÇÃO. AF_08/2023_PS</t>
  </si>
  <si>
    <t>FORRO EM RÉGUAS DE PVC, FRISADO, PARA AMBIENTES RESIDENCIAIS, INCLUSIVE ESTRUTURA UNIDIRECIONAL DE FIXAÇÃO. AF_08/2023_PS</t>
  </si>
  <si>
    <t>FORRO EM RÉGUAS DE PVC, LISO, PARA AMBIENTES COMERCIAIS, INCLUSIVE ESTRUTURA BIDIRECIONAL DE FIXAÇÃO. AF_08/2023_PS</t>
  </si>
  <si>
    <t>FORRO EM RÉGUAS DE PVC, LISO, PARA AMBIENTES RESIDENCIAIS, INCLUSIVE ESTRUTURA UNIDIRECIONAL DE FIXAÇÃO. AF_08/2023_PS</t>
  </si>
  <si>
    <t>FORRO METÁLICO, PARA AMBIENTES COMERCIAIS, INCLUSIVE ESTRUTURA DE FIXAÇÃO. AF_08/2023</t>
  </si>
  <si>
    <t>CAIXA ENTERRADA DISTRIBUIDORA DE VAZÃO (SUMIDOUROS MÚLTIPLOS), RETANGULAR, EM ALVENARIA COM BLOCOS DE CONCRETO, DIMENSÕES INTERNAS: 0,60 X 0,60 X H=0,50 M. AF_12/2020</t>
  </si>
  <si>
    <t>CAIXA ENTERRADA DISTRIBUIDORA DE VAZÃO (SUMIDOUROS MÚLTIPLOS), RETANGULAR, EM ALVENARIA COM TIJOLOS MACIÇOS, DIMENSÕES INTERNAS: 0,60 X 0,60 X H=0,50 M. AF_12/2020</t>
  </si>
  <si>
    <t>CAIXA ENTERRADA DISTRIBUIDORA DE VAZÃO (SUMIDOUROS MÚLTIPLOS), RETANGULAR, EM CONCRETO PRÉ-MOLDADO, DIMENSÕES INTERNAS: 0,60 X 0,60 X H=0,50 M.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</si>
  <si>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</si>
  <si>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</si>
  <si>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</si>
  <si>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</si>
  <si>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FILTRO ANAERÓBIO RETANGULAR, EM ALVENARIA COM BLOCOS DE CONCRETO, DIMENSÕES INTERNAS: 0,8 X 1,2 X H=1,67 M, VOLUME ÚTIL: 1152 L (PARA 5 CONTRIBUINTES). AF_12/2020</t>
  </si>
  <si>
    <t>FILTRO ANAERÓBIO RETANGULAR, EM ALVENARIA COM BLOCOS DE CONCRETO, DIMENSÕES INTERNAS: 1,2 X 1,8 X H=1,67 M, VOLUME ÚTIL: 2592 L (PARA 13 CONTRIBUINTES). AF_12/2020</t>
  </si>
  <si>
    <t>FILTRO ANAERÓBIO RETANGULAR, EM ALVENARIA COM BLOCOS DE CONCRETO, DIMENSÕES INTERNAS: 1,4 X 3,0 X H=1,67 M, VOLUME ÚTIL: 5040 L (PARA 32 CONTRIBUINTES). AF_12/2020</t>
  </si>
  <si>
    <t>FILTRO ANAERÓBIO RETANGULAR, EM ALVENARIA COM BLOCOS DE CONCRETO, DIMENSÕES INTERNAS: 1,4 X 4,2 X H=1,67 M, VOLUME ÚTIL: 7056 L (PARA 67 CONTRIBUINTES). AF_12/2020</t>
  </si>
  <si>
    <t>FILTRO ANAERÓBIO RETANGULAR, EM ALVENARIA COM BLOCOS DE CONCRETO, DIMENSÕES INTERNAS: 1,6 X 4,6 X H=1,67 M, VOLUME ÚTIL: 8832 L (PARA 84 CONTRIBUINTES). AF_12/2020</t>
  </si>
  <si>
    <t>FILTRO ANAERÓBIO RETANGULAR, EM ALVENARIA COM BLOCOS DE CONCRETO, DIMENSÕES INTERNAS: 1,6 X 5,6 X H=1,67 M, VOLUME ÚTIL: 10752 L (PARA 103 CONTRIBUINTES). AF_12/2020</t>
  </si>
  <si>
    <t>FILTRO ANAERÓBIO RETANGULAR, EM ALVENARIA COM TIJOLOS CERÂMICOS MACIÇOS, DIMENSÕES INTERNAS: 0,8 X 1,2 X H=1,67 M, VOLUME ÚTIL: 1152 L (PARA 5 CONTRIBUINTES). AF_12/2020</t>
  </si>
  <si>
    <t>FILTRO ANAERÓBIO RETANGULAR, EM ALVENARIA COM TIJOLOS CERÂMICOS MACIÇOS, DIMENSÕES INTERNAS: 1,2 X 1,8 X H=1,67 M, VOLUME ÚTIL: 2592 L (PARA 13 CONTRIBUINTES). AF_12/2020</t>
  </si>
  <si>
    <t>FILTRO ANAERÓBIO RETANGULAR, EM ALVENARIA COM TIJOLOS CERÂMICOS MACIÇOS, DIMENSÕES INTERNAS: 1,4 X 3,0 X H=1,67 M, VOLUME ÚTIL: 5040 L (PARA 32 CONTRIBUINTES). AF_12/2020</t>
  </si>
  <si>
    <t>FILTRO ANAERÓBIO RETANGULAR, EM ALVENARIA COM TIJOLOS CERÂMICOS MACIÇOS, DIMENSÕES INTERNAS: 1,4 X 4,2 X H=1,67 M, VOLUME ÚTIL: 7056 L (PARA 67 CONTRIBUINTES). AF_12/2020</t>
  </si>
  <si>
    <t>FILTRO ANAERÓBIO RETANGULAR, EM ALVENARIA COM TIJOLOS CERÂMICOS MACIÇOS, DIMENSÕES INTERNAS: 1,6 X 4,6 X H=1,67 M, VOLUME ÚTIL: 8832 L (PARA 84 CONTRIBUINTES). AF_12/2020</t>
  </si>
  <si>
    <t>FILTRO ANAERÓBIO RETANGULAR, EM ALVENARIA COM TIJOLOS CERÂMICOS MACIÇOS, DIMENSÕES INTERNAS: 1,6 X 5,6 X H=1,67 M, VOLUME ÚTIL: 10752 L (PARA 103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</si>
  <si>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</si>
  <si>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</si>
  <si>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</si>
  <si>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</si>
  <si>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SUMIDOURO RETANGULAR, EM ALVENARIA COM BLOCOS DE CONCRETO, DIMENSÕES INTERNAS: 0,8 X 1,4 X H=3,0 M, ÁREA DE INFILTRAÇÃO: 13,2 M² (PARA 5 CONTRIBUINTES). AF_12/2020</t>
  </si>
  <si>
    <t>SUMIDOURO RETANGULAR, EM ALVENARIA COM BLOCOS DE CONCRETO, DIMENSÕES INTERNAS: 1,0 X 3,0 X H=3,0 M, ÁREA DE INFILTRAÇÃO: 25 M² (PARA 10 CONTRIBUINTES). AF_12/2020</t>
  </si>
  <si>
    <t>SUMIDOURO RETANGULAR, EM ALVENARIA COM BLOCOS DE CONCRETO, DIMENSÕES INTERNAS: 1,6 X 3,4 X H=3,0 M, ÁREA DE INFILTRAÇÃO: 32,9 M² (PARA 13 CONTRIBUINTES). . AF_12/2020</t>
  </si>
  <si>
    <t>SUMIDOURO RETANGULAR, EM ALVENARIA COM BLOCOS DE CONCRETO, DIMENSÕES INTERNAS: 1,6 X 5,8 X H=3,0 M, ÁREA DE INFILTRAÇÃO: 50 M² (PARA 20 CONTRIBUINTES). . AF_12/2020</t>
  </si>
  <si>
    <t>SUMIDOURO RETANGULAR, EM ALVENARIA COM TIJOLOS CERÂMICOS MACIÇOS, DIMENSÕES INTERNAS: 0,8 X 1,4 X H=3,0 M, ÁREA DE INFILTRAÇÃO: 13,2 M² (PARA 5 CONTRIBUINTES). AF_12/2020</t>
  </si>
  <si>
    <t>SUMIDOURO RETANGULAR, EM ALVENARIA COM TIJOLOS CERÂMICOS MACIÇOS, DIMENSÕES INTERNAS: 1,0 X 3,0 X H=3,0 M, ÁREA DE INFILTRAÇÃO: 25 M² (PARA 10 CONTRIBUINTES). AF_12/2020</t>
  </si>
  <si>
    <t>SUMIDOURO RETANGULAR, EM ALVENARIA COM TIJOLOS CERÂMICOS MACIÇOS, DIMENSÕES INTERNAS: 1,6 X 3,4 X H=3,0 M, ÁREA DE INFILTRAÇÃO: 32,9 M² (PARA 13 CONTRIBUINTES). AF_12/2020</t>
  </si>
  <si>
    <t>SUMIDOURO RETANGULAR, EM ALVENARIA COM TIJOLOS CERÂMICOS MACIÇOS, DIMENSÕES INTERNAS: 1,6 X 5,8 X H=3,0 M, ÁREA DE INFILTRAÇÃO: 50 M² (PARA 20 CONTRIBUINTES).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</si>
  <si>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</si>
  <si>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</si>
  <si>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</si>
  <si>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</si>
  <si>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</si>
  <si>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</si>
  <si>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TANQUE SÉPTICO RETANGULAR, EM ALVENARIA COM BLOCOS DE CONCRETO, DIMENSÕES INTERNAS: 1,0 X 2,0 X H=1,4 M, VOLUME ÚTIL: 2000 L (PARA 5 CONTRIBUINTES). AF_12/2020</t>
  </si>
  <si>
    <t>TANQUE SÉPTICO RETANGULAR, EM ALVENARIA COM BLOCOS DE CONCRETO, DIMENSÕES INTERNAS: 1,2 X 2,4 X H=1,6 M, VOLUME ÚTIL: 3456 L (PARA 13 CONTRIBUINTES). AF_12/2020</t>
  </si>
  <si>
    <t>TANQUE SÉPTICO RETANGULAR, EM ALVENARIA COM BLOCOS DE CONCRETO, DIMENSÕES INTERNAS: 1,4 X 3,2 X H=1,8 M, VOLUME ÚTIL: 6272 L (PARA 32 CONTRIBUINTES). AF_12/2020</t>
  </si>
  <si>
    <t>TANQUE SÉPTICO RETANGULAR, EM ALVENARIA COM BLOCOS DE CONCRETO, DIMENSÕES INTERNAS: 1,6 X 4,4 X H=1,8 M, VOLUME ÚTIL: 9856 L (PARA 68 CONTRIBUINTES). AF_12/2020</t>
  </si>
  <si>
    <t>TANQUE SÉPTICO RETANGULAR, EM ALVENARIA COM BLOCOS DE CONCRETO, DIMENSÕES INTERNAS: 1,6 X 4,6 X H=2,4 M, VOLUME ÚTIL: 14720 L (PARA 105 CONTRIBUINTES). AF_12/2020</t>
  </si>
  <si>
    <t>TANQUE SÉPTICO RETANGULAR, EM ALVENARIA COM BLOCOS DE CONCRETO, DIMENSÕES INTERNAS: 1,6 X 4,8 X H=2,0 M, VOLUME ÚTIL: 12288 L (PARA 86 CONTRIBUINTES). AF_12/2020</t>
  </si>
  <si>
    <t>TANQUE SÉPTICO RETANGULAR, EM ALVENARIA COM TIJOLOS CERÂMICOS MACIÇOS, DIMENSÕES INTERNAS: 1,0 X 2,0 X H=1,4 M, VOLUME ÚTIL: 2000 L (PARA 5 CONTRIBUINTES). AF_12/2020</t>
  </si>
  <si>
    <t>TANQUE SÉPTICO RETANGULAR, EM ALVENARIA COM TIJOLOS CERÂMICOS MACIÇOS, DIMENSÕES INTERNAS: 1,2 X 2,4 X H=1,6 M, VOLUME ÚTIL: 3456 L (PARA 13 CONTRIBUINTES). AF_12/2020</t>
  </si>
  <si>
    <t>TANQUE SÉPTICO RETANGULAR, EM ALVENARIA COM TIJOLOS CERÂMICOS MACIÇOS, DIMENSÕES INTERNAS: 1,4 X 3,2 X H=1,8 M, VOLUME ÚTIL: 6272 L (PARA 32 CONTRIBUINTES). AF_12/2020</t>
  </si>
  <si>
    <t>TANQUE SÉPTICO RETANGULAR, EM ALVENARIA COM TIJOLOS CERÂMICOS MACIÇOS, DIMENSÕES INTERNAS: 1,6 X 4,4 X H=1,8 M, VOLUME ÚTIL: 9856 L (PARA 68 CONTRIBUINTES). AF_12/2020</t>
  </si>
  <si>
    <t>TANQUE SÉPTICO RETANGULAR, EM ALVENARIA COM TIJOLOS CERÂMICOS MACIÇOS, DIMENSÕES INTERNAS: 1,6 X 4,6 X H=2,4 M, VOLUME ÚTIL: 14720 L (PARA 105 CONTRIBUINTES). AF_12/2020</t>
  </si>
  <si>
    <t>TANQUE SÉPTICO RETANGULAR, EM ALVENARIA COM TIJOLOS CERÂMICOS MACIÇOS, DIMENSÕES INTERNAS: 1,6 X 4,8 X H=2,0 M, VOLUME ÚTIL: 12288 L (PARA 86 CONTRIBUINTES). AF_12/2020</t>
  </si>
  <si>
    <t>ARMAÇÃO DE BLOCO E SAPATA UTILIZANDO AÇO CA-50 DE 25 MM - MONTAGEM. AF_01/2024</t>
  </si>
  <si>
    <t>ARMAÇÃO DE BLOCO UTILIZANDO AÇO CA-50 DE 10 MM - MONTAGEM. AF_01/2024</t>
  </si>
  <si>
    <t>ARMAÇÃO DE BLOCO UTILIZANDO AÇO CA-50 DE 6,3 MM - MONTAGEM. AF_01/2024</t>
  </si>
  <si>
    <t>ARMAÇÃO DE BLOCO UTILIZANDO AÇO CA-50 DE 8 MM - MONTAGEM. AF_01/2024</t>
  </si>
  <si>
    <t>ARMAÇÃO DE BLOCO UTILIZANDO AÇO CA-60 DE 5 MM - MONTAGEM. AF_01/2024</t>
  </si>
  <si>
    <t>ARMAÇÃO DE BLOCO, SAPATA ISOLADA E SAPATA CORRIDA UTILIZANDO AÇO CA-50 DE 20 MM - MONTAGEM. AF_01/2024</t>
  </si>
  <si>
    <t>ARMAÇÃO DE BLOCO, SAPATA ISOLADA, VIGA BALDRAME E SAPATA CORRIDA UTILIZANDO AÇO CA-50 DE 12,5 MM - MONTAGEM. AF_01/2024</t>
  </si>
  <si>
    <t>ARMAÇÃO DE BLOCO, SAPATA ISOLADA, VIGA BALDRAME E SAPATA CORRIDA UTILIZANDO AÇO CA-50 DE 16 MM - MONTAGEM. AF_01/2024</t>
  </si>
  <si>
    <t>ARMAÇÃO DE SAPATA ISOLADA, VIGA BALDRAME E SAPATA CORRIDA UTILIZANDO AÇO CA-50 DE 10 MM - MONTAGEM. AF_01/2024</t>
  </si>
  <si>
    <t>ARMAÇÃO DE SAPATA ISOLADA, VIGA BALDRAME E SAPATA CORRIDA UTILIZANDO AÇO CA-50 DE 6,3 MM - MONTAGEM. AF_01/2024</t>
  </si>
  <si>
    <t>ARMAÇÃO DE SAPATA ISOLADA, VIGA BALDRAME E SAPATA CORRIDA UTILIZANDO AÇO CA-50 DE 8 MM - MONTAGEM. AF_01/2024</t>
  </si>
  <si>
    <t>ARMAÇÃO DE SAPATA ISOLADA, VIGA BALDRAME E SAPATA CORRIDA UTILIZANDO AÇO CA-60 DE 5 MM - MONTAGEM. AF_01/2024</t>
  </si>
  <si>
    <t>CONCRETAGEM DE BLOCO DE COROAMENTO OU VIGA BALDRAME, FCK 30 MPA, COM USO DE BOMBA - LANÇAMENTO, ADENSAMENTO E ACABAMENTO. AF_01/2024</t>
  </si>
  <si>
    <t>CONCRETAGEM DE BLOCO DE COROAMENTO OU VIGA BALDRAME, FCK 30 MPA, COM USO DE JERICA - LANÇAMENTO, ADENSAMENTO E ACABAMENTO. AF_01/2024</t>
  </si>
  <si>
    <t>CONCRETAGEM DE SAPATA CORRIDA, FCK 30 MPA, COM USO DE BOMBA - LANÇAMENTO, ADENSAMENTO E ACABAMENTO. AF_01/2024</t>
  </si>
  <si>
    <t>CONCRETAGEM DE SAPATA CORRIDA, FCK 30 MPA, COM USO DE JERICA - LANÇAMENTO, ADENSAMENTO E ACABAMENTO. AF_01/2024</t>
  </si>
  <si>
    <t>CONCRETAGEM DE SAPATA, FCK 30 MPA, COM USO DE BOMBA - LANÇAMENTO, ADENSAMENTO E ACABAMENTO. AF_01/2024</t>
  </si>
  <si>
    <t>CONCRETAGEM DE SAPATA, FCK 30 MPA, COM USO DE JERICA - LANÇAMENTO, ADENSAMENTO E ACABAMENTO. AF_01/2024</t>
  </si>
  <si>
    <t>ESCAVAÇÃO MANUAL PARA BLOCO DE COROAMENTO OU SAPATA (INCLUINDO ESCAVAÇÃO PARA COLOCAÇÃO DE FÔRMAS). AF_01/2024</t>
  </si>
  <si>
    <t>ESCAVAÇÃO MANUAL PARA BLOCO DE COROAMENTO OU SAPATA (SEM ESCAVAÇÃO PARA COLOCAÇÃO DE FÔRMAS). AF_01/2024</t>
  </si>
  <si>
    <t>ESCAVAÇÃO MANUAL PARA VIGA BALDRAME OU SAPATA CORRIDA (INCLUINDO ESCAVAÇÃO PARA COLOCAÇÃO DE FÔRMAS). AF_01/2024</t>
  </si>
  <si>
    <t>ESCAVAÇÃO MANUAL PARA VIGA BALDRAME OU SAPATA CORRIDA (SEM ESCAVAÇÃO PARA COLOCAÇÃO DE FÔRMAS). AF_01/2024</t>
  </si>
  <si>
    <t>ESCAVAÇÃO MECANIZADA PARA BLOCO DE COROAMENTO OU SAPATA COM RETROESCAVADEIRA (INCLUINDO ESCAVAÇÃO PARA COLOCAÇÃO DE FÔRMAS). AF_01/2024</t>
  </si>
  <si>
    <t>ESCAVAÇÃO MECANIZADA PARA BLOCO DE COROAMENTO OU SAPATA COM RETROESCAVADEIRA (SEM ESCAVAÇÃO PARA COLOCAÇÃO DE FÔRMAS). AF_01/2024</t>
  </si>
  <si>
    <t>ESCAVAÇÃO MECANIZADA PARA VIGA BALDRAME OU SAPATA CORRIDA COM MINI-ESCAVADEIRA (INCLUINDO ESCAVAÇÃO PARA COLOCAÇÃO DE FÔRMAS). AF_01/2024</t>
  </si>
  <si>
    <t>ESCAVAÇÃO MECANIZADA PARA VIGA BALDRAME OU SAPATA CORRIDA COM MINI-ESCAVADEIRA (SEM ESCAVAÇÃO PARA COLOCAÇÃO DE FÔRMAS). AF_01/2024</t>
  </si>
  <si>
    <t>FABRICAÇÃO, MONTAGEM E DESMONTAGEM DE FÔRMA PARA BLOCO DE COROAMENTO, EM CHAPA DE MADEIRA COMPENSADA RESINADA, E=17 MM, 2 UTILIZAÇÕES. AF_01/2024</t>
  </si>
  <si>
    <t>FABRICAÇÃO, MONTAGEM E DESMONTAGEM DE FÔRMA PARA BLOCO DE COROAMENTO, EM CHAPA DE MADEIRA COMPENSADA RESINADA, E=17 MM, 4 UTILIZAÇÕES. AF_01/2024</t>
  </si>
  <si>
    <t>FABRICAÇÃO, MONTAGEM E DESMONTAGEM DE FÔRMA PARA BLOCO DE COROAMENTO, EM MADEIRA SERRADA, E=25 MM, 1 UTILIZAÇÃO. AF_01/2024</t>
  </si>
  <si>
    <t>FABRICAÇÃO, MONTAGEM E DESMONTAGEM DE FÔRMA PARA BLOCO DE COROAMENTO, EM MADEIRA SERRADA, E=25 MM, 2 UTILIZAÇÕES. AF_01/2024</t>
  </si>
  <si>
    <t>FABRICAÇÃO, MONTAGEM E DESMONTAGEM DE FÔRMA PARA BLOCO DE COROAMENTO, EM MADEIRA SERRADA, E=25 MM, 4 UTILIZAÇÕES. AF_01/2024</t>
  </si>
  <si>
    <t>FABRICAÇÃO, MONTAGEM E DESMONTAGEM DE FÔRMA PARA SAPATA CORRIDA, EM CHAPA DE MADEIRA COMPENSADA RESINADA, E=17 MM, 2 UTILIZAÇÕES. AF_01/2024</t>
  </si>
  <si>
    <t>FABRICAÇÃO, MONTAGEM E DESMONTAGEM DE FÔRMA PARA SAPATA CORRIDA, EM CHAPA DE MADEIRA COMPENSADA RESINADA, E=17 MM, 4 UTILIZAÇÕES. AF_01/2024</t>
  </si>
  <si>
    <t>FABRICAÇÃO, MONTAGEM E DESMONTAGEM DE FÔRMA PARA SAPATA CORRIDA, EM MADEIRA SERRADA, E=25 MM, 1 UTILIZAÇÃO. AF_01/2024</t>
  </si>
  <si>
    <t>FABRICAÇÃO, MONTAGEM E DESMONTAGEM DE FÔRMA PARA SAPATA CORRIDA, EM MADEIRA SERRADA, E=25 MM, 2 UTILIZAÇÕES. AF_01/2024</t>
  </si>
  <si>
    <t>FABRICAÇÃO, MONTAGEM E DESMONTAGEM DE FÔRMA PARA SAPATA CORRIDA, EM MADEIRA SERRADA, E=25 MM, 4 UTILIZAÇÕES. AF_01/2024</t>
  </si>
  <si>
    <t>FABRICAÇÃO, MONTAGEM E DESMONTAGEM DE FÔRMA PARA SAPATA, EM CHAPA DE MADEIRA COMPENSADA RESINADA, E=17 MM, 2 UTILIZAÇÕES. AF_01/2024</t>
  </si>
  <si>
    <t>FABRICAÇÃO, MONTAGEM E DESMONTAGEM DE FÔRMA PARA SAPATA, EM CHAPA DE MADEIRA COMPENSADA RESINADA, E=17 MM, 4 UTILIZAÇÕES. AF_01/2024</t>
  </si>
  <si>
    <t>FABRICAÇÃO, MONTAGEM E DESMONTAGEM DE FÔRMA PARA SAPATA, EM MADEIRA SERRADA, E=25 MM, 1 UTILIZAÇÃO. AF_01/2024</t>
  </si>
  <si>
    <t>FABRICAÇÃO, MONTAGEM E DESMONTAGEM DE FÔRMA PARA SAPATA, EM MADEIRA SERRADA, E=25 MM, 2 UTILIZAÇÕES. AF_01/2024</t>
  </si>
  <si>
    <t>FABRICAÇÃO, MONTAGEM E DESMONTAGEM DE FÔRMA PARA SAPATA, EM MADEIRA SERRADA, E=25 MM, 4 UTILIZAÇÕES. AF_01/2024</t>
  </si>
  <si>
    <t>FABRICAÇÃO, MONTAGEM E DESMONTAGEM DE FÔRMA PARA VIGA BALDRAME, EM CHAPA DE MADEIRA COMPENSADA RESINADA, E=17 MM, 2 UTILIZAÇÕES. AF_01/2024</t>
  </si>
  <si>
    <t>FABRICAÇÃO, MONTAGEM E DESMONTAGEM DE FÔRMA PARA VIGA BALDRAME, EM CHAPA DE MADEIRA COMPENSADA RESINADA, E=17 MM, 4 UTILIZAÇÕES. AF_01/2024</t>
  </si>
  <si>
    <t>FABRICAÇÃO, MONTAGEM E DESMONTAGEM DE FÔRMA PARA VIGA BALDRAME, EM MADEIRA SERRADA, E=25 MM, 1 UTILIZAÇÃO. AF_01/2024</t>
  </si>
  <si>
    <t>FABRICAÇÃO, MONTAGEM E DESMONTAGEM DE FÔRMA PARA VIGA BALDRAME, EM MADEIRA SERRADA, E=25 MM, 2 UTILIZAÇÕES. AF_01/2024</t>
  </si>
  <si>
    <t>FABRICAÇÃO, MONTAGEM E DESMONTAGEM DE FÔRMA PARA VIGA BALDRAME, EM MADEIRA SERRADA, E=25 MM, 4 UTILIZAÇÕES. AF_01/2024</t>
  </si>
  <si>
    <t>MONTAGEM E DESMONTAGEM DE FÔRMA PARA ESTRUTURA CIRCULAR, COM INSTALAÇÃO EXCLUSIVAMENTE NA FACE INTERNA DA ESTRUTURA, COM AUXÍLIO DE GUINDASTE. AF_07/2024</t>
  </si>
  <si>
    <t>MONTAGEM E DESMONTAGEM DE FÔRMA PARA ESTRUTURA CIRCULAR, COM INSTALAÇÃO EXCLUSIVAMENTE NA FACE INTERNA DA ESTRUTURA, SEM AUXÍLIO DE GUINDASTE. AF_07/2024</t>
  </si>
  <si>
    <t>MONTAGEM E DESMONTAGEM DE FÔRMA PARA ESTRUTURA CIRCULAR, COM INSTALAÇÃO NA FACE INTERNA E EXTERNA DA EXTRUTURA, COM AUXÍLIO DE GUINDASTE. AF_07/2024</t>
  </si>
  <si>
    <t>MONTAGEM E DESMONTAGEM DE FÔRMA PARA ESTRUTURA CIRCULAR, COM INSTALAÇÃO NA FACE INTERNA E EXTERNA DA EXTRUTURA, SEM AUXÍLIO DE GUINDASTE. AF_07/2024</t>
  </si>
  <si>
    <t>ESCORAMENTO DE FÔRMAS DE LAJE EM MADEIRA NÃO APARELHADA, PÉ-DIREITO DUPLO, INCLUSO TRAVAMENTO, 4 UTILIZAÇÕES. AF_09/2020</t>
  </si>
  <si>
    <t>ESCORAMENTO DE FÔRMAS DE LAJE EM MADEIRA NÃO APARELHADA, PÉ-DIREITO SIMPLES, INCLUSO TRAVAMENTO, 4 UTILIZAÇÕES. AF_09/2020</t>
  </si>
  <si>
    <t>FABRICAÇÃO DE ESCORAS DE VIGA DO TIPO GARFO, EM MADEIRA. AF_09/2020</t>
  </si>
  <si>
    <t>FABRICAÇÃO DE ESCORAS DO TIPO PONTALETE, EM MADEIRA, PARA PÉ-DIREITO DUPLO. AF_09/2020</t>
  </si>
  <si>
    <t>FABRICAÇÃO DE ESCORAS DO TIPO PONTALETE, EM MADEIRA, PARA PÉ-DIREITO SIMPLES. AF_09/2020</t>
  </si>
  <si>
    <t>FABRICAÇÃO DE FÔRMA PARA LAJES, EM CHAPA DE MADEIRA COMPENSADA PLASTIFICADA, E = 18 MM. AF_09/2020</t>
  </si>
  <si>
    <t>FABRICAÇÃO DE FÔRMA PARA LAJES, EM CHAPA DE MADEIRA COMPENSADA RESINADA, E = 17 MM. AF_09/2020</t>
  </si>
  <si>
    <t>FABRICAÇÃO DE FÔRMA PARA LAJES, EM MADEIRA SERRADA, E=25 MM. AF_09/2020</t>
  </si>
  <si>
    <t>FABRICAÇÃO DE FÔRMA PARA PILARES E ESTRUTURAS SIMILARES, EM CHAPA DE MADEIRA COMPENSADA PLASTIFICADA, E = 18 MM. AF_09/2020</t>
  </si>
  <si>
    <t>FABRICAÇÃO DE FÔRMA PARA PILARES E ESTRUTURAS SIMILARES, EM CHAPA DE MADEIRA COMPENSADA RESINADA, E = 17 MM. AF_09/2020</t>
  </si>
  <si>
    <t>FABRICAÇÃO DE FÔRMA PARA PILARES E ESTRUTURAS SIMILARES, EM MADEIRA SERRADA, E=25 MM. AF_09/2020</t>
  </si>
  <si>
    <t>FABRICAÇÃO DE FÔRMA PARA VIGAS, COM MADEIRA SERRADA, E = 25 MM. AF_09/2020</t>
  </si>
  <si>
    <t>FABRICAÇÃO DE FÔRMA PARA VIGAS, EM CHAPA DE MADEIRA COMPENSADA PLASTIFICADA, E = 18 MM. AF_09/2020</t>
  </si>
  <si>
    <t>FABRICAÇÃO DE FÔRMA PARA VIGAS, EM CHAPA DE MADEIRA COMPENSADA RESINADA, E = 17 MM. AF_09/2020</t>
  </si>
  <si>
    <t>MONTAGEM E DESMONTAGEM DE FÔRMA DE LAJE MACIÇA, PÉ-DIREITO DUPLO,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</si>
  <si>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</si>
  <si>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</si>
  <si>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</si>
  <si>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DUPLO, EM CHAPA DE MADEIRA COMPENSADA RESINADA, 2 UTILIZAÇÕES. AF_09/2020</t>
  </si>
  <si>
    <t>MONTAGEM E DESMONTAGEM DE FÔRMA DE LAJE MACIÇA, PÉ-DIREITO DUPLO, EM CHAPA DE MADEIRA COMPENSADA RESINADA, 4 UTILIZAÇÕES. AF_09/2020</t>
  </si>
  <si>
    <t>MONTAGEM E DESMONTAGEM DE FÔRMA DE LAJE MACIÇA, PÉ-DIREITO DUPLO,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</si>
  <si>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</si>
  <si>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PLASTIFICADA, 10 UTILIZAÇÕES. AF_09/2020</t>
  </si>
  <si>
    <t>MONTAGEM E DESMONTAGEM DE FÔRMA DE LAJE MACIÇA, PÉ-DIREITO SIMPLES, EM CHAPA DE MADEIRA COMPENSADA PLASTIFICADA, 12 UTILIZAÇÕES. AF_09/2020</t>
  </si>
  <si>
    <t>MONTAGEM E DESMONTAGEM DE FÔRMA DE LAJE MACIÇA, PÉ-DIREITO SIMPLES, EM CHAPA DE MADEIRA COMPENSADA PLASTIFICADA, 14 UTILIZAÇÕES. AF_09/2020</t>
  </si>
  <si>
    <t>MONTAGEM E DESMONTAGEM DE FÔRMA DE LAJE MACIÇA, PÉ-DIREITO SIMPLES, EM CHAPA DE MADEIRA COMPENSADA PLASTIFICADA, 18 UTILIZAÇÕES. AF_09/2020</t>
  </si>
  <si>
    <t>MONTAGEM E DESMONTAGEM DE FÔRMA DE LAJE MACIÇA, PÉ-DIREITO SIMPLES, EM CHAPA DE MADEIRA COMPENSADA RESINADA E CIMBRAMENTO DE MADEIRA, 2 UTILIZAÇÕES. AF_03/2022</t>
  </si>
  <si>
    <t>MONTAGEM E DESMONTAGEM DE FÔRMA DE LAJE MACIÇA, PÉ-DIREITO SIMPLES, EM CHAPA DE MADEIRA COMPENSADA RESINADA E CIMBRAMENTO DE MADEIRA, 4 UTILIZAÇÕES. AF_03/2022</t>
  </si>
  <si>
    <t>MONTAGEM E DESMONTAGEM DE FÔRMA DE LAJE MACIÇA, PÉ-DIREITO SIMPLES, EM CHAPA DE MADEIRA COMPENSADA RESINADA E CIMBRAMENTO DE MADEIRA, 6 UTILIZAÇÕES. AF_03/2022</t>
  </si>
  <si>
    <t>MONTAGEM E DESMONTAGEM DE FÔRMA DE LAJE MACIÇA, PÉ-DIREITO SIMPLES, EM CHAPA DE MADEIRA COMPENSADA RESINADA E CIMBRAMENTO DE MADEIRA, 8 UTILIZAÇÕES. AF_03/2022</t>
  </si>
  <si>
    <t>MONTAGEM E DESMONTAGEM DE FÔRMA DE LAJE MACIÇA, PÉ-DIREITO SIMPLES, EM CHAPA DE MADEIRA COMPENSADA RESINADA, 2 UTILIZAÇÕES. AF_09/2020</t>
  </si>
  <si>
    <t>MONTAGEM E DESMONTAGEM DE FÔRMA DE LAJE MACIÇA, PÉ-DIREITO SIMPLES, EM CHAPA DE MADEIRA COMPENSADA RESINADA, 4 UTILIZAÇÕES. AF_09/2020</t>
  </si>
  <si>
    <t>MONTAGEM E DESMONTAGEM DE FÔRMA DE LAJE MACIÇA, PÉ-DIREITO SIMPLES, EM CHAPA DE MADEIRA COMPENSADA RESINADA, 6 UTILIZAÇÕES. AF_09/2020</t>
  </si>
  <si>
    <t>MONTAGEM E DESMONTAGEM DE FÔRMA DE LAJE MACIÇA, PÉ-DIREITO SIMPLES, EM CHAPA DE MADEIRA COMPENSADA RESINADA, 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</si>
  <si>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</si>
  <si>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</si>
  <si>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</si>
  <si>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</si>
  <si>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</si>
  <si>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</si>
  <si>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</si>
  <si>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</si>
  <si>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</si>
  <si>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</si>
  <si>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</si>
  <si>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SIMPLES, EM CHAPA DE MADEIRA COMPENSADA RESINADA, 18 UTILIZAÇÕES. AF_09/2020</t>
  </si>
  <si>
    <t>MONTAGEM E DESMONTAGEM DE FÔRMA DE LAJE NERVURADA COM CUBETA E ASSOALHO, PÉ-DIREITO SIMPLES, EM CHAPA DE MADEIRA COMPENSADA RESINADA, 8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</si>
  <si>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</si>
  <si>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</si>
  <si>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</si>
  <si>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DUPLO, EM CHAPA DE MADEIRA COMPENSADA PLASTIFICADA, 18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</si>
  <si>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</si>
  <si>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</si>
  <si>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</si>
  <si>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</si>
  <si>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</si>
  <si>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</si>
  <si>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</si>
  <si>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</si>
  <si>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</si>
  <si>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</si>
  <si>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</si>
  <si>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</si>
  <si>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</si>
  <si>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</si>
  <si>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</si>
  <si>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VIGA, ESCORAMENTO COM GARFO DE MADEIRA, PÉ-DIREITO DUPLO,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</si>
  <si>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</si>
  <si>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</si>
  <si>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</si>
  <si>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COM GARFO DE MADEIRA, PÉ-DIREITO DUPLO, EM CHAPA DE MADEIRA RESINADA, 2 UTILIZAÇÕES. AF_09/2020</t>
  </si>
  <si>
    <t>MONTAGEM E DESMONTAGEM DE FÔRMA DE VIGA, ESCORAMENTO COM GARFO DE MADEIRA, PÉ-DIREITO DUPLO,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</si>
  <si>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</si>
  <si>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DUPLO, EM CHAPA DE MADEIRA RESINADA, 8 UTILIZAÇÕES. AF_09/2020</t>
  </si>
  <si>
    <t>MONTAGEM E DESMONTAGEM DE FÔRMA DE VIGA, ESCORAMENTO COM GARFO DE MADEIRA, PÉ-DIREITO SIMPLES, EM CHAPA DE MADEIRA PLASTIFICADA, 10 UTILIZAÇÕES. AF_09/2020</t>
  </si>
  <si>
    <t>MONTAGEM E DESMONTAGEM DE FÔRMA DE VIGA, ESCORAMENTO COM GARFO DE MADEIRA, PÉ-DIREITO SIMPLES, EM CHAPA DE MADEIRA PLASTIFICADA, 12 UTILIZAÇÕES. AF_09/2020</t>
  </si>
  <si>
    <t>MONTAGEM E DESMONTAGEM DE FÔRMA DE VIGA, ESCORAMENTO COM GARFO DE MADEIRA, PÉ-DIREITO SIMPLES, EM CHAPA DE MADEIRA PLASTIFICADA, 14 UTILIZAÇÕES. AF_09/2020</t>
  </si>
  <si>
    <t>MONTAGEM E DESMONTAGEM DE FÔRMA DE VIGA, ESCORAMENTO COM GARFO DE MADEIRA, PÉ-DIREITO SIMPLES, EM CHAPA DE MADEIRA PLASTIFICADA, 18 UTILIZAÇÕES. AF_09/2020</t>
  </si>
  <si>
    <t>MONTAGEM E DESMONTAGEM DE FÔRMA DE VIGA, ESCORAMENTO COM GARFO DE MADEIRA, PÉ-DIREITO SIMPLES, EM CHAPA DE MADEIRA RESINADA, 2 UTILIZAÇÕES. AF_09/2020</t>
  </si>
  <si>
    <t>MONTAGEM E DESMONTAGEM DE FÔRMA DE VIGA, ESCORAMENTO COM GARFO DE MADEIRA, PÉ-DIREITO SIMPLES, EM CHAPA DE MADEIRA RESINADA, 4 UTILIZAÇÕES. AF_09/2020</t>
  </si>
  <si>
    <t>MONTAGEM E DESMONTAGEM DE FÔRMA DE VIGA, ESCORAMENTO COM GARFO DE MADEIRA, PÉ-DIREITO SIMPLES, EM CHAPA DE MADEIRA RESINADA, 6 UTILIZAÇÕES. AF_09/2020</t>
  </si>
  <si>
    <t>MONTAGEM E DESMONTAGEM DE FÔRMA DE VIGA, ESCORAMENTO COM GARFO DE MADEIRA, PÉ-DIREITO SIMPLES, EM CHAPA DE MADEIRA RESINADA, 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</si>
  <si>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</si>
  <si>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</si>
  <si>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</si>
  <si>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METÁLICO, PÉ-DIREITO DUPLO, EM CHAPA DE MADEIRA PLASTIFICADA, 10 UTILIZAÇÕES. AF_09/2020</t>
  </si>
  <si>
    <t>MONTAGEM E DESMONTAGEM DE FÔRMA DE VIGA, ESCORAMENTO METÁLICO, PÉ-DIREITO DUPLO, EM CHAPA DE MADEIRA PLASTIFICADA, 12 UTILIZAÇÕES. AF_09/2020</t>
  </si>
  <si>
    <t>MONTAGEM E DESMONTAGEM DE FÔRMA DE VIGA, ESCORAMENTO METÁLICO, PÉ-DIREITO DUPLO, EM CHAPA DE MADEIRA PLASTIFICADA, 14 UTILIZAÇÕES. AF_09/2020</t>
  </si>
  <si>
    <t>MONTAGEM E DESMONTAGEM DE FÔRMA DE VIGA, ESCORAMENTO METÁLICO, PÉ-DIREITO DUPLO, EM CHAPA DE MADEIRA PLASTIFICADA, 18 UTILIZAÇÕES. AF_09/2020</t>
  </si>
  <si>
    <t>MONTAGEM E DESMONTAGEM DE FÔRMA DE VIGA, ESCORAMENTO METÁLICO, PÉ-DIREITO DUPLO, EM CHAPA DE MADEIRA RESINADA, 2 UTILIZAÇÕES. AF_09/2020</t>
  </si>
  <si>
    <t>MONTAGEM E DESMONTAGEM DE FÔRMA DE VIGA, ESCORAMENTO METÁLICO, PÉ-DIREITO DUPLO, EM CHAPA DE MADEIRA RESINADA, 4 UTILIZAÇÕES. AF_09/2020</t>
  </si>
  <si>
    <t>MONTAGEM E DESMONTAGEM DE FÔRMA DE VIGA, ESCORAMENTO METÁLICO, PÉ-DIREITO DUPLO, EM CHAPA DE MADEIRA RESINADA, 6 UTILIZAÇÕES. AF_09/2020</t>
  </si>
  <si>
    <t>MONTAGEM E DESMONTAGEM DE FÔRMA DE VIGA, ESCORAMENTO METÁLICO, PÉ-DIREITO DUPLO, EM CHAPA DE MADEIRA RESINADA, 8 UTILIZAÇÕES. AF_09/2020</t>
  </si>
  <si>
    <t>MONTAGEM E DESMONTAGEM DE FÔRMA DE VIGA, ESCORAMENTO METÁLICO, PÉ-DIREITO SIMPLES, EM CHAPA DE MADEIRA PLASTIFICADA, 10 UTILIZAÇÕES. AF_09/2020</t>
  </si>
  <si>
    <t>MONTAGEM E DESMONTAGEM DE FÔRMA DE VIGA, ESCORAMENTO METÁLICO, PÉ-DIREITO SIMPLES, EM CHAPA DE MADEIRA PLASTIFICADA, 12 UTILIZAÇÕES. AF_09/2020</t>
  </si>
  <si>
    <t>MONTAGEM E DESMONTAGEM DE FÔRMA DE VIGA, ESCORAMENTO METÁLICO, PÉ-DIREITO SIMPLES, EM CHAPA DE MADEIRA PLASTIFICADA, 14 UTILIZAÇÕES. AF_09/2020</t>
  </si>
  <si>
    <t>MONTAGEM E DESMONTAGEM DE FÔRMA DE VIGA, ESCORAMENTO METÁLICO, PÉ-DIREITO SIMPLES, EM CHAPA DE MADEIRA PLASTIFICADA, 18 UTILIZAÇÕES. AF_09/2020</t>
  </si>
  <si>
    <t>MONTAGEM E DESMONTAGEM DE FÔRMA DE VIGA, ESCORAMENTO METÁLICO, PÉ-DIREITO SIMPLES, EM CHAPA DE MADEIRA RESINADA, 2 UTILIZAÇÕES. AF_09/2020</t>
  </si>
  <si>
    <t>MONTAGEM E DESMONTAGEM DE FÔRMA DE VIGA, ESCORAMENTO METÁLICO, PÉ-DIREITO SIMPLES, EM CHAPA DE MADEIRA RESINADA, 4 UTILIZAÇÕES. AF_09/2020</t>
  </si>
  <si>
    <t>MONTAGEM E DESMONTAGEM DE FÔRMA DE VIGA, ESCORAMENTO METÁLICO, PÉ-DIREITO SIMPLES, EM CHAPA DE MADEIRA RESINADA, 6 UTILIZAÇÕES. AF_09/2020</t>
  </si>
  <si>
    <t>MONTAGEM E DESMONTAGEM DE FÔRMA DE VIGA, ESCORAMENTO METÁLICO, PÉ-DIREITO SIMPLES, EM CHAPA DE MADEIRA RESINADA, 8 UTILIZAÇÕES. AF_09/2020</t>
  </si>
  <si>
    <t>FABRICAÇÃO DE FÔRMA PARA PILARES CIRCULARES, EM CHAPA DE MADEIRA COMPENSADA RESINADA, PÉ-DIREITO DUPLO. AF_05/2024</t>
  </si>
  <si>
    <t>FABRICAÇÃO DE FÔRMA PARA PILARES CIRCULARES, EM CHAPA DE MADEIRA COMPENSADA RESINADA, PÉ-DIREITO SIMPLES. AF_05/2024</t>
  </si>
  <si>
    <t>MONTAGEM E DESMONTAGEM DE FÔRMA DE PILARES CIRCULARES, COM ÁREA MÉDIA DAS SEÇÕES MAIOR QUE 0,28 M², EM PAPELÃO. AF_05/2024</t>
  </si>
  <si>
    <t>MONTAGEM E DESMONTAGEM DE FÔRMA DE PILARES CIRCULARES, COM ÁREA MÉDIA DAS SEÇÕES MENOR OU IGUAL A 0,28 M², EM PAPELÃO. AF_05/2024</t>
  </si>
  <si>
    <t>MONTAGEM E DESMONTAGEM DE FÔRMA DE PILARES CIRCULARES, PÉ-DIREITO DUPLO, EM MADEIRA, 2 UTILIZAÇÕES. AF_05/2024</t>
  </si>
  <si>
    <t>MONTAGEM E DESMONTAGEM DE FÔRMA DE PILARES CIRCULARES, PÉ-DIREITO DUPLO, METÁLICA. AF_05/2024</t>
  </si>
  <si>
    <t>MONTAGEM E DESMONTAGEM DE FÔRMA DE PILARES CIRCULARES, PÉ-DIREITO DUPLO, PLÁSTICA. AF_05/2024</t>
  </si>
  <si>
    <t>MONTAGEM E DESMONTAGEM DE FÔRMA DE PILARES CIRCULARES, PÉ-DIREITO SIMPLES, EM MADEIRA, 2 UTILIZAÇÕES. AF_05/2024</t>
  </si>
  <si>
    <t>MONTAGEM E DESMONTAGEM DE FÔRMA DE PILARES CIRCULARES, PÉ-DIREITO SIMPLES, METÁLICA. AF_05/2024</t>
  </si>
  <si>
    <t>MONTAGEM E DESMONTAGEM DE FÔRMA DE PILARES CIRCULARES, PÉ-DIREITO SIMPLES, PLÁSTICA. AF_05/2024</t>
  </si>
  <si>
    <t>MURO DE GABIÃO, ENCHIMENTO COM PEDRA DE MÃO TIPO RACHÃO, COM SOLO REFORÇADO, PARA MUROS COM ALTURA MAIOR QUE 12 M E MENOR OU IGUAL A 20 M - FORNECIMENTO E EXECUÇÃO. AF_03/2024</t>
  </si>
  <si>
    <t>MURO DE GABIÃO, ENCHIMENTO COM PEDRA DE MÃO TIPO RACHÃO, COM SOLO REFORÇADO, PARA MUROS COM ALTURA MAIOR QUE 20 M E MENOR OU IGUAL A 28 M - FORNECIMENTO E EXECUÇÃO. AF_03/2024</t>
  </si>
  <si>
    <t>MURO DE GABIÃO, ENCHIMENTO COM PEDRA DE MÃO TIPO RACHÃO, COM SOLO REFORÇADO, PARA MUROS COM ALTURA MAIOR QUE 4 M E MENOR OU IGUAL A 12 M - FORNECIMENTO E EXECUÇÃO. AF_03/2024</t>
  </si>
  <si>
    <t>MURO DE GABIÃO, ENCHIMENTO COM PEDRA DE MÃO TIPO RACHÃO, COM SOLO REFORÇADO, PARA MUROS COM ALTURA MENOR OU IGUAL A 4 M - FORNECIMENTO E EXECUÇÃO. AF_03/2024</t>
  </si>
  <si>
    <t>MURO DE GABIÃO, ENCHIMENTO COM PEDRA DE MÃO TIPO RACHÃO, DE GRAVIDADE, COM GAIOLAS DE COMPRIMENTO IGUAL A 2 M, PARA MUROS COM ALTURA MAIOR QUE 4 M E MENOR OU IGUAL A 6 M - FORNECIMENTO E EXECUÇÃO. AF_03/2024</t>
  </si>
  <si>
    <t>MURO DE GABIÃO, ENCHIMENTO COM PEDRA DE MÃO TIPO RACHÃO, DE GRAVIDADE, COM GAIOLAS DE COMPRIMENTO IGUAL A 2 M, PARA MUROS COM ALTURA MAIOR QUE 6 M E MENOR OU IGUAL A 10 M - FORNECIMENTO E EXECUÇÃO. AF_03/2024</t>
  </si>
  <si>
    <t>MURO DE GABIÃO, ENCHIMENTO COM PEDRA DE MÃO TIPO RACHÃO, DE GRAVIDADE, COM GAIOLAS DE COMPRIMENTO IGUAL A 2 M, PARA MUROS COM ALTURA MENOR OU IGUAL A 4 M - FORNECIMENTO E EXECUÇÃO. AF_03/2024</t>
  </si>
  <si>
    <t>MURO DE GABIÃO, ENCHIMENTO COM PEDRA DE MÃO TIPO RACHÃO, DE GRAVIDADE, COM GAIOLAS DE COMPRIMENTO IGUAL A 5 M, PARA MUROS COM ALTURA MAIOR QUE 4 M E MENOR OU IGUAL A 6 M - FORNECIMENTO E EXECUÇÃO. AF_03/2024</t>
  </si>
  <si>
    <t>MURO DE GABIÃO, ENCHIMENTO COM PEDRA DE MÃO TIPO RACHÃO, DE GRAVIDADE, COM GAIOLAS DE COMPRIMENTO IGUAL A 5 M, PARA MUROS COM ALTURA MAIOR QUE 6 M E MENOR OU IGUAL A 10 M- FORNECIMENTO E EXECUÇÃO. AF_03/2024</t>
  </si>
  <si>
    <t>MURO DE GABIÃO, ENCHIMENTO COM PEDRA DE MÃO TIPO RACHÃO, DE GRAVIDADE, COM GAIOLAS DE COMPRIMENTO IGUAL A 5 M, PARA MUROS COM ALTURA MENOR OU IGUAL A 4 M - FORNECIMENTO E EXECUÇÃO. AF_03/2024</t>
  </si>
  <si>
    <t>MURO DE GABIÃO, ENCHIMENTO COM RESÍDUO DE CONSTRUÇÃO E DEMOLIÇÃO, DE GRAVIDADE, COM GAIOLA TRAPEZOIDAL DE COMPRIMENTO IGUAL A 2 M, PARA MUROS COM ALTURA MAIOR QUE 2 M E MENOR OU IGUAL A 4 M - FORNECIMENTO E EXECUÇÃO. AF_03/2024</t>
  </si>
  <si>
    <t>MURO DE GABIÃO, ENCHIMENTO COM RESÍDUO DE CONSTRUÇÃO E DEMOLIÇÃO, DE GRAVIDADE, COM GAIOLA TRAPEZOIDAL DE COMPRIMENTO IGUAL A 2 M, PARA MUROS COM ALTURA MENOR OU IGUAL A 2 M - FORNECIMENTO E EXECUÇÃO. AF_03/2024</t>
  </si>
  <si>
    <t>PROTEÇÃO SUPERFICIAL DE CANAL EM GABIÃO TIPO COLCHÃO, ALTURA DE 17 CENTÍMETROS, ENCHIMENTO COM PEDRA DE MÃO TIPO RACHÃO - FORNECIMENTO E EXECUÇÃO. AF_03/2024</t>
  </si>
  <si>
    <t>PROTEÇÃO SUPERFICIAL DE CANAL EM GABIÃO TIPO COLCHÃO, ALTURA DE 23 CENTÍMETROS, ENCHIMENTO COM PEDRA DE MÃO TIPO RACHÃO - FORNECIMENTO E EXECUÇÃO. AF_03/2024</t>
  </si>
  <si>
    <t>PROTEÇÃO SUPERFICIAL DE CANAL EM GABIÃO TIPO COLCHÃO, ALTURA DE 30 CENTÍMETROS, ENCHIMENTO COM PEDRA DE MÃO TIPO RACHÃO - FORNECIMENTO E EXECUÇÃO. AF_03/2024</t>
  </si>
  <si>
    <t>PROTEÇÃO SUPERFICIAL DE CANAL EM GABIÃO TIPO SACO, DIÂMETRO DE 65 CENTÍMETROS, ENCHIMENTO MANUAL COM PEDRA DE MÃO TIPO RACHÃO - FORNECIMENTO E EXECUÇÃO. AF_03/2024</t>
  </si>
  <si>
    <t>ADUELA/ GALERIA ABERTA PRE-MOLDADA DE CONCRETO ARMADO, SECAO QUADRANGULAR INTERNA DE 1,50 X 1,50 M (L X A), MISULA DE 20 X 20 CM, C = 1,00 M, ESPESSURA MIN = 15 CM, TB-45 E FCK DO CONCRETO = 30 MPA FORNECIMENTO E ASSENTAMENTO. AF_01/2023</t>
  </si>
  <si>
    <t>ADUELA/ GALERIA ABERTA PRE-MOLDADA DE CONCRETO ARMADO, SECAO QUADRANGULAR INTERNA DE 2,00 X 2,00 M (L X A), MISULA DE 20 X 20 CM, C = 1,00 M, ESPESSURA MIN = 15 CM, TB-45 E FCK DO CONCRETO = 30 MPA FORNECIMENTO E ASSENTAMENTO. AF_01/2023</t>
  </si>
  <si>
    <t>ADUELA/ GALERIA ABERTA PRE-MOLDADA DE CONCRETO ARMADO, SECAO QUADRANGULAR INTERNA DE 2,00 X 2,00 M (L X A), MISULA DE 20 X 20 CM, C = 1,00 M, ESPESSURA MIN = 20 CM, TB-45 E FCK DO CONCRETO = 30 MPA FORNECIMENTO E ASSENTAMENTO. AF_01/2023</t>
  </si>
  <si>
    <t>ADUELA/ GALERIA ABERTA PRE-MOLDADA DE CONCRETO ARMADO, SECAO QUADRANGULAR INTERNA DE 2,50 X 2,50 M (L X A), MISULA DE 20 X 20 CM, C = 1,00 M, ESPESSURA MIN = 15 CM, TB-45 E FCK DO CONCRETO = 30 MPA FORNECIMENTO E ASSENTAMENTO. AF_01/2023</t>
  </si>
  <si>
    <t>ADUELA/ GALERIA ABERTA PRE-MOLDADA DE CONCRETO ARMADO, SECAO QUADRANGULAR INTERNA DE 2,50 X 2,50 M (L X A), MISULA DE 20 X 20 CM, C = 1,00 M, ESPESSURA MIN = 20 CM, TB-45 E FCK DO CONCRETO = 30 MPA FORNECIMENTO E ASSENTAMENTO. AF_01/2023</t>
  </si>
  <si>
    <t>ADUELA/ GALERIA ABERTA PRE-MOLDADA DE CONCRETO ARMADO, SECAO QUADRANGULAR INTERNA DE 2,50 X 2,50 M (L X A), MISULA DE 20 X 20 CM, C = 1,00 M, ESPESSURA MIN = 25 CM, TB-45 E FCK DO CONCRETO = 30 MPA FORNECIMENTO E ASSENTAMENTO. AF_01/2023</t>
  </si>
  <si>
    <t>ADUELA/ GALERIA ABERTA PRE-MOLDADA DE CONCRETO ARMADO, SECAO QUADRANGULAR INTERNA DE 3,00 X 3,00 M (L X A), MISULA DE 20 X 20 CM, C = 1,00 M, ESPESSURA MIN = 20 CM, TB-45 E FCK DO CONCRETO = 30 MPA FORNECIMENTO E ASSENTAMENTO. AF_01/2023</t>
  </si>
  <si>
    <t>ADUELA/ GALERIA ABERTA PRE-MOLDADA DE CONCRETO ARMADO, SECAO QUADRANGULAR INTERNA DE 3,00 X 3,00 M (L X A), MISULA DE 20 X 20 CM, C = 1,00 M, ESPESSURA MIN = 25 CM, TB-45 E FCK DO CONCRETO = 30 MPA FORNECIMENTO E ASSENTAMENTO. AF_01/2023</t>
  </si>
  <si>
    <t>ADUELA/ GALERIA ABERTA PRE-MOLDADA DE CONCRETO ARMADO, SECAO QUADRANGULAR INTERNA DE 3,00 X 3,00 M (L X A), MISULA DE 20 X 20 CM, C = 1,00 M, ESPESSURA MIN = 35 CM, TB-45 E FCK DO CONCRETO = 30 MPA FORNECIMENTO E ASSENTAMENTO. AF_01/2023</t>
  </si>
  <si>
    <t>ADUELA/ GALERIA ABERTA PRE-MOLDADA DE CONCRETO ARMADO, SECAO RETANGULAR INTERNA DE 2,00 X 1,50 M (L X A), MISULA DE 20 X 20 CM, C = 1,00 M, ESPESSURA MIN = 20 CM, TB-45 E FCK DO CONCRETO = 30 MPA FORNECIMENTO E ASSENTAMENTO. AF_01/2023</t>
  </si>
  <si>
    <t>ADUELA/ GALERIA ABERTA PRE-MOLDADA DE CONCRETO ARMADO, SECAO RETANGULAR INTERNA DE 2,50 X 1,50 M (L X A), MISULA DE 20 X 20 CM, C = 1,00 M, ESPESSURA MIN = 15 CM, TB-45 E FCK DO CONCRETO = 30 MPA FORNECIMENTO E ASSENTAMENTO. AF_01/2023</t>
  </si>
  <si>
    <t>ADUELA/ GALERIA ABERTA PRE-MOLDADA DE CONCRETO ARMADO, SECAO RETANGULAR INTERNA DE 2,50 X 2,00 M (L X A), MISULA DE 20 X 20 CM, C = 1,00 M, ESPESSURA MIN = 15 CM, TB-45 E FCK DO CONCRETO = 30 MPA FORNECIMENTO E ASSENTAMENTO. AF_01/2023</t>
  </si>
  <si>
    <t>ADUELA/ GALERIA ABERTA PRE-MOLDADA DE CONCRETO ARMADO, SECAO RETANGULAR INTERNA DE 2,50 X 2,00 M (L X A), MISULA DE 20 X 20 CM, C = 1,00 M, ESPESSURA MIN = 20 CM, TB-45 E FCK DO CONCRETO = 30 MPA FORNECIMENTO E ASSENTAMENTO. AF_01/2023</t>
  </si>
  <si>
    <t>ADUELA/ GALERIA ABERTA PRE-MOLDADA DE CONCRETO ARMADO, SECAO RETANGULAR INTERNA DE 3,00 X 2,00 M (L X A), MISULA DE 20 X 20 CM, C = 1,00 M, ESPESSURA MIN = 15 CM, TB-45 E FCK DO CONCRETO = 30 MPA FORNECIMENTO E ASSENTAMENTO. AF_01/2023</t>
  </si>
  <si>
    <t>ADUELA/ GALERIA ABERTA PRE-MOLDADA DE CONCRETO ARMADO, SECAO RETANGULAR INTERNA DE 3,00 X 2,00 M (L X A), MISULA DE 20 X 20 CM, C = 1,00 M, ESPESSURA MIN = 20 CM, TB-45 E FCK DO CONCRETO = 30 MPA FORNECIMENTO E ASSENTAMENTO. AF_01/2023</t>
  </si>
  <si>
    <t>ADUELA/ GALERIA FECHADA PRE-MOLDADA DE CONCRETO ARMADO, SECAO QUADRANGULAR INTERNA DE 1,50 X 1,50 M (L X A), MISULA DE 20 X 20 CM, C = 1,00 M, ESPESSURA MIN = 15 CM, TB-45 E FCK DO CONCRETO = 30 MPA FORNECIMENTO E ASSENTAMENTO. AF_01/2023</t>
  </si>
  <si>
    <t>ADUELA/ GALERIA FECHADA PRE-MOLDADA DE CONCRETO ARMADO, SECAO QUADRANGULAR INTERNA DE 2,00 X 2,00 M (L X A), MISULA DE 20 X 20 CM, C = 1,00 M, ESPESSURA MIN = 15 CM, TB-45 E FCK DO CONCRETO = 30 MPA FORNECIMENTO E ASSENTAMENTO. AF_01/2023</t>
  </si>
  <si>
    <t>ADUELA/ GALERIA FECHADA PRE-MOLDADA DE CONCRETO ARMADO, SECAO QUADRANGULAR INTERNA DE 2,00 X 2,00 M (L X A), MISULA DE 20 X 20 CM, C = 1,00 M, ESPESSURA MIN = 20 CM, TB-45 E FCK DO CONCRETO = 30 MPA FORNECIMENTO E ASSENTAMENTO. AF_01/2023</t>
  </si>
  <si>
    <t>ADUELA/ GALERIA FECHADA PRE-MOLDADA DE CONCRETO ARMADO, SECAO QUADRANGULAR INTERNA DE 2,50 X 2,50 M (L X A), MISULA DE 20 X 20 CM, C = 1,00 M, ESPESSURA MIN = 15 CM, TB-45 E FCK DO CONCRETO = 30 MPA FORNECIMENTO E ASSENTAMENTO. AF_01/2023</t>
  </si>
  <si>
    <t>ADUELA/ GALERIA FECHADA PRE-MOLDADA DE CONCRETO ARMADO, SECAO QUADRANGULAR INTERNA DE 2,50 X 2,50 M (L X A), MISULA DE 20 X 20 CM, C = 1,00 M, ESPESSURA MIN = 20 CM, TB-45 E FCK DO CONCRETO = 30 MPA FORNECIMENTO E ASSENTAMENTO. AF_01/2023</t>
  </si>
  <si>
    <t>ADUELA/ GALERIA FECHADA PRE-MOLDADA DE CONCRETO ARMADO, SECAO QUADRANGULAR INTERNA DE 2,50 X 2,50 M (L X A), MISULA DE 20 X 20 CM, C = 1,00 M, ESPESSURA MIN = 25 CM, TB-45 E FCK DO CONCRETO = 30 MPA FORNECIMENTO E ASSENTAMENTO. AF_01/2023</t>
  </si>
  <si>
    <t>ADUELA/ GALERIA FECHADA PRE-MOLDADA DE CONCRETO ARMADO, SECAO QUADRANGULAR INTERNA DE 3,00 X 3,00 M (L X A), MISULA DE 20 X 20 CM, C = 1,00 M, ESPESSURA MIN = 20 CM, TB-45 E FCK DO CONCRETO = 30 MPA FORNECIMENTO E ASSENTAMENTO. AF_01/2023</t>
  </si>
  <si>
    <t>ADUELA/ GALERIA FECHADA PRE-MOLDADA DE CONCRETO ARMADO, SECAO QUADRANGULAR INTERNA DE 3,00 X 3,00 M (L X A), MISULA DE 20 X 20 CM, C = 1,00 M, ESPESSURA MIN = 25 CM, TB-45 E FCK DO CONCRETO = 30 MPA FORNECIMENTO E ASSENTAMENTO. AF_01/2023</t>
  </si>
  <si>
    <t>ADUELA/ GALERIA FECHADA PRE-MOLDADA DE CONCRETO ARMADO, SECAO QUADRANGULAR INTERNA DE 3,00 X 3,00 M (L X A), MISULA DE 20 X 20 CM, C = 1,00 M, ESPESSURA MIN = 35 CM, TB-45 E FCK DO CONCRETO = 30 MPA FORNECIMENTO E ASSENTAMENTO. AF_01/2023</t>
  </si>
  <si>
    <t>APLICAÇÃO DE MANTA GEOTÊXTIL NAS JUNTAS RÍGIDAS DE ADUELAS PRÉ-MOLDADAS DE CONCRETO ARMADO. AF_01/2023</t>
  </si>
  <si>
    <t>EXECUÇÃO DE GEODRENO VERTICAL, PROFUNDIDADE MAIOR QUE 10 M E MENOR OU IGUAL A 30 M. AF_01/2026</t>
  </si>
  <si>
    <t>EXECUÇÃO DE GEODRENO VERTICAL, PROFUNDIDADE MENOR OU IGUAL A 10 M. AF_01/2026</t>
  </si>
  <si>
    <t>EXECUÇÃO DE PRÉ-FURO PARA GEODRENO VERTICAL. AF_01/2026</t>
  </si>
  <si>
    <t>APLICAÇÃO DE GESSO PROJETADO COM EQUIPAMENTO DE PROJEÇÃO EM PAREDES, DESEMPENADO (SEM TALISCAS), ESPESSURA DE 0,5CM. AF_03/2023</t>
  </si>
  <si>
    <t>APLICAÇÃO DE GESSO PROJETADO COM EQUIPAMENTO DE PROJEÇÃO EM PAREDES, DESEMPENADO (SEM TALISCAS), ESPESSURA DE 1,0CM. AF_03/2023</t>
  </si>
  <si>
    <t>APLICAÇÃO DE GESSO PROJETADO COM EQUIPAMENTO DE PROJEÇÃO EM PAREDES, SARRAFEADO (COM TALISCAS), ESPESSURA DE 1,0CM. AF_03/2023</t>
  </si>
  <si>
    <t>APLICAÇÃO DE GESSO PROJETADO COM EQUIPAMENTO DE PROJEÇÃO EM PAREDES, SARRAFEADO (COM TALISCAS), ESPESSURA DE 1,5CM. AF_03/2023</t>
  </si>
  <si>
    <t>APLICAÇÃO MANUAL DE GESSO DESEMPENADO (SEM TALISCAS) EM PAREDES COM PÉ DIREITO DUPLO, ESPESSURA DE 0,5CM. AF_03/2023</t>
  </si>
  <si>
    <t>APLICAÇÃO MANUAL DE GESSO DESEMPENADO (SEM TALISCAS) EM PAREDES COM PÉ DIREITO DUPLO, ESPESSURA DE 1,0CM. AF_03/2023</t>
  </si>
  <si>
    <t>APLICAÇÃO MANUAL DE GESSO DESEMPENADO (SEM TALISCAS) EM PAREDES, ESPESSURA DE 0,5CM. AF_03/2023</t>
  </si>
  <si>
    <t>APLICAÇÃO MANUAL DE GESSO DESEMPENADO (SEM TALISCAS) EM PAREDES, ESPESSURA DE 1,0CM. AF_03/2023</t>
  </si>
  <si>
    <t>APLICAÇÃO MANUAL DE GESSO DESEMPENADO (SEM TALISCAS) EM TETO DE AMBIENTES COM PAREDES EM PÉ DIREITO DUPLO E ÁREA ENTRE 5M² E 10M², ESPESSURA DE 0,5CM. AF_03/2023</t>
  </si>
  <si>
    <t>APLICAÇÃO MANUAL DE GESSO DESEMPENADO (SEM TALISCAS) EM TETO DE AMBIENTES COM PAREDES EM PÉ DIREITO DUPLO E ÁREA ENTRE 5M² E 10M², ESPESSURA DE 1,0CM. AF_03/2023</t>
  </si>
  <si>
    <t>APLICAÇÃO MANUAL DE GESSO DESEMPENADO (SEM TALISCAS) EM TETO DE AMBIENTES COM PAREDES EM PÉ DIREITO DUPLO E ÁREA MAIOR QUE 10M², ESPESSURA DE 0,5CM. AF_03/2023</t>
  </si>
  <si>
    <t>APLICAÇÃO MANUAL DE GESSO DESEMPENADO (SEM TALISCAS) EM TETO DE AMBIENTES COM PAREDES EM PÉ DIREITO DUPLO E ÁREA MAIOR QUE 10M², ESPESSURA DE 1,0CM. AF_03/2023</t>
  </si>
  <si>
    <t>APLICAÇÃO MANUAL DE GESSO DESEMPENADO (SEM TALISCAS) EM TETO DE AMBIENTES COM PAREDES EM PÉ DIREITO DUPLO E ÁREA MENOR QUE 5M², ESPESSURA DE 0,5CM. AF_03/2023</t>
  </si>
  <si>
    <t>APLICAÇÃO MANUAL DE GESSO DESEMPENADO (SEM TALISCAS) EM TETO DE AMBIENTES COM PAREDES EM PÉ DIREITO DUPLO E ÁREA MENOR QUE 5M², ESPESSURA DE 1,0CM. AF_03/2023</t>
  </si>
  <si>
    <t>APLICAÇÃO MANUAL DE GESSO DESEMPENADO (SEM TALISCAS) EM TETO DE AMBIENTES DE ÁREA ENTRE 5M² E 10M², ESPESSURA DE 0,5CM. AF_03/2023</t>
  </si>
  <si>
    <t>APLICAÇÃO MANUAL DE GESSO DESEMPENADO (SEM TALISCAS) EM TETO DE AMBIENTES DE ÁREA ENTRE 5M² E 10M², ESPESSURA DE 1,0CM. AF_03/2023</t>
  </si>
  <si>
    <t>APLICAÇÃO MANUAL DE GESSO DESEMPENADO (SEM TALISCAS) EM TETO DE AMBIENTES DE ÁREA MAIOR QUE 10M², ESPESSURA DE 0,5CM. AF_03/2023</t>
  </si>
  <si>
    <t>APLICAÇÃO MANUAL DE GESSO DESEMPENADO (SEM TALISCAS) EM TETO DE AMBIENTES DE ÁREA MAIOR QUE 10M², ESPESSURA DE 1,0CM. AF_03/2023</t>
  </si>
  <si>
    <t>APLICAÇÃO MANUAL DE GESSO DESEMPENADO (SEM TALISCAS) EM TETO DE AMBIENTES DE ÁREA MENOR QUE 5M², ESPESSURA DE 0,5CM. AF_03/2023</t>
  </si>
  <si>
    <t>APLICAÇÃO MANUAL DE GESSO DESEMPENADO (SEM TALISCAS) EM TETO DE AMBIENTES DE ÁREA MENOR QUE 5M², ESPESSURA DE 1,0CM. AF_03/2023</t>
  </si>
  <si>
    <t>APLICAÇÃO MANUAL DE GESSO SARRAFEADO (COM TALISCAS) EM PAREDES COM PÉ DIREITO DUPLO, ESPESSURA DE 1,0CM. AF_03/2023</t>
  </si>
  <si>
    <t>APLICAÇÃO MANUAL DE GESSO SARRAFEADO (COM TALISCAS) EM PAREDES COM PÉ DIREITO DUPLO, ESPESSURA DE 1,5CM. AF_03/2023</t>
  </si>
  <si>
    <t>APLICAÇÃO MANUAL DE GESSO SARRAFEADO (COM TALISCAS) EM PAREDES, ESPESSURA DE 1,0CM. AF_03/2023</t>
  </si>
  <si>
    <t>APLICAÇÃO MANUAL DE GESSO SARRAFEADO (COM TALISCAS) EM PAREDES, ESPESSURA DE 1,5CM. AF_03/2023</t>
  </si>
  <si>
    <t>ARMAÇÃO DE CINTA DE ALVENARIA ESTRUTURAL; DIÂMETRO DE 10,0 MM. AF_09/2021</t>
  </si>
  <si>
    <t>ARMAÇÃO DE CINTA DE ALVENARIA ESTRUTURAL; DIÂMETRO DE 12,5 MM. AF_09/2021</t>
  </si>
  <si>
    <t>ARMAÇÃO DE CINTA DE ALVENARIA ESTRUTURAL; DIÂMETRO DE 16,0 MM. AF_09/2021</t>
  </si>
  <si>
    <t>ARMAÇÃO DE VERGA E CONTRAVERGA DE ALVENARIA ESTRUTURAL; DIÂMETRO DE 10,0 MM. AF_09/2021</t>
  </si>
  <si>
    <t>ARMAÇÃO DE VERGA E CONTRAVERGA DE ALVENARIA ESTRUTURAL; DIÂMETRO DE 12,5 MM. AF_09/2021</t>
  </si>
  <si>
    <t>ARMAÇÃO DE VERGA E CONTRAVERGA DE ALVENARIA ESTRUTURAL; DIÂMETRO DE 16,0 MM. AF_09/2021</t>
  </si>
  <si>
    <t>ARMAÇÃO DE VERGA E CONTRAVERGA DE ALVENARIA ESTRUTURAL; DIÂMETRO DE 8,0 MM. AF_09/2021</t>
  </si>
  <si>
    <t>ARMAÇÃO VERTICAL DE ALVENARIA ESTRUTURAL; DIÂMETRO DE 10,0 MM. AF_09/2021</t>
  </si>
  <si>
    <t>ARMAÇÃO VERTICAL DE ALVENARIA ESTRUTURAL; DIÂMETRO DE 12,5 MM. AF_09/2021</t>
  </si>
  <si>
    <t>ARMAÇÃO VERTICAL DE ALVENARIA ESTRUTURAL; DIÂMETRO DE 16,0 MM. AF_09/2021</t>
  </si>
  <si>
    <t>GRAUTE FGK=15 MPA; TRAÇO 1:0,04:2,2:2,5 (EM MASSA SECA DE CIMENTO/CAL/AREIA GROSSA/BRITA 0) - PREPARO MECÂNICO COM BETONEIRA 400 L. AF_09/2021</t>
  </si>
  <si>
    <t>GRAUTE FGK=15 MPA; TRAÇO 1:2,2:2,5:0,3 (EM MASSA SECA DE CIMENTO/ AREIA GROSSA/ BRITA 0/ ADITIVO) - PREPARO MECÂNICO COM BETONEIRA 400 L. AF_09/2021</t>
  </si>
  <si>
    <t>GRAUTE FGK=20 MPA; TRAÇO 1:0,04:1,8:2,1 (EM MASSA SECA DE CIMENTO/ CAL/ AREIA GROSSA/ BRITA 0) - PREPARO MECÂNICO COM BETONEIRA 400 L. AF_09/2021</t>
  </si>
  <si>
    <t>GRAUTE FGK=20 MPA; TRAÇO 1:1,8:2,1:0,4 (EM MASSA SECA DE CIMENTO/ AREIA GROSSA/ BRITA 0/ ADITIVO) - PREPARO MECÂNICO COM BETONEIRA 400 L. AF_09/2021</t>
  </si>
  <si>
    <t>GRAUTE FGK=25 MPA; TRAÇO 1:0,02:1,3:1,6 (EM MASSA SECA DE CIMENTO/ CAL/ AREIA GROSSA/ BRITA 0) - PREPARO MECÂNICO COM BETONEIRA 400 L. AF_09/2021</t>
  </si>
  <si>
    <t>GRAUTE FGK=25 MPA; TRAÇO 1:1,3:1,6:0,4 (EM MASSA SECA DE CIMENTO/ AREIA GROSSA/ BRITA 0/ ADITIVO) - PREPARO MECÂNICO COM BETONEIRA 400 L. AF_09/2021</t>
  </si>
  <si>
    <t>GRAUTE FGK=30 MPA; TRAÇO 1:0,02:0,9:1,2 (EM MASSA SECA DE CIMENTO/ CAL/ AREIA GROSSA/ BRITA 0) - PREPARO MECÂNICO COM BETONEIRA 400 L. AF_09/2021</t>
  </si>
  <si>
    <t>GRAUTE FGK=30 MPA; TRAÇO 1:0,9:1,2:0,6 (EM MASSA SECA DE CIMENTO/ AREIA GROSSA/ BRITA 0/ ADITIVO) - PREPARO MECÂNICO COM BETONEIRA 400 L. AF_09/2021</t>
  </si>
  <si>
    <t>GRAUTEAMENTO DE CINTA INTERMEDIÁRIA OU DE CONTRAVERGA EM ALVENARIA ESTRUTURAL. AF_09/2021</t>
  </si>
  <si>
    <t>GRAUTEAMENTO DE CINTA SUPERIOR OU DE VERGA EM ALVENARIA ESTRUTURAL. AF_09/2021</t>
  </si>
  <si>
    <t>GRAUTEAMENTO VERTICAL EM ALVENARIA ESTRUTURAL. AF_09/2021</t>
  </si>
  <si>
    <t>CORRIMÃO DUPLO CENTRAL FIXADO NO PISO EM AÇO GALVANIZADO DE 1.1/2", MONTANTES TUBULARES 1.1/2" ESPAÇADOS DE 1,00M, FIXADO COM CHUMBADOR MECÂNICO. AF_10/2025</t>
  </si>
  <si>
    <t>CORRIMÃO DUPLO CENTRAL FIXADO NO PISO EM AÇO INOX DE 1.1/2", MONTANTES TUBULARES 1.1/2" ESPAÇADOS DE 1,00M, FIXADO COM CHUMBADOR MECÂNICO. AF_10/2025</t>
  </si>
  <si>
    <t>CORRIMÃO DUPLO FIXADO EM PAREDE, DIÂMETRO EXTERNO = 1 1/2", EM ALUMÍNIO. AF_10/2025</t>
  </si>
  <si>
    <t>CORRIMÃO DUPLO FIXADO EM PAREDE, DIÂMETRO EXTERNO = 1 1/2", EM AÇO GALVANIZADO. AF_10/2025</t>
  </si>
  <si>
    <t>CORRIMÃO DUPLO FIXADO EM PAREDE, DIÂMETRO EXTERNO = 1 1/2", EM AÇO INOX. AF_10/2025</t>
  </si>
  <si>
    <t>CORRIMÃO DUPLO FIXADO NO PISO EM AÇO GALVANIZADO DE 1.1/2", MONTANTES TUBULARES 1.1/2" ESPAÇADOS DE 1,00M, FIXADO COM CHUMBADOR MECÂNICO. AF_10/2025</t>
  </si>
  <si>
    <t>CORRIMÃO DUPLO FIXADO NO PISO EM AÇO INOX DE 1.1/2", MONTANTES TUBULARES 1.1/2" ESPAÇADOS DE 1,00M, FIXADO COM CHUMBADOR MECÂNICO. AF_10/2025</t>
  </si>
  <si>
    <t>CORRIMÃO SIMPLES FIXADO EM PAREDE, DIÂMETRO EXTERNO = 1 1/2", EM ALUMÍNIO. AF_10/2025_PS</t>
  </si>
  <si>
    <t>CORRIMÃO SIMPLES FIXADO EM PAREDE, DIÂMETRO EXTERNO = 1 1/2", EM AÇO GALVANIZADO. AF_10/2025_PS</t>
  </si>
  <si>
    <t>CORRIMÃO SIMPLES FIXADO EM PAREDE, DIÂMETRO EXTERNO = 1 1/2", EM AÇO INOX. AF_10/2025</t>
  </si>
  <si>
    <t>CORRIMÃO SIMPLES FIXADO NO PISO EM AÇO GALVANIZADO DE 1.1/2", MONTANTES TUBULARES 1.1/2" ESPAÇADOS DE 1,00M, FIXADO COM CHUMBADOR MECÂNICO. AF_10/2025</t>
  </si>
  <si>
    <t>CORRIMÃO SIMPLES FIXADO NO PISO EM AÇO INOX DE 1.1/2", MONTANTES TUBULARES 1.1/2" ESPAÇADOS DE 1,00M, FIXADO COM CHUMBADOR MECÂNICO. AF_10/2025</t>
  </si>
  <si>
    <t>GRADIL EM ALUMÍNIO FIXADO EM VÃOS DE JANELAS, FORMADO POR TUBOS DE 3/4". AF_10/2025</t>
  </si>
  <si>
    <t>GRADIL EM AÇO FIXADO EM VÃOS DE JANELAS, FORMADO POR BARRAS CHATAS DE 25X4,8 MM. AF_10/2025</t>
  </si>
  <si>
    <t>GUARDA-CORPO DE AÇO GALVANIZADO 0,92 M, DUPLO CORRIMÃO, MONTANTES TUBULARES DE 1.1/4" ESPAÇADOS DE 1,20M, TRAVESSA SUPERIOR E CORRIMÃO DE 1.1/2", GRADIL FORMADO POR TUBOS HORIZONTAIS DE 3/4", FIXADO COM CHUMBADORES MECÂNICOS. AF_10/2025</t>
  </si>
  <si>
    <t>GUARDA-CORPO DE AÇO GALVANIZADO COMPLEMENTAR À ALVENARIA, 0,65 M DE ALTURA, MONTANTES TUBULARES DE 1 1/4" ESPAÇADOS DE 1,80 M, TRAVESSA SUPERIOR DE 1 1/2", GRADIL FORMADO POR TUBOS HORIZONTAIS DE 1" E VERTICAIS DE 3/4", FIXADO COM ADESIVO ESTRUTURAL EPÓXI. AF_10/2025</t>
  </si>
  <si>
    <t>GUARDA-CORPO DE AÇO GALVANIZADO COMPLEMENTAR À ALVENARIA, 0,65 M DE ALTURA, MONTANTES TUBULARES DE 1 1/4" ESPAÇADOS DE 1,80 M, TRAVESSA SUPERIOR DE 1 1/2", GRADIL FORMADO POR TUBOS HORIZONTAIS DE 3/4", FIXADO COM ADESIVO ESTRUTURAL EPÓXI. AF_10/2025</t>
  </si>
  <si>
    <t>GUARDA-CORPO DE AÇO GALVANIZADO DE 1,10M, DUPLO CORRIMÃO, MONTANTES TUBULARES DE 1.1/2" ESPAÇADOS DE 1,20M, TRAVESSA SUPERIOR DE 2", GRADIL DE BARRAS CHATAS DE 32X4,8MM, FIXADO COM ADESIVO ESTRUTURAL EPOXI. AF_10/2025</t>
  </si>
  <si>
    <t>GUARDA-CORPO DE AÇO GALVANIZADO DE 1,10M, DUPLO CORRIMÃO, MONTANTES TUBULARES DE 1.1/4" ESPAÇADOS DE 1,20M, TRAVESSA SUPERIOR DE 1.1/2", GRADIL EM TUBOS HORIZONTAIS DE 1" E VERTICAIS DE 3/4", FIXADO COM ADESIVO ESTRUTURAL EPOXI. AF_10/2025</t>
  </si>
  <si>
    <t>GUARDA-CORPO DE AÇO GALVANIZADO DE 1,10M, DUPLO CORRIMÃO, MONTANTES TUBULARES DE 100X50MM ESPAÇADOS DE 1,20M, TRAVESSA SUPERIOR DE 3", GRADIL EM CANTONEIRA 51X51X4,8 MM E BARRAS CHATAS NA VERTICAL DE 32X4,8 MM, FIXADO COM ADESIVO EPOXI. AF_10/2025</t>
  </si>
  <si>
    <t>GUARDA-CORPO DE AÇO GALVANIZADO DE 1,10M, DUPLO CORRIMÃO, MONTANTES TUBULARES DE 30X30 MM ESPAÇADOS DE 1,20M, TRAVESSA SUPERIOR DE 1.1/2", GRADIL EM TUBOS HORIZONTAIS DE 25X25MM E VERTICAIS DE 20X20MM, FIXADO COM ADESIVO ESTRUTURAL EPOXI. AF_10/2025</t>
  </si>
  <si>
    <t>GUARDA-CORPO DE AÇO GALVANIZADO DE 1,10M, MONTANTES TUBULARES DE 1.1/2" ESPAÇADOS 1,20M, TRAVESSA SUPERIOR DE 2", GRADIL FORMADO POR BARRAS CHATAS DE 32X4,8MM, FIXADO COM ADESIVO ESTRUTURAL EPOXI. AF_10/2025</t>
  </si>
  <si>
    <t>GUARDA-CORPO DE AÇO GALVANIZADO DE 1,10M, MONTANTES TUBULARES DE 1.1/4" ESPAÇADOS 1,20M, TRAVESSA SUPERIOR DE 1.1/2", GRADIL FORMADO POR TUBOS HORIZONTAIS DE 1" E VERTICAIS DE 3/4", FIXADO COM ADESIVO ESTRUTURAL EPOXI. AF_10/2025_PS</t>
  </si>
  <si>
    <t>GUARDA-CORPO DE AÇO GALVANIZADO DE 1,10M, MONTANTES TUBULARES DE 100X50MM ESPAÇADOS DE 1,20M, TRAVESSA SUPERIOR DE 3", GRADIL EM CANTONEIRA 51X51X4,8 MM E BARRAS CHATAS NA VERTICAL DE 32X4,8 MM, FIXADO COM ADESIVO ESTRUTURAL EPOXI. AF_10/2025</t>
  </si>
  <si>
    <t>GUARDA-CORPO DE AÇO GALVANIZADO DE 1,10M, MONTANTES TUBULARES DE 30X30 MM ESPAÇADOS 1,20M, TRAVESSA SUPERIOR DE 1.1/2", GRADIL DE TUBOS HORIZONTAIS DE 25X25MM E VERTICAIS DE 20X20MM, FIXADO COM ADESIVO ESTRUTURAL EPOXI. AF_10/2025</t>
  </si>
  <si>
    <t>GUARDA-CORPO DE AÇO INOX DE 0,92 M, DUPLO CORRIMÃO, MONTANTES TUBULARES DE 1.1/4" ESPAÇADOS DE 1,20M, TRAVESSA SUPERIOR E CORRIMÃO DE 1.1/2", GRADIL FORMADO POR TUBOS HORIZONTAIS DE 3/4", FIXADO COM CHUMBADORES MECÂNICOS. AF_10/2025</t>
  </si>
  <si>
    <t>GUARDA-CORPO DE VIDRO LAMINADO 8 MM PARA ESCADAS, FIXADO NA LATERAL DOS DEGRAUS COM CHUMBADOR MECÂNICO. AF_10/2025</t>
  </si>
  <si>
    <t>GUARDA-CORPO EM AÇO INOX DE 1,10 M, COM MONTANTES TUBULARES DE 1 1/4" ESPAÇADOS DE 1,20 M, TRAVESSA SUPERIOR DE 1 1/2", PREENCHIMENTO EM VIDRO LAMINADO DE 8 MM (4+4), FIXADO COM CHUMBADOR MECÂNICO. AF_10/2025</t>
  </si>
  <si>
    <t>GUARDA-CORPO PANORÂMICO DE 1,10M, MONTANTES EM ALUMÍNIO DE 90X45 MM ESPAÇADOS DE 1,20M, TRAVESSA SUPERIOR EM ALUMÍNIO DE 120X60 MM E VIDRO LAMINADO 8 MM, FIXADO COM ADESIVO ESTRUTURAL EPOXI. AF_10/2025</t>
  </si>
  <si>
    <t>ASSENTAMENTO DE GUIA (MEIO-FIO) EM TRECHO CURVO, CONFECCIONADA EM CONCRETO PRÉ-FABRICADO, DIMENSÕES 100X15X13X20 CM (COMPRIMENTO X BASE INFERIOR X BASE SUPERIOR X ALTURA). AF_01/2024</t>
  </si>
  <si>
    <t>ASSENTAMENTO DE GUIA (MEIO-FIO) EM TRECHO CURVO, CONFECCIONADA EM CONCRETO PRÉ-FABRICADO, DIMENSÕES 100X15X13X30 CM (COMPRIMENTO X BASE INFERIOR X BASE SUPERIOR X ALTURA). AF_01/2024</t>
  </si>
  <si>
    <t>ASSENTAMENTO DE GUIA (MEIO-FIO) EM TRECHO CURVO, CONFECCIONADA EM CONCRETO PRÉ-FABRICADO, DIMENSÕES 39X6,5X6,5X19 CM (COMPRIMENTO X BASE INFERIOR X BASE SUPERIOR X ALTURA), PARA DELIMITAÇÃO DE JARDINS, PRAÇAS OU PASSEIOS. AF_01/2024</t>
  </si>
  <si>
    <t>ASSENTAMENTO DE GUIA (MEIO-FIO) EM TRECHO CURVO, CONFECCIONADA EM CONCRETO PRÉ-FABRICADO, DIMENSÕES 80X08X08X25 CM (COMPRIMENTO X BASE INFERIOR X BASE SUPERIOR X ALTURA). AF_01/2024</t>
  </si>
  <si>
    <t>ASSENTAMENTO DE GUIA (MEIO-FIO) EM TRECHO RETO, CONFECCIONADA EM CONCRETO PRÉ-FABRICADO, DIMENSÕES 100X15X13X20 CM (COMPRIMENTO X BASE INFERIOR X BASE SUPERIOR X ALTURA). AF_01/2024</t>
  </si>
  <si>
    <t>ASSENTAMENTO DE GUIA (MEIO-FIO) EM TRECHO RETO, CONFECCIONADA EM CONCRETO PRÉ-FABRICADO, DIMENSÕES 100X15X13X30 CM (COMPRIMENTO X BASE INFERIOR X BASE SUPERIOR X ALTURA). AF_01/2024</t>
  </si>
  <si>
    <t>ASSENTAMENTO DE GUIA (MEIO-FIO) EM TRECHO RETO, CONFECCIONADA EM CONCRETO PRÉ-FABRICADO, DIMENSÕES 39X6,5X6,5X19 CM (COMPRIMENTO X BASE INFERIOR X BASE SUPERIOR X ALTURA), PARA DELIMITAÇÃO DE JARDINS, PRAÇAS OU PASSEIOS. AF_01/2024</t>
  </si>
  <si>
    <t>ASSENTAMENTO DE GUIA (MEIO-FIO) EM TRECHO RETO, CONFECCIONADA EM CONCRETO PRÉ-FABRICADO, DIMENSÕES 80X08X08X25 CM (COMPRIMENTO X BASE INFERIOR X BASE SUPERIOR X ALTURA). AF_01/2024</t>
  </si>
  <si>
    <t>ASSENTAMENTO DE GUIA (MEIO-FIO), TIPO PAVER (FINCADINHA) EM TRECHO RETO, EM CONCRETO PRÉ-FABRICADO, DIMENSÕES 45X08X608X19 CM (COMPRIMENTO X BASE INFERIOR X BASE SUPERIOR X ALTURA), PARA DELIMITAÇÃO DE JARDINS, PRAÇAS OU PASSEIOS. AF_01/2024</t>
  </si>
  <si>
    <t>ASSENTAMENTO DE GUIA (MEIO-FIO), TIPO PAVER, FINCADINHA, EM TRECHO CURVO, EM CONCRETO PRÉ-FABRICADO, DIMENSÕES 45X08X08X19 CM (COMPRIMENTO X BASE INFERIOR X BASE SUPERIOR X ALTURA), PARA DELIMITAÇÃO DE JARDINS, PRAÇAS OU PASSEIOS. AF_01/2024</t>
  </si>
  <si>
    <t>EXECUÇÃO DE ESCORAS DE CONCRETO PARA CONTENÇÃO DE GUIAS PRÉ-FABRICADAS. AF_01/2024</t>
  </si>
  <si>
    <t>EXECUÇÃO DE SARJETA DE CONCRETO USINADO, MOLDADA IN LOCO EM TRECHO CURVO, 30 CM BASE X 10 CM ALTURA. AF_01/2024</t>
  </si>
  <si>
    <t>EXECUÇÃO DE SARJETA DE CONCRETO USINADO, MOLDADA IN LOCO EM TRECHO CURVO, 30 CM BASE X 15 CM ALTURA. AF_01/2024</t>
  </si>
  <si>
    <t>EXECUÇÃO DE SARJETA DE CONCRETO USINADO, MOLDADA IN LOCO EM TRECHO CURVO, 45 CM BASE X 10 CM ALTURA. AF_01/2024</t>
  </si>
  <si>
    <t>EXECUÇÃO DE SARJETA DE CONCRETO USINADO, MOLDADA IN LOCO EM TRECHO CURVO, 45 CM BASE X 15 CM ALTURA. AF_01/2024</t>
  </si>
  <si>
    <t>EXECUÇÃO DE SARJETA DE CONCRETO USINADO, MOLDADA IN LOCO EM TRECHO CURVO, 60 CM BASE X 10 CM ALTURA. AF_01/2024</t>
  </si>
  <si>
    <t>EXECUÇÃO DE SARJETA DE CONCRETO USINADO, MOLDADA IN LOCO EM TRECHO CURVO, 60 CM BASE X 15 CM ALTURA. AF_01/2024</t>
  </si>
  <si>
    <t>EXECUÇÃO DE SARJETA DE CONCRETO USINADO, MOLDADA IN LOCO EM TRECHO RETO, 30 CM BASE X 10 CM ALTURA. AF_01/2024</t>
  </si>
  <si>
    <t>EXECUÇÃO DE SARJETA DE CONCRETO USINADO, MOLDADA IN LOCO EM TRECHO RETO, 30 CM BASE X 15 CM ALTURA. AF_01/2024</t>
  </si>
  <si>
    <t>EXECUÇÃO DE SARJETA DE CONCRETO USINADO, MOLDADA IN LOCO EM TRECHO RETO, 45 CM BASE X 10 CM ALTURA. AF_01/2024</t>
  </si>
  <si>
    <t>EXECUÇÃO DE SARJETA DE CONCRETO USINADO, MOLDADA IN LOCO EM TRECHO RETO, 45 CM BASE X 15 CM ALTURA. AF_01/2024</t>
  </si>
  <si>
    <t>EXECUÇÃO DE SARJETA DE CONCRETO USINADO, MOLDADA IN LOCO EM TRECHO RETO, 60 CM BASE X 10 CM ALTURA. AF_01/2024</t>
  </si>
  <si>
    <t>EXECUÇÃO DE SARJETA DE CONCRETO USINADO, MOLDADA IN LOCO EM TRECHO RETO, 60 CM BASE X 15 CM ALTURA. AF_01/2024</t>
  </si>
  <si>
    <t>EXECUÇÃO DE SARJETÃO DE CONCRETO USINADO, MOLDADA IN LOCO EM TRECHO RETO, 100 CM BASE X 20 CM ALTURA. AF_01/2024</t>
  </si>
  <si>
    <t>GUIA (MEIO-FIO) CONCRETO, MOLDADA IN LOCO EM TRECHO CURVO COM EXTRUSORA, 13 CM BASE X 22 CM ALTURA. AF_01/2024</t>
  </si>
  <si>
    <t>GUIA (MEIO-FIO) CONCRETO, MOLDADA IN LOCO EM TRECHO CURVO COM EXTRUSORA, 15 CM BASE X 30 CM ALTURA. AF_01/2024</t>
  </si>
  <si>
    <t>GUIA (MEIO-FIO) CONCRETO, MOLDADA IN LOCO EM TRECHO RETO COM EXTRUSORA, 13 CM BASE X 22 CM ALTURA. AF_01/2024</t>
  </si>
  <si>
    <t>GUIA (MEIO-FIO) CONCRETO, MOLDADA IN LOCO EM TRECHO RETO COM EXTRUSORA, 15 CM BASE X 30 CM ALTURA. AF_01/2024</t>
  </si>
  <si>
    <t>GUIA (MEIO-FIO) E SARJETA CONJUGADOS DE CONCRETO, MOLDADA IN LOCO EM TRECHO CURVO COM EXTRUSORA, 45 CM BASE (15 CM BASE DA GUIA + 30 CM BASE DA SARJETA) X 22 CM ALTURA. AF_01/2024</t>
  </si>
  <si>
    <t>GUIA (MEIO-FIO) E SARJETA CONJUGADOS DE CONCRETO, MOLDADA IN LOCO EM TRECHO CURVO COM EXTRUSORA, 60 CM BASE (15 CM BASE DA GUIA + 45 CM BASE DA SARJETA) X 26 CM ALTURA. AF_01/2024</t>
  </si>
  <si>
    <t>GUIA (MEIO-FIO) E SARJETA CONJUGADOS DE CONCRETO, MOLDADA IN LOCO EM TRECHO CURVO COM EXTRUSORA, 65 CM BASE (15 CM BASE DA GUIA + 50 CM BASE DA SARJETA) X 26 CM ALTURA. AF_01/2024</t>
  </si>
  <si>
    <t>GUIA (MEIO-FIO) E SARJETA CONJUGADOS DE CONCRETO, MOLDADA IN LOCO EM TRECHO RETO COM EXTRUSORA, 45 CM BASE (15 CM BASE DA GUIA + 30 CM BASE DA SARJETA) X 22 CM ALTURA. AF_01/2024</t>
  </si>
  <si>
    <t>GUIA (MEIO-FIO) E SARJETA CONJUGADOS DE CONCRETO, MOLDADA IN LOCO EM TRECHO RETO COM EXTRUSORA, 60 CM BASE (15 CM BASE DA GUIA + 45 CM BASE DA SARJETA) X 26 CM ALTURA. AF_01/2024</t>
  </si>
  <si>
    <t>GUIA (MEIO-FIO) E SARJETA CONJUGADOS DE CONCRETO, MOLDADA IN LOCO EM TRECHO RETO COM EXTRUSORA, 65 CM BASE (15 CM BASE DA GUIA + 50 CM BASE DA SARJETA) X 26 CM ALTURA. AF_01/2024</t>
  </si>
  <si>
    <t>BLOCO AUTÔNOMO DE ILUMINAÇÃO DE EMERGÊNCIA COM DOIS REFLETORES - FORNECIMENTO E INSTALAÇÃO. AF_09/2024</t>
  </si>
  <si>
    <t>CÂMERA DE MONITORAMENTO COM ATÉ 25 METROS DE ALCANCE TIPO BULLET - FORNECIMENTO E INSTALAÇÃO. AF_09/2024</t>
  </si>
  <si>
    <t>CÂMERA DE MONITORAMENTO COM ATÉ 25 METROS DE ALCANCE TIPO DOME - FORNECIMENTO E INSTALAÇÃO. AF_09/2024</t>
  </si>
  <si>
    <t>CÂMERA DE MONITORAMENTO COM MAIS DE 25 METROS DE ALCANCE TIPO BULLET - FORNECIMENTO E INSTALAÇÃO. AF_09/2024</t>
  </si>
  <si>
    <t>CÂMERA IP BULLET - FORNECIMENTO E INSTALAÇÃO. AF_09/2024</t>
  </si>
  <si>
    <t>CÂMERA IP DOME RESOLUCAO 1MP - FORNECIMENTO E INSTALAÇÃO. AF_09/2024</t>
  </si>
  <si>
    <t>CÂMERA IP SPEED DOME - FORNECIMENTO E INSTALAÇÃO. AF_09/2024</t>
  </si>
  <si>
    <t>CÂMERA IP WIFI - FORNECIMENTO E INSTALAÇÃO. AF_09/2024</t>
  </si>
  <si>
    <t>DRIVER SLIM PARA FITA LED - FORNECIMENTO E INSTALAÇÃO. AF_09/2024</t>
  </si>
  <si>
    <t>FITA LED - FORNECIMENTO E INSTALAÇÃO. AF_09/2024</t>
  </si>
  <si>
    <t>LUMINÁRIA ARANDELA TIPO MEIA LUA, DE SOBREPOR, COM 1 LÂMPADA LED DE 6 W, SEM REATOR - FORNECIMENTO E INSTALAÇÃO. AF_09/2024</t>
  </si>
  <si>
    <t>LUMINÁRIA ARANDELA TIPO TARTARUGA, DE SOBREPOR, COM 1 LÂMPADA LED DE 6 W, SEM REATOR - FORNECIMENTO E INSTALAÇÃO. AF_09/2024</t>
  </si>
  <si>
    <t>LUMINÁRIA DE EMERGÊNCIA, COM 30 LÂMPADAS LED DE 2 W, SEM REATOR - FORNECIMENTO E INSTALAÇÃO. AF_09/2024</t>
  </si>
  <si>
    <t>LUMINÁRIA LED DE EMBUTIR - QUADRADA 60X60CM, INCLUSO DRIVER - FORNECIMENTO E INSTALAÇÃO. AF_09/2024</t>
  </si>
  <si>
    <t>LUMINÁRIA LED DE SOBREPOR - QUADRADA *60X60*CM, INCLUSO DRIVER - FORNECIMENTO E INSTALAÇÃO. AF_09/2024</t>
  </si>
  <si>
    <t>LUMINÁRIA LED DE SOBREPOR HERMÉTICA - *60X15CM*, INCLUSO DRIVER - FORNECIMENTO E INSTALAÇÃO. AF_09/2024</t>
  </si>
  <si>
    <t>LUMINÁRIA TIPO CALHA, DE EMBUTIR, COM 1 LÂMPADA TUBULAR LED DE 18 W, SEM REATOR - FORNECIMENTO E INSTALAÇÃO. AF_09/2024</t>
  </si>
  <si>
    <t>LUMINÁRIA TIPO CALHA, DE EMBUTIR, COM 2 LÂMPADAS TUBULARES LED DE 18 W, SEM REATOR - FORNECIMENTO E INSTALAÇÃO. AF_09/2024</t>
  </si>
  <si>
    <t>LUMINÁRIA TIPO CALHA, DE EMBUTIR, COM 2 LÂMPADAS TUBULARES LED DE 9 W, SEM REATOR - FORNECIMENTO E INSTALAÇÃO. AF_09/2024</t>
  </si>
  <si>
    <t>LUMINÁRIA TIPO CALHA, DE EMBUTIR, PARA 1 LÂMPADA TUBULAR LED DE 36 W, SEM LÂMPADA E SEM REATOR - FORNECIMENTO E INSTALAÇÃO. AF_09/2024</t>
  </si>
  <si>
    <t>LUMINÁRIA TIPO CALHA, DE EMBUTIR, PARA 2 LÂMPADAS TUBULARES LED DE 36 W, SEM LÂMPADA E SEM REATOR - FORNECIMENTO E INSTALAÇÃO. AF_09/2024</t>
  </si>
  <si>
    <t>LUMINÁRIA TIPO CALHA, DE SOBREPOR, COM 1 LÂMPADA TUBULAR LED DE 18 W, SEM REATOR - FORNECIMENTO E INSTALAÇÃO. AF_09/2024</t>
  </si>
  <si>
    <t>LUMINÁRIA TIPO CALHA, DE SOBREPOR, COM 1 LÂMPADA TUBULAR LED DE 9 W SEM REATOR - FORNECIMENTO E INSTALAÇÃO. AF_09/2024</t>
  </si>
  <si>
    <t>LUMINÁRIA TIPO CALHA, DE SOBREPOR, COM 2 LÂMPADAS TUBULARES LED DE 18 W, SEM REATOR - FORNECIMENTO E INSTALAÇÃO. AF_09/2024</t>
  </si>
  <si>
    <t>LUMINÁRIA TIPO CALHA, DE SOBREPOR, COM 2 LÂMPADAS TUBULARES LED DE 9 W SEM REATOR - FORNECIMENTO E INSTALAÇÃO. AF_09/2024</t>
  </si>
  <si>
    <t>LUMINÁRIA TIPO CALHA, DE SOBREPOR, PARA 1 LÂMPADA TUBULAR LED DE 36 W, SEM LÂMPADA E SEM REATOR - FORNECIMENTO E INSTALAÇÃO. AF_09/2024</t>
  </si>
  <si>
    <t>LUMINÁRIA TIPO CALHA, DE SOBREPOR, PARA 2 LÂMPADAS TUBULARES LED DE 36 W, SEM LÂMPADA E SEM REATOR - FORNECIMENTO E INSTALAÇÃO. AF_09/2024</t>
  </si>
  <si>
    <t>LUMINÁRIA TIPO PLAFON CIRCULAR, DE SOBREPOR, COM LED DE 12/13 W - FORNECIMENTO E INSTALAÇÃO. AF_09/2024</t>
  </si>
  <si>
    <t>LUMINÁRIA TIPO PLAFON QUADRADA, DE EMBUTIR, COM LED DE 12 W - FORNECIMENTO E INSTALAÇÃO. AF_09/2024</t>
  </si>
  <si>
    <t>LUMINÁRIA TIPO PLAFON QUADRADA, DE EMBUTIR, COM LED DE 18 W - FORNECIMENTO E INSTALAÇÃO. AF_09/2024</t>
  </si>
  <si>
    <t>LUMINÁRIA TIPO PLAFON QUADRADA, DE EMBUTIR, COM LED DE 24 W - FORNECIMENTO E INSTALAÇÃO. AF_09/2024</t>
  </si>
  <si>
    <t>LUMINÁRIA TIPO PLAFON QUADRADA, DE SOBREPOR, COM LED DE 12 W - FORNECIMENTO E INSTALAÇÃO. AF_09/2024</t>
  </si>
  <si>
    <t>LUMINÁRIA TIPO PLAFON QUADRADA, DE SOBREPOR, COM LED DE 18 W - FORNECIMENTO E INSTALAÇÃO. AF_09/2024</t>
  </si>
  <si>
    <t>LUMINÁRIA TIPO PLAFON QUADRADA, DE SOBREPOR, COM LED DE 24 W - FORNECIMENTO E INSTALAÇÃO. AF_09/2024</t>
  </si>
  <si>
    <t>LUMINÁRIA TIPO SPOT, DE EMBUTIR, COM 1 LÂMPADA LED PAR20 - FORNECIMENTO E INSTALAÇÃO. AF_09/2024</t>
  </si>
  <si>
    <t>LUMINÁRIA TIPO SPOT, DE SOBREPOR, COM 1 LÂMPADA LED PAR20 - FORNECIMENTO E INSTALAÇÃO. AF_09/2024</t>
  </si>
  <si>
    <t>LÂMPADA COMPACTA DE LED 10 W, BASE E27 - FORNECIMENTO E INSTALAÇÃO. AF_09/2024</t>
  </si>
  <si>
    <t>LÂMPADA COMPACTA DE LED 6 W, BASE E27 - FORNECIMENTO E INSTALAÇÃO. AF_09/2024</t>
  </si>
  <si>
    <t>LÂMPADA TUBULAR LED 9/10W SEM SOQUETE - FORNECIMENTO E INSTALAÇÃO. AF_09/2024</t>
  </si>
  <si>
    <t>LÂMPADA TUBULAR LED DE 18/20 W, COM SOQUETE, BASE G13 - FORNECIMENTO E INSTALAÇÃO. AF_09/2024_PS</t>
  </si>
  <si>
    <t>LÂMPADA TUBULAR LED DE 9/10 W, COM SOQUETE, BASE G13 - FORNECIMENTO E INSTALAÇÃO. AF_09/2024_PS</t>
  </si>
  <si>
    <t>PERFIL COM FITA LED - FORNECIMENTO E INSTALAÇÃO. AF_09/2024</t>
  </si>
  <si>
    <t>SENSOR DE PRESENÇA COM FOTOCÉLULA, FIXAÇÃO EM PAREDE - FORNECIMENTO E INSTALAÇÃO. AF_09/2024</t>
  </si>
  <si>
    <t>SENSOR DE PRESENÇA COM FOTOCÉLULA, FIXAÇÃO EM TETO - FORNECIMENTO E INSTALAÇÃO. AF_09/2024</t>
  </si>
  <si>
    <t>SENSOR DE PRESENÇA SEM FOTOCÉLULA, FIXAÇÃO EM PAREDE - FORNECIMENTO E INSTALAÇÃO. AF_09/2024</t>
  </si>
  <si>
    <t>SENSOR DE PRESENÇA SEM FOTOCÉLULA, FIXAÇÃO EM TETO - FORNECIMENTO E INSTALAÇÃO. AF_09/2024</t>
  </si>
  <si>
    <t>IMPERMEABILIZAÇÃO COM MANTA ASFÁLTICA COLADA COM ASFALTO DERRETIDO, DUAS CAMADAS, E = 3MM E E=4MM. AF_09/2023</t>
  </si>
  <si>
    <t>IMPERMEABILIZAÇÃO DE SUPERFÍCIE COM ARGAMASSA DE CIMENTO E AREIA, COM ADITIVO IMPERMEABILIZANTE, E = 1,5CM. AF_09/2023</t>
  </si>
  <si>
    <t>IMPERMEABILIZAÇÃO DE SUPERFÍCIE COM ARGAMASSA POLIMÉRICA / MEMBRANA ACRÍLICA, 3 DEMÃOS. AF_09/2023</t>
  </si>
  <si>
    <t>IMPERMEABILIZAÇÃO DE SUPERFÍCIE COM ARGAMASSA POLIMÉRICA / MEMBRANA ACRÍLICA, 4 DEMÃOS, REFORÇADA COM VÉU DE POLIÉSTER. AF_09/2023</t>
  </si>
  <si>
    <t>IMPERMEABILIZAÇÃO DE SUPERFÍCIE COM EMULSÃO ASFÁLTICA, 2 DEMÃOS. AF_09/2023</t>
  </si>
  <si>
    <t>IMPERMEABILIZAÇÃO DE SUPERFÍCIE COM MANTA ASFÁLTICA COLADA COM ASFALTO DERRETIDO, UMA CAMADA, E=4MM. AF_09/2023</t>
  </si>
  <si>
    <t>IMPERMEABILIZAÇÃO DE SUPERFÍCIE COM MANTA ASFÁLTICA, DUAS CAMADAS, INCLUSIVE APLICAÇÃO DE PRIMER ASFÁLTICO, E=3MM E E=4MM. AF_09/2023</t>
  </si>
  <si>
    <t>IMPERMEABILIZAÇÃO DE SUPERFÍCIE COM MANTA ASFÁLTICA, UMA CAMADA, INCLUSIVE APLICAÇÃO DE PRIMER ASFÁLTICO, E=4MM. AF_09/2023</t>
  </si>
  <si>
    <t>IMPERMEABILIZAÇÃO DE SUPERFÍCIE COM MEMBRANA A BASE DE POLIURÉIA, 2 DEMÃOS. AF_09/2023</t>
  </si>
  <si>
    <t>IMPERMEABILIZAÇÃO DE SUPERFÍCIE COM MEMBRANA À BASE DE POLIURETANO, 2 DEMÃOS. AF_09/2023</t>
  </si>
  <si>
    <t>IMPERMEABILIZAÇÃO DE SUPERFÍCIE COM MEMBRANA À BASE DE RESINA ACRÍLICA, 3 DEMÃOS. AF_09/2023</t>
  </si>
  <si>
    <t>PROTEÇÃO MECÂNICA DE SUPERFICIE HORIZONTAL COM ARGAMASSA DE CIMENTO E AREIA, TRAÇO 1:3, E=3CM. AF_09/2023</t>
  </si>
  <si>
    <t>PROTEÇÃO MECÂNICA DE SUPERFICIE HORIZONTAL COM ARGAMASSA DE CIMENTO E AREIA, TRAÇO 1:3, E=4CM. AF_09/2023</t>
  </si>
  <si>
    <t>PROTEÇÃO MECÂNICA DE SUPERFICIE HORIZONTAL COM ARGAMASSA DE CIMENTO E AREIA, TRAÇO 1:3, E=5CM. AF_09/2023</t>
  </si>
  <si>
    <t>PROTEÇÃO MECÂNICA DE SUPERFICIE HORIZONTAL COM CONCRETO 15 MPA, E=4CM. AF_09/2023</t>
  </si>
  <si>
    <t>PROTEÇÃO MECÂNICA DE SUPERFICIE HORIZONTAL COM CONCRETO 15 MPA, E=5CM. AF_09/2023</t>
  </si>
  <si>
    <t>PROTEÇÃO MECÂNICA DE SUPERFÍCIE HORIZONTAL COM ARGAMASSA DE CIMENTO E AREIA, TRAÇO 1:3, E=2CM. AF_09/2023</t>
  </si>
  <si>
    <t>PROTEÇÃO MECÂNICA DE SUPERFÍCIE VERTICAL COM ARGAMASSA DE CIMENTO E AREIA, TRAÇO 1:3, E=2CM. AF_09/2023</t>
  </si>
  <si>
    <t>PROTEÇÃO MECÂNICA DE SUPERFÍCIE VERTICAL COM ARGAMASSA DE CIMENTO E AREIA, TRAÇO 1:3, E=3CM. AF_09/2023</t>
  </si>
  <si>
    <t>PROTEÇÃO MECÂNICA DE SUPERFÍCIE VERTICAL COM ARGAMASSA DE CIMENTO E AREIA, TRAÇO 1:3, E=4CM. AF_09/2023</t>
  </si>
  <si>
    <t>PROTEÇÃO MECÂNICA DE SUPERFÍCIE VERTICAL COM ARGAMASSA DE CIMENTO E AREIA, TRAÇO 1:3, E=5CM. AF_09/2023</t>
  </si>
  <si>
    <t>PROTEÇÃO MECÂNICA DE SUPERFÍCIE VERTICAL COM CONCRETO 15 MPA, E=5CM. AF_09/2023</t>
  </si>
  <si>
    <t>TRATAMENTO DE JUNTA DE DILATAÇÃO COM MANTA ASFÁLTICA ADERIDA COM MAÇARICO. AF_09/2023</t>
  </si>
  <si>
    <t>TRATAMENTO DE JUNTA DE DILATAÇÃO, COM TARUGO DE POLIETILENO E SELANTE PU, INCLUSO PREENCHIMENTO COM ESPUMA EXPANSIVA PU. AF_09/2023</t>
  </si>
  <si>
    <t>TRATAMENTO DE JUNTA SERRADA, COM TARUGO DE POLIETILENO E SELANTE À BASE DE SILICONE. AF_09/2023</t>
  </si>
  <si>
    <t>TRATAMENTO DE RALO OU PONTO EMERGENTE COM ARGAMASSA POLIMÉRICA / MEMBRANA ACRÍLICA REFORÇADO COM VÉU DE POLIÉSTER. AF_09/2023</t>
  </si>
  <si>
    <t>TRATAMENTO DE RALO OU PONTO EMERGENTE COM MANTA ASFÁLTICA COLADA COM ASFÁLTO DERRETIDO, E=4MM. AF_09/2023</t>
  </si>
  <si>
    <t>TRATAMENTO DE RODAPÉ COM MANTA ASFÁLTICA COLADA COM ASFALTO DERRETIDO, E=4MM. AF_09/2023</t>
  </si>
  <si>
    <t>TRATAMENTO DE RODAPÉ COM VÉU DE POLIÉSTER. AF_09/2023</t>
  </si>
  <si>
    <t>CABO DE COBRE FLEXÍVEL ISOLADO, 1,5 MM², ANTI-CHAMA 0,6/1,0 KV, PARA CIRCUITOS TERMINAIS - FORNECIMENTO E INSTALAÇÃO. AF_03/2023</t>
  </si>
  <si>
    <t>CABO DE COBRE FLEXÍVEL ISOLADO, 1,5 MM², ANTI-CHAMA 450/750 V, PARA CIRCUITOS TERMINAIS - FORNECIMENTO E INSTALAÇÃO. AF_03/2023</t>
  </si>
  <si>
    <t>CABO DE COBRE FLEXÍVEL ISOLADO, 10 MM², ANTI-CHAMA 0,6/1,0 KV, PARA CIRCUITOS TERMINAIS - FORNECIMENTO E INSTALAÇÃO. AF_03/2023</t>
  </si>
  <si>
    <t>CABO DE COBRE FLEXÍVEL ISOLADO, 10 MM², ANTI-CHAMA 450/750 V, PARA CIRCUITOS TERMINAIS - FORNECIMENTO E INSTALAÇÃO. AF_03/2023</t>
  </si>
  <si>
    <t>CABO DE COBRE FLEXÍVEL ISOLADO, 16 MM², ANTI-CHAMA 0,6/1,0 KV, PARA CIRCUITOS TERMINAIS - FORNECIMENTO E INSTALAÇÃO. AF_03/2023</t>
  </si>
  <si>
    <t>CABO DE COBRE FLEXÍVEL ISOLADO, 16 MM², ANTI-CHAMA 450/750 V, PARA CIRCUITOS TERMINAIS - FORNECIMENTO E INSTALAÇÃO. AF_03/2023</t>
  </si>
  <si>
    <t>CABO DE COBRE FLEXÍVEL ISOLADO, 2,5 MM², ANTI-CHAMA 0,6/1,0 KV, PARA CIRCUITOS TERMINAIS - FORNECIMENTO E INSTALAÇÃO. AF_03/2023</t>
  </si>
  <si>
    <t>CABO DE COBRE FLEXÍVEL ISOLADO, 2,5 MM², ANTI-CHAMA 450/750 V, PARA CIRCUITOS TERMINAIS - FORNECIMENTO E INSTALAÇÃO. AF_03/2023</t>
  </si>
  <si>
    <t>CABO DE COBRE FLEXÍVEL ISOLADO, 4 MM², ANTI-CHAMA 0,6/1,0 KV, PARA CIRCUITOS TERMINAIS - FORNECIMENTO E INSTALAÇÃO. AF_03/2023</t>
  </si>
  <si>
    <t>CABO DE COBRE FLEXÍVEL ISOLADO, 4 MM², ANTI-CHAMA 450/750 V, PARA CIRCUITOS TERMINAIS - FORNECIMENTO E INSTALAÇÃO. AF_03/2023</t>
  </si>
  <si>
    <t>CABO DE COBRE FLEXÍVEL ISOLADO, 6 MM², ANTI-CHAMA 0,6/1,0 KV, PARA CIRCUITOS TERMINAIS - FORNECIMENTO E INSTALAÇÃO. AF_03/2023</t>
  </si>
  <si>
    <t>CABO DE COBRE FLEXÍVEL ISOLADO, 6 MM², ANTI-CHAMA 450/750 V, PARA CIRCUITOS TERMINAIS - FORNECIMENTO E INSTALAÇÃO. AF_03/2023</t>
  </si>
  <si>
    <t>CAIXA ELÉTRICA 4"X2" AUTOTRAVANTE PARA FURO CIRCULAR ALTA (2,00 M DO PISO), PVC, INSTALADA EM PAREDE - FORNECIMENTO E INSTALAÇÃO. AF_03/2023</t>
  </si>
  <si>
    <t>CAIXA ELÉTRICA 4"X2" AUTOTRAVANTE PARA FURO CIRCULAR BAIXA (0,30 M DO PISO), PVC, INSTALADA EM PAREDE - FORNECIMENTO E INSTALAÇÃO. AF_03/2023</t>
  </si>
  <si>
    <t>CAIXA ELÉTRICA 4"X2" AUTOTRAVANTE PARA FURO CIRCULAR MÉDIA (1,30 M DO PISO), PVC, INSTALADA EM PAREDE - FORNECIMENTO E INSTALAÇÃO. AF_03/2023</t>
  </si>
  <si>
    <t>CAIXA ELÉTRICA 4"X4" AUTOTRAVANTE PARA FURO CIRCULAR ALTA (2,00 M DO PISO), PVC, INSTALADA EM PAREDE - FORNECIMENTO E INSTALAÇÃO. AF_03/2023</t>
  </si>
  <si>
    <t>CAIXA ELÉTRICA 4"X4" AUTOTRAVANTE PARA FURO CIRCULAR BAIXA (0,30 M DO PISO), PVC, INSTALADA EM PAREDE - FORNECIMENTO E INSTALAÇÃO. AF_03/2023</t>
  </si>
  <si>
    <t>CAIXA ELÉTRICA 4"X4" AUTOTRAVANTE PARA FURO CIRCULAR MÉDIA (1,30 M DO PISO), PVC, INSTALADA EM PAREDE - FORNECIMENTO E INSTALAÇÃO. AF_03/2023</t>
  </si>
  <si>
    <t>CAIXA OCTOGONAL 3" X 3", PVC, INSTALADA EM LAJE - FORNECIMENTO E INSTALAÇÃO. AF_03/2023</t>
  </si>
  <si>
    <t>CAIXA OCTOGONAL 4" X 4", METÁLICA, INSTALADA EM LAJE - FORNECIMENTO E INSTALAÇÃO. AF_03/2023</t>
  </si>
  <si>
    <t>CAIXA OCTOGONAL 4" X 4", PVC, INSTALADA EM LAJE - FORNECIMENTO E INSTALAÇÃO. AF_03/2023</t>
  </si>
  <si>
    <t>CAIXA RETANGULAR 4" X 2" ALTA (2,00 M DO PISO), METÁLICA, INSTALADA EM PAREDE - FORNECIMENTO E INSTALAÇÃO. AF_03/2023</t>
  </si>
  <si>
    <t>CAIXA RETANGULAR 4" X 2" ALTA (2,00 M DO PISO), PVC, INSTALADA EM PAREDE - FORNECIMENTO E INSTALAÇÃO. AF_03/2023</t>
  </si>
  <si>
    <t>CAIXA RETANGULAR 4" X 2" BAIXA (0,30 M DO PISO), METÁLICA, INSTALADA EM PAREDE - FORNECIMENTO E INSTALAÇÃO. AF_03/2023</t>
  </si>
  <si>
    <t>CAIXA RETANGULAR 4" X 2" BAIXA (0,30 M DO PISO), PVC, INSTALADA EM PAREDE - FORNECIMENTO E INSTALAÇÃO. AF_03/2023</t>
  </si>
  <si>
    <t>CAIXA RETANGULAR 4" X 2" MÉDIA (1,30 M DO PISO), METÁLICA, INSTALADA EM PAREDE - FORNECIMENTO E INSTALAÇÃO. AF_03/2023</t>
  </si>
  <si>
    <t>CAIXA RETANGULAR 4" X 2" MÉDIA (1,30 M DO PISO), PVC, INSTALADA EM PAREDE - FORNECIMENTO E INSTALAÇÃO. AF_03/2023</t>
  </si>
  <si>
    <t>CAIXA RETANGULAR 4" X 4" ALTA (2,00 M DO PISO), METÁLICA, INSTALADA EM PAREDE - FORNECIMENTO E INSTALAÇÃO. AF_03/2023</t>
  </si>
  <si>
    <t>CAIXA RETANGULAR 4" X 4" ALTA (2,00 M DO PISO), PVC, INSTALADA EM PAREDE - FORNECIMENTO E INSTALAÇÃO. AF_03/2023</t>
  </si>
  <si>
    <t>CAIXA RETANGULAR 4" X 4" BAIXA (0,30 M DO PISO), METÁLICA, INSTALADA EM PAREDE - FORNECIMENTO E INSTALAÇÃO. AF_03/2023</t>
  </si>
  <si>
    <t>CAIXA RETANGULAR 4" X 4" BAIXA (0,30 M DO PISO), PVC, INSTALADA EM PAREDE - FORNECIMENTO E INSTALAÇÃO. AF_03/2023</t>
  </si>
  <si>
    <t>CAIXA RETANGULAR 4" X 4" MÉDIA (1,30 M DO PISO), METÁLICA, INSTALADA EM PAREDE - FORNECIMENTO E INSTALAÇÃO. AF_03/2023</t>
  </si>
  <si>
    <t>CAIXA RETANGULAR 4" X 4" MÉDIA (1,30 M DO PISO), PVC, INSTALADA EM PAREDE - FORNECIMENTO E INSTALAÇÃO. AF_03/2023</t>
  </si>
  <si>
    <t>CAIXA SEXTAVADA 3" X 3", METÁLICA, INSTALADA EM LAJE - FORNECIMENTO E INSTALAÇÃO. AF_03/2023</t>
  </si>
  <si>
    <t>CAMPAINHA CIGARRA (1 MÓDULO), 10A/250V, INCLUINDO SUPORTE E PLACA - FORNECIMENTO E INSTALAÇÃO. AF_03/2023</t>
  </si>
  <si>
    <t>CAMPAINHA CIGARRA (1 MÓDULO), 10A/250V, SEM SUPORTE E SEM PLACA - FORNECIMENTO E INSTALAÇÃO. AF_03/2023</t>
  </si>
  <si>
    <t>CURVA 135 GRAUS PARA ELETRODUTO, PVC, ROSCÁVEL, DN 25 MM (3/4"), PARA CIRCUITOS TERMINAIS, INSTALADA EM FORRO - FORNECIMENTO E INSTALAÇÃO. AF_03/2023</t>
  </si>
  <si>
    <t>CURVA 135 GRAUS PARA ELETRODUTO, PVC, ROSCÁVEL, DN 25 MM (3/4"), PARA CIRCUITOS TERMINAIS, INSTALADA EM LAJE - FORNECIMENTO E INSTALAÇÃO. AF_03/2023</t>
  </si>
  <si>
    <t>CURVA 135 GRAUS PARA ELETRODUTO, PVC, ROSCÁVEL, DN 25 MM (3/4"), PARA CIRCUITOS TERMINAIS, INSTALADA EM PAREDE - FORNECIMENTO E INSTALAÇÃO. AF_03/2023</t>
  </si>
  <si>
    <t>CURVA 180 GRAUS PARA ELETRODUTO, PVC, ROSCÁVEL, DN 20 MM (1/2"), PARA CIRCUITOS TERMINAIS, INSTALADA EM FORRO - FORNECIMENTO E INSTALAÇÃO. AF_03/2023</t>
  </si>
  <si>
    <t>CURVA 180 GRAUS PARA ELETRODUTO, PVC, ROSCÁVEL, DN 20 MM (1/2"), PARA CIRCUITOS TERMINAIS, INSTALADA EM LAJE - FORNECIMENTO E INSTALAÇÃO. AF_03/2023</t>
  </si>
  <si>
    <t>CURVA 180 GRAUS PARA ELETRODUTO, PVC, ROSCÁVEL, DN 20 MM (1/2"), PARA CIRCUITOS TERMINAIS, INSTALADA EM PAREDE - FORNECIMENTO E INSTALAÇÃO. AF_03/2023</t>
  </si>
  <si>
    <t>CURVA 180 GRAUS PARA ELETRODUTO, PVC, ROSCÁVEL, DN 25 MM (3/4"), PARA CIRCUITOS TERMINAIS, INSTALADA EM FORRO - FORNECIMENTO E INSTALAÇÃO. AF_03/2023</t>
  </si>
  <si>
    <t>CURVA 180 GRAUS PARA ELETRODUTO, PVC, ROSCÁVEL, DN 25 MM (3/4"), PARA CIRCUITOS TERMINAIS, INSTALADA EM LAJE - FORNECIMENTO E INSTALAÇÃO. AF_03/2023</t>
  </si>
  <si>
    <t>CURVA 180 GRAUS PARA ELETRODUTO, PVC, ROSCÁVEL, DN 25 MM (3/4"), PARA CIRCUITOS TERMINAIS, INSTALADA EM PAREDE - FORNECIMENTO E INSTALAÇÃO. AF_03/2023</t>
  </si>
  <si>
    <t>CURVA 180 GRAUS PARA ELETRODUTO, PVC, ROSCÁVEL, DN 32 MM (1"), PARA CIRCUITOS TERMINAIS, INSTALADA EM FORRO - FORNECIMENTO E INSTALAÇÃO. AF_03/2023</t>
  </si>
  <si>
    <t>CURVA 180 GRAUS PARA ELETRODUTO, PVC, ROSCÁVEL, DN 32 MM (1"), PARA CIRCUITOS TERMINAIS, INSTALADA EM LAJE - FORNECIMENTO E INSTALAÇÃO. AF_03/2023</t>
  </si>
  <si>
    <t>CURVA 180 GRAUS PARA ELETRODUTO, PVC, ROSCÁVEL, DN 32 MM (1"), PARA CIRCUITOS TERMINAIS, INSTALADA EM PAREDE - FORNECIMENTO E INSTALAÇÃO. AF_03/2023</t>
  </si>
  <si>
    <t>CURVA 180 GRAUS PARA ELETRODUTO, PVC, ROSCÁVEL, DN 40 MM (1 1/4"), PARA CIRCUITOS TERMINAIS, INSTALADA EM FORRO - FORNECIMENTO E INSTALAÇÃO. AF_03/2023</t>
  </si>
  <si>
    <t>CURVA 180 GRAUS PARA ELETRODUTO, PVC, ROSCÁVEL, DN 40 MM (1 1/4"), PARA CIRCUITOS TERMINAIS, INSTALADA EM LAJE - FORNECIMENTO E INSTALAÇÃO. AF_03/2023</t>
  </si>
  <si>
    <t>CURVA 180 GRAUS PARA ELETRODUTO, PVC, ROSCÁVEL, DN 40 MM (1 1/4"), PARA CIRCUITOS TERMINAIS, INSTALADA EM PAREDE - FORNECIMENTO E INSTALAÇÃO. AF_03/2023</t>
  </si>
  <si>
    <t>CURVA 90 GRAUS PARA ELETRODUTO, PVC, ROSCÁVEL, DN 20 MM (1/2"), PARA CIRCUITOS TERMINAIS, INSTALADA EM FORRO - FORNECIMENTO E INSTALAÇÃO. AF_03/2023</t>
  </si>
  <si>
    <t>CURVA 90 GRAUS PARA ELETRODUTO, PVC, ROSCÁVEL, DN 20 MM (1/2"), PARA CIRCUITOS TERMINAIS, INSTALADA EM LAJE - FORNECIMENTO E INSTALAÇÃO. AF_03/2023</t>
  </si>
  <si>
    <t>CURVA 90 GRAUS PARA ELETRODUTO, PVC, ROSCÁVEL, DN 20 MM (1/2"), PARA CIRCUITOS TERMINAIS, INSTALADA EM PAREDE - FORNECIMENTO E INSTALAÇÃO. AF_03/2023</t>
  </si>
  <si>
    <t>CURVA 90 GRAUS PARA ELETRODUTO, PVC, ROSCÁVEL, DN 25 MM (3/4"), PARA CIRCUITOS TERMINAIS, INSTALADA EM FORRO - FORNECIMENTO E INSTALAÇÃO. AF_03/2023</t>
  </si>
  <si>
    <t>CURVA 90 GRAUS PARA ELETRODUTO, PVC, ROSCÁVEL, DN 25 MM (3/4"), PARA CIRCUITOS TERMINAIS, INSTALADA EM LAJE - FORNECIMENTO E INSTALAÇÃO. AF_03/2023</t>
  </si>
  <si>
    <t>CURVA 90 GRAUS PARA ELETRODUTO, PVC, ROSCÁVEL, DN 25 MM (3/4"), PARA CIRCUITOS TERMINAIS, INSTALADA EM PAREDE - FORNECIMENTO E INSTALAÇÃO. AF_03/2023</t>
  </si>
  <si>
    <t>CURVA 90 GRAUS PARA ELETRODUTO, PVC, ROSCÁVEL, DN 32 MM (1"), PARA CIRCUITOS TERMINAIS, INSTALADA EM FORRO - FORNECIMENTO E INSTALAÇÃO. AF_03/2023</t>
  </si>
  <si>
    <t>CURVA 90 GRAUS PARA ELETRODUTO, PVC, ROSCÁVEL, DN 32 MM (1"), PARA CIRCUITOS TERMINAIS, INSTALADA EM LAJE - FORNECIMENTO E INSTALAÇÃO. AF_03/2023</t>
  </si>
  <si>
    <t>CURVA 90 GRAUS PARA ELETRODUTO, PVC, ROSCÁVEL, DN 32 MM (1"), PARA CIRCUITOS TERMINAIS, INSTALADA EM PAREDE - FORNECIMENTO E INSTALAÇÃO. AF_03/2023</t>
  </si>
  <si>
    <t>CURVA 90 GRAUS PARA ELETRODUTO, PVC, ROSCÁVEL, DN 40 MM (1 1/4"), PARA CIRCUITOS TERMINAIS, INSTALADA EM FORRO - FORNECIMENTO E INSTALAÇÃO. AF_03/2023</t>
  </si>
  <si>
    <t>CURVA 90 GRAUS PARA ELETRODUTO, PVC, ROSCÁVEL, DN 40 MM (1 1/4"), PARA CIRCUITOS TERMINAIS, INSTALADA EM LAJE - FORNECIMENTO E INSTALAÇÃO. AF_03/2023</t>
  </si>
  <si>
    <t>CURVA 90 GRAUS PARA ELETRODUTO, PVC, ROSCÁVEL, DN 40 MM (1 1/4"), PARA CIRCUITOS TERMINAIS, INSTALADA EM PAREDE - FORNECIMENTO E INSTALAÇÃO. AF_03/2023</t>
  </si>
  <si>
    <t>DIMMER ROTATIVO (1 MÓDULO), 220V/600W, INCLUINDO SUPORTE E PLACA - FORNECIMENTO E INSTALAÇÃO. AF_03/2023</t>
  </si>
  <si>
    <t>DIMMER ROTATIVO (1 MÓDULO), 220V/600W, SEM SUPORTE E SEM PLACA - FORNECIMENTO E INSTALAÇÃO. AF_03/2023</t>
  </si>
  <si>
    <t>ELETRODUTO FLEXÍVEL CORRUGADO REFORÇADO, PVC, DN 20 MM (1/2"), PARA CIRCUITOS TERMINAIS, INSTALADO EM FORRO - FORNECIMENTO E INSTALAÇÃO. AF_03/2023</t>
  </si>
  <si>
    <t>ELETRODUTO FLEXÍVEL CORRUGADO REFORÇADO, PVC, DN 20 MM (1/2"), PARA CIRCUITOS TERMINAIS, INSTALADO EM LAJE - FORNECIMENTO E INSTALAÇÃO. AF_03/2023</t>
  </si>
  <si>
    <t>ELETRODUTO FLEXÍVEL CORRUGADO REFORÇADO, PVC, DN 20 MM (1/2"), PARA CIRCUITOS TERMINAIS, INSTALADO EM PAREDE - FORNECIMENTO E INSTALAÇÃO. AF_03/2023</t>
  </si>
  <si>
    <t>ELETRODUTO FLEXÍVEL CORRUGADO REFORÇADO, PVC, DN 25 MM (3/4"), PARA CIRCUITOS TERMINAIS, INSTALADO EM FORRO - FORNECIMENTO E INSTALAÇÃO. AF_03/2023</t>
  </si>
  <si>
    <t>ELETRODUTO FLEXÍVEL CORRUGADO REFORÇADO, PVC, DN 25 MM (3/4"), PARA CIRCUITOS TERMINAIS, INSTALADO EM LAJE - FORNECIMENTO E INSTALAÇÃO. AF_03/2023</t>
  </si>
  <si>
    <t>ELETRODUTO FLEXÍVEL CORRUGADO REFORÇADO, PVC, DN 25 MM (3/4"), PARA CIRCUITOS TERMINAIS, INSTALADO EM PAREDE - FORNECIMENTO E INSTALAÇÃO. AF_03/2023</t>
  </si>
  <si>
    <t>ELETRODUTO FLEXÍVEL CORRUGADO REFORÇADO, PVC, DN 32 MM (1"), PARA CIRCUITOS TERMINAIS, INSTALADO EM FORRO - FORNECIMENTO E INSTALAÇÃO. AF_03/2023</t>
  </si>
  <si>
    <t>ELETRODUTO FLEXÍVEL CORRUGADO REFORÇADO, PVC, DN 32 MM (1"), PARA CIRCUITOS TERMINAIS, INSTALADO EM LAJE - FORNECIMENTO E INSTALAÇÃO. AF_03/2023</t>
  </si>
  <si>
    <t>ELETRODUTO FLEXÍVEL CORRUGADO REFORÇADO, PVC, DN 32 MM (1"), PARA CIRCUITOS TERMINAIS, INSTALADO EM PAREDE - FORNECIMENTO E INSTALAÇÃO. AF_03/2023</t>
  </si>
  <si>
    <t>ELETRODUTO FLEXÍVEL CORRUGADO, PEAD, DN 32 MM (1"), PARA CIRCUITOS TERMINAIS, INSTALADO EM FORRO - FORNECIMENTO E INSTALAÇÃO. AF_03/2023</t>
  </si>
  <si>
    <t>ELETRODUTO FLEXÍVEL CORRUGADO, PEAD, DN 32 MM (1"), PARA CIRCUITOS TERMINAIS, INSTALADO EM LAJE - FORNECIMENTO E INSTALAÇÃO. AF_03/2023</t>
  </si>
  <si>
    <t>ELETRODUTO FLEXÍVEL CORRUGADO, PEAD, DN 32 MM (1"), PARA CIRCUITOS TERMINAIS, INSTALADO EM PAREDE - FORNECIMENTO E INSTALAÇÃO. AF_03/2023</t>
  </si>
  <si>
    <t>ELETRODUTO FLEXÍVEL CORRUGADO, PEAD, DN 40 MM (1 1/4"), PARA CIRCUITOS TERMINAIS, INSTALADO EM FORRO - FORNECIMENTO E INSTALAÇÃO. AF_03/2023</t>
  </si>
  <si>
    <t>ELETRODUTO FLEXÍVEL CORRUGADO, PEAD, DN 40 MM (1 1/4"), PARA CIRCUITOS TERMINAIS, INSTALADO EM LAJE - FORNECIMENTO E INSTALAÇÃO. AF_03/2023</t>
  </si>
  <si>
    <t>ELETRODUTO FLEXÍVEL CORRUGADO, PEAD, DN 40 MM (1 1/4"), PARA CIRCUITOS TERMINAIS, INSTALADO EM PAREDE - FORNECIMENTO E INSTALAÇÃO. AF_03/2023</t>
  </si>
  <si>
    <t>ELETRODUTO FLEXÍVEL CORRUGADO, PVC, DN 20 MM (1/2"), PARA CIRCUITOS TERMINAIS, INSTALADO EM FORRO - FORNECIMENTO E INSTALAÇÃO. AF_03/2023</t>
  </si>
  <si>
    <t>ELETRODUTO FLEXÍVEL CORRUGADO, PVC, DN 20 MM (1/2"), PARA CIRCUITOS TERMINAIS, INSTALADO EM PAREDE - FORNECIMENTO E INSTALAÇÃO. AF_03/2023</t>
  </si>
  <si>
    <t>ELETRODUTO FLEXÍVEL CORRUGADO, PVC, DN 25 MM (3/4"), PARA CIRCUITOS TERMINAIS, INSTALADO EM FORRO - FORNECIMENTO E INSTALAÇÃO. AF_03/2023</t>
  </si>
  <si>
    <t>ELETRODUTO FLEXÍVEL CORRUGADO, PVC, DN 25 MM (3/4"), PARA CIRCUITOS TERMINAIS, INSTALADO EM PAREDE - FORNECIMENTO E INSTALAÇÃO. AF_03/2023</t>
  </si>
  <si>
    <t>ELETRODUTO FLEXÍVEL CORRUGADO, PVC, DN 32 MM (1"), PARA CIRCUITOS TERMINAIS, INSTALADO EM FORRO - FORNECIMENTO E INSTALAÇÃO. AF_03/2023</t>
  </si>
  <si>
    <t>ELETRODUTO FLEXÍVEL CORRUGADO, PVC, DN 32 MM (1"), PARA CIRCUITOS TERMINAIS, INSTALADO EM PAREDE - FORNECIMENTO E INSTALAÇÃO. AF_03/2023</t>
  </si>
  <si>
    <t>ELETRODUTO FLEXÍVEL LISO, PEAD, DN 32 MM (1"), PARA CIRCUITOS TERMINAIS, INSTALADO EM FORRO - FORNECIMENTO E INSTALAÇÃO. AF_03/2023</t>
  </si>
  <si>
    <t>ELETRODUTO FLEXÍVEL LISO, PEAD, DN 32 MM (1"), PARA CIRCUITOS TERMINAIS, INSTALADO EM LAJE - FORNECIMENTO E INSTALAÇÃO. AF_03/2023</t>
  </si>
  <si>
    <t>ELETRODUTO FLEXÍVEL LISO, PEAD, DN 32 MM (1"), PARA CIRCUITOS TERMINAIS, INSTALADO EM PAREDE - FORNECIMENTO E INSTALAÇÃO. AF_03/2023</t>
  </si>
  <si>
    <t>ELETRODUTO FLEXÍVEL LISO, PEAD, DN 40 MM (1 1/4"), PARA CIRCUITOS TERMINAIS, INSTALADO EM FORRO - FORNECIMENTO E INSTALAÇÃO. AF_03/2023</t>
  </si>
  <si>
    <t>ELETRODUTO FLEXÍVEL LISO, PEAD, DN 40 MM (1 1/4"), PARA CIRCUITOS TERMINAIS, INSTALADO EM LAJE - FORNECIMENTO E INSTALAÇÃO. AF_03/2023</t>
  </si>
  <si>
    <t>ELETRODUTO FLEXÍVEL LISO, PEAD, DN 40 MM (1 1/4"), PARA CIRCUITOS TERMINAIS, INSTALADO EM PAREDE - FORNECIMENTO E INSTALAÇÃO. AF_03/2023</t>
  </si>
  <si>
    <t>ELETRODUTO RÍGIDO ROSCÁVEL, PVC, DN 20 MM (1/2"), PARA CIRCUITOS TERMINAIS, INSTALADO EM FORRO - FORNECIMENTO E INSTALAÇÃO. AF_03/2023</t>
  </si>
  <si>
    <t>ELETRODUTO RÍGIDO ROSCÁVEL, PVC, DN 20 MM (1/2"), PARA CIRCUITOS TERMINAIS, INSTALADO EM LAJE - FORNECIMENTO E INSTALAÇÃO. AF_03/2023</t>
  </si>
  <si>
    <t>ELETRODUTO RÍGIDO ROSCÁVEL, PVC, DN 20 MM (1/2"), PARA CIRCUITOS TERMINAIS, INSTALADO EM PAREDE - FORNECIMENTO E INSTALAÇÃO. AF_03/2023</t>
  </si>
  <si>
    <t>ELETRODUTO RÍGIDO ROSCÁVEL, PVC, DN 25 MM (3/4"), PARA CIRCUITOS TERMINAIS, INSTALADO EM FORRO - FORNECIMENTO E INSTALAÇÃO. AF_03/2023</t>
  </si>
  <si>
    <t>ELETRODUTO RÍGIDO ROSCÁVEL, PVC, DN 25 MM (3/4"), PARA CIRCUITOS TERMINAIS, INSTALADO EM LAJE - FORNECIMENTO E INSTALAÇÃO. AF_03/2023</t>
  </si>
  <si>
    <t>ELETRODUTO RÍGIDO ROSCÁVEL, PVC, DN 25 MM (3/4"), PARA CIRCUITOS TERMINAIS, INSTALADO EM PAREDE - FORNECIMENTO E INSTALAÇÃO. AF_03/2023</t>
  </si>
  <si>
    <t>ELETRODUTO RÍGIDO ROSCÁVEL, PVC, DN 32 MM (1"), PARA CIRCUITOS TERMINAIS, INSTALADO EM FORRO - FORNECIMENTO E INSTALAÇÃO. AF_03/2023</t>
  </si>
  <si>
    <t>ELETRODUTO RÍGIDO ROSCÁVEL, PVC, DN 32 MM (1"), PARA CIRCUITOS TERMINAIS, INSTALADO EM LAJE - FORNECIMENTO E INSTALAÇÃO. AF_03/2023</t>
  </si>
  <si>
    <t>ELETRODUTO RÍGIDO ROSCÁVEL, PVC, DN 32 MM (1"), PARA CIRCUITOS TERMINAIS, INSTALADO EM PAREDE - FORNECIMENTO E INSTALAÇÃO. AF_03/2023</t>
  </si>
  <si>
    <t>ELETRODUTO RÍGIDO ROSCÁVEL, PVC, DN 40 MM (1 1/4"), PARA CIRCUITOS TERMINAIS, INSTALADO EM FORRO - FORNECIMENTO E INSTALAÇÃO. AF_03/2023</t>
  </si>
  <si>
    <t>ELETRODUTO RÍGIDO ROSCÁVEL, PVC, DN 40 MM (1 1/4"), PARA CIRCUITOS TERMINAIS, INSTALADO EM LAJE - FORNECIMENTO E INSTALAÇÃO. AF_03/2023</t>
  </si>
  <si>
    <t>ELETRODUTO RÍGIDO ROSCÁVEL, PVC, DN 40 MM (1 1/4"), PARA CIRCUITOS TERMINAIS, INSTALADO EM PAREDE - FORNECIMENTO E INSTALAÇÃO. AF_03/2023</t>
  </si>
  <si>
    <t>INTERRUPTOR BIPOLAR (1 MÓDULO), 10A/250V, INCLUINDO SUPORTE E PLACA - FORNECIMENTO E INSTALAÇÃO. AF_03/2023</t>
  </si>
  <si>
    <t>INTERRUPTOR BIPOLAR (1 MÓDULO), 10A/250V, SEM SUPORTE E SEM PLACA - FORNECIMENTO E INSTALAÇÃO. AF_03/2023</t>
  </si>
  <si>
    <t>INTERRUPTOR INTERMEDIÁRIO (1 MÓDULO), 10A/250V, INCLUINDO SUPORTE E PLACA - FORNECIMENTO E INSTALAÇÃO. AF_03/2023</t>
  </si>
  <si>
    <t>INTERRUPTOR INTERMEDIÁRIO (1 MÓDULO), 10A/250V, SEM SUPORTE E SEM PLACA - FORNECIMENTO E INSTALAÇÃO. AF_03/2023</t>
  </si>
  <si>
    <t>INTERRUPTOR PARALELO (1 MÓDULO) COM 1 TOMADA DE EMBUTIR 2P+T 10 A, INCLUINDO SUPORTE E PLACA - FORNECIMENTO E INSTALAÇÃO. AF_03/2023</t>
  </si>
  <si>
    <t>INTERRUPTOR PARALELO (1 MÓDULO) COM 1 TOMADA DE EMBUTIR 2P+T 10 A, SEM SUPORTE E SEM PLACA - FORNECIMENTO E INSTALAÇÃO. AF_03/2023</t>
  </si>
  <si>
    <t>INTERRUPTOR PARALELO (1 MÓDULO) COM 2 TOMADAS DE EMBUTIR 2P+T 10 A, INCLUINDO SUPORTE E PLACA - FORNECIMENTO E INSTALAÇÃO. AF_03/2023</t>
  </si>
  <si>
    <t>INTERRUPTOR PARALELO (1 MÓDULO) COM 2 TOMADAS DE EMBUTIR 2P+T 10 A, SEM SUPORTE E SEM PLACA - FORNECIMENTO E INSTALAÇÃO. AF_03/2023</t>
  </si>
  <si>
    <t>INTERRUPTOR PARALELO (1 MÓDULO), 10A/250V, INCLUINDO SUPORTE E PLACA - FORNECIMENTO E INSTALAÇÃO. AF_03/2023</t>
  </si>
  <si>
    <t>INTERRUPTOR PARALELO (1 MÓDULO), 10A/250V, SEM SUPORTE E SEM PLACA - FORNECIMENTO E INSTALAÇÃO. AF_03/2023</t>
  </si>
  <si>
    <t>INTERRUPTOR PARALELO (2 MÓDULOS) COM 1 TOMADA DE EMBUTIR 2P+T 10 A, INCLUINDO SUPORTE E PLACA - FORNECIMENTO E INSTALAÇÃO. AF_03/2023</t>
  </si>
  <si>
    <t>INTERRUPTOR PARALELO (2 MÓDULOS) COM 1 TOMADA DE EMBUTIR 2P+T 10 A, SEM SUPORTE E SEM PLACA - FORNECIMENTO E INSTALAÇÃO. AF_03/2023</t>
  </si>
  <si>
    <t>INTERRUPTOR PARALELO (2 MÓDULOS), 10A/250V, INCLUINDO SUPORTE E PLACA - FORNECIMENTO E INSTALAÇÃO. AF_03/2023</t>
  </si>
  <si>
    <t>INTERRUPTOR PARALELO (2 MÓDULOS), 10A/250V, SEM SUPORTE E SEM PLACA - FORNECIMENTO E INSTALAÇÃO. AF_03/2023</t>
  </si>
  <si>
    <t>INTERRUPTOR PARALELO (3 MÓDULOS), 10A/250V, INCLUINDO SUPORTE E PLACA - FORNECIMENTO E INSTALAÇÃO. AF_03/2023</t>
  </si>
  <si>
    <t>INTERRUPTOR PARALELO (3 MÓDULOS), 10A/250V, SEM SUPORTE E SEM PLACA - FORNECIMENTO E INSTALAÇÃO. AF_03/2023</t>
  </si>
  <si>
    <t>INTERRUPTOR PULSADOR CAMPAINHA (1 MÓDULO), 10A/250V, INCLUINDO SUPORTE E PLACA - FORNECIMENTO E INSTALAÇÃO. AF_03/2023</t>
  </si>
  <si>
    <t>INTERRUPTOR PULSADOR CAMPAINHA (1 MÓDULO), 10A/250V, SEM SUPORTE E SEM PLACA - FORNECIMENTO E INSTALAÇÃO. AF_03/2023</t>
  </si>
  <si>
    <t>INTERRUPTOR PULSADOR MINUTERIA (1 MÓDULO), 10A/250V, INCLUINDO SUPORTE E PLACA - FORNECIMENTO E INSTALAÇÃO. AF_03/2023</t>
  </si>
  <si>
    <t>INTERRUPTOR PULSADOR MINUTERIA (1 MÓDULO), 10A/250V, SEM SUPORTE E SEM PLACA - FORNECIMENTO E INSTALAÇÃO. AF_03/2023</t>
  </si>
  <si>
    <t>INTERRUPTOR SIMPLES (1 MÓDULO) COM 1 TOMADA DE EMBUTIR 2P+T 10 A, INCLUINDO SUPORTE E PLACA - FORNECIMENTO E INSTALAÇÃO. AF_03/2023</t>
  </si>
  <si>
    <t>INTERRUPTOR SIMPLES (1 MÓDULO) COM 1 TOMADA DE EMBUTIR 2P+T 10 A, SEM SUPORTE E SEM PLACA - FORNECIMENTO E INSTALAÇÃO. AF_03/2023</t>
  </si>
  <si>
    <t>INTERRUPTOR SIMPLES (1 MÓDULO) COM 2 TOMADAS DE EMBUTIR 2P+T 10 A, INCLUINDO SUPORTE E PLACA - FORNECIMENTO E INSTALAÇÃO. AF_03/2023</t>
  </si>
  <si>
    <t>INTERRUPTOR SIMPLES (1 MÓDULO) COM 2 TOMADAS DE EMBUTIR 2P+T 10 A, SEM SUPORTE E SEM PLACA - FORNECIMENTO E INSTALAÇÃO. AF_03/2023</t>
  </si>
  <si>
    <t>INTERRUPTOR SIMPLES (1 MÓDULO) COM INTERRUPTOR PARALELO (1 MÓDULO), 10A/250V, INCLUINDO SUPORTE E PLACA - FORNECIMENTO E INSTALAÇÃO. AF_03/2023</t>
  </si>
  <si>
    <t>INTERRUPTOR SIMPLES (1 MÓDULO) COM INTERRUPTOR PARALELO (1 MÓDULO), 10A/250V, SEM SUPORTE E SEM PLACA - FORNECIMENTO E INSTALAÇÃO. AF_03/2023</t>
  </si>
  <si>
    <t>INTERRUPTOR SIMPLES (1 MÓDULO) COM INTERRUPTOR PARALELO (2 MÓDULOS), 10A/250V, INCLUINDO SUPORTE E PLACA - FORNECIMENTO E INSTALAÇÃO. AF_03/2023</t>
  </si>
  <si>
    <t>INTERRUPTOR SIMPLES (1 MÓDULO) COM INTERRUPTOR PARALELO (2 MÓDULOS), 10A/250V, SEM SUPORTE E SEM PLACA - FORNECIMENTO E INSTALAÇÃO. AF_03/2023</t>
  </si>
  <si>
    <t>INTERRUPTOR SIMPLES (1 MÓDULO), 10A/250V, INCLUINDO SUPORTE E PLACA - FORNECIMENTO E INSTALAÇÃO. AF_03/2023</t>
  </si>
  <si>
    <t>INTERRUPTOR SIMPLES (1 MÓDULO), 10A/250V, SEM SUPORTE E SEM PLACA - FORNECIMENTO E INSTALAÇÃO. AF_03/2023</t>
  </si>
  <si>
    <t>INTERRUPTOR SIMPLES (1 MÓDULO), INTERRUPTOR PARALELO (1 MÓDULO) E 1 TOMADA DE EMBUTIR 2P+T 10 A, INCLUINDO SUPORTE E PLACA - FORNECIMENTO E INSTALAÇÃO. AF_03/2023</t>
  </si>
  <si>
    <t>INTERRUPTOR SIMPLES (1 MÓDULO), INTERRUPTOR PARALELO (1 MÓDULO) E 1 TOMADA DE EMBUTIR 2P+T 10 A, SEM SUPORTE E SEM PLACA - FORNECIMENTO E INSTALAÇÃO. AF_03/2023</t>
  </si>
  <si>
    <t>INTERRUPTOR SIMPLES (2 MÓDULOS) COM 1 TOMADA DE EMBUTIR 2P+T 10 A, INCLUINDO SUPORTE E PLACA - FORNECIMENTO E INSTALAÇÃO. AF_03/2023</t>
  </si>
  <si>
    <t>INTERRUPTOR SIMPLES (2 MÓDULOS) COM 1 TOMADA DE EMBUTIR 2P+T 10 A, SEM SUPORTE E SEM PLACA - FORNECIMENTO E INSTALAÇÃO. AF_03/2023</t>
  </si>
  <si>
    <t>INTERRUPTOR SIMPLES (2 MÓDULOS) COM INTERRUPTOR PARALELO (1 MÓDULO), 10A/250V, INCLUINDO SUPORTE E PLACA - FORNECIMENTO E INSTALAÇÃO. AF_03/2023</t>
  </si>
  <si>
    <t>INTERRUPTOR SIMPLES (2 MÓDULOS) COM INTERRUPTOR PARALELO (1 MÓDULO), 10A/250V, SEM SUPORTE E SEM PLACA - FORNECIMENTO E INSTALAÇÃO. AF_03/2023</t>
  </si>
  <si>
    <t>INTERRUPTOR SIMPLES (2 MÓDULOS) COM INTERRUPTOR PARALELO (2 MÓDULOS), 10A/250V, INCLUINDO SUPORTE E PLACA - FORNECIMENTO E INSTALAÇÃO. AF_03/2023</t>
  </si>
  <si>
    <t>INTERRUPTOR SIMPLES (2 MÓDULOS) COM INTERRUPTOR PARALELO (2 MÓDULOS), 10A/250V, SEM SUPORTE E SEM PLACA - FORNECIMENTO E INSTALAÇÃO. AF_03/2023</t>
  </si>
  <si>
    <t>INTERRUPTOR SIMPLES (2 MÓDULOS), 10A/250V, INCLUINDO SUPORTE E PLACA - FORNECIMENTO E INSTALAÇÃO. AF_03/2023</t>
  </si>
  <si>
    <t>INTERRUPTOR SIMPLES (2 MÓDULOS), 10A/250V, SEM SUPORTE E SEM PLACA - FORNECIMENTO E INSTALAÇÃO. AF_03/2023</t>
  </si>
  <si>
    <t>INTERRUPTOR SIMPLES (3 MÓDULOS) COM INTERRUPTOR PARALELO (1 MÓDULO), 10A/250V, INCLUINDO SUPORTE E PLACA - FORNECIMENTO E INSTALAÇÃO. AF_03/2023</t>
  </si>
  <si>
    <t>INTERRUPTOR SIMPLES (3 MÓDULOS) COM INTERRUPTOR PARALELO (1 MÓDULO), 10A/250V, SEM SUPORTE E SEM PLACA - FORNECIMENTO E INSTALAÇÃO. AF_03/2023</t>
  </si>
  <si>
    <t>INTERRUPTOR SIMPLES (3 MÓDULOS), 10A/250V, INCLUINDO SUPORTE E PLACA - FORNECIMENTO E INSTALAÇÃO. AF_03/2023</t>
  </si>
  <si>
    <t>INTERRUPTOR SIMPLES (3 MÓDULOS), 10A/250V, SEM SUPORTE E SEM PLACA - FORNECIMENTO E INSTALAÇÃO. AF_03/2023</t>
  </si>
  <si>
    <t>INTERRUPTOR SIMPLES (4 MÓDULOS), 10A/250V, INCLUINDO SUPORTE E PLACA - FORNECIMENTO E INSTALAÇÃO. AF_03/2023</t>
  </si>
  <si>
    <t>INTERRUPTOR SIMPLES (4 MÓDULOS), 10A/250V, SEM SUPORTE E SEM PLACA - FORNECIMENTO E INSTALAÇÃO. AF_03/2023</t>
  </si>
  <si>
    <t>INTERRUPTOR SIMPLES (6 MÓDULOS), 10A/250V, INCLUINDO SUPORTE E PLACA - FORNECIMENTO E INSTALAÇÃO. AF_03/2023</t>
  </si>
  <si>
    <t>INTERRUPTOR SIMPLES (6 MÓDULOS), 10A/250V, SEM SUPORTE E SEM PLACA - FORNECIMENTO E INSTALAÇÃO. AF_03/2023</t>
  </si>
  <si>
    <t>LUVA PARA ELETRODUTO, PVC, ROSCÁVEL, DN 20 MM (1/2"), PARA CIRCUITOS TERMINAIS, INSTALADA EM FORRO - FORNECIMENTO E INSTALAÇÃO. AF_03/2023</t>
  </si>
  <si>
    <t>LUVA PARA ELETRODUTO, PVC, ROSCÁVEL, DN 20 MM (1/2"), PARA CIRCUITOS TERMINAIS, INSTALADA EM LAJE - FORNECIMENTO E INSTALAÇÃO. AF_03/2023</t>
  </si>
  <si>
    <t>LUVA PARA ELETRODUTO, PVC, ROSCÁVEL, DN 20 MM (1/2"), PARA CIRCUITOS TERMINAIS, INSTALADA EM PAREDE - FORNECIMENTO E INSTALAÇÃO. AF_03/2023</t>
  </si>
  <si>
    <t>LUVA PARA ELETRODUTO, PVC, ROSCÁVEL, DN 25 MM (3/4"), PARA CIRCUITOS TERMINAIS, INSTALADA EM FORRO - FORNECIMENTO E INSTALAÇÃO. AF_03/2023</t>
  </si>
  <si>
    <t>LUVA PARA ELETRODUTO, PVC, ROSCÁVEL, DN 25 MM (3/4"), PARA CIRCUITOS TERMINAIS, INSTALADA EM LAJE - FORNECIMENTO E INSTALAÇÃO. AF_03/2023</t>
  </si>
  <si>
    <t>LUVA PARA ELETRODUTO, PVC, ROSCÁVEL, DN 25 MM (3/4"), PARA CIRCUITOS TERMINAIS, INSTALADA EM PAREDE - FORNECIMENTO E INSTALAÇÃO. AF_03/2023</t>
  </si>
  <si>
    <t>LUVA PARA ELETRODUTO, PVC, ROSCÁVEL, DN 32 MM (1"), PARA CIRCUITOS TERMINAIS, INSTALADA EM FORRO - FORNECIMENTO E INSTALAÇÃO. AF_03/2023</t>
  </si>
  <si>
    <t>LUVA PARA ELETRODUTO, PVC, ROSCÁVEL, DN 32 MM (1"), PARA CIRCUITOS TERMINAIS, INSTALADA EM LAJE - FORNECIMENTO E INSTALAÇÃO. AF_03/2023</t>
  </si>
  <si>
    <t>LUVA PARA ELETRODUTO, PVC, ROSCÁVEL, DN 32 MM (1"), PARA CIRCUITOS TERMINAIS, INSTALADA EM PAREDE - FORNECIMENTO E INSTALAÇÃO. AF_03/2023</t>
  </si>
  <si>
    <t>LUVA PARA ELETRODUTO, PVC, ROSCÁVEL, DN 40 MM (1 1/4"), PARA CIRCUITOS TERMINAIS, INSTALADA EM FORRO - FORNECIMENTO E INSTALAÇÃO. AF_03/2023</t>
  </si>
  <si>
    <t>LUVA PARA ELETRODUTO, PVC, ROSCÁVEL, DN 40 MM (1 1/4"), PARA CIRCUITOS TERMINAIS, INSTALADA EM LAJE - FORNECIMENTO E INSTALAÇÃO. AF_03/2023</t>
  </si>
  <si>
    <t>LUVA PARA ELETRODUTO, PVC, ROSCÁVEL, DN 40 MM (1 1/4"), PARA CIRCUITOS TERMINAIS, INSTALADA EM PAREDE - FORNECIMENTO E INSTALAÇÃO. AF_03/2023</t>
  </si>
  <si>
    <t>SUPORTE PARAFUSADO COM PLACA DE ENCAIXE 4" X 2" ALTO (2,00 M DO PISO) PARA PONTO ELÉTRICO - FORNECIMENTO E INSTALAÇÃO. AF_03/2023</t>
  </si>
  <si>
    <t>SUPORTE PARAFUSADO COM PLACA DE ENCAIXE 4" X 2" BAIXO (0,30 M DO PISO) PARA PONTO ELÉTRICO - FORNECIMENTO E INSTALAÇÃO. AF_03/2023</t>
  </si>
  <si>
    <t>SUPORTE PARAFUSADO COM PLACA DE ENCAIXE 4" X 2" MÉDIO (1,30 M DO PISO) PARA PONTO ELÉTRICO - FORNECIMENTO E INSTALAÇÃO. AF_03/2023</t>
  </si>
  <si>
    <t>SUPORTE PARAFUSADO COM PLACA DE ENCAIXE 4" X 4" ALTO (2,00 M DO PISO) PARA PONTO ELÉTRICO - FORNECIMENTO E INSTALAÇÃO. AF_03/2023</t>
  </si>
  <si>
    <t>SUPORTE PARAFUSADO COM PLACA DE ENCAIXE 4" X 4" BAIXO (0,30 M DO PISO) PARA PONTO ELÉTRICO - FORNECIMENTO E INSTALAÇÃO. AF_03/2023</t>
  </si>
  <si>
    <t>SUPORTE PARAFUSADO COM PLACA DE ENCAIXE 4" X 4" MÉDIO (1,30 M DO PISO) PARA PONTO ELÉTRICO - FORNECIMENTO E INSTALAÇÃO. AF_03/2023</t>
  </si>
  <si>
    <t>TOMADA ALTA DE EMBUTIR (1 MÓDULO), 2P+T 10 A, INCLUINDO SUPORTE E PLACA - FORNECIMENTO E INSTALAÇÃO. AF_03/2023</t>
  </si>
  <si>
    <t>TOMADA ALTA DE EMBUTIR (1 MÓDULO), 2P+T 10 A, SEM SUPORTE E SEM PLACA - FORNECIMENTO E INSTALAÇÃO. AF_03/2023</t>
  </si>
  <si>
    <t>TOMADA ALTA DE EMBUTIR (1 MÓDULO), 2P+T 20 A, INCLUINDO SUPORTE E PLACA - FORNECIMENTO E INSTALAÇÃO. AF_03/2023</t>
  </si>
  <si>
    <t>TOMADA ALTA DE EMBUTIR (1 MÓDULO), 2P+T 20 A, SEM SUPORTE E SEM PLACA - FORNECIMENTO E INSTALAÇÃO. AF_03/2023</t>
  </si>
  <si>
    <t>TOMADA BAIXA DE EMBUTIR (1 MÓDULO), 2P+T 10 A, INCLUINDO SUPORTE E PLACA - FORNECIMENTO E INSTALAÇÃO. AF_03/2023</t>
  </si>
  <si>
    <t>TOMADA BAIXA DE EMBUTIR (1 MÓDULO), 2P+T 10 A, SEM SUPORTE E SEM PLACA - FORNECIMENTO E INSTALAÇÃO. AF_03/2023</t>
  </si>
  <si>
    <t>TOMADA BAIXA DE EMBUTIR (1 MÓDULO), 2P+T 20 A, INCLUINDO SUPORTE E PLACA - FORNECIMENTO E INSTALAÇÃO. AF_03/2023</t>
  </si>
  <si>
    <t>TOMADA BAIXA DE EMBUTIR (1 MÓDULO), 2P+T 20 A, SEM SUPORTE E SEM PLACA - FORNECIMENTO E INSTALAÇÃO. AF_03/2023</t>
  </si>
  <si>
    <t>TOMADA BAIXA DE EMBUTIR (2 MÓDULOS), 2P+T 10 A, INCLUINDO SUPORTE E PLACA - FORNECIMENTO E INSTALAÇÃO. AF_03/2023</t>
  </si>
  <si>
    <t>TOMADA BAIXA DE EMBUTIR (2 MÓDULOS), 2P+T 10 A, SEM SUPORTE E SEM PLACA - FORNECIMENTO E INSTALAÇÃO. AF_03/2023</t>
  </si>
  <si>
    <t>TOMADA BAIXA DE EMBUTIR (2 MÓDULOS), 2P+T 20 A, INCLUINDO SUPORTE E PLACA - FORNECIMENTO E INSTALAÇÃO. AF_03/2023</t>
  </si>
  <si>
    <t>TOMADA BAIXA DE EMBUTIR (2 MÓDULOS), 2P+T 20 A, SEM SUPORTE E SEM PLACA - FORNECIMENTO E INSTALAÇÃO. AF_03/2023</t>
  </si>
  <si>
    <t>TOMADA BAIXA DE EMBUTIR (3 MÓDULOS), 2P+T 10 A, INCLUINDO SUPORTE E PLACA - FORNECIMENTO E INSTALAÇÃO. AF_03/2023</t>
  </si>
  <si>
    <t>TOMADA BAIXA DE EMBUTIR (3 MÓDULOS), 2P+T 10 A, SEM SUPORTE E SEM PLACA - FORNECIMENTO E INSTALAÇÃO. AF_03/2023</t>
  </si>
  <si>
    <t>TOMADA BAIXA DE EMBUTIR (3 MÓDULOS), 2P+T 20 A, INCLUINDO SUPORTE E PLACA - FORNECIMENTO E INSTALAÇÃO. AF_03/2023</t>
  </si>
  <si>
    <t>TOMADA BAIXA DE EMBUTIR (3 MÓDULOS), 2P+T 20 A, SEM SUPORTE E SEM PLACA - FORNECIMENTO E INSTALAÇÃO. AF_03/2023</t>
  </si>
  <si>
    <t>TOMADA BAIXA DE EMBUTIR (4 MÓDULOS), 2P+T 10 A, INCLUINDO SUPORTE E PLACA - FORNECIMENTO E INSTALAÇÃO. AF_03/2023</t>
  </si>
  <si>
    <t>TOMADA BAIXA DE EMBUTIR (4 MÓDULOS), 2P+T 10 A, SEM SUPORTE E SEM PLACA - FORNECIMENTO E INSTALAÇÃO. AF_03/2023</t>
  </si>
  <si>
    <t>TOMADA BAIXA DE EMBUTIR (6 MÓDULOS), 2P+T 10 A, INCLUINDO SUPORTE E PLACA - FORNECIMENTO E INSTALAÇÃO. AF_03/2023</t>
  </si>
  <si>
    <t>TOMADA BAIXA DE EMBUTIR (6 MÓDULOS), 2P+T 10 A, SEM SUPORTE E SEM PLACA - FORNECIMENTO E INSTALAÇÃO. AF_03/2023</t>
  </si>
  <si>
    <t>TOMADA MÉDIA DE EMBUTIR (1 MÓDULO), 2P+T 10 A, INCLUINDO SUPORTE E PLACA - FORNECIMENTO E INSTALAÇÃO. AF_03/2023</t>
  </si>
  <si>
    <t>TOMADA MÉDIA DE EMBUTIR (1 MÓDULO), 2P+T 10 A, SEM SUPORTE E SEM PLACA - FORNECIMENTO E INSTALAÇÃO. AF_03/2023</t>
  </si>
  <si>
    <t>TOMADA MÉDIA DE EMBUTIR (1 MÓDULO), 2P+T 20 A, INCLUINDO SUPORTE E PLACA - FORNECIMENTO E INSTALAÇÃO. AF_03/2023</t>
  </si>
  <si>
    <t>TOMADA MÉDIA DE EMBUTIR (1 MÓDULO), 2P+T 20 A, SEM SUPORTE E SEM PLACA - FORNECIMENTO E INSTALAÇÃO. AF_03/2023</t>
  </si>
  <si>
    <t>TOMADA MÉDIA DE EMBUTIR (2 MÓDULOS), 2P+T 10 A, INCLUINDO SUPORTE E PLACA - FORNECIMENTO E INSTALAÇÃO. AF_03/2023</t>
  </si>
  <si>
    <t>TOMADA MÉDIA DE EMBUTIR (2 MÓDULOS), 2P+T 10 A, SEM SUPORTE E SEM PLACA - FORNECIMENTO E INSTALAÇÃO. AF_03/2023</t>
  </si>
  <si>
    <t>TOMADA MÉDIA DE EMBUTIR (2 MÓDULOS), 2P+T 20 A, INCLUINDO SUPORTE E PLACA - FORNECIMENTO E INSTALAÇÃO. AF_03/2023</t>
  </si>
  <si>
    <t>TOMADA MÉDIA DE EMBUTIR (2 MÓDULOS), 2P+T 20 A, SEM SUPORTE E SEM PLACA - FORNECIMENTO E INSTALAÇÃO. AF_03/2023</t>
  </si>
  <si>
    <t>TOMADA MÉDIA DE EMBUTIR (3 MÓDULOS), 2P+T 10 A, INCLUINDO SUPORTE E PLACA - FORNECIMENTO E INSTALAÇÃO. AF_03/2023</t>
  </si>
  <si>
    <t>TOMADA MÉDIA DE EMBUTIR (3 MÓDULOS), 2P+T 10 A, SEM SUPORTE E SEM PLACA - FORNECIMENTO E INSTALAÇÃO. AF_03/2023</t>
  </si>
  <si>
    <t>TOMADA MÉDIA DE EMBUTIR (3 MÓDULOS), 2P+T 20 A, INCLUINDO SUPORTE E PLACA - FORNECIMENTO E INSTALAÇÃO. AF_03/2023</t>
  </si>
  <si>
    <t>TOMADA MÉDIA DE EMBUTIR (3 MÓDULOS), 2P+T 20 A, SEM SUPORTE E SEM PLACA - FORNECIMENTO E INSTALAÇÃO. AF_03/2023</t>
  </si>
  <si>
    <t>CONDULETE DE ALUMÍNIO, TIPO B, PARA ELETRODUTO DE AÇO GALVANIZADO DN 20 MM (3/4''), APARENTE - FORNECIMENTO E INSTALAÇÃO. AF_01/2026</t>
  </si>
  <si>
    <t>CONDULETE DE ALUMÍNIO, TIPO B, PARA ELETRODUTO DE AÇO GALVANIZADO DN 25 MM (1''), APARENTE - FORNECIMENTO E INSTALAÇÃO. AF_01/2026</t>
  </si>
  <si>
    <t>CONDULETE DE ALUMÍNIO, TIPO B, PARA ELETRODUTO DE AÇO GALVANIZADO DN 32 MM (1 1/4''), APARENTE - FORNECIMENTO E INSTALAÇÃO. AF_01/2026</t>
  </si>
  <si>
    <t>CONDULETE DE ALUMÍNIO, TIPO C, PARA ELETRODUTO DE AÇO GALVANIZADO DN 20 MM (3/4''), APARENTE - FORNECIMENTO E INSTALAÇÃO. AF_01/2026</t>
  </si>
  <si>
    <t>CONDULETE DE ALUMÍNIO, TIPO C, PARA ELETRODUTO DE AÇO GALVANIZADO DN 25 MM (1''), APARENTE - FORNECIMENTO E INSTALAÇÃO. AF_01/2026</t>
  </si>
  <si>
    <t>CONDULETE DE ALUMÍNIO, TIPO C, PARA ELETRODUTO DE AÇO GALVANIZADO DN 32 MM (1 1/4''), APARENTE - FORNECIMENTO E INSTALAÇÃO. AF_01/2026</t>
  </si>
  <si>
    <t>CONDULETE DE ALUMÍNIO, TIPO E, ELETRODUTO DE AÇO GALVANIZADO DN 25 MM (1''), APARENTE - FORNECIMENTO E INSTALAÇÃO. AF_01/2026</t>
  </si>
  <si>
    <t>CONDULETE DE ALUMÍNIO, TIPO E, PARA ELETRODUTO DE AÇO GALVANIZADO DN 20 MM (3/4''), APARENTE - FORNECIMENTO E INSTALAÇÃO. AF_01/2026</t>
  </si>
  <si>
    <t>CONDULETE DE ALUMÍNIO, TIPO E, PARA ELETRODUTO DE AÇO GALVANIZADO DN 32 MM (1 1/4''), APARENTE - FORNECIMENTO E INSTALAÇÃO. AF_01/2026</t>
  </si>
  <si>
    <t>CONDULETE DE ALUMÍNIO, TIPO LB, PARA ELETRODUTO DE AÇO GALVANIZADO DN 20 MM (3/4''), APARENTE - FORNECIMENTO E INSTALAÇÃO. AF_01/2026</t>
  </si>
  <si>
    <t>CONDULETE DE ALUMÍNIO, TIPO LB, PARA ELETRODUTO DE AÇO GALVANIZADO DN 25 MM (1''), APARENTE - FORNECIMENTO E INSTALAÇÃO. AF_01/2026</t>
  </si>
  <si>
    <t>CONDULETE DE ALUMÍNIO, TIPO LB, PARA ELETRODUTO DE AÇO GALVANIZADO DN 32 MM (1 1/4''), APARENTE - FORNECIMENTO E INSTALAÇÃO. AF_01/2026</t>
  </si>
  <si>
    <t>CONDULETE DE ALUMÍNIO, TIPO LL, PARA ELETRODUTO DE AÇO GALVANIZADO DN 20 MM (3/4''), APARENTE - FORNECIMENTO E INSTALAÇÃO. AF_01/2026</t>
  </si>
  <si>
    <t>CONDULETE DE ALUMÍNIO, TIPO LL, PARA ELETRODUTO DE AÇO GALVANIZADO DN 25 MM (1''), APARENTE - FORNECIMENTO E INSTALAÇÃO. AF_01/2026</t>
  </si>
  <si>
    <t>CONDULETE DE ALUMÍNIO, TIPO LL, PARA ELETRODUTO DE AÇO GALVANIZADO DN 32 MM (1 1/4''), APARENTE - FORNECIMENTO E INSTALAÇÃO. AF_01/2026</t>
  </si>
  <si>
    <t>CONDULETE DE ALUMÍNIO, TIPO LR, PARA ELETRODUTO DE AÇO GALVANIZADO DN 20 MM (3/4''), APARENTE - FORNECIMENTO E INSTALAÇÃO. AF_01/2026</t>
  </si>
  <si>
    <t>CONDULETE DE ALUMÍNIO, TIPO LR, PARA ELETRODUTO DE AÇO GALVANIZADO DN 25 MM (1''), APARENTE - FORNECIMENTO E INSTALAÇÃO. AF_01/2026</t>
  </si>
  <si>
    <t>CONDULETE DE ALUMÍNIO, TIPO LR, PARA ELETRODUTO DE AÇO GALVANIZADO DN 32 MM (1 1/4''), APARENTE - FORNECIMENTO E INSTALAÇÃO. AF_01/2026</t>
  </si>
  <si>
    <t>CONDULETE DE ALUMÍNIO, TIPO T, PARA ELETRODUTO DE AÇO GALVANIZADO DN 20 MM (3/4''), APARENTE - FORNECIMENTO E INSTALAÇÃO. AF_01/2026</t>
  </si>
  <si>
    <t>CONDULETE DE ALUMÍNIO, TIPO T, PARA ELETRODUTO DE AÇO GALVANIZADO DN 25 MM (1''), APARENTE - FORNECIMENTO E INSTALAÇÃO. AF_01/2026</t>
  </si>
  <si>
    <t>CONDULETE DE ALUMÍNIO, TIPO T, PARA ELETRODUTO DE AÇO GALVANIZADO DN 32 MM (1 1/4''), APARENTE - FORNECIMENTO E INSTALAÇÃO. AF_01/2026</t>
  </si>
  <si>
    <t>CONDULETE DE ALUMÍNIO, TIPO TB, PARA ELETRODUTO DE AÇO GALVANIZADO DN 20 MM (3/4''), APARENTE - FORNECIMENTO E INSTALAÇÃO. AF_01/2026</t>
  </si>
  <si>
    <t>CONDULETE DE ALUMÍNIO, TIPO TB, PARA ELETRODUTO DE AÇO GALVANIZADO DN 25 MM (1''), APARENTE - FORNECIMENTO E INSTALAÇÃO. AF_01/2026</t>
  </si>
  <si>
    <t>CONDULETE DE ALUMÍNIO, TIPO TB, PARA ELETRODUTO DE AÇO GALVANIZADO DN 32 MM (1 1/4''), APARENTE - FORNECIMENTO E INSTALAÇÃO. AF_01/2026</t>
  </si>
  <si>
    <t>CONDULETE DE ALUMÍNIO, TIPO X, PARA ELETRODUTO DE AÇO GALVANIZADO DN 20 MM (3/4''), APARENTE - FORNECIMENTO E INSTALAÇÃO. AF_01/2026</t>
  </si>
  <si>
    <t>CONDULETE DE ALUMÍNIO, TIPO X, PARA ELETRODUTO DE AÇO GALVANIZADO DN 25 MM (1''), APARENTE - FORNECIMENTO E INSTALAÇÃO. AF_01/2026</t>
  </si>
  <si>
    <t>CONDULETE DE ALUMÍNIO, TIPO X, PARA ELETRODUTO DE AÇO GALVANIZADO DN 32 MM (1 1/4''), APARENTE - FORNECIMENTO E INSTALAÇÃO. AF_01/2026</t>
  </si>
  <si>
    <t>CONDULETE DE PVC, TIPO B, PARA ELETRODUTO DE PVC SOLDÁVEL DN 20 MM (1/2''), APARENTE - FORNECIMENTO E INSTALAÇÃO. AF_01/2026</t>
  </si>
  <si>
    <t>CONDULETE DE PVC, TIPO B, PARA ELETRODUTO DE PVC SOLDÁVEL DN 25 MM (3/4''), APARENTE - FORNECIMENTO E INSTALAÇÃO. AF_01/2026</t>
  </si>
  <si>
    <t>CONDULETE DE PVC, TIPO B, PARA ELETRODUTO DE PVC SOLDÁVEL DN 32 MM (1''), APARENTE - FORNECIMENTO E INSTALAÇÃO. AF_01/2026</t>
  </si>
  <si>
    <t>CONDULETE DE PVC, TIPO C, PARA ELETRODUTO DE PVC SOLDÁVEL DN 20 MM (1/2''), APARENTE - FORNECIMENTO E INSTALAÇÃO. AF_01/2026</t>
  </si>
  <si>
    <t>CONDULETE DE PVC, TIPO C, PARA ELETRODUTO DE PVC SOLDÁVEL DN 25 MM (3/4''), APARENTE - FORNECIMENTO E INSTALAÇÃO. AF_01/2026</t>
  </si>
  <si>
    <t>CONDULETE DE PVC, TIPO C, PARA ELETRODUTO DE PVC SOLDÁVEL DN 32 MM (1''), APARENTE - FORNECIMENTO E INSTALAÇÃO. AF_01/2026</t>
  </si>
  <si>
    <t>CONDULETE DE PVC, TIPO E, PARA ELETRODUTO DE PVC SOLDÁVEL DN 20 MM (1/2''), APARENTE - FORNECIMENTO E INSTALAÇÃO. AF_01/2026</t>
  </si>
  <si>
    <t>CONDULETE DE PVC, TIPO E, PARA ELETRODUTO DE PVC SOLDÁVEL DN 25 MM (3/4''), APARENTE - FORNECIMENTO E INSTALAÇÃO. AF_01/2026</t>
  </si>
  <si>
    <t>CONDULETE DE PVC, TIPO E, PARA ELETRODUTO DE PVC SOLDÁVEL DN 32 MM (1''), APARENTE - FORNECIMENTO E INSTALAÇÃO. AF_01/2026</t>
  </si>
  <si>
    <t>CONDULETE DE PVC, TIPO LB, PARA ELETRODUTO DE PVC SOLDÁVEL DN 20 MM (1/2''), APARENTE - FORNECIMENTO E INSTALAÇÃO. AF_01/2026</t>
  </si>
  <si>
    <t>CONDULETE DE PVC, TIPO LB, PARA ELETRODUTO DE PVC SOLDÁVEL DN 25 MM (3/4''), APARENTE - FORNECIMENTO E INSTALAÇÃO. AF_01/2026</t>
  </si>
  <si>
    <t>CONDULETE DE PVC, TIPO LB, PARA ELETRODUTO DE PVC SOLDÁVEL DN 32 MM (1''), APARENTE - FORNECIMENTO E INSTALAÇÃO. AF_01/2026</t>
  </si>
  <si>
    <t>CONDULETE DE PVC, TIPO LL, PARA ELETRODUTO DE PVC SOLDÁVEL DN 20 MM (1/2''), APARENTE - FORNECIMENTO E INSTALAÇÃO. AF_01/2026</t>
  </si>
  <si>
    <t>CONDULETE DE PVC, TIPO LL, PARA ELETRODUTO DE PVC SOLDÁVEL DN 25 MM (3/4''), APARENTE - FORNECIMENTO E INSTALAÇÃO. AF_01/2026</t>
  </si>
  <si>
    <t>CONDULETE DE PVC, TIPO LL, PARA ELETRODUTO DE PVC SOLDÁVEL DN 32 MM (1''), APARENTE - FORNECIMENTO E INSTALAÇÃO. AF_01/2026</t>
  </si>
  <si>
    <t>CONDULETE DE PVC, TIPO LR, PARA ELETRODUTO DE PVC SOLDÁVEL DN 20 MM (1/2''), APARENTE - FORNECIMENTO E INSTALAÇÃO. AF_01/2026</t>
  </si>
  <si>
    <t>CONDULETE DE PVC, TIPO LR, PARA ELETRODUTO DE PVC SOLDÁVEL DN 25 MM (3/4''), APARENTE - FORNECIMENTO E INSTALAÇÃO. AF_01/2026</t>
  </si>
  <si>
    <t>CONDULETE DE PVC, TIPO LR, PARA ELETRODUTO DE PVC SOLDÁVEL DN 32 MM (1''), APARENTE - FORNECIMENTO E INSTALAÇÃO. AF_01/2026</t>
  </si>
  <si>
    <t>CONDULETE DE PVC, TIPO T, PARA ELETRODUTO DE PVC SOLDÁVEL DN 25 MM (3/4''), APARENTE - FORNECIMENTO E INSTALAÇÃO. AF_01/2026</t>
  </si>
  <si>
    <t>CONDULETE DE PVC, TIPO T, PARA ELETRODUTO DE PVC SOLDÁVEL DN 32 MM (1''), APARENTE - FORNECIMENTO E INSTALAÇÃO. AF_01/2026</t>
  </si>
  <si>
    <t>CONDULETE DE PVC, TIPO TB, PARA ELETRODUTO DE PVC SOLDÁVEL DN 20 MM (1/2''), APARENTE - FORNECIMENTO E INSTALAÇÃO. AF_01/2026</t>
  </si>
  <si>
    <t>CONDULETE DE PVC, TIPO TB, PARA ELETRODUTO DE PVC SOLDÁVEL DN 25 MM (3/4''), APARENTE - FORNECIMENTO E INSTALAÇÃO. AF_01/2026</t>
  </si>
  <si>
    <t>CONDULETE DE PVC, TIPO TB, PARA ELETRODUTO DE PVC SOLDÁVEL DN 32 MM (1''), APARENTE - FORNECIMENTO E INSTALAÇÃO. AF_01/2026</t>
  </si>
  <si>
    <t>CONDULETE DE PVC, TIPO X, PARA ELETRODUTO DE PVC SOLDÁVEL DN 20 MM (1/2''), APARENTE - FORNECIMENTO E INSTALAÇÃO. AF_01/2026</t>
  </si>
  <si>
    <t>CONDULETE DE PVC, TIPO X, PARA ELETRODUTO DE PVC SOLDÁVEL DN 25 MM (3/4"), APARENTE - FORNECIMENTO E INSTALAÇÃO. AF_01/2026</t>
  </si>
  <si>
    <t>CONDULETE DE PVC, TIPO X, PARA ELETRODUTO DE PVC SOLDÁVEL DN 32 MM (1''), APARENTE - FORNECIMENTO E INSTALAÇÃO. AF_01/2026</t>
  </si>
  <si>
    <t>CONEXÕES ROSQUEÁVEIS PARA ELETRODUTO METÁLICO FLEXÍVEL COM CAPA (SEALTUBO) TERMINAL MACHO GIRATÓRIO, DIÂMETRO 1 1/4" - FORNECIMENTO E INSTALAÇÃO. AF_01/2026</t>
  </si>
  <si>
    <t>CONEXÕES ROSQUEÁVEIS PARA ELETRODUTO METÁLICO FLEXÍVEL COM CAPA (SEALTUBO) TERMINAL MACHO GIRATÓRIO, DIÂMETRO 1" - FORNECIMENTO E INSTALAÇÃO. AF_01/2026</t>
  </si>
  <si>
    <t>CONEXÕES ROSQUEÁVEIS PARA ELETRODUTO METÁLICO FLEXÍVEL COM CAPA (SEALTUBO) TERMINAL MACHO GIRATÓRIO, DIÂMETRO 3/4"- FORNECIMENTO E INSTALAÇÃO. AF_01/2026</t>
  </si>
  <si>
    <t>CURVA 135 GRAUS PARA ELETRODUTO, AÇO GALVANIZADO, DN 20 MM (3/4''), APARENTE - FORNECIMENTO E INSTALAÇÃO. AF_01/2026</t>
  </si>
  <si>
    <t>CURVA 135 GRAUS PARA ELETRODUTO, AÇO GALVANIZADO, DN 25 MM (1''), APARENTE - FORNECIMENTO E INSTALAÇÃO. AF_01/2026</t>
  </si>
  <si>
    <t>CURVA 135 GRAUS PARA ELETRODUTO, AÇO GALVANIZADO, DN 32 MM (1 1/4''), APARENTE - FORNECIMENTO E INSTALAÇÃO. AF_01/2026</t>
  </si>
  <si>
    <t>CURVA 135 GRAUS PARA ELETRODUTO, AÇO GALVANIZADO, DN 40 MM (1 1/2''), APARENTE - FORNECIMENTO E INSTALAÇÃO. AF_01/2026</t>
  </si>
  <si>
    <t>CURVA 45 GRAUS PARA ELETRODUTO, AÇO GALVANIZADO, DN 20 MM (3/4''), APARENTE - FORNECIMENTO E INSTALAÇÃO. AF_01/2026</t>
  </si>
  <si>
    <t>CURVA 45 GRAUS PARA ELETRODUTO, AÇO GALVANIZADO, DN 25 MM (1''), APARENTE - FORNECIMENTO E INSTALAÇÃO. AF_01/2026</t>
  </si>
  <si>
    <t>CURVA 45 GRAUS PARA ELETRODUTO, AÇO GALVANIZADO, DN 32 MM (1 1/4''), APARENTE - FORNECIMENTO E INSTALAÇÃO. AF_01/2026</t>
  </si>
  <si>
    <t>CURVA 45 GRAUS PARA ELETRODUTO, AÇO GALVANIZADO, DN 40 MM (1 1/2''), APARENTE - FORNECIMENTO E INSTALAÇÃO. AF_01/2026</t>
  </si>
  <si>
    <t>CURVA 90 GRAUS PARA ELETRODUTO, AÇO GALVANIZADO, DN 20 MM (3/4''), APARENTE - FORNECIMENTO E INSTALAÇÃO. AF_01/2026</t>
  </si>
  <si>
    <t>CURVA 90 GRAUS PARA ELETRODUTO, AÇO GALVANIZADO, DN 25 MM (1"), APARENTE - FORNECIMENTO E INSTALAÇÃO. AF_01/2026</t>
  </si>
  <si>
    <t>CURVA 90 GRAUS PARA ELETRODUTO, AÇO GALVANIZADO, DN 32 MM (1 1/4''), APARENTE - FORNECIMENTO E INSTALAÇÃO. AF_01/2026</t>
  </si>
  <si>
    <t>CURVA 90 GRAUS PARA ELETRODUTO, AÇO GALVANIZADO, DN 40 MM (1 1/2''), APARENTE - FORNECIMENTO E INSTALAÇÃO. AF_01/2026</t>
  </si>
  <si>
    <t>CURVA 90 GRAUS PARA ELETRODUTO, PVC, SOLDÁVEL, DN 20 MM (1/2''), APARENTE - FORNECIMENTO E INSTALAÇÃO. AF_01/2026</t>
  </si>
  <si>
    <t>CURVA 90 GRAUS PARA ELETRODUTO, PVC, SOLDÁVEL, DN 25 MM (3/4''), APARENTE - FORNECIMENTO E INSTALAÇÃO. AF_01/2026</t>
  </si>
  <si>
    <t>CURVA 90 GRAUS PARA ELETRODUTO, PVC, SOLDÁVEL, DN 32 MM (1''), APARENTE - FORNECIMENTO E INSTALAÇÃO. AF_01/2026</t>
  </si>
  <si>
    <t>ELETRODUTO METÁLICO ZINCADO FLEXÍVEL COM CAPA (SEALTUBO), DIÂMETRO 1 1/4"- FORNECIMENTO E INSTALAÇÃO. AF_01/2026</t>
  </si>
  <si>
    <t>ELETRODUTO METÁLICO ZINCADO FLEXÍVEL COM CAPA (SEALTUBO), DIÂMETRO 1"- FORNECIMENTO E INSTALAÇÃO. AF_01/2026</t>
  </si>
  <si>
    <t>ELETRODUTO METÁLICO ZINCADO FLEXÍVEL COM CAPA (SEALTUBO),  DIÂMETRO 3/4"- FORNECIMENTO E INSTALAÇÃO. AF_01/2026</t>
  </si>
  <si>
    <t>ELETRODUTO RÍGIDO SOLDÁVEL, PVC, DN 20 MM (1/2"), APARENTE - FORNECIMENTO E INSTALAÇÃO. AF_01/2026</t>
  </si>
  <si>
    <t>ELETRODUTO RÍGIDO SOLDÁVEL, PVC, DN 25 MM (3/4"), APARENTE - FORNECIMENTO E INSTALAÇÃO. AF_01/2026</t>
  </si>
  <si>
    <t>ELETRODUTO RÍGIDO SOLDÁVEL, PVC, DN 32 MM (1"), APARENTE - FORNECIMENTO E INSTALAÇÃO. AF_01/2026</t>
  </si>
  <si>
    <t>ELETRODUTO RÍGIDO, EM AÇO ZINCADO OU GALVANIZADO, TIPO PESADO, DN=1 1/2", APARENTE - FORNECIMENTO E INSTALAÇÃO. AF_01/2026</t>
  </si>
  <si>
    <t>ELETRODUTO RÍGIDO, EM AÇO ZINCADO OU GALVANIZADO, TIPO PESADO, DN=1 1/4", APARENTE- FORNECIMENTO E INSTALAÇÃO. AF_01/2026</t>
  </si>
  <si>
    <t>ELETRODUTO RÍGIDO, EM AÇO ZINCADO OU GALVANIZADO, TIPO PESADO, DN=1", APARENTE - FORNECIMENTO E INSTALAÇÃO. AF_01/2026</t>
  </si>
  <si>
    <t>ELETRODUTO RÍGIDO, EM AÇO ZINCADO OU GALVANIZADO, TIPO PESADO, DN=3/4", APARENTE - FORNECIMENTO E INSTALAÇÃO. AF_01/2026</t>
  </si>
  <si>
    <t>LUVA DE EMENDA PARA ELETRODUTO, AÇO GALVANIZADO, DN 20 MM (3/4''), APARENTE - FORNECIMENTO E INSTALAÇÃO. AF_01/2026</t>
  </si>
  <si>
    <t>LUVA DE EMENDA PARA ELETRODUTO, AÇO GALVANIZADO, DN 25 MM (1''), APARENTE - FORNECIMENTO E INSTALAÇÃO. AF_01/2026</t>
  </si>
  <si>
    <t>LUVA DE EMENDA PARA ELETRODUTO, AÇO GALVANIZADO, DN 32 MM (1 1/4''), APARENTE - FORNECIMENTO E INSTALAÇÃO. AF_01/2026</t>
  </si>
  <si>
    <t>LUVA DE EMENDA PARA ELETRODUTO, AÇO GALVANIZADO, DN 40 MM (1 1/2''), APARENTE - FORNECIMENTO E INSTALAÇÃO. AF_01/2026</t>
  </si>
  <si>
    <t>LUVA PARA ELETRODUTO, PVC, SOLDÁVEL, DN 20 MM (1/2''), APARENTE - FORNECIMENTO E INSTALAÇÃO. AF_01/2026</t>
  </si>
  <si>
    <t>LUVA PARA ELETRODUTO, PVC, SOLDÁVEL, DN 25 MM (3/4''), APARENTE - FORNECIMENTO E INSTALAÇÃO. AF_01/2026</t>
  </si>
  <si>
    <t>LUVA PARA ELETRODUTO, PVC, SOLDÁVEL, DN 32 MM (1''), APARENTE - FORNECIMENTO E INSTALAÇÃO. AF_01/2026</t>
  </si>
  <si>
    <t>CABO DE COBRE ISOLADO, 10 MM², ANTI-CHAMA 450/750 V, INSTALADO EM ELETROCALHA OU PERFILADO - FORNECIMENTO E INSTALAÇÃO. AF_07/2025</t>
  </si>
  <si>
    <t>CABO DE COBRE ISOLADO, 16 MM², ANTI-CHAMA 450/750 V, INSTALADO EM ELETROCALHA OU PERFILADO - FORNECIMENTO E INSTALAÇÃO. AF_07/2025</t>
  </si>
  <si>
    <t>CABO DE COBRE ISOLADO, 25 MM², ANTI-CHAMA 450/750 V, INSTALADO EM ELETROCALHA OU PERFILADO - FORNECIMENTO E INSTALAÇÃO. AF_07/2025</t>
  </si>
  <si>
    <t>CAIXA DE PROTEÇÃO PARA MEDIDOR MONOFÁSICO DE EMBUTIR - FORNECIMENTO E INSTALAÇÃO. AF_07/2025</t>
  </si>
  <si>
    <t>CONTATOR TRIPOLAR I NOMIMAL 95A - FORNECIMENTO E INSTALAÇÃO. AF_07/2025</t>
  </si>
  <si>
    <t>CONTATOR TRIPOLAR I NOMINAL 12A - FORNECIMENTO E INSTALAÇÃO. AF_07/2025</t>
  </si>
  <si>
    <t>CONTATOR TRIPOLAR I NOMINAL 22A - FORNECIMENTO E INSTALAÇÃO. AF_07/2025</t>
  </si>
  <si>
    <t>CONTATOR TRIPOLAR I NOMINAL 38A - FORNECIMENTO E INSTALAÇÃO. AF_07/2025</t>
  </si>
  <si>
    <t>COTOVELO PARA BARRAMENTO BLINDADO, 1000A - FORNECIMENTO E INSTALAÇÃO. AF_07/2025</t>
  </si>
  <si>
    <t>COTOVELO PARA BARRAMENTO BLINDADO, 1250A - FORNECIMENTO E INSTALAÇÃO. AF_07/2025</t>
  </si>
  <si>
    <t>COTOVELO PARA BARRAMENTO BLINDADO, 1600A - FORNECIMENTO E INSTALAÇÃO. AF_07/2025</t>
  </si>
  <si>
    <t>COTOVELO PARA BARRAMENTO BLINDADO, 2000A - FORNECIMENTO E INSTALAÇÃO. AF_07/2025</t>
  </si>
  <si>
    <t>COTOVELO PARA BARRAMENTO BLINDADO, 2500A - FORNECIMENTO E INSTALAÇÃO. AF_07/2025</t>
  </si>
  <si>
    <t>COTOVELO PARA BARRAMENTO BLINDADO, 250A - FORNECIMENTO E INSTALAÇÃO. AF_07/2025</t>
  </si>
  <si>
    <t>COTOVELO PARA BARRAMENTO BLINDADO, 350A - FORNECIMENTO E INSTALAÇÃO. AF_07/2025</t>
  </si>
  <si>
    <t>COTOVELO PARA BARRAMENTO BLINDADO, 450A - FORNECIMENTO E INSTALAÇÃO. AF_07/2025</t>
  </si>
  <si>
    <t>COTOVELO PARA BARRAMENTO BLINDADO, 550A - FORNECIMENTO E INSTALAÇÃO. AF_07/2025</t>
  </si>
  <si>
    <t>COTOVELO PARA BARRAMENTO BLINDADO, 630A - FORNECIMENTO E INSTALAÇÃO. AF_07/2025</t>
  </si>
  <si>
    <t>DISJUNTOR BAIXA TENSÃO TRIPOLAR A SECO 800A/600V - FORNECIMENTO E INSTALAÇÃO. AF_07/2025</t>
  </si>
  <si>
    <t>DISJUNTOR BIPOLAR DR 63A - FORNECIMENTO E INSTALAÇÃO. AF_07/2025</t>
  </si>
  <si>
    <t>DISJUNTOR BIPOLAR TIPO DIN, CORRENTE NOMINAL DE 10A - FORNECIMENTO E INSTALAÇÃO. AF_07/2025</t>
  </si>
  <si>
    <t>DISJUNTOR BIPOLAR TIPO DIN, CORRENTE NOMINAL DE 16A - FORNECIMENTO E INSTALAÇÃO. AF_07/2025</t>
  </si>
  <si>
    <t>DISJUNTOR BIPOLAR TIPO DIN, CORRENTE NOMINAL DE 20A - FORNECIMENTO E INSTALAÇÃO. AF_07/2025</t>
  </si>
  <si>
    <t>DISJUNTOR BIPOLAR TIPO DIN, CORRENTE NOMINAL DE 25A - FORNECIMENTO E INSTALAÇÃO. AF_07/2025</t>
  </si>
  <si>
    <t>DISJUNTOR BIPOLAR TIPO DIN, CORRENTE NOMINAL DE 32A - FORNECIMENTO E INSTALAÇÃO. AF_07/2025</t>
  </si>
  <si>
    <t>DISJUNTOR BIPOLAR TIPO DIN, CORRENTE NOMINAL DE 40A - FORNECIMENTO E INSTALAÇÃO. AF_07/2025</t>
  </si>
  <si>
    <t>DISJUNTOR BIPOLAR TIPO DIN, CORRENTE NOMINAL DE 50A - FORNECIMENTO E INSTALAÇÃO. AF_07/2025</t>
  </si>
  <si>
    <t>DISJUNTOR BIPOLAR TIPO DR, CORRENTE NOMINAL DE 25A - FORNECIMENTO E INSTALAÇÃO. AF_07/2025</t>
  </si>
  <si>
    <t>DISJUNTOR BIPOLAR TIPO DR, CORRENTE NOMINAL DE 40A - FORNECIMENTO E INSTALAÇÃO. AF_07/2025</t>
  </si>
  <si>
    <t>DISJUNTOR BIPOLAR TIPO NEMA, CORRENTE NOMINAL DE 10 ATÉ 50A - FORNECIMENTO E INSTALAÇÃO. AF_07/2025</t>
  </si>
  <si>
    <t>DISJUNTOR MONOPOLAR TIPO DIN, CORRENTE NOMINAL DE 10A - FORNECIMENTO E INSTALAÇÃO. AF_07/2025</t>
  </si>
  <si>
    <t>DISJUNTOR MONOPOLAR TIPO DIN, CORRENTE NOMINAL DE 16A - FORNECIMENTO E INSTALAÇÃO. AF_07/2025</t>
  </si>
  <si>
    <t>DISJUNTOR MONOPOLAR TIPO DIN, CORRENTE NOMINAL DE 20A - FORNECIMENTO E INSTALAÇÃO. AF_07/2025</t>
  </si>
  <si>
    <t>DISJUNTOR MONOPOLAR TIPO DIN, CORRENTE NOMINAL DE 25A - FORNECIMENTO E INSTALAÇÃO. AF_07/2025</t>
  </si>
  <si>
    <t>DISJUNTOR MONOPOLAR TIPO DIN, CORRENTE NOMINAL DE 32A - FORNECIMENTO E INSTALAÇÃO. AF_07/2025</t>
  </si>
  <si>
    <t>DISJUNTOR MONOPOLAR TIPO DIN, CORRENTE NOMINAL DE 40A - FORNECIMENTO E INSTALAÇÃO. AF_07/2025</t>
  </si>
  <si>
    <t>DISJUNTOR MONOPOLAR TIPO DIN, CORRENTE NOMINAL DE 50A - FORNECIMENTO E INSTALAÇÃO. AF_07/2025</t>
  </si>
  <si>
    <t>DISJUNTOR MONOPOLAR TIPO NEMA, CORRENTE NOMINAL DE 10 ATÉ 30A - FORNECIMENTO E INSTALAÇÃO. AF_07/2025</t>
  </si>
  <si>
    <t>DISJUNTOR MONOPOLAR TIPO NEMA, CORRENTE NOMINAL DE 35 ATÉ 50A - FORNECIMENTO E INSTALAÇÃO. AF_07/2025</t>
  </si>
  <si>
    <t>DISJUNTOR TERMOMAGNÉTICO TRIPOLAR, CORRENTE NOMINAL DE 125A - FORNECIMENTO E INSTALAÇÃO. AF_07/2025</t>
  </si>
  <si>
    <t>DISJUNTOR TERMOMAGNÉTICO TRIPOLAR, CORRENTE NOMINAL DE 200A - FORNECIMENTO E INSTALAÇÃO. AF_07/2025</t>
  </si>
  <si>
    <t>DISJUNTOR TERMOMAGNÉTICO TRIPOLAR, CORRENTE NOMINAL DE 250A - FORNECIMENTO E INSTALAÇÃO. AF_07/2025</t>
  </si>
  <si>
    <t>DISJUNTOR TERMOMAGNÉTICO TRIPOLAR, CORRENTE NOMINAL DE 400A - FORNECIMENTO E INSTALAÇÃO. AF_07/2025</t>
  </si>
  <si>
    <t>DISJUNTOR TERMOMAGNÉTICO TRIPOLAR, CORRENTE NOMINAL DE 600A - FORNECIMENTO E INSTALAÇÃO. AF_07/2025</t>
  </si>
  <si>
    <t>DISJUNTOR TETRAPOLAR TIPO DR, CORRENTE NOMINAL DE 25A - FORNECIMENTO E INSTALAÇÃO. AF_07/2025</t>
  </si>
  <si>
    <t>DISJUNTOR TETRAPOLAR TIPO DR, CORRENTE NOMINAL DE 40A - FORNECIMENTO E INSTALAÇÃO. AF_07/2025</t>
  </si>
  <si>
    <t>DISJUNTOR TRIPOLAR DIN 63A - FORNECIMENTO E INSTALAÇÃO. AF_07/2025</t>
  </si>
  <si>
    <t>DISJUNTOR TRIPOLAR DIN 80A - FORNECIMENTO E INSTALAÇÃO. AF_07/2025</t>
  </si>
  <si>
    <t>DISJUNTOR TRIPOLAR TIPO DIN, CORRENTE NOMINAL DE 10A - FORNECIMENTO E INSTALAÇÃO. AF_07/2025</t>
  </si>
  <si>
    <t>DISJUNTOR TRIPOLAR TIPO DIN, CORRENTE NOMINAL DE 16A - FORNECIMENTO E INSTALAÇÃO. AF_07/2025</t>
  </si>
  <si>
    <t>DISJUNTOR TRIPOLAR TIPO DIN, CORRENTE NOMINAL DE 20A - FORNECIMENTO E INSTALAÇÃO. AF_07/2025</t>
  </si>
  <si>
    <t>DISJUNTOR TRIPOLAR TIPO DIN, CORRENTE NOMINAL DE 25A - FORNECIMENTO E INSTALAÇÃO. AF_07/2025</t>
  </si>
  <si>
    <t>DISJUNTOR TRIPOLAR TIPO DIN, CORRENTE NOMINAL DE 32A - FORNECIMENTO E INSTALAÇÃO. AF_07/2025</t>
  </si>
  <si>
    <t>DISJUNTOR TRIPOLAR TIPO DIN, CORRENTE NOMINAL DE 40A - FORNECIMENTO E INSTALAÇÃO. AF_07/2025</t>
  </si>
  <si>
    <t>DISJUNTOR TRIPOLAR TIPO DIN, CORRENTE NOMINAL DE 50A - FORNECIMENTO E INSTALAÇÃO. AF_07/2025</t>
  </si>
  <si>
    <t>DISJUNTOR TRIPOLAR TIPO NEMA, CORRENTE NOMINAL DE 10 ATÉ 50A - FORNECIMENTO E INSTALAÇÃO. AF_07/2025</t>
  </si>
  <si>
    <t>DISJUNTOR TRIPOLAR TIPO NEMA, CORRENTE NOMINAL DE 60 ATÉ 100A - FORNECIMENTO E INSTALAÇÃO. AF_07/2025</t>
  </si>
  <si>
    <t>DISPOSITIVO DPS 20KA-175V OU 275V - FORNECIMENTO E INSTALAÇÃO. AF_07/2025</t>
  </si>
  <si>
    <t>DISPOSITIVO DPS 40KA-175V OU 275V - FORNECIMENTO E INSTALAÇÃO. AF_07/2025</t>
  </si>
  <si>
    <t>DISPOSITIVO DPS 60KA-275V - FORNECIMENTO E INSTALAÇÃO. AF_07/2025</t>
  </si>
  <si>
    <t>GABARITO PARA BARRAMENTO BLINDADO - FORNECIMENTO E INSTALAÇÃO. AF_07/2025</t>
  </si>
  <si>
    <t>PEÇA RETA DE BARRAMENTO BLINDADO, 1000A - FORNECIMENTO E INSTALAÇÃO. AF_07/2025</t>
  </si>
  <si>
    <t>PEÇA RETA DE BARRAMENTO BLINDADO, 1250A - FORNECIMENTO E INSTALAÇÃO. AF_07/2025</t>
  </si>
  <si>
    <t>PEÇA RETA DE BARRAMENTO BLINDADO, 1600A - FORNECIMENTO E INSTALAÇÃO. AF_07/2025</t>
  </si>
  <si>
    <t>PEÇA RETA DE BARRAMENTO BLINDADO, 2000A - FORNECIMENTO E INSTALAÇÃO. AF_07/2025</t>
  </si>
  <si>
    <t>PEÇA RETA DE BARRAMENTO BLINDADO, 2500A - FORNECIMENTO E INSTALAÇÃO. AF_07/2025</t>
  </si>
  <si>
    <t>PEÇA RETA DE BARRAMENTO BLINDADO, 250A - FORNECIMENTO E INSTALAÇÃO. AF_07/2025</t>
  </si>
  <si>
    <t>PEÇA RETA DE BARRAMENTO BLINDADO, 350A - FORNECIMENTO E INSTALAÇÃO. AF_07/2025</t>
  </si>
  <si>
    <t>PEÇA RETA DE BARRAMENTO BLINDADO, 450A - FORNECIMENTO E INSTALAÇÃO. AF_07/2025</t>
  </si>
  <si>
    <t>PEÇA RETA DE BARRAMENTO BLINDADO, 550A - FORNECIMENTO E INSTALAÇÃO. AF_07/2025</t>
  </si>
  <si>
    <t>PEÇA RETA DE BARRAMENTO BLINDADO, 630A - FORNECIMENTO E INSTALAÇÃO. AF_07/2025</t>
  </si>
  <si>
    <t>QUADRO DE DISTRIBUIÇÃO DE ENERGIA EM CHAPA DE AÇO GALVANIZADO, DE EMBUTIR, COM BARRAMENTO TRIFÁSICO, PARA 12 DISJUNTORES DIN 100A - FORNECIMENTO E INSTALAÇÃO. AF_07/2025</t>
  </si>
  <si>
    <t>QUADRO DE DISTRIBUIÇÃO DE ENERGIA EM CHAPA DE AÇO GALVANIZADO, DE EMBUTIR, COM BARRAMENTO TRIFÁSICO, PARA 18 DISJUNTORES DIN 100A - FORNECIMENTO E INSTALAÇÃO. AF_07/2025</t>
  </si>
  <si>
    <t>QUADRO DE DISTRIBUIÇÃO DE ENERGIA EM CHAPA DE AÇO GALVANIZADO, DE EMBUTIR, COM BARRAMENTO TRIFÁSICO, PARA 24 DISJUNTORES DIN 100A - FORNECIMENTO E INSTALAÇÃO. AF_07/2025</t>
  </si>
  <si>
    <t>QUADRO DE DISTRIBUIÇÃO DE ENERGIA EM CHAPA DE AÇO GALVANIZADO, DE EMBUTIR, COM BARRAMENTO TRIFÁSICO, PARA 28 DISJUNTORES DIN 100A - FORNECIMENTO E INSTALAÇÃO. AF_07/2025</t>
  </si>
  <si>
    <t>QUADRO DE DISTRIBUIÇÃO DE ENERGIA EM CHAPA DE AÇO GALVANIZADO, DE EMBUTIR, COM BARRAMENTO TRIFÁSICO, PARA 30 DISJUNTORES DIN 150A - FORNECIMENTO E INSTALAÇÃO. AF_07/2025</t>
  </si>
  <si>
    <t>QUADRO DE DISTRIBUIÇÃO DE ENERGIA EM CHAPA DE AÇO GALVANIZADO, DE EMBUTIR, COM BARRAMENTO TRIFÁSICO, PARA 30 DISJUNTORES DIN 225A - FORNECIMENTO E INSTALAÇÃO. AF_07/2025</t>
  </si>
  <si>
    <t>QUADRO DE DISTRIBUIÇÃO DE ENERGIA EM CHAPA DE AÇO GALVANIZADO, DE EMBUTIR, COM BARRAMENTO TRIFÁSICO, PARA 36 DISJUNTORES DIN 100A - FORNECIMENTO E INSTALAÇÃO. AF_07/2025</t>
  </si>
  <si>
    <t>QUADRO DE DISTRIBUIÇÃO DE ENERGIA EM CHAPA DE AÇO GALVANIZADO, DE EMBUTIR, COM BARRAMENTO TRIFÁSICO, PARA 40 DISJUNTORES DIN 100A - FORNECIMENTO E INSTALAÇÃO. AF_07/2025</t>
  </si>
  <si>
    <t>QUADRO DE DISTRIBUIÇÃO DE ENERGIA EM CHAPA DE AÇO GALVANIZADO, DE EMBUTIR, COM BARRAMENTO TRIFÁSICO, PARA 48 DISJUNTORES DIN 100A - FORNECIMENTO E INSTALAÇÃO. AF_07/2025</t>
  </si>
  <si>
    <t>QUADRO DE DISTRIBUIÇÃO DE ENERGIA EM CHAPA DE AÇO GALVANIZADO, DE SOBREPOR, COM BARRAMENTO TRIFÁSICO, PARA 18 DISJUNTORES DIN 100A - FORNECIMENTO E INSTALAÇÃO. AF_07/2025</t>
  </si>
  <si>
    <t>QUADRO DE DISTRIBUIÇÃO DE ENERGIA EM CHAPA DE AÇO GALVANIZADO, DE SOBREPOR, COM BARRAMENTO TRIFÁSICO, PARA 28 DISJUNTORES DIN 100A - FORNECIMENTO E INSTALAÇÃO. AF_07/2025</t>
  </si>
  <si>
    <t>QUADRO DE DISTRIBUIÇÃO DE ENERGIA EM CHAPA DE AÇO GALVANIZADO, DE SOBREPOR, COM BARRAMENTO TRIFÁSICO, PARA 36 DISJUNTORES DIN 100A - FORNECIMENTO E INSTALAÇÃO. AF_07/2025</t>
  </si>
  <si>
    <t>QUADRO DE DISTRIBUIÇÃO DE ENERGIA EM CHAPA DE AÇO GALVANIZADO, DE SOBREPOR, COM BARRAMENTO TRIFÁSICO, PARA 48 DISJUNTORES DIN 100A - FORNECIMENTO E INSTALAÇÃO. AF_07/2025</t>
  </si>
  <si>
    <t>QUADRO DE DISTRIBUIÇÃO DE ENERGIA EM PVC, DE EMBUTIR, SEM BARRAMENTO, PARA 3 DISJUNTORES - FORNECIMENTO E INSTALAÇÃO. AF_07/2025</t>
  </si>
  <si>
    <t>QUADRO DE DISTRIBUIÇÃO DE ENERGIA EM PVC, DE EMBUTIR, SEM BARRAMENTO, PARA 6 DISJUNTORES - FORNECIMENTO E INSTALAÇÃO. AF_07/2025</t>
  </si>
  <si>
    <t>QUADRO DE DISTRIBUIÇÃO DE LUZ EM PVC PARA 12 DISJUNTORES - FORNECIMENTO E INSTALAÇÃO. AF_07/2025</t>
  </si>
  <si>
    <t>QUADRO DE DISTRIBUIÇÃO DE LUZ EM PVC PARA 24 DISJUNTORES - FORNECIMENTO E INSTALAÇÃO. AF_07/2025</t>
  </si>
  <si>
    <t>QUADRO DE DISTRIBUIÇÃO DE LUZ EM PVC PARA 4 DISJUNTORES - FORNECIMENTO E INSTALAÇÃO. AF_07/2025</t>
  </si>
  <si>
    <t>QUADRO DE DISTRIBUIÇÃO DE LUZ EM PVC PARA 8 DISJUNTORES - FORNECIMENTO E INSTALAÇÃO. AF_07/2025</t>
  </si>
  <si>
    <t>QUADRO DE MEDIÇÃO GERAL DE ENERGIA COM 12 MEDIDORES - FORNECIMENTO E INSTALAÇÃO. AF_07/2025</t>
  </si>
  <si>
    <t>QUADRO DE MEDIÇÃO GERAL DE ENERGIA COM 16 MEDIDORES - FORNECIMENTO E INSTALAÇÃO. AF_07/2025</t>
  </si>
  <si>
    <t>QUADRO DE MEDIÇÃO GERAL DE ENERGIA COM 8 MEDIDORES - FORNECIMENTO E INSTALAÇÃO. AF_07/2025</t>
  </si>
  <si>
    <t>QUADRO DE MEDIÇÃO GERAL DE ENERGIA PARA 1 MEDIDOR DE SOBREPOR - FORNECIMENTO E INSTALAÇÃO. AF_07/2025</t>
  </si>
  <si>
    <t>QUADRO DE MEDIÇÃO GERAL DE ENERGIA PARA BARRAMENTO BLINDADO COM 4 MEDIDORES - FORNECIMENTO E INSTALAÇÃO. AF_07/2025</t>
  </si>
  <si>
    <t>ALÇA PREFORMADA DE DISTRIBUIÇÃO, EM AÇO GALVANIZADO, AWG 1 - FORNECIMENTO E INSTALAÇÃO. AF_12/2025</t>
  </si>
  <si>
    <t>ALÇA PREFORMADA DE DISTRIBUIÇÃO, EM AÇO GALVANIZADO, AWG 2 - FORNECIMENTO E INSTALAÇÃO. AF_12/2025</t>
  </si>
  <si>
    <t>ALÇA PREFORMADA DE DISTRIBUIÇÃO, EM AÇO GALVANIZADO, AWG 4 - FORNECIMENTO E INSTALAÇÃO. AF_12/2025</t>
  </si>
  <si>
    <t>ALÇA PREFORMADA DE DISTRIBUIÇÃO, EM AÇO GALVANIZADO, AWG 6 - FORNECIMENTO E INSTALAÇÃO. AF_12/2025</t>
  </si>
  <si>
    <t>APARELHO SINALIZADOR DE SAÍDA DE GARAGEM, COM CÉLULA FOTOELÉTRICA - FORNECIMENTO E INSTALAÇÃO. AF_12/2025</t>
  </si>
  <si>
    <t>ARMAÇÃO SECUNDÁRIA, COM 1 ESTRIBO E 1 ISOLADOR - FORNECIMENTO E INSTALAÇÃO. AF_12/2025</t>
  </si>
  <si>
    <t>ARMAÇÃO SECUNDÁRIA, COM 1 ESTRIBO, SEM ISOLADOR - FORNECIMENTO E INSTALAÇÃO. AF_12/2025</t>
  </si>
  <si>
    <t>ARMAÇÃO SECUNDÁRIA, COM 2 ESTRIBOS E 2 ISOLADORES - FORNECIMENTO E INSTALAÇÃO. AF_12/2025</t>
  </si>
  <si>
    <t>ARMAÇÃO SECUNDÁRIA, COM 2 ESTRIBOS, SEM ISOLADOR - FORNECIMENTO E INSTALAÇÃO. AF_12/2025</t>
  </si>
  <si>
    <t>ARMAÇÃO SECUNDÁRIA, COM 3 ESTRIBOS E 3 ISOLADORES - FORNECIMENTO E INSTALAÇÃO. AF_12/2025</t>
  </si>
  <si>
    <t>ARMAÇÃO SECUNDÁRIA, COM 3 ESTRIBOS, SEM ISOLADOR - FORNECIMENTO E INSTALAÇÃO. AF_12/2025</t>
  </si>
  <si>
    <t>ARMAÇÃO SECUNDÁRIA, COM 4 ESTRIBOS E 4 ISOLADORES - FORNECIMENTO E INSTALAÇÃO. AF_12/2025</t>
  </si>
  <si>
    <t>ARMAÇÃO SECUNDÁRIA, COM 4 ESTRIBOS, SEM ISOLADOR - FORNECIMENTO E INSTALAÇÃO. AF_12/2025</t>
  </si>
  <si>
    <t>CABO DE ALUMÍNIO NÚ COM ALMA DE AÇO, BITOLA 1/0 AWG PARA REDE AÉREA DE DISTRIBUIÇÃO DE ENERGIA ELÉTRICA DE MÉDIA TENSÃO - FORNECIMENTO E INSTALAÇÃO. AF_12/2025</t>
  </si>
  <si>
    <t>CABO DE ALUMÍNIO NÚ COM ALMA DE AÇO, BITOLA 2 AWG PARA REDE AÉREA DE DISTRIBUIÇÃO DE ENERGIA ELÉTRICA DE MÉDIA TENSÃO - FORNECIMENTO E INSTALAÇÃO. AF_12/2025</t>
  </si>
  <si>
    <t>CABO DE ALUMÍNIO NÚ COM ALMA DE AÇO, BITOLA 2/0 AWG PARA REDE AÉREA DE DISTRIBUIÇÃO DE ENERGIA ELÉTRICA DE MÉDIA TENSÃO - FORNECIMENTO E INSTALAÇÃO. AF_12/2025</t>
  </si>
  <si>
    <t>CABO DE ALUMÍNIO NÚ COM ALMA DE AÇO, BITOLA 4 AWG PARA REDE AÉREA DE DISTRIBUIÇÃO DE ENERGIA ELÉTRICA DE MÉDIA TENSÃO - FORNECIMENTO E INSTALAÇÃO. AF_12/2025</t>
  </si>
  <si>
    <t>CABO DE ALUMÍNIO NÚ COM ALMA DE AÇO, BITOLA 4/0 AWG PARA REDE AÉREA DE DISTRIBUIÇÃO DE ENERGIA ELÉTRICA DE MÉDIA TENSÃO - FORNECIMENTO E INSTALAÇÃO. AF_12/2025</t>
  </si>
  <si>
    <t>CABO DE ALUMÍNIO NÚ SEM ALMA DE AÇO, BITOLA 1/0 AWG PARA REDE AÉREA DE DISTRIBUIÇÃO DE ENERGIA ELÉTRICA DE MÉDIA TENSÃO - FORNECIMENTO E INSTALAÇÃO. AF_12/2025</t>
  </si>
  <si>
    <t>CABO DE ALUMÍNIO NÚ SEM ALMA DE AÇO, BITOLA 2 AWG PARA REDE AÉREA DE DISTRIBUIÇÃO DE ENERGIA ELÉTRICA DE MÉDIA TENSÃO - FORNECIMENTO E INSTALAÇÃO. AF_12/2025</t>
  </si>
  <si>
    <t>CABO DE ALUMÍNIO NÚ SEM ALMA DE AÇO, BITOLA 2/0 AWG PARA REDE AÉREA DE DISTRIBUIÇÃO DE ENERGIA ELÉTRICA DE MÉDIA TENSÃO - FORNECIMENTO E INSTALAÇÃO. AF_12/2025</t>
  </si>
  <si>
    <t>CABO DE ALUMÍNIO NÚ SEM ALMA DE AÇO, BITOLA 4 AWG PARA REDE AÉREA DE DISTRIBUIÇÃO DE ENERGIA ELÉTRICA DE MÉDIA TENSÃO - FORNECIMENTO E INSTALAÇÃO. AF_12/2025</t>
  </si>
  <si>
    <t>CABO DE ALUMÍNIO NÚ SEM ALMA DE AÇO, BITOLA 4/0 AWG PARA REDE AÉREA DE DISTRIBUIÇÃO DE ENERGIA ELÉTRICA DE MÉDIA TENSÃO - FORNECIMENTO E INSTALAÇÃO. AF_12/2025</t>
  </si>
  <si>
    <t>CABO DE ALUMÍNIO PROTEGIDO XLPE 90°C 35MM² TR 15KV AÉREO PARA REDE AÉREA COMPACTA DE DISTRIBUIÇÃO DE ENERGIA ELÉTRICA DE MÉDIA TENSÃO - FORNECIMENTO E INSTALAÇÃO. AF_12/2025</t>
  </si>
  <si>
    <t>CABO DE ALUMÍNIO PROTEGIDO XLPE 90°C 50MM² TR 15KV AÉREO PARA REDE AÉREA COMPACTA DE DISTRIBUIÇÃO DE ENERGIA ELÉTRICA DE MÉDIA TENSÃO - FORNECIMENTO E INSTALAÇÃO. AF_12/2025</t>
  </si>
  <si>
    <t>CABO DE ALUMÍNIO PROTEGIDO XLPE 90°C 70MM² TR 15KV AÉREO PARA REDE AÉREA COMPACTA DE DISTRIBUIÇÃO DE ENERGIA ELÉTRICA DE MÉDIA TENSÃO - FORNECIMENTO E INSTALAÇÃO. AF_12/2025</t>
  </si>
  <si>
    <t>CABO DE COBRE FLEXÍVEL ISOLADO, 10 MM², 0,6/1,0 KV, PARA REDE AÉREA DE DISTRIBUIÇÃO DE ENERGIA ELÉTRICA DE BAIXA TENSÃO - FORNECIMENTO E INSTALAÇÃO. AF_12/2025</t>
  </si>
  <si>
    <t>CABO DE COBRE FLEXÍVEL ISOLADO, 120 MM², 0,6/1,0 KV, PARA REDE AÉREA DE DISTRIBUIÇÃO DE ENERGIA ELÉTRICA DE BAIXA TENSÃO - FORNECIMENTO E INSTALAÇÃO. AF_12/2025</t>
  </si>
  <si>
    <t>CABO DE COBRE FLEXÍVEL ISOLADO, 16 MM², 0,6/1,0 KV, PARA REDE AÉREA DE DISTRIBUIÇÃO DE ENERGIA ELÉTRICA DE BAIXA TENSÃO - FORNECIMENTO E INSTALAÇÃO. AF_12/2025</t>
  </si>
  <si>
    <t>CABO DE COBRE FLEXÍVEL ISOLADO, 25 MM², 0,6/1,0 KV, PARA REDE AÉREA DE DISTRIBUIÇÃO DE ENERGIA ELÉTRICA DE BAIXA TENSÃO - FORNECIMENTO E INSTALAÇÃO. AF_12/2025</t>
  </si>
  <si>
    <t>CABO DE COBRE FLEXÍVEL ISOLADO, 35 MM², 0,6/1,0 KV, PARA REDE AÉREA DE DISTRIBUIÇÃO DE ENERGIA ELÉTRICA DE BAIXA TENSÃO - FORNECIMENTO E INSTALAÇÃO. AF_12/2025</t>
  </si>
  <si>
    <t>CABO DE COBRE FLEXÍVEL ISOLADO, 50 MM², 0,6/1,0 KV, PARA REDE AÉREA DE DISTRIBUIÇÃO DE ENERGIA ELÉTRICA DE BAIXA TENSÃO - FORNECIMENTO E INSTALAÇÃO. AF_12/2025</t>
  </si>
  <si>
    <t>CABO DE COBRE FLEXÍVEL ISOLADO, 70 MM², 0,6/1,0 KV, PARA REDE AÉREA DE DISTRIBUIÇÃO DE ENERGIA ELÉTRICA DE BAIXA TENSÃO - FORNECIMENTO E INSTALAÇÃO. AF_12/2025</t>
  </si>
  <si>
    <t>CABO DE COBRE FLEXÍVEL ISOLADO, 95 MM², 0,6/1,0 KV, PARA REDE AÉREA DE DISTRIBUIÇÃO DE ENERGIA ELÉTRICA DE BAIXA TENSÃO - FORNECIMENTO E INSTALAÇÃO. AF_12/2025</t>
  </si>
  <si>
    <t>CABO MENSAGEIRO PARA REDES AÉREAS COMPACTAS. AF_12/2025</t>
  </si>
  <si>
    <t>CHAVE FUSÍVEL 15KV CPF XS 100A, PARA REDES AÉREAS DE DISTRIBUIÇÃO DE ENERGIA ELÉTRICA DE MÉDIA TENSÃO - FORNECIMENTO E INSTALAÇÃO. AF_12/2025</t>
  </si>
  <si>
    <t>CONECTOR CUNHA, PARA REDES AÉREAS DE DISTRIBUIÇÃO DE ENERGIA ELÉTRICA DE BAIXA TENSÃO - FORNECIMENTO E INSTALAÇÃO. AF_12/2025</t>
  </si>
  <si>
    <t>CONECTOR H, PARA REDES AÉREAS DE DISTRIBUIÇÃO DE ENERGIA ELÉTRICA DE BAIXA TENSÃO - FORNECIMENTO E INSTALAÇÃO. AF_12/2025</t>
  </si>
  <si>
    <t>CONECTOR PERFURANTE, PARA REDES AÉREAS DE DISTRIBUIÇÃO DE ENERGIA ELÉTRICA DE BAIXA TENSÃO - FORNECIMENTO E INSTALAÇÃO. AF_12/2025</t>
  </si>
  <si>
    <t>ENTRADA DE ENERGIA ELÉTRICA, AÉREA, BIFÁSICA, COM CAIXA DE EMBUTIR, CABO DE 10 MM2 E DISJUNTOR DIN 50A (NÃO INCLUSO O POSTE DE CONCRETO). AF_12/2025</t>
  </si>
  <si>
    <t>ENTRADA DE ENERGIA ELÉTRICA, AÉREA, BIFÁSICA, COM CAIXA DE EMBUTIR, CABO DE 16 MM2 E DISJUNTOR DIN 50A (NÃO INCLUSO O POSTE DE CONCRETO). AF_12/2025</t>
  </si>
  <si>
    <t>ENTRADA DE ENERGIA ELÉTRICA, AÉREA, BIFÁSICA, COM CAIXA DE EMBUTIR, CABO DE 25 MM2 E DISJUNTOR DIN 50A (NÃO INCLUSO O POSTE DE CONCRETO). AF_12/2025</t>
  </si>
  <si>
    <t>ENTRADA DE ENERGIA ELÉTRICA, AÉREA, BIFÁSICA, COM CAIXA DE EMBUTIR, CABO DE 35 MM2 E DISJUNTOR DIN 50A (NÃO INCLUSO O POSTE DE CONCRETO). AF_12/2025</t>
  </si>
  <si>
    <t>ENTRADA DE ENERGIA ELÉTRICA, AÉREA, BIFÁSICA, COM CAIXA DE SOBREPOR, CABO DE 10 MM2 E DISJUNTOR DIN 50A (NÃO INCLUSO O POSTE DE CONCRETO). AF_12/2025</t>
  </si>
  <si>
    <t>ENTRADA DE ENERGIA ELÉTRICA, AÉREA, BIFÁSICA, COM CAIXA DE SOBREPOR, CABO DE 16 MM2 E DISJUNTOR DIN 50A (NÃO INCLUSO O POSTE DE CONCRETO). AF_12/2025</t>
  </si>
  <si>
    <t>ENTRADA DE ENERGIA ELÉTRICA, AÉREA, BIFÁSICA, COM CAIXA DE SOBREPOR, CABO DE 25 MM2 E DISJUNTOR DIN 50A (NÃO INCLUSO O POSTE DE CONCRETO). AF_12/2025</t>
  </si>
  <si>
    <t>ENTRADA DE ENERGIA ELÉTRICA, AÉREA, BIFÁSICA, COM CAIXA DE SOBREPOR, CABO DE 35 MM2 E DISJUNTOR DIN 50A (NÃO INCLUSO O POSTE DE CONCRETO). AF_12/2025</t>
  </si>
  <si>
    <t>ENTRADA DE ENERGIA ELÉTRICA, AÉREA, MONOFÁSICA, COM CAIXA DE EMBUTIR, CABO DE 10 MM2 E DISJUNTOR DIN 50A (NÃO INCLUSO O POSTE DE CONCRETO). AF_12/2025</t>
  </si>
  <si>
    <t>ENTRADA DE ENERGIA ELÉTRICA, AÉREA, MONOFÁSICA, COM CAIXA DE EMBUTIR, CABO DE 16 MM2 E DISJUNTOR DIN 50A (NÃO INCLUSO O POSTE DE CONCRETO). AF_12/2025</t>
  </si>
  <si>
    <t>ENTRADA DE ENERGIA ELÉTRICA, AÉREA, MONOFÁSICA, COM CAIXA DE EMBUTIR, CABO DE 25 MM2 E DISJUNTOR DIN 50A (NÃO INCLUSO O POSTE DE CONCRETO). AF_12/2025</t>
  </si>
  <si>
    <t>ENTRADA DE ENERGIA ELÉTRICA, AÉREA, MONOFÁSICA, COM CAIXA DE EMBUTIR, CABO DE 35 MM2 E DISJUNTOR DIN 50A (NÃO INCLUSO O POSTE DE CONCRETO). AF_12/2025</t>
  </si>
  <si>
    <t>ENTRADA DE ENERGIA ELÉTRICA, AÉREA, MONOFÁSICA, COM CAIXA DE SOBREPOR, CABO DE 10 MM2 E DISJUNTOR DIN 50A (NÃO INCLUSO O POSTE DE CONCRETO). AF_12/2025</t>
  </si>
  <si>
    <t>ENTRADA DE ENERGIA ELÉTRICA, AÉREA, MONOFÁSICA, COM CAIXA DE SOBREPOR, CABO DE 16 MM2 E DISJUNTOR DIN 50A (NÃO INCLUSO O POSTE DE CONCRETO). AF_12/2025</t>
  </si>
  <si>
    <t>ENTRADA DE ENERGIA ELÉTRICA, AÉREA, MONOFÁSICA, COM CAIXA DE SOBREPOR, CABO DE 25 MM2 E DISJUNTOR DIN 50A (NÃO INCLUSO O POSTE DE CONCRETO). AF_12/2025</t>
  </si>
  <si>
    <t>ENTRADA DE ENERGIA ELÉTRICA, AÉREA, MONOFÁSICA, COM CAIXA DE SOBREPOR, CABO DE 35 MM2 E DISJUNTOR DIN 50A (NÃO INCLUSO O POSTE DE CONCRETO). AF_12/2025</t>
  </si>
  <si>
    <t>ENTRADA DE ENERGIA ELÉTRICA, AÉREA, TRIFÁSICA, COM CAIXA DE EMBUTIR, CABO DE 10 MM2 E DISJUNTOR DIN 50A (NÃO INCLUSO O POSTE DE CONCRETO). AF_12/2025</t>
  </si>
  <si>
    <t>ENTRADA DE ENERGIA ELÉTRICA, AÉREA, TRIFÁSICA, COM CAIXA DE EMBUTIR, CABO DE 16 MM2 E DISJUNTOR DIN 50A (NÃO INCLUSO O POSTE DE CONCRETO). AF_12/2025</t>
  </si>
  <si>
    <t>ENTRADA DE ENERGIA ELÉTRICA, AÉREA, TRIFÁSICA, COM CAIXA DE EMBUTIR, CABO DE 25 MM2 E DISJUNTOR DIN 50A (NÃO INCLUSO O POSTE DE CONCRETO). AF_12/2025</t>
  </si>
  <si>
    <t>ENTRADA DE ENERGIA ELÉTRICA, AÉREA, TRIFÁSICA, COM CAIXA DE EMBUTIR, CABO DE 35 MM2 E DISJUNTOR DIN 50A (NÃO INCLUSO O POSTE DE CONCRETO). AF_12/2025</t>
  </si>
  <si>
    <t>ENTRADA DE ENERGIA ELÉTRICA, AÉREA, TRIFÁSICA, COM CAIXA DE SOBREPOR, CABO DE 10 MM2 E DISJUNTOR DIN 50A (NÃO INCLUSO O POSTE DE CONCRETO). AF_12/2025</t>
  </si>
  <si>
    <t>ENTRADA DE ENERGIA ELÉTRICA, AÉREA, TRIFÁSICA, COM CAIXA DE SOBREPOR, CABO DE 16 MM2 E DISJUNTOR DIN 50A (NÃO INCLUSO O POSTE DE CONCRETO). AF_12/2025</t>
  </si>
  <si>
    <t>ENTRADA DE ENERGIA ELÉTRICA, AÉREA, TRIFÁSICA, COM CAIXA DE SOBREPOR, CABO DE 25 MM2 E DISJUNTOR DIN 50A (NÃO INCLUSO O POSTE DE CONCRETO). AF_12/2025</t>
  </si>
  <si>
    <t>ENTRADA DE ENERGIA ELÉTRICA, AÉREA, TRIFÁSICA, COM CAIXA DE SOBREPOR, CABO DE 35 MM2 E DISJUNTOR DIN 50A (NÃO INCLUSO O POSTE DE CONCRETO). AF_12/2025</t>
  </si>
  <si>
    <t>ENTRADA DE ENERGIA ELÉTRICA, SUBTERRÂNEA, BIFÁSICA, COM CAIXA DE EMBUTIR, CABO DE 10 MM2 E DISJUNTOR DIN 50A (NÃO INCLUSA MURETA DE ALVENARIA). AF_12/2025</t>
  </si>
  <si>
    <t>ENTRADA DE ENERGIA ELÉTRICA, SUBTERRÂNEA, BIFÁSICA, COM CAIXA DE EMBUTIR, CABO DE 16 MM2 E DISJUNTOR DIN 50A (NÃO INCLUSA MURETA DE ALVENARIA). AF_12/2025</t>
  </si>
  <si>
    <t>ENTRADA DE ENERGIA ELÉTRICA, SUBTERRÂNEA, BIFÁSICA, COM CAIXA DE EMBUTIR, CABO DE 25 MM2 E DISJUNTOR DIN 50A (NÃO INCLUSA MURETA DE ALVENARIA). AF_12/2025</t>
  </si>
  <si>
    <t>ENTRADA DE ENERGIA ELÉTRICA, SUBTERRÂNEA, BIFÁSICA, COM CAIXA DE EMBUTIR, CABO DE 35 MM2 E DISJUNTOR DIN 50A (NÃO INCLUSA MURETA DE ALVENARIA). AF_12/2025</t>
  </si>
  <si>
    <t>ENTRADA DE ENERGIA ELÉTRICA, SUBTERRÂNEA, BIFÁSICA, COM CAIXA DE SOBREPOR, CABO DE 10 MM2 E DISJUNTOR DIN 50A (NÃO INCLUSA MURETA DE ALVENARIA). AF_12/2025</t>
  </si>
  <si>
    <t>ENTRADA DE ENERGIA ELÉTRICA, SUBTERRÂNEA, BIFÁSICA, COM CAIXA DE SOBREPOR, CABO DE 16 MM2 E DISJUNTOR DIN 50A (NÃO INCLUSA MURETA DE ALVENARIA). AF_12/2025</t>
  </si>
  <si>
    <t>ENTRADA DE ENERGIA ELÉTRICA, SUBTERRÂNEA, BIFÁSICA, COM CAIXA DE SOBREPOR, CABO DE 25 MM2 E DISJUNTOR DIN 50A (NÃO INCLUSA MURETA DE ALVENARIA). AF_12/2025</t>
  </si>
  <si>
    <t>ENTRADA DE ENERGIA ELÉTRICA, SUBTERRÂNEA, BIFÁSICA, COM CAIXA DE SOBREPOR, CABO DE 35 MM2 E DISJUNTOR DIN 50A (NÃO INCLUSA MURETA DE ALVENARIA). AF_12/2025</t>
  </si>
  <si>
    <t>ENTRADA DE ENERGIA ELÉTRICA, SUBTERRÂNEA, MONOFÁSICA, COM CAIXA DE EMBUTIR, CABO DE 10 MM2 E DISJUNTOR DIN 50A (NÃO INCLUSA MURETA DE ALVENARIA). AF_12/2025</t>
  </si>
  <si>
    <t>ENTRADA DE ENERGIA ELÉTRICA, SUBTERRÂNEA, MONOFÁSICA, COM CAIXA DE EMBUTIR, CABO DE 16 MM2 E DISJUNTOR DIN 50A (NÃO INCLUSA MURETA DE ALVENARIA). AF_12/2025</t>
  </si>
  <si>
    <t>ENTRADA DE ENERGIA ELÉTRICA, SUBTERRÂNEA, MONOFÁSICA, COM CAIXA DE EMBUTIR, CABO DE 25 MM2 E DISJUNTOR DIN 50A (NÃO INCLUSA MURETA DE ALVENARIA). AF_12/2025</t>
  </si>
  <si>
    <t>ENTRADA DE ENERGIA ELÉTRICA, SUBTERRÂNEA, MONOFÁSICA, COM CAIXA DE EMBUTIR, CABO DE 35 MM2 E DISJUNTOR DIN 50A (NÃO INCLUSA MURETA DE ALVENARIA). AF_12/2025</t>
  </si>
  <si>
    <t>ENTRADA DE ENERGIA ELÉTRICA, SUBTERRÂNEA, MONOFÁSICA, COM CAIXA DE SOBREPOR, CABO DE 10 MM2 E DISJUNTOR DIN 50A (NÃO INCLUSA MURETA DE ALVENARIA). AF_12/2025</t>
  </si>
  <si>
    <t>ENTRADA DE ENERGIA ELÉTRICA, SUBTERRÂNEA, MONOFÁSICA, COM CAIXA DE SOBREPOR, CABO DE 16 MM2 E DISJUNTOR DIN 50A (NÃO INCLUSA MURETA DE ALVENARIA). AF_12/2025</t>
  </si>
  <si>
    <t>ENTRADA DE ENERGIA ELÉTRICA, SUBTERRÂNEA, MONOFÁSICA, COM CAIXA DE SOBREPOR, CABO DE 25 MM2 E DISJUNTOR DIN 50A (NÃO INCLUSA MURETA DE ALVENARIA). AF_12/2025</t>
  </si>
  <si>
    <t>ENTRADA DE ENERGIA ELÉTRICA, SUBTERRÂNEA, MONOFÁSICA, COM CAIXA DE SOBREPOR, CABO DE 35 MM2 E DISJUNTOR DIN 50A (NÃO INCLUSA MURETA DE ALVENARIA). AF_12/2025</t>
  </si>
  <si>
    <t>ENTRADA DE ENERGIA ELÉTRICA, SUBTERRÂNEA, TRIFÁSICA, COM CAIXA DE EMBUTIR, CABO DE 10 MM2 E DISJUNTOR DIN 50A (NÃO INCLUSA MURETA DE ALVENARIA). AF_12/2025</t>
  </si>
  <si>
    <t>ENTRADA DE ENERGIA ELÉTRICA, SUBTERRÂNEA, TRIFÁSICA, COM CAIXA DE EMBUTIR, CABO DE 16 MM2 E DISJUNTOR DIN 50A (NÃO INCLUSA MURETA DE ALVENARIA). AF_12/2025</t>
  </si>
  <si>
    <t>ENTRADA DE ENERGIA ELÉTRICA, SUBTERRÂNEA, TRIFÁSICA, COM CAIXA DE EMBUTIR, CABO DE 25 MM2 E DISJUNTOR DIN 50A (NÃO INCLUSA MURETA DE ALVENARIA). AF_12/2025</t>
  </si>
  <si>
    <t>ENTRADA DE ENERGIA ELÉTRICA, SUBTERRÂNEA, TRIFÁSICA, COM CAIXA DE EMBUTIR, CABO DE 35 MM2 E DISJUNTOR DIN 50A (NÃO INCLUSA MURETA DE ALVENARIA). AF_12/2025</t>
  </si>
  <si>
    <t>ENTRADA DE ENERGIA ELÉTRICA, SUBTERRÂNEA, TRIFÁSICA, COM CAIXA DE SOBREPOR, CABO DE 10 MM2 E DISJUNTOR DIN 50A (NÃO INCLUSA MURETA DE ALVENARIA). AF_12/2025</t>
  </si>
  <si>
    <t>ENTRADA DE ENERGIA ELÉTRICA, SUBTERRÂNEA, TRIFÁSICA, COM CAIXA DE SOBREPOR, CABO DE 16 MM2 E DISJUNTOR DIN 50A (NÃO INCLUSA MURETA DE ALVENARIA). AF_12/2025</t>
  </si>
  <si>
    <t>ENTRADA DE ENERGIA ELÉTRICA, SUBTERRÂNEA, TRIFÁSICA, COM CAIXA DE SOBREPOR, CABO DE 25 MM2 E DISJUNTOR DIN 50A (NÃO INCLUSA MURETA DE ALVENARIA). AF_12/2025</t>
  </si>
  <si>
    <t>ENTRADA DE ENERGIA ELÉTRICA, SUBTERRÂNEA, TRIFÁSICA, COM CAIXA DE SOBREPOR, CABO DE 35 MM2 E DISJUNTOR DIN 50A (NÃO INCLUSA MURETA DE ALVENARIA). AF_12/2025</t>
  </si>
  <si>
    <t>ESTRUTURA B1 DE ACONCORAGEM EM POSTE CIRCULAR. AF_12/2025</t>
  </si>
  <si>
    <t>ESTRUTURA B1 DE ACONCORAGEM EM POSTE DUPLO T. AF_12/2025</t>
  </si>
  <si>
    <t>ESTRUTURA B2 DE ACONCORAGEM EM POSTE CIRCULAR. AF_12/2025</t>
  </si>
  <si>
    <t>ESTRUTURA B2 DE ACONCORAGEM EM POSTE DUPLO T. AF_12/2025</t>
  </si>
  <si>
    <t>ESTRUTURA B3 DE ACONCORAGEM EM POSTE CIRCULAR. AF_12/2025</t>
  </si>
  <si>
    <t>ESTRUTURA B3 DE ACONCORAGEM EM POSTE DUPLO T. AF_12/2025</t>
  </si>
  <si>
    <t>ESTRUTURA B4 DE ACONCORAGEM EM POSTE CIRCULAR. AF_12/2025</t>
  </si>
  <si>
    <t>ESTRUTURA B4 DE ACONCORAGEM EM POSTE DUPLO T. AF_12/2025</t>
  </si>
  <si>
    <t>ESTRUTURA CE1 REDE DE DISTRIBUIÇÃO COMPACTA EM POSTE CIRCULAR. AF_12/2025</t>
  </si>
  <si>
    <t>ESTRUTURA CE1 REDE DE DISTRIBUIÇÃO COMPACTA EM POSTE DUPLO T. AF_12/2025</t>
  </si>
  <si>
    <t>ESTRUTURA CE1A REDE DE DISTRIBUIÇÃO COMPACTA EM POSTE CIRCULAR. AF_12/2025</t>
  </si>
  <si>
    <t>ESTRUTURA CE1A REDE DE DISTRIBUIÇÃO COMPACTA EM POSTE DUPLO T. AF_12/2025</t>
  </si>
  <si>
    <t>ESTRUTURA CE2 REDE DE DISTRIBUIÇÃO COMPACTA EM POSTE CIRCULAR. AF_12/2025</t>
  </si>
  <si>
    <t>ESTRUTURA CE2 REDE DE DISTRIBUIÇÃO COMPACTA EM POSTE DUPLO T. AF_12/2025</t>
  </si>
  <si>
    <t>GRAMPO PARALELO METÁLICO, PARA REDES AÉREAS DE DISTRIBUIÇÃO DE ENERGIA ELÉTRICA DE BAIXA TENSÃO - FORNECIMENTO E INSTALAÇÃO. AF_12/2025</t>
  </si>
  <si>
    <t>ISOLADOR, TIPO DISCO, PARA TENSÃO 15 KV - FORNECIMENTO E INSTALAÇÃO. AF_12/2025</t>
  </si>
  <si>
    <t>ISOLADOR, TIPO PINO, PARA TENSÃO 15 KV - FORNECIMENTO E INSTALAÇÃO. AF_12/2025</t>
  </si>
  <si>
    <t>ISOLADOR, TIPO ROLDANA, PARA BAIXA TENSÃO - FORNECIMENTO E INSTALAÇÃO. AF_12/2025</t>
  </si>
  <si>
    <t>TERMINAL MUFLA 15/25KV. AF_12/2025</t>
  </si>
  <si>
    <t>ADAPTADOR COM FLANGE E ANEL DE VEDAÇÃO, CPVC, ROSCÁVEL, DN 15 MM, INSTALADO EM RESERVAÇÃO PREDIAL DE ÁGUA - FORNECIMENTO E INSTALAÇÃO. AF_04/2024</t>
  </si>
  <si>
    <t>ADAPTADOR COM FLANGE E ANEL DE VEDAÇÃO, CPVC, ROSCÁVEL, DN 22 MM, INSTALADO EM RESERVAÇÃO PREDIAL DE ÁGUA - FORNECIMENTO E INSTALAÇÃO. AF_04/2024</t>
  </si>
  <si>
    <t>ADAPTADOR COM FLANGE E ANEL DE VEDAÇÃO, CPVC, ROSCÁVEL, DN 28 MM, INSTALADO EM RESERVAÇÃO PREDIAL DE ÁGUA - FORNECIMENTO E INSTALAÇÃO. AF_04/2024</t>
  </si>
  <si>
    <t>ADAPTADOR COM FLANGE E ANEL DE VEDAÇÃO, CPVC, ROSCÁVEL, DN 35 MM, INSTALADO EM RESERVAÇÃO PREDIAL DE ÁGUA - FORNECIMENTO E INSTALAÇÃO. AF_04/2024</t>
  </si>
  <si>
    <t>ADAPTADOR COM FLANGE E ANEL DE VEDAÇÃO, CPVC, ROSCÁVEL, DN 42 MM, INSTALADO EM RESERVAÇÃO PREDIAL DE ÁGUA - FORNECIMENTO E INSTALAÇÃO. AF_04/2024</t>
  </si>
  <si>
    <t>ADAPTADOR COM FLANGE E ANEL DE VEDAÇÃO, CPVC, ROSCÁVEL, DN 54 MM, INSTALADO EM RESERVAÇÃO PREDIAL DE ÁGUA - FORNECIMENTO E INSTALAÇÃO. AF_04/2024</t>
  </si>
  <si>
    <t>ADAPTADOR COM FLANGE E ANEL DE VEDAÇÃO, PVC, SOLDÁVEL, DN 20 MM X 1/2", INSTALADO EM RESERVAÇÃO PREDIAL DE ÁGUA - FORNECIMENTO E INSTALAÇÃO. AF_04/2024</t>
  </si>
  <si>
    <t>ADAPTADOR COM FLANGE E ANEL DE VEDAÇÃO, PVC, SOLDÁVEL, DN 25 MM X 3/4", INSTALADO EM RESERVAÇÃO PREDIAL DE ÁGUA - FORNECIMENTO E INSTALAÇÃO. AF_04/2024</t>
  </si>
  <si>
    <t>ADAPTADOR COM FLANGE E ANEL DE VEDAÇÃO, PVC, SOLDÁVEL, DN 32 MM X 1", INSTALADO EM RESERVAÇÃO PREDIAL DE ÁGUA - FORNECIMENTO E INSTALAÇÃO. AF_04/2024</t>
  </si>
  <si>
    <t>ADAPTADOR COM FLANGE E ANEL DE VEDAÇÃO, PVC, SOLDÁVEL, DN 40 MM X 1 1/4", INSTALADO EM RESERVAÇÃO PREDIAL DE ÁGUA - FORNECIMENTO E INSTALAÇÃO. AF_04/2024</t>
  </si>
  <si>
    <t>ADAPTADOR COM FLANGE E ANEL DE VEDAÇÃO, PVC, SOLDÁVEL, DN 50 MM X 1 1/2", INSTALADO EM RESERVAÇÃO PREDIAL DE ÁGUA - FORNECIMENTO E INSTALAÇÃO. AF_04/2024</t>
  </si>
  <si>
    <t>ADAPTADOR COM FLANGE E ANEL DE VEDAÇÃO, PVC, SOLDÁVEL, DN 60 MM X 2", INSTALADO EM RESERVAÇÃO PREDIAL DE ÁGUA - FORNECIMENTO E INSTALAÇÃO. AF_04/2024</t>
  </si>
  <si>
    <t>ADAPTADOR COM FLANGES LIVRES, PVC, SOLDÁVEL, DN 110 MM X 4", INSTALADO EM RESERVAÇÃO PREDIAL DE ÁGUA - FORNECIMENTO E INSTALAÇÃO. AF_04/2024</t>
  </si>
  <si>
    <t>ADAPTADOR COM FLANGES LIVRES, PVC, SOLDÁVEL, DN 75 MM X 2 1/2", INSTALADO EM RESERVAÇÃO PREDIAL DE ÁGUA - FORNECIMENTO E INSTALAÇÃO. AF_04/2024</t>
  </si>
  <si>
    <t>ADAPTADOR COM FLANGES LIVRES, PVC, SOLDÁVEL, DN 85 MM X 3", INSTALADO EM RESERVAÇÃO PREDIAL DE ÁGUA - FORNECIMENTO E INSTALAÇÃO. AF_04/2024</t>
  </si>
  <si>
    <t>ADAPTADOR CURTO COM BOLSA E ROSCA PARA REGISTRO, PVC, SOLDÁVEL, DN 110 MM X 4", INSTALADO EM RESERVAÇÃO PREDIAL DE ÁGUA - FORNECIMENTO E INSTALAÇÃO. AF_04/2024</t>
  </si>
  <si>
    <t>ADAPTADOR CURTO COM BOLSA E ROSCA PARA REGISTRO, PVC, SOLDÁVEL, DN 25 MM X 3/4", INSTALADO EM RESERVAÇÃO PREDIAL DE ÁGUA - FORNECIMENTO E INSTALAÇÃO. AF_04/2024</t>
  </si>
  <si>
    <t>ADAPTADOR CURTO COM BOLSA E ROSCA PARA REGISTRO, PVC, SOLDÁVEL, DN 32 MM X 1", INSTALADO EM RESERVAÇÃO PREDIAL DE ÁGUA - FORNECIMENTO E INSTALAÇÃO. AF_04/2024</t>
  </si>
  <si>
    <t>ADAPTADOR CURTO COM BOLSA E ROSCA PARA REGISTRO, PVC, SOLDÁVEL, DN 40 MM X 1 1/4", INSTALADO EM RESERVAÇÃO PREDIAL DE ÁGUA - FORNECIMENTO E INSTALAÇÃO. AF_04/2024</t>
  </si>
  <si>
    <t>ADAPTADOR CURTO COM BOLSA E ROSCA PARA REGISTRO, PVC, SOLDÁVEL, DN 50 MM X 1 1/2", INSTALADO EM RESERVAÇÃO PREDIAL DE ÁGUA - FORNECIMENTO E INSTALAÇÃO. AF_04/2024</t>
  </si>
  <si>
    <t>ADAPTADOR CURTO COM BOLSA E ROSCA PARA REGISTRO, PVC, SOLDÁVEL, DN 60 MM X 2", INSTALADO EM RESERVAÇÃO PREDIAL DE ÁGUA - FORNECIMENTO E INSTALAÇÃO. AF_04/2024</t>
  </si>
  <si>
    <t>ADAPTADOR CURTO COM BOLSA E ROSCA PARA REGISTRO, PVC, SOLDÁVEL, DN 75 MM X 2 1/2", INSTALADO EM RESERVAÇÃO PREDIAL DE ÁGUA - FORNECIMENTO E INSTALAÇÃO. AF_04/2024</t>
  </si>
  <si>
    <t>ADAPTADOR CURTO COM BOLSA E ROSCA PARA REGISTRO, PVC, SOLDÁVEL, DN 85 MM X 3", INSTALADO EM RESERVAÇÃO PREDIAL DE ÁGUA - FORNECIMENTO E INSTALAÇÃO. AF_04/2024</t>
  </si>
  <si>
    <t>BUCHA DE REDUÇÃO CPVC, SOLDÁVEL, DN 28 X 22 MM, INSTALADO EM RESERVAÇÃO PREDIAL DE ÁGUA - FORNECIMENTO E INSTALAÇÃO. AF_04/2024</t>
  </si>
  <si>
    <t>BUCHA DE REDUÇÃO CPVC, SOLDÁVEL, DN 35 X 28 MM, INSTALADO EM RESERVAÇÃO PREDIAL DE ÁGUA - FORNECIMENTO E INSTALAÇÃO. AF_04/2024</t>
  </si>
  <si>
    <t>BUCHA DE REDUÇÃO CPVC, SOLDÁVEL, DN 42 X 22 MM, INSTALADO EM RESERVAÇÃO PREDIAL DE ÁGUA - FORNECIMENTO E INSTALAÇÃO. AF_04/2024</t>
  </si>
  <si>
    <t>BUCHA DE REDUÇÃO CPVC, SOLDÁVEL, DN 54 X 28 MM, INSTALADO EM RESERVAÇÃO PREDIAL DE ÁGUA - FORNECIMENTO E INSTALAÇÃO. AF_04/2024</t>
  </si>
  <si>
    <t>BUCHA DE REDUÇÃO CPVC, SOLDÁVEL, DN 54 X 35 MM, INSTALADO EM RESERVAÇÃO PREDIAL DE ÁGUA - FORNECIMENTO E INSTALAÇÃO. AF_04/2024</t>
  </si>
  <si>
    <t>BUCHA DE REDUÇÃO EM COBRE, PONTA X BOLSA, 66 X 54 MM, INSTALADO EM RESERVAÇÃO PREDIAL DE ÁGUA - FORNECIMENTO E INSTALAÇÃO. AF_04/2024</t>
  </si>
  <si>
    <t>BUCHA DE REDUÇÃO PVC, SOLDÁVEL, LONGA, DN 40 X 25 MM, INSTALADO EM RESERVAÇÃO PREDIAL DE ÁGUA - FORNECIMENTO E INSTALAÇÃO. AF_04/2024</t>
  </si>
  <si>
    <t>BUCHA DE REDUÇÃO PVC, SOLDÁVEL, LONGA, DN 50 X 25 MM, INSTALADO EM RESERVAÇÃO PREDIAL DE ÁGUA - FORNECIMENTO E INSTALAÇÃO. AF_04/2024</t>
  </si>
  <si>
    <t>BUCHA DE REDUÇÃO PVC, SOLDÁVEL, LONGA, DN 50 X 32 MM, INSTALADO EM RESERVAÇÃO PREDIAL DE ÁGUA - FORNECIMENTO E INSTALAÇÃO. AF_04/2024</t>
  </si>
  <si>
    <t>BUCHA DE REDUÇÃO PVC, SOLDÁVEL, LONGA, DN 60 X 25 MM, INSTALADO EM RESERVAÇÃO PREDIAL DE ÁGUA - FORNECIMENTO E INSTALAÇÃO. AF_04/2024</t>
  </si>
  <si>
    <t>BUCHA DE REDUÇÃO PVC, SOLDÁVEL, LONGA, DN 60 X 32 MM, INSTALADO EM RESERVAÇÃO PREDIAL DE ÁGUA - FORNECIMENTO E INSTALAÇÃO. AF_04/2024</t>
  </si>
  <si>
    <t>BUCHA DE REDUÇÃO PVC, SOLDÁVEL, LONGA, DN 60 X 50 MM, INSTALADO EM RESERVAÇÃO PREDIAL DE ÁGUA - FORNECIMENTO E INSTALAÇÃO. AF_04/2024</t>
  </si>
  <si>
    <t>BUCHA DE REDUÇÃO PVC, SOLDÁVEL, LONGA, DN 75 X 50 MM, INSTALADO EM RESERVAÇÃO PREDIAL DE ÁGUA - FORNECIMENTO E INSTALAÇÃO. AF_04/2024</t>
  </si>
  <si>
    <t>BUCHA DE REDUÇÃO, EM FERRO GALVANIZADO, CONEXÃO ROSQUEADA, DN 80 MM X 50 MM (3" X 2"), INSTALADO EM RESERVAÇÃO PREDIAL DE ÁGUA - FORNECIMENTO E INSTALAÇÃO. AF_04/2024</t>
  </si>
  <si>
    <t>BUCHA DE REDUÇÃO, EM FERRO GALVANIZADO, CONEXÃO ROSQUEADA, DN 80 MM X 65 MM (3" X 2 1/2"), INSTALADO EM RESERVAÇÃO PREDIAL DE ÁGUA - FORNECIMENTO E INSTALAÇÃO. AF_04/2024</t>
  </si>
  <si>
    <t>BUCHA DE REDUÇÃO, PPR, DN 25 X 20 MM, INSTALADO EM RESERVAÇÃO PREDIAL DE ÁGUA - FORNECIMENTO E INSTALAÇÃO. AF_04/2024</t>
  </si>
  <si>
    <t>BUCHA DE REDUÇÃO, PPR, DN 32 X 25 MM, INSTALADO EM RESERVAÇÃO PREDIAL DE ÁGUA - FORNECIMENTO E INSTALAÇÃO. AF_04/2024</t>
  </si>
  <si>
    <t>BUCHA DE REDUÇÃO, PPR, DN 40 X 25 MM, INSTALADO EM RESERVAÇÃO PREDIAL DE ÁGUA - FORNECIMENTO E INSTALAÇÃO. AF_04/2024</t>
  </si>
  <si>
    <t>BUCHA DE REDUÇÃO, PPR, DN 50 X 25 MM, INSTALADO EM RESERVAÇÃO PREDIAL DE ÁGUA - FORNECIMENTO E INSTALAÇÃO. AF_04/2024</t>
  </si>
  <si>
    <t>BUCHA DE REDUÇÃO, PPR, DN 50 X 32 MM, INSTALADO EM RESERVAÇÃO PREDIAL DE ÁGUA - FORNECIMENTO E INSTALAÇÃO. AF_04/2024</t>
  </si>
  <si>
    <t>CONECTOR EM BRONZE/LATÃO, DN 104 MM X 4", SEM ANEL DE SOLDA, BOLSA X ROSCA, INSTALADO EM RESERVAÇÃO PREDIAL DE ÁGUA - FORNECIMENTO E INSTALAÇÃO. AF_04/2024</t>
  </si>
  <si>
    <t>CONECTOR EM BRONZE/LATÃO, DN 54 MM X 2", SEM ANEL DE SOLDA, BOLSA X ROSCA, INSTALADO EM RESERVAÇÃO PREDIAL DE ÁGUA - FORNECIMENTO E INSTALAÇÃO. AF_04/2024</t>
  </si>
  <si>
    <t>CONECTOR EM BRONZE/LATÃO, DN 66 MM X 2 1/2", SEM ANEL DE SOLDA, BOLSA X ROSCA, INSTALADO EM RESERVAÇÃO PREDIAL DE ÁGUA - FORNECIMENTO E INSTALAÇÃO. AF_04/2024</t>
  </si>
  <si>
    <t>CONECTOR EM BRONZE/LATÃO, DN 79 MM X 3", SEM ANEL DE SOLDA, BOLSA X ROSCA, INSTALADO EM RESERVAÇÃO PREDIAL DE ÁGUA - FORNECIMENTO E INSTALAÇÃO. AF_04/2024</t>
  </si>
  <si>
    <t>CONECTOR MACHO, PPR, 25 MM X 1/2'', INSTALADO EM RESERVAÇÃO PREDIAL DE ÁGUA - FORNECIMENTO E INSTALAÇÃO. AF_04/2024</t>
  </si>
  <si>
    <t>CONECTOR MACHO, PPR, 32 MM X 3/4'', INSTALADO EM RESERVAÇÃO PREDIAL DE ÁGUA - FORNECIMENTO E INSTALAÇÃO. AF_04/2024</t>
  </si>
  <si>
    <t>CONECTOR, CPVC, SOLDÁVEL, DN 114 MM X 4", INSTALADO EM RESERVAÇÃO PREDIAL DE ÁGUA - FORNECIMENTO E INSTALAÇÃO. AF_04/2024</t>
  </si>
  <si>
    <t>CONECTOR, CPVC, SOLDÁVEL, DN 22 MM X 3/4", INSTALADO EM RESERVAÇÃO PREDIAL DE ÁGUA - FORNECIMENTO E INSTALAÇÃO. AF_04/2024</t>
  </si>
  <si>
    <t>CONECTOR, CPVC, SOLDÁVEL, DN 28 MM X 1", INSTALADO EM RESERVAÇÃO PREDIAL DE ÁGUA - FORNECIMENTO E INSTALAÇÃO. AF_04/2024</t>
  </si>
  <si>
    <t>CONECTOR, CPVC, SOLDÁVEL, DN 35 MM X 1 1/4", INSTALADO EM RESERVAÇÃO PREDIAL DE ÁGUA - FORNECIMENTO E INSTALAÇÃO. AF_04/2024</t>
  </si>
  <si>
    <t>CONECTOR, CPVC, SOLDÁVEL, DN 42 MM X 1 1/2", INSTALADO EM RESERVAÇÃO PREDIAL DE ÁGUA - FORNECIMENTO E INSTALAÇÃO. AF_04/2024</t>
  </si>
  <si>
    <t>CONECTOR, CPVC, SOLDÁVEL, DN 54 MM X 2", INSTALADO EM RESERVAÇÃO PREDIAL DE ÁGUA - FORNECIMENTO E INSTALAÇÃO. AF_04/2024</t>
  </si>
  <si>
    <t>CONECTOR, CPVC, SOLDÁVEL, DN 73 MM X 2 1/2", INSTALADO EM RESERVAÇÃO PREDIAL DE ÁGUA - FORNECIMENTO E INSTALAÇÃO. AF_04/2024</t>
  </si>
  <si>
    <t>CONECTOR, CPVC, SOLDÁVEL, DN 89 MM X 3", INSTALADO EM RESERVAÇÃO PREDIAL DE ÁGUA - FORNECIMENTO E INSTALAÇÃO. AF_04/2024</t>
  </si>
  <si>
    <t>CONJUNTO HIDRÁULICO EM AÇO ROSCÁVEL PARA INSTALAÇÃO DE BOMBA, DN SUCÇÃO 32 MM (1 1/4") E DN RECALQUE 25 MM (1"), PARA EDIFICAÇÃO COM 4 PAVIMENTOS - FORNECIMENTO E INSTALAÇÃO. AF_04/2024</t>
  </si>
  <si>
    <t>CONJUNTO HIDRÁULICO EM AÇO ROSCÁVEL PARA INSTALAÇÃO DE BOMBA, DN SUCÇÃO 40 MM (1 1/2") E DN RECALQUE 32 MM (1 1/4"), PARA EDIFICAÇÃO COM 8 PAVIMENTOS - FORNECIMENTO E INSTALAÇÃO. AF_04/2024</t>
  </si>
  <si>
    <t>CONJUNTO HIDRÁULICO EM AÇO ROSCÁVEL PARA INSTALAÇÃO DE BOMBA, DN SUCÇÃO 50 MM (2") E DN RECALQUE 40 MM (1 1/2"), PARA EDIFICAÇÃO COM 12 PAVIMENTOS - FORNECIMENTO E INSTALAÇÃO. AF_04/2024</t>
  </si>
  <si>
    <t>CONJUNTO HIDRÁULICO EM AÇO ROSCÁVEL PARA INSTALAÇÃO DE BOMBA, DN SUCÇÃO 65 MM (2½") E DN RECALQUE 50 MM (2"), PARA EDIFICAÇÃO COM 18 PAVIMENTOS - FORNECIMENTO E INSTALAÇÃO. AF_04/2024</t>
  </si>
  <si>
    <t>COTOVELO 45 GRAUS, EM FERRO GALVANIZADO, CONEXÃO ROSQUEADA, DN 50 MM (2"), INSTALADO EM RESERVAÇÃO PREDIAL DE ÁGUA - FORNECIMENTO E INSTALAÇÃO. AF_04/2024</t>
  </si>
  <si>
    <t>COTOVELO 45 GRAUS, EM FERRO GALVANIZADO, CONEXÃO ROSQUEADA, DN 65 MM (2 1/2"), INSTALADO EM RESERVAÇÃO PREDIAL DE ÁGUA - FORNECIMENTO E INSTALAÇÃO. AF_04/2024</t>
  </si>
  <si>
    <t>COTOVELO 45 GRAUS, EM FERRO GALVANIZADO, CONEXÃO ROSQUEADA, DN 80 MM (3"), INSTALADO EM RESERVAÇÃO PREDIAL DE ÁGUA - FORNECIMENTO E INSTALAÇÃO. AF_04/2024</t>
  </si>
  <si>
    <t>COTOVELO 90 GRAUS, EM FERRO GALVANIZADO, CONEXÃO ROSQUEADA, DN 50 MM (2"), INSTALADO EM RESERVAÇÃO PREDIAL DE ÁGUA - FORNECIMENTO E INSTALAÇÃO. AF_04/2024</t>
  </si>
  <si>
    <t>COTOVELO 90 GRAUS, EM FERRO GALVANIZADO, CONEXÃO ROSQUEADA, DN 65 MM (2 1/2"), INSTALADO EM RESERVAÇÃO PREDIAL DE ÁGUA - FORNECIMENTO E INSTALAÇÃO. AF_04/2024</t>
  </si>
  <si>
    <t>COTOVELO 90 GRAUS, EM FERRO GALVANIZADO, CONEXÃO ROSQUEADA, DN 80 MM (3"), INSTALADO EM RESERVAÇÃO PREDIAL DE ÁGUA - FORNECIMENTO E INSTALAÇÃO. AF_04/2024</t>
  </si>
  <si>
    <t>COTOVELO 90 GRAUS, EM FERRO GALVANIZADO, MACHO/FÊMEA, CONEXÃO ROSQUEADA, DN 50 MM (2"), INSTALADO EM RESERVAÇÃO PREDIAL DE ÁGUA - FORNECIMENTO E INSTALAÇÃO. AF_04/2024</t>
  </si>
  <si>
    <t>COTOVELO 90 GRAUS, EM FERRO GALVANIZADO, MACHO/FÊMEA, CONEXÃO ROSQUEADA, DN 80 MM (3"), INSTALADO EM RESERVAÇÃO PREDIAL DE ÁGUA - FORNECIMENTO E INSTALAÇÃO. AF_04/2024</t>
  </si>
  <si>
    <t>COTOVELO DE REDUÇÃO, 90 GRAUS, EM FERRO GALVANIZADO, CONEXÃO ROSQUEADA, DN 65 MM X 50 MM (2 1/2" X 2"), INSTALADO EM RESERVAÇÃO PREDIAL DE ÁGUA - FORNECIMENTO E INSTALAÇÃO. AF_04/2024</t>
  </si>
  <si>
    <t>COTOVELO EM COBRE, DN 104 MM, 90 GRAUS, SEM ANEL DE SOLDA, INSTALADO EM RESERVAÇÃO PREDIAL DE ÁGUA - FORNECIMENTO E INSTALAÇÃO. AF_04/2024</t>
  </si>
  <si>
    <t>COTOVELO EM COBRE, DN 54 MM, 90 GRAUS, SEM ANEL DE SOLDA, INSTALADO EM RESERVAÇÃO PREDIAL DE ÁGUA - FORNECIMENTO E INSTALAÇÃO. AF_04/2024</t>
  </si>
  <si>
    <t>COTOVELO EM COBRE, DN 66 MM, 90 GRAUS, SEM ANEL DE SOLDA, INSTALADO EM RESERVAÇÃO PREDIAL DE ÁGUA - FORNECIMENTO E INSTALAÇÃO. AF_04/2024</t>
  </si>
  <si>
    <t>COTOVELO EM COBRE, DN 79 MM, 90 GRAUS, SEM ANEL DE SOLDA, INSTALADO EM RESERVAÇÃO PREDIAL DE ÁGUA - FORNECIMENTO E INSTALAÇÃO. AF_04/2024</t>
  </si>
  <si>
    <t>COTOVELO, 90 GRAUS, EM FERRO GALVANIZADO, MACHO/FÊMEA, CONEXÃO ROSQUEADA, DN 65 MM (2 1/2"), INSTALADO EM RESERVAÇÃO PREDIAL DE ÁGUA - FORNECIMENTO E INSTALAÇÃO. AF_04/2024</t>
  </si>
  <si>
    <t>CURVA 45 GRAUS, EM FERRO GALVANIZADO, FÊMEA, CONEXÃO ROSQUEADA, DN 50 MM (2"), INSTALADO EM RESERVAÇÃO PREDIAL DE ÁGUA - FORNECIMENTO E INSTALAÇÃO. AF_04/2024</t>
  </si>
  <si>
    <t>CURVA 45 GRAUS, EM FERRO GALVANIZADO, FÊMEA, CONEXÃO ROSQUEADA, DN 65 MM (2 1/2"), INSTALADO EM RESERVAÇÃO PREDIAL DE ÁGUA - FORNECIMENTO E INSTALAÇÃO. AF_04/2024</t>
  </si>
  <si>
    <t>CURVA 45 GRAUS, EM FERRO GALVANIZADO, FÊMEA, CONEXÃO ROSQUEADA, DN 80 MM (3"), INSTALADO EM RESERVAÇÃO PREDIAL DE ÁGUA - FORNECIMENTO E INSTALAÇÃO. AF_04/2024</t>
  </si>
  <si>
    <t>CURVA 45 GRAUS, EM FERRO GALVANIZADO, MACHO/FÊMEA, CONEXÃO ROSQUEADA, DN 50 MM (2"), INSTALADO EM RESERVAÇÃO PREDIAL DE ÁGUA - FORNECIMENTO E INSTALAÇÃO. AF_04/2024</t>
  </si>
  <si>
    <t>CURVA 45 GRAUS, EM FERRO GALVANIZADO, MACHO/FÊMEA, CONEXÃO ROSQUEADA, DN 65 MM (2 1/2"), INSTALADO EM RESERVAÇÃO PREDIAL DE ÁGUA - FORNECIMENTO E INSTALAÇÃO. AF_04/2024</t>
  </si>
  <si>
    <t>CURVA 45 GRAUS, EM FERRO GALVANIZADO, MACHO/FÊMEA, CONEXÃO ROSQUEADA, DN 80 MM (3"), INSTALADO EM RESERVAÇÃO PREDIAL DE ÁGUA - FORNECIMENTO E INSTALAÇÃO. AF_04/2024</t>
  </si>
  <si>
    <t>CURVA 90 GRAUS, CPVC, SOLDÁVEL, DN 114 MM, INSTALADO EM RESERVAÇÃO PREDIAL DE ÁGUA - FORNECIMENTO E INSTALAÇÃO. AF_04/2024</t>
  </si>
  <si>
    <t>CURVA 90 GRAUS, CPVC, SOLDÁVEL, DN 22 MM, INSTALADO EM RESERVAÇÃO PREDIAL DE ÁGUA - FORNECIMENTO E INSTALAÇÃO. AF_04/2024</t>
  </si>
  <si>
    <t>CURVA 90 GRAUS, CPVC, SOLDÁVEL, DN 28 MM, INSTALADO EM RESERVAÇÃO PREDIAL DE ÁGUA - FORNECIMENTO E INSTALAÇÃO. AF_04/2024</t>
  </si>
  <si>
    <t>CURVA 90 GRAUS, CPVC, SOLDÁVEL, DN 35 MM, INSTALADO EM RESERVAÇÃO PREDIAL DE ÁGUA - FORNECIMENTO E INSTALAÇÃO. AF_04/2024</t>
  </si>
  <si>
    <t>CURVA 90 GRAUS, CPVC, SOLDÁVEL, DN 42 MM, INSTALADO EM RESERVAÇÃO PREDIAL DE ÁGUA - FORNECIMENTO E INSTALAÇÃO. AF_04/2024</t>
  </si>
  <si>
    <t>CURVA 90 GRAUS, CPVC, SOLDÁVEL, DN 54 MM, INSTALADO EM RESERVAÇÃO PREDIAL DE ÁGUA - FORNECIMENTO E INSTALAÇÃO. AF_04/2024</t>
  </si>
  <si>
    <t>CURVA 90 GRAUS, CPVC, SOLDÁVEL, DN 73 MM, INSTALADO EM RESERVAÇÃO PREDIAL DE ÁGUA - FORNECIMENTO E INSTALAÇÃO. AF_04/2024</t>
  </si>
  <si>
    <t>CURVA 90 GRAUS, CPVC, SOLDÁVEL, DN 89 MM, INSTALADO EM RESERVAÇÃO PREDIAL DE ÁGUA - FORNECIMENTO E INSTALAÇÃO. AF_04/2024</t>
  </si>
  <si>
    <t>CURVA 90 GRAUS, EM FERRO GALVANIZADO, CONEXÃO ROSQUEADA, DN 50 MM (2"), INSTALADO EM RESERVAÇÃO PREDIAL DE ÁGUA - FORNECIMENTO E INSTALAÇÃO. AF_04/2024</t>
  </si>
  <si>
    <t>CURVA 90 GRAUS, EM FERRO GALVANIZADO, CONEXÃO ROSQUEADA, DN 65 MM (2 1/2"), INSTALADO EM RESERVAÇÃO PREDIAL DE ÁGUA - FORNECIMENTO E INSTALAÇÃO. AF_04/2024</t>
  </si>
  <si>
    <t>CURVA 90 GRAUS, EM FERRO GALVANIZADO, CONEXÃO ROSQUEADA, DN 80 MM (3"), INSTALADO EM RESERVAÇÃO PREDIAL DE ÁGUA - FORNECIMENTO E INSTALAÇÃO. AF_04/2024</t>
  </si>
  <si>
    <t>CURVA 90 GRAUS, EM FERRO GALVANIZADO, FÊMEA, CONEXÃO ROSQUEADA, DN 50 MM (2"), INSTALADO EM RESERVAÇÃO PREDIAL DE ÁGUA - FORNECIMENTO E INSTALAÇÃO. AF_04/2024</t>
  </si>
  <si>
    <t>CURVA 90 GRAUS, EM FERRO GALVANIZADO, FÊMEA, CONEXÃO ROSQUEADA, DN 65 MM (2 1/2"), INSTALADO EM RESERVAÇÃO PREDIAL DE ÁGUA - FORNECIMENTO E INSTALAÇÃO. AF_04/2024</t>
  </si>
  <si>
    <t>CURVA 90 GRAUS, EM FERRO GALVANIZADO, FÊMEA, CONEXÃO ROSQUEADA, DN 80 (3"), INSTALADO EM RESERVAÇÃO PREDIAL DE ÁGUA - FORNECIMENTO E INSTALAÇÃO. AF_04/2024</t>
  </si>
  <si>
    <t>CURVA 90 GRAUS, EM FERRO GALVANIZADO, MACHO/FÊMEA, CONEXÃO ROSQUEADA, DN 50 MM (2"), INSTALADO EM RESERVAÇÃO PREDIAL DE ÁGUA - FORNECIMENTO E INSTALAÇÃO. AF_04/2024</t>
  </si>
  <si>
    <t>CURVA 90 GRAUS, EM FERRO GALVANIZADO, MACHO/FÊMEA, CONEXÃO ROSQUEADA, DN 65 MM (2 1/2"), INSTALADO EM RESERVAÇÃO PREDIAL DE ÁGUA - FORNECIMENTO E INSTALAÇÃO. AF_04/2024</t>
  </si>
  <si>
    <t>CURVA 90 GRAUS, EM FERRO GALVANIZADO, MACHO/FÊMEA, CONEXÃO ROSQUEADA, DN 80 MM (3"), INSTALADO EM RESERVAÇÃO PREDIAL DE ÁGUA - FORNECIMENTO E INSTALAÇÃO. AF_04/2024</t>
  </si>
  <si>
    <t>CURVA 90 GRAUS, PVC, SOLDÁVEL, DN 110 MM, INSTALADO EM RESERVAÇÃO PREDIAL DE ÁGUA - FORNECIMENTO E INSTALAÇÃO. AF_04/2024</t>
  </si>
  <si>
    <t>CURVA 90 GRAUS, PVC, SOLDÁVEL, DN 25 MM, INSTALADO EM RESERVAÇÃO PREDIAL DE ÁGUA - FORNECIMENTO E INSTALAÇÃO. AF_04/2024</t>
  </si>
  <si>
    <t>CURVA 90 GRAUS, PVC, SOLDÁVEL, DN 32 MM, INSTALADO EM RESERVAÇÃO PREDIAL DE ÁGUA - FORNECIMENTO E INSTALAÇÃO. AF_04/2024</t>
  </si>
  <si>
    <t>CURVA 90 GRAUS, PVC, SOLDÁVEL, DN 40 MM, INSTALADO EM RESERVAÇÃO PREDIAL DE ÁGUA - FORNECIMENTO E INSTALAÇÃO. AF_04/2024</t>
  </si>
  <si>
    <t>CURVA 90 GRAUS, PVC, SOLDÁVEL, DN 50 MM, INSTALADO EM RESERVAÇÃO PREDIAL DE ÁGUA - FORNECIMENTO E INSTALAÇÃO. AF_04/2024</t>
  </si>
  <si>
    <t>CURVA 90 GRAUS, PVC, SOLDÁVEL, DN 60 MM, INSTALADO EM RESERVAÇÃO PREDIAL DE ÁGUA - FORNECIMENTO E INSTALAÇÃO. AF_04/2024</t>
  </si>
  <si>
    <t>CURVA 90 GRAUS, PVC, SOLDÁVEL, DN 75 MM, INSTALADO EM RESERVAÇÃO PREDIAL DE ÁGUA - FORNECIMENTO E INSTALAÇÃO. AF_04/2024</t>
  </si>
  <si>
    <t>CURVA 90 GRAUS, PVC, SOLDÁVEL, DN 85 MM, INSTALADO EM RESERVAÇÃO PREDIAL DE ÁGUA - FORNECIMENTO E INSTALAÇÃO. AF_04/2024</t>
  </si>
  <si>
    <t>CURVA EM COBRE, DN 104 MM, 45 GRAUS, SEM ANEL DE SOLDA, BOLSA X BOLSA, INSTALADO EM RESERVAÇÃO PREDIAL DE ÁGUA - FORNECIMENTO E INSTALAÇÃO. AF_04/2024</t>
  </si>
  <si>
    <t>CURVA EM COBRE, DN 54 MM, 45 GRAUS, SEM ANEL DE SOLDA, BOLSA X BOLSA, INSTALADO EM RESERVAÇÃO PREDIAL DE ÁGUA - FORNECIMENTO E INSTALAÇÃO. AF_04/2024</t>
  </si>
  <si>
    <t>CURVA EM COBRE, DN 66 MM, 45 GRAUS, SEM ANEL DE SOLDA, BOLSA X BOLSA, INSTALADO EM RESERVAÇÃO PREDIAL DE ÁGUA - FORNECIMENTO E INSTALAÇÃO. AF_04/2024</t>
  </si>
  <si>
    <t>CURVA EM COBRE, DN 79 MM, 45 GRAUS, SEM ANEL DE SOLDA, BOLSA X BOLSA, INSTALADO EM RESERVAÇÃO PREDIAL DE ÁGUA - FORNECIMENTO E INSTALAÇÃO. AF_04/2024</t>
  </si>
  <si>
    <t>CURVA PPR 90 GRAUS, DN 20 MM, INSTALADO EM RESERVAÇÃO PREDIAL DE ÁGUA - FORNECIMENTO E INSTALAÇÃO. AF_04/2024</t>
  </si>
  <si>
    <t>CURVA PPR 90 GRAUS, DN 25 MM, INSTALADO EM RESERVAÇÃO PREDIAL DE ÁGUA - FORNECIMENTO E INSTALAÇÃO. AF_04/2024</t>
  </si>
  <si>
    <t>CURVA PVC 45 GRAUS, SOLDÁVEL, DN 25 MM, INSTALADO EM RESERVAÇÃO PREDIAL DE ÁGUA - FORNECIMENTO E INSTALAÇÃO. AF_04/2024</t>
  </si>
  <si>
    <t>CURVA PVC 45 GRAUS, SOLDÁVEL, DN 32 MM, INSTALADO EM RESERVAÇÃO PREDIAL DE ÁGUA - FORNECIMENTO E INSTALAÇÃO. AF_04/2024</t>
  </si>
  <si>
    <t>CURVA PVC 45 GRAUS, SOLDÁVEL, DN 40 MM, INSTALADO EM RESERVAÇÃO PREDIAL DE ÁGUA - FORNECIMENTO E INSTALAÇÃO. AF_04/2024</t>
  </si>
  <si>
    <t>CURVA PVC 45 GRAUS, SOLDÁVEL, DN 50 MM, INSTALADO EM RESERVAÇÃO PREDIAL DE ÁGUA - FORNECIMENTO E INSTALAÇÃO. AF_04/2024</t>
  </si>
  <si>
    <t>CURVA PVC 45 GRAUS, SOLDÁVEL, DN 60 MM, INSTALADO EM RESERVAÇÃO PREDIAL DE ÁGUA - FORNECIMENTO E INSTALAÇÃO. AF_04/2024</t>
  </si>
  <si>
    <t>CURVA PVC 45 GRAUS, SOLDÁVEL, DN 75 MM, INSTALADO EM RESERVAÇÃO PREDIAL DE ÁGUA - FORNECIMENTO E INSTALAÇÃO. AF_04/2024</t>
  </si>
  <si>
    <t>CURVA PVC 45 GRAUS, SOLDÁVEL, DN 85 MM, INSTALADO EM RESERVAÇÃO PREDIAL DE ÁGUA - FORNECIMENTO E INSTALAÇÃO. AF_04/2024</t>
  </si>
  <si>
    <t>FLANGE CURTA EM COBRE, DN 104 MM X 4", INSTALADO EM RESERVAÇÃO PREDIAL DE ÁGUA - FORNECIMENTO E INSTALAÇÃO. AF_04/2024</t>
  </si>
  <si>
    <t>FLANGE CURTA EM COBRE, DN 54 MM X 2", INSTALADO EM RESERVAÇÃO PREDIAL DE ÁGUA - FORNECIMENTO E INSTALAÇÃO. AF_04/2024</t>
  </si>
  <si>
    <t>FLANGE CURTA EM COBRE, DN 66 MM X 2 1/2", INSTALADO EM RESERVAÇÃO PREDIAL DE ÁGUA - FORNECIMENTO E INSTALAÇÃO. AF_04/2024</t>
  </si>
  <si>
    <t>FLANGE CURTA EM COBRE, DN 79 MM X 3", INSTALADO EM RESERVAÇÃO PREDIAL DE ÁGUA - FORNECIMENTO E INSTALAÇÃO. AF_04/2024</t>
  </si>
  <si>
    <t>JOELHO 90 GRAUS COM BUCHA DE LATÃO, PVC, SOLDÁVEL, DN 25 MM X 3/4", INSTALADO EM RESERVAÇÃO PREDIAL DE ÁGUA - FORNECIMENTO E INSTALAÇÃO. AF_04/2024</t>
  </si>
  <si>
    <t>JOELHO 90 GRAUS, CPVC, SOLDÁVEL, DN 114 MM, INSTALADO EM RESERVAÇÃO PREDIAL DE ÁGUA - FORNECIMENTO E INSTALAÇÃO. AF_04/2024</t>
  </si>
  <si>
    <t>JOELHO 90 GRAUS, CPVC, SOLDÁVEL, DN 22 MM, INSTALADO EM RESERVAÇÃO PREDIAL DE ÁGUA - FORNECIMENTO E INSTALAÇÃO. AF_04/2024</t>
  </si>
  <si>
    <t>JOELHO 90 GRAUS, CPVC, SOLDÁVEL, DN 28 MM, INSTALADO EM RESERVAÇÃO PREDIAL DE ÁGUA - FORNECIMENTO E INSTALAÇÃO. AF_04/2024</t>
  </si>
  <si>
    <t>JOELHO 90 GRAUS, CPVC, SOLDÁVEL, DN 35 MM, INSTALADO EM RESERVAÇÃO PREDIAL DE ÁGUA - FORNECIMENTO E INSTALAÇÃO. AF_04/2024</t>
  </si>
  <si>
    <t>JOELHO 90 GRAUS, CPVC, SOLDÁVEL, DN 42 MM, INSTALADO EM RESERVAÇÃO PREDIAL DE ÁGUA - FORNECIMENTO E INSTALAÇÃO. AF_04/2024</t>
  </si>
  <si>
    <t>JOELHO 90 GRAUS, CPVC, SOLDÁVEL, DN 54 MM, INSTALADO EM RESERVAÇÃO PREDIAL DE ÁGUA - FORNECIMENTO E INSTALAÇÃO. AF_04/2024</t>
  </si>
  <si>
    <t>JOELHO 90 GRAUS, CPVC, SOLDÁVEL, DN 73 MM, INSTALADO EM RESERVAÇÃO PREDIAL DE ÁGUA - FORNECIMENTO E INSTALAÇÃO. AF_04/2024</t>
  </si>
  <si>
    <t>JOELHO 90 GRAUS, CPVC, SOLDÁVEL, DN 89 MM, INSTALADO EM RESERVAÇÃO PREDIAL DE ÁGUA - FORNECIMENTO E INSTALAÇÃO. AF_04/2024</t>
  </si>
  <si>
    <t>JOELHO 90 GRAUS, PPR, DN 110 MM, INSTALADO EM RESERVAÇÃO PREDIAL DE ÁGUA - FORNECIMENTO E INSTALAÇÃO. AF_04/2024</t>
  </si>
  <si>
    <t>JOELHO 90 GRAUS, PPR, DN 20 MM, INSTALADO EM RESERVAÇÃO PREDIAL DE ÁGUA - FORNECIMENTO E INSTALAÇÃO. AF_04/2024</t>
  </si>
  <si>
    <t>JOELHO 90 GRAUS, PPR, DN 25 MM, INSTALADO EM RESERVAÇÃO PREDIAL DE ÁGUA - FORNECIMENTO E INSTALAÇÃO. AF_04/2024</t>
  </si>
  <si>
    <t>JOELHO 90 GRAUS, PPR, DN 32 MM, INSTALADO EM RESERVAÇÃO PREDIAL DE ÁGUA - FORNECIMENTO E INSTALAÇÃO. AF_04/2024</t>
  </si>
  <si>
    <t>JOELHO 90 GRAUS, PPR, DN 40 MM, INSTALADO EM RESERVAÇÃO PREDIAL DE ÁGUA - FORNECIMENTO E INSTALAÇÃO. AF_04/2024</t>
  </si>
  <si>
    <t>JOELHO 90 GRAUS, PPR, DN 50 MM, INSTALADO EM RESERVAÇÃO PREDIAL DE ÁGUA - FORNECIMENTO E INSTALAÇÃO. AF_04/2024</t>
  </si>
  <si>
    <t>JOELHO 90 GRAUS, PPR, DN 63 MM, INSTALADO EM RESERVAÇÃO PREDIAL DE ÁGUA - FORNECIMENTO E INSTALAÇÃO. AF_04/2024</t>
  </si>
  <si>
    <t>JOELHO 90 GRAUS, PPR, DN 75 MM, INSTALADO EM RESERVAÇÃO PREDIAL DE ÁGUA - FORNECIMENTO E INSTALAÇÃO. AF_04/2024</t>
  </si>
  <si>
    <t>JOELHO 90 GRAUS, PPR, DN 90 MM, INSTALADO EM RESERVAÇÃO PREDIAL DE ÁGUA - FORNECIMENTO E INSTALAÇÃO. AF_04/2024</t>
  </si>
  <si>
    <t>JOELHO 90 GRAUS, PVC, SOLDÁVEL, DN 110 MM INSTALADO EM RESERVAÇÃO PREDIAL DE ÁGUA - FORNECIMENTO E INSTALAÇÃO. AF_04/2024</t>
  </si>
  <si>
    <t>JOELHO 90 GRAUS, PVC, SOLDÁVEL, DN 32 MM INSTALADO EM RESERVAÇÃO PREDIAL DE ÁGUA - FORNECIMENTO E INSTALAÇÃO. AF_04/2024</t>
  </si>
  <si>
    <t>JOELHO 90 GRAUS, PVC, SOLDÁVEL, DN 40 MM INSTALADO EM RESERVAÇÃO PREDIAL DE ÁGUA - FORNECIMENTO E INSTALAÇÃO. AF_04/2024</t>
  </si>
  <si>
    <t>JOELHO 90 GRAUS, PVC, SOLDÁVEL, DN 50 MM INSTALADO EM RESERVAÇÃO PREDIAL DE ÁGUA - FORNECIMENTO E INSTALAÇÃO. AF_04/2024</t>
  </si>
  <si>
    <t>JOELHO 90 GRAUS, PVC, SOLDÁVEL, DN 60 MM INSTALADO EM RESERVAÇÃO PREDIAL DE ÁGUA - FORNECIMENTO E INSTALAÇÃO. AF_04/2024</t>
  </si>
  <si>
    <t>JOELHO 90 GRAUS, PVC, SOLDÁVEL, DN 75 MM INSTALADO EM RESERVAÇÃO PREDIAL DE ÁGUA - FORNECIMENTO E INSTALAÇÃO. AF_04/2024</t>
  </si>
  <si>
    <t>JOELHO 90 GRAUS, PVC, SOLDÁVEL, DN 85 MM INSTALADO EM RESERVAÇÃO PREDIAL DE ÁGUA - FORNECIMENTO E INSTALAÇÃO. AF_04/2024</t>
  </si>
  <si>
    <t>JOELHO CPVC, SOLDÁVEL, 45 GRAUS, DN 22 MM, INSTALADO EM RESERVAÇÃO PREDIAL DE ÁGUA - FORNECIMENTO E INSTALAÇÃO. AF_04/2024</t>
  </si>
  <si>
    <t>JOELHO CPVC, SOLDÁVEL, 45 GRAUS, DN 28 MM, INSTALADO EM RESERVAÇÃO PREDIAL DE ÁGUA - FORNECIMENTO E INSTALAÇÃO. AF_04/2024</t>
  </si>
  <si>
    <t>JOELHO CPVC, SOLDÁVEL, 45 GRAUS, DN 35 MM, INSTALADO EM RESERVAÇÃO PREDIAL DE ÁGUA - FORNECIMENTO E INSTALAÇÃO. AF_04/2024</t>
  </si>
  <si>
    <t>JOELHO CPVC, SOLDÁVEL, 45 GRAUS, DN 42 MM, INSTALADO EM RESERVAÇÃO PREDIAL DE ÁGUA - FORNECIMENTO E INSTALAÇÃO. AF_04/2024</t>
  </si>
  <si>
    <t>JOELHO CPVC, SOLDÁVEL, 45 GRAUS, DN 54 MM, INSTALADO EM RESERVAÇÃO PREDIAL DE ÁGUA - FORNECIMENTO E INSTALAÇÃO. AF_04/2024</t>
  </si>
  <si>
    <t>JOELHO CPVC, SOLDÁVEL, 45 GRAUS, DN 73 MM, INSTALADO EM RESERVAÇÃO PREDIAL DE ÁGUA - FORNECIMENTO E INSTALAÇÃO. AF_04/2024</t>
  </si>
  <si>
    <t>JOELHO CPVC, SOLDÁVEL, 45 GRAUS, DN 89 MM, INSTALADO EM RESERVAÇÃO PREDIAL DE ÁGUA - FORNECIMENTO E INSTALAÇÃO. AF_04/2024</t>
  </si>
  <si>
    <t>JOELHO PPR 45 GRAUS, SOLDÁVEL, DN 20 MM, INSTALADO EM RESERVAÇÃO PREDIAL DE ÁGUA - FORNECIMENTO E INSTALAÇÃO. AF_04/2024</t>
  </si>
  <si>
    <t>JOELHO PPR 45 GRAUS, SOLDÁVEL, DN 25 MM, INSTALADO EM RESERVAÇÃO PREDIAL DE ÁGUA - FORNECIMENTO E INSTALAÇÃO. AF_04/2024</t>
  </si>
  <si>
    <t>JOELHO PPR 45 GRAUS, SOLDÁVEL, DN 40 MM, INSTALADO EM RESERVAÇÃO PREDIAL DE ÁGUA - FORNECIMENTO E INSTALAÇÃO. AF_04/2024</t>
  </si>
  <si>
    <t>JOELHO PPR 45 GRAUS, SOLDÁVEL, DN 50 MM, INSTALADO EM RESERVAÇÃO PREDIAL DE ÁGUA - FORNECIMENTO E INSTALAÇÃO. AF_04/2024</t>
  </si>
  <si>
    <t>JOELHO PPR 45 GRAUS, SOLDÁVEL, DN 63 MM, INSTALADO EM RESERVAÇÃO PREDIAL DE ÁGUA - FORNECIMENTO E INSTALAÇÃO. AF_04/2024</t>
  </si>
  <si>
    <t>JOELHO PPR 45 GRAUS, SOLDÁVEL, DN 75 MM, INSTALADO EM RESERVAÇÃO PREDIAL DE ÁGUA - FORNECIMENTO E INSTALAÇÃO. AF_04/2024</t>
  </si>
  <si>
    <t>JOELHO PPR 45 GRAUS, SOLDÁVEL, DN 90 MM, INSTALADO EM RESERVAÇÃO PREDIAL DE ÁGUA - FORNECIMENTO E INSTALAÇÃO. AF_04/2024</t>
  </si>
  <si>
    <t>JOELHO PPR, 45 GRAUS, SOLDÁVEL, DN 32 MM, INSTALADO EM RESERVAÇÃO PREDIAL DE ÁGUA - FORNECIMENTO E INSTALAÇÃO. AF_04/2024</t>
  </si>
  <si>
    <t>JOELHO PVC, SOLDÁVEL, 45 GRAUS, DN 25 MM, INSTALADO EM RESERVAÇÃO PREDIAL DE ÁGUA - FORNECIMENTO E INSTALAÇÃO. AF_04/2024</t>
  </si>
  <si>
    <t>JOELHO PVC, SOLDÁVEL, 45 GRAUS, DN 32 MM, INSTALADO EM RESERVAÇÃO PREDIAL DE ÁGUA - FORNECIMENTO E INSTALAÇÃO. AF_04/2024</t>
  </si>
  <si>
    <t>JOELHO PVC, SOLDÁVEL, 45 GRAUS, DN 40 MM, INSTALADO EM RESERVAÇÃO PREDIAL DE ÁGUA - FORNECIMENTO E INSTALAÇÃO. AF_04/2024</t>
  </si>
  <si>
    <t>JOELHO PVC, SOLDÁVEL, 45 GRAUS, DN 50 MM, INSTALADO EM RESERVAÇÃO PREDIAL DE ÁGUA - FORNECIMENTO E INSTALAÇÃO. AF_04/2024</t>
  </si>
  <si>
    <t>JOELHO PVC, SOLDÁVEL, 45 GRAUS, DN 60 MM, INSTALADO EM RESERVAÇÃO PREDIAL DE ÁGUA - FORNECIMENTO E INSTALAÇÃO. AF_04/2024</t>
  </si>
  <si>
    <t>JOELHO PVC, SOLDÁVEL, 45 GRAUS, DN 75 MM, INSTALADO EM RESERVAÇÃO PREDIAL DE ÁGUA - FORNECIMENTO E INSTALAÇÃO. AF_04/2024</t>
  </si>
  <si>
    <t>JOELHO PVC, SOLDÁVEL, 45 GRAUS, DN 85 MM, INSTALADO EM RESERVAÇÃO PREDIAL DE ÁGUA - FORNECIMENTO E INSTALAÇÃO. AF_04/2024</t>
  </si>
  <si>
    <t>LUVA DE COBRE, DN 104 MM, SEM ANEL DE SOLDA, INSTALADO EM RESERVAÇÃO PREDIAL DE ÁGUA - FORNECIMENTO E INSTALAÇÃO. AF_04/2024</t>
  </si>
  <si>
    <t>LUVA DE REDUÇÃO SOLDÁVEL, PVC, DN 32 MM X 25 MM, INSTALADO EM RESERVAÇÃO PREDIAL DE ÁGUA - FORNECIMENTO E INSTALAÇÃO. AF_04/2024</t>
  </si>
  <si>
    <t>LUVA DE REDUÇÃO SOLDÁVEL, PVC, DN 40 MM X 32 MM, INSTALADO EM RESERVAÇÃO PREDIAL DE ÁGUA - FORNECIMENTO E INSTALAÇÃO. AF_04/2024</t>
  </si>
  <si>
    <t>LUVA DE REDUÇÃO SOLDÁVEL, PVC, DN 60 MM X 50 MM, INSTALADO EM RESERVAÇÃO PREDIAL DE ÁGUA - FORNECIMENTO E INSTALAÇÃO. AF_04/2024</t>
  </si>
  <si>
    <t>LUVA DE REDUÇÃO, EM FERRO GALVANIZADO, CONEXÃO ROSQUEADA, DN 65 MM X 50 MM (2 1/2" X 2"), INSTALADO EM RESERVAÇÃO PREDIAL DE ÁGUA - FORNECIMENTO E INSTALAÇÃO. AF_04/2024</t>
  </si>
  <si>
    <t>LUVA DE REDUÇÃO, EM FERRO GALVANIZADO, CONEXÃO ROSQUEADA, DN 80 MM X 50 MM (3" X 2"), INSTALADO EM RESERVAÇÃO PREDIAL DE ÁGUA - FORNECIMENTO E INSTALAÇÃO. AF_04/2024</t>
  </si>
  <si>
    <t>LUVA DE REDUÇÃO, EM FERRO GALVANIZADO, CONEXÃO ROSQUEADA, DN 80 MM X 65 MM (3" X 2 1/2"), INSTALADO EM RESERVAÇÃO PREDIAL DE ÁGUA - FORNECIMENTO E INSTALAÇÃO. AF_04/2024</t>
  </si>
  <si>
    <t>LUVA DE REDUÇÃO, SOLDÁVEL, PVC, DN 50 X 25 MM, INSTALADO EM RESERVAÇÃO PREDIAL DE ÁGUA - FORNECIMENTO E INSTALAÇÃO. AF_04/2024</t>
  </si>
  <si>
    <t>LUVA EM COBRE, DN 54 MM, SEM ANEL DE SOLDA, INSTALADO EM RESERVAÇÃO PREDIAL DE ÁGUA - FORNECIMENTO E INSTALAÇÃO. AF_04/2024</t>
  </si>
  <si>
    <t>LUVA EM COBRE, DN 66 MM, SEM ANEL DE SOLDA, INSTALADO EM RESERVAÇÃO PREDIAL DE ÁGUA - FORNECIMENTO E INSTALAÇÃO. AF_04/2024</t>
  </si>
  <si>
    <t>LUVA EM COBRE, DN 79 MM, SEM ANEL DE SOLDA, INSTALADO EM RESERVAÇÃO PREDIAL DE ÁGUA - FORNECIMENTO E INSTALAÇÃO. AF_04/2024</t>
  </si>
  <si>
    <t>LUVA PVC, SOLDÁVEL, DN 25 MM, INSTALADO EM RESERVAÇÃO PREDIAL DE ÁGUA - FORNECIMENTO E INSTALAÇÃO. AF_04/2024</t>
  </si>
  <si>
    <t>LUVA PVC, SOLDÁVEL, DN 32 MM, INSTALADO EM RESERVAÇÃO PREDIAL DE ÁGUA - FORNECIMENTO E INSTALAÇÃO. AF_04/2024</t>
  </si>
  <si>
    <t>LUVA, CPVC, SOLDÁVEL, DN 114 MM, INSTALADO EM RESERVAÇÃO PREDIAL DE ÁGUA - FORNECIMENTO E INSTALAÇÃO. AF_04/2024</t>
  </si>
  <si>
    <t>LUVA, CPVC, SOLDÁVEL, DN 22 MM, INSTALADO EM RESERVAÇÃO PREDIAL DE ÁGUA - FORNECIMENTO E INSTALAÇÃO. AF_04/2024</t>
  </si>
  <si>
    <t>LUVA, CPVC, SOLDÁVEL, DN 28 MM, INSTALADO EM RESERVAÇÃO PREDIAL DE ÁGUA - FORNECIMENTO E INSTALAÇÃO. AF_04/2024</t>
  </si>
  <si>
    <t>LUVA, CPVC, SOLDÁVEL, DN 35 MM, INSTALADO EM RESERVAÇÃO PREDIAL DE ÁGUA - FORNECIMENTO E INSTALAÇÃO. AF_04/2024</t>
  </si>
  <si>
    <t>LUVA, CPVC, SOLDÁVEL, DN 42 MM, INSTALADO EM RESERVAÇÃO PREDIAL DE ÁGUA - FORNECIMENTO E INSTALAÇÃO. AF_04/2024</t>
  </si>
  <si>
    <t>LUVA, CPVC, SOLDÁVEL, DN 54 MM, INSTALADO EM RESERVAÇÃO PREDIAL DE ÁGUA - FORNECIMENTO E INSTALAÇÃO. AF_04/2024</t>
  </si>
  <si>
    <t>LUVA, CPVC, SOLDÁVEL, DN 73 MM, INSTALADO EM RESERVAÇÃO PREDIAL DE ÁGUA - FORNECIMENTO E INSTALAÇÃO. AF_04/2024</t>
  </si>
  <si>
    <t>LUVA, CPVC, SOLDÁVEL, DN 89 MM, INSTALADO EM RESERVAÇÃO PREDIAL DE ÁGUA - FORNECIMENTO E INSTALAÇÃO. AF_04/2024</t>
  </si>
  <si>
    <t>LUVA, EM FERRO GALVANIZADO, CONEXÃO ROSQUEADA, DN 50 MM (2"), INSTALADO EM RESERVAÇÃO PREDIAL DE ÁGUA - FORNECIMENTO E INSTALAÇÃO. AF_04/2024</t>
  </si>
  <si>
    <t>LUVA, EM FERRO GALVANIZADO, CONEXÃO ROSQUEADA, DN 65 MM (2 1/2"), INSTALADO EM RESERVAÇÃO PREDIAL DE ÁGUA - FORNECIMENTO E INSTALAÇÃO. AF_04/2024</t>
  </si>
  <si>
    <t>LUVA, EM FERRO GALVANIZADO, CONEXÃO ROSQUEADA, DN 80 MM (3"), INSTALADO EM RESERVAÇÃO PREDIAL DE ÁGUA - FORNECIMENTO E INSTALAÇÃO. AF_04/2024</t>
  </si>
  <si>
    <t>LUVA, PPR, DN 110 MM, CLASSE PN 25, INSTALADO EM RESERVAÇÃO PREDIAL DE ÁGUA - FORNECIMENTO E INSTALAÇÃO. AF_04/2024</t>
  </si>
  <si>
    <t>LUVA, PPR, DN 20 MM, INSTALADO EM RESERVAÇÃO PREDIAL DE ÁGUA - FORNECIMENTO E INSTALAÇÃO. AF_04/2024</t>
  </si>
  <si>
    <t>LUVA, PPR, DN 25 MM, INSTALADO EM RESERVAÇÃO PREDIAL DE ÁGUA - FORNECIMENTO E INSTALAÇÃO. AF_04/2024</t>
  </si>
  <si>
    <t>LUVA, PPR, DN 32 MM, CLASSE PN 25, INSTALADO EM RESERVAÇÃO PREDIAL DE ÁGUA - FORNECIMENTO E INSTALAÇÃO. AF_04/2024</t>
  </si>
  <si>
    <t>LUVA, PPR, DN 40 MM, CLASSE PN 25, INSTALADO EM RESERVAÇÃO PREDIAL DE ÁGUA - FORNECIMENTO E INSTALAÇÃO. AF_04/2024</t>
  </si>
  <si>
    <t>LUVA, PPR, DN 50 MM, CLASSE PN 25, INSTALADO EM RESERVAÇÃO PREDIAL DE ÁGUA - FORNECIMENTO E INSTALAÇÃO. AF_04/2024</t>
  </si>
  <si>
    <t>LUVA, PPR, DN 63 MM, CLASSE PN 25, INSTALADO EM RESERVAÇÃO PREDIAL DE ÁGUA - FORNECIMENTO E INSTALAÇÃO. AF_04/2024</t>
  </si>
  <si>
    <t>LUVA, PPR, DN 75 MM, CLASSE PN 25, INSTALADO EM RESERVAÇÃO PREDIAL DE ÁGUA - FORNECIMENTO E INSTALAÇÃO. AF_04/2024</t>
  </si>
  <si>
    <t>LUVA, PPR, DN 90 MM, CLASSE PN 25, INSTALADO EM RESERVAÇÃO PREDIAL DE ÁGUA - FORNECIMENTO E INSTALAÇÃO. AF_04/2024</t>
  </si>
  <si>
    <t>LUVA, PVC, SOLDÁVEL, DN 110 MM, INSTALADO EM RESERVAÇÃO PREDIAL DE ÁGUA - FORNECIMENTO E INSTALAÇÃO. AF_04/2024</t>
  </si>
  <si>
    <t>LUVA, PVC, SOLDÁVEL, DN 40 MM, INSTALADO EM RESERVAÇÃO PREDIAL DE ÁGUA - FORNECIMENTO E INSTALAÇÃO. AF_04/2024</t>
  </si>
  <si>
    <t>LUVA, PVC, SOLDÁVEL, DN 50 MM, INSTALADO EM RESERVAÇÃO PREDIAL DE ÁGUA - FORNECIMENTO E INSTALAÇÃO. AF_04/2024</t>
  </si>
  <si>
    <t>LUVA, PVC, SOLDÁVEL, DN 60 MM, INSTALADO EM RESERVAÇÃO PREDIAL DE ÁGUA - FORNECIMENTO E INSTALAÇÃO. AF_04/2024</t>
  </si>
  <si>
    <t>LUVA, PVC, SOLDÁVEL, DN 75 MM, INSTALADO EM RESERVAÇÃO PREDIAL DE ÁGUA - FORNECIMENTO E INSTALAÇÃO. AF_04/2024</t>
  </si>
  <si>
    <t>LUVA, PVC, SOLDÁVEL, DN 85 MM, INSTALADO EM RESERVAÇÃO PREDIAL DE ÁGUA - FORNECIMENTO E INSTALAÇÃO. AF_04/2024</t>
  </si>
  <si>
    <t>NIPLE DE REDUÇÃO, EM FERRO GALVANIZADO, CONEXÃO ROSQUEADA, DN 80 MM X 50 MM (3" X 2"), INSTALADO EM RESERVAÇÃO PREDIAL DE ÁGUA - FORNECIMENTO E INSTALAÇÃO. AF_04/2024</t>
  </si>
  <si>
    <t>NIPLE DE REDUÇÃO, EM FERRO GALVANIZADO, CONEXÃO ROSQUEADA, DN 80 MM X 65 MM (3" X 2 1/2"), INSTALADO EM RESERVAÇÃO PREDIAL DE ÁGUA - FORNECIMENTO E INSTALAÇÃO. AF_04/2024</t>
  </si>
  <si>
    <t>NIPLE, EM FERRO GALVANIZADO, CONEXÃO ROSQUEADA, DN 50 MM (2"), INSTALADO EM RESERVAÇÃO PREDIAL DE ÁGUA - FORNECIMENTO E INSTALAÇÃO. AF_04/2024</t>
  </si>
  <si>
    <t>NIPLE, EM FERRO GALVANIZADO, CONEXÃO ROSQUEADA, DN 65 MM (2 1/2"), INSTALADO EM RESERVAÇÃO PREDIAL DE ÁGUA - FORNECIMENTO E INSTALAÇÃO. AF_04/2024</t>
  </si>
  <si>
    <t>NIPLE, EM FERRO GALVANIZADO, CONEXÃO ROSQUEADA, DN 80 MM (3"), INSTALADO EM RESERVAÇÃO PREDIAL DE ÁGUA - FORNECIMENTO E INSTALAÇÃO. AF_04/2024</t>
  </si>
  <si>
    <t>TE DE REDUÇÃO, CPVC, DN 28 X 22 MM, INSTALADO EM RESERVAÇÃO PREDIAL DE ÁGUA - FORNECIMENTO E INSTALAÇÃO. AF_04/2024</t>
  </si>
  <si>
    <t>TE DE REDUÇÃO, CPVC, DN 35 X 28 MM, INSTALADO EM RESERVAÇÃO PREDIAL DE ÁGUA - FORNECIMENTO E INSTALAÇÃO. AF_04/2024</t>
  </si>
  <si>
    <t>TE DE REDUÇÃO, CPVC, DN 42 X 35 MM, INSTALADO EM RESERVAÇÃO PREDIAL DE ÁGUA - FORNECIMENTO E INSTALAÇÃO. AF_04/2024</t>
  </si>
  <si>
    <t>TE DE REDUÇÃO, EM FERRO GALVANIZADO, CONEXÃO ROSQUEADA, DN 80 MM X 50 MM (3" X 2"), INSTALADO EM RESERVAÇÃO PREDIAL DE ÁGUA - FORNECIMENTO E INSTALAÇÃO. AF_04/2024</t>
  </si>
  <si>
    <t>TE DE REDUÇÃO, EM FERRO GALVANIZADO, CONEXÃO ROSQUEADA, DN 80 MM X 65 MM (3" X 2 1/2"), INSTALADO EM RESERVAÇÃO PREDIAL DE ÁGUA - FORNECIMENTO E INSTALAÇÃO. AF_04/2024</t>
  </si>
  <si>
    <t>TE DE REDUÇÃO, PVC, SOLDÁVEL, 90 GRAUS, DN 50 MM X 25 MM, INSTALADO EM RESERVAÇÃO PREDIAL DE ÁGUA - FORNECIMENTO E INSTALAÇÃO. AF_04/2024</t>
  </si>
  <si>
    <t>TE DE REDUÇÃO, PVC, SOLDÁVEL, 90 GRAUS, DN 50 MM X 32 MM, INSTALADO EM RESERVAÇÃO PREDIAL DE ÁGUA - FORNECIMENTO E INSTALAÇÃO. AF_04/2024</t>
  </si>
  <si>
    <t>TE EM COBRE, DN 104 MM, SEM ANEL DE SOLDA, INSTALADO EM RESERVAÇÃO PREDIAL DE ÁGUA - FORNECIMENTO E INSTALAÇÃO. AF_04/2024</t>
  </si>
  <si>
    <t>TE EM COBRE, DN 54 MM, SEM ANEL DE SOLDA, INSTALADO EM RESERVAÇÃO PREDIAL DE ÁGUA - FORNECIMENTO E INSTALAÇÃO. AF_04/2024</t>
  </si>
  <si>
    <t>TE EM COBRE, DN 66 MM, SEM ANEL DE SOLDA, INSTALADO EM RESERVAÇÃO PREDIAL DE ÁGUA - FORNECIMENTO E INSTALAÇÃO. AF_04/2024</t>
  </si>
  <si>
    <t>TE EM COBRE, DN 79 MM, SEM ANEL DE SOLDA, INSTALADO EM RESERVAÇÃO PREDIAL DE ÁGUA - FORNECIMENTO E INSTALAÇÃO. AF_04/2024</t>
  </si>
  <si>
    <t>TE, CPVC, SOLDÁVEL, DN 114 MM, INSTALADO EM RESERVAÇÃO PREDIAL DE ÁGUA - FORNECIMENTO E INSTALAÇÃO. AF_04/2024</t>
  </si>
  <si>
    <t>TE, CPVC, SOLDÁVEL, DN 22 MM, INSTALADO EM RESERVAÇÃO PREDIAL DE ÁGUA - FORNECIMENTO E INSTALAÇÃO. AF_04/2024</t>
  </si>
  <si>
    <t>TE, CPVC, SOLDÁVEL, DN 28 MM, INSTALADO EM RESERVAÇÃO PREDIAL DE ÁGUA - FORNECIMENTO E INSTALAÇÃO. AF_04/2024</t>
  </si>
  <si>
    <t>TE, CPVC, SOLDÁVEL, DN 35 MM, INSTALADO EM RESERVAÇÃO PREDIAL DE ÁGUA - FORNECIMENTO E INSTALAÇÃO. AF_04/2024</t>
  </si>
  <si>
    <t>TE, CPVC, SOLDÁVEL, DN 42 MM, INSTALADO EM RESERVAÇÃO PREDIAL DE ÁGUA - FORNECIMENTO E INSTALAÇÃO. AF_04/2024</t>
  </si>
  <si>
    <t>TE, CPVC, SOLDÁVEL, DN 54 MM, INSTALADO EM RESERVAÇÃO PREDIAL DE ÁGUA - FORNECIMENTO E INSTALAÇÃO. AF_04/2024</t>
  </si>
  <si>
    <t>TE, CPVC, SOLDÁVEL, DN 73 MM, INSTALADO EM RESERVAÇÃO PREDIAL DE ÁGUA - FORNECIMENTO E INSTALAÇÃO. AF_04/2024</t>
  </si>
  <si>
    <t>TE, CPVC, SOLDÁVEL, DN 89 MM, INSTALADO EM RESERVAÇÃO PREDIAL DE ÁGUA - FORNECIMENTO E INSTALAÇÃO. AF_04/2024</t>
  </si>
  <si>
    <t>TUBO DE AÇO GALVANIZADO COM COSTURA, CLASSE MÉDIA, DN 50 MM (2"), CONEXÃO ROSQUEADA, INSTALADO EM RESERVAÇÃO PREDIAL DE ÁGUA - FORNECIMENTO E INSTALAÇÃO. AF_04/2024</t>
  </si>
  <si>
    <t>TUBO DE AÇO GALVANIZADO COM COSTURA, CLASSE MÉDIA, DN 65 MM (2 1/2"), CONEXÃO ROSQUEADA, INSTALADO EM RESERVAÇÃO PREDIAL DE ÁGUA - FORNECIMENTO E INSTALAÇÃO. AF_04/2024</t>
  </si>
  <si>
    <t>TUBO DE AÇO GALVANIZADO COM COSTURA, CLASSE MÉDIA, DN 80 MM (3"), CONEXÃO ROSQUEADA, INSTALADO EM RESERVAÇÃO PREDIAL DE ÁGUA - FORNECIMENTO E INSTALAÇÃO. AF_04/2024</t>
  </si>
  <si>
    <t>TUBO EM COBRE RÍGIDO, DN 104 MM, CLASSE E, SEM ISOLAMENTO, INSTALADO EM RESERVAÇÃO PREDIAL DE ÁGUA - FORNECIMENTO E INSTALAÇÃO. AF_04/2024</t>
  </si>
  <si>
    <t>TUBO EM COBRE RÍGIDO, DN 54 MM, CLASSE E, SEM ISOLAMENTO, INSTALADO EM RESERVAÇÃO PREDIAL DE ÁGUA - FORNECIMENTO E INSTALAÇÃO. AF_04/2024</t>
  </si>
  <si>
    <t>TUBO EM COBRE RÍGIDO, DN 66 MM, CLASSE E, SEM ISOLAMENTO, INSTALADO EM RESERVAÇÃO PREDIAL DE ÁGUA - FORNECIMENTO E INSTALAÇÃO. AF_04/2024</t>
  </si>
  <si>
    <t>TUBO EM COBRE RÍGIDO, DN 79 MM, CLASSE E, SEM ISOLAMENTO, INSTALADO EM RESERVAÇÃO PREDIAL DE ÁGUA - FORNECIMENTO E INSTALAÇÃO. AF_04/2024</t>
  </si>
  <si>
    <t>TUBO, CPVC, SOLDÁVEL, DN 114 MM, INSTALADO EM RESERVAÇÃO PREDIAL DE ÁGUA - FORNECIMENTO E INSTALAÇÃO. AF_04/2024</t>
  </si>
  <si>
    <t>TUBO, CPVC, SOLDÁVEL, DN 22 MM, INSTALADO EM RESERVAÇÃO PREDIAL DE ÁGUA - FORNECIMENTO E INSTALAÇÃO. AF_04/2024</t>
  </si>
  <si>
    <t>TUBO, CPVC, SOLDÁVEL, DN 28 MM, INSTALADO EM RESERVAÇÃO PREDIAL DE ÁGUA - FORNECIMENTO E INSTALAÇÃO. AF_04/2024</t>
  </si>
  <si>
    <t>TUBO, CPVC, SOLDÁVEL, DN 35 MM, INSTALADO EM RESERVAÇÃO PREDIAL DE ÁGUA - FORNECIMENTO E INSTALAÇÃO. AF_04/2024</t>
  </si>
  <si>
    <t>TUBO, CPVC, SOLDÁVEL, DN 42 MM, INSTALADO EM RESERVAÇÃO PREDIAL DE ÁGUA - FORNECIMENTO E INSTALAÇÃO. AF_04/2024</t>
  </si>
  <si>
    <t>TUBO, CPVC, SOLDÁVEL, DN 54 MM, INSTALADO EM RESERVAÇÃO PREDIAL DE ÁGUA - FORNECIMENTO E INSTALAÇÃO. AF_04/2024</t>
  </si>
  <si>
    <t>TUBO, CPVC, SOLDÁVEL, DN 73 MM, INSTALADO EM RESERVAÇÃO PREDIAL DE ÁGUA - FORNECIMENTO E INSTALAÇÃO. AF_04/2024</t>
  </si>
  <si>
    <t>TUBO, CPVC, SOLDÁVEL, DN 89 MM, INSTALADO EM RESERVAÇÃO PREDIAL DE ÁGUA - FORNECIMENTO E INSTALAÇÃO. AF_04/2024</t>
  </si>
  <si>
    <t>TUBO, PPR, DN 110 MM, CLASSE PN 12, INSTALADO EM RESERVAÇÃO PREDIAL DE ÁGUA - FORNECIMENTO E INSTALAÇÃO. AF_04/2024</t>
  </si>
  <si>
    <t>TUBO, PPR, DN 110 MM, CLASSE PN 25, INSTALADO EM RESERVAÇÃO PREDIAL DE ÁGUA - FORNECIMENTO E INSTALAÇÃO. AF_04/2024</t>
  </si>
  <si>
    <t>TUBO, PPR, DN 20 MM, CLASSE PN 20, INSTALADO EM RESERVAÇÃO PREDIAL DE ÁGUA - FORNECIMENTO E INSTALAÇÃO. AF_04/2024</t>
  </si>
  <si>
    <t>TUBO, PPR, DN 20 MM, CLASSE PN 25, INSTALADO EM RESERVAÇÃO PREDIAL DE ÁGUA - FORNECIMENTO E INSTALAÇÃO. AF_04/2024</t>
  </si>
  <si>
    <t>TUBO, PPR, DN 25 MM, CLASSE PN 20, INSTALADO EM RESERVAÇÃO PREDIAL DE ÁGUA - FORNECIMENTO E INSTALAÇÃO. AF_04/2024</t>
  </si>
  <si>
    <t>TUBO, PPR, DN 25 MM, CLASSE PN 25, INSTALADO EM RESERVAÇÃO PREDIAL DE ÁGUA - FORNECIMENTO E INSTALAÇÃO. AF_04/2024</t>
  </si>
  <si>
    <t>TUBO, PPR, DN 32 MM, CLASSE PN 12, INSTALADO EM RESERVAÇÃO PREDIAL DE ÁGUA - FORNECIMENTO E INSTALAÇÃO. AF_04/2024</t>
  </si>
  <si>
    <t>TUBO, PPR, DN 32 MM, CLASSE PN 25, INSTALADO EM RESERVAÇÃO PREDIAL DE ÁGUA - FORNECIMENTO E INSTALAÇÃO. AF_04/2024</t>
  </si>
  <si>
    <t>TUBO, PPR, DN 40 MM, CLASSE PN 12, INSTALADO EM RESERVAÇÃO PREDIAL DE ÁGUA - FORNECIMENTO E INSTALAÇÃO. AF_04/2024</t>
  </si>
  <si>
    <t>TUBO, PPR, DN 40 MM, CLASSE PN 25, INSTALADO EM RESERVAÇÃO PREDIAL DE ÁGUA - FORNECIMENTO E INSTALAÇÃO. AF_04/2024</t>
  </si>
  <si>
    <t>TUBO, PPR, DN 50 MM, CLASSE PN 12, INSTALADO EM RESERVAÇÃO PREDIAL DE ÁGUA - FORNECIMENTO E INSTALAÇÃO. AF_04/2024</t>
  </si>
  <si>
    <t>TUBO, PPR, DN 50 MM, CLASSE PN 25, INSTALADO EM RESERVAÇÃO PREDIAL DE ÁGUA - FORNECIMENTO E INSTALAÇÃO. AF_04/2024</t>
  </si>
  <si>
    <t>TUBO, PPR, DN 63 MM, CLASSE PN 12, INSTALADO EM RESERVAÇÃO PREDIAL DE ÁGUA - FORNECIMENTO E INSTALAÇÃO. AF_04/2024</t>
  </si>
  <si>
    <t>TUBO, PPR, DN 63 MM, CLASSE PN 25, INSTALADO EM RESERVAÇÃO PREDIAL DE ÁGUA - FORNECIMENTO E INSTALAÇÃO. AF_04/2024</t>
  </si>
  <si>
    <t>TUBO, PPR, DN 75 MM, CLASSE PN 12, INSTALADO EM RESERVAÇÃO PREDIAL DE ÁGUA - FORNECIMENTO E INSTALAÇÃO. AF_04/2024</t>
  </si>
  <si>
    <t>TUBO, PPR, DN 75 MM, CLASSE PN 25, INSTALADO EM RESERVAÇÃO PREDIAL DE ÁGUA - FORNECIMENTO E INSTALAÇÃO. AF_04/2024</t>
  </si>
  <si>
    <t>TUBO, PPR, DN 90 MM, CLASSE PN 12, INSTALADO EM RESERVAÇÃO PREDIAL DE ÁGUA - FORNECIMENTO E INSTALAÇÃO. AF_04/2024</t>
  </si>
  <si>
    <t>TUBO, PPR, DN 90 MM, CLASSE PN 25, INSTALADO EM RESERVAÇÃO PREDIAL DE ÁGUA - FORNECIMENTO E INSTALAÇÃO. AF_04/2024</t>
  </si>
  <si>
    <t>TUBO, PVC, SOLDÁVEL, DE 110MM, INSTALADO EM RESERVAÇÃO PREDIAL DE ÁGUA - FORNECIMENTO E INSTALAÇÃO. AF_04/2024</t>
  </si>
  <si>
    <t>TUBO, PVC, SOLDÁVEL, DE 25MM, INSTALADO EM RESERVAÇÃO PREDIAL DE ÁGUA - FORNECIMENTO E INSTALAÇÃO. AF_04/2024</t>
  </si>
  <si>
    <t>TUBO, PVC, SOLDÁVEL, DE 32MM, INSTALADO EM RESERVAÇÃO PREDIAL DE ÁGUA - FORNECIMENTO E INSTALAÇÃO. AF_04/2024</t>
  </si>
  <si>
    <t>TUBO, PVC, SOLDÁVEL, DE 40MM, INSTALADO EM RESERVAÇÃO PREDIAL DE ÁGUA - FORNECIMENTO E INSTALAÇÃO. AF_04/2024</t>
  </si>
  <si>
    <t>TUBO, PVC, SOLDÁVEL, DE 50MM, INSTALADO EM RESERVAÇÃO PREDIAL DE ÁGUA - FORNECIMENTO E INSTALAÇÃO. AF_04/2024</t>
  </si>
  <si>
    <t>TUBO, PVC, SOLDÁVEL, DE 60MM, INSTALADO EM RESERVAÇÃO PREDIAL DE ÁGUA - FORNECIMENTO E INSTALAÇÃO. AF_04/2024</t>
  </si>
  <si>
    <t>TUBO, PVC, SOLDÁVEL, DE 75MM, INSTALADO EM RESERVAÇÃO PREDIAL DE ÁGUA - FORNECIMENTO E INSTALAÇÃO. AF_04/2024</t>
  </si>
  <si>
    <t>TUBO, PVC, SOLDÁVEL, DE 85MM, INSTALADO EM RESERVAÇÃO PREDIAL DE ÁGUA - FORNECIMENTO E INSTALAÇÃO. AF_04/2024</t>
  </si>
  <si>
    <t>TÊ COM BUCHA DE LATÃO NA BOLSA CENTRAL, PVC, SOLDÁVEL, DN 25 MM X 3/4", INSTALADO EM RESERVAÇÃO PREDIAL DE ÁGUA - FORNECIMENTO E INSTALAÇÃO. AF_04/2024</t>
  </si>
  <si>
    <t>TÊ DE REDUÇÃO, PVC, SOLDÁVEL, DN 110 MM X 60 MM, INSTALADO EM RESERVAÇÃO PREDIAL DE ÁGUA - FORNECIMENTO E INSTALAÇÃO. AF_04/2024</t>
  </si>
  <si>
    <t>TÊ DE REDUÇÃO, PVC, SOLDÁVEL, DN 32 MM X 25 MM, INSTALADO EM RESERVAÇÃO PREDIAL DE ÁGUA - FORNECIMENTO E INSTALAÇÃO. AF_04/2024</t>
  </si>
  <si>
    <t>TÊ DE REDUÇÃO, PVC, SOLDÁVEL, DN 40 MM X 32 MM, INSTALADO EM RESERVAÇÃO PREDIAL DE ÁGUA - FORNECIMENTO E INSTALAÇÃO. AF_04/2024</t>
  </si>
  <si>
    <t>TÊ DE REDUÇÃO, PVC, SOLDÁVEL, DN 50 MM X 40 MM, INSTALADO EM RESERVAÇÃO PREDIAL DE ÁGUA - FORNECIMENTO E INSTALAÇÃO. AF_04/2024</t>
  </si>
  <si>
    <t>TÊ DE REDUÇÃO, PVC, SOLDÁVEL, DN 75 MM X 50 MM, INSTALADO EM RESERVAÇÃO PREDIAL DE ÁGUA - FORNECIMENTO E INSTALAÇÃO. AF_04/2024</t>
  </si>
  <si>
    <t>TÊ DE REDUÇÃO, PVC, SOLDÁVEL, DN 85 MM X 60 MM, INSTALADO EM RESERVAÇÃO PREDIAL DE ÁGUA - FORNECIMENTO E INSTALAÇÃO. AF_04/2024</t>
  </si>
  <si>
    <t>TÊ, EM FERRO GALVANIZADO, CONEXÃO ROSQUEADA, DN 50 MM (2"), INSTALADO EM RESERVAÇÃO PREDIAL DE ÁGUA - FORNECIMENTO E INSTALAÇÃO. AF_04/2024</t>
  </si>
  <si>
    <t>TÊ, EM FERRO GALVANIZADO, CONEXÃO ROSQUEADA, DN 65 MM (2 1/2"), INSTALADO EM RESERVAÇÃO PREDIAL DE ÁGUA - FORNECIMENTO E INSTALAÇÃO. AF_04/2024</t>
  </si>
  <si>
    <t>TÊ, EM FERRO GALVANIZADO, CONEXÃO ROSQUEADA, DN 80 MM (3"), INSTALADO EM RESERVAÇÃO PREDIAL DE ÁGUA - FORNECIMENTO E INSTALAÇÃO. AF_04/2024</t>
  </si>
  <si>
    <t>TÊ, PPR, DN 110 MM, INSTALADO EM RESERVAÇÃO PREDIAL DE ÁGUA - FORNECIMENTO E INSTALAÇÃO. AF_04/2024</t>
  </si>
  <si>
    <t>TÊ, PPR, DN 20 MM, INSTALADO EM RESERVAÇÃO PREDIAL DE ÁGUA - FORNECIMENTO E INSTALAÇÃO. AF_04/2024</t>
  </si>
  <si>
    <t>TÊ, PPR, DN 25 MM, INSTALADO EM RESERVAÇÃO PREDIAL DE ÁGUA - FORNECIMENTO E INSTALAÇÃO. AF_04/2024</t>
  </si>
  <si>
    <t>TÊ, PPR, DN 32 MM, INSTALADO EM RESERVAÇÃO PREDIAL DE ÁGUA - FORNECIMENTO E INSTALAÇÃO. AF_04/2024</t>
  </si>
  <si>
    <t>TÊ, PPR, DN 40 MM, INSTALADO EM RESERVAÇÃO PREDIAL DE ÁGUA - FORNECIMENTO E INSTALAÇÃO. AF_04/2024</t>
  </si>
  <si>
    <t>TÊ, PPR, DN 50 MM, INSTALADO EM RESERVAÇÃO PREDIAL DE ÁGUA - FORNECIMENTO E INSTALAÇÃO. AF_04/2024</t>
  </si>
  <si>
    <t>TÊ, PPR, DN 63 MM, INSTALADO EM RESERVAÇÃO PREDIAL DE ÁGUA - FORNECIMENTO E INSTALAÇÃO. AF_04/2024</t>
  </si>
  <si>
    <t>TÊ, PPR, DN 75 MM, INSTALADO EM RESERVAÇÃO PREDIAL DE ÁGUA - FORNECIMENTO E INSTALAÇÃO. AF_04/2024</t>
  </si>
  <si>
    <t>TÊ, PPR, DN 90 MM, INSTALADO EM RESERVAÇÃO PREDIAL DE ÁGUA - FORNECIMENTO E INSTALAÇÃO. AF_04/2024</t>
  </si>
  <si>
    <t>TÊ, PVC, SOLDÁVEL, DN 110 MM INSTALADO EM RESERVAÇÃO PREDIAL DE ÁGUA - FORNECIMENTO E INSTALAÇÃO. AF_04/2024</t>
  </si>
  <si>
    <t>TÊ, PVC, SOLDÁVEL, DN 25 MM INSTALADO EM RESERVAÇÃO PREDIAL DE ÁGUA - FORNECIMENTO E INSTALAÇÃO. AF_04/2024</t>
  </si>
  <si>
    <t>TÊ, PVC, SOLDÁVEL, DN 32 MM INSTALADO EM RESERVAÇÃO PREDIAL DE ÁGUA - FORNECIMENTO E INSTALAÇÃO. AF_04/2024</t>
  </si>
  <si>
    <t>TÊ, PVC, SOLDÁVEL, DN 40 MM INSTALADO EM RESERVAÇÃO PREDIAL DE ÁGUA - FORNECIMENTO E INSTALAÇÃO. AF_04/2024</t>
  </si>
  <si>
    <t>TÊ, PVC, SOLDÁVEL, DN 50 MM INSTALADO EM RESERVAÇÃO PREDIAL DE ÁGUA - FORNECIMENTO E INSTALAÇÃO. AF_04/2024</t>
  </si>
  <si>
    <t>TÊ, PVC, SOLDÁVEL, DN 60 MM INSTALADO EM RESERVAÇÃO PREDIAL DE ÁGUA - FORNECIMENTO E INSTALAÇÃO. AF_04/2024</t>
  </si>
  <si>
    <t>TÊ, PVC, SOLDÁVEL, DN 75 MM INSTALADO EM RESERVAÇÃO PREDIAL DE ÁGUA - FORNECIMENTO E INSTALAÇÃO. AF_04/2024</t>
  </si>
  <si>
    <t>TÊ, PVC, SOLDÁVEL, DN 85 MM INSTALADO EM RESERVAÇÃO PREDIAL DE ÁGUA - FORNECIMENTO E INSTALAÇÃO. AF_04/2024</t>
  </si>
  <si>
    <t>UNIÃO FLANGE, PPR, COM PARAFUSOS, DN 40 MM, INSTALADO EM RESERVAÇÃO PREDIAL DE ÁGUA - FORNECIMENTO E INSTALAÇÃO. AF_04/2024</t>
  </si>
  <si>
    <t>UNIÃO FLANGE, PPR, COM PARAFUSOS, DN 50 MM, INSTALADO EM RESERVAÇÃO PREDIAL DE ÁGUA - FORNECIMENTO E INSTALAÇÃO. AF_04/2024</t>
  </si>
  <si>
    <t>UNIÃO FLANGE, PPR, COM PARAFUSOS, DN 63 MM, INSTALADO EM RESERVAÇÃO PREDIAL DE ÁGUA - FORNECIMENTO E INSTALAÇÃO. AF_04/2024</t>
  </si>
  <si>
    <t>UNIÃO FLANGE, PPR, COM PARAFUSOS, DN 75 MM, INSTALADO EM RESERVAÇÃO PREDIAL DE ÁGUA - FORNECIMENTO E INSTALAÇÃO. AF_04/2024</t>
  </si>
  <si>
    <t>UNIÃO FLANGE, PPR, COM PARAFUSOS, DN 90 MM, INSTALADO EM RESERVAÇÃO PREDIAL DE ÁGUA - FORNECIMENTO E INSTALAÇÃO. AF_04/2024</t>
  </si>
  <si>
    <t>CONEXÃO FIXA, ROSCA FÊMEA, METÁLICA, PARA INSTALAÇÕES EM PEX ÁGUA, DN 16 MM X 1/2", COM ANEL DESLIZANTE. FORNECIMENTO E INSTALAÇÃO. AF_02/2023</t>
  </si>
  <si>
    <t>CONEXÃO FIXA, ROSCA FÊMEA, METÁLICA, PARA INSTALAÇÕES EM PEX ÁGUA, DN 20 MM X 1/2", COM ANEL DESLIZANTE. FORNECIMENTO E INSTALAÇÃO. AF_02/2023</t>
  </si>
  <si>
    <t>CONEXÃO FIXA, ROSCA FÊMEA, METÁLICA, PARA INSTALAÇÕES EM PEX ÁGUA, DN 20 MM X 3/4", COM ANEL DESLIZANTE. FORNECIMENTO E INSTALAÇÃO. AF_02/2023</t>
  </si>
  <si>
    <t>CONEXÃO FIXA, ROSCA FÊMEA, METÁLICA, PARA INSTALAÇÕES EM PEX ÁGUA, DN 25 MM X 1", COM ANEL DESLIZANTE - FORNECIMENTO E INSTALAÇÃO. AF_02/2023</t>
  </si>
  <si>
    <t>CONEXÃO FIXA, ROSCA FÊMEA, METÁLICA, PARA INSTALAÇÕES EM PEX ÁGUA, DN 25 MM X 3/4", COM ANEL DESLIZANTE - FORNECIMENTO E INSTALAÇÃO. AF_02/2023</t>
  </si>
  <si>
    <t>CONEXÃO FIXA, ROSCA FÊMEA, METÁLICA, PARA INSTALAÇÕES EM PEX ÁGUA, DN 32 MM X 1", COM ANEL DESLIZANTE - FORNECIMENTO E INSTALAÇÃO. AF_02/2023</t>
  </si>
  <si>
    <t>CONEXÃO FIXA, ROSCA FÊMEA, PARA INSTALAÇÕES EM PEX ÁGUA, DN 16MM X 1/2", CONEXÃO POR CRIMPAGEM - FORNECIMENTO E INSTALAÇÃO. AF_02/2023</t>
  </si>
  <si>
    <t>CONEXÃO FIXA, ROSCA FÊMEA, PARA INSTALAÇÕES EM PEX ÁGUA, DN 20MM X 1/2", CONEXÃO POR CRIMPAGEM - FORNECIMENTO E INSTALAÇÃO. AF_02/2023</t>
  </si>
  <si>
    <t>CONEXÃO FIXA, ROSCA FÊMEA, PARA INSTALAÇÕES EM PEX ÁGUA, DN 20MM X 3/4", CONEXÃO POR CRIMPAGEM - FORNECIMENTO E INSTALAÇÃO. AF_02/2023</t>
  </si>
  <si>
    <t>CONEXÃO FIXA, ROSCA FÊMEA, PARA INSTALAÇÕES EM PEX ÁGUA, DN 25MM X 3/4", CONEXÃO POR CRIMPAGEM - FORNECIMENTO E INSTALAÇÃO. AF_02/2023</t>
  </si>
  <si>
    <t>CONEXÃO FIXA, ROSCA MACHO, PARA INSTALAÇÕES EM PEX ÁGUA, DN 16 MM X 1/2", COM ANEL DESLIZANTE - FORNECIMENTO E INSTALAÇÃO. AF_02/2023</t>
  </si>
  <si>
    <t>CONEXÃO FIXA, ROSCA MACHO, PARA INSTALAÇÕES EM PEX ÁGUA, DN 16 MM X 3/4", COM ANEL DESLIZANTE - FORNECIMENTO E INSTALAÇÃO. AF_02/2023</t>
  </si>
  <si>
    <t>CONEXÃO FIXA, ROSCA MACHO, PARA INSTALAÇÕES EM PEX ÁGUA, DN 20 MM X 1/2", COM ANEL DESLIZANTE - FORNECIMENTO E INSTALAÇÃO. AF_02/2023</t>
  </si>
  <si>
    <t>CONEXÃO FIXA, ROSCA MACHO, PARA INSTALAÇÕES EM PEX ÁGUA, DN 20 MM X 3/4", COM ANEL DESLIZANTE - FORNECIMENTO E INSTALAÇÃO. AF_02/2023</t>
  </si>
  <si>
    <t>CONEXÃO FIXA, ROSCA MACHO, PARA INSTALAÇÕES EM PEX ÁGUA, DN 25 MM X 1", COM ANEL DESLIZANTE - FORNECIMENTO E INSTALAÇÃO. AF_02/2023</t>
  </si>
  <si>
    <t>CONEXÃO FIXA, ROSCA MACHO, PARA INSTALAÇÕES EM PEX ÁGUA, DN 25 MM X 1/2", COM ANEL DESLIZANTE - FORNECIMENTO E INSTALAÇÃO. AF_02/2023</t>
  </si>
  <si>
    <t>CONEXÃO FIXA, ROSCA MACHO, PARA INSTALAÇÕES EM PEX ÁGUA, DN 25 MM X 3/4", COM ANEL DESLIZANTE - FORNECIMENTO E INSTALAÇÃO. AF_02/2023</t>
  </si>
  <si>
    <t>CONEXÃO FIXA, ROSCA MACHO, PARA INSTALAÇÕES EM PEX ÁGUA, DN 32 MM X 1", COM ANEL DESLIZANTE - FORNECIMENTO E INSTALAÇÃO. AF_02/2023</t>
  </si>
  <si>
    <t>CONEXÃO MÓVEL, ROSCA FÊMEA, METÁLICA, PARA INSTALAÇÕES EM PEX ÁGUA, DN 16 MM X 3/4", COM ANEL DESLIZANTE. FORNECIMENTO E INSTALAÇÃO. AF_02/2023</t>
  </si>
  <si>
    <t>CONEXÃO MÓVEL, ROSCA FÊMEA, PARA INSTALAÇÕES EM PEX ÁGUA, DN 16 MM X 1/2", COM ANEL DESLIZANTE - FORNECIMENTO E INSTALAÇÃO. AF_02/2023</t>
  </si>
  <si>
    <t>CONEXÃO MÓVEL, ROSCA FÊMEA, PARA INSTALAÇÕES EM PEX ÁGUA, DN 20 MM X 1/2", COM ANEL DESLIZANTE - FORNECIMENTO E INSTALAÇÃO. AF_02/2023</t>
  </si>
  <si>
    <t>CONEXÃO MÓVEL, ROSCA FÊMEA, PARA INSTALAÇÕES EM PEX ÁGUA, DN 20 MM X 3/4", COM ANEL DESLIZANTE - FORNECIMENTO E INSTALAÇÃO. AF_02/2023</t>
  </si>
  <si>
    <t>CONEXÃO MÓVEL, ROSCA FÊMEA, PARA INSTALAÇÕES EM PEX ÁGUA, DN 25 MM X 1", COM ANEL DESLIZANTE - FORNECIMENTO E INSTALAÇÃO. AF_02/2023</t>
  </si>
  <si>
    <t>CONEXÃO MÓVEL, ROSCA FÊMEA, PARA INSTALAÇÕES EM PEX ÁGUA, DN 25 MM X 3/4", COM ANEL DESLIZANTE - FORNECIMENTO E INSTALAÇÃO. AF_02/2023</t>
  </si>
  <si>
    <t>CONEXÃO MÓVEL, ROSCA FÊMEA, PARA INSTALAÇÕES EM PEX ÁGUA, DN 32 MM X 1", COM ANEL DESLIZANTE - FORNECIMENTO E INSTALAÇÃO. AF_02/2023</t>
  </si>
  <si>
    <t>DISTRIBUIDOR 2 SAÍDAS, METÁLICO, PARA INSTALAÇÕES EM PEX ÁGUA, ENTRADA DE 1" X 2 SAÍDAS DE 1/2", CONEXÃO POR ANEL DESLIZANTE - FORNECIMENTO E INSTALAÇÃO. AF_02/2023</t>
  </si>
  <si>
    <t>DISTRIBUIDOR 2 SAÍDAS, METÁLICO, PARA INSTALAÇÕES EM PEX ÁGUA, ENTRADA DE 3/4" X 2 SAÍDAS DE 1/2", CONEXÃO POR ANEL DESLIZANTE - FORNECIMENTO E INSTALAÇÃO. AF_02/2023</t>
  </si>
  <si>
    <t>DISTRIBUIDOR 2 SAÍDAS, PARA INSTALAÇÕES EM PEX ÁGUA, ENTRADA DE 32 MM X 2 SAÍDAS DE 16 MM, CONEXÃO POR CRIMPAGEM FORNECIMENTO E INSTALAÇÃO. AF_02/2023</t>
  </si>
  <si>
    <t>DISTRIBUIDOR 2 SAÍDAS, PARA INSTALAÇÕES EM PEX ÁGUA, ENTRADA DE 32 MM X 2 SAÍDAS DE 25 MM, CONEXÃO POR CRIMPAGEM - FORNECIMENTO E INSTALAÇÃO. AF_02/2023</t>
  </si>
  <si>
    <t>DISTRIBUIDOR 3 SAÍDAS, METÁLICO, PARA INSTALAÇÕES EM PEX ÁGUA, ENTRADA DE 1" X 3 SAÍDAS DE 1/2", CONEXÃO POR ANEL DESLIZANTE - FORNECIMENTO E INSTALAÇÃO. AF_02/2023</t>
  </si>
  <si>
    <t>DISTRIBUIDOR 3 SAÍDAS, METÁLICO, PARA INSTALAÇÕES EM PEX ÁGUA, ENTRADA DE 3/4" X 3 SAÍDAS DE 1/2", CONEXÃO POR ANEL DESLIZANTE - FORNECIMENTO E INSTALAÇÃO. AF_02/2023</t>
  </si>
  <si>
    <t>DISTRIBUIDOR 3 SAÍDAS, PARA INSTALAÇÕES EM PEX ÁGUA, ENTRADA DE 32 MM X 3 SAÍDAS DE 16 MM, CONEXÃO POR CRIMPAGEM - FORNECIMENTO E INSTALAÇÃO. AF_02/2023</t>
  </si>
  <si>
    <t>DISTRIBUIDOR 3 SAÍDAS, PARA INSTALAÇÕES EM PEX ÁGUA, ENTRADA DE 32 MM X 3 SAÍDAS DE 25 MM, CONEXÃO POR CRIMPAGEM - FORNECIMENTO E INSTALAÇÃO. AF_02/2023</t>
  </si>
  <si>
    <t>JOELHO 90 GRAUS, METÁLICO, PARA INSTALAÇÕES EM PEX ÁGUA, DN 16 MM, CONEXÃO POR ANEL DESLIZANTE - FORNECIMENTO E INSTALAÇÃO. AF_02/2023</t>
  </si>
  <si>
    <t>JOELHO 90 GRAUS, METÁLICO, PARA INSTALAÇÕES EM PEX ÁGUA, DN 20 MM, CONEXÃO POR ANEL DESLIZANTE - FORNECIMENTO E INSTALAÇÃO. AF_02/2023</t>
  </si>
  <si>
    <t>JOELHO 90 GRAUS, METÁLICO, PARA INSTALAÇÕES EM PEX ÁGUA, DN 25 MM, CONEXÃO POR ANEL DESLIZANTE - FORNECIMENTO E INSTALAÇÃO. AF_02/2023</t>
  </si>
  <si>
    <t>JOELHO 90 GRAUS, METÁLICO, PARA INSTALAÇÕES EM PEX ÁGUA, DN 32 MM, CONEXÃO POR ANEL DESLIZANTE - FORNECIMENTO E INSTALAÇÃO. AF_02/2023</t>
  </si>
  <si>
    <t>JOELHO 90 GRAUS, PARA INSTALAÇÕES EM PEX ÁGUA, DN 16 MM, CONEXÃO POR CRIMPAGEM - FORNECIMENTO E INSTALAÇÃO. AF_02/2023</t>
  </si>
  <si>
    <t>JOELHO 90 GRAUS, PARA INSTALAÇÕES EM PEX ÁGUA, DN 20 MM, CONEXÃO POR CRIMPAGEM - FORNECIMENTO E INSTALAÇÃO. AF_02/2023</t>
  </si>
  <si>
    <t>JOELHO 90 GRAUS, PARA INSTALAÇÕES EM PEX ÁGUA, DN 25 MM, CONEXÃO POR CRIMPAGEM - FORNECIMENTO E INSTALAÇÃO. AF_02/2023</t>
  </si>
  <si>
    <t>JOELHO 90 GRAUS, ROSCA FÊMEA TERMINAL, METÁLICO, PARA INSTALAÇÕES EM PEX ÁGUA, DN 16MM X 1/2", CONEXÃO POR ANEL DESLIZANTE - FORNECIMENTO E INSTALAÇÃO. AF_02/2023</t>
  </si>
  <si>
    <t>JOELHO 90 GRAUS, ROSCA FÊMEA TERMINAL, METÁLICO, PARA INSTALAÇÕES EM PEX ÁGUA, DN 20 MM X 1/2", CONEXÃO POR ANEL DESLIZANTE - FORNECIMENTO E INSTALAÇÃO. AF_02/2023</t>
  </si>
  <si>
    <t>JOELHO 90 GRAUS, ROSCA FÊMEA TERMINAL, METÁLICO, PARA INSTALAÇÕES EM PEX ÁGUA, DN 20 MM X 3/4", CONEXÃO POR ANEL DESLIZANTE - FORNECIMENTO E INSTALAÇÃO. AF_02/2023</t>
  </si>
  <si>
    <t>JOELHO 90 GRAUS, ROSCA FÊMEA TERMINAL, METÁLICO, PARA INSTALAÇÕES EM PEX ÁGUA, DN 25 MM X 3/4", CONEXÃO POR ANEL DESLIZANTE - FORNECIMENTO E INSTALAÇÃO. AF_02/2023</t>
  </si>
  <si>
    <t>JOELHO 90 GRAUS, ROSCA FÊMEA TERMINAL, PARA INSTALAÇÕES EM PEX ÁGUA, DN 16MM X 1/2", CONEXÃO POR CRIMPAGEM - FORNECIMENTO E INSTALAÇÃO. AF_02/2023</t>
  </si>
  <si>
    <t>JOELHO 90 GRAUS, ROSCA FÊMEA TERMINAL, PARA INSTALAÇÕES EM PEX ÁGUA, DN 20MM X 1/2", CONEXÃO POR CRIMPAGEM - FORNECIMENTO E INSTALAÇÃO. AF_02/2023</t>
  </si>
  <si>
    <t>JOELHO 90 GRAUS, ROSCA FÊMEA TERMINAL, PARA INSTALAÇÕES EM PEX ÁGUA, DN 20MM X 3/4", CONEXÃO POR CRIMPAGEM - FORNECIMENTO E INSTALAÇÃO. AF_02/2023</t>
  </si>
  <si>
    <t>JOELHO 90 GRAUS, ROSCA FÊMEA TERMINAL, PARA INSTALAÇÕES EM PEX ÁGUA, DN 25 MM X 3/4", FIXAÇÃO DAS CONEXÕES POR CRIMPAGEM - FORNECIMENTO E INSTALAÇÃO. AF_02/2023</t>
  </si>
  <si>
    <t>JOELHO 90 GRAUS, ROSCA FÊMEA TERMINAL, PARA INSTALAÇÕES EM PEX ÁGUA, DN 25MM X 1/2", CONEXÃO POR CRIMPAGEM - FORNECIMENTO E INSTALAÇÃO. AF_02/2023</t>
  </si>
  <si>
    <t>JOELHO 90 GRAUS, ROSCA MACHO TERMINAL, PARA INSTALAÇÕES EM PEX ÁGUA, DN 16 MM X 1/2", COM ANEL DESLIZANTE - FORNECIMENTO E INSTALAÇÃO. AF_02/2023</t>
  </si>
  <si>
    <t>JOELHO 90 GRAUS, ROSCA MACHO TERMINAL, PARA INSTALAÇÕES EM PEX ÁGUA, DN 20 MM X 1/2", FIXAÇÃO DAS CONEXÕES POR CRIMPAGEM - FORNECIMENTO E INSTALAÇÃO. AF_02/2023</t>
  </si>
  <si>
    <t>JOELHO 90 GRAUS, ROSCA MACHO TERMINAL, PARA INSTALAÇÕES EM PEX ÁGUA, DN 20 MM X 3/4", FIXAÇÃO DAS CONEXÕES POR CRIMPAGEM - FORNECIMENTO E INSTALAÇÃO. AF_02/2023</t>
  </si>
  <si>
    <t>JOELHO 90 GRAUS, ROSCA MACHO TERMINAL, PARA INSTALAÇÕES EM PEX ÁGUA, DN 25 MM X 1", COM ANEL DESLIZANTE - FORNECIMENTO E INSTALAÇÃO. AF_02/2023</t>
  </si>
  <si>
    <t>JOELHO 90 GRAUS, ROSCA MACHO TERMINAL, PARA INSTALAÇÕES EM PEX ÁGUA, DN 25 MM X 1/2", COM ANEL DESLIZANTE - FORNECIMENTO E INSTALAÇÃO. AF_02/2023</t>
  </si>
  <si>
    <t>JOELHO 90 GRAUS, ROSCA MACHO TERMINAL, PARA INSTALAÇÕES EM PEX ÁGUA, DN 25 MM X 3/4", FIXAÇÃO DAS CONEXÕES POR CRIMPAGEM - FORNECIMENTO E INSTALAÇÃO. AF_02/2023</t>
  </si>
  <si>
    <t>JOELHO 90 GRAUS, ROSCA MACHO TERMINAL, PARA INSTALAÇÕES EM PEX ÁGUA, DN 32 MM X 1", COM ANEL DESLIZANTE - FORNECIMENTO E INSTALAÇÃO. AF_02/2023</t>
  </si>
  <si>
    <t>JOELHO ROSCA FÊMEA MÓVEL, PARA INSTALAÇÕES EM PEX ÁGUA, DN 16 MM X 1/2", COM ANEL DESLIZANTE - FORNECIMENTO E INSTALAÇÃO. AF_02/2023</t>
  </si>
  <si>
    <t>JOELHO ROSCA FÊMEA MÓVEL, PARA INSTALAÇÕES EM PEX ÁGUA, DN 20 MM X 1/2", COM ANEL DESLIZANTE - FORNECIMENTO E INSTALAÇÃO. AF_02/2023</t>
  </si>
  <si>
    <t>JOELHO ROSCA FÊMEA MÓVEL, PARA INSTALAÇÕES EM PEX ÁGUA, DN 25 MM X 3/4", COM ANEL DESLIZANTE - FORNECIMENTO E INSTALAÇÃO. AF_02/2023</t>
  </si>
  <si>
    <t>JOELHO ROSCA FÊMEA, COM BASE FIXA, METÁLICO, PARA INSTALAÇÕES EM PEX ÁGUA, DN 20MM X 1/2", CONEXÃO POR ANEL DESLIZANTE - FORNECIMENTO E INSTALAÇÃO. AF_02/2023</t>
  </si>
  <si>
    <t>JOELHO ROSCA FÊMEA, COM BASE FIXA, METÁLICO, PARA INSTALAÇÕES EM PEX ÁGUA, DN 25MM X 3/4", CONEXÃO POR ANEL DESLIZANTE - FORNECIMENTO E INSTALAÇÃO. AF_02/2023</t>
  </si>
  <si>
    <t>JOELHO ROSCA FÊMEA, MÓVEL, METÁLICO, PARA INSTALAÇÕES EM PEX ÁGUA, DN 20MM X 3/4", CONEXÃO POR ANEL DESLIZANTE - FORNECIMENTO E INSTALAÇÃO. AF_02/2023</t>
  </si>
  <si>
    <t>JOELHO, ROSCA FÊMEA, COM BASE FIXA, METÁLICO, PARA INSTALAÇÕES EM PEX ÁGUA, DN 16MM X 1/2", CONEXÃO POR ANEL DESLIZANTE - FORNECIMENTO E INSTALAÇÃO. AF_02/2023</t>
  </si>
  <si>
    <t>JOELHO, ROSCA FÊMEA, COM BASE FIXA, PARA INSTALAÇÕES EM PEX ÁGUA, DN 16 MM X 3/4", FIXAÇÃO DAS CONEXÕES POR CRIMPAGEM - FORNECIMENTO E INSTALAÇÃO. AF_02/2023</t>
  </si>
  <si>
    <t>JOELHO, ROSCA FÊMEA, COM BASE FIXA, PARA INSTALAÇÕES EM PEX ÁGUA, DN 20 MM X 3/4", FIXAÇÃO DAS CONEXÕES POR CRIMPAGEM - FORNECIMENTO E INSTALAÇÃO. AF_02/2023</t>
  </si>
  <si>
    <t>JOELHO, ROSCA FÊMEA, COM BASE FIXA, PARA INSTALAÇÕES EM PEX ÁGUA, DN 25 MM X 1/2", FIXAÇÃO DAS CONEXÕES POR CRIMPAGEM - FORNECIMENTO E INSTALAÇÃO. AF_02/2023</t>
  </si>
  <si>
    <t>KIT CHASSI PEX, PRÉ-FABRICADO, PARA CHUVEIRO, INCLUSO QUADRO METÁLICO, TUBOS, REGISTROS DE PRESSÃO E CONEXÕES POR ANEL DESLIZANTE - FORNECIMENTO E INSTALAÇÃO. AF_02/2023</t>
  </si>
  <si>
    <t>KIT CHASSI PEX, PRÉ-FABRICADO, PARA CHUVEIRO, INCLUSO QUADRO METÁLICO, TUBOS, REGISTROS DE PRESSÃO E CONEXÕES POR CRIMPAGEM - FORNECIMENTO E INSTALAÇÃO. AF_02/2023</t>
  </si>
  <si>
    <t>KIT CHASSI PEX, PRÉ-FABRICADO, PARA COZINHA COM CUBA SIMPLES, INCLUSO QUADRO METÁLICO, TUBOS E CONEXÕES POR ANEL DESLIZANTE - FORNECIMENTO E INSTALAÇÃO. AF_02/2023</t>
  </si>
  <si>
    <t>KIT CHASSI PEX, PRÉ-FABRICADO, PARA COZINHA COM CUBA SIMPLES, INCLUSO QUADRO METÁLICO, TUBOS E CONEXÕES POR CRIMPAGEM - FORNECIMENTO E INSTALAÇÃO. AF_02/2023</t>
  </si>
  <si>
    <t>KIT CHASSI PEX, PRÉ-FABRICADO, PARA ÁREA DE SERVIÇO COM TANQUE E MÁQUINA DE LAVAR ROUPA, INCLUSO QUADRO METÁLICO, TUBOS E CONEXÕES POR ANEL DESLIZANTE - FORNECIMENTO E INSTALAÇÃO. AF_02/2023</t>
  </si>
  <si>
    <t>KIT CHASSI PEX, PRÉ-FABRICADO, PARA ÁREA DE SERVIÇO COM TANQUE E MÁQUINA DE LAVAR ROUPA, INCLUSO QUADRO METÁLICO, TUBOS E CONEXÕES POR CRIMPAGEM - FORNECIMENTO E INSTALAÇÃO. AF_02/2023</t>
  </si>
  <si>
    <t>LUVA DE REDUÇÃO PARA INSTALAÇÕES EM PEX ÁGUA, DN 20 X 16 MM, CONEXÃO POR CRIMPAGEM - FORNECIMENTO E INSTALAÇÃO. AF_02/2023</t>
  </si>
  <si>
    <t>LUVA DE REDUÇÃO PARA INSTALAÇÕES EM PEX ÁGUA, DN 25 X 16 MM, CONEXÃO POR CRIMPAGEM - FORNECIMENTO E INSTALAÇÃO. AF_02/2023</t>
  </si>
  <si>
    <t>LUVA DE REDUÇÃO PARA INSTALAÇÕES EM PEX ÁGUA, DN 32 X 25 MM, CONEXÃO POR CRIMPAGEM - FORNECIMENTO E INSTALAÇÃO. AF_02/2023</t>
  </si>
  <si>
    <t>LUVA DE REDUÇÃO, PARA INSTALAÇÕES EM PEX ÁGUA, DN 20 X 16 MM, COM ANEL DESLIZANTE - FORNECIMENTO E INSTALAÇÃO. AF_02/2023</t>
  </si>
  <si>
    <t>LUVA DE REDUÇÃO, PARA INSTALAÇÕES EM PEX ÁGUA, DN 25 X 16 MM, COM ANEL DESLIZANTE - FORNECIMENTO E INSTALAÇÃO. AF_02/2023</t>
  </si>
  <si>
    <t>LUVA DE REDUÇÃO, PARA INSTALAÇÕES EM PEX ÁGUA, DN 25 X 20 MM, COM ANEL DESLIZANTE - FORNECIMENTO E INSTALAÇÃO. AF_02/2023</t>
  </si>
  <si>
    <t>LUVA DE REDUÇÃO, PARA INSTALAÇÕES EM PEX ÁGUA, DN 32 X 20 MM, FIXAÇÃO DAS CONEXÕES POR CRIMPAGEM - FORNECIMENTO E INSTALAÇÃO. AF_02/2023</t>
  </si>
  <si>
    <t>LUVA DE REDUÇÃO, PARA INSTALAÇÕES EM PEX ÁGUA, DN 32 X 25 MM, COM ANEL DESLIZANTE - FORNECIMENTO E INSTALAÇÃO. AF_02/2023</t>
  </si>
  <si>
    <t>LUVA PARA INSTALAÇÕES EM PEX ÁGUA, DN 16 MM, CONEXÃO POR CRIMPAGEM - FORNECIMENTO E INSTALAÇÃO. AF_02/2023</t>
  </si>
  <si>
    <t>LUVA PARA INSTALAÇÕES EM PEX ÁGUA, DN 20 MM, CONEXÃO POR CRIMPAGEM - FORNECIMENTO E INSTALAÇÃO. AF_02/2023</t>
  </si>
  <si>
    <t>LUVA PARA INSTALAÇÕES EM PEX ÁGUA, DN 25 MM, CONEXÃO POR CRIMPAGEM - FORNECIMENTO E INSTALAÇÃO. AF_02/2023</t>
  </si>
  <si>
    <t>LUVA PARA INSTALAÇÕES EM PEX ÁGUA, DN 32 MM, CONEXÃO POR CRIMPAGEM - FORNECIMENTO E INSTALAÇÃO. AF_02/2023</t>
  </si>
  <si>
    <t>LUVA, PARA INSTALAÇÕES EM PEX ÁGUA, DN 16 MM, COM ANEL DESLIZANTE - FORNECIMENTO E INSTALAÇÃO. AF_02/2023</t>
  </si>
  <si>
    <t>LUVA, PARA INSTALAÇÕES EM PEX ÁGUA, DN 20 MM, COM ANEL DESLIZANTE - FORNECIMENTO E INSTALAÇÃO. AF_02/2023</t>
  </si>
  <si>
    <t>LUVA, PARA INSTALAÇÕES EM PEX ÁGUA, DN 25 MM, COM ANEL DESLIZANTE - FORNECIMENTO E INSTALAÇÃO. AF_02/2023</t>
  </si>
  <si>
    <t>LUVA, PARA INSTALAÇÕES EM PEX ÁGUA, DN 32 MM, COM ANEL DESLIZANTE - FORNECIMENTO E INSTALAÇÃO. AF_02/2023</t>
  </si>
  <si>
    <t>TAMPÃO / CAP, ROSCA FÊMEA, PARA INSTALAÇÕES EM PEX ÁGUA, DN 1/2" - FORNECIMENTO E INSTALAÇÃO. AF_02/2023</t>
  </si>
  <si>
    <t>TAMPÃO / CAP, ROSCA FÊMEA, PARA INSTALAÇÕES EM PEX ÁGUA, DN 3/4" - FORNECIMENTO E INSTALAÇÃO. AF_02/2023</t>
  </si>
  <si>
    <t>TAMPÃO / CAP, ROSCA MACHO, PARA INSTALAÇÕES EM PEX ÁGUA, DN 1/2" - FORNECIMENTO E INSTALAÇÃO. AF_02/2023</t>
  </si>
  <si>
    <t>TUBO, PEX, MONOCAMADA, DN 16, INSTALADO EM RAMAL/SUB-RAMAL OU DISTRIBUIÇÃO DE ÁGUA - FORNECIMENTO E INSTALAÇÃO. AF_02/2023</t>
  </si>
  <si>
    <t>TUBO, PEX, MONOCAMADA, DN 20, INSTALADO EM RAMAL/SUB-RAMAL OU DISTRIBUIÇÃO DE ÁGUA - FORNECIMENTO E INSTALAÇÃO. AF_02/2023</t>
  </si>
  <si>
    <t>TUBO, PEX, MONOCAMADA, DN 25, INSTALADO EM RAMAL/SUB-RAMAL OU DISTRIBUIÇÃO DE ÁGUA - FORNECIMENTO E INSTALAÇÃO. AF_02/2023</t>
  </si>
  <si>
    <t>TUBO, PEX, MONOCAMADA, DN 32, INSTALADO EM RAMAL/SUB-RAMAL OU DISTRIBUIÇÃO DE ÁGUA - FORNECIMENTO E INSTALAÇÃO. AF_02/2023</t>
  </si>
  <si>
    <t>TÊ DE REDUÇÃO, PARA INSTALAÇÕES EM PEX ÁGUA, DN 16 X 20 X 16 MM, COM ANEL DESLIZANTE - FORNECIMENTO E INSTALAÇÃO. AF_02/2023</t>
  </si>
  <si>
    <t>TÊ DE REDUÇÃO, PARA INSTALAÇÕES EM PEX ÁGUA, DN 16 X 25 X 16 MM, COM ANEL DESLIZANTE - FORNECIMENTO E INSTALAÇÃO. AF_02/2023</t>
  </si>
  <si>
    <t>TÊ DE REDUÇÃO, PARA INSTALAÇÕES EM PEX ÁGUA, DN 20 X 16 X 16 MM, COM ANEL DESLIZANTE - FORNECIMENTO E INSTALAÇÃO. AF_02/2023</t>
  </si>
  <si>
    <t>TÊ DE REDUÇÃO, PARA INSTALAÇÕES EM PEX ÁGUA, DN 20 X 16 X 20 MM, COM ANEL DESLIZANTE - FORNECIMENTO E INSTALAÇÃO. AF_02/2023</t>
  </si>
  <si>
    <t>TÊ DE REDUÇÃO, PARA INSTALAÇÕES EM PEX ÁGUA, DN 20 X 20 X 16 MM, COM ANEL DESLIZANTE - FORNECIMENTO E INSTALAÇÃO. AF_02/2023</t>
  </si>
  <si>
    <t>TÊ DE REDUÇÃO, PARA INSTALAÇÕES EM PEX ÁGUA, DN 20 X 25 X 20 MM, COM ANEL DESLIZANTE - FORNECIMENTO E INSTALAÇÃO. AF_02/2023</t>
  </si>
  <si>
    <t>TÊ DE REDUÇÃO, PARA INSTALAÇÕES EM PEX ÁGUA, DN 25 X 16 X 16 MM, COM ANEL DESLIZANTE - FORNECIMENTO E INSTALAÇÃO. AF_02/2023</t>
  </si>
  <si>
    <t>TÊ DE REDUÇÃO, PARA INSTALAÇÕES EM PEX ÁGUA, DN 25 X 16 X 20 MM, COM ANEL DESLIZANTE - FORNECIMENTO E INSTALAÇÃO. AF_02/2023</t>
  </si>
  <si>
    <t>TÊ DE REDUÇÃO, PARA INSTALAÇÕES EM PEX ÁGUA, DN 25 X 16 X 25 MM, COM ANEL DESLIZANTE - FORNECIMENTO E INSTALAÇÃO. AF_02/2023</t>
  </si>
  <si>
    <t>TÊ DE REDUÇÃO, PARA INSTALAÇÕES EM PEX ÁGUA, DN 25 X 20 X 20 MM, COM ANEL DESLIZANTE - FORNECIMENTO E INSTALAÇÃO. AF_02/2023</t>
  </si>
  <si>
    <t>TÊ DE REDUÇÃO, PARA INSTALAÇÕES EM PEX ÁGUA, DN 25 X 20 X 25 MM, COM ANEL DESLIZANTE - FORNECIMENTO E INSTALAÇÃO. AF_02/2023</t>
  </si>
  <si>
    <t>TÊ DE REDUÇÃO, PARA INSTALAÇÕES EM PEX ÁGUA, DN 25 X 32 X 25 MM, COM ANEL DESLIZANTE - FORNECIMENTO E INSTALAÇÃO. AF_02/2023</t>
  </si>
  <si>
    <t>TÊ DE REDUÇÃO, PARA INSTALAÇÕES EM PEX ÁGUA, DN 32 X 20 X 32 MM, COM ANEL DESLIZANTE - FORNECIMENTO E INSTALAÇÃO. AF_02/2023</t>
  </si>
  <si>
    <t>TÊ DE REDUÇÃO, PARA INSTALAÇÕES EM PEX ÁGUA, DN 32 X 25 X 25 MM, COM ANEL DESLIZANTE - FORNECIMENTO E INSTALAÇÃO. AF_02/2023</t>
  </si>
  <si>
    <t>TÊ DE REDUÇÃO, PARA INSTALAÇÕES EM PEX ÁGUA, DN 32 X 25 X 32 MM, COM ANEL DESLIZANTE - FORNECIMENTO E INSTALAÇÃO. AF_02/2023</t>
  </si>
  <si>
    <t>TÊ MISTURADOR, PARA INSTALAÇÕES EM PEX ÁGUA, DN 16 MM X 1/2", COM ANEL DESLIZANTE - FORNECIMENTO E INSTALAÇÃO. AF_02/2023</t>
  </si>
  <si>
    <t>TÊ MISTURADOR, PARA INSTALAÇÕES EM PEX ÁGUA, DN 20 MM X 3/4", COM ANEL DESLIZANTE - FORNECIMENTO E INSTALAÇÃO. AF_02/2023</t>
  </si>
  <si>
    <t>TÊ ROSCA FÊMEA, PARA INSTALAÇÕES EM PEX ÁGUA, DN 20 MM X 3/4", COM ANEL DESLIZANTE - FORNECIMENTO E INSTALAÇÃO. AF_02/2023</t>
  </si>
  <si>
    <t>TÊ ROSCA FÊMEA, PARA INSTALAÇÕES EM PEX ÁGUA, DN 25 MM X 1/2", COM ANEL DESLIZANTE - FORNECIMENTO E INSTALAÇÃO. AF_02/2023</t>
  </si>
  <si>
    <t>TÊ ROSCA MACHO, PARA INSTALAÇÕES EM PEX ÁGUA, DN 16 MM X 1/2", COM ANEL DESLIZANTE - FORNECIMENTO E INSTALAÇÃO. AF_02/2023</t>
  </si>
  <si>
    <t>TÊ ROSCA MACHO, PARA INSTALAÇÕES EM PEX ÁGUA, DN 20 MM X 1/2", COM ANEL DESLIZANTE - FORNECIMENTO E INSTALAÇÃO. AF_02/2023</t>
  </si>
  <si>
    <t>TÊ ROSCA MACHO, PARA INSTALAÇÕES EM PEX ÁGUA, DN 20 MM X 3/4", COM ANEL DESLIZANTE - FORNECIMENTO E INSTALAÇÃO. AF_02/2023</t>
  </si>
  <si>
    <t>TÊ ROSCA MACHO, PARA INSTALAÇÕES EM PEX ÁGUA, DN 25 MM X 3/4", COM ANEL DESLIZANTE - FORNECIMENTO E INSTALAÇÃO. AF_02/2023</t>
  </si>
  <si>
    <t>TÊ ROSCA MACHO, PARA INSTALAÇÕES EM PEX ÁGUA, DN 32 MM X 3/4", COM ANEL DESLIZANTE - FORNECIMENTO E INSTALAÇÃO. AF_02/2023</t>
  </si>
  <si>
    <t>TÊ, METÁLICO, PARA INSTALAÇÕES EM PEX ÁGUA, DN 16 MM, CONEXÃO POR ANEL DESLIZANTE - FORNECIMENTO E INSTALAÇÃO. AF_02/2023</t>
  </si>
  <si>
    <t>TÊ, METÁLICO, PARA INSTALAÇÕES EM PEX ÁGUA, DN 20 MM, CONEXÃO POR ANEL DESLIZANTE - FORNECIMENTO E INSTALAÇÃO. AF_02/2023</t>
  </si>
  <si>
    <t>TÊ, METÁLICO, PARA INSTALAÇÕES EM PEX ÁGUA, DN 25 MM, CONEXÃO POR ANEL DESLIZANTE - FORNECIMENTO E INSTALAÇÃO. AF_02/2023</t>
  </si>
  <si>
    <t>TÊ, METÁLICO, PARA INSTALAÇÕES EM PEX ÁGUA, DN 32 MM, CONEXÃO POR ANEL DESLIZANTE - FORNECIMENTO E INSTALAÇÃO. AF_02/2023</t>
  </si>
  <si>
    <t>TÊ, PARA INSTALAÇÕES EM PEX ÁGUA, DN 16 MM, CONEXÃO POR CRIMPAGEM - FORNECIMENTO E INSTALAÇÃO. AF_02/2023</t>
  </si>
  <si>
    <t>TÊ, PARA INSTALAÇÕES EM PEX ÁGUA, DN 20 MM, CONEXÃO POR CRIMPAGEM - FORNECIMENTO E INSTALAÇÃO. AF_02/2023</t>
  </si>
  <si>
    <t>TÊ, PARA INSTALAÇÕES EM PEX ÁGUA, DN 25 MM, CONEXÃO POR CRIMPAGEM - FORNECIMENTO E INSTALAÇÃO. AF_02/2023</t>
  </si>
  <si>
    <t>TÊ, PARA INSTALAÇÕES EM PEX ÁGUA, DN 32 MM, CONEXÃO POR CRIMPAGEM - FORNECIMENTO E INSTALAÇÃO. AF_02/2023</t>
  </si>
  <si>
    <t>TÊ, ROSCA FÊMEA, METÁLICO, PARA INSTALAÇÕES EM PEX ÁGUA, DN 16 MM X ½", CONEXÃO POR ANEL DESLIZANTE - FORNECIMENTO E INSTALAÇÃO. AF_02/2023</t>
  </si>
  <si>
    <t>TÊ, ROSCA FÊMEA, METÁLICO, PARA INSTALAÇÕES EM PEX ÁGUA, DN 20 MM X 1/2", CONEXÃO POR ANEL DESLIZANTE - FORNECIMENTO E INSTALAÇÃO. AF_02/2023</t>
  </si>
  <si>
    <t>TÊ, ROSCA FÊMEA, METÁLICO, PARA INSTALAÇÕES EM PEX ÁGUA, DN 25 MM X 3/4", CONEXÃO POR ANEL DESLIZANTE - FORNECIMENTO E INSTALAÇÃO. AF_02/2023</t>
  </si>
  <si>
    <t>UNIÃO DE REDUÇÃO, METÁLICA, PARA INSTALAÇÕES EM PEX ÁGUA, DN 20 X 16 MM, CONEXÃO POR ANEL DESLIZANTE - FORNECIMENTO E INSTALAÇÃO. AF_02/2023</t>
  </si>
  <si>
    <t>UNIÃO DE REDUÇÃO, METÁLICA, PARA INSTALAÇÕES EM PEX ÁGUA, DN 25 X 16 MM, CONEXÃO POR ANEL DESLIZANTE - FORNECIMENTO E INSTALAÇÃO. AF_02/2023</t>
  </si>
  <si>
    <t>UNIÃO DE REDUÇÃO, METÁLICA, PARA INSTALAÇÕES EM PEX ÁGUA, DN 25 X 20 MM, CONEXÃO POR ANEL DESLIZANTE - FORNECIMENTO E INSTALAÇÃO. AF_02/2023</t>
  </si>
  <si>
    <t>UNIÃO DE REDUÇÃO, METÁLICA, PARA INSTALAÇÕES EM PEX ÁGUA, DN 32 X 25 MM, CONEXÃO POR ANEL DESLIZANTE - FORNECIMENTO E INSTALAÇÃO. AF_02/2023</t>
  </si>
  <si>
    <t>UNIÃO METÁLICA PARA INSTALAÇÕES EM PEX ÁGUA, DN 16 MM, COM ANEL DESLIZANTE - FORNECIMENTO E INSTALAÇÃO. AF_02/2023</t>
  </si>
  <si>
    <t>UNIÃO METÁLICA PARA INSTALAÇÕES EM PEX ÁGUA, DN 20 MM, COM ANEL DESLIZANTE - FORNECIMENTO E INSTALAÇÃO. AF_02/2023</t>
  </si>
  <si>
    <t>UNIÃO METÁLICA PARA INSTALAÇÕES EM PEX ÁGUA, DN 25 MM, COM ANEL DESLIZANTE - FORNECIMENTO E INSTALAÇÃO. AF_02/2023</t>
  </si>
  <si>
    <t>UNIÃO METÁLICA PARA INSTALAÇÕES EM PEX ÁGUA, DN 32 MM, COM ANEL DESLIZANTE - FORNECIMENTO E INSTALAÇÃO. AF_02/2023</t>
  </si>
  <si>
    <t>BUCHA DE REDUÇÃO, PPR, 32 X 25, CLASSE PN 25, INSTALADO EM PRUMADA DE ÁGUA FORNECIMENTO E INSTALAÇÃO . AF_08/2022</t>
  </si>
  <si>
    <t>BUCHA DE REDUÇÃO, PPR, 32 X 25, CLASSE PN 25, INSTALADO EM RAMAL DE DISTRIBUIÇÃO DE ÁGUA FORNECIMENTO E INSTALAÇÃO. AF_08/2022</t>
  </si>
  <si>
    <t>BUCHA DE REDUÇÃO, PPR, 40 X 25, CLASSE PN 25, INSTALADO EM PRUMADA DE ÁGUA FORNECIMENTO E INSTALAÇÃO . AF_08/2022</t>
  </si>
  <si>
    <t>BUCHA DE REDUÇÃO, PPR, 40 X 25, CLASSE PN 25, INSTALADO EM RAMAL DE DISTRIBUIÇÃO DE ÁGUA FORNECIMENTO E INSTALAÇÃO. AF_08/2022</t>
  </si>
  <si>
    <t>BUCHA DE REDUÇÃO, PPR, DN 25 X 20 MM, INSTALADO EM RAMAL OU SUB-RAMAL DE ÁGUA - FORNECIMENTO E INSTALAÇÃO. AF_08/2022</t>
  </si>
  <si>
    <t>CONECTOR FÊMEA, PPR, 25 X 1/2", CLASSE PN 25, INSTALADO EM PRUMADA DE ÁGUA FORNECIMENTO E INSTALAÇÃO . AF_08/2022</t>
  </si>
  <si>
    <t>CONECTOR FÊMEA, PPR, 25 X 1/2, CLASSE PN 25, INSTALADO EM RAMAL DE DISTRIBUIÇÃO DE ÁGUA FORNECIMENTO E INSTALAÇÃO. AF_08/2022</t>
  </si>
  <si>
    <t>CONECTOR FÊMEA, PPR, 25 X 1/2, CLASSE PN 25, INSTALADO EM RAMAL OU SUB-RAMAL DE ÁGUA FORNECIMENTO E INSTALAÇÃO. AF_08/2022</t>
  </si>
  <si>
    <t>CONECTOR FÊMEA, PPR, 32 X 3/4", CLASSE PN 25, INSTALADO EM RAMAL DE DISTRIBUIÇÃO DE ÁGUA FORNECIMENTO E INSTALAÇÃO. AF_08/2022</t>
  </si>
  <si>
    <t>CONECTOR MACHO, PPR, 25 X 1/2", CLASSE PN 25, INSTALADO EM PRUMADA DE ÁGUA FORNECIMENTO E INSTALAÇÃO . AF_08/2022</t>
  </si>
  <si>
    <t>CONECTOR MACHO, PPR, 25 X 1/2, CLASSE PN 25, INSTALADO EM RAMAL DE DISTRIBUIÇÃO DE ÁGUA FORNECIMENTO E INSTALAÇÃO. AF_08/2022</t>
  </si>
  <si>
    <t>CONECTOR MACHO, PPR, 25 X 1/2, CLASSE PN 25, INSTALADO EM RAMAL OU SUB-RAMAL DE ÁGUA FORNECIMENTO E INSTALAÇÃO. AF_08/2022</t>
  </si>
  <si>
    <t>CONECTOR MACHO, PPR, 32 X 3/4", CLASSE PN 25, INSTALADO EM RAMAL DE DISTRIBUIÇÃO DE ÁGUA FORNECIMENTO E INSTALAÇÃO. AF_08/2022</t>
  </si>
  <si>
    <t>CURVA 90 GRAUS, PPR, DN 20 MM, INSTALADO EM RAMAL OU SUB-RAMAL DE ÁGUA - FORNECIMENTO E INSTALAÇÃO. AF_08/2022</t>
  </si>
  <si>
    <t>CURVA 90 GRAUS, PPR, DN 25 MM, INSTALADO EM RAMAL OU SUB-RAMAL DE ÁGUA - FORNECIMENTO E INSTALAÇÃO. AF_08/2022</t>
  </si>
  <si>
    <t>JOELHO 45 GRAUS, PPR, DN 20 MM, INSTALADO EM RAMAL OU SUB-RAMAL DE ÁGUA - FORNECIMENTO E INSTALAÇÃO. AF_08/2022</t>
  </si>
  <si>
    <t>JOELHO 45 GRAUS, PPR, DN 25 MM, CLASSE PN 25, INSTALADO EM PRUMADA DE ÁGUA FORNECIMENTO E INSTALAÇÃO . AF_08/2022</t>
  </si>
  <si>
    <t>JOELHO 45 GRAUS, PPR, DN 25 MM, CLASSE PN 25, INSTALADO EM RAMAL DE DISTRIBUIÇÃO DE ÁGUA FORNECIMENTO E INSTALAÇÃO. AF_08/2022</t>
  </si>
  <si>
    <t>JOELHO 45 GRAUS, PPR, DN 25 MM, CLASSE PN 25, INSTALADO EM RAMAL OU SUB-RAMAL DE ÁGUA FORNECIMENTO E INSTALAÇÃO. AF_08/2022</t>
  </si>
  <si>
    <t>JOELHO 45 GRAUS, PPR, DN 32 MM, CLASSE PN 25, INSTALADO EM PRUMADA DE ÁGUA FORNECIMENTO E INSTALAÇÃO . AF_08/2022</t>
  </si>
  <si>
    <t>JOELHO 45 GRAUS, PPR, DN 32 MM, CLASSE PN 25, INSTALADO EM RAMAL DE DISTRIBUIÇÃO DE ÁGUA - FORNECIMENTO E INSTALAÇÃO. AF_08/2022</t>
  </si>
  <si>
    <t>JOELHO 45 GRAUS, PPR, DN 40 MM, CLASSE PN 25, INSTALADO EM PRUMADA DE ÁGUA FORNECIMENTO E INSTALAÇÃO . AF_08/2022</t>
  </si>
  <si>
    <t>JOELHO 45 GRAUS, PPR, DN 40 MM, CLASSE PN 25, INSTALADO EM RAMAL DE DISTRIBUIÇÃO DE ÁGUA - FORNECIMENTO E INSTALAÇÃO. AF_08/2022</t>
  </si>
  <si>
    <t>JOELHO 45 GRAUS, PPR, DN 50 MM, CLASSE PN 25, INSTALADO EM PRUMADA DE ÁGUA FORNECIMENTO E INSTALAÇÃO . AF_08/2022</t>
  </si>
  <si>
    <t>JOELHO 45 GRAUS, PPR, DN 63 MM, CLASSE PN 25, INSTALADO EM PRUMADA DE ÁGUA FORNECIMENTO E INSTALAÇÃO . AF_08/2022</t>
  </si>
  <si>
    <t>JOELHO 45 GRAUS, PPR, DN 75 MM, CLASSE PN 25, INSTALADO EM PRUMADA DE ÁGUA FORNECIMENTO E INSTALAÇÃO . AF_08/2022</t>
  </si>
  <si>
    <t>JOELHO 45 GRAUS, PPR, F/ F, DN 90 MM, INSTALADO EM PRUMADA DE ÁGUA - FORNECIMENTO E INSTALAÇÃO. AF_08/2022</t>
  </si>
  <si>
    <t>JOELHO 90 GRAUS, PPR, DN 110 MM, CLASSE PN 25, INSTALADO EM PRUMADA DE ÁGUA FORNECIMENTO E INSTALAÇÃO . AF_08/2022</t>
  </si>
  <si>
    <t>JOELHO 90 GRAUS, PPR, DN 20 MM, INSTALADO EM RAMAL OU SUB-RAMAL DE ÁGUA - FORNECIMENTO E INSTALAÇÃO. AF_08/2022</t>
  </si>
  <si>
    <t>JOELHO 90 GRAUS, PPR, DN 25 MM, CLASSE PN 25, INSTALADO EM PRUMADA DE ÁGUA FORNECIMENTO E INSTALAÇÃO . AF_08/2022</t>
  </si>
  <si>
    <t>JOELHO 90 GRAUS, PPR, DN 25 MM, CLASSE PN 25, INSTALADO EM RAMAL DE DISTRIBUIÇÃO FORNECIMENTO E INSTALAÇÃO. AF_08/2022</t>
  </si>
  <si>
    <t>JOELHO 90 GRAUS, PPR, DN 25 MM, CLASSE PN 25, INSTALADO EM RAMAL OU SUB-RAMAL DE ÁGUA FORNECIMENTO E INSTALAÇÃO. AF_08/2022</t>
  </si>
  <si>
    <t>JOELHO 90 GRAUS, PPR, DN 32 MM, CLASSE PN 25, INSTALADO EM PRUMADA DE ÁGUA FORNECIMENTO E INSTALAÇÃO . AF_08/2022</t>
  </si>
  <si>
    <t>JOELHO 90 GRAUS, PPR, DN 32 MM, CLASSE PN 25, INSTALADO EM RAMAL DE DISTRIBUIÇÃO - FORNECIMENTO E INSTALAÇÃO. AF_08/2022</t>
  </si>
  <si>
    <t>JOELHO 90 GRAUS, PPR, DN 40 MM, CLASSE PN 25, INSTALADO EM PRUMADA DE ÁGUA FORNECIMENTO E INSTALAÇÃO . AF_08/2022</t>
  </si>
  <si>
    <t>JOELHO 90 GRAUS, PPR, DN 40 MM, CLASSE PN 25, INSTALADO EM RAMAL DE DISTRIBUIÇÃO - FORNECIMENTO E INSTALAÇÃO. AF_08/2022</t>
  </si>
  <si>
    <t>JOELHO 90 GRAUS, PPR, DN 50 MM, CLASSE PN 25, INSTALADO EM PRUMADA DE ÁGUA FORNECIMENTO E INSTALAÇÃO . AF_08/2022</t>
  </si>
  <si>
    <t>JOELHO 90 GRAUS, PPR, DN 63 MM, CLASSE PN 25, INSTALADO EM PRUMADA DE ÁGUA FORNECIMENTO E INSTALAÇÃO . AF_08/2022</t>
  </si>
  <si>
    <t>JOELHO 90 GRAUS, PPR, DN 75 MM, CLASSE PN 25, INSTALADO EM PRUMADA DE ÁGUA FORNECIMENTO E INSTALAÇÃO . AF_08/2022</t>
  </si>
  <si>
    <t>JOELHO 90 GRAUS, PPR, DN 90 MM, CLASSE PN 25, INSTALADO EM PRUMADA DE ÁGUA FORNECIMENTO E INSTALAÇÃO . AF_08/2022</t>
  </si>
  <si>
    <t>LUVA, PPR, DN 110 MM, CLASSE PN 25, INSTALADO EM PRUMADA DE ÁGUA FORNECIMENTO E INSTALAÇÃO. AF_08/2022</t>
  </si>
  <si>
    <t>LUVA, PPR, DN 20 MM, INSTALADO EM RAMAL OU SUB-RAMAL DE ÁGUA - FORNECIMENTO E INSTALAÇÃO. AF_08/2022</t>
  </si>
  <si>
    <t>LUVA, PPR, DN 25 MM, CLASSE PN 25, INSTALADO EM PRUMADA DE ÁGUA FORNECIMENTO E INSTALAÇÃO . AF_08/2022</t>
  </si>
  <si>
    <t>LUVA, PPR, DN 25 MM, CLASSE PN 25, INSTALADO EM RAMAL DE DISTRIBUIÇÃO DE ÁGUA FORNECIMENTO E INSTALAÇÃO. AF_08/2022</t>
  </si>
  <si>
    <t>LUVA, PPR, DN 25 MM, CLASSE PN 25, INSTALADO EM RAMAL OU SUB-RAMAL DE ÁGUA FORNECIMENTO E INSTALAÇÃO. AF_08/2022</t>
  </si>
  <si>
    <t>LUVA, PPR, DN 32 MM, CLASSE PN 25, INSTALADO EM PRUMADA DE ÁGUA FORNECIMENTO E INSTALAÇÃO. AF_08/2022</t>
  </si>
  <si>
    <t>LUVA, PPR, DN 32 MM, CLASSE PN 25, INSTALADO EM RAMAL DE DISTRIBUIÇÃO DE ÁGUA FORNECIMENTO E INSTALAÇÃO. AF_08/2022</t>
  </si>
  <si>
    <t>LUVA, PPR, DN 40 MM, CLASSE PN 25, INSTALADO EM PRUMADA DE ÁGUA FORNECIMENTO E INSTALAÇÃO. AF_08/2022</t>
  </si>
  <si>
    <t>LUVA, PPR, DN 40 MM, CLASSE PN 25, INSTALADO EM RAMAL DE DISTRIBUIÇÃO DE ÁGUA FORNECIMENTO E INSTALAÇÃO. AF_08/2022</t>
  </si>
  <si>
    <t>LUVA, PPR, DN 50 MM, CLASSE PN 25, INSTALADO EM PRUMADA DE ÁGUA FORNECIMENTO E INSTALAÇÃO. AF_08/2022</t>
  </si>
  <si>
    <t>LUVA, PPR, DN 63 MM, CLASSE PN 25, INSTALADO EM PRUMADA DE ÁGUA FORNECIMENTO E INSTALAÇÃO. AF_08/2022</t>
  </si>
  <si>
    <t>LUVA, PPR, DN 75 MM, CLASSE PN 25, INSTALADO EM PRUMADA DE ÁGUA FORNECIMENTO E INSTALAÇÃO. AF_08/2022</t>
  </si>
  <si>
    <t>LUVA, PPR, DN 90 MM, CLASSE PN 25, INSTALADO EM PRUMADA DE ÁGUA FORNECIMENTO E INSTALAÇÃO. AF_08/2022</t>
  </si>
  <si>
    <t>TUBO, PPR, DN 110, CLASSE PN 12, INSTALADO EM PRUMADA DE ÁGUA FORNECIMENTO E INSTALAÇÃO. AF_08/2022</t>
  </si>
  <si>
    <t>TUBO, PPR, DN 110, CLASSE PN 25, INSTALADO EM PRUMADA DE ÁGUA FORNECIMENTO E INSTALAÇÃO. AF_08/2022</t>
  </si>
  <si>
    <t>TUBO, PPR, DN 20, CLASSE PN20, INSTALADO EM RAMAL OU SUB-RAMAL DE ÁGUA - FORNECIMENTO E INSTALAÇÃO. AF_08/2022</t>
  </si>
  <si>
    <t>TUBO, PPR, DN 20, CLASSE PN25, INSTALADO EM RAMAL OU SUB-RAMAL DE ÁGUA - FORNECIMENTO E INSTALAÇÃO. AF_08/2022</t>
  </si>
  <si>
    <t>TUBO, PPR, DN 25, CLASSE PN 20, INSTALADO EM PRUMADA DE ÁGUA FORNECIMENTO E INSTALAÇÃO. AF_08/2022</t>
  </si>
  <si>
    <t>TUBO, PPR, DN 25, CLASSE PN 20, INSTALADO EM RAMAL DE DISTRIBUIÇÃO DE ÁGUA FORNECIMENTO E INSTALAÇÃO. AF_08/2022</t>
  </si>
  <si>
    <t>TUBO, PPR, DN 25, CLASSE PN 20, INSTALADO EM RAMAL OU SUB-RAMAL DE ÁGUA FORNECIMENTO E INSTALAÇÃO. AF_08/2022</t>
  </si>
  <si>
    <t>TUBO, PPR, DN 25, CLASSE PN 25 INSTALADO EM RAMAL OU SUB-RAMAL DE ÁGUA FORNECIMENTO E INSTALAÇÃO. AF_08/2022</t>
  </si>
  <si>
    <t>TUBO, PPR, DN 25, CLASSE PN 25, INSTALADO EM PRUMADA DE ÁGUA FORNECIMENTO E INSTALAÇÃO. AF_08/2022</t>
  </si>
  <si>
    <t>TUBO, PPR, DN 25, CLASSE PN 25, INSTALADO EM RAMAL DE DISTRIBUIÇÃO DE ÁGUA FORNECIMENTO E INSTALAÇÃO. AF_08/2022</t>
  </si>
  <si>
    <t>TUBO, PPR, DN 32, CLASSE PN 12, INSTALADO EM PRUMADA DE ÁGUA FORNECIMENTO E INSTALAÇÃO. AF_08/2022</t>
  </si>
  <si>
    <t>TUBO, PPR, DN 32, CLASSE PN 12, INSTALADO EM RAMAL DE DISTRIBUIÇÃO DE ÁGUA FORNECIMENTO E INSTALAÇÃO. AF_08/2022</t>
  </si>
  <si>
    <t>TUBO, PPR, DN 32, CLASSE PN 25, INSTALADO EM PRUMADA DE ÁGUA FORNECIMENTO E INSTALAÇÃO. AF_08/2022</t>
  </si>
  <si>
    <t>TUBO, PPR, DN 32, CLASSE PN 25, INSTALADO EM RAMAL DE DISTRIBUIÇÃO DE ÁGUA FORNECIMENTO E INSTALAÇÃO. AF_08/2022</t>
  </si>
  <si>
    <t>TUBO, PPR, DN 40, CLASSE PN 12, INSTALADO EM PRUMADA DE ÁGUA FORNECIMENTO E INSTALAÇÃO. AF_08/2022</t>
  </si>
  <si>
    <t>TUBO, PPR, DN 40, CLASSE PN 12, INSTALADO EM RAMAL DE DISTRIBUIÇÃO DE ÁGUA FORNECIMENTO E INSTALAÇÃO. AF_08/2022</t>
  </si>
  <si>
    <t>TUBO, PPR, DN 40, CLASSE PN 25, INSTALADO EM PRUMADA DE ÁGUA FORNECIMENTO E INSTALAÇÃO. AF_08/2022</t>
  </si>
  <si>
    <t>TUBO, PPR, DN 40, CLASSE PN 25, INSTALADO EM RAMAL DE DISTRIBUIÇÃO DE ÁGUA FORNECIMENTO E INSTALAÇÃO. AF_08/2022</t>
  </si>
  <si>
    <t>TUBO, PPR, DN 50, CLASSE PN 12, INSTALADO EM PRUMADA DE ÁGUA FORNECIMENTO E INSTALAÇÃO. AF_08/2022</t>
  </si>
  <si>
    <t>TUBO, PPR, DN 50, CLASSE PN 25, INSTALADO EM PRUMADA DE ÁGUA FORNECIMENTO E INSTALAÇÃO. AF_08/2022</t>
  </si>
  <si>
    <t>TUBO, PPR, DN 63, CLASSE PN 12, INSTALADO EM PRUMADA DE ÁGUA FORNECIMENTO E INSTALAÇÃO. AF_08/2022</t>
  </si>
  <si>
    <t>TUBO, PPR, DN 63, CLASSE PN 25, INSTALADO EM PRUMADA DE ÁGUA FORNECIMENTO E INSTALAÇÃO. AF_08/2022</t>
  </si>
  <si>
    <t>TUBO, PPR, DN 75, CLASSE PN 12, INSTALADO EM PRUMADA DE ÁGUA FORNECIMENTO E INSTALAÇÃO. AF_08/2022</t>
  </si>
  <si>
    <t>TUBO, PPR, DN 75, CLASSE PN 25, INSTALADO EM PRUMADA DE ÁGUA FORNECIMENTO E INSTALAÇÃO. AF_08/2022</t>
  </si>
  <si>
    <t>TUBO, PPR, DN 90, CLASSE PN 12, INSTALADO EM PRUMADA DE ÁGUA FORNECIMENTO E INSTALAÇÃO. AF_08/2022</t>
  </si>
  <si>
    <t>TUBO, PPR, DN 90, CLASSE PN 25, INSTALADO EM PRUMADA DE ÁGUA FORNECIMENTO E INSTALAÇÃO. AF_08/2022</t>
  </si>
  <si>
    <t>TÊ MISTURADOR, PPR, 25 X 3/4, CLASSE PN 25, INSTALADO EM RAMAL OU SUB-RAMAL DE ÁGUA FORNECIMENTO E INSTALAÇÃO. AF_08/2022</t>
  </si>
  <si>
    <t>TÊ MISTURADOR, PPR, F M M, DN 20 X 20 MM, INSTALADO EM RAMAL OU SUB-RAMAL DE ÁGUA - FORNECIMENTO E INSTALAÇÃO. AF_08/2022</t>
  </si>
  <si>
    <t>TÊ MISTURADOR, PPR, F M M, DN 25 X 25 MM, INSTALADO EM RAMAL OU SUB-RAMAL DE ÁGUA - FORNECIMENTO E INSTALAÇÃO. AF_08/2022</t>
  </si>
  <si>
    <t>TÊ NORMAL, PPR, 90 GRAUS, DN 20 X 20 X 20 MM, INSTALADO EM RAMAL OU SUB-RAMAL DE ÁGUA - FORNECIMENTO E INSTALAÇÃO. AF_08/2022</t>
  </si>
  <si>
    <t>TÊ NORMAL, PPR, DN 110 MM, CLASSE PN 25, INSTALADO EM PRUMADA DE ÁGUA FORNECIMENTO E INSTALAÇÃO . AF_08/2022</t>
  </si>
  <si>
    <t>TÊ NORMAL, PPR, DN 25 MM, CLASSE PN 25, INSTALADO EM PRUMADA DE ÁGUA FORNECIMENTO E INSTALAÇÃO . AF_08/2022</t>
  </si>
  <si>
    <t>TÊ NORMAL, PPR, DN 25 MM, CLASSE PN 25, INSTALADO EM RAMAL DE DISTRIBUIÇÃO DE ÁGUA FORNECIMENTO E INSTALAÇÃO. AF_08/2022</t>
  </si>
  <si>
    <t>TÊ NORMAL, PPR, DN 25 MM, CLASSE PN 25, INSTALADO EM RAMAL OU SUB-RAMAL DE ÁGUA FORNECIMENTO E INSTALAÇÃO. AF_08/2022</t>
  </si>
  <si>
    <t>TÊ NORMAL, PPR, DN 32 MM, CLASSE PN 25, INSTALADO EM PRUMADA DE ÁGUA FORNECIMENTO E INSTALAÇÃO . AF_08/2022</t>
  </si>
  <si>
    <t>TÊ NORMAL, PPR, DN 32 MM, CLASSE PN 25, INSTALADO EM RAMAL DE DISTRIBUIÇÃO DE ÁGUA FORNECIMENTO E INSTALAÇÃO. AF_08/2022</t>
  </si>
  <si>
    <t>TÊ NORMAL, PPR, DN 40 MM, CLASSE PN 25, INSTALADO EM PRUMADA DE ÁGUA FORNECIMENTO E INSTALAÇÃO . AF_08/2022</t>
  </si>
  <si>
    <t>TÊ NORMAL, PPR, DN 40 MM, CLASSE PN 25, INSTALADO EM RAMAL DE DISTRIBUIÇÃO DE ÁGUA FORNECIMENTO E INSTALAÇÃO. AF_08/2022</t>
  </si>
  <si>
    <t>TÊ NORMAL, PPR, DN 50 MM, CLASSE PN 25, INSTALADO EM PRUMADA DE ÁGUA FORNECIMENTO E INSTALAÇÃO . AF_08/2022</t>
  </si>
  <si>
    <t>TÊ NORMAL, PPR, DN 63 MM, CLASSE PN 25, INSTALADO EM PRUMADA DE ÁGUA FORNECIMENTO E INSTALAÇÃO . AF_08/2022</t>
  </si>
  <si>
    <t>TÊ NORMAL, PPR, DN 75 MM, CLASSE PN 25, INSTALADO EM PRUMADA DE ÁGUA FORNECIMENTO E INSTALAÇÃO . AF_08/2022</t>
  </si>
  <si>
    <t>TÊ NORMAL, PPR, DN 90 MM, CLASSE PN 25, INSTALADO EM PRUMADA DE ÁGUA FORNECIMENTO E INSTALAÇÃO . AF_08/2022</t>
  </si>
  <si>
    <t>CAIXA SIFONADA, COM GRELHA QUADRADA, PVC, DN 150 X 150 X 50 MM, JUNTA SOLDÁVEL, FORNECIDA E INSTALADA EM RAMAL DE DESCARGA OU EM RAMAL DE ESGOTO SANITÁRIO. AF_08/2022</t>
  </si>
  <si>
    <t>CAIXA SIFONADA, COM GRELHA REDONDA, PVC, DN 150 X 150 X 50 MM, JUNTA SOLDÁVEL, FORNECIDA E INSTALADA EM RAMAL DE DESCARGA OU EM RAMAL DE ESGOTO SANITÁRIO. AF_08/2022</t>
  </si>
  <si>
    <t>CAIXA SIFONADA, PVC, DN 100 X 100 X 50 MM, JUNTA ELÁSTICA, FORNECIDA E INSTALADA EM RAMAL DE DESCARGA OU EM RAMAL DE ESGOTO SANITÁRIO. AF_08/2022</t>
  </si>
  <si>
    <t>CAIXA SIFONADA, PVC, DN 150 X 185 X 75 MM, JUNTA ELÁSTICA, FORNECIDA E INSTALADA EM RAMAL DE DESCARGA OU EM RAMAL DE ESGOTO SANITÁRIO. AF_08/2022</t>
  </si>
  <si>
    <t>RALO LINEAR, EM PVC COM GRELHA INOX, JUNTA SOLDÁVEL, FORNECIDO E INSTALADO EM RAMAL DE DESCARGA OU EM RAMAL DE ESGOTO SANITÁRIO. AF_08/2022</t>
  </si>
  <si>
    <t>RALO SECO CÔNICO, PVC, DN 100 X 40 MM, JUNTA SOLDÁVEL, FORNECIDO E INSTALADO EM RAMAL DE DESCARGA OU EM RAMAL DE ESGOTO SANITÁRIO. AF_08/2022</t>
  </si>
  <si>
    <t>RALO SECO, PVC, DN 100 X 40 MM, JUNTA SOLDÁVEL, FORNECIDO E INSTALADO EM RAMAL DE DESCARGA OU EM RAMAL DE ESGOTO SANITÁRIO. AF_08/2022</t>
  </si>
  <si>
    <t>RALO SIFONADO REDONDO, PVC, DN 100 X 40 MM, JUNTA SOLDÁVEL, FORNECIDO E INSTALADO EM RAMAL DE DESCARGA OU EM RAMAL DE ESGOTO SANITÁRIO. AF_08/2022</t>
  </si>
  <si>
    <t>RALO SIFONADO, PVC, DN 100 X 40 MM, JUNTA SOLDÁVEL, FORNECIDO E INSTALADO EM RAMAL DE DESCARGA OU EM RAMAL DE ESGOTO SANITÁRIO. AF_08/2022</t>
  </si>
  <si>
    <t>BUCHA DE REDUÇÃO LONGA, PVC, SÉRIE NORMAL, ESGOTO PREDIAL, DN 50 X 40 MM, JUNTA SOLDÁVEL E ELÁSTICA, FORNECIDO E INSTALADO EM RAMAL DE DESCARGA OU RAMAL DE ESGOTO SANITÁRIO. AF_08/2022</t>
  </si>
  <si>
    <t>CAP, PVC, SÉRIE NORMAL, ESGOTO PREDIAL, DN 100 MM, JUNTA ELÁSTICA, FORNECIDO E INSTALADO EM SUBCOLETOR AÉREO DE ESGOTO SANITÁRIO. AF_08/2022</t>
  </si>
  <si>
    <t>CURVA CURTA 90 GRAUS, PVC, SERIE NORMAL, ESGOTO PREDIAL, DN 100 MM, JUNTA ELÁSTICA, FORNECIDO E INSTALADO EM PRUMADA DE ESGOTO SANITÁRIO OU VENTILAÇÃO. AF_08/2022</t>
  </si>
  <si>
    <t>CURVA CURTA 90 GRAUS, PVC, SERIE NORMAL, ESGOTO PREDIAL, DN 100 MM, JUNTA ELÁSTICA, FORNECIDO E INSTALADO EM RAMAL DE DESCARGA OU RAMAL DE ESGOTO SANITÁRIO. AF_08/2022</t>
  </si>
  <si>
    <t>CURVA CURTA 90 GRAUS, PVC, SERIE NORMAL, ESGOTO PREDIAL, DN 100 MM, JUNTA ELÁSTICA, FORNECIDO E INSTALADO EM SUBCOLETOR AÉREO DE ESGOTO SANITÁRIO. AF_08/2022</t>
  </si>
  <si>
    <t>CURVA CURTA 90 GRAUS, PVC, SERIE NORMAL, ESGOTO PREDIAL, DN 40 MM, JUNTA SOLDÁVEL, FORNECIDO E INSTALADO EM RAMAL DE DESCARGA OU RAMAL DE ESGOTO SANITÁRIO. AF_08/2022</t>
  </si>
  <si>
    <t>CURVA CURTA 90 GRAUS, PVC, SERIE NORMAL, ESGOTO PREDIAL, DN 50 MM, JUNTA ELÁSTICA, FORNECIDO E INSTALADO EM PRUMADA DE ESGOTO SANITÁRIO OU VENTILAÇÃO. AF_08/2022</t>
  </si>
  <si>
    <t>CURVA CURTA 90 GRAUS, PVC, SERIE NORMAL, ESGOTO PREDIAL, DN 50 MM, JUNTA ELÁSTICA, FORNECIDO E INSTALADO EM RAMAL DE DESCARGA OU RAMAL DE ESGOTO SANITÁRIO. AF_08/2022</t>
  </si>
  <si>
    <t>CURVA CURTA 90 GRAUS, PVC, SERIE NORMAL, ESGOTO PREDIAL, DN 75 MM, JUNTA ELÁSTICA, FORNECIDO E INSTALADO EM PRUMADA DE ESGOTO SANITÁRIO OU VENTILAÇÃO. AF_08/2022</t>
  </si>
  <si>
    <t>CURVA CURTA 90 GRAUS, PVC, SERIE NORMAL, ESGOTO PREDIAL, DN 75 MM, JUNTA ELÁSTICA, FORNECIDO E INSTALADO EM RAMAL DE DESCARGA OU RAMAL DE ESGOTO SANITÁRIO. AF_08/2022</t>
  </si>
  <si>
    <t>CURVA LONGA 90 GRAUS, PVC, SERIE NORMAL, ESGOTO PREDIAL, DN 100 MM, JUNTA ELÁSTICA, FORNECIDO E INSTALADO EM PRUMADA DE ESGOTO SANITÁRIO OU VENTILAÇÃO. AF_08/2022</t>
  </si>
  <si>
    <t>CURVA LONGA 90 GRAUS, PVC, SERIE NORMAL, ESGOTO PREDIAL, DN 100 MM, JUNTA ELÁSTICA, FORNECIDO E INSTALADO EM RAMAL DE DESCARGA OU RAMAL DE ESGOTO SANITÁRIO. AF_08/2022</t>
  </si>
  <si>
    <t>CURVA LONGA 90 GRAUS, PVC, SERIE NORMAL, ESGOTO PREDIAL, DN 100 MM, JUNTA ELÁSTICA, FORNECIDO E INSTALADO EM SUBCOLETOR AÉREO DE ESGOTO SANITÁRIO. AF_08/2022</t>
  </si>
  <si>
    <t>CURVA LONGA 90 GRAUS, PVC, SERIE NORMAL, ESGOTO PREDIAL, DN 40 MM, JUNTA SOLDÁVEL, FORNECIDO E INSTALADO EM RAMAL DE DESCARGA OU RAMAL DE ESGOTO SANITÁRIO. AF_08/2022</t>
  </si>
  <si>
    <t>CURVA LONGA 90 GRAUS, PVC, SERIE NORMAL, ESGOTO PREDIAL, DN 50 MM, JUNTA ELÁSTICA, FORNECIDO E INSTALADO EM PRUMADA DE ESGOTO SANITÁRIO OU VENTILAÇÃO. AF_08/2022</t>
  </si>
  <si>
    <t>CURVA LONGA 90 GRAUS, PVC, SERIE NORMAL, ESGOTO PREDIAL, DN 50 MM, JUNTA ELÁSTICA, FORNECIDO E INSTALADO EM RAMAL DE DESCARGA OU RAMAL DE ESGOTO SANITÁRIO. AF_08/2022</t>
  </si>
  <si>
    <t>CURVA LONGA 90 GRAUS, PVC, SERIE NORMAL, ESGOTO PREDIAL, DN 75 MM, JUNTA ELÁSTICA, FORNECIDO E INSTALADO EM PRUMADA DE ESGOTO SANITÁRIO OU VENTILAÇÃO. AF_08/2022</t>
  </si>
  <si>
    <t>CURVA LONGA 90 GRAUS, PVC, SERIE NORMAL, ESGOTO PREDIAL, DN 75 MM, JUNTA ELÁSTICA, FORNECIDO E INSTALADO EM RAMAL DE DESCARGA OU RAMAL DE ESGOTO SANITÁRIO. AF_08/2022</t>
  </si>
  <si>
    <t>JOELHO 45 GRAUS, PVC, SERIE NORMAL, ESGOTO PREDIAL, DN 100 MM, JUNTA ELÁSTICA, FORNECIDO E INSTALADO EM PRUMADA DE ESGOTO SANITÁRIO OU VENTILAÇÃO. AF_08/2022</t>
  </si>
  <si>
    <t>JOELHO 45 GRAUS, PVC, SERIE NORMAL, ESGOTO PREDIAL, DN 100 MM, JUNTA ELÁSTICA, FORNECIDO E INSTALADO EM RAMAL DE DESCARGA OU RAMAL DE ESGOTO SANITÁRIO. AF_08/2022</t>
  </si>
  <si>
    <t>JOELHO 45 GRAUS, PVC, SERIE NORMAL, ESGOTO PREDIAL, DN 100 MM, JUNTA ELÁSTICA, FORNECIDO E INSTALADO EM SUBCOLETOR AÉREO DE ESGOTO SANITÁRIO. AF_08/2022</t>
  </si>
  <si>
    <t>JOELHO 45 GRAUS, PVC, SERIE NORMAL, ESGOTO PREDIAL, DN 150 MM, JUNTA ELÁSTICA, FORNECIDO E INSTALADO EM SUBCOLETOR AÉREO DE ESGOTO SANITÁRIO. AF_08/2022</t>
  </si>
  <si>
    <t>JOELHO 45 GRAUS, PVC, SERIE NORMAL, ESGOTO PREDIAL, DN 40 MM, JUNTA SOLDÁVEL, FORNECIDO E INSTALADO EM RAMAL DE DESCARGA OU RAMAL DE ESGOTO SANITÁRIO. AF_08/2022</t>
  </si>
  <si>
    <t>JOELHO 45 GRAUS, PVC, SERIE NORMAL, ESGOTO PREDIAL, DN 50 MM, JUNTA ELÁSTICA, FORNECIDO E INSTALADO EM PRUMADA DE ESGOTO SANITÁRIO OU VENTILAÇÃO. AF_08/2022</t>
  </si>
  <si>
    <t>JOELHO 45 GRAUS, PVC, SERIE NORMAL, ESGOTO PREDIAL, DN 50 MM, JUNTA ELÁSTICA, FORNECIDO E INSTALADO EM RAMAL DE DESCARGA OU RAMAL DE ESGOTO SANITÁRIO. AF_08/2022</t>
  </si>
  <si>
    <t>JOELHO 45 GRAUS, PVC, SERIE NORMAL, ESGOTO PREDIAL, DN 75 MM, JUNTA ELÁSTICA, FORNECIDO E INSTALADO EM PRUMADA DE ESGOTO SANITÁRIO OU VENTILAÇÃO. AF_08/2022</t>
  </si>
  <si>
    <t>JOELHO 45 GRAUS, PVC, SERIE NORMAL, ESGOTO PREDIAL, DN 75 MM, JUNTA ELÁSTICA, FORNECIDO E INSTALADO EM RAMAL DE DESCARGA OU RAMAL DE ESGOTO SANITÁRIO. AF_08/2022</t>
  </si>
  <si>
    <t>JOELHO 90 GRAUS, PVC, SERIE NORMAL, ESGOTO PREDIAL, DN 100 MM, JUNTA ELÁSTICA, FORNECIDO E INSTALADO EM PRUMADA DE ESGOTO SANITÁRIO OU VENTILAÇÃO. AF_08/2022</t>
  </si>
  <si>
    <t>JOELHO 90 GRAUS, PVC, SERIE NORMAL, ESGOTO PREDIAL, DN 100 MM, JUNTA ELÁSTICA, FORNECIDO E INSTALADO EM RAMAL DE DESCARGA OU RAMAL DE ESGOTO SANITÁRIO. AF_08/2022</t>
  </si>
  <si>
    <t>JOELHO 90 GRAUS, PVC, SERIE NORMAL, ESGOTO PREDIAL, DN 100 MM, JUNTA ELÁSTICA, FORNECIDO E INSTALADO EM SUBCOLETOR AÉREO DE ESGOTO SANITÁRIO. AF_08/2022</t>
  </si>
  <si>
    <t>JOELHO 90 GRAUS, PVC, SERIE NORMAL, ESGOTO PREDIAL, DN 150 MM, JUNTA ELÁSTICA, FORNECIDO E INSTALADO EM SUBCOLETOR AÉREO DE ESGOTO SANITÁRIO. AF_08/2022</t>
  </si>
  <si>
    <t>JOELHO 90 GRAUS, PVC, SERIE NORMAL, ESGOTO PREDIAL, DN 40 MM, JUNTA SOLDÁVEL, FORNECIDO E INSTALADO EM RAMAL DE DESCARGA OU RAMAL DE ESGOTO SANITÁRIO. AF_08/2022</t>
  </si>
  <si>
    <t>JOELHO 90 GRAUS, PVC, SERIE NORMAL, ESGOTO PREDIAL, DN 50 MM, JUNTA ELÁSTICA, FORNECIDO E INSTALADO EM PRUMADA DE ESGOTO SANITÁRIO OU VENTILAÇÃO. AF_08/2022</t>
  </si>
  <si>
    <t>JOELHO 90 GRAUS, PVC, SERIE NORMAL, ESGOTO PREDIAL, DN 50 MM, JUNTA ELÁSTICA, FORNECIDO E INSTALADO EM RAMAL DE DESCARGA OU RAMAL DE ESGOTO SANITÁRIO. AF_08/2022</t>
  </si>
  <si>
    <t>JOELHO 90 GRAUS, PVC, SERIE NORMAL, ESGOTO PREDIAL, DN 75 MM, JUNTA ELÁSTICA, FORNECIDO E INSTALADO EM PRUMADA DE ESGOTO SANITÁRIO OU VENTILAÇÃO. AF_08/2022</t>
  </si>
  <si>
    <t>JOELHO 90 GRAUS, PVC, SERIE NORMAL, ESGOTO PREDIAL, DN 75 MM, JUNTA ELÁSTICA, FORNECIDO E INSTALADO EM RAMAL DE DESCARGA OU RAMAL DE ESGOTO SANITÁRIO. AF_08/2022</t>
  </si>
  <si>
    <t>JUNÇÃO DE REDUCAO INVERTIDA, PVC, SÉRIE NORMAL, ESGOTO PREDIAL, DN 100 X 75 MM, JUNTA ELÁSTICA, FORNECIDO E INSTALADO EM PRUMADA DE ESGOTO SANITÁRIO OU VENTILAÇÃO. AF_08/2022</t>
  </si>
  <si>
    <t>JUNÇÃO DE REDUCAO INVERTIDA, PVC, SÉRIE NORMAL, ESGOTO PREDIAL, DN 100 X 75 MM, JUNTA ELÁSTICA, FORNECIDO E INSTALADO EM RAMAL DE DESCARGA OU RAMAL DE ESGOTO SANITÁRIO. AF_08/2022</t>
  </si>
  <si>
    <t>JUNÇÃO DE REDUÇÃO INVERTIDA, PVC, SÉRIE NORMAL, ESGOTO PREDIAL, DN 100 X 50 MM, JUNTA ELÁSTICA, FORNECIDO E INSTALADO EM PRUMADA DE ESGOTO SANITÁRIO OU VENTILAÇÃO. AF_08/2022</t>
  </si>
  <si>
    <t>JUNÇÃO DE REDUÇÃO INVERTIDA, PVC, SÉRIE NORMAL, ESGOTO PREDIAL, DN 100 X 50 MM, JUNTA ELÁSTICA, FORNECIDO E INSTALADO EM RAMAL DE DESCARGA OU RAMAL DE ESGOTO SANITÁRIO. AF_08/2022</t>
  </si>
  <si>
    <t>JUNÇÃO DE REDUÇÃO INVERTIDA, PVC, SÉRIE NORMAL, ESGOTO PREDIAL, DN 75 X 50 MM, JUNTA ELÁSTICA, FORNECIDO E INSTALADO EM PRUMADA DE ESGOTO SANITÁRIO OU VENTILAÇÃO. AF_08/2022</t>
  </si>
  <si>
    <t>JUNÇÃO DE REDUÇÃO INVERTIDA, PVC, SÉRIE NORMAL, ESGOTO PREDIAL, DN 75 X 50 MM, JUNTA ELÁSTICA, FORNECIDO E INSTALADO EM RAMAL DE DESCARGA OU RAMAL DE ESGOTO SANITÁRIO. AF_08/2022</t>
  </si>
  <si>
    <t>JUNÇÃO SIMPLES, PVC, SERIE NORMAL, ESGOTO PREDIAL, DN 100 X 100 MM, JUNTA ELÁSTICA, FORNECIDO E INSTALADO EM PRUMADA DE ESGOTO SANITÁRIO OU VENTILAÇÃO. AF_08/2022</t>
  </si>
  <si>
    <t>JUNÇÃO SIMPLES, PVC, SERIE NORMAL, ESGOTO PREDIAL, DN 100 X 100 MM, JUNTA ELÁSTICA, FORNECIDO E INSTALADO EM RAMAL DE DESCARGA OU RAMAL DE ESGOTO SANITÁRIO. AF_08/2022</t>
  </si>
  <si>
    <t>JUNÇÃO SIMPLES, PVC, SERIE NORMAL, ESGOTO PREDIAL, DN 100 X 100 MM, JUNTA ELÁSTICA, FORNECIDO E INSTALADO EM SUBCOLETOR AÉREO DE ESGOTO SANITÁRIO. AF_08/2022</t>
  </si>
  <si>
    <t>JUNÇÃO SIMPLES, PVC, SERIE NORMAL, ESGOTO PREDIAL, DN 40 MM, JUNTA SOLDÁVEL, FORNECIDO E INSTALADO EM RAMAL DE DESCARGA OU RAMAL DE ESGOTO SANITÁRIO. AF_08/2022</t>
  </si>
  <si>
    <t>JUNÇÃO SIMPLES, PVC, SERIE NORMAL, ESGOTO PREDIAL, DN 50 X 50 MM, JUNTA ELÁSTICA, FORNECIDO E INSTALADO EM PRUMADA DE ESGOTO SANITÁRIO OU VENTILAÇÃO. AF_08/2022</t>
  </si>
  <si>
    <t>JUNÇÃO SIMPLES, PVC, SERIE NORMAL, ESGOTO PREDIAL, DN 50 X 50 MM, JUNTA ELÁSTICA, FORNECIDO E INSTALADO EM RAMAL DE DESCARGA OU RAMAL DE ESGOTO SANITÁRIO. AF_08/2022</t>
  </si>
  <si>
    <t>JUNÇÃO SIMPLES, PVC, SERIE NORMAL, ESGOTO PREDIAL, DN 75 X 75 MM, JUNTA ELÁSTICA, FORNECIDO E INSTALADO EM PRUMADA DE ESGOTO SANITÁRIO OU VENTILAÇÃO. AF_08/2022</t>
  </si>
  <si>
    <t>JUNÇÃO SIMPLES, PVC, SERIE NORMAL, ESGOTO PREDIAL, DN 75 X 75 MM, JUNTA ELÁSTICA, FORNECIDO E INSTALADO EM RAMAL DE DESCARGA OU RAMAL DE ESGOTO SANITÁRIO. AF_08/2022</t>
  </si>
  <si>
    <t>LUVA DE CORRER, PVC, SERIE NORMAL, ESGOTO PREDIAL, DN 100 MM, JUNTA ELÁSTICA, FORNECIDO E INSTALADO EM PRUMADA DE ESGOTO SANITÁRIO OU VENTILAÇÃO. AF_08/2022</t>
  </si>
  <si>
    <t>LUVA DE CORRER, PVC, SERIE NORMAL, ESGOTO PREDIAL, DN 100 MM, JUNTA ELÁSTICA, FORNECIDO E INSTALADO EM RAMAL DE DESCARGA OU RAMAL DE ESGOTO SANITÁRIO. AF_08/2022</t>
  </si>
  <si>
    <t>LUVA DE CORRER, PVC, SERIE NORMAL, ESGOTO PREDIAL, DN 100 MM, JUNTA ELÁSTICA, FORNECIDO E INSTALADO EM SUBCOLETOR AÉREO DE ESGOTO SANITÁRIO. AF_08/2022</t>
  </si>
  <si>
    <t>LUVA DE CORRER, PVC, SERIE NORMAL, ESGOTO PREDIAL, DN 50 MM, JUNTA ELÁSTICA, FORNECIDO E INSTALADO EM PRUMADA DE ESGOTO SANITÁRIO OU VENTILAÇÃO. AF_08/2022</t>
  </si>
  <si>
    <t>LUVA DE CORRER, PVC, SERIE NORMAL, ESGOTO PREDIAL, DN 50 MM, JUNTA ELÁSTICA, FORNECIDO E INSTALADO EM RAMAL DE DESCARGA OU RAMAL DE ESGOTO SANITÁRIO. AF_08/2022</t>
  </si>
  <si>
    <t>LUVA DE CORRER, PVC, SERIE NORMAL, ESGOTO PREDIAL, DN 75 MM, JUNTA ELÁSTICA, FORNECIDO E INSTALADO EM PRUMADA DE ESGOTO SANITÁRIO OU VENTILAÇÃO. AF_08/2022</t>
  </si>
  <si>
    <t>LUVA DE CORRER, PVC, SERIE NORMAL, ESGOTO PREDIAL, DN 75 MM, JUNTA ELÁSTICA, FORNECIDO E INSTALADO EM RAMAL DE DESCARGA OU RAMAL DE ESGOTO SANITÁRIO. AF_08/2022</t>
  </si>
  <si>
    <t>LUVA SIMPLES, PVC, SERIE NORMAL, ESGOTO PREDIAL, DN 100 MM, JUNTA ELÁSTICA, FORNECIDO E INSTALADO EM PRUMADA DE ESGOTO SANITÁRIO OU VENTILAÇÃO. AF_08/2022</t>
  </si>
  <si>
    <t>LUVA SIMPLES, PVC, SERIE NORMAL, ESGOTO PREDIAL, DN 100 MM, JUNTA ELÁSTICA, FORNECIDO E INSTALADO EM RAMAL DE DESCARGA OU RAMAL DE ESGOTO SANITÁRIO. AF_08/2022</t>
  </si>
  <si>
    <t>LUVA SIMPLES, PVC, SERIE NORMAL, ESGOTO PREDIAL, DN 100 MM, JUNTA ELÁSTICA, FORNECIDO E INSTALADO EM SUBCOLETOR AÉREO DE ESGOTO SANITÁRIO. AF_08/2022</t>
  </si>
  <si>
    <t>LUVA SIMPLES, PVC, SERIE NORMAL, ESGOTO PREDIAL, DN 40 MM, JUNTA SOLDÁVEL, FORNECIDO E INSTALADO EM RAMAL DE DESCARGA OU RAMAL DE ESGOTO SANITÁRIO. AF_08/2022</t>
  </si>
  <si>
    <t>LUVA SIMPLES, PVC, SERIE NORMAL, ESGOTO PREDIAL, DN 50 MM, JUNTA ELÁSTICA, FORNECIDO E INSTALADO EM PRUMADA DE ESGOTO SANITÁRIO OU VENTILAÇÃO. AF_08/2022</t>
  </si>
  <si>
    <t>LUVA SIMPLES, PVC, SERIE NORMAL, ESGOTO PREDIAL, DN 50 MM, JUNTA ELÁSTICA, FORNECIDO E INSTALADO EM RAMAL DE DESCARGA OU RAMAL DE ESGOTO SANITÁRIO. AF_08/2022</t>
  </si>
  <si>
    <t>LUVA SIMPLES, PVC, SERIE NORMAL, ESGOTO PREDIAL, DN 75 MM, JUNTA ELÁSTICA, FORNECIDO E INSTALADO EM PRUMADA DE ESGOTO SANITÁRIO OU VENTILAÇÃO. AF_08/2022</t>
  </si>
  <si>
    <t>LUVA SIMPLES, PVC, SERIE NORMAL, ESGOTO PREDIAL, DN 75 MM, JUNTA ELÁSTICA, FORNECIDO E INSTALADO EM RAMAL DE DESCARGA OU RAMAL DE ESGOTO SANITÁRIO. AF_08/2022</t>
  </si>
  <si>
    <t>LUVA SIMPLES, PVC, SÉRIE NORMAL, ESGOTO PREDIAL, DN 150 MM, JUNTA ELÁSTICA, FORNECIDO E INSTALADO EM SUBCOLETOR AÉREO DE ESGOTO SANITÁRIO. AF_08/2022</t>
  </si>
  <si>
    <t>TE, PVC, SERIE NORMAL, ESGOTO PREDIAL, DN 100 X 100 MM, JUNTA ELÁSTICA, FORNECIDO E INSTALADO EM PRUMADA DE ESGOTO SANITÁRIO OU VENTILAÇÃO. AF_08/2022</t>
  </si>
  <si>
    <t>TE, PVC, SERIE NORMAL, ESGOTO PREDIAL, DN 100 X 100 MM, JUNTA ELÁSTICA, FORNECIDO E INSTALADO EM RAMAL DE DESCARGA OU RAMAL DE ESGOTO SANITÁRIO. AF_08/2022</t>
  </si>
  <si>
    <t>TE, PVC, SERIE NORMAL, ESGOTO PREDIAL, DN 100 X 100 MM, JUNTA ELÁSTICA, FORNECIDO E INSTALADO EM SUBCOLETOR AÉREO DE ESGOTO SANITÁRIO. AF_08/2022</t>
  </si>
  <si>
    <t>TE, PVC, SERIE NORMAL, ESGOTO PREDIAL, DN 40 X 40 MM, JUNTA SOLDÁVEL, FORNECIDO E INSTALADO EM RAMAL DE DESCARGA OU RAMAL DE ESGOTO SANITÁRIO. AF_08/2022</t>
  </si>
  <si>
    <t>TE, PVC, SERIE NORMAL, ESGOTO PREDIAL, DN 50 X 50 MM, JUNTA ELÁSTICA, FORNECIDO E INSTALADO EM PRUMADA DE ESGOTO SANITÁRIO OU VENTILAÇÃO. AF_08/2022</t>
  </si>
  <si>
    <t>TE, PVC, SERIE NORMAL, ESGOTO PREDIAL, DN 50 X 50 MM, JUNTA ELÁSTICA, FORNECIDO E INSTALADO EM RAMAL DE DESCARGA OU RAMAL DE ESGOTO SANITÁRIO. AF_08/2022</t>
  </si>
  <si>
    <t>TE, PVC, SERIE NORMAL, ESGOTO PREDIAL, DN 75 X 75 MM, JUNTA ELÁSTICA, FORNECIDO E INSTALADO EM PRUMADA DE ESGOTO SANITÁRIO OU VENTILAÇÃO. AF_08/2022</t>
  </si>
  <si>
    <t>TE, PVC, SERIE NORMAL, ESGOTO PREDIAL, DN 75 X 75 MM, JUNTA ELÁSTICA, FORNECIDO E INSTALADO EM RAMAL DE DESCARGA OU RAMAL DE ESGOTO SANITÁRIO. AF_08/2022</t>
  </si>
  <si>
    <t>TE, PVC, SÉRIE NORMAL, ESGOTO PREDIAL, DN 100 X 50 MM, JUNTA ELÁSTICA, FORNECIDO E INSTALADO EM PRUMADA DE ESGOTO SANITÁRIO OU VENTILAÇÃO. AF_08/2022</t>
  </si>
  <si>
    <t>TE, PVC, SÉRIE NORMAL, ESGOTO PREDIAL, DN 100 X 50 MM, JUNTA ELÁSTICA, FORNECIDO E INSTALADO EM RAMAL DE DESCARGA OU RAMAL DE ESGOTO SANITÁRIO. AF_08/2022</t>
  </si>
  <si>
    <t>TE, PVC, SÉRIE NORMAL, ESGOTO PREDIAL, DN 100 X 75 MM, JUNTA ELÁSTICA, FORNECIDO E INSTALADO EM PRUMADA DE ESGOTO SANITÁRIO OU VENTILAÇÃO. AF_08/2022</t>
  </si>
  <si>
    <t>TE, PVC, SÉRIE NORMAL, ESGOTO PREDIAL, DN 100 X 75 MM, JUNTA ELÁSTICA, FORNECIDO E INSTALADO EM RAMAL DE DESCARGA OU RAMAL DE ESGOTO SANITÁRIO. AF_08/2022</t>
  </si>
  <si>
    <t>TERMINAL DE VENTILAÇÃO, PVC, SÉRIE NORMAL, ESGOTO PREDIAL, DN 100 MM, JUNTA SOLDÁVEL, FORNECIDO E INSTALADO EM PRUMADA DE ESGOTO SANITÁRIO OU VENTILAÇÃO. AF_08/2022</t>
  </si>
  <si>
    <t>TERMINAL DE VENTILAÇÃO, PVC, SÉRIE NORMAL, ESGOTO PREDIAL, DN 50 MM, JUNTA SOLDÁVEL, FORNECIDO E INSTALADO EM PRUMADA DE ESGOTO SANITÁRIO OU VENTILAÇÃO. AF_08/2022</t>
  </si>
  <si>
    <t>TERMINAL DE VENTILAÇÃO, PVC, SÉRIE NORMAL, ESGOTO PREDIAL, DN 75 MM, JUNTA SOLDÁVEL, FORNECIDO E INSTALADO EM PRUMADA DE ESGOTO SANITÁRIO OU VENTILAÇÃO. AF_08/2022</t>
  </si>
  <si>
    <t>TUBO PVC, SERIE NORMAL, ESGOTO PREDIAL, DN 100 MM, FORNECIDO E INSTALADO EM PRUMADA DE ESGOTO SANITÁRIO OU VENTILAÇÃO. AF_08/2022</t>
  </si>
  <si>
    <t>TUBO PVC, SERIE NORMAL, ESGOTO PREDIAL, DN 100 MM, FORNECIDO E INSTALADO EM RAMAL DE DESCARGA OU RAMAL DE ESGOTO SANITÁRIO. AF_08/2022</t>
  </si>
  <si>
    <t>TUBO PVC, SERIE NORMAL, ESGOTO PREDIAL, DN 100 MM, FORNECIDO E INSTALADO EM SUBCOLETOR AÉREO DE ESGOTO SANITÁRIO. AF_08/2022</t>
  </si>
  <si>
    <t>TUBO PVC, SERIE NORMAL, ESGOTO PREDIAL, DN 150 MM, FORNECIDO E INSTALADO EM SUBCOLETOR AÉREO DE ESGOTO SANITÁRIO. AF_08/2022</t>
  </si>
  <si>
    <t>TUBO PVC, SERIE NORMAL, ESGOTO PREDIAL, DN 40 MM, FORNECIDO E INSTALADO EM RAMAL DE DESCARGA OU RAMAL DE ESGOTO SANITÁRIO. AF_08/2022</t>
  </si>
  <si>
    <t>TUBO PVC, SERIE NORMAL, ESGOTO PREDIAL, DN 50 MM, FORNECIDO E INSTALADO EM PRUMADA DE ESGOTO SANITÁRIO OU VENTILAÇÃO. AF_08/2022</t>
  </si>
  <si>
    <t>TUBO PVC, SERIE NORMAL, ESGOTO PREDIAL, DN 50 MM, FORNECIDO E INSTALADO EM RAMAL DE DESCARGA OU RAMAL DE ESGOTO SANITÁRIO. AF_08/2022</t>
  </si>
  <si>
    <t>TUBO PVC, SERIE NORMAL, ESGOTO PREDIAL, DN 75 MM, FORNECIDO E INSTALADO EM PRUMADA DE ESGOTO SANITÁRIO OU VENTILAÇÃO. AF_08/2022</t>
  </si>
  <si>
    <t>TUBO PVC, SERIE NORMAL, ESGOTO PREDIAL, DN 75 MM, FORNECIDO E INSTALADO EM RAMAL DE DESCARGA OU RAMAL DE ESGOTO SANITÁRIO. AF_08/2022</t>
  </si>
  <si>
    <t>ADAPTADOR CURTO COM BOLSA E ROSCA PARA REGISTRO, PVC, SOLDÁVEL, DN 20MM X 1/2, INSTALADO EM RAMAL OU SUB-RAMAL DE ÁGUA - FORNECIMENTO E INSTALAÇÃO. AF_06/2022</t>
  </si>
  <si>
    <t>ADAPTADOR CURTO COM BOLSA E ROSCA PARA REGISTRO, PVC, SOLDÁVEL, DN 25MM X 3/4, INSTALADO EM RAMAL DE DISTRIBUIÇÃO DE ÁGUA - FORNECIMENTO E INSTALAÇÃO. AF_06/2022</t>
  </si>
  <si>
    <t>ADAPTADOR CURTO COM BOLSA E ROSCA PARA REGISTRO, PVC, SOLDÁVEL, DN 25MM X 3/4, INSTALADO EM RAMAL OU SUB-RAMAL DE ÁGUA - FORNECIMENTO E INSTALAÇÃO. AF_06/2022</t>
  </si>
  <si>
    <t>ADAPTADOR CURTO COM BOLSA E ROSCA PARA REGISTRO, PVC, SOLDÁVEL, DN 32MM X 1, INSTALADO EM PRUMADA DE ÁGUA - FORNECIMENTO E INSTALAÇÃO. AF_06/2022</t>
  </si>
  <si>
    <t>ADAPTADOR CURTO COM BOLSA E ROSCA PARA REGISTRO, PVC, SOLDÁVEL, DN 32MM X 1, INSTALADO EM RAMAL DE DISTRIBUIÇÃO DE ÁGUA - FORNECIMENTO E INSTALAÇÃO. AF_06/2022</t>
  </si>
  <si>
    <t>ADAPTADOR CURTO COM BOLSA E ROSCA PARA REGISTRO, PVC, SOLDÁVEL, DN 32MM X 1, INSTALADO EM RAMAL OU SUB-RAMAL DE ÁGUA - FORNECIMENTO E INSTALAÇÃO. AF_06/2022</t>
  </si>
  <si>
    <t>ADAPTADOR CURTO COM BOLSA E ROSCA PARA REGISTRO, PVC, SOLDÁVEL, DN 40MM X 1.1/2", INSTALADO EM RAMAL DE DISTRIBUIÇÃO DE ÁGUA - FORNECIMENTO E INSTALAÇÃO. AF_06/2022</t>
  </si>
  <si>
    <t>ADAPTADOR CURTO COM BOLSA E ROSCA PARA REGISTRO, PVC, SOLDÁVEL, DN 40MM X 1.1/2, INSTALADO EM PRUMADA DE ÁGUA - FORNECIMENTO E INSTALAÇÃO. AF_06/2022</t>
  </si>
  <si>
    <t>ADAPTADOR CURTO COM BOLSA E ROSCA PARA REGISTRO, PVC, SOLDÁVEL, DN 40MM X 1.1/4", INSTALADO EM RAMAL DE DISTRIBUIÇÃO DE ÁGUA - FORNECIMENTO E INSTALAÇÃO. AF_06/2022</t>
  </si>
  <si>
    <t>ADAPTADOR CURTO COM BOLSA E ROSCA PARA REGISTRO, PVC, SOLDÁVEL, DN 40MM X 1.1/4, INSTALADO EM PRUMADA DE ÁGUA - FORNECIMENTO E INSTALAÇÃO. AF_06/2022</t>
  </si>
  <si>
    <t>ADAPTADOR CURTO COM BOLSA E ROSCA PARA REGISTRO, PVC, SOLDÁVEL, DN 50MM X 1.1/2", INSTALADO EM RAMAL DE DISTRIBUIÇÃO DE ÁGUA - FORNECIMENTO E INSTALAÇÃO. AF_06/2022</t>
  </si>
  <si>
    <t>ADAPTADOR CURTO COM BOLSA E ROSCA PARA REGISTRO, PVC, SOLDÁVEL, DN 50MM X 1.1/2, INSTALADO EM PRUMADA DE ÁGUA - FORNECIMENTO E INSTALAÇÃO. AF_06/2022</t>
  </si>
  <si>
    <t>ADAPTADOR CURTO COM BOLSA E ROSCA PARA REGISTRO, PVC, SOLDÁVEL, DN 50MM X 1.1/4", INSTALADO EM RAMAL DE DISTRIBUIÇÃO DE ÁGUA - FORNECIMENTO E INSTALAÇÃO. AF_06/2022</t>
  </si>
  <si>
    <t>ADAPTADOR CURTO COM BOLSA E ROSCA PARA REGISTRO, PVC, SOLDÁVEL, DN 50MM X 1.1/4, INSTALADO EM PRUMADA DE ÁGUA - FORNECIMENTO E INSTALAÇÃO. AF_06/2022</t>
  </si>
  <si>
    <t>ADAPTADOR CURTO COM BOLSA E ROSCA PARA REGISTRO, PVC, SOLDÁVEL, DN 60MM X 2, INSTALADO EM PRUMADA DE ÁGUA - FORNECIMENTO E INSTALAÇÃO. AF_06/2022</t>
  </si>
  <si>
    <t>ADAPTADOR CURTO COM BOLSA E ROSCA PARA REGISTRO, PVC, SOLDÁVEL, DN 75MM X 2.1/2", INSTALADO EM PRUMADA DE ÁGUA - FORNECIMENTO E INSTALAÇÃO. AF_12/2014</t>
  </si>
  <si>
    <t>ADAPTADOR CURTO COM BOLSA E ROSCA PARA REGISTRO, PVC, SOLDÁVEL, DN 85MM X 3, INSTALADO EM PRUMADA DE ÁGUA - FORNECIMENTO E INSTALAÇÃO. AF_06/2022</t>
  </si>
  <si>
    <t>BUCHA DE REDUÇÃO, CURTA, PVC, SOLDÁVEL, DN 25 X 20 MM, INSTALADO EM RAMAL DE DISTRIBUIÇÃO DE ÁGUA - FORNECIMENTO E INSTALAÇÃO. AF_06/2022</t>
  </si>
  <si>
    <t>BUCHA DE REDUÇÃO, CURTA, PVC, SOLDÁVEL, DN 25 X 20 MM, INSTALADO EM RAMAL OU SUB-RAMAL DE ÁGUA - FORNECIMENTO E INSTALAÇÃO. AF_06/2022</t>
  </si>
  <si>
    <t>BUCHA DE REDUÇÃO, CURTA, PVC, SOLDÁVEL, DN 32 X 25 MM, INSTALADO EM PRUMADA DE ÁGUA - FORNECIMENTO E INSTALAÇÃO. AF_06/2022</t>
  </si>
  <si>
    <t>BUCHA DE REDUÇÃO, CURTA, PVC, SOLDÁVEL, DN 32 X 25 MM, INSTALADO EM RAMAL DE DISTRIBUIÇÃO DE ÁGUA - FORNECIMENTO E INSTALAÇÃO. AF_06/2022</t>
  </si>
  <si>
    <t>BUCHA DE REDUÇÃO, CURTA, PVC, SOLDÁVEL, DN 32 X 25 MM, INSTALADO EM RAMAL OU SUB-RAMAL DE ÁGUA - FORNECIMENTO E INSTALAÇÃO. AF_06/2022</t>
  </si>
  <si>
    <t>BUCHA DE REDUÇÃO, CURTA, PVC, SOLDÁVEL, DN 50 X 40 MM, INSTALADO EM PRUMADA DE ÁGUA - FORNECIMENTO E INSTALAÇÃO. AF_06/2022</t>
  </si>
  <si>
    <t>BUCHA DE REDUÇÃO, CURTA, PVC, SOLDÁVEL, DN 50 X 40 MM, INSTALADO EM RAMAL DE DISTRIBUIÇÃO DE ÁGUA - FORNECIMENTO E INSTALAÇÃO. AF_06/2022</t>
  </si>
  <si>
    <t>BUCHA DE REDUÇÃO, CURTA, PVC, SOLDÁVEL, DN 60 X 50 MM, INSTALADO EM PRUMADA DE ÁGUA - FORNECIMENTO E INSTALAÇÃO. AF_06/2022</t>
  </si>
  <si>
    <t>BUCHA DE REDUÇÃO, LONGA, PVC, SOLDÁVEL, DN 32 X 20 MM, INSTALADO EM PRUMADA DE ÁGUA - FORNECIMENTO E INSTALAÇÃO. AF_06/2022</t>
  </si>
  <si>
    <t>BUCHA DE REDUÇÃO, LONGA, PVC, SOLDÁVEL, DN 32 X 20 MM, INSTALADO EM RAMAL DE DISTRIBUIÇÃO DE ÁGUA - FORNECIMENTO E INSTALAÇÃO. AF_06/2022</t>
  </si>
  <si>
    <t>BUCHA DE REDUÇÃO, LONGA, PVC, SOLDÁVEL, DN 32 X 20 MM, INSTALADO EM RAMAL OU SUB-RAMAL DE ÁGUA - FORNECIMENTO E INSTALAÇÃO. AF_06/2022</t>
  </si>
  <si>
    <t>BUCHA DE REDUÇÃO, LONGA, PVC, SOLDÁVEL, DN 40 X 25 MM, INSTALADO EM PRUMADA DE ÁGUA - FORNECIMENTO E INSTALAÇÃO. AF_06/2022</t>
  </si>
  <si>
    <t>BUCHA DE REDUÇÃO, LONGA, PVC, SOLDÁVEL, DN 40 X 25 MM, INSTALADO EM RAMAL DE DISTRIBUIÇÃO DE ÁGUA - FORNECIMENTO E INSTALAÇÃO. AF_06/2022</t>
  </si>
  <si>
    <t>BUCHA DE REDUÇÃO, LONGA, PVC, SOLDÁVEL, DN 50 X 25 MM, INSTALADO EM PRUMADA DE ÁGUA - FORNECIMENTO E INSTALAÇÃO. AF_06/2022</t>
  </si>
  <si>
    <t>BUCHA DE REDUÇÃO, LONGA, PVC, SOLDÁVEL, DN 50 X 25 MM, INSTALADO EM RAMAL DE DISTRIBUIÇÃO DE ÁGUA - FORNECIMENTO E INSTALAÇÃO. AF_06/2022</t>
  </si>
  <si>
    <t>BUCHA DE REDUÇÃO, LONGA, PVC, SOLDÁVEL, DN 50 X 32 MM, INSTALADO EM PRUMADA DE ÁGUA - FORNECIMENTO E INSTALAÇÃO. AF_06/2022</t>
  </si>
  <si>
    <t>BUCHA DE REDUÇÃO, LONGA, PVC, SOLDÁVEL, DN 50 X 32 MM, INSTALADO EM RAMAL DE DISTRIBUIÇÃO DE ÁGUA - FORNECIMENTO E INSTALAÇÃO. AF_06/2022</t>
  </si>
  <si>
    <t>BUCHA DE REDUÇÃO, LONGA, PVC, SOLDÁVEL, DN 60 X 25 MM, INSTALADO EM PRUMADA DE ÁGUA - FORNECIMENTO E INSTALAÇÃO. AF_06/2022</t>
  </si>
  <si>
    <t>BUCHA DE REDUÇÃO, LONGA, PVC, SOLDÁVEL, DN 60 X 32 MM, INSTALADO EM PRUMADA DE ÁGUA - FORNECIMENTO E INSTALAÇÃO. AF_06/2022</t>
  </si>
  <si>
    <t>BUCHA DE REDUÇÃO, LONGA, PVC, SOLDÁVEL, DN 60 X 50 MM, INSTALADO EM PRUMADA DE ÁGUA - FORNECIMENTO E INSTALAÇÃO. AF_06/2022</t>
  </si>
  <si>
    <t>BUCHA DE REDUÇÃO, LONGA, PVC, SOLDÁVEL, DN 75 X 50 MM, INSTALADO EM PRUMADA DE ÁGUA - FORNECIMENTO E INSTALAÇÃO. AF_06/2022</t>
  </si>
  <si>
    <t>BUCHA DE REDUÇÃO, PVC, SOLDÁVEL, DN 40MM X 32MM, INSTALADO EM RAMAL DE DISTRIBUIÇÃO DE ÁGUA - FORNECIMENTO E INSTALAÇÃO. AF_06/2022</t>
  </si>
  <si>
    <t>CURVA 45 GRAUS, PVC, SOLDÁVEL, DN 20MM, INSTALADO EM RAMAL DE DISTRIBUIÇÃO DE ÁGUA - FORNECIMENTO E INSTALAÇÃO. AF_06/2022</t>
  </si>
  <si>
    <t>CURVA 45 GRAUS, PVC, SOLDÁVEL, DN 20MM, INSTALADO EM RAMAL OU SUB-RAMAL DE ÁGUA - FORNECIMENTO E INSTALAÇÃO. AF_06/2022</t>
  </si>
  <si>
    <t>CURVA 45 GRAUS, PVC, SOLDÁVEL, DN 25MM, INSTALADO EM PRUMADA DE ÁGUA - FORNECIMENTO E INSTALAÇÃO. AF_06/2022</t>
  </si>
  <si>
    <t>CURVA 45 GRAUS, PVC, SOLDÁVEL, DN 25MM, INSTALADO EM RAMAL DE DISTRIBUIÇÃO DE ÁGUA - FORNECIMENTO E INSTALAÇÃO. AF_06/2022</t>
  </si>
  <si>
    <t>CURVA 45 GRAUS, PVC, SOLDÁVEL, DN 25MM, INSTALADO EM RAMAL OU SUB-RAMAL DE ÁGUA - FORNECIMENTO E INSTALAÇÃO. AF_06/2022</t>
  </si>
  <si>
    <t>CURVA 45 GRAUS, PVC, SOLDÁVEL, DN 32MM, INSTALADO EM PRUMADA DE ÁGUA - FORNECIMENTO E INSTALAÇÃO. AF_06/2022</t>
  </si>
  <si>
    <t>CURVA 45 GRAUS, PVC, SOLDÁVEL, DN 32MM, INSTALADO EM RAMAL DE DISTRIBUIÇÃO DE ÁGUA - FORNECIMENTO E INSTALAÇÃO. AF_06/2022</t>
  </si>
  <si>
    <t>CURVA 45 GRAUS, PVC, SOLDÁVEL, DN 32MM, INSTALADO EM RAMAL OU SUB-RAMAL DE ÁGUA - FORNECIMENTO E INSTALAÇÃO. AF_06/2022</t>
  </si>
  <si>
    <t>CURVA 45 GRAUS, PVC, SOLDÁVEL, DN 40MM, INSTALADO EM PRUMADA DE ÁGUA - FORNECIMENTO E INSTALAÇÃO. AF_06/2022</t>
  </si>
  <si>
    <t>CURVA 45 GRAUS, PVC, SOLDÁVEL, DN 40MM, INSTALADO EM RAMAL DE DISTRIBUIÇÃO DE ÁGUA - FORNECIMENTO E INSTALAÇÃO. AF_06/2022</t>
  </si>
  <si>
    <t>CURVA 45 GRAUS, PVC, SOLDÁVEL, DN 50MM, INSTALADO EM PRUMADA DE ÁGUA - FORNECIMENTO E INSTALAÇÃO. AF_06/2022</t>
  </si>
  <si>
    <t>CURVA 45 GRAUS, PVC, SOLDÁVEL, DN 50MM, INSTALADO EM RAMAL DE DISTRIBUIÇÃO DE ÁGUA - FORNECIMENTO E INSTALAÇÃO. AF_06/2022</t>
  </si>
  <si>
    <t>CURVA 45 GRAUS, PVC, SOLDÁVEL, DN 60MM, INSTALADO EM PRUMADA DE ÁGUA - FORNECIMENTO E INSTALAÇÃO. AF_06/2022</t>
  </si>
  <si>
    <t>CURVA 45 GRAUS, PVC, SOLDÁVEL, DN 75MM, INSTALADO EM PRUMADA DE ÁGUA - FORNECIMENTO E INSTALAÇÃO. AF_06/2022</t>
  </si>
  <si>
    <t>CURVA 45 GRAUS, PVC, SOLDÁVEL, DN 85MM, INSTALADO EM PRUMADA DE ÁGUA - FORNECIMENTO E INSTALAÇÃO. AF_06/2022</t>
  </si>
  <si>
    <t>CURVA 90 GRAUS, PVC, SOLDÁVEL, DN 20MM, INSTALADO EM RAMAL DE DISTRIBUIÇÃO DE ÁGUA - FORNECIMENTO E INSTALAÇÃO. AF_06/2022</t>
  </si>
  <si>
    <t>CURVA 90 GRAUS, PVC, SOLDÁVEL, DN 20MM, INSTALADO EM RAMAL OU SUB-RAMAL DE ÁGUA - FORNECIMENTO E INSTALAÇÃO. AF_06/2022</t>
  </si>
  <si>
    <t>CURVA 90 GRAUS, PVC, SOLDÁVEL, DN 25MM, INSTALADO EM PRUMADA DE ÁGUA - FORNECIMENTO E INSTALAÇÃO. AF_06/2022</t>
  </si>
  <si>
    <t>CURVA 90 GRAUS, PVC, SOLDÁVEL, DN 25MM, INSTALADO EM RAMAL DE DISTRIBUIÇÃO DE ÁGUA - FORNECIMENTO E INSTALAÇÃO. AF_06/2022</t>
  </si>
  <si>
    <t>CURVA 90 GRAUS, PVC, SOLDÁVEL, DN 25MM, INSTALADO EM RAMAL OU SUB-RAMAL DE ÁGUA - FORNECIMENTO E INSTALAÇÃO. AF_06/2022</t>
  </si>
  <si>
    <t>CURVA 90 GRAUS, PVC, SOLDÁVEL, DN 32MM, INSTALADO EM PRUMADA DE ÁGUA - FORNECIMENTO E INSTALAÇÃO. AF_06/2022</t>
  </si>
  <si>
    <t>CURVA 90 GRAUS, PVC, SOLDÁVEL, DN 32MM, INSTALADO EM RAMAL DE DISTRIBUIÇÃO DE ÁGUA - FORNECIMENTO E INSTALAÇÃO. AF_06/2022</t>
  </si>
  <si>
    <t>CURVA 90 GRAUS, PVC, SOLDÁVEL, DN 32MM, INSTALADO EM RAMAL OU SUB-RAMAL DE ÁGUA - FORNECIMENTO E INSTALAÇÃO. AF_06/2022</t>
  </si>
  <si>
    <t>CURVA 90 GRAUS, PVC, SOLDÁVEL, DN 40MM, INSTALADO EM PRUMADA DE ÁGUA - FORNECIMENTO E INSTALAÇÃO. AF_06/2022</t>
  </si>
  <si>
    <t>CURVA 90 GRAUS, PVC, SOLDÁVEL, DN 40MM, INSTALADO EM RAMAL DE DISTRIBUIÇÃO DE ÁGUA - FORNECIMENTO E INSTALAÇÃO. AF_06/2022</t>
  </si>
  <si>
    <t>CURVA 90 GRAUS, PVC, SOLDÁVEL, DN 50MM, INSTALADO EM PRUMADA DE ÁGUA - FORNECIMENTO E INSTALAÇÃO. AF_06/2022</t>
  </si>
  <si>
    <t>CURVA 90 GRAUS, PVC, SOLDÁVEL, DN 50MM, INSTALADO EM RAMAL DE DISTRIBUIÇÃO DE ÁGUA - FORNECIMENTO E INSTALAÇÃO. AF_06/2022</t>
  </si>
  <si>
    <t>CURVA 90 GRAUS, PVC, SOLDÁVEL, DN 60MM, INSTALADO EM PRUMADA DE ÁGUA - FORNECIMENTO E INSTALAÇÃO. AF_06/2022</t>
  </si>
  <si>
    <t>CURVA 90 GRAUS, PVC, SOLDÁVEL, DN 75MM, INSTALADO EM PRUMADA DE ÁGUA - FORNECIMENTO E INSTALAÇÃO. AF_06/2022</t>
  </si>
  <si>
    <t>CURVA 90 GRAUS, PVC, SOLDÁVEL, DN 85MM, INSTALADO EM PRUMADA DE ÁGUA - FORNECIMENTO E INSTALAÇÃO. AF_06/2022</t>
  </si>
  <si>
    <t>CURVA DE TRANSPOSIÇÃO, PVC, SOLDÁVEL, DN 20MM, INSTALADO EM RAMAL DE DISTRIBUIÇÃO DE ÁGUA FORNECIMENTO E INSTALAÇÃO. AF_06/2022</t>
  </si>
  <si>
    <t>CURVA DE TRANSPOSIÇÃO, PVC, SOLDÁVEL, DN 20MM, INSTALADO EM RAMAL OU SUB-RAMAL DE ÁGUA - FORNECIMENTO E INSTALAÇÃO. AF_06/2022</t>
  </si>
  <si>
    <t>CURVA DE TRANSPOSIÇÃO, PVC, SOLDÁVEL, DN 25MM, INSTALADO EM PRUMADA DE ÁGUA - FORNECIMENTO E INSTALAÇÃO. AF_06/2022</t>
  </si>
  <si>
    <t>CURVA DE TRANSPOSIÇÃO, PVC, SOLDÁVEL, DN 25MM, INSTALADO EM RAMAL DE DISTRIBUIÇÃO DE ÁGUA FORNECIMENTO E INSTALAÇÃO. AF_06/2022</t>
  </si>
  <si>
    <t>CURVA DE TRANSPOSIÇÃO, PVC, SOLDÁVEL, DN 25MM, INSTALADO EM RAMAL OU SUB-RAMAL DE ÁGUA FORNECIMENTO E INSTALAÇÃO. AF_06/2022</t>
  </si>
  <si>
    <t>CURVA DE TRANSPOSIÇÃO, PVC, SOLDÁVEL, DN 32MM, INSTALADO EM PRUMADA DE ÁGUA FORNECIMENTO E INSTALAÇÃO. AF_06/2022</t>
  </si>
  <si>
    <t>CURVA DE TRANSPOSIÇÃO, PVC, SOLDÁVEL, DN 32MM, INSTALADO EM RAMAL DE DISTRIBUIÇÃO DE ÁGUA FORNECIMENTO E INSTALAÇÃO. AF_06/2022</t>
  </si>
  <si>
    <t>CURVA DE TRANSPOSIÇÃO, PVC, SOLDÁVEL, DN 32MM, INSTALADO EM RAMAL OU SUB-RAMAL DE ÁGUA FORNECIMENTO E INSTALAÇÃO. AF_06/2022</t>
  </si>
  <si>
    <t>JOELHO 45 GRAUS, PVC, SOLDÁVEL, DN 20MM, INSTALADO EM RAMAL DE DISTRIBUIÇÃO DE ÁGUA - FORNECIMENTO E INSTALAÇÃO. AF_06/2022</t>
  </si>
  <si>
    <t>JOELHO 45 GRAUS, PVC, SOLDÁVEL, DN 20MM, INSTALADO EM RAMAL OU SUB-RAMAL DE ÁGUA - FORNECIMENTO E INSTALAÇÃO. AF_06/2022</t>
  </si>
  <si>
    <t>JOELHO 45 GRAUS, PVC, SOLDÁVEL, DN 25MM, INSTALADO EM PRUMADA DE ÁGUA - FORNECIMENTO E INSTALAÇÃO. AF_06/2022</t>
  </si>
  <si>
    <t>JOELHO 45 GRAUS, PVC, SOLDÁVEL, DN 25MM, INSTALADO EM RAMAL DE DISTRIBUIÇÃO DE ÁGUA - FORNECIMENTO E INSTALAÇÃO. AF_06/2022</t>
  </si>
  <si>
    <t>JOELHO 45 GRAUS, PVC, SOLDÁVEL, DN 25MM, INSTALADO EM RAMAL OU SUB-RAMAL DE ÁGUA - FORNECIMENTO E INSTALAÇÃO. AF_06/2022</t>
  </si>
  <si>
    <t>JOELHO 45 GRAUS, PVC, SOLDÁVEL, DN 32MM, INSTALADO EM PRUMADA DE ÁGUA - FORNECIMENTO E INSTALAÇÃO. AF_06/2022</t>
  </si>
  <si>
    <t>JOELHO 45 GRAUS, PVC, SOLDÁVEL, DN 32MM, INSTALADO EM RAMAL DE DISTRIBUIÇÃO DE ÁGUA - FORNECIMENTO E INSTALAÇÃO. AF_06/2022</t>
  </si>
  <si>
    <t>JOELHO 45 GRAUS, PVC, SOLDÁVEL, DN 32MM, INSTALADO EM RAMAL OU SUB-RAMAL DE ÁGUA - FORNECIMENTO E INSTALAÇÃO. AF_06/2022</t>
  </si>
  <si>
    <t>JOELHO 45 GRAUS, PVC, SOLDÁVEL, DN 40MM, INSTALADO EM PRUMADA DE ÁGUA - FORNECIMENTO E INSTALAÇÃO. AF_06/2022</t>
  </si>
  <si>
    <t>JOELHO 45 GRAUS, PVC, SOLDÁVEL, DN 40MM, INSTALADO EM RAMAL DE DISTRIBUIÇÃO DE ÁGUA - FORNECIMENTO E INSTALAÇÃO. AF_06/2022</t>
  </si>
  <si>
    <t>JOELHO 45 GRAUS, PVC, SOLDÁVEL, DN 50MM, INSTALADO EM PRUMADA DE ÁGUA - FORNECIMENTO E INSTALAÇÃO. AF_06/2022</t>
  </si>
  <si>
    <t>JOELHO 45 GRAUS, PVC, SOLDÁVEL, DN 50MM, INSTALADO EM RAMAL DE DISTRIBUIÇÃO DE ÁGUA - FORNECIMENTO E INSTALAÇÃO. AF_06/2022</t>
  </si>
  <si>
    <t>JOELHO 45 GRAUS, PVC, SOLDÁVEL, DN 60MM, INSTALADO EM PRUMADA DE ÁGUA - FORNECIMENTO E INSTALAÇÃO. AF_06/2022</t>
  </si>
  <si>
    <t>JOELHO 45 GRAUS, PVC, SOLDÁVEL, DN 75MM, INSTALADO EM PRUMADA DE ÁGUA - FORNECIMENTO E INSTALAÇÃO. AF_06/2022</t>
  </si>
  <si>
    <t>JOELHO 45 GRAUS, PVC, SOLDÁVEL, DN 85MM, INSTALADO EM PRUMADA DE ÁGUA - FORNECIMENTO E INSTALAÇÃO. AF_06/2022</t>
  </si>
  <si>
    <t>JOELHO 90 GRAUS COM BUCHA DE LATÃO, PVC, SOLDÁVEL, DN 25MM, X 1/2 INSTALADO EM RAMAL OU SUB-RAMAL DE ÁGUA - FORNECIMENTO E INSTALAÇÃO. AF_06/2022</t>
  </si>
  <si>
    <t>JOELHO 90 GRAUS COM BUCHA DE LATÃO, PVC, SOLDÁVEL, DN 25MM, X 3/4 INSTALADO EM RAMAL OU SUB-RAMAL DE ÁGUA - FORNECIMENTO E INSTALAÇÃO. AF_06/2022</t>
  </si>
  <si>
    <t>JOELHO 90 GRAUS, PVC, SOLDÁVEL, DN 20MM, INSTALADO EM RAMAL DE DISTRIBUIÇÃO DE ÁGUA - FORNECIMENTO E INSTALAÇÃO. AF_06/2022</t>
  </si>
  <si>
    <t>JOELHO 90 GRAUS, PVC, SOLDÁVEL, DN 20MM, INSTALADO EM RAMAL OU SUB-RAMAL DE ÁGUA - FORNECIMENTO E INSTALAÇÃO. AF_06/2022</t>
  </si>
  <si>
    <t>JOELHO 90 GRAUS, PVC, SOLDÁVEL, DN 25MM, INSTALADO EM PRUMADA DE ÁGUA - FORNECIMENTO E INSTALAÇÃO. AF_06/2022</t>
  </si>
  <si>
    <t>JOELHO 90 GRAUS, PVC, SOLDÁVEL, DN 25MM, INSTALADO EM RAMAL DE DISTRIBUIÇÃO DE ÁGUA - FORNECIMENTO E INSTALAÇÃO. AF_06/2022</t>
  </si>
  <si>
    <t>JOELHO 90 GRAUS, PVC, SOLDÁVEL, DN 25MM, INSTALADO EM RAMAL OU SUB-RAMAL DE ÁGUA - FORNECIMENTO E INSTALAÇÃO. AF_06/2022</t>
  </si>
  <si>
    <t>JOELHO 90 GRAUS, PVC, SOLDÁVEL, DN 25MM, X 3/4 INSTALADO EM RAMAL DE DISTRIBUIÇÃO DE ÁGUA - FORNECIMENTO E INSTALAÇÃO. AF_06/2022</t>
  </si>
  <si>
    <t>JOELHO 90 GRAUS, PVC, SOLDÁVEL, DN 32MM, INSTALADO EM PRUMADA DE ÁGUA - FORNECIMENTO E INSTALAÇÃO. AF_06/2022</t>
  </si>
  <si>
    <t>JOELHO 90 GRAUS, PVC, SOLDÁVEL, DN 32MM, INSTALADO EM RAMAL DE DISTRIBUIÇÃO DE ÁGUA - FORNECIMENTO E INSTALAÇÃO. AF_06/2022</t>
  </si>
  <si>
    <t>JOELHO 90 GRAUS, PVC, SOLDÁVEL, DN 32MM, INSTALADO EM RAMAL OU SUB-RAMAL DE ÁGUA - FORNECIMENTO E INSTALAÇÃO. AF_06/2022</t>
  </si>
  <si>
    <t>JOELHO 90 GRAUS, PVC, SOLDÁVEL, DN 40MM, INSTALADO EM PRUMADA DE ÁGUA - FORNECIMENTO E INSTALAÇÃO. AF_06/2022</t>
  </si>
  <si>
    <t>JOELHO 90 GRAUS, PVC, SOLDÁVEL, DN 40MM, INSTALADO EM RAMAL DE DISTRIBUIÇÃO DE ÁGUA - FORNECIMENTO E INSTALAÇÃO. AF_06/2022</t>
  </si>
  <si>
    <t>JOELHO 90 GRAUS, PVC, SOLDÁVEL, DN 50MM, INSTALADO EM PRUMADA DE ÁGUA - FORNECIMENTO E INSTALAÇÃO. AF_06/2022</t>
  </si>
  <si>
    <t>JOELHO 90 GRAUS, PVC, SOLDÁVEL, DN 50MM, INSTALADO EM RAMAL DE DISTRIBUIÇÃO DE ÁGUA - FORNECIMENTO E INSTALAÇÃO. AF_06/2022</t>
  </si>
  <si>
    <t>JOELHO 90 GRAUS, PVC, SOLDÁVEL, DN 60MM, INSTALADO EM PRUMADA DE ÁGUA - FORNECIMENTO E INSTALAÇÃO. AF_06/2022</t>
  </si>
  <si>
    <t>JOELHO 90 GRAUS, PVC, SOLDÁVEL, DN 75MM, INSTALADO EM PRUMADA DE ÁGUA - FORNECIMENTO E INSTALAÇÃO. AF_06/2022</t>
  </si>
  <si>
    <t>JOELHO 90 GRAUS, PVC, SOLDÁVEL, DN 85MM, INSTALADO EM PRUMADA DE ÁGUA - FORNECIMENTO E INSTALAÇÃO. AF_06/2022</t>
  </si>
  <si>
    <t>JOELHO DE REDUÇÃO, 90 GRAUS, PVC, SOLDÁVEL, DN 25 MM X 20 MM, INSTALADO EM RAMAL DE DISTRIBUIÇÃO DE ÁGUA - FORNECIMENTO E INSTALAÇÃO. AF_06/2022</t>
  </si>
  <si>
    <t>JOELHO DE REDUÇÃO, 90 GRAUS, PVC, SOLDÁVEL, DN 25 MM X 20 MM, INSTALADO EM RAMAL OU SUB-RAMAL DE ÁGUA - FORNECIMENTO E INSTALAÇÃO. AF_06/2022</t>
  </si>
  <si>
    <t>JOELHO DE REDUÇÃO, 90 GRAUS, PVC, SOLDÁVEL, DN 32 MM X 25 MM, INSTALADO EM PRUMADA DE ÁGUA - FORNECIMENTO E INSTALAÇÃO. AF_06/2022</t>
  </si>
  <si>
    <t>JOELHO DE REDUÇÃO, 90 GRAUS, PVC, SOLDÁVEL, DN 32 MM X 25 MM, INSTALADO EM RAMAL DE DISTRIBUIÇÃO DE ÁGUA - FORNECIMENTO E INSTALAÇÃO. AF_06/2022</t>
  </si>
  <si>
    <t>JOELHO DE REDUÇÃO, 90 GRAUS, PVC, SOLDÁVEL, DN 32 MM X 25 MM, INSTALADO EM RAMAL OU SUB-RAMAL DE ÁGUA - FORNECIMENTO E INSTALAÇÃO. AF_06/2022</t>
  </si>
  <si>
    <t>LUVA COM BUCHA DE LATÃO, PVC, SOLDÁVEL, DN 20MM X 1/2", INSTALADO EM RAMAL OU SUB-RAMAL DE ÁGUA - FORNECIMENTO E INSTALAÇÃO. AF_06/2022</t>
  </si>
  <si>
    <t>LUVA COM BUCHA DE LATÃO, PVC, SOLDÁVEL, DN 25MM X 3/4, INSTALADO EM RAMAL DE DISTRIBUIÇÃO DE ÁGUA - FORNECIMENTO E INSTALAÇÃO. AF_06/2022</t>
  </si>
  <si>
    <t>LUVA COM BUCHA DE LATÃO, PVC, SOLDÁVEL, DN 25MM X 3/4, INSTALADO EM RAMAL OU SUB-RAMAL DE ÁGUA - FORNECIMENTO E INSTALAÇÃO. AF_06/2022</t>
  </si>
  <si>
    <t>LUVA COM BUCHA DE LATÃO, PVC, SOLDÁVEL, DN 32MM X 1, INSTALADO EM RAMAL DE DISTRIBUIÇÃO DE ÁGUA FORNECIMENTO E INSTALAÇÃO. AF_06/2022</t>
  </si>
  <si>
    <t>LUVA COM BUCHA DE LATÃO, PVC, SOLDÁVEL, DN 32MM X 1, INSTALADO EM RAMAL OU SUB-RAMAL DE ÁGUA FORNECIMENTO E INSTALAÇÃO. AF_06/2022</t>
  </si>
  <si>
    <t>LUVA COM ROSCA, PVC, SOLDÁVEL, DN 40MM X 1.1/4", INSTALADO EM RAMAL DE DISTRIBUIÇÃO DE ÁGUA - FORNECIMENTO E INSTALAÇÃO. AF_06/2022</t>
  </si>
  <si>
    <t>LUVA COM ROSCA, PVC, SOLDÁVEL, DN 40MM X 1.1/4, INSTALADO EM PRUMADA DE ÁGUA - FORNECIMENTO E INSTALAÇÃO. AF_06/2022</t>
  </si>
  <si>
    <t>LUVA COM ROSCA, PVC, SOLDÁVEL, DN 50MM X 1.1/2", INSTALADO EM RAMAL DE DISTRIBUIÇÃO DE ÁGUA - FORNECIMENTO E INSTALAÇÃO. AF_06/2022</t>
  </si>
  <si>
    <t>LUVA COM ROSCA, PVC, SOLDÁVEL, DN 50MM X 1.1/2, INSTALADO EM PRUMADA DE ÁGUA - FORNECIMENTO E INSTALAÇÃO. AF_06/2022</t>
  </si>
  <si>
    <t>LUVA DE CORRER, PVC, SOLDÁVEL, DN 20MM, INSTALADO EM RAMAL DE DISTRIBUIÇÃO DE ÁGUA - FORNECIMENTO E INSTALAÇÃO. AF_06/2022</t>
  </si>
  <si>
    <t>LUVA DE CORRER, PVC, SOLDÁVEL, DN 20MM, INSTALADO EM RAMAL OU SUB-RAMAL DE ÁGUA - FORNECIMENTO E INSTALAÇÃO. AF_06/2022</t>
  </si>
  <si>
    <t>LUVA DE CORRER, PVC, SOLDÁVEL, DN 25MM, INSTALADO EM PRUMADA DE ÁGUA - FORNECIMENTO E INSTALAÇÃO. AF_06/2022</t>
  </si>
  <si>
    <t>LUVA DE CORRER, PVC, SOLDÁVEL, DN 25MM, INSTALADO EM RAMAL DE DISTRIBUIÇÃO DE ÁGUA - FORNECIMENTO E INSTALAÇÃO. AF_06/2022</t>
  </si>
  <si>
    <t>LUVA DE CORRER, PVC, SOLDÁVEL, DN 25MM, INSTALADO EM RAMAL OU SUB-RAMAL DE ÁGUA - FORNECIMENTO E INSTALAÇÃO. AF_12/2014</t>
  </si>
  <si>
    <t>LUVA DE CORRER, PVC, SOLDÁVEL, DN 32MM, INSTALADO EM PRUMADA DE ÁGUA - FORNECIMENTO E INSTALAÇÃO. AF_06/2022</t>
  </si>
  <si>
    <t>LUVA DE CORRER, PVC, SOLDÁVEL, DN 32MM, INSTALADO EM RAMAL DE DISTRIBUIÇÃO DE ÁGUA FORNECIMENTO E INSTALAÇÃO. AF_06/2022</t>
  </si>
  <si>
    <t>LUVA DE CORRER, PVC, SOLDÁVEL, DN 32MM, INSTALADO EM RAMAL OU SUB-RAMAL DE ÁGUA FORNECIMENTO E INSTALAÇÃO. AF_06/2022</t>
  </si>
  <si>
    <t>LUVA DE CORRER, PVC, SOLDÁVEL, DN 40MM, INSTALADO EM PRUMADA DE ÁGUA FORNECIMENTO E INSTALAÇÃO. AF_06/2022</t>
  </si>
  <si>
    <t>LUVA DE CORRER, PVC, SOLDÁVEL, DN 40MM, INSTALADO EM RAMAL DE DISTRIBUIÇÃO DE ÁGUA - FORNECIMENTO E INSTALAÇÃO. AF_06/2022</t>
  </si>
  <si>
    <t>LUVA DE CORRER, PVC, SOLDÁVEL, DN 50MM, INSTALADO EM PRUMADA DE ÁGUA - FORNECIMENTO E INSTALAÇÃO. AF_06/2022</t>
  </si>
  <si>
    <t>LUVA DE CORRER, PVC, SOLDÁVEL, DN 50MM, INSTALADO EM RAMAL DE DISTRIBUIÇÃO DE ÁGUA - FORNECIMENTO E INSTALAÇÃO. AF_06/2022</t>
  </si>
  <si>
    <t>LUVA DE CORRER, PVC, SOLDÁVEL, DN 60MM, INSTALADO EM PRUMADA DE ÁGUA FORNECIMENTO E INSTALAÇÃO. AF_06/2022</t>
  </si>
  <si>
    <t>LUVA DE REDUÇÃO, PVC, SOLDÁVEL, DN 25MM X 20MM, INSTALADO EM RAMAL DE DISTRIBUIÇÃO DE ÁGUA - FORNECIMENTO E INSTALAÇÃO. AF_06/2022</t>
  </si>
  <si>
    <t>LUVA DE REDUÇÃO, PVC, SOLDÁVEL, DN 25MM X 20MM, INSTALADO EM RAMAL OU SUB-RAMAL DE ÁGUA - FORNECIMENTO E INSTALAÇÃO. AF_06/2022</t>
  </si>
  <si>
    <t>LUVA DE REDUÇÃO, PVC, SOLDÁVEL, DN 32MM X 25MM, INSTALADO EM PRUMADA DE ÁGUA - FORNECIMENTO E INSTALAÇÃO. AF_06/2022</t>
  </si>
  <si>
    <t>LUVA DE REDUÇÃO, PVC, SOLDÁVEL, DN 32MM X 25MM, INSTALADO EM RAMAL DE DISTRIBUIÇÃO DE ÁGUA - FORNECIMENTO E INSTALAÇÃO. AF_06/2022</t>
  </si>
  <si>
    <t>LUVA DE REDUÇÃO, PVC, SOLDÁVEL, DN 32MM X 25MM, INSTALADO EM RAMAL OU SUB-RAMAL DE ÁGUA - FORNECIMENTO E INSTALAÇÃO. AF_06/2022</t>
  </si>
  <si>
    <t>LUVA DE REDUÇÃO, PVC, SOLDÁVEL, DN 40MM X 32MM, INSTALADO EM PRUMADA DE ÁGUA - FORNECIMENTO E INSTALAÇÃO. AF_06/2022</t>
  </si>
  <si>
    <t>LUVA DE REDUÇÃO, PVC, SOLDÁVEL, DN 40MM X 32MM, INSTALADO EM RAMAL DE DISTRIBUIÇÃO DE ÁGUA - FORNECIMENTO E INSTALAÇÃO. AF_06/2022</t>
  </si>
  <si>
    <t>LUVA DE REDUÇÃO, PVC, SOLDÁVEL, DN 50MM X 25MM, INSTALADO EM PRUMADA DE ÁGUA FORNECIMENTO E INSTALAÇÃO. AF_06/2022</t>
  </si>
  <si>
    <t>LUVA DE REDUÇÃO, PVC, SOLDÁVEL, DN 50MM X 25MM, INSTALADO EM RAMAL DE DISTRIBUIÇÃO DE ÁGUA FORNECIMENTO E INSTALAÇÃO. AF_06/2022</t>
  </si>
  <si>
    <t>LUVA DE REDUÇÃO, PVC, SOLDÁVEL, DN 60MM X 50MM, INSTALADO EM PRUMADA DE ÁGUA - FORNECIMENTO E INSTALAÇÃO. AF_06/2022</t>
  </si>
  <si>
    <t>LUVA SOLDÁVEL E COM BUCHA DE LATÃO, PVC, SOLDÁVEL, DN 32MM X 1, INSTALADO EM PRUMADA DE ÁGUA FORNECIMENTO E INSTALAÇÃO. AF_06/2022</t>
  </si>
  <si>
    <t>LUVA SOLDÁVEL E COM ROSCA, PVC, SOLDÁVEL, DN 25MM X 3/4, INSTALADO EM RAMAL OU SUB-RAMAL DE ÁGUA - FORNECIMENTO E INSTALAÇÃO. AF_06/2022</t>
  </si>
  <si>
    <t>LUVA SOLDÁVEL E COM ROSCA, PVC, SOLDÁVEL, DN 32MM X 1, INSTALADO EM PRUMADA DE ÁGUA - FORNECIMENTO E INSTALAÇÃO. AF_06/2022</t>
  </si>
  <si>
    <t>LUVA SOLDÁVEL E COM ROSCA, PVC, SOLDÁVEL, DN 32MM X 1, INSTALADO EM RAMAL DE DISTRIBUIÇÃO DE ÁGUA - FORNECIMENTO E INSTALAÇÃO. AF_06/2022</t>
  </si>
  <si>
    <t>LUVA SOLDÁVEL E COM ROSCA, PVC, SOLDÁVEL, DN 32MM X 1, INSTALADO EM RAMAL OU SUB-RAMAL DE ÁGUA - FORNECIMENTO E INSTALAÇÃO. AF_06/2022</t>
  </si>
  <si>
    <t>LUVA, PVC, SOLDÁVEL, DN 20MM, INSTALADO EM RAMAL DE DISTRIBUIÇÃO DE ÁGUA - FORNECIMENTO E INSTALAÇÃO. AF_06/2022</t>
  </si>
  <si>
    <t>LUVA, PVC, SOLDÁVEL, DN 20MM, INSTALADO EM RAMAL OU SUB-RAMAL DE ÁGUA - FORNECIMENTO E INSTALAÇÃO. AF_06/2022</t>
  </si>
  <si>
    <t>LUVA, PVC, SOLDÁVEL, DN 25MM, INSTALADO EM PRUMADA DE ÁGUA - FORNECIMENTO E INSTALAÇÃO. AF_06/2022</t>
  </si>
  <si>
    <t>LUVA, PVC, SOLDÁVEL, DN 25MM, INSTALADO EM RAMAL DE DISTRIBUIÇÃO DE ÁGUA - FORNECIMENTO E INSTALAÇÃO. AF_06/2022</t>
  </si>
  <si>
    <t>LUVA, PVC, SOLDÁVEL, DN 25MM, INSTALADO EM RAMAL OU SUB-RAMAL DE ÁGUA - FORNECIMENTO E INSTALAÇÃO. AF_06/2022</t>
  </si>
  <si>
    <t>LUVA, PVC, SOLDÁVEL, DN 32MM, INSTALADO EM PRUMADA DE ÁGUA - FORNECIMENTO E INSTALAÇÃO. AF_06/2022</t>
  </si>
  <si>
    <t>LUVA, PVC, SOLDÁVEL, DN 32MM, INSTALADO EM RAMAL DE DISTRIBUIÇÃO DE ÁGUA - FORNECIMENTO E INSTALAÇÃO. AF_06/2022</t>
  </si>
  <si>
    <t>LUVA, PVC, SOLDÁVEL, DN 32MM, INSTALADO EM RAMAL OU SUB-RAMAL DE ÁGUA - FORNECIMENTO E INSTALAÇÃO. AF_06/2022</t>
  </si>
  <si>
    <t>LUVA, PVC, SOLDÁVEL, DN 40MM, INSTALADO EM PRUMADA DE ÁGUA - FORNECIMENTO E INSTALAÇÃO. AF_06/2022</t>
  </si>
  <si>
    <t>LUVA, PVC, SOLDÁVEL, DN 40MM, INSTALADO EM RAMAL DE DISTRIBUIÇÃO DE ÁGUA - FORNECIMENTO E INSTALAÇÃO. AF_06/2022</t>
  </si>
  <si>
    <t>LUVA, PVC, SOLDÁVEL, DN 50MM, INSTALADO EM PRUMADA DE ÁGUA - FORNECIMENTO E INSTALAÇÃO. AF_06/2022</t>
  </si>
  <si>
    <t>LUVA, PVC, SOLDÁVEL, DN 50MM, INSTALADO EM RAMAL DE DISTRIBUIÇÃO DE ÁGUA - FORNECIMENTO E INSTALAÇÃO. AF_06/2022</t>
  </si>
  <si>
    <t>LUVA, PVC, SOLDÁVEL, DN 60MM, INSTALADO EM PRUMADA DE ÁGUA - FORNECIMENTO E INSTALAÇÃO. AF_06/2022</t>
  </si>
  <si>
    <t>LUVA, PVC, SOLDÁVEL, DN 75MM, INSTALADO EM PRUMADA DE ÁGUA - FORNECIMENTO E INSTALAÇÃO. AF_06/2022</t>
  </si>
  <si>
    <t>LUVA, PVC, SOLDÁVEL, DN 85MM, INSTALADO EM PRUMADA DE ÁGUA - FORNECIMENTO E INSTALAÇÃO. AF_06/2022</t>
  </si>
  <si>
    <t>TE DE REDUÇÃO, 90 GRAUS, PVC, SOLDÁVEL, DN 50 MM X 20 MM, INSTALADO EM PRUMADA DE ÁGUA - FORNECIMENTO E INSTALAÇÃO. AF_06/2022</t>
  </si>
  <si>
    <t>TE DE REDUÇÃO, 90 GRAUS, PVC, SOLDÁVEL, DN 50 MM X 20 MM, INSTALADO EM RAMAL DE DISTRIBUIÇÃO DE ÁGUA - FORNECIMENTO E INSTALAÇÃO. AF_06/2022</t>
  </si>
  <si>
    <t>TE DE REDUÇÃO, 90 GRAUS, PVC, SOLDÁVEL, DN 50 MM X 32 MM, INSTALADO EM PRUMADA DE ÁGUA - FORNECIMENTO E INSTALAÇÃO. AF_06/2022</t>
  </si>
  <si>
    <t>TE DE REDUÇÃO, 90 GRAUS, PVC, SOLDÁVEL, DN 50 MM X 32 MM, INSTALADO EM RAMAL DE DISTRIBUIÇÃO DE ÁGUA - FORNECIMENTO E INSTALAÇÃO. AF_06/2022</t>
  </si>
  <si>
    <t>TE DE REDUÇÃO, PVC, SOLDÁVEL, DN 75MM X 50MM, INSTALADO EM PRUMADA DE ÁGUA - FORNECIMENTO E INSTALAÇÃO. AF_06/2022</t>
  </si>
  <si>
    <t>TE DE REDUÇÃO, PVC, SOLDÁVEL, DN 85MM X 60MM, INSTALADO EM PRUMADA DE ÁGUA - FORNECIMENTO E INSTALAÇÃO. AF_06/2022</t>
  </si>
  <si>
    <t>TE, PVC, SOLDÁVEL, DN 20MM, INSTALADO EM RAMAL DE DISTRIBUIÇÃO DE ÁGUA - FORNECIMENTO E INSTALAÇÃO. AF_06/2022</t>
  </si>
  <si>
    <t>TE, PVC, SOLDÁVEL, DN 20MM, INSTALADO EM RAMAL OU SUB-RAMAL DE ÁGUA - FORNECIMENTO E INSTALAÇÃO. AF_06/2022</t>
  </si>
  <si>
    <t>TE, PVC, SOLDÁVEL, DN 25MM, INSTALADO EM PRUMADA DE ÁGUA - FORNECIMENTO E INSTALAÇÃO. AF_06/2022</t>
  </si>
  <si>
    <t>TE, PVC, SOLDÁVEL, DN 25MM, INSTALADO EM RAMAL DE DISTRIBUIÇÃO DE ÁGUA - FORNECIMENTO E INSTALAÇÃO. AF_06/2022</t>
  </si>
  <si>
    <t>TE, PVC, SOLDÁVEL, DN 25MM, INSTALADO EM RAMAL OU SUB-RAMAL DE ÁGUA - FORNECIMENTO E INSTALAÇÃO. AF_06/2022</t>
  </si>
  <si>
    <t>TE, PVC, SOLDÁVEL, DN 32MM, INSTALADO EM PRUMADA DE ÁGUA - FORNECIMENTO E INSTALAÇÃO. AF_06/2022</t>
  </si>
  <si>
    <t>TE, PVC, SOLDÁVEL, DN 32MM, INSTALADO EM RAMAL DE DISTRIBUIÇÃO DE ÁGUA - FORNECIMENTO E INSTALAÇÃO. AF_06/2022</t>
  </si>
  <si>
    <t>TE, PVC, SOLDÁVEL, DN 32MM, INSTALADO EM RAMAL OU SUB-RAMAL DE ÁGUA - FORNECIMENTO E INSTALAÇÃO. AF_06/2022</t>
  </si>
  <si>
    <t>TE, PVC, SOLDÁVEL, DN 40MM, INSTALADO EM PRUMADA DE ÁGUA - FORNECIMENTO E INSTALAÇÃO. AF_06/2022</t>
  </si>
  <si>
    <t>TE, PVC, SOLDÁVEL, DN 40MM, INSTALADO EM RAMAL DE DISTRIBUIÇÃO DE ÁGUA - FORNECIMENTO E INSTALAÇÃO. AF_06/2022</t>
  </si>
  <si>
    <t>TE, PVC, SOLDÁVEL, DN 50MM, INSTALADO EM PRUMADA DE ÁGUA - FORNECIMENTO E INSTALAÇÃO. AF_06/2022</t>
  </si>
  <si>
    <t>TE, PVC, SOLDÁVEL, DN 50MM, INSTALADO EM RAMAL DE DISTRIBUIÇÃO DE ÁGUA - FORNECIMENTO E INSTALAÇÃO. AF_06/2022</t>
  </si>
  <si>
    <t>TE, PVC, SOLDÁVEL, DN 60MM, INSTALADO EM PRUMADA DE ÁGUA - FORNECIMENTO E INSTALAÇÃO. AF_06/2022</t>
  </si>
  <si>
    <t>TE, PVC, SOLDÁVEL, DN 75MM, INSTALADO EM PRUMADA DE ÁGUA - FORNECIMENTO E INSTALAÇÃO. AF_06/2022</t>
  </si>
  <si>
    <t>TE, PVC, SOLDÁVEL, DN 85MM, INSTALADO EM PRUMADA DE ÁGUA - FORNECIMENTO E INSTALAÇÃO. AF_06/2022</t>
  </si>
  <si>
    <t>TUBO, PVC, SOLDÁVEL, DE 20MM, INSTALADO EM RAMAL DE DISTRIBUIÇÃO DE ÁGUA - FORNECIMENTO E INSTALAÇÃO. AF_06/2022</t>
  </si>
  <si>
    <t>TUBO, PVC, SOLDÁVEL, DE 20MM, INSTALADO EM RAMAL OU SUB-RAMAL DE ÁGUA - FORNECIMENTO E INSTALAÇÃO. AF_06/2022</t>
  </si>
  <si>
    <t>TUBO, PVC, SOLDÁVEL, DE 25MM, INSTALADO EM PRUMADA DE ÁGUA - FORNECIMENTO E INSTALAÇÃO. AF_06/2022</t>
  </si>
  <si>
    <t>TUBO, PVC, SOLDÁVEL, DE 25MM, INSTALADO EM RAMAL DE DISTRIBUIÇÃO DE ÁGUA - FORNECIMENTO E INSTALAÇÃO. AF_06/2022</t>
  </si>
  <si>
    <t>TUBO, PVC, SOLDÁVEL, DE 25MM, INSTALADO EM RAMAL OU SUB-RAMAL DE ÁGUA - FORNECIMENTO E INSTALAÇÃO. AF_06/2022</t>
  </si>
  <si>
    <t>TUBO, PVC, SOLDÁVEL, DE 32MM, INSTALADO EM PRUMADA DE ÁGUA - FORNECIMENTO E INSTALAÇÃO. AF_06/2022</t>
  </si>
  <si>
    <t>TUBO, PVC, SOLDÁVEL, DE 32MM, INSTALADO EM RAMAL DE DISTRIBUIÇÃO DE ÁGUA - FORNECIMENTO E INSTALAÇÃO. AF_06/2022</t>
  </si>
  <si>
    <t>TUBO, PVC, SOLDÁVEL, DE 32MM, INSTALADO EM RAMAL OU SUB-RAMAL DE ÁGUA - FORNECIMENTO E INSTALAÇÃO. AF_06/2022</t>
  </si>
  <si>
    <t>TUBO, PVC, SOLDÁVEL, DE 40MM, INSTALADO EM PRUMADA DE ÁGUA - FORNECIMENTO E INSTALAÇÃO. AF_06/2022</t>
  </si>
  <si>
    <t>TUBO, PVC, SOLDÁVEL, DE 40MM, INSTALADO EM RAMAL DE DISTRIBUIÇÃO DE ÁGUA - FORNECIMENTO E INSTALAÇÃO. AF_06/2022</t>
  </si>
  <si>
    <t>TUBO, PVC, SOLDÁVEL, DE 50MM, INSTALADO EM PRUMADA DE ÁGUA - FORNECIMENTO E INSTALAÇÃO. AF_06/2022</t>
  </si>
  <si>
    <t>TUBO, PVC, SOLDÁVEL, DE 50MM, INSTALADO EM RAMAL DE DISTRIBUIÇÃO DE ÁGUA - FORNECIMENTO E INSTALAÇÃO. AF_06/2022</t>
  </si>
  <si>
    <t>TUBO, PVC, SOLDÁVEL, DE 60MM, INSTALADO EM PRUMADA DE ÁGUA - FORNECIMENTO E INSTALAÇÃO. AF_06/2022</t>
  </si>
  <si>
    <t>TUBO, PVC, SOLDÁVEL, DE 75MM, INSTALADO EM PRUMADA DE ÁGUA - FORNECIMENTO E INSTALAÇÃO. AF_06/2022</t>
  </si>
  <si>
    <t>TUBO, PVC, SOLDÁVEL, DE 85MM, INSTALADO EM PRUMADA DE ÁGUA - FORNECIMENTO E INSTALAÇÃO. AF_06/2022</t>
  </si>
  <si>
    <t>TÊ COM BUCHA DE LATÃO NA BOLSA CENTRAL, PVC, SOLDÁVEL, DN 20MM X 1/2, INSTALADO EM RAMAL OU SUB-RAMAL DE ÁGUA - FORNECIMENTO E INSTALAÇÃO. AF_06/2022</t>
  </si>
  <si>
    <t>TÊ COM BUCHA DE LATÃO NA BOLSA CENTRAL, PVC, SOLDÁVEL, DN 25MM X 1/2, INSTALADO EM RAMAL OU SUB-RAMAL DE ÁGUA - FORNECIMENTO E INSTALAÇÃO. AF_06/2022</t>
  </si>
  <si>
    <t>TÊ COM BUCHA DE LATÃO NA BOLSA CENTRAL, PVC, SOLDÁVEL, DN 25MM X 3/4, INSTALADO EM RAMAL OU SUB-RAMAL DE ÁGUA - FORNECIMENTO E INSTALAÇÃO. AF_06/2022</t>
  </si>
  <si>
    <t>TÊ COM BUCHA DE LATÃO NA BOLSA CENTRAL, PVC, SOLDÁVEL, DN 32MM X 3/4, INSTALADO EM RAMAL DE DISTRIBUIÇÃO DE ÁGUA - FORNECIMENTO E INSTALAÇÃO. AF_06/2022</t>
  </si>
  <si>
    <t>TÊ COM BUCHA DE LATÃO NA BOLSA CENTRAL, PVC, SOLDÁVEL, DN 32MM X 3/4, INSTALADO EM RAMAL OU SUB-RAMAL DE ÁGUA - FORNECIMENTO E INSTALAÇÃO. AF_06/2022</t>
  </si>
  <si>
    <t>TÊ DE REDUÇÃO, PVC, SOLDÁVEL, DN 25MM X 20MM, INSTALADO EM RAMAL DE DISTRIBUIÇÃO DE ÁGUA - FORNECIMENTO E INSTALAÇÃO. AF_06/2022</t>
  </si>
  <si>
    <t>TÊ DE REDUÇÃO, PVC, SOLDÁVEL, DN 25MM X 20MM, INSTALADO EM RAMAL OU SUB-RAMAL DE ÁGUA - FORNECIMENTO E INSTALAÇÃO. AF_06/2022</t>
  </si>
  <si>
    <t>TÊ DE REDUÇÃO, PVC, SOLDÁVEL, DN 32MM X 25MM, INSTALADO EM PRUMADA DE ÁGUA - FORNECIMENTO E INSTALAÇÃO. AF_06/2022</t>
  </si>
  <si>
    <t>TÊ DE REDUÇÃO, PVC, SOLDÁVEL, DN 32MM X 25MM, INSTALADO EM RAMAL DE DISTRIBUIÇÃO DE ÁGUA - FORNECIMENTO E INSTALAÇÃO. AF_06/2022</t>
  </si>
  <si>
    <t>TÊ DE REDUÇÃO, PVC, SOLDÁVEL, DN 32MM X 25MM, INSTALADO EM RAMAL OU SUB-RAMAL DE ÁGUA - FORNECIMENTO E INSTALAÇÃO. AF_06/2022</t>
  </si>
  <si>
    <t>TÊ DE REDUÇÃO, PVC, SOLDÁVEL, DN 40MM X 32MM, INSTALADO EM PRUMADA DE ÁGUA - FORNECIMENTO E INSTALAÇÃO. AF_06/2022</t>
  </si>
  <si>
    <t>TÊ DE REDUÇÃO, PVC, SOLDÁVEL, DN 40MM X 32MM, INSTALADO EM RAMAL DE DISTRIBUIÇÃO DE ÁGUA - FORNECIMENTO E INSTALAÇÃO. AF_06/2022</t>
  </si>
  <si>
    <t>TÊ DE REDUÇÃO, PVC, SOLDÁVEL, DN 50MM X 25MM, INSTALADO EM PRUMADA DE ÁGUA - FORNECIMENTO E INSTALAÇÃO. AF_06/2022</t>
  </si>
  <si>
    <t>TÊ DE REDUÇÃO, PVC, SOLDÁVEL, DN 50MM X 25MM, INSTALADO EM RAMAL DE DISTRIBUIÇÃO DE ÁGUA - FORNECIMENTO E INSTALAÇÃO. AF_06/2022</t>
  </si>
  <si>
    <t>TÊ DE REDUÇÃO, PVC, SOLDÁVEL, DN 50MM X 40MM, INSTALADO EM PRUMADA DE ÁGUA - FORNECIMENTO E INSTALAÇÃO. AF_06/2022</t>
  </si>
  <si>
    <t>TÊ DE REDUÇÃO, PVC, SOLDÁVEL, DN 50MM X 40MM, INSTALADO EM RAMAL DE DISTRIBUIÇÃO DE ÁGUA - FORNECIMENTO E INSTALAÇÃO. AF_06/2022</t>
  </si>
  <si>
    <t>TÊ SOLDÁVEL E COM ROSCA NA BOLSA CENTRAL, PVC, SOLDÁVEL, DN 20MM X 1/2, INSTALADO EM RAMAL DE DISTRIBUIÇÃO DE ÁGUA - FORNECIMENTO E INSTALAÇÃO. AF_06/2022</t>
  </si>
  <si>
    <t>UNIÃO, PVC, SOLDÁVEL, DN 20MM, INSTALADO EM RAMAL DE DISTRIBUIÇÃO DE ÁGUA - FORNECIMENTO E INSTALAÇÃO. AF_06/2022</t>
  </si>
  <si>
    <t>UNIÃO, PVC, SOLDÁVEL, DN 20MM, INSTALADO EM RAMAL OU SUB-RAMAL DE ÁGUA - FORNECIMENTO E INSTALAÇÃO. AF_06/2022</t>
  </si>
  <si>
    <t>UNIÃO, PVC, SOLDÁVEL, DN 25MM, INSTALADO EM PRUMADA DE ÁGUA - FORNECIMENTO E INSTALAÇÃO. AF_06/2022</t>
  </si>
  <si>
    <t>UNIÃO, PVC, SOLDÁVEL, DN 25MM, INSTALADO EM RAMAL DE DISTRIBUIÇÃO DE ÁGUA - FORNECIMENTO E INSTALAÇÃO. AF_06/2022</t>
  </si>
  <si>
    <t>UNIÃO, PVC, SOLDÁVEL, DN 25MM, INSTALADO EM RAMAL OU SUB-RAMAL DE ÁGUA - FORNECIMENTO E INSTALAÇÃO. AF_06/2022</t>
  </si>
  <si>
    <t>UNIÃO, PVC, SOLDÁVEL, DN 32MM, INSTALADO EM PRUMADA DE ÁGUA - FORNECIMENTO E INSTALAÇÃO. AF_06/2022</t>
  </si>
  <si>
    <t>UNIÃO, PVC, SOLDÁVEL, DN 32MM, INSTALADO EM RAMAL DE DISTRIBUIÇÃO DE ÁGUA - FORNECIMENTO E INSTALAÇÃO. AF_06/2022</t>
  </si>
  <si>
    <t>UNIÃO, PVC, SOLDÁVEL, DN 32MM, INSTALADO EM RAMAL OU SUB-RAMAL DE ÁGUA - FORNECIMENTO E INSTALAÇÃO. AF_06/2022</t>
  </si>
  <si>
    <t>UNIÃO, PVC, SOLDÁVEL, DN 40MM, INSTALADO EM PRUMADA DE ÁGUA - FORNECIMENTO E INSTALAÇÃO. AF_06/2022</t>
  </si>
  <si>
    <t>UNIÃO, PVC, SOLDÁVEL, DN 40MM, INSTALADO EM RAMAL DE DISTRIBUIÇÃO DE ÁGUA - FORNECIMENTO E INSTALAÇÃO. AF_06/2022</t>
  </si>
  <si>
    <t>UNIÃO, PVC, SOLDÁVEL, DN 50MM, INSTALADO EM PRUMADA DE ÁGUA - FORNECIMENTO E INSTALAÇÃO. AF_06/2022</t>
  </si>
  <si>
    <t>UNIÃO, PVC, SOLDÁVEL, DN 50MM, INSTALADO EM RAMAL DE DISTRIBUIÇÃO DE ÁGUA - FORNECIMENTO E INSTALAÇÃO. AF_06/2022</t>
  </si>
  <si>
    <t>UNIÃO, PVC, SOLDÁVEL, DN 60MM, INSTALADO EM PRUMADA DE ÁGUA - FORNECIMENTO E INSTALAÇÃO. AF_06/2022</t>
  </si>
  <si>
    <t>UNIÃO, PVC, SOLDÁVEL, DN 75MM, INSTALADO EM PRUMADA DE ÁGUA - FORNECIMENTO E INSTALAÇÃO. AF_06/2022</t>
  </si>
  <si>
    <t>UNIÃO, PVC, SOLDÁVEL, DN 85MM, INSTALADO EM PRUMADA DE ÁGUA - FORNECIMENTO E INSTALAÇÃO. AF_06/2022</t>
  </si>
  <si>
    <t>ADAPTADOR, CPVC, SOLDÁVEL, DN 22MM, INSTALADO EM RAMAL DE DISTRIBUIÇÃO DE ÁGUA FORNECIMENTO E INSTALAÇÃO. AF_06/2022</t>
  </si>
  <si>
    <t>ADAPTADOR, CPVC, SOLDÁVEL, DN15MM, INSTALADO EM RAMAL OU SUB-RAMAL DE ÁGUA FORNECIMENTO E INSTALAÇÃO. AF_06/2022</t>
  </si>
  <si>
    <t>ADAPTADOR, CPVC, SOLDÁVEL, DN22MM, INSTALADO EM RAMAL OU SUB-RAMAL DE ÁGUA FORNECIMENTO E INSTALAÇÃO. AF_06/2022</t>
  </si>
  <si>
    <t>BUCHA DE REDUÇÃO, CPVC, SOLDÁVEL, DN 28MM X 22MM, INSTALADO EM RAMAL DE DISTRIBUIÇÃO DE ÁGUA - FORNECIMENTO E INSTALAÇÃO. AF_06/2022</t>
  </si>
  <si>
    <t>BUCHA DE REDUÇÃO, CPVC, SOLDÁVEL, DN 42MM X 22MM, INSTALADO EM RAMAL DE DISTRIBUIÇÃO DE ÁGUA - FORNECIMENTO E INSTALAÇÃO. AF_06/2022</t>
  </si>
  <si>
    <t>BUCHA DE REDUÇÃO, CPVC, SOLDÁVEL, DN22MM X 15MM, INSTALADO EM RAMAL OU SUB-RAMAL DE ÁGUA FORNECIMENTO E INSTALAÇÃO. AF_06/2022</t>
  </si>
  <si>
    <t>BUCHA DE REDUÇÃO, CPVC, SOLDÁVEL, DN28MM X 22MM, INSTALADO EM RAMAL OU SUB-RAMAL DE ÁGUA FORNECIMENTO E INSTALAÇÃO. AF_06/2022</t>
  </si>
  <si>
    <t>BUCHA DE REDUÇÃO, CPVC, SOLDÁVEL, DN35MM X 28MM, INSTALADO EM RAMAL DE DISTRIBUIÇÃO DE ÁGUA - FORNECIMENTO E INSTALAÇÃO. AF_06/2022</t>
  </si>
  <si>
    <t>BUCHA DE REDUÇÃO, CPVC, SOLDÁVEL, DN35MM X 28MM, INSTALADO EM RAMAL OU SUB-RAMAL DE ÁGUA FORNECIMENTO E INSTALAÇÃO. AF_06/2022</t>
  </si>
  <si>
    <t>CONECTOR, CPVC, SOLDÁVEL, DN 15MM X 1/2, INSTALADO EM RAMAL OU SUB-RAMAL DE ÁGUA FORNECIMENTO E INSTALAÇÃO. AF_06/2022</t>
  </si>
  <si>
    <t>CONECTOR, CPVC, SOLDÁVEL, DN 22MM X 1/2, INSTALADO EM RAMAL OU SUB-RAMAL DE ÁGUA FORNECIMENTO E INSTALAÇÃO. AF_06/2022</t>
  </si>
  <si>
    <t>CONECTOR, CPVC, SOLDÁVEL, DN 28MM X 1, INSTALADO EM RAMAL DE DISTRIBUIÇÃO DE ÁGUA FORNECIMENTO E INSTALAÇÃO. AF_06/2022</t>
  </si>
  <si>
    <t>CONECTOR, CPVC, SOLDÁVEL, DN 28MM X 1, INSTALADO EM RAMAL OU SUB-RAMAL DE ÁGUA FORNECIMENTO E INSTALAÇÃO. AF_06/2022</t>
  </si>
  <si>
    <t>CONECTOR, CPVC, SOLDÁVEL, DN 35MM X 1 1/4, INSTALADO EM PRUMADA DE ÁGUA FORNECIMENTO E INSTALAÇÃO. AF_06/2022</t>
  </si>
  <si>
    <t>CONECTOR, CPVC, SOLDÁVEL, DN 35MM X 1 1/4, INSTALADO EM RAMAL DE DISTRIBUIÇÃO DE ÁGUA - FORNECIMENTO E INSTALAÇÃO. AF_06/2022</t>
  </si>
  <si>
    <t>CONECTOR, CPVC, SOLDÁVEL, DN 35MM X 1 1/4, INSTALADO EM RAMAL OU SUB-RAMAL DE ÁGUA FORNECIMENTO E INSTALAÇÃO. AF_06/2022</t>
  </si>
  <si>
    <t>CONECTOR, CPVC, SOLDÁVEL, DN 42MM X 1.1/2", INSTALADO EM RAMAL DE DISTRIBUIÇÃO DE ÁGUA - FORNECIMENTO E INSTALAÇÃO. AF_06/2022</t>
  </si>
  <si>
    <t>CONECTOR, CPVC, SOLDÁVEL, DN 42MM X 1.1/2, INSTALADO EM PRUMADA DE ÁGUA FORNECIMENTO E INSTALAÇÃO. AF_06/2022</t>
  </si>
  <si>
    <t>CONECTOR, CPVC, SOLDÁVEL, DN22MM X 3/4", INSTALADO EM RAMAL OU SUB-RAMAL DE ÁGUA - FORNECIMENTO E INSTALAÇÃO. AF_06/2022</t>
  </si>
  <si>
    <t>CURVA 90 GRAUS, CPVC, SOLDÁVEL, DN 15MM, INSTALADO EM RAMAL OU SUB-RAMAL DE ÁGUA - FORNECIMENTO E INSTALAÇÃO. AF_06/2022</t>
  </si>
  <si>
    <t>CURVA 90 GRAUS, CPVC, SOLDÁVEL, DN 22MM, INSTALADO EM RAMAL DE DISTRIBUIÇÃO DE ÁGUA - FORNECIMENTO E INSTALAÇÃO. AF_06/2022</t>
  </si>
  <si>
    <t>CURVA 90 GRAUS, CPVC, SOLDÁVEL, DN 22MM, INSTALADO EM RAMAL OU SUB-RAMAL DE ÁGUA - FORNECIMENTO E INSTALAÇÃO. AF_06/2022</t>
  </si>
  <si>
    <t>CURVA 90 GRAUS, CPVC, SOLDÁVEL, DN 28MM, INSTALADO EM RAMAL DE DISTRIBUIÇÃO DE ÁGUA FORNECIMENTO E INSTALAÇÃO. AF_06/2022</t>
  </si>
  <si>
    <t>CURVA 90 GRAUS, CPVC, SOLDÁVEL, DN 28MM, INSTALADO EM RAMAL OU SUB-RAMAL DE ÁGUA FORNECIMENTO E INSTALAÇÃO. AF_06/2022</t>
  </si>
  <si>
    <t>CURVA DE TRANSPOSIÇÃO, CPVC, SOLDÁVEL, DN 22MM, INSTALADO EM RAMAL DE DISTRIBUIÇÃO DE ÁGUA FORNECIMENTO E INSTALAÇÃO. AF_06/2022</t>
  </si>
  <si>
    <t>CURVA DE TRANSPOSIÇÃO, CPVC, SOLDÁVEL, DN15MM, INSTALADO EM RAMAL OU SUB-RAMAL DE ÁGUA FORNECIMENTO E INSTALAÇÃO. AF_06/2022</t>
  </si>
  <si>
    <t>CURVA DE TRANSPOSIÇÃO, CPVC, SOLDÁVEL, DN22MM, INSTALADO EM RAMAL OU SUB-RAMAL DE ÁGUA FORNECIMENTO E INSTALAÇÃO. AF_06/2022</t>
  </si>
  <si>
    <t>JOELHO 45 GRAUS, CPVC, SOLDÁVEL, DN 15MM, INSTALADO EM RAMAL OU SUB-RAMAL DE ÁGUA - FORNECIMENTO E INSTALAÇÃO. AF_06/2022</t>
  </si>
  <si>
    <t>JOELHO 45 GRAUS, CPVC, SOLDÁVEL, DN 22MM, INSTALADO EM RAMAL DE DISTRIBUIÇÃO DE ÁGUA FORNECIMENTO E INSTALAÇÃO. AF_06/2022</t>
  </si>
  <si>
    <t>JOELHO 45 GRAUS, CPVC, SOLDÁVEL, DN 22MM, INSTALADO EM RAMAL OU SUB-RAMAL DE ÁGUA - FORNECIMENTO E INSTALAÇÃO. AF_06/2022</t>
  </si>
  <si>
    <t>JOELHO 45 GRAUS, CPVC, SOLDÁVEL, DN 28MM, INSTALADO EM RAMAL DE DISTRIBUIÇÃO DE ÁGUA FORNECIMENTO E INSTALAÇÃO. AF_06/2022</t>
  </si>
  <si>
    <t>JOELHO 45 GRAUS, CPVC, SOLDÁVEL, DN 28MM, INSTALADO EM RAMAL OU SUB-RAMAL DE ÁGUA FORNECIMENTO E INSTALAÇÃO. AF_06/2022</t>
  </si>
  <si>
    <t>JOELHO 45 GRAUS, CPVC, SOLDÁVEL, DN 35MM, INSTALADO EM PRUMADA DE ÁGUA - FORNECIMENTO E INSTALAÇÃO. AF_06/2022</t>
  </si>
  <si>
    <t>JOELHO 45 GRAUS, CPVC, SOLDÁVEL, DN 35MM, INSTALADO EM RAMAL DE DISTRIBUIÇÃO DE ÁGUA FORNECIMENTO E INSTALAÇÃO. AF_06/2022</t>
  </si>
  <si>
    <t>JOELHO 45 GRAUS, CPVC, SOLDÁVEL, DN 35MM, INSTALADO EM RAMAL OU SUB-RAMAL DE ÁGUA FORNECIMENTO E INSTALAÇÃO. AF_06/2022</t>
  </si>
  <si>
    <t>JOELHO 45 GRAUS, CPVC, SOLDÁVEL, DN 42MM, INSTALADO EM PRUMADA DE ÁGUA FORNECIMENTO E INSTALAÇÃO. AF_06/2022</t>
  </si>
  <si>
    <t>JOELHO 45 GRAUS, CPVC, SOLDÁVEL, DN 42MM, INSTALADO EM RAMAL DE DISTRIBUIÇÃO DE ÁGUA - FORNECIMENTO E INSTALAÇÃO. AF_06/2022</t>
  </si>
  <si>
    <t>JOELHO 45 GRAUS, CPVC, SOLDÁVEL, DN 54MM, INSTALADO EM PRUMADA DE ÁGUA FORNECIMENTO E INSTALAÇÃO. AF_06/2022</t>
  </si>
  <si>
    <t>JOELHO 45 GRAUS, CPVC, SOLDÁVEL, DN 73MM, INSTALADO EM PRUMADA DE ÁGUA FORNECIMENTO E INSTALAÇÃO. AF_06/2022</t>
  </si>
  <si>
    <t>JOELHO 45 GRAUS, CPVC, SOLDÁVEL, DN 89MM, INSTALADO EM PRUMADA DE ÁGUA FORNECIMENTO E INSTALAÇÃO. AF_06/2022</t>
  </si>
  <si>
    <t>JOELHO 90 GRAUS, CPVC, SOLDÁVEL, DN 15MM, INSTALADO EM RAMAL OU SUB-RAMAL DE ÁGUA - FORNECIMENTO E INSTALAÇÃO. AF_06/2022</t>
  </si>
  <si>
    <t>JOELHO 90 GRAUS, CPVC, SOLDÁVEL, DN 22MM, INSTALADO EM RAMAL DE DISTRIBUIÇÃO DE ÁGUA FORNECIMENTO E INSTALAÇÃO. AF_06/2022</t>
  </si>
  <si>
    <t>JOELHO 90 GRAUS, CPVC, SOLDÁVEL, DN 22MM, INSTALADO EM RAMAL OU SUB-RAMAL DE ÁGUA - FORNECIMENTO E INSTALAÇÃO. AF_06/2022</t>
  </si>
  <si>
    <t>JOELHO 90 GRAUS, CPVC, SOLDÁVEL, DN 28MM, INSTALADO EM RAMAL DE DISTRIBUIÇÃO DE ÁGUA FORNECIMENTO E INSTALAÇÃO. AF_06/2022</t>
  </si>
  <si>
    <t>JOELHO 90 GRAUS, CPVC, SOLDÁVEL, DN 28MM, INSTALADO EM RAMAL OU SUB-RAMAL DE ÁGUA - FORNECIMENTO E INSTALAÇÃO. AF_06/2022</t>
  </si>
  <si>
    <t>JOELHO 90 GRAUS, CPVC, SOLDÁVEL, DN 35MM, INSTALADO EM PRUMADA DE ÁGUA FORNECIMENTO E INSTALAÇÃO. AF_06/2022</t>
  </si>
  <si>
    <t>JOELHO 90 GRAUS, CPVC, SOLDÁVEL, DN 35MM, INSTALADO EM RAMAL DE DISTRIBUIÇÃO DE ÁGUA FORNECIMENTO E INSTALAÇÃO. AF_06/2022</t>
  </si>
  <si>
    <t>JOELHO 90 GRAUS, CPVC, SOLDÁVEL, DN 35MM, INSTALADO EM RAMAL OU SUB-RAMAL DE ÁGUA FORNECIMENTO E INSTALAÇÃO. AF_06/2022</t>
  </si>
  <si>
    <t>JOELHO 90 GRAUS, CPVC, SOLDÁVEL, DN 42MM, INSTALADO EM PRUMADA DE ÁGUA FORNECIMENTO E INSTALAÇÃO. AF_06/2022</t>
  </si>
  <si>
    <t>JOELHO 90 GRAUS, CPVC, SOLDÁVEL, DN 42MM, INSTALADO EM RAMAL DE DISTRIBUIÇÃO DE ÁGUA - FORNECIMENTO E INSTALAÇÃO. AF_06/2022</t>
  </si>
  <si>
    <t>JOELHO 90 GRAUS, CPVC, SOLDÁVEL, DN 54MM, INSTALADO EM PRUMADA DE ÁGUA FORNECIMENTO E INSTALAÇÃO. AF_06/2022</t>
  </si>
  <si>
    <t>JOELHO 90 GRAUS, CPVC, SOLDÁVEL, DN 73MM, INSTALADO EM PRUMADA DE ÁGUA FORNECIMENTO E INSTALAÇÃO. AF_06/2022</t>
  </si>
  <si>
    <t>JOELHO 90 GRAUS, CPVC, SOLDÁVEL, DN 89MM, INSTALADO EM PRUMADA DE ÁGUA FORNECIMENTO E INSTALAÇÃO. AF_06/2022</t>
  </si>
  <si>
    <t>JOELHO DE TRANSIÇÃO, 90 GRAUS, CPVC, SOLDÁVEL, DN 15MM X 1/2", INSTALADO EM RAMAL OU SUB-RAMAL DE ÁGUA - FORNECIMENTO E INSTALAÇÃO. AF_06/2022</t>
  </si>
  <si>
    <t>JOELHO DE TRANSIÇÃO, 90 GRAUS, CPVC, SOLDÁVEL, DN 22MM X 1/2", INSTALADO EM RAMAL OU SUB-RAMAL DE ÁGUA - FORNECIMENTO E INSTALAÇÃO. AF_06/2022</t>
  </si>
  <si>
    <t>JOELHO DE TRANSIÇÃO, 90 GRAUS, CPVC, SOLDÁVEL, DN 22MM X 3/4", INSTALADO EM RAMAL OU SUB-RAMAL DE ÁGUA - FORNECIMENTO E INSTALAÇÃO. AF_06/2022</t>
  </si>
  <si>
    <t>LUVA DE CORRER, CPVC, SOLDÁVEL, DN 15MM, INSTALADO EM RAMAL OU SUB-RAMAL DE ÁGUA FORNECIMENTO E INSTALAÇÃO. AF_06/2022</t>
  </si>
  <si>
    <t>LUVA DE CORRER, CPVC, SOLDÁVEL, DN 22MM, INSTALADO EM RAMAL DE DISTRIBUIÇÃO DE ÁGUA FORNECIMENTO E INSTALAÇÃO. AF_12/2014</t>
  </si>
  <si>
    <t>LUVA DE CORRER, CPVC, SOLDÁVEL, DN 22MM, INSTALADO EM RAMAL OU SUB-RAMAL DE ÁGUA FORNECIMENTO E INSTALAÇÃO. AF_06/2022</t>
  </si>
  <si>
    <t>LUVA DE CORRER, CPVC, SOLDÁVEL, DN 28MM, INSTALADO EM RAMAL DE DISTRIBUIÇÃO DE ÁGUA FORNECIMENTO E INSTALAÇÃO. AF_06/2022</t>
  </si>
  <si>
    <t>LUVA DE CORRER, CPVC, SOLDÁVEL, DN 28MM, INSTALADO EM RAMAL OU SUB-RAMAL DE ÁGUA FORNECIMENTO E INSTALAÇÃO. AF_06/2022</t>
  </si>
  <si>
    <t>LUVA DE CORRER, CPVC, SOLDÁVEL, DN 35MM, INSTALADO EM PRUMADA DE ÁGUA FORNECIMENTO E INSTALAÇÃO. AF_06/2022</t>
  </si>
  <si>
    <t>LUVA DE CORRER, CPVC, SOLDÁVEL, DN 35MM, INSTALADO EM RAMAL DE DISTRIBUIÇÃO DE ÁGUA - FORNECIMENTO E INSTALAÇÃO. AF_06/2022</t>
  </si>
  <si>
    <t>LUVA DE CORRER, CPVC, SOLDÁVEL, DN 35MM, INSTALADO EM RAMAL OU SUB-RAMAL DE ÁGUA FORNECIMENTO E INSTALAÇÃO. AF_06/2022</t>
  </si>
  <si>
    <t>LUVA DE CORRER, CPVC, SOLDÁVEL, DN 42MM, INSTALADO EM PRUMADA DE ÁGUA FORNECIMENTO E INSTALAÇÃO. AF_06/2022</t>
  </si>
  <si>
    <t>LUVA DE CORRER, CPVC, SOLDÁVEL, DN 42MM, INSTALADO EM RAMAL DE DISTRIBUIÇÃO DE ÁGUA - FORNECIMENTO E INSTALAÇÃO. AF_06/2022</t>
  </si>
  <si>
    <t>LUVA DE TRANSIÇÃO, CPVC, SOLDÁVEL, DN 22MM X 25MM, INSTALADO EM RAMAL DE DISTRIBUIÇÃO DE ÁGUA FORNECIMENTO E INSTALAÇÃO. AF_06/2022</t>
  </si>
  <si>
    <t>LUVA DE TRANSIÇÃO, CPVC, SOLDÁVEL, DN 54MM X 2, INSTALADO EM PRUMADA DE ÁGUA FORNECIMENTO E INSTALAÇÃO. AF_06/2022</t>
  </si>
  <si>
    <t>LUVA DE TRANSIÇÃO, CPVC, SOLDÁVEL, DN15MM X 1/2", INSTALADO EM RAMAL OU SUB-RAMAL DE ÁGUA - FORNECIMENTO E INSTALAÇÃO. AF_06/2022</t>
  </si>
  <si>
    <t>LUVA DE TRANSIÇÃO, CPVC, SOLDÁVEL, DN22MM X 25MM, INSTALADO EM RAMAL OU SUB-RAMAL DE ÁGUA - FORNECIMENTO E INSTALAÇÃO. AF_06/2022</t>
  </si>
  <si>
    <t>LUVA DE TRANSIÇÃO, CPVC, SOLDÁVEL, DN42MM X 1.1/2", INSTALADO EM RAMAL DE DISTRIBUIÇÃO DE ÁGUA - FORNECIMENTO E INSTALAÇÃO. AF_06/2022</t>
  </si>
  <si>
    <t>LUVA DE TRANSIÇÃO, CPVC, SOLDÁVEL, DN42MM X 1.1/2, INSTALADO EM PRUMADA DE ÁGUA FORNECIMENTO E INSTALAÇÃO. AF_06/2022</t>
  </si>
  <si>
    <t>LUVA, CPVC, SOLDÁVEL, DN 15MM, INSTALADO EM RAMAL OU SUB-RAMAL DE ÁGUA - FORNECIMENTO E INSTALAÇÃO. AF_06/2022</t>
  </si>
  <si>
    <t>LUVA, CPVC, SOLDÁVEL, DN 22MM, INSTALADO EM RAMAL DE DISTRIBUIÇÃO DE ÁGUA FORNECIMENTO E INSTALAÇÃO. AF_06/2022</t>
  </si>
  <si>
    <t>LUVA, CPVC, SOLDÁVEL, DN 22MM, INSTALADO EM RAMAL OU SUB-RAMAL DE ÁGUA FORNECIMENTO E INSTALAÇÃO. AF_06/2022</t>
  </si>
  <si>
    <t>LUVA, CPVC, SOLDÁVEL, DN 28MM, INSTALADO EM RAMAL DE DISTRIBUIÇÃO DE ÁGUA FORNECIMENTO E INSTALAÇÃO. AF_06/2022</t>
  </si>
  <si>
    <t>LUVA, CPVC, SOLDÁVEL, DN 28MM, INSTALADO EM RAMAL OU SUB-RAMAL DE ÁGUA FORNECIMENTO E INSTALAÇÃO. AF_06/2022</t>
  </si>
  <si>
    <t>LUVA, CPVC, SOLDÁVEL, DN 35MM, INSTALADO EM PRUMADA DE ÁGUA FORNECIMENTO E INSTALAÇÃO. AF_06/2022</t>
  </si>
  <si>
    <t>LUVA, CPVC, SOLDÁVEL, DN 35MM, INSTALADO EM RAMAL DE DISTRIBUIÇÃO DE ÁGUA - FORNECIMENTO E INSTALAÇÃO. AF_06/2022</t>
  </si>
  <si>
    <t>LUVA, CPVC, SOLDÁVEL, DN 35MM, INSTALADO EM RAMAL OU SUB-RAMAL DE ÁGUA FORNECIMENTO E INSTALAÇÃO. AF_06/2022</t>
  </si>
  <si>
    <t>LUVA, CPVC, SOLDÁVEL, DN 42MM, INSTALADO EM PRUMADA DE ÁGUA FORNECIMENTO E INSTALAÇÃO. AF_06/2022</t>
  </si>
  <si>
    <t>LUVA, CPVC, SOLDÁVEL, DN 42MM, INSTALADO EM RAMAL DE DISTRIBUIÇÃO DE ÁGUA - FORNECIMENTO E INSTALAÇÃO. AF_06/2022</t>
  </si>
  <si>
    <t>LUVA, CPVC, SOLDÁVEL, DN 54MM, INSTALADO EM PRUMADA DE ÁGUA FORNECIMENTO E INSTALAÇÃO. AF_06/2022</t>
  </si>
  <si>
    <t>LUVA, CPVC, SOLDÁVEL, DN 73MM, INSTALADO EM PRUMADA DE ÁGUA FORNECIMENTO E INSTALAÇÃO. AF_06/2022</t>
  </si>
  <si>
    <t>LUVA, CPVC, SOLDÁVEL, DN 89MM, INSTALADO EM PRUMADA DE ÁGUA FORNECIMENTO E INSTALAÇÃO. AF_06/2022</t>
  </si>
  <si>
    <t>TE DE REDUÇÃO, CPVC, SOLDÁVEL, DN 22 X 15 MM, INSTALADO EM RAMAL OU SUB-RAMAL DE ÁGUA - FORNECIMENTO E INSTALAÇÃO. AF_06/2022</t>
  </si>
  <si>
    <t>TE DE REDUÇÃO, CPVC, SOLDÁVEL, DN 28 X 22 MM, INSTALADO EM RAMAL DE DISTRIBUIÇÃO DE ÁGUA - FORNECIMENTO E INSTALAÇÃO. AF_06/2022</t>
  </si>
  <si>
    <t>TE DE REDUÇÃO, CPVC, SOLDÁVEL, DN 28 X 22 MM, INSTALADO EM RAMAL OU SUB-RAMAL DE ÁGUA - FORNECIMENTO E INSTALAÇÃO. AF_06/2022</t>
  </si>
  <si>
    <t>TE DE REDUÇÃO, CPVC, SOLDÁVEL, DN 35 X 28 MM, INSTALADO EM RAMAL DE DISTRIBUIÇÃO DE ÁGUA - FORNECIMENTO E INSTALAÇÃO. AF_06/2022</t>
  </si>
  <si>
    <t>TE DE REDUÇÃO, CPVC, SOLDÁVEL, DN 35 X 28 MM, INSTALADO EM RAMAL OU SUB-RAMAL DE ÁGUA - FORNECIMENTO E INSTALAÇÃO. AF_06/2022</t>
  </si>
  <si>
    <t>TE DE REDUÇÃO, CPVC, SOLDÁVEL, DN 42 X 35 MM, INSTALADO EM PRUMADA DE ÁGUA - FORNECIMENTO E INSTALAÇÃO. AF_06/2022</t>
  </si>
  <si>
    <t>TE DE REDUÇÃO, CPVC, SOLDÁVEL, DN 42 X 35 MM, INSTALADO EM RAMAL DE DISTRIBUIÇÃO DE ÁGUA - FORNECIMENTO E INSTALAÇÃO. AF_06/2022</t>
  </si>
  <si>
    <t>TE DE TRANSIÇÃO, CPVC, SOLDÁVEL, DN 15MM X 1/2, INSTALADO EM RAMAL OU SUB-RAMAL DE ÁGUA FORNECIMENTO E INSTALAÇÃO. AF_06/2022</t>
  </si>
  <si>
    <t>TE DE TRANSIÇÃO, CPVC, SOLDÁVEL, DN 22MM X 1/2, INSTALADO EM RAMAL OU SUB-RAMAL DE ÁGUA FORNECIMENTO E INSTALAÇÃO. AF_06/2022</t>
  </si>
  <si>
    <t>TE MISTURADOR DE TRANSIÇÃO, CPVC, SOLDÁVEL, DN 22MM X 3/4", INSTALADO EM RAMAL OU SUB-RAMAL DE ÁGUA - FORNECIMENTO E INSTALAÇÃO. AF_06/2022</t>
  </si>
  <si>
    <t>TE, CPVC, SOLDÁVEL, DN 15MM, INSTALADO EM RAMAL OU SUB-RAMAL DE ÁGUA - FORNECIMENTO E INSTALAÇÃO. AF_06/2022</t>
  </si>
  <si>
    <t>TE, CPVC, SOLDÁVEL, DN 22MM, INSTALADO EM RAMAL DE DISTRIBUIÇÃO DE ÁGUA - FORNECIMENTO E INSTALAÇÃO. AF_06/2022</t>
  </si>
  <si>
    <t>TE, CPVC, SOLDÁVEL, DN 22MM, INSTALADO EM RAMAL OU SUB-RAMAL DE ÁGUA - FORNECIMENTO E INSTALAÇÃO. AF_06/2022</t>
  </si>
  <si>
    <t>TE, CPVC, SOLDÁVEL, DN 42MM, INSTALADO EM PRUMADA DE ÁGUA FORNECIMENTO E INSTALAÇÃO. AF_06/2022</t>
  </si>
  <si>
    <t>TE, CPVC, SOLDÁVEL, DN 42MM, INSTALADO EM RAMAL DE DISTRIBUIÇÃO DE ÁGUA - FORNECIMENTO E INSTALAÇÃO. AF_06/2022</t>
  </si>
  <si>
    <t>TUBO, CPVC, SOLDÁVEL, DN 15MM, INSTALADO EM RAMAL OU SUB-RAMAL DE ÁGUA - FORNECIMENTO E INSTALAÇÃO. AF_06/2022</t>
  </si>
  <si>
    <t>TUBO, CPVC, SOLDÁVEL, DN 22MM, INSTALADO EM RAMAL DE DISTRIBUIÇÃO DE ÁGUA - FORNECIMENTO E INSTALAÇÃO. AF_06/2022</t>
  </si>
  <si>
    <t>TUBO, CPVC, SOLDÁVEL, DN 22MM, INSTALADO EM RAMAL OU SUB-RAMAL DE ÁGUA - FORNECIMENTO E INSTALAÇÃO. AF_06/2022</t>
  </si>
  <si>
    <t>TUBO, CPVC, SOLDÁVEL, DN 28MM, INSTALADO EM RAMAL DE DISTRIBUIÇÃO DE ÁGUA - FORNECIMENTO E INSTALAÇÃO. AF_06/2022</t>
  </si>
  <si>
    <t>TUBO, CPVC, SOLDÁVEL, DN 28MM, INSTALADO EM RAMAL OU SUB-RAMAL DE ÁGUA - FORNECIMENTO E INSTALAÇÃO. AF_06/2022</t>
  </si>
  <si>
    <t>TUBO, CPVC, SOLDÁVEL, DN 35MM, INSTALADO EM PRUMADA DE ÁGUA FORNECIMENTO E INSTALAÇÃO. AF_06/2022</t>
  </si>
  <si>
    <t>TUBO, CPVC, SOLDÁVEL, DN 35MM, INSTALADO EM RAMAL DE DISTRIBUIÇÃO DE ÁGUA FORNECIMENTO E INSTALAÇÃO. AF_06/2022</t>
  </si>
  <si>
    <t>TUBO, CPVC, SOLDÁVEL, DN 35MM, INSTALADO EM RAMAL OU SUB-RAMAL DE ÁGUA FORNECIMENTO E INSTALAÇÃO. AF_06/2022</t>
  </si>
  <si>
    <t>TUBO, CPVC, SOLDÁVEL, DN 42MM, INSTALADO EM PRUMADA DE ÁGUA FORNECIMENTO E INSTALAÇÃO. AF_06/2022</t>
  </si>
  <si>
    <t>TUBO, CPVC, SOLDÁVEL, DN 42MM, INSTALADO EM RAMAL DE DISTRIBUIÇÃO DE ÁGUA - FORNECIMENTO E INSTALAÇÃO. AF_06/2022</t>
  </si>
  <si>
    <t>TUBO, CPVC, SOLDÁVEL, DN 54MM, INSTALADO EM PRUMADA DE ÁGUA FORNECIMENTO E INSTALAÇÃO. AF_06/2022</t>
  </si>
  <si>
    <t>TUBO, CPVC, SOLDÁVEL, DN 73MM, INSTALADO EM PRUMADA DE ÁGUA FORNECIMENTO E INSTALAÇÃO. AF_06/2022</t>
  </si>
  <si>
    <t>TUBO, CPVC, SOLDÁVEL, DN 89MM, INSTALADO EM PRUMADA DE ÁGUA FORNECIMENTO E INSTALAÇÃO. AF_06/2022</t>
  </si>
  <si>
    <t>TÊ MISTURADOR, CPVC, SOLDÁVEL, DN 22MM, INSTALADO EM RAMAL DE DISTRIBUIÇÃO DE ÁGUA - FORNECIMENTO E INSTALAÇÃO. AF_06/2022</t>
  </si>
  <si>
    <t>TÊ MISTURADOR, CPVC, SOLDÁVEL, DN15MM, INSTALADO EM RAMAL OU SUB-RAMAL DE ÁGUA FORNECIMENTO E INSTALAÇÃO. AF_06/2022</t>
  </si>
  <si>
    <t>TÊ MISTURADOR, CPVC, SOLDÁVEL, DN22MM, INSTALADO EM RAMAL OU SUB-RAMAL DE ÁGUA FORNECIMENTO E INSTALAÇÃO. AF_06/2022</t>
  </si>
  <si>
    <t>TÊ, CPVC, SOLDÁVEL, DN 28MM, INSTALADO EM RAMAL DE DISTRIBUIÇÃO DE ÁGUA - FORNECIMENTO E INSTALAÇÃO. AF_06/2022</t>
  </si>
  <si>
    <t>TÊ, CPVC, SOLDÁVEL, DN 35MM, INSTALADO EM PRUMADA DE ÁGUA FORNECIMENTO E INSTALAÇÃO. AF_06/2022</t>
  </si>
  <si>
    <t>TÊ, CPVC, SOLDÁVEL, DN 54 MM, INSTALADO EM PRUMADA DE ÁGUA FORNECIMENTO E INSTALAÇÃO. AF_06/2022</t>
  </si>
  <si>
    <t>TÊ, CPVC, SOLDÁVEL, DN 73MM, INSTALADO EM PRUMADA DE ÁGUA FORNECIMENTO E INSTALAÇÃO. AF_06/2022</t>
  </si>
  <si>
    <t>TÊ, CPVC, SOLDÁVEL, DN 89MM, INSTALADO EM PRUMADA DE ÁGUA FORNECIMENTO E INSTALAÇÃO. AF_06/2022</t>
  </si>
  <si>
    <t>TÊ, CPVC, SOLDÁVEL, DN28MM, INSTALADO EM RAMAL OU SUB-RAMAL DE ÁGUA FORNECIMENTO E INSTALAÇÃO. AF_06/2022</t>
  </si>
  <si>
    <t>TÊ, CPVC, SOLDÁVEL, DN35MM, INSTALADO EM RAMAL DE DISTRIBUIÇÃO DE ÁGUA - FORNECIMENTO E INSTALAÇÃO. AF_06/2022</t>
  </si>
  <si>
    <t>TÊ, CPVC, SOLDÁVEL, DN35MM, INSTALADO EM RAMAL OU SUB-RAMAL DE ÁGUA FORNECIMENTO E INSTALAÇÃO. AF_06/2022</t>
  </si>
  <si>
    <t>UNIÃO, CPVC, SOLDÁVEL, DN 22MM, INSTALADO EM RAMAL DE DISTRIBUIÇÃO DE ÁGUA FORNECIMENTO E INSTALAÇÃO. AF_06/2022</t>
  </si>
  <si>
    <t>UNIÃO, CPVC, SOLDÁVEL, DN 28MM, INSTALADO EM RAMAL DE DISTRIBUIÇÃO DE ÁGUA FORNECIMENTO E INSTALAÇÃO. AF_06/2022</t>
  </si>
  <si>
    <t>UNIÃO, CPVC, SOLDÁVEL, DN 42MM, INSTALADO EM RAMAL DE DISTRIBUIÇÃO DE ÁGUA FORNECIMENTO E INSTALAÇÃO. AF_06/2022</t>
  </si>
  <si>
    <t>UNIÃO, CPVC, SOLDÁVEL, DN 54MM, INSTALADO EM PRUMADA DE ÁGUA FORNECIMENTO E INSTALAÇÃO. AF_06/2022</t>
  </si>
  <si>
    <t>UNIÃO, CPVC, SOLDÁVEL, DN 73MM, INSTALADO EM PRUMADA DE ÁGUA FORNECIMENTO E INSTALAÇÃO. AF_06/2022</t>
  </si>
  <si>
    <t>UNIÃO, CPVC, SOLDÁVEL, DN 89MM, INSTALADO EM PRUMADA DE ÁGUA FORNECIMENTO E INSTALAÇÃO. AF_06/2022</t>
  </si>
  <si>
    <t>UNIÃO, CPVC, SOLDÁVEL, DN15MM, INSTALADO EM RAMAL OU SUB-RAMAL DE ÁGUA FORNECIMENTO E INSTALAÇÃO. AF_06/2022</t>
  </si>
  <si>
    <t>UNIÃO, CPVC, SOLDÁVEL, DN22MM, INSTALADO EM RAMAL OU SUB-RAMAL DE ÁGUA FORNECIMENTO E INSTALAÇÃO. AF_06/2022</t>
  </si>
  <si>
    <t>UNIÃO, CPVC, SOLDÁVEL, DN28MM, INSTALADO EM RAMAL OU SUB-RAMAL DE ÁGUA FORNECIMENTO E INSTALAÇÃO. AF_06/2022</t>
  </si>
  <si>
    <t>UNIÃO, CPVC, SOLDÁVEL, DN35MM, INSTALADO EM PRUMADA DE ÁGUA FORNECIMENTO E INSTALAÇÃO. AF_06/2022</t>
  </si>
  <si>
    <t>UNIÃO, CPVC, SOLDÁVEL, DN35MM, INSTALADO EM RAMAL DE DISTRIBUIÇÃO DE ÁGUA - FORNECIMENTO E INSTALAÇÃO. AF_06/2022</t>
  </si>
  <si>
    <t>UNIÃO, CPVC, SOLDÁVEL, DN35MM, INSTALADO EM RAMAL OU SUB-RAMAL DE ÁGUA FORNECIMENTO E INSTALAÇÃO. AF_06/2022</t>
  </si>
  <si>
    <t>UNIÃO, CPVC, SOLDÁVEL, DN42MM, INSTALADO EM PRUMADA DE ÁGUA FORNECIMENTO E INSTALAÇÃO. AF_06/2022</t>
  </si>
  <si>
    <t>BUCHA DE REDUÇÃO LONGA, PVC, SERIE R, ÁGUA PLUVIAL, DN 50 X 40 MM, JUNTA ELÁSTICA, FORNECIDO E INSTALADO EM RAMAL DE ENCAMINHAMENTO. AF_06/2022</t>
  </si>
  <si>
    <t>CAIXA SIFONADA, PVC, DN 100 X 100 X 50 MM, FORNECIDA E INSTALADA EM RAMAIS DE ENCAMINHAMENTO DE ÁGUA PLUVIAL. AF_06/2022</t>
  </si>
  <si>
    <t>CAIXA SIFONADA, PVC, DN 150 X 185 X 75 MM, FORNECIDA E INSTALADA EM RAMAIS DE ENCAMINHAMENTO DE ÁGUA PLUVIAL. AF_06/2022</t>
  </si>
  <si>
    <t>CAP, PVC, SERIE R, ÁGUA PLUVIAL, DN 100 MM, JUNTA ELÁSTICA, FORNECIDO E INSTALADO EM RAMAL DE ENCAMINHAMENTO. AF_06/2022</t>
  </si>
  <si>
    <t>CAP, PVC, SERIE R, ÁGUA PLUVIAL, DN 150 MM, JUNTA ELÁSTICA, FORNECIDO E INSTALADO EM RAMAL DE ENCAMINHAMENTO. AF_06/2022</t>
  </si>
  <si>
    <t>CURVA 87 GRAUS E 30 MINUTOS, PVC, SERIE R, ÁGUA PLUVIAL, DN 100 MM, JUNTA ELÁSTICA, FORNECIDO E INSTALADO EM CONDUTORES VERTICAIS DE ÁGUAS PLUVIAIS. AF_06/2022</t>
  </si>
  <si>
    <t>CURVA 87 GRAUS E 30 MINUTOS, PVC, SERIE R, ÁGUA PLUVIAL, DN 100 MM, JUNTA ELÁSTICA, FORNECIDO E INSTALADO EM RAMAL DE ENCAMINHAMENTO. AF_06/2022</t>
  </si>
  <si>
    <t>CURVA 87 GRAUS E 30 MINUTOS, PVC, SERIE R, ÁGUA PLUVIAL, DN 150 MM, JUNTA ELÁSTICA, FORNECIDO E INSTALADO EM CONDUTORES VERTICAIS DE ÁGUAS PLUVIAIS. AF_06/2022</t>
  </si>
  <si>
    <t>CURVA 87 GRAUS E 30 MINUTOS, PVC, SERIE R, ÁGUA PLUVIAL, DN 150 MM, JUNTA ELÁSTICA, FORNECIDO E INSTALADO EM RAMAL DE ENCAMINHAMENTO. AF_06/2022</t>
  </si>
  <si>
    <t>CURVA 87 GRAUS E 30 MINUTOS, PVC, SERIE R, ÁGUA PLUVIAL, DN 75 MM, JUNTA ELÁSTICA, FORNECIDO E INSTALADO EM CONDUTORES VERTICAIS DE ÁGUAS PLUVIAIS. AF_06/2022</t>
  </si>
  <si>
    <t>CURVA 87 GRAUS E 30 MINUTOS, PVC, SERIE R, ÁGUA PLUVIAL, DN 75 MM, JUNTA ELÁSTICA, FORNECIDO E INSTALADO EM RAMAL DE ENCAMINHAMENTO. AF_06/2022</t>
  </si>
  <si>
    <t>CURVA 90 GRAUS, PVC, SERIE R, ÁGUA PLUVIAL, DN 100 MM, JUNTA ELÁSTICA, FORNECIDO E INSTALADO EM CONDUTORES VERTICAIS DE ÁGUAS PLUVIAIS. AF_06/2022</t>
  </si>
  <si>
    <t>CURVA 90 GRAUS, PVC, SERIE R, ÁGUA PLUVIAL, DN 100 MM, JUNTA ELÁSTICA, FORNECIDO E INSTALADO EM RAMAL DE ENCAMINHAMENTO. AF_06/2022</t>
  </si>
  <si>
    <t>JOELHO 45 GRAUS, PVC, SERIE R, ÁGUA PLUVIAL, DN 100 MM, JUNTA ELÁSTICA, FORNECIDO E INSTALADO EM CONDUTORES VERTICAIS DE ÁGUAS PLUVIAIS. AF_06/2022</t>
  </si>
  <si>
    <t>JOELHO 45 GRAUS, PVC, SERIE R, ÁGUA PLUVIAL, DN 100 MM, JUNTA ELÁSTICA, FORNECIDO E INSTALADO EM RAMAL DE ENCAMINHAMENTO. AF_06/2022</t>
  </si>
  <si>
    <t>JOELHO 45 GRAUS, PVC, SERIE R, ÁGUA PLUVIAL, DN 150 MM, JUNTA ELÁSTICA, FORNECIDO E INSTALADO EM CONDUTORES VERTICAIS DE ÁGUAS PLUVIAIS. AF_06/2022</t>
  </si>
  <si>
    <t>JOELHO 45 GRAUS, PVC, SERIE R, ÁGUA PLUVIAL, DN 150 MM, JUNTA ELÁSTICA, FORNECIDO E INSTALADO EM RAMAL DE ENCAMINHAMENTO. AF_06/2022</t>
  </si>
  <si>
    <t>JOELHO 45 GRAUS, PVC, SERIE R, ÁGUA PLUVIAL, DN 40 MM, JUNTA SOLDÁVEL, FORNECIDO E INSTALADO EM RAMAL DE ENCAMINHAMENTO. AF_06/2022</t>
  </si>
  <si>
    <t>JOELHO 45 GRAUS, PVC, SERIE R, ÁGUA PLUVIAL, DN 50 MM, JUNTA ELÁSTICA, FORNECIDO E INSTALADO EM RAMAL DE ENCAMINHAMENTO. AF_06/2022</t>
  </si>
  <si>
    <t>JOELHO 45 GRAUS, PVC, SERIE R, ÁGUA PLUVIAL, DN 75 MM, JUNTA ELÁSTICA, FORNECIDO E INSTALADO EM CONDUTORES VERTICAIS DE ÁGUAS PLUVIAIS. AF_06/2022</t>
  </si>
  <si>
    <t>JOELHO 45 GRAUS, PVC, SERIE R, ÁGUA PLUVIAL, DN 75 MM, JUNTA ELÁSTICA, FORNECIDO E INSTALADO EM RAMAL DE ENCAMINHAMENTO. AF_06/2022</t>
  </si>
  <si>
    <t>JOELHO 90 GRAUS, PVC, SERIE R, ÁGUA PLUVIAL, DN 100 MM, JUNTA ELÁSTICA, FORNECIDO E INSTALADO EM CONDUTORES VERTICAIS DE ÁGUAS PLUVIAIS. AF_06/2022</t>
  </si>
  <si>
    <t>JOELHO 90 GRAUS, PVC, SERIE R, ÁGUA PLUVIAL, DN 100 MM, JUNTA ELÁSTICA, FORNECIDO E INSTALADO EM RAMAL DE ENCAMINHAMENTO. AF_06/2022</t>
  </si>
  <si>
    <t>JOELHO 90 GRAUS, PVC, SERIE R, ÁGUA PLUVIAL, DN 150 MM, JUNTA ELÁSTICA, FORNECIDO E INSTALADO EM CONDUTORES VERTICAIS DE ÁGUAS PLUVIAIS. AF_06/2022</t>
  </si>
  <si>
    <t>JOELHO 90 GRAUS, PVC, SERIE R, ÁGUA PLUVIAL, DN 150 MM, JUNTA ELÁSTICA, FORNECIDO E INSTALADO EM RAMAL DE ENCAMINHAMENTO. AF_06/2022</t>
  </si>
  <si>
    <t>JOELHO 90 GRAUS, PVC, SERIE R, ÁGUA PLUVIAL, DN 40 MM, JUNTA SOLDÁVEL, FORNECIDO E INSTALADO EM RAMAL DE ENCAMINHAMENTO. AF_06/2022</t>
  </si>
  <si>
    <t>JOELHO 90 GRAUS, PVC, SERIE R, ÁGUA PLUVIAL, DN 50 MM, JUNTA ELÁSTICA, FORNECIDO E INSTALADO EM RAMAL DE ENCAMINHAMENTO. AF_06/2022</t>
  </si>
  <si>
    <t>JOELHO 90 GRAUS, PVC, SERIE R, ÁGUA PLUVIAL, DN 75 MM, JUNTA ELÁSTICA, FORNECIDO E INSTALADO EM CONDUTORES VERTICAIS DE ÁGUAS PLUVIAIS. AF_06/2022</t>
  </si>
  <si>
    <t>JOELHO 90 GRAUS, PVC, SERIE R, ÁGUA PLUVIAL, DN 75 MM, JUNTA ELÁSTICA, FORNECIDO E INSTALADO EM RAMAL DE ENCAMINHAMENTO. AF_06/2022</t>
  </si>
  <si>
    <t>JUNÇÃO DUPLA, PVC, SERIE R, ÁGUA PLUVIAL, DN 100 X 100 X 100 MM, JUNTA ELÁSTICA, FORNECIDO E INSTALADO EM RAMAL DE ENCAMINHAMENTO. AF_06/2022</t>
  </si>
  <si>
    <t>JUNÇÃO SIMPLES, PVC, SERIE R, ÁGUA PLUVIAL, DN 100 X 100 MM, JUNTA ELÁSTICA, FORNECIDO E INSTALADO EM CONDUTORES VERTICAIS DE ÁGUAS PLUVIAIS. AF_06/2022</t>
  </si>
  <si>
    <t>JUNÇÃO SIMPLES, PVC, SERIE R, ÁGUA PLUVIAL, DN 100 X 100 MM, JUNTA ELÁSTICA, FORNECIDO E INSTALADO EM RAMAL DE ENCAMINHAMENTO. AF_06/2022</t>
  </si>
  <si>
    <t>JUNÇÃO SIMPLES, PVC, SERIE R, ÁGUA PLUVIAL, DN 100 X 75 MM, JUNTA ELÁSTICA, FORNECIDO E INSTALADO EM CONDUTORES VERTICAIS DE ÁGUAS PLUVIAIS. AF_06/2022</t>
  </si>
  <si>
    <t>JUNÇÃO SIMPLES, PVC, SERIE R, ÁGUA PLUVIAL, DN 100 X 75 MM, JUNTA ELÁSTICA, FORNECIDO E INSTALADO EM RAMAL DE ENCAMINHAMENTO. AF_06/2022</t>
  </si>
  <si>
    <t>JUNÇÃO SIMPLES, PVC, SERIE R, ÁGUA PLUVIAL, DN 150 X 100 MM, JUNTA ELÁSTICA, FORNECIDO E INSTALADO EM CONDUTORES VERTICAIS DE ÁGUAS PLUVIAIS. AF_06/2022</t>
  </si>
  <si>
    <t>JUNÇÃO SIMPLES, PVC, SERIE R, ÁGUA PLUVIAL, DN 150 X 100 MM, JUNTA ELÁSTICA, FORNECIDO E INSTALADO EM RAMAL DE ENCAMINHAMENTO. AF_06/2022</t>
  </si>
  <si>
    <t>JUNÇÃO SIMPLES, PVC, SERIE R, ÁGUA PLUVIAL, DN 150 X 150 MM, JUNTA ELÁSTICA, FORNECIDO E INSTALADO EM CONDUTORES VERTICAIS DE ÁGUAS PLUVIAIS. AF_06/2022</t>
  </si>
  <si>
    <t>JUNÇÃO SIMPLES, PVC, SERIE R, ÁGUA PLUVIAL, DN 150 X 150 MM, JUNTA ELÁSTICA, FORNECIDO E INSTALADO EM RAMAL DE ENCAMINHAMENTO. AF_06/2022</t>
  </si>
  <si>
    <t>JUNÇÃO SIMPLES, PVC, SERIE R, ÁGUA PLUVIAL, DN 40 MM, JUNTA SOLDÁVEL, FORNECIDO E INSTALADO EM RAMAL DE ENCAMINHAMENTO. AF_06/2022</t>
  </si>
  <si>
    <t>JUNÇÃO SIMPLES, PVC, SERIE R, ÁGUA PLUVIAL, DN 50 MM, JUNTA ELÁSTICA, FORNECIDO E INSTALADO EM RAMAL DE ENCAMINHAMENTO. AF_06/2022</t>
  </si>
  <si>
    <t>JUNÇÃO SIMPLES, PVC, SERIE R, ÁGUA PLUVIAL, DN 75 X 75 MM, JUNTA ELÁSTICA, FORNECIDO E INSTALADO EM CONDUTORES VERTICAIS DE ÁGUAS PLUVIAIS. AF_06/2022</t>
  </si>
  <si>
    <t>JUNÇÃO SIMPLES, PVC, SERIE R, ÁGUA PLUVIAL, DN 75 X 75 MM, JUNTA ELÁSTICA, FORNECIDO E INSTALADO EM RAMAL DE ENCAMINHAMENTO. AF_06/2022</t>
  </si>
  <si>
    <t>LUVA DE CORRER, PVC, SERIE R, ÁGUA PLUVIAL, DN 100 MM, JUNTA ELÁSTICA, FORNECIDO E INSTALADO EM CONDUTORES VERTICAIS DE ÁGUAS PLUVIAIS. AF_06/2022</t>
  </si>
  <si>
    <t>LUVA DE CORRER, PVC, SERIE R, ÁGUA PLUVIAL, DN 100 MM, JUNTA ELÁSTICA, FORNECIDO E INSTALADO EM RAMAL DE ENCAMINHAMENTO. AF_06/2022</t>
  </si>
  <si>
    <t>LUVA DE CORRER, PVC, SERIE R, ÁGUA PLUVIAL, DN 150 MM, JUNTA ELÁSTICA, FORNECIDO E INSTALADO EM CONDUTORES VERTICAIS DE ÁGUAS PLUVIAIS. AF_06/2022</t>
  </si>
  <si>
    <t>LUVA DE CORRER, PVC, SERIE R, ÁGUA PLUVIAL, DN 150 MM, JUNTA ELÁSTICA, FORNECIDO E INSTALADO EM RAMAL DE ENCAMINHAMENTO. AF_06/2022</t>
  </si>
  <si>
    <t>LUVA DE CORRER, PVC, SERIE R, ÁGUA PLUVIAL, DN 75 MM, JUNTA ELÁSTICA, FORNECIDO E INSTALADO EM CONDUTORES VERTICAIS DE ÁGUAS PLUVIAIS. AF_06/2022</t>
  </si>
  <si>
    <t>LUVA DE CORRER, PVC, SERIE R, ÁGUA PLUVIAL, DN 75 MM, JUNTA ELÁSTICA, FORNECIDO E INSTALADO EM RAMAL DE ENCAMINHAMENTO. AF_06/2022</t>
  </si>
  <si>
    <t>LUVA SIMPLES, PVC, SERIE R, ÁGUA PLUVIAL, DN 100 MM, JUNTA ELÁSTICA, FORNECIDO E INSTALADO EM CONDUTORES VERTICAIS DE ÁGUAS PLUVIAIS. AF_06/2022</t>
  </si>
  <si>
    <t>LUVA SIMPLES, PVC, SERIE R, ÁGUA PLUVIAL, DN 100 MM, JUNTA ELÁSTICA, FORNECIDO E INSTALADO EM RAMAL DE ENCAMINHAMENTO. AF_06/2022</t>
  </si>
  <si>
    <t>LUVA SIMPLES, PVC, SERIE R, ÁGUA PLUVIAL, DN 150 MM, JUNTA ELÁSTICA, FORNECIDO E INSTALADO EM CONDUTORES VERTICAIS DE ÁGUAS PLUVIAIS. AF_06/2022</t>
  </si>
  <si>
    <t>LUVA SIMPLES, PVC, SERIE R, ÁGUA PLUVIAL, DN 150 MM, JUNTA ELÁSTICA, FORNECIDO E INSTALADO EM RAMAL DE ENCAMINHAMENTO. AF_06/2022</t>
  </si>
  <si>
    <t>LUVA SIMPLES, PVC, SERIE R, ÁGUA PLUVIAL, DN 40 MM, JUNTA SOLDÁVEL, FORNECIDO E INSTALADO EM RAMAL DE ENCAMINHAMENTO. AF_06/2022</t>
  </si>
  <si>
    <t>LUVA SIMPLES, PVC, SERIE R, ÁGUA PLUVIAL, DN 50 MM, JUNTA ELÁSTICA, FORNECIDO E INSTALADO EM RAMAL DE ENCAMINHAMENTO. AF_06/2022</t>
  </si>
  <si>
    <t>LUVA SIMPLES, PVC, SERIE R, ÁGUA PLUVIAL, DN 75 MM, JUNTA ELÁSTICA, FORNECIDO E INSTALADO EM CONDUTORES VERTICAIS DE ÁGUAS PLUVIAIS. AF_06/2022</t>
  </si>
  <si>
    <t>LUVA SIMPLES, PVC, SERIE R, ÁGUA PLUVIAL, DN 75 MM, JUNTA ELÁSTICA, FORNECIDO E INSTALADO EM RAMAL DE ENCAMINHAMENTO. AF_06/2022</t>
  </si>
  <si>
    <t>RALO SIFONADO, PVC, DN 100 X 40 MM, JUNTA SOLDÁVEL, FORNECIDO E INSTALADO EM RAMAIS DE ENCAMINHAMENTO DE ÁGUA PLUVIAL. AF_06/2022</t>
  </si>
  <si>
    <t>REDUÇÃO EXCÊNTRICA, PVC, SERIE R, ÁGUA PLUVIAL, DN 100 X 75 MM, JUNTA ELÁSTICA, FORNECIDO E INSTALADO EM CONDUTORES VERTICAIS DE ÁGUAS PLUVIAIS. AF_06/2022</t>
  </si>
  <si>
    <t>REDUÇÃO EXCÊNTRICA, PVC, SERIE R, ÁGUA PLUVIAL, DN 100 X 75 MM, JUNTA ELÁSTICA, FORNECIDO E INSTALADO EM RAMAL DE ENCAMINHAMENTO. AF_06/2022</t>
  </si>
  <si>
    <t>REDUÇÃO EXCÊNTRICA, PVC, SERIE R, ÁGUA PLUVIAL, DN 150 X 100 MM, JUNTA ELÁSTICA, FORNECIDO E INSTALADO EM CONDUTORES VERTICAIS DE ÁGUAS PLUVIAIS. AF_06/2022</t>
  </si>
  <si>
    <t>REDUÇÃO EXCÊNTRICA, PVC, SERIE R, ÁGUA PLUVIAL, DN 150 X 100 MM, JUNTA ELÁSTICA, FORNECIDO E INSTALADO EM RAMAL DE ENCAMINHAMENTO. AF_06/2022</t>
  </si>
  <si>
    <t>REDUÇÃO EXCÊNTRICA, PVC, SERIE R, ÁGUA PLUVIAL, DN 75 X 50 MM, JUNTA ELÁSTICA, FORNECIDO E INSTALADO EM RAMAL DE ENCAMINHAMENTO. AF_06/2022</t>
  </si>
  <si>
    <t>TUBO PVC, SÉRIE R, ÁGUA PLUVIAL, DN 100 MM, FORNECIDO E INSTALADO EM CONDUTORES VERTICAIS DE ÁGUAS PLUVIAIS. AF_06/2022</t>
  </si>
  <si>
    <t>TUBO PVC, SÉRIE R, ÁGUA PLUVIAL, DN 100 MM, FORNECIDO E INSTALADO EM RAMAL DE ENCAMINHAMENTO. AF_06/2022</t>
  </si>
  <si>
    <t>TUBO PVC, SÉRIE R, ÁGUA PLUVIAL, DN 150 MM, FORNECIDO E INSTALADO EM CONDUTORES VERTICAIS DE ÁGUAS PLUVIAIS. AF_06/2022</t>
  </si>
  <si>
    <t>TUBO PVC, SÉRIE R, ÁGUA PLUVIAL, DN 150 MM, FORNECIDO E INSTALADO EM RAMAL DE ENCAMINHAMENTO. AF_06/2022</t>
  </si>
  <si>
    <t>TUBO PVC, SÉRIE R, ÁGUA PLUVIAL, DN 40 MM, FORNECIDO E INSTALADO EM RAMAL DE ENCAMINHAMENTO. AF_06/2022</t>
  </si>
  <si>
    <t>TUBO PVC, SÉRIE R, ÁGUA PLUVIAL, DN 50 MM, FORNECIDO E INSTALADO EM RAMAL DE ENCAMINHAMENTO. AF_06/2022</t>
  </si>
  <si>
    <t>TUBO PVC, SÉRIE R, ÁGUA PLUVIAL, DN 75 MM, FORNECIDO E INSTALADO EM CONDUTORES VERTICAIS DE ÁGUAS PLUVIAIS. AF_06/2022</t>
  </si>
  <si>
    <t>TUBO PVC, SÉRIE R, ÁGUA PLUVIAL, DN 75 MM, FORNECIDO E INSTALADO EM RAMAL DE ENCAMINHAMENTO. AF_06/2022</t>
  </si>
  <si>
    <t>TÊ DE INSPEÇÃO, PVC, SERIE R, ÁGUA PLUVIAL, DN 100 MM, JUNTA ELÁSTICA, FORNECIDO E INSTALADO EM CONDUTORES VERTICAIS DE ÁGUAS PLUVIAIS. AF_06/2022</t>
  </si>
  <si>
    <t>TÊ DE INSPEÇÃO, PVC, SERIE R, ÁGUA PLUVIAL, DN 100 MM, JUNTA ELÁSTICA, FORNECIDO E INSTALADO EM RAMAL DE ENCAMINHAMENTO. AF_06/2022</t>
  </si>
  <si>
    <t>TÊ DE INSPEÇÃO, PVC, SERIE R, ÁGUA PLUVIAL, DN 150 MM, JUNTA ELÁSTICA, FORNECIDO E INSTALADO EM RAMAL DE ENCAMINHAMENTO. AF_06/2022</t>
  </si>
  <si>
    <t>TÊ DE INSPEÇÃO, PVC, SERIE R, ÁGUA PLUVIAL, DN 150 X 100 MM, JUNTA ELÁSTICA, FORNECIDO E INSTALADO EM CONDUTORES VERTICAIS DE ÁGUAS PLUVIAIS. AF_06/2022</t>
  </si>
  <si>
    <t>TÊ DE INSPEÇÃO, PVC, SERIE R, ÁGUA PLUVIAL, DN 75 MM, JUNTA ELÁSTICA, FORNECIDO E INSTALADO EM CONDUTORES VERTICAIS DE ÁGUAS PLUVIAIS. AF_06/2022</t>
  </si>
  <si>
    <t>TÊ DE INSPEÇÃO, PVC, SERIE R, ÁGUA PLUVIAL, DN 75 MM, JUNTA ELÁSTICA, FORNECIDO E INSTALADO EM RAMAL DE ENCAMINHAMENTO. AF_06/2022</t>
  </si>
  <si>
    <t>TÊ, PVC, SERIE R, ÁGUA PLUVIAL, DN 100 X 100 MM, JUNTA ELÁSTICA, FORNECIDO E INSTALADO EM CONDUTORES VERTICAIS DE ÁGUAS PLUVIAIS. AF_06/2022</t>
  </si>
  <si>
    <t>TÊ, PVC, SERIE R, ÁGUA PLUVIAL, DN 100 X 100 MM, JUNTA ELÁSTICA, FORNECIDO E INSTALADO EM RAMAL DE ENCAMINHAMENTO. AF_06/2022</t>
  </si>
  <si>
    <t>TÊ, PVC, SERIE R, ÁGUA PLUVIAL, DN 100 X 75 MM, JUNTA ELÁSTICA, FORNECIDO E INSTALADO EM CONDUTORES VERTICAIS DE ÁGUAS PLUVIAIS. AF_06/2022</t>
  </si>
  <si>
    <t>TÊ, PVC, SERIE R, ÁGUA PLUVIAL, DN 100 X 75 MM, JUNTA ELÁSTICA, FORNECIDO E INSTALADO EM RAMAL DE ENCAMINHAMENTO. AF_06/2022</t>
  </si>
  <si>
    <t>TÊ, PVC, SERIE R, ÁGUA PLUVIAL, DN 150 X 100 MM, JUNTA ELÁSTICA, FORNECIDO E INSTALADO EM CONDUTORES VERTICAIS DE ÁGUAS PLUVIAIS. AF_06/2022</t>
  </si>
  <si>
    <t>TÊ, PVC, SERIE R, ÁGUA PLUVIAL, DN 150 X 100 MM, JUNTA ELÁSTICA, FORNECIDO E INSTALADO EM RAMAL DE ENCAMINHAMENTO. AF_06/2022</t>
  </si>
  <si>
    <t>TÊ, PVC, SERIE R, ÁGUA PLUVIAL, DN 150 X 150 MM, JUNTA ELÁSTICA, FORNECIDO E INSTALADO EM CONDUTORES VERTICAIS DE ÁGUAS PLUVIAIS. AF_06/2022</t>
  </si>
  <si>
    <t>TÊ, PVC, SERIE R, ÁGUA PLUVIAL, DN 150 X 150 MM, JUNTA ELÁSTICA, FORNECIDO E INSTALADO EM RAMAL DE ENCAMINHAMENTO. AF_06/2022</t>
  </si>
  <si>
    <t>TÊ, PVC, SERIE R, ÁGUA PLUVIAL, DN 75 MM, JUNTA ELÁSTICA, FORNECIDO E INSTALADO EM RAMAL DE ENCAMINHAMENTO. AF_06/2022</t>
  </si>
  <si>
    <t>TÊ, PVC, SERIE R, ÁGUA PLUVIAL, DN 75 X 75 MM, JUNTA ELÁSTICA, FORNECIDO E INSTALADO EM CONDUTORES VERTICAIS DE ÁGUAS PLUVIAIS. AF_06/2022</t>
  </si>
  <si>
    <t>DIVISORIA (N2) - PAINEL/VIDRO - PAINEL C/ MSO/COMEIA E=35MM - PERFIS SIMPLES ACO GALVANIZADO PINTADO. AF_10/2025</t>
  </si>
  <si>
    <t>DIVISORIA (N2) - PAINEL/VIDRO - PAINEL DE PVC E=35MM - PERFIS SIMPLES ACO GALVANIZADO PINTADO. AF_10/2025</t>
  </si>
  <si>
    <t>DIVISORIA (N2) - PAINEL/VIDRO - PAINEL MDF/VIDRO 6 MM, LINHA 90 MM - PERFIS DE ALUMÍNIO EXTRUDADO. AF_10/2025</t>
  </si>
  <si>
    <t>DIVISORIA (N3) - PAINEL/VIDRO/PAINEL MSO/COMEIA E=35MM - PERFIS SIMPLES ACO GALVANIZADO PINTADO. AF_10/2025</t>
  </si>
  <si>
    <t>DIVISORIA (N3) - PAINEL/VIDRO/PAINEL PVC E=35MM - PERFIS SIMPLES ACO GALVANIZADO PINTADO. AF_10/2025</t>
  </si>
  <si>
    <t>DIVISORIA CEGA (N1) - PAINEL MDF, LINHA 90 MM - PERFIS DE ALUMÍNIO EXTRUDADO. AF_10/2025</t>
  </si>
  <si>
    <t>DIVISORIA CEGA (N1) - PAINEL MSO/COMEIA E=35MM - PERFIS SIMPLES ACO GALVANIZADO PINTADO. AF_10/2025</t>
  </si>
  <si>
    <t>DIVISORIA CEGA (N1) - PAINEL PVC E=35MM - PERFIS SIMPLES ACO GALVANIZADO PINTADO. AF_10/2025</t>
  </si>
  <si>
    <t>DIVISORIA SANITÁRIA, EM GRANITO CINZA POLIDO, ESP = 3CM, ASSENTADO COM ARGAMASSA COLANTE AC III-E. AF_10/2025</t>
  </si>
  <si>
    <t>DIVISORIA SANITÁRIA, EM MÁRMORE BRANCO POLIDO, ESP = 3CM, ASSENTADO COM ARGAMASSA COLANTE AC III-E. AF_10/2025</t>
  </si>
  <si>
    <t>DIVISORIA SANITÁRIA, EM PAINEL DE GRANILITE, ESP = 3CM, ASSENTADO COM ARGAMASSA COLANTE AC III-E. AF_10/2025</t>
  </si>
  <si>
    <t>DIVISÓRIA (N3) - PAINEL/VIDRO/PAINEL MDF, LINHA 90 MM - PERFIS DE ALUMINIO EXTRUDADO. AF_10/2025</t>
  </si>
  <si>
    <t>DIVISÓRIA EM VIDRO TEMPERADO 10 MM COM PORTA DE CORRER, INCLUSIVE FERRAGENS. AF_10/2025</t>
  </si>
  <si>
    <t>DIVISÓRIA FIXA EM VIDRO TEMPERADO 10 MM, SEM ABERTURA. AF_10/2025_PS</t>
  </si>
  <si>
    <t>DIVISÓRIA SALA LIMPA - PAINEL PIR 50 MM, PERFIS DE AÇO GALVANIZADO E ACABAMENTO COM PERFIS DE ALUMINIO CANTO ARREDONDADO PINTADO. AF_10/2025</t>
  </si>
  <si>
    <t>DIVISÓRIA SANITÁRIA, TIPO CABINE, EM PAINÉIS DE PVC, INCLUSIVE ESTRUTURA, PORTA E FERRAGENS. AF_10/2025</t>
  </si>
  <si>
    <t>DIVISÓRIA SANITÁRIA, TIPO CABINE, EM PAINÉIS ESTRUTURAIS TS, INCLUSIVE ESTRUTURA, PORTA E FERRAGENS. AF_10/2025</t>
  </si>
  <si>
    <t>PORTA DE CABINE SANITÁRIA EM VIDRO TEMPERADO 8MM, INCLUSIVE DOBRADIÇAS, BATENTE, TRINCO E CONTRA-TRINCO. AF_10/2025</t>
  </si>
  <si>
    <t>PORTA PARA DIVISÓRIA MDF/VIDRO 6 MM, LINHA 90 MM, 0,80 X 2,10 M - PERFIS DE ALUMINIO EXTRUDADO, INCLUSO PORTAL, BATENTES, DOBRADIÇAS E FECHADURA. AF_10/2025</t>
  </si>
  <si>
    <t>PORTA SALA LIMPA COM VISOR - PAINEL PIR 50 MM. AF_10/2025</t>
  </si>
  <si>
    <t>PORTA/PAINEL CEGO PARA DIVISÓRIA (N1) - PAINEL CEGO MSO/COMEIA E=35MM, S/ BONECA, INCLUSO BATENTE, TESTEIRO, DOBRADIÇAS E FECHADURA. AF_10/2025</t>
  </si>
  <si>
    <t>PORTA/VIDRO PARA DIVISÓRIA (N2) - PAINEL DE PVC E=35MM, S/ BONECA, INCLUSO BATENTE, TESTEIRO, DOBRADIÇAS E FECHADURA. AF_10/2025</t>
  </si>
  <si>
    <t>ABRIGO PARA HIDRANTE, 75X45X17CM, COM REGISTRO GLOBO ANGULAR 45 GRAUS 2 1/2", ADAPTADOR STORZ 2 1/2", MANGUEIRA DE INCÊNDIO 15M 2 1/2" E ESGUICHO EM LATÃO 2 1/2" - FORNECIMENTO E INSTALAÇÃO. AF_01/2026</t>
  </si>
  <si>
    <t>ABRIGO PARA HIDRANTE, 90X60X17CM, COM REGISTRO GLOBO ANGULAR 45 GRAUS 2 1/2", ADAPTADOR STORZ 2 1/2", MANGUEIRA DE INCÊNDIO 20M, REDUÇÃO 2 1/2" X 1 1/2" E ESGUICHO EM LATÃO 1 1/2" - FORNECIMENTO E INSTALAÇÃO. AF_01/2026</t>
  </si>
  <si>
    <t>ACOPLAMENTO RÍGIDO EM AÇO, CONEXÃO RANHURADA, DN 50 (2"), INSTALADO EM PRUMADAS - FORNECIMENTO E INSTALAÇÃO. AF_01/2026</t>
  </si>
  <si>
    <t>ACOPLAMENTO RÍGIDO EM AÇO, CONEXÃO RANHURADA, DN 65 (2 1/2"), INSTALADO EM PRUMADAS - FORNECIMENTO E INSTALAÇÃO. AF_01/2026</t>
  </si>
  <si>
    <t>ACOPLAMENTO RÍGIDO EM AÇO, CONEXÃO RANHURADA, DN 80 (3"), INSTALADO EM PRUMADAS - FORNECIMENTO E INSTALAÇÃO. AF_01/2026</t>
  </si>
  <si>
    <t>CAIXA DE INCÊNDIO 45X75X17CM - FORNECIMENTO E INSTALAÇÃO. AF_01/2026</t>
  </si>
  <si>
    <t>CAIXA DE INCÊNDIO 60X90X17CM - FORNECIMENTO E INSTALAÇÃO. AF_01/2026</t>
  </si>
  <si>
    <t>CONJUNTO DE MANGUEIRA PARA COMBATE A INCÊNDIO EM FIBRA DE POLIESTER PURA, COM 1.1/2", REVESTIDA INTERNAMENTE, COMPRIMENTO DE 15M - FORNECIMENTO E INSTALAÇÃO. AF_01/2026</t>
  </si>
  <si>
    <t>CURVA 45 GRAUS, EM AÇO, CONEXÃO RANHURADA, DN 50 (2"), INSTALADO EM PRUMADAS - FORNECIMENTO E INSTALAÇÃO. AF_01/2026</t>
  </si>
  <si>
    <t>CURVA 45 GRAUS, EM AÇO, CONEXÃO RANHURADA, DN 65 (2 1/2"), INSTALADO EM PRUMADAS - FORNECIMENTO E INSTALAÇÃO. AF_01/2026</t>
  </si>
  <si>
    <t>CURVA 45 GRAUS, EM AÇO, CONEXÃO RANHURADA, DN 80 (3"), INSTALADO EM PRUMADAS - FORNECIMENTO E INSTALAÇÃO. AF_01/2026</t>
  </si>
  <si>
    <t>CURVA 45 GRAUS, EM AÇO, CONEXÃO SOLDADA, DN 15 (1/2"), INSTALADO EM RAMAIS E SUB-RAMAIS DE GÁS - FORNECIMENTO E INSTALAÇÃO. AF_01/2026</t>
  </si>
  <si>
    <t>CURVA 45 GRAUS, EM AÇO, CONEXÃO SOLDADA, DN 20 (3/4"), INSTALADO EM RAMAIS E SUB-RAMAIS DE GÁS - FORNECIMENTO E INSTALAÇÃO. AF_01/2026</t>
  </si>
  <si>
    <t>CURVA 45 GRAUS, EM AÇO, CONEXÃO SOLDADA, DN 25 (1"), INSTALADO EM RAMAIS E SUB-RAMAIS DE GÁS - FORNECIMENTO E INSTALAÇÃO. AF_01/2026</t>
  </si>
  <si>
    <t>CURVA 45 GRAUS, EM AÇO, CONEXÃO SOLDADA, DN 25 (1"), INSTALADO EM REDE DE ALIMENTAÇÃO PARA HIDRANTE - FORNECIMENTO E INSTALAÇÃO. AF_01/2026</t>
  </si>
  <si>
    <t>CURVA 45 GRAUS, EM AÇO, CONEXÃO SOLDADA, DN 25 (1"), INSTALADO EM REDE DE ALIMENTAÇÃO PARA SPRINKLER - FORNECIMENTO E INSTALAÇÃO. AF_01/2026</t>
  </si>
  <si>
    <t>CURVA 45 GRAUS, EM AÇO, CONEXÃO SOLDADA, DN 32 (1 1/4"), INSTALADO EM REDE DE ALIMENTAÇÃO PARA HIDRANTE - FORNECIMENTO E INSTALAÇÃO. AF_01/2026</t>
  </si>
  <si>
    <t>CURVA 45 GRAUS, EM AÇO, CONEXÃO SOLDADA, DN 32 (1 1/4"), INSTALADO EM REDE DE ALIMENTAÇÃO PARA SPRINKLER - FORNECIMENTO E INSTALAÇÃO. AF_01/2026</t>
  </si>
  <si>
    <t>CURVA 45 GRAUS, EM AÇO, CONEXÃO SOLDADA, DN 40 (1 1/2"), INSTALADO EM REDE DE ALIMENTAÇÃO PARA HIDRANTE - FORNECIMENTO E INSTALAÇÃO. AF_01/2026</t>
  </si>
  <si>
    <t>CURVA 45 GRAUS, EM AÇO, CONEXÃO SOLDADA, DN 40 (1 1/2"), INSTALADO EM REDE DE ALIMENTAÇÃO PARA SPRINKLER - FORNECIMENTO E INSTALAÇÃO. AF_01/2026</t>
  </si>
  <si>
    <t>CURVA 45 GRAUS, EM AÇO, CONEXÃO SOLDADA, DN 50 (2"), INSTALADO EM PRUMADAS - FORNECIMENTO E INSTALAÇÃO. AF_01/2026</t>
  </si>
  <si>
    <t>CURVA 45 GRAUS, EM AÇO, CONEXÃO SOLDADA, DN 50 (2"), INSTALADO EM REDE DE ALIMENTAÇÃO PARA HIDRANTE - FORNECIMENTO E INSTALAÇÃO. AF_01/2026</t>
  </si>
  <si>
    <t>CURVA 45 GRAUS, EM AÇO, CONEXÃO SOLDADA, DN 50 (2"), INSTALADO EM REDE DE ALIMENTAÇÃO PARA SPRINKLER - FORNECIMENTO E INSTALAÇÃO. AF_01/2026</t>
  </si>
  <si>
    <t>CURVA 45 GRAUS, EM AÇO, CONEXÃO SOLDADA, DN 65 (2 1/2"), INSTALADO EM PRUMADAS - FORNECIMENTO E INSTALAÇÃO. AF_01/2026</t>
  </si>
  <si>
    <t>CURVA 45 GRAUS, EM AÇO, CONEXÃO SOLDADA, DN 65 (2 1/2"), INSTALADO EM REDE DE ALIMENTAÇÃO PARA HIDRANTE - FORNECIMENTO E INSTALAÇÃO. AF_01/2026</t>
  </si>
  <si>
    <t>CURVA 45 GRAUS, EM AÇO, CONEXÃO SOLDADA, DN 65 (2 1/2"), INSTALADO EM REDE DE ALIMENTAÇÃO PARA SPRINKLER - FORNECIMENTO E INSTALAÇÃO. AF_01/2026</t>
  </si>
  <si>
    <t>CURVA 45 GRAUS, EM AÇO, CONEXÃO SOLDADA, DN 80 (3"), INSTALADO EM PRUMADAS - FORNECIMENTO E INSTALAÇÃO. AF_01/2026</t>
  </si>
  <si>
    <t>CURVA 45 GRAUS, EM AÇO, CONEXÃO SOLDADA, DN 80 (3"), INSTALADO EM REDE DE ALIMENTAÇÃO PARA HIDRANTE - FORNECIMENTO E INSTALAÇÃO. AF_01/2026</t>
  </si>
  <si>
    <t>CURVA 45 GRAUS, EM AÇO, CONEXÃO SOLDADA, DN 80 (3"), INSTALADO EM REDE DE ALIMENTAÇÃO PARA SPRINKLER - FORNECIMENTO E INSTALAÇÃO. AF_01/2026</t>
  </si>
  <si>
    <t>CURVA 90 GRAUS, EM AÇO, CONEXÃO RANHURADA, DN 50 (2"), INSTALADO EM PRUMADAS - FORNECIMENTO E INSTALAÇÃO. AF_01/2026</t>
  </si>
  <si>
    <t>CURVA 90 GRAUS, EM AÇO, CONEXÃO RANHURADA, DN 65 (2 1/2"), INSTALADO EM PRUMADAS - FORNECIMENTO E INSTALAÇÃO. AF_01/2026</t>
  </si>
  <si>
    <t>CURVA 90 GRAUS, EM AÇO, CONEXÃO RANHURADA, DN 80 (3"), INSTALADO EM PRUMADAS - FORNECIMENTO E INSTALAÇÃO. AF_01/2026</t>
  </si>
  <si>
    <t>CURVA 90 GRAUS, EM AÇO, CONEXÃO SOLDADA, DN 15 (1/2"), INSTALADO EM RAMAIS E SUB-RAMAIS DE GÁS - FORNECIMENTO E INSTALAÇÃO. AF_01/2026</t>
  </si>
  <si>
    <t>CURVA 90 GRAUS, EM AÇO, CONEXÃO SOLDADA, DN 20 (3/4"), INSTALADO EM RAMAIS E SUB-RAMAIS DE GÁS - FORNECIMENTO E INSTALAÇÃO. AF_01/2026</t>
  </si>
  <si>
    <t>CURVA 90 GRAUS, EM AÇO, CONEXÃO SOLDADA, DN 25 (1"), INSTALADO EM RAMAIS E SUB-RAMAIS DE GÁS - FORNECIMENTO E INSTALAÇÃO. AF_01/2026</t>
  </si>
  <si>
    <t>CURVA 90 GRAUS, EM AÇO, CONEXÃO SOLDADA, DN 25 (1"), INSTALADO EM REDE DE ALIMENTAÇÃO PARA HIDRANTE - FORNECIMENTO E INSTALAÇÃO. AF_01/2026</t>
  </si>
  <si>
    <t>CURVA 90 GRAUS, EM AÇO, CONEXÃO SOLDADA, DN 25 (1"), INSTALADO EM REDE DE ALIMENTAÇÃO PARA SPRINKLER - FORNECIMENTO E INSTALAÇÃO. AF_01/2026</t>
  </si>
  <si>
    <t>CURVA 90 GRAUS, EM AÇO, CONEXÃO SOLDADA, DN 32 (1 1/4"), INSTALADO EM REDE DE ALIMENTAÇÃO PARA HIDRANTE - FORNECIMENTO E INSTALAÇÃO. AF_01/2026</t>
  </si>
  <si>
    <t>CURVA 90 GRAUS, EM AÇO, CONEXÃO SOLDADA, DN 32 (1 1/4"), INSTALADO EM REDE DE ALIMENTAÇÃO PARA SPRINKLER - FORNECIMENTO E INSTALAÇÃO. AF_01/2026</t>
  </si>
  <si>
    <t>CURVA 90 GRAUS, EM AÇO, CONEXÃO SOLDADA, DN 40 (1 1/2"), INSTALADO EM REDE DE ALIMENTAÇÃO PARA HIDRANTE - FORNECIMENTO E INSTALAÇÃO. AF_01/2026</t>
  </si>
  <si>
    <t>CURVA 90 GRAUS, EM AÇO, CONEXÃO SOLDADA, DN 40 (1 1/2"), INSTALADO EM REDE DE ALIMENTAÇÃO PARA SPRINKLER - FORNECIMENTO E INSTALAÇÃO. AF_01/2026</t>
  </si>
  <si>
    <t>CURVA 90 GRAUS, EM AÇO, CONEXÃO SOLDADA, DN 50 (2"), INSTALADO EM PRUMADAS - FORNECIMENTO E INSTALAÇÃO. AF_01/2026</t>
  </si>
  <si>
    <t>CURVA 90 GRAUS, EM AÇO, CONEXÃO SOLDADA, DN 50 (2"), INSTALADO EM REDE DE ALIMENTAÇÃO PARA HIDRANTE - FORNECIMENTO E INSTALAÇÃO. AF_01/2026</t>
  </si>
  <si>
    <t>CURVA 90 GRAUS, EM AÇO, CONEXÃO SOLDADA, DN 50 (2"), INSTALADO EM REDE DE ALIMENTAÇÃO PARA SPRINKLER - FORNECIMENTO E INSTALAÇÃO. AF_01/2026</t>
  </si>
  <si>
    <t>CURVA 90 GRAUS, EM AÇO, CONEXÃO SOLDADA, DN 65 (2 1/2"), INSTALADO EM PRUMADAS - FORNECIMENTO E INSTALAÇÃO. AF_01/2026</t>
  </si>
  <si>
    <t>CURVA 90 GRAUS, EM AÇO, CONEXÃO SOLDADA, DN 65 (2 1/2"), INSTALADO EM REDE DE ALIMENTAÇÃO PARA HIDRANTE - FORNECIMENTO E INSTALAÇÃO. AF_01/2026</t>
  </si>
  <si>
    <t>CURVA 90 GRAUS, EM AÇO, CONEXÃO SOLDADA, DN 65 (2 1/2"), INSTALADO EM REDE DE ALIMENTAÇÃO PARA SPRINKLER - FORNECIMENTO E INSTALAÇÃO. AF_01/2026</t>
  </si>
  <si>
    <t>CURVA 90 GRAUS, EM AÇO, CONEXÃO SOLDADA, DN 80 (3"), INSTALADO EM PRUMADAS - FORNECIMENTO E INSTALAÇÃO. AF_01/2026</t>
  </si>
  <si>
    <t>CURVA 90 GRAUS, EM AÇO, CONEXÃO SOLDADA, DN 80 (3"), INSTALADO EM REDE DE ALIMENTAÇÃO PARA HIDRANTE - FORNECIMENTO E INSTALAÇÃO. AF_01/2026</t>
  </si>
  <si>
    <t>CURVA 90 GRAUS, EM AÇO, CONEXÃO SOLDADA, DN 80 (3"), INSTALADO EM REDE DE ALIMENTAÇÃO PARA SPRINKLER - FORNECIMENTO E INSTALAÇÃO. AF_01/2026</t>
  </si>
  <si>
    <t>EXTINTOR DE INCÊNDIO PORTÁTIL COM CARGA DE CO2 DE 4 KG, CLASSE BC - FORNECIMENTO E INSTALAÇÃO. AF_01/2026_PE</t>
  </si>
  <si>
    <t>EXTINTOR DE INCÊNDIO PORTÁTIL COM CARGA DE CO2 DE 6 KG, CLASSE BC - FORNECIMENTO E INSTALAÇÃO. AF_01/2026_PE</t>
  </si>
  <si>
    <t>EXTINTOR DE INCÊNDIO PORTÁTIL COM CARGA DE PQS DE 12 KG, CLASSE BC - FORNECIMENTO E INSTALAÇÃO. AF_01/2026_PE</t>
  </si>
  <si>
    <t>EXTINTOR DE INCÊNDIO PORTÁTIL COM CARGA DE PQS DE 4 KG, CLASSE BC - FORNECIMENTO E INSTALAÇÃO. AF_01/2026_PE</t>
  </si>
  <si>
    <t>EXTINTOR DE INCÊNDIO PORTÁTIL COM CARGA DE PQS DE 6 KG, CLASSE BC - FORNECIMENTO E INSTALAÇÃO. AF_01/2026_PE</t>
  </si>
  <si>
    <t>EXTINTOR DE INCÊNDIO PORTÁTIL COM CARGA DE PQS DE 8 KG, CLASSE BC - FORNECIMENTO E INSTALAÇÃO. AF_01/2026_PE</t>
  </si>
  <si>
    <t>EXTINTOR DE INCÊNDIO PORTÁTIL COM CARGA DE ÁGUA PRESSURIZADA DE 10 L, CLASSE A - FORNECIMENTO E INSTALAÇÃO. AF_01/2026_PE</t>
  </si>
  <si>
    <t>JOELHO 45 GRAUS, EM FERRO GALVANIZADO, CONEXÃO ROSQUEADA, DN 15 (1/2"), INSTALADO EM RAMAIS E SUB-RAMAIS DE GÁS - FORNECIMENTO E INSTALAÇÃO. AF_01/2026</t>
  </si>
  <si>
    <t>JOELHO 45 GRAUS, EM FERRO GALVANIZADO, CONEXÃO ROSQUEADA, DN 20 (3/4"), INSTALADO EM RAMAIS E SUB-RAMAIS DE GÁS - FORNECIMENTO E INSTALAÇÃO. AF_01/2026</t>
  </si>
  <si>
    <t>JOELHO 45 GRAUS, EM FERRO GALVANIZADO, CONEXÃO ROSQUEADA, DN 25 (1"), INSTALADO EM RAMAIS E SUB-RAMAIS DE GÁS - FORNECIMENTO E INSTALAÇÃO. AF_01/2026</t>
  </si>
  <si>
    <t>JOELHO 45 GRAUS, EM FERRO GALVANIZADO, CONEXÃO ROSQUEADA, DN 25 (1"), INSTALADO EM REDE DE ALIMENTAÇÃO PARA SPRINKLER - FORNECIMENTO E INSTALAÇÃO. AF_01/2026</t>
  </si>
  <si>
    <t>JOELHO 45 GRAUS, EM FERRO GALVANIZADO, CONEXÃO ROSQUEADA, DN 32 (1 1/4"), INSTALADO EM REDE DE ALIMENTAÇÃO PARA SPRINKLER - FORNECIMENTO E INSTALAÇÃO. AF_01/2026</t>
  </si>
  <si>
    <t>JOELHO 45 GRAUS, EM FERRO GALVANIZADO, CONEXÃO ROSQUEADA, DN 40 (1 1/2"), INSTALADO EM REDE DE ALIMENTAÇÃO PARA SPRINKLER - FORNECIMENTO E INSTALAÇÃO. AF_01/2026</t>
  </si>
  <si>
    <t>JOELHO 45 GRAUS, EM FERRO GALVANIZADO, CONEXÃO ROSQUEADA, DN 50 (2"), INSTALADO EM REDE DE ALIMENTAÇÃO PARA SPRINKLER - FORNECIMENTO E INSTALAÇÃO. AF_01/2026</t>
  </si>
  <si>
    <t>JOELHO 45 GRAUS, EM FERRO GALVANIZADO, CONEXÃO ROSQUEADA, DN 65 (2 1/2"), INSTALADO EM REDE DE ALIMENTAÇÃO PARA SPRINKLER - FORNECIMENTO E INSTALAÇÃO. AF_01/2026</t>
  </si>
  <si>
    <t>JOELHO 45 GRAUS, EM FERRO GALVANIZADO, CONEXÃO ROSQUEADA, DN 80 (3"), INSTALADO EM REDE DE ALIMENTAÇÃO PARA HIDRANTE - FORNECIMENTO E INSTALAÇÃO. AF_01/2026</t>
  </si>
  <si>
    <t>JOELHO 45 GRAUS, EM FERRO GALVANIZADO, CONEXÃO ROSQUEADA, DN 80 (3"), INSTALADO EM REDE DE ALIMENTAÇÃO PARA SPRINKLER - FORNECIMENTO E INSTALAÇÃO. AF_01/2026</t>
  </si>
  <si>
    <t>JOELHO 45 GRAUS, EM FERRO GALVANIZADO, DN 25 (1"), CONEXÃO ROSQUEADA, INSTALADO EM REDE DE ALIMENTAÇÃO PARA HIDRANTE - FORNECIMENTO E INSTALAÇÃO. AF_01/2026</t>
  </si>
  <si>
    <t>JOELHO 45 GRAUS, EM FERRO GALVANIZADO, DN 32 (1 1/4"), CONEXÃO ROSQUEADA, INSTALADO EM REDE DE ALIMENTAÇÃO PARA HIDRANTE - FORNECIMENTO E INSTALAÇÃO. AF_01/2026</t>
  </si>
  <si>
    <t>JOELHO 45 GRAUS, EM FERRO GALVANIZADO, DN 40 (1 1/2"), CONEXÃO ROSQUEADA, INSTALADO EM REDE DE ALIMENTAÇÃO PARA HIDRANTE - FORNECIMENTO E INSTALAÇÃO. AF_01/2026</t>
  </si>
  <si>
    <t>JOELHO 45 GRAUS, EM FERRO GALVANIZADO, DN 50 (2"), CONEXÃO ROSQUEADA, INSTALADO EM PRUMADAS - FORNECIMENTO E INSTALAÇÃO. AF_01/2026</t>
  </si>
  <si>
    <t>JOELHO 45 GRAUS, EM FERRO GALVANIZADO, DN 50 (2"), CONEXÃO ROSQUEADA, INSTALADO EM REDE DE ALIMENTAÇÃO PARA HIDRANTE - FORNECIMENTO E INSTALAÇÃO. AF_01/2026</t>
  </si>
  <si>
    <t>JOELHO 45 GRAUS, EM FERRO GALVANIZADO, DN 65 (2 1/2"), CONEXÃO ROSQUEADA, INSTALADO EM PRUMADAS - FORNECIMENTO E INSTALAÇÃO. AF_01/2026</t>
  </si>
  <si>
    <t>JOELHO 45 GRAUS, EM FERRO GALVANIZADO, DN 65 (2 1/2"), CONEXÃO ROSQUEADA, INSTALADO EM REDE DE ALIMENTAÇÃO PARA HIDRANTE - FORNECIMENTO E INSTALAÇÃO. AF_01/2026</t>
  </si>
  <si>
    <t>JOELHO 45 GRAUS, EM FERRO GALVANIZADO, DN 80 (3"), CONEXÃO ROSQUEADA, INSTALADO EM PRUMADAS - FORNECIMENTO E INSTALAÇÃO. AF_01/2026</t>
  </si>
  <si>
    <t>JOELHO 90 GRAUS, EM FERRO GALVANIZADO, CONEXÃO ROSQUEADA, DN 15 (1/2"), INSTALADO EM RAMAIS E SUB-RAMAIS DE GÁS - FORNECIMENTO E INSTALAÇÃO. AF_01/2026</t>
  </si>
  <si>
    <t>JOELHO 90 GRAUS, EM FERRO GALVANIZADO, CONEXÃO ROSQUEADA, DN 20 (3/4"), INSTALADO EM RAMAIS E SUB-RAMAIS DE GÁS - FORNECIMENTO E INSTALAÇÃO. AF_01/2026</t>
  </si>
  <si>
    <t>JOELHO 90 GRAUS, EM FERRO GALVANIZADO, CONEXÃO ROSQUEADA, DN 25 (1"), INSTALADO EM RAMAIS E SUB-RAMAIS DE GÁS - FORNECIMENTO E INSTALAÇÃO. AF_01/2026</t>
  </si>
  <si>
    <t>JOELHO 90 GRAUS, EM FERRO GALVANIZADO, CONEXÃO ROSQUEADA, DN 25 (1"), INSTALADO EM REDE DE ALIMENTAÇÃO PARA SPRINKLER - FORNECIMENTO E INSTALAÇÃO. AF_01/2026</t>
  </si>
  <si>
    <t>JOELHO 90 GRAUS, EM FERRO GALVANIZADO, CONEXÃO ROSQUEADA, DN 32 (1 1/4"), INSTALADO EM REDE DE ALIMENTAÇÃO PARA SPRINKLER - FORNECIMENTO E INSTALAÇÃO. AF_01/2026</t>
  </si>
  <si>
    <t>JOELHO 90 GRAUS, EM FERRO GALVANIZADO, CONEXÃO ROSQUEADA, DN 40 (1 1/2"), INSTALADO EM REDE DE ALIMENTAÇÃO PARA SPRINKLER - FORNECIMENTO E INSTALAÇÃO. AF_01/2026</t>
  </si>
  <si>
    <t>JOELHO 90 GRAUS, EM FERRO GALVANIZADO, CONEXÃO ROSQUEADA, DN 50 (2"), INSTALADO EM REDE DE ALIMENTAÇÃO PARA SPRINKLER - FORNECIMENTO E INSTALAÇÃO. AF_01/2026</t>
  </si>
  <si>
    <t>JOELHO 90 GRAUS, EM FERRO GALVANIZADO, CONEXÃO ROSQUEADA, DN 65 (2 1/2"), INSTALADO EM REDE DE ALIMENTAÇÃO PARA SPRINKLER - FORNECIMENTO E INSTALAÇÃO. AF_01/2026</t>
  </si>
  <si>
    <t>JOELHO 90 GRAUS, EM FERRO GALVANIZADO, CONEXÃO ROSQUEADA, DN 80 (3"), INSTALADO EM REDE DE ALIMENTAÇÃO PARA HIDRANTE - FORNECIMENTO E INSTALAÇÃO. AF_01/2026</t>
  </si>
  <si>
    <t>JOELHO 90 GRAUS, EM FERRO GALVANIZADO, CONEXÃO ROSQUEADA, DN 80 (3"), INSTALADO EM REDE DE ALIMENTAÇÃO PARA SPRINKLER - FORNECIMENTO E INSTALAÇÃO. AF_01/2026</t>
  </si>
  <si>
    <t>JOELHO 90 GRAUS, EM FERRO GALVANIZADO, DN 25 (1"), CONEXÃO ROSQUEADA, INSTALADO EM REDE DE ALIMENTAÇÃO PARA HIDRANTE - FORNECIMENTO E INSTALAÇÃO. AF_01/2026</t>
  </si>
  <si>
    <t>JOELHO 90 GRAUS, EM FERRO GALVANIZADO, DN 32 (1 1/4"), CONEXÃO ROSQUEADA, INSTALADO EM REDE DE ALIMENTAÇÃO PARA HIDRANTE - FORNECIMENTO E INSTALAÇÃO. AF_01/2026</t>
  </si>
  <si>
    <t>JOELHO 90 GRAUS, EM FERRO GALVANIZADO, DN 40 (1 1/2"), CONEXÃO ROSQUEADA, INSTALADO EM REDE DE ALIMENTAÇÃO PARA HIDRANTE - FORNECIMENTO E INSTALAÇÃO. AF_01/2026</t>
  </si>
  <si>
    <t>JOELHO 90 GRAUS, EM FERRO GALVANIZADO, DN 50 (2"), CONEXÃO ROSQUEADA, INSTALADO EM PRUMADAS - FORNECIMENTO E INSTALAÇÃO. AF_01/2026</t>
  </si>
  <si>
    <t>JOELHO 90 GRAUS, EM FERRO GALVANIZADO, DN 50 (2"), CONEXÃO ROSQUEADA, INSTALADO EM REDE DE ALIMENTAÇÃO PARA HIDRANTE - FORNECIMENTO E INSTALAÇÃO. AF_01/2026</t>
  </si>
  <si>
    <t>JOELHO 90 GRAUS, EM FERRO GALVANIZADO, DN 65 (2 1/2"), CONEXÃO ROSQUEADA, INSTALADO EM PRUMADAS - FORNECIMENTO E INSTALAÇÃO. AF_01/2026</t>
  </si>
  <si>
    <t>JOELHO 90 GRAUS, EM FERRO GALVANIZADO, DN 65 (2 1/2"), CONEXÃO ROSQUEADA, INSTALADO EM REDE DE ALIMENTAÇÃO PARA HIDRANTE - FORNECIMENTO E INSTALAÇÃO. AF_01/2026</t>
  </si>
  <si>
    <t>JOELHO 90 GRAUS, EM FERRO GALVANIZADO, DN 80 (3"), CONEXÃO ROSQUEADA, INSTALADO EM PRUMADAS - FORNECIMENTO E INSTALAÇÃO. AF_01/2026</t>
  </si>
  <si>
    <t>JOELHO 90°, EM FERRO GALVANIZADO, 4", CONEXÃO ROSQUEADA, INSTALADO EM PRUMADAS - FORNECIMENTO E INSTALAÇÃO. AF_01/2026</t>
  </si>
  <si>
    <t>JOELHO 90°, EM FERRO GALVANIZADO, 4", CONEXÃO ROSQUEADA, INSTALADO EM REDE DE ALIMENTAÇÃO PARA HIDRANTE - FORNECIMENTO E INSTALAÇÃO. AF_01/2026</t>
  </si>
  <si>
    <t>LUVA COM REDUÇÃO, EM AÇO, CONEXÃO SOLDADA, DN 20 X 15 MM (3/4" X 1/2"), INSTALADO EM RAMAIS E SUB-RAMAIS DE GÁS - FORNECIMENTO E INSTALAÇÃO. AF_01/2026</t>
  </si>
  <si>
    <t>LUVA COM REDUÇÃO, EM AÇO, CONEXÃO SOLDADA, DN 25 X 20 MM (1 X 3/4"), INSTALADO EM REDE DE ALIMENTAÇÃO PARA HIDRANTE - FORNECIMENTO E INSTALAÇÃO. AF_01/2026</t>
  </si>
  <si>
    <t>LUVA COM REDUÇÃO, EM AÇO, CONEXÃO SOLDADA, DN 25 X 20 MM (1" X 3/4"), INSTALADO EM RAMAIS E SUB-RAMAIS DE GÁS - FORNECIMENTO E INSTALAÇÃO. AF_01/2026</t>
  </si>
  <si>
    <t>LUVA COM REDUÇÃO, EM AÇO, CONEXÃO SOLDADA, DN 25 X 20 MM (1" X 3/4"), INSTALADO EM REDE DE ALIMENTAÇÃO PARA SPRINKLER - FORNECIMENTO E INSTALAÇÃO. AF_01/2026</t>
  </si>
  <si>
    <t>LUVA COM REDUÇÃO, EM AÇO, CONEXÃO SOLDADA, DN 32 X 25 MM (1 1/4" X 1"), INSTALADO EM REDE DE ALIMENTAÇÃO PARA HIDRANTE - FORNECIMENTO E INSTALAÇÃO. AF_01/2026</t>
  </si>
  <si>
    <t>LUVA COM REDUÇÃO, EM AÇO, CONEXÃO SOLDADA, DN 32 X 25 MM (1 1/4" X 1"), INSTALADO EM REDE DE ALIMENTAÇÃO PARA SPRINKLER - FORNECIMENTO E INSTALAÇÃO. AF_01/2026</t>
  </si>
  <si>
    <t>LUVA COM REDUÇÃO, EM AÇO, CONEXÃO SOLDADA, DN 40 X 32 MM (1 1/2" X 1 1/4"), INSTALADO EM REDE DE ALIMENTAÇÃO PARA HIDRANTE - FORNECIMENTO E INSTALAÇÃO. AF_01/2026</t>
  </si>
  <si>
    <t>LUVA COM REDUÇÃO, EM AÇO, CONEXÃO SOLDADA, DN 40 X 32 MM (1 1/2" X 1 1/4"), INSTALADO EM REDE DE ALIMENTAÇÃO PARA SPRINKLER - FORNECIMENTO E INSTALAÇÃO. AF_01/2026</t>
  </si>
  <si>
    <t>LUVA COM REDUÇÃO, EM AÇO, CONEXÃO SOLDADA, DN 50 X 40 MM (2 X 1 1/2"), INSTALADO EM PRUMADAS - FORNECIMENTO E INSTALAÇÃO. AF_01/2026</t>
  </si>
  <si>
    <t>LUVA COM REDUÇÃO, EM AÇO, CONEXÃO SOLDADA, DN 50 X 40 MM (2" X 1 1/2"), INSTALADO EM REDE DE ALIMENTAÇÃO PARA HIDRANTE - FORNECIMENTO E INSTALAÇÃO. AF_01/2026</t>
  </si>
  <si>
    <t>LUVA COM REDUÇÃO, EM AÇO, CONEXÃO SOLDADA, DN 50 X 40 MM (2" X 1 1/2"), INSTALADO EM REDE DE ALIMENTAÇÃO PARA SPRINKLER - FORNECIMENTO E INSTALAÇÃO. AF_01/2026</t>
  </si>
  <si>
    <t>LUVA COM REDUÇÃO, EM AÇO, CONEXÃO SOLDADA, DN 65 X 50 MM (2 1/2" X 2"), INSTALADO EM PRUMADAS - FORNECIMENTO E INSTALAÇÃO. AF_01/2026</t>
  </si>
  <si>
    <t>LUVA COM REDUÇÃO, EM AÇO, CONEXÃO SOLDADA, DN 65 X 50 MM (2 1/2" X 2"), INSTALADO EM REDE DE ALIMENTAÇÃO PARA HIDRANTE - FORNECIMENTO E INSTALAÇÃO. AF_01/2026</t>
  </si>
  <si>
    <t>LUVA COM REDUÇÃO, EM AÇO, CONEXÃO SOLDADA, DN 65 X 50 MM (2 1/2" X 2"), INSTALADO EM REDE DE ALIMENTAÇÃO PARA SPRINKLER - FORNECIMENTO E INSTALAÇÃO. AF_01/2026</t>
  </si>
  <si>
    <t>LUVA COM REDUÇÃO, EM AÇO, CONEXÃO SOLDADA, DN 80 X 65 MM (3" X 2 1/2"), INSTALADO EM PRUMADAS - FORNECIMENTO E INSTALAÇÃO. AF_01/2026</t>
  </si>
  <si>
    <t>LUVA COM REDUÇÃO, EM AÇO, CONEXÃO SOLDADA, DN 80 X 65 MM (3" X 2 1/2"), INSTALADO EM REDE DE ALIMENTAÇÃO PARA HIDRANTE - FORNECIMENTO E INSTALAÇÃO. AF_01/2026</t>
  </si>
  <si>
    <t>LUVA COM REDUÇÃO, EM AÇO, CONEXÃO SOLDADA, DN 80 X 65 MM (3" X 2 1/2"), INSTALADO EM REDE DE ALIMENTAÇÃO PARA SPRINKLER - FORNECIMENTO E INSTALAÇÃO. AF_01/2026</t>
  </si>
  <si>
    <t>LUVA DE REDUÇÃO, EM FERRO GALVANIZADO, 1 1/2" X 1 1/4", CONEXÃO ROSQUEADA, INSTALADO EM REDE DE ALIMENTAÇÃO PARA HIDRANTE - FORNECIMENTO E INSTALAÇÃO. AF_01/2026</t>
  </si>
  <si>
    <t>LUVA DE REDUÇÃO, EM FERRO GALVANIZADO, 1 1/2" X 1 1/4", CONEXÃO ROSQUEADA, INSTALADO EM REDE DE ALIMENTAÇÃO PARA SPRINKLER - FORNECIMENTO E INSTALAÇÃO. AF_01/2026</t>
  </si>
  <si>
    <t>LUVA DE REDUÇÃO, EM FERRO GALVANIZADO, 1 1/2" X 1", CONEXÃO ROSQUEADA, INSTALADO EM REDE DE ALIMENTAÇÃO PARA HIDRANTE - FORNECIMENTO E INSTALAÇÃO. AF_01/2026</t>
  </si>
  <si>
    <t>LUVA DE REDUÇÃO, EM FERRO GALVANIZADO, 1 1/2" X 1", CONEXÃO ROSQUEADA, INSTALADO EM REDE DE ALIMENTAÇÃO PARA SPRINKLER - FORNECIMENTO E INSTALAÇÃO. AF_01/2026</t>
  </si>
  <si>
    <t>LUVA DE REDUÇÃO, EM FERRO GALVANIZADO, 1 1/2" X 3/4", CONEXÃO ROSQUEADA, INSTALADO EM REDE DE ALIMENTAÇÃO PARA HIDRANTE - FORNECIMENTO E INSTALAÇÃO. AF_01/2026</t>
  </si>
  <si>
    <t>LUVA DE REDUÇÃO, EM FERRO GALVANIZADO, 1 1/2" X 3/4", CONEXÃO ROSQUEADA, INSTALADO EM REDE DE ALIMENTAÇÃO PARA SPRINKLER - FORNECIMENTO E INSTALAÇÃO. AF_01/2026</t>
  </si>
  <si>
    <t>LUVA DE REDUÇÃO, EM FERRO GALVANIZADO, 1 1/4" X 1", CONEXÃO ROSQUEADA, INSTALADO EM REDE DE ALIMENTAÇÃO PARA HIDRANTE - FORNECIMENTO E INSTALAÇÃO. AF_01/2026</t>
  </si>
  <si>
    <t>LUVA DE REDUÇÃO, EM FERRO GALVANIZADO, 1 1/4" X 1", CONEXÃO ROSQUEADA, INSTALADO EM REDE DE ALIMENTAÇÃO PARA SPRINKLER - FORNECIMENTO E INSTALAÇÃO. AF_01/2026</t>
  </si>
  <si>
    <t>LUVA DE REDUÇÃO, EM FERRO GALVANIZADO, 1 1/4" X 1/2", CONEXÃO ROSQUEADA, INSTALADO EM REDE DE ALIMENTAÇÃO PARA HIDRANTE - FORNECIMENTO E INSTALAÇÃO. AF_01/2026</t>
  </si>
  <si>
    <t>LUVA DE REDUÇÃO, EM FERRO GALVANIZADO, 1 1/4" X 1/2", CONEXÃO ROSQUEADA, INSTALADO EM REDE DE ALIMENTAÇÃO PARA SPRINKLER - FORNECIMENTO E INSTALAÇÃO. AF_01/2026</t>
  </si>
  <si>
    <t>LUVA DE REDUÇÃO, EM FERRO GALVANIZADO, 1 1/4" X 3/4", CONEXÃO ROSQUEADA, INSTALADO EM REDE DE ALIMENTAÇÃO PARA HIDRANTE - FORNECIMENTO E INSTALAÇÃO. AF_01/2026</t>
  </si>
  <si>
    <t>LUVA DE REDUÇÃO, EM FERRO GALVANIZADO, 1 1/4" X 3/4", CONEXÃO ROSQUEADA, INSTALADO EM REDE DE ALIMENTAÇÃO PARA SPRINKLER - FORNECIMENTO E INSTALAÇÃO. AF_01/2026</t>
  </si>
  <si>
    <t>LUVA DE REDUÇÃO, EM FERRO GALVANIZADO, 1" X 1/2", CONEXÃO ROSQUEADA, INSTALADO EM REDE DE ALIMENTAÇÃO PARA HIDRANTE - FORNECIMENTO E INSTALAÇÃO. AF_01/2026</t>
  </si>
  <si>
    <t>LUVA DE REDUÇÃO, EM FERRO GALVANIZADO, 1" X 1/2", CONEXÃO ROSQUEADA, INSTALADO EM REDE DE ALIMENTAÇÃO PARA SPRINKLER - FORNECIMENTO E INSTALAÇÃO. AF_01/2026</t>
  </si>
  <si>
    <t>LUVA DE REDUÇÃO, EM FERRO GALVANIZADO, 1" X 3/4", CONEXÃO ROSQUEADA, INSTALADO EM REDE DE ALIMENTAÇÃO PARA HIDRANTE - FORNECIMENTO E INSTALAÇÃO. AF_01/2026</t>
  </si>
  <si>
    <t>LUVA DE REDUÇÃO, EM FERRO GALVANIZADO, 1" X 3/4", CONEXÃO ROSQUEADA, INSTALADO EM REDE DE ALIMENTAÇÃO PARA SPRINKLER - FORNECIMENTO E INSTALAÇÃO. AF_01/2026</t>
  </si>
  <si>
    <t>LUVA DE REDUÇÃO, EM FERRO GALVANIZADO, 2 1/2" X 1 1/2", CONEXÃO ROSQUEADA, INSTALADO EM PRUMADAS - FORNECIMENTO E INSTALAÇÃO. AF_01/2026</t>
  </si>
  <si>
    <t>LUVA DE REDUÇÃO, EM FERRO GALVANIZADO, 2 1/2" X 1 1/2", CONEXÃO ROSQUEADA, INSTALADO EM REDE DE ALIMENTAÇÃO PARA HIDRANTE - FORNECIMENTO E INSTALAÇÃO. AF_01/2026</t>
  </si>
  <si>
    <t>LUVA DE REDUÇÃO, EM FERRO GALVANIZADO, 2 1/2" X 1 1/2", CONEXÃO ROSQUEADA, INSTALADO EM REDE DE ALIMENTAÇÃO PARA SPRINKLER - FORNECIMENTO E INSTALAÇÃO. AF_01/2026</t>
  </si>
  <si>
    <t>LUVA DE REDUÇÃO, EM FERRO GALVANIZADO, 2 1/2" X 2", CONEXÃO ROSQUEADA, INSTALADO EM PRUMADAS - FORNECIMENTO E INSTALAÇÃO. AF_01/2026</t>
  </si>
  <si>
    <t>LUVA DE REDUÇÃO, EM FERRO GALVANIZADO, 2 1/2" X 2", CONEXÃO ROSQUEADA, INSTALADO EM REDE DE ALIMENTAÇÃO PARA HIDRANTE - FORNECIMENTO E INSTALAÇÃO. AF_01/2026</t>
  </si>
  <si>
    <t>LUVA DE REDUÇÃO, EM FERRO GALVANIZADO, 2 1/2" X 2", CONEXÃO ROSQUEADA, INSTALADO EM REDE DE ALIMENTAÇÃO PARA SPRINKLER - FORNECIMENTO E INSTALAÇÃO. AF_01/2026</t>
  </si>
  <si>
    <t>LUVA DE REDUÇÃO, EM FERRO GALVANIZADO, 2" X 1 1/2", CONEXÃO ROSQUEADA, INSTALADO EM PRUMADAS - FORNECIMENTO E INSTALAÇÃO. AF_01/2026</t>
  </si>
  <si>
    <t>LUVA DE REDUÇÃO, EM FERRO GALVANIZADO, 2" X 1 1/2", CONEXÃO ROSQUEADA, INSTALADO EM REDE DE ALIMENTAÇÃO PARA HIDRANTE - FORNECIMENTO E INSTALAÇÃO. AF_01/2026</t>
  </si>
  <si>
    <t>LUVA DE REDUÇÃO, EM FERRO GALVANIZADO, 2" X 1 1/2", CONEXÃO ROSQUEADA, INSTALADO EM REDE DE ALIMENTAÇÃO PARA SPRINKLER - FORNECIMENTO E INSTALAÇÃO. AF_01/2026</t>
  </si>
  <si>
    <t>LUVA DE REDUÇÃO, EM FERRO GALVANIZADO, 2" X 1 1/4", CONEXÃO ROSQUEADA, INSTALADO EM PRUMADAS - FORNECIMENTO E INSTALAÇÃO. AF_01/2026</t>
  </si>
  <si>
    <t>LUVA DE REDUÇÃO, EM FERRO GALVANIZADO, 2" X 1 1/4", CONEXÃO ROSQUEADA, INSTALADO EM REDE DE ALIMENTAÇÃO PARA HIDRANTE - FORNECIMENTO E INSTALAÇÃO. AF_01/2026</t>
  </si>
  <si>
    <t>LUVA DE REDUÇÃO, EM FERRO GALVANIZADO, 2" X 1 1/4", CONEXÃO ROSQUEADA, INSTALADO EM REDE DE ALIMENTAÇÃO PARA SPRINKLER - FORNECIMENTO E INSTALAÇÃO. AF_01/2026</t>
  </si>
  <si>
    <t>LUVA DE REDUÇÃO, EM FERRO GALVANIZADO, 2" X 1", CONEXÃO ROSQUEADA, INSTALADO EM PRUMADAS - FORNECIMENTO E INSTALAÇÃO. AF_01/2026</t>
  </si>
  <si>
    <t>LUVA DE REDUÇÃO, EM FERRO GALVANIZADO, 2" X 1", CONEXÃO ROSQUEADA, INSTALADO EM REDE DE ALIMENTAÇÃO PARA HIDRANTE - FORNECIMENTO E INSTALAÇÃO. AF_01/2026</t>
  </si>
  <si>
    <t>LUVA DE REDUÇÃO, EM FERRO GALVANIZADO, 2" X 1", CONEXÃO ROSQUEADA, INSTALADO EM REDE DE ALIMENTAÇÃO PARA SPRINKLER - FORNECIMENTO E INSTALAÇÃO. AF_01/2026</t>
  </si>
  <si>
    <t>LUVA DE REDUÇÃO, EM FERRO GALVANIZADO, 3" X 1 1/2", CONEXÃO ROSQUEADA, INSTALADO EM PRUMADAS - FORNECIMENTO E INSTALAÇÃO. AF_01/2026</t>
  </si>
  <si>
    <t>LUVA DE REDUÇÃO, EM FERRO GALVANIZADO, 3" X 2 1/2", CONEXÃO ROSQUEADA, INSTALADO EM PRUMADAS - FORNECIMENTO E INSTALAÇÃO. AF_01/2026</t>
  </si>
  <si>
    <t>LUVA DE REDUÇÃO, EM FERRO GALVANIZADO, 3" X 2 1/2", CONEXÃO ROSQUEADA, INSTALADO EM REDE DE ALIMENTAÇÃO PARA HIDRANTE - FORNECIMENTO E INSTALAÇÃO. AF_01/2026</t>
  </si>
  <si>
    <t>LUVA DE REDUÇÃO, EM FERRO GALVANIZADO, 3" X 2 1/2", CONEXÃO ROSQUEADA, INSTALADO EM REDE DE ALIMENTAÇÃO PARA SPRINKLER - FORNECIMENTO E INSTALAÇÃO. AF_01/2026</t>
  </si>
  <si>
    <t>LUVA DE REDUÇÃO, EM FERRO GALVANIZADO, 3" X 2", CONEXÃO ROSQUEADA, INSTALADO EM PRUMADAS - FORNECIMENTO E INSTALAÇÃO. AF_01/2026</t>
  </si>
  <si>
    <t>LUVA DE REDUÇÃO, EM FERRO GALVANIZADO, 3" X 2", CONEXÃO ROSQUEADA, INSTALADO EM REDE DE ALIMENTAÇÃO PARA HIDRANTE - FORNECIMENTO E INSTALAÇÃO. AF_01/2026</t>
  </si>
  <si>
    <t>LUVA DE REDUÇÃO, EM FERRO GALVANIZADO, 3" X 2", CONEXÃO ROSQUEADA, INSTALADO EM REDE DE ALIMENTAÇÃO PARA SPRINKLER - FORNECIMENTO E INSTALAÇÃO. AF_01/2026</t>
  </si>
  <si>
    <t>LUVA DE REDUÇÃO, EM FERRO GALVANIZADO, 3/4" X 1/2", CONEXÃO ROSQUEADA, INSTALADO EM RAMAIS E SUB-RAMAIS DE GÁS - FORNECIMENTO E INSTALAÇÃO. AF_01/2026</t>
  </si>
  <si>
    <t>LUVA DE REDUÇÃO, EM FERRO GALVANIZADO, 4" X 2 1/2", CONEXÃO ROSQUEADA, INSTALADO EM PRUMADAS - FORNECIMENTO E INSTALAÇÃO. AF_01/2026</t>
  </si>
  <si>
    <t>LUVA DE REDUÇÃO, EM FERRO GALVANIZADO, 4" X 2 1/2", CONEXÃO ROSQUEADA, INSTALADO EM REDE DE ALIMENTAÇÃO PARA HIDRANTE - FORNECIMENTO E INSTALAÇÃO. AF_01/2026</t>
  </si>
  <si>
    <t>LUVA DE REDUÇÃO, EM FERRO GALVANIZADO, 4" X 2", CONEXÃO ROSQUEADA, INSTALADO EM PRUMADAS - FORNECIMENTO E INSTALAÇÃO. AF_01/2026</t>
  </si>
  <si>
    <t>LUVA DE REDUÇÃO, EM FERRO GALVANIZADO, 4" X 2", CONEXÃO ROSQUEADA, INSTALADO EM REDE DE ALIMENTAÇÃO PARA HIDRANTE - FORNECIMENTO E INSTALAÇÃO. AF_01/2026</t>
  </si>
  <si>
    <t>LUVA DE REDUÇÃO, EM FERRO GALVANIZADO, 4" X 3", CONEXÃO ROSQUEADA, INSTALADO EM PRUMADAS - FORNECIMENTO E INSTALAÇÃO. AF_01/2026</t>
  </si>
  <si>
    <t>LUVA DE REDUÇÃO, EM FERRO GALVANIZADO, 4" X 3", CONEXÃO ROSQUEADA, INSTALADO EM REDE DE ALIMENTAÇÃO PARA HIDRANTE - FORNECIMENTO E INSTALAÇÃO. AF_01/2026</t>
  </si>
  <si>
    <t>LUVA, EM AÇO, CONEXÃO SOLDADA, DN 15 (1/2"), INSTALADO EM RAMAIS E SUB-RAMAIS DE GÁS - FORNECIMENTO E INSTALAÇÃO. AF_01/2026</t>
  </si>
  <si>
    <t>LUVA, EM AÇO, CONEXÃO SOLDADA, DN 20 (3/4"), INSTALADO EM RAMAIS E SUB-RAMAIS DE GÁS - FORNECIMENTO E INSTALAÇÃO. AF_01/2026</t>
  </si>
  <si>
    <t>LUVA, EM AÇO, CONEXÃO SOLDADA, DN 25 (1"), INSTALADO EM RAMAIS E SUB-RAMAIS DE GÁS - FORNECIMENTO E INSTALAÇÃO. AF_01/2026</t>
  </si>
  <si>
    <t>LUVA, EM AÇO, CONEXÃO SOLDADA, DN 25 (1"), INSTALADO EM REDE DE ALIMENTAÇÃO PARA HIDRANTE - FORNECIMENTO E INSTALAÇÃO. AF_01/2026</t>
  </si>
  <si>
    <t>LUVA, EM AÇO, CONEXÃO SOLDADA, DN 25 (1"), INSTALADO EM REDE DE ALIMENTAÇÃO PARA SPRINKLER - FORNECIMENTO E INSTALAÇÃO. AF_01/2026</t>
  </si>
  <si>
    <t>LUVA, EM AÇO, CONEXÃO SOLDADA, DN 32 (1 1/4"), INSTALADO EM REDE DE ALIMENTAÇÃO PARA HIDRANTE - FORNECIMENTO E INSTALAÇÃO. AF_01/2026</t>
  </si>
  <si>
    <t>LUVA, EM AÇO, CONEXÃO SOLDADA, DN 32 (1 1/4"), INSTALADO EM REDE DE ALIMENTAÇÃO PARA SPRINKLER - FORNECIMENTO E INSTALAÇÃO. AF_01/2026</t>
  </si>
  <si>
    <t>LUVA, EM AÇO, CONEXÃO SOLDADA, DN 40 (1 1/2"), INSTALADO EM REDE DE ALIMENTAÇÃO PARA HIDRANTE - FORNECIMENTO E INSTALAÇÃO. AF_01/2026</t>
  </si>
  <si>
    <t>LUVA, EM AÇO, CONEXÃO SOLDADA, DN 40 (1 1/2"), INSTALADO EM REDE DE ALIMENTAÇÃO PARA SPRINKLER - FORNECIMENTO E INSTALAÇÃO. AF_01/2026</t>
  </si>
  <si>
    <t>LUVA, EM AÇO, CONEXÃO SOLDADA, DN 50 (2"), INSTALADO EM PRUMADAS - FORNECIMENTO E INSTALAÇÃO. AF_01/2026</t>
  </si>
  <si>
    <t>LUVA, EM AÇO, CONEXÃO SOLDADA, DN 50 (2"), INSTALADO EM REDE DE ALIMENTAÇÃO PARA HIDRANTE - FORNECIMENTO E INSTALAÇÃO. AF_01/2026</t>
  </si>
  <si>
    <t>LUVA, EM AÇO, CONEXÃO SOLDADA, DN 50 (2"), INSTALADO EM REDE DE ALIMENTAÇÃO PARA SPRINKLER - FORNECIMENTO E INSTALAÇÃO. AF_01/2026</t>
  </si>
  <si>
    <t>LUVA, EM AÇO, CONEXÃO SOLDADA, DN 65 (2 1/2"), INSTALADO EM PRUMADAS - FORNECIMENTO E INSTALAÇÃO. AF_01/2026</t>
  </si>
  <si>
    <t>LUVA, EM AÇO, CONEXÃO SOLDADA, DN 65 (2 1/2"), INSTALADO EM REDE DE ALIMENTAÇÃO PARA HIDRANTE - FORNECIMENTO E INSTALAÇÃO. AF_01/2026</t>
  </si>
  <si>
    <t>LUVA, EM AÇO, CONEXÃO SOLDADA, DN 65 (2 1/2"), INSTALADO EM REDE DE ALIMENTAÇÃO PARA SPRINKLER - FORNECIMENTO E INSTALAÇÃO. AF_01/2026</t>
  </si>
  <si>
    <t>LUVA, EM AÇO, CONEXÃO SOLDADA, DN 80 (3"), INSTALADO EM PRUMADAS - FORNECIMENTO E INSTALAÇÃO. AF_01/2026</t>
  </si>
  <si>
    <t>LUVA, EM AÇO, CONEXÃO SOLDADA, DN 80 (3"), INSTALADO EM REDE DE ALIMENTAÇÃO PARA HIDRANTE - FORNECIMENTO E INSTALAÇÃO. AF_01/2026</t>
  </si>
  <si>
    <t>LUVA, EM AÇO, CONEXÃO SOLDADA, DN 80 (3"), INSTALADO EM REDE DE ALIMENTAÇÃO PARA SPRINKLER - FORNECIMENTO E INSTALAÇÃO. AF_01/2026</t>
  </si>
  <si>
    <t>LUVA, EM FERRO GALVANIZADO, 4", CONEXÃO ROSQUEADA, INSTALADO EM PRUMADAS - FORNECIMENTO E INSTALAÇÃO. AF_01/2026</t>
  </si>
  <si>
    <t>LUVA, EM FERRO GALVANIZADO, 4", CONEXÃO ROSQUEADA, INSTALADO EM REDE DE ALIMENTAÇÃO PARA HIDRANTE - FORNECIMENTO E INSTALAÇÃO. AF_01/2026</t>
  </si>
  <si>
    <t>LUVA, EM FERRO GALVANIZADO, CONEXÃO ROSQUEADA, DN 15 (1/2"), INSTALADO EM RAMAIS E SUB-RAMAIS DE GÁS - FORNECIMENTO E INSTALAÇÃO. AF_01/2026</t>
  </si>
  <si>
    <t>LUVA, EM FERRO GALVANIZADO, CONEXÃO ROSQUEADA, DN 20 (3/4"), INSTALADO EM RAMAIS E SUB-RAMAIS DE GÁS - FORNECIMENTO E INSTALAÇÃO. AF_01/2026</t>
  </si>
  <si>
    <t>LUVA, EM FERRO GALVANIZADO, CONEXÃO ROSQUEADA, DN 25 (1"), INSTALADO EM RAMAIS E SUB-RAMAIS DE GÁS - FORNECIMENTO E INSTALAÇÃO. AF_01/2026</t>
  </si>
  <si>
    <t>LUVA, EM FERRO GALVANIZADO, CONEXÃO ROSQUEADA, DN 25 (1"), INSTALADO EM REDE DE ALIMENTAÇÃO PARA SPRINKLER - FORNECIMENTO E INSTALAÇÃO. AF_01/2026</t>
  </si>
  <si>
    <t>LUVA, EM FERRO GALVANIZADO, CONEXÃO ROSQUEADA, DN 32 (1 1/4"), INSTALADO EM REDE DE ALIMENTAÇÃO PARA SPRINKLER - FORNECIMENTO E INSTALAÇÃO. AF_01/2026</t>
  </si>
  <si>
    <t>LUVA, EM FERRO GALVANIZADO, CONEXÃO ROSQUEADA, DN 40 (1 1/2"), INSTALADO EM REDE DE ALIMENTAÇÃO PARA SPRINKLER - FORNECIMENTO E INSTALAÇÃO. AF_01/2026</t>
  </si>
  <si>
    <t>LUVA, EM FERRO GALVANIZADO, CONEXÃO ROSQUEADA, DN 50 (2"), INSTALADO EM REDE DE ALIMENTAÇÃO PARA SPRINKLER - FORNECIMENTO E INSTALAÇÃO. AF_01/2026</t>
  </si>
  <si>
    <t>LUVA, EM FERRO GALVANIZADO, CONEXÃO ROSQUEADA, DN 65 (2 1/2"), INSTALADO EM REDE DE ALIMENTAÇÃO PARA SPRINKLER - FORNECIMENTO E INSTALAÇÃO. AF_01/2026</t>
  </si>
  <si>
    <t>LUVA, EM FERRO GALVANIZADO, CONEXÃO ROSQUEADA, DN 80 (3"), INSTALADO EM REDE DE ALIMENTAÇÃO PARA SPRINKLER - FORNECIMENTO E INSTALAÇÃO. AF_01/2026</t>
  </si>
  <si>
    <t>LUVA, EM FERRO GALVANIZADO, DN 25 (1"), CONEXÃO ROSQUEADA, INSTALADO EM REDE DE ALIMENTAÇÃO PARA HIDRANTE - FORNECIMENTO E INSTALAÇÃO. AF_01/2026</t>
  </si>
  <si>
    <t>LUVA, EM FERRO GALVANIZADO, DN 32 (1 1/4"), CONEXÃO ROSQUEADA, INSTALADO EM REDE DE ALIMENTAÇÃO PARA HIDRANTE - FORNECIMENTO E INSTALAÇÃO. AF_01/2026</t>
  </si>
  <si>
    <t>LUVA, EM FERRO GALVANIZADO, DN 40 (1 1/2"), CONEXÃO ROSQUEADA, INSTALADO EM REDE DE ALIMENTAÇÃO PARA HIDRANTE - FORNECIMENTO E INSTALAÇÃO. AF_01/2026</t>
  </si>
  <si>
    <t>LUVA, EM FERRO GALVANIZADO, DN 50 (2"), CONEXÃO ROSQUEADA, INSTALADO EM PRUMADAS - FORNECIMENTO E INSTALAÇÃO. AF_01/2026</t>
  </si>
  <si>
    <t>LUVA, EM FERRO GALVANIZADO, DN 50 (2"), CONEXÃO ROSQUEADA, INSTALADO EM REDE DE ALIMENTAÇÃO PARA HIDRANTE - FORNECIMENTO E INSTALAÇÃO. AF_01/2026</t>
  </si>
  <si>
    <t>LUVA, EM FERRO GALVANIZADO, DN 65 (2 1/2"), CONEXÃO ROSQUEADA, INSTALADO EM PRUMADAS - FORNECIMENTO E INSTALAÇÃO. AF_01/2026</t>
  </si>
  <si>
    <t>LUVA, EM FERRO GALVANIZADO, DN 65 (2 1/2"), CONEXÃO ROSQUEADA, INSTALADO EM REDE DE ALIMENTAÇÃO PARA HIDRANTE - FORNECIMENTO E INSTALAÇÃO. AF_01/2026</t>
  </si>
  <si>
    <t>LUVA, EM FERRO GALVANIZADO, DN 80 (3"), CONEXÃO ROSQUEADA, INSTALADO EM PRUMADAS - FORNECIMENTO E INSTALAÇÃO. AF_01/2026</t>
  </si>
  <si>
    <t>LUVA, EM FERRO GALVANIZADO, DN 80 (3"), CONEXÃO ROSQUEADA, INSTALADO EM REDE DE ALIMENTAÇÃO PARA HIDRANTE - FORNECIMENTO E INSTALAÇÃO. AF_01/2026</t>
  </si>
  <si>
    <t>MANÔMETRO 0 A 200 PSI (0 A 14 KGF/CM2), D = 50MM - FORNECIMENTO E INSTALAÇÃO. AF_01/2026</t>
  </si>
  <si>
    <t>NIPLE, EM FERRO GALVANIZADO, 4", CONEXÃO ROSQUEADA, INSTALADO EM PRUMADAS - FORNECIMENTO E INSTALAÇÃO. AF_01/2026</t>
  </si>
  <si>
    <t>NIPLE, EM FERRO GALVANIZADO, 4", CONEXÃO ROSQUEADA, INSTALADO EM REDE DE ALIMENTAÇÃO PARA HIDRANTE - FORNECIMENTO E INSTALAÇÃO. AF_01/2026</t>
  </si>
  <si>
    <t>NIPLE, EM FERRO GALVANIZADO, CONEXÃO ROSQUEADA, DN 15 (1/2"), INSTALADO EM RAMAIS E SUB-RAMAIS DE GÁS - FORNECIMENTO E INSTALAÇÃO. AF_01/2026</t>
  </si>
  <si>
    <t>NIPLE, EM FERRO GALVANIZADO, CONEXÃO ROSQUEADA, DN 20 (3/4"), INSTALADO EM RAMAIS E SUB-RAMAIS DE GÁS - FORNECIMENTO E INSTALAÇÃO. AF_01/2026</t>
  </si>
  <si>
    <t>NIPLE, EM FERRO GALVANIZADO, CONEXÃO ROSQUEADA, DN 25 (1"), INSTALADO EM RAMAIS E SUB-RAMAIS DE GÁS - FORNECIMENTO E INSTALAÇÃO. AF_01/2026</t>
  </si>
  <si>
    <t>NIPLE, EM FERRO GALVANIZADO, CONEXÃO ROSQUEADA, DN 25 (1"), INSTALADO EM REDE DE ALIMENTAÇÃO PARA SPRINKLER - FORNECIMENTO E INSTALAÇÃO. AF_01/2026</t>
  </si>
  <si>
    <t>NIPLE, EM FERRO GALVANIZADO, CONEXÃO ROSQUEADA, DN 32 (1 1/4"), INSTALADO EM REDE DE ALIMENTAÇÃO PARA SPRINKLER - FORNECIMENTO E INSTALAÇÃO. AF_01/2026</t>
  </si>
  <si>
    <t>NIPLE, EM FERRO GALVANIZADO, CONEXÃO ROSQUEADA, DN 40 (1 1/2"), INSTALADO EM REDE DE ALIMENTAÇÃO PARA SPRINKLER - FORNECIMENTO E INSTALAÇÃO. AF_01/2026</t>
  </si>
  <si>
    <t>NIPLE, EM FERRO GALVANIZADO, CONEXÃO ROSQUEADA, DN 50 (2"), INSTALADO EM REDE DE ALIMENTAÇÃO PARA SPRINKLER - FORNECIMENTO E INSTALAÇÃO. AF_01/2026</t>
  </si>
  <si>
    <t>NIPLE, EM FERRO GALVANIZADO, CONEXÃO ROSQUEADA, DN 65 (2 1/2"), INSTALADO EM REDE DE ALIMENTAÇÃO PARA SPRINKLER - FORNECIMENTO E INSTALAÇÃO. AF_01/2026</t>
  </si>
  <si>
    <t>NIPLE, EM FERRO GALVANIZADO, CONEXÃO ROSQUEADA, DN 80 (3"), INSTALADO EM REDE DE ALIMENTAÇÃO PARA SPRINKLER - FORNECIMENTO E INSTALAÇÃO. AF_01/2026</t>
  </si>
  <si>
    <t>NIPLE, EM FERRO GALVANIZADO, DN 25 (1"), CONEXÃO ROSQUEADA, INSTALADO EM REDE DE ALIMENTAÇÃO PARA HIDRANTE - FORNECIMENTO E INSTALAÇÃO. AF_01/2026</t>
  </si>
  <si>
    <t>NIPLE, EM FERRO GALVANIZADO, DN 32 (1 1/4"), CONEXÃO ROSQUEADA, INSTALADO EM REDE DE ALIMENTAÇÃO PARA HIDRANTE - FORNECIMENTO E INSTALAÇÃO. AF_01/2026</t>
  </si>
  <si>
    <t>NIPLE, EM FERRO GALVANIZADO, DN 40 (1 1/2"), CONEXÃO ROSQUEADA, INSTALADO EM REDE DE ALIMENTAÇÃO PARA HIDRANTE - FORNECIMENTO E INSTALAÇÃO. AF_01/2026</t>
  </si>
  <si>
    <t>NIPLE, EM FERRO GALVANIZADO, DN 50 (2"), CONEXÃO ROSQUEADA, INSTALADO EM PRUMADAS - FORNECIMENTO E INSTALAÇÃO. AF_01/2026</t>
  </si>
  <si>
    <t>NIPLE, EM FERRO GALVANIZADO, DN 50 (2"), CONEXÃO ROSQUEADA, INSTALADO EM REDE DE ALIMENTAÇÃO PARA HIDRANTE - FORNECIMENTO E INSTALAÇÃO. AF_01/2026</t>
  </si>
  <si>
    <t>NIPLE, EM FERRO GALVANIZADO, DN 65 (2 1/2"), CONEXÃO ROSQUEADA, INSTALADO EM PRUMADAS - FORNECIMENTO E INSTALAÇÃO. AF_01/2026</t>
  </si>
  <si>
    <t>NIPLE, EM FERRO GALVANIZADO, DN 65 (2 1/2"), CONEXÃO ROSQUEADA, INSTALADO EM REDE DE ALIMENTAÇÃO PARA HIDRANTE - FORNECIMENTO E INSTALAÇÃO. AF_01/2026</t>
  </si>
  <si>
    <t>NIPLE, EM FERRO GALVANIZADO, DN 80 (3"), CONEXÃO ROSQUEADA, INSTALADO EM PRUMADAS - FORNECIMENTO E INSTALAÇÃO. AF_01/2026</t>
  </si>
  <si>
    <t>NIPLE, EM FERRO GALVANIZADO, DN 80 (3"), CONEXÃO ROSQUEADA, INSTALADO EM REDE DE ALIMENTAÇÃO PARA HIDRANTE - FORNECIMENTO E INSTALAÇÃO. AF_01/2026</t>
  </si>
  <si>
    <t>REGISTRO DE RECALQUE, HIDRANTE SUBTERRÂNEO PREDIAL, 65 MM - FORNECIMENTO E INSTALAÇÃO. AF_01/2026</t>
  </si>
  <si>
    <t>SPRINKLER TIPO PENDENTE, 68 °C, UNIÃO POR ROSCA DN 15 (1/2") - FORNECIMENTO E INSTALAÇÃO. AF_01/2026</t>
  </si>
  <si>
    <t>TUBO DE AÇO GALVANIZADO COM COSTURA, CLASSE MÉDIA, CONEXÃO RANHURADA, DN 50 (2"), INSTALADO EM PRUMADAS - FORNECIMENTO E INSTALAÇÃO. AF_01/2026</t>
  </si>
  <si>
    <t>TUBO DE AÇO GALVANIZADO COM COSTURA, CLASSE MÉDIA, CONEXÃO RANHURADA, DN 65 (2 1/2"), INSTALADO EM PRUMADAS - FORNECIMENTO E INSTALAÇÃO. AF_01/2026</t>
  </si>
  <si>
    <t>TUBO DE AÇO GALVANIZADO COM COSTURA, CLASSE MÉDIA, CONEXÃO RANHURADA, DN 80 (3"), INSTALADO EM PRUMADAS - FORNECIMENTO E INSTALAÇÃO. AF_01/2026</t>
  </si>
  <si>
    <t>TUBO DE AÇO GALVANIZADO COM COSTURA, CLASSE MÉDIA, CONEXÃO ROSQUEADA, DN 15 (1/2"), INSTALADO EM RAMAIS E SUB-RAMAIS DE GÁS - FORNECIMENTO E INSTALAÇÃO. AF_01/2026</t>
  </si>
  <si>
    <t>TUBO DE AÇO GALVANIZADO COM COSTURA, CLASSE MÉDIA, CONEXÃO ROSQUEADA, DN 20 (3/4"), INSTALADO EM RAMAIS E SUB-RAMAIS DE GÁS - FORNECIMENTO E INSTALAÇÃO. AF_01/2026</t>
  </si>
  <si>
    <t>TUBO DE AÇO GALVANIZADO COM COSTURA, CLASSE MÉDIA, CONEXÃO ROSQUEADA, DN 25 (1"), INSTALADO EM RAMAIS E SUB-RAMAIS DE GÁS - FORNECIMENTO E INSTALAÇÃO. AF_01/2026</t>
  </si>
  <si>
    <t>TUBO DE AÇO GALVANIZADO COM COSTURA, CLASSE MÉDIA, CONEXÃO ROSQUEADA, DN 25 (1"), INSTALADO EM REDE DE ALIMENTAÇÃO PARA SPRINKLER - FORNECIMENTO E INSTALAÇÃO. AF_01/2026</t>
  </si>
  <si>
    <t>TUBO DE AÇO GALVANIZADO COM COSTURA, CLASSE MÉDIA, CONEXÃO ROSQUEADA, DN 32 (1 1/4"), INSTALADO EM REDE DE ALIMENTAÇÃO PARA SPRINKLER - FORNECIMENTO E INSTALAÇÃO. AF_01/2026</t>
  </si>
  <si>
    <t>TUBO DE AÇO GALVANIZADO COM COSTURA, CLASSE MÉDIA, CONEXÃO ROSQUEADA, DN 40 (1 1/2"), INSTALADO EM REDE DE ALIMENTAÇÃO PARA SPRINKLER - FORNECIMENTO E INSTALAÇÃO. AF_01/2026</t>
  </si>
  <si>
    <t>TUBO DE AÇO GALVANIZADO COM COSTURA, CLASSE MÉDIA, CONEXÃO ROSQUEADA, DN 50 (2"), INSTALADO EM REDE DE ALIMENTAÇÃO PARA SPRINKLER - FORNECIMENTO E INSTALAÇÃO. AF_01/2026</t>
  </si>
  <si>
    <t>TUBO DE AÇO GALVANIZADO COM COSTURA, CLASSE MÉDIA, CONEXÃO ROSQUEADA, DN 65 (2 1/2"), INSTALADO EM REDE DE ALIMENTAÇÃO PARA SPRINKLER - FORNECIMENTO E INSTALAÇÃO. AF_01/2026</t>
  </si>
  <si>
    <t>TUBO DE AÇO GALVANIZADO COM COSTURA, CLASSE MÉDIA, CONEXÃO ROSQUEADA, DN 80 (3"), INSTALADO EM REDE DE ALIMENTAÇÃO PARA SPRINKLER - FORNECIMENTO E INSTALAÇÃO. AF_01/2026</t>
  </si>
  <si>
    <t>TUBO DE AÇO GALVANIZADO COM COSTURA, CLASSE MÉDIA, DN 100 (4"), CONEXÃO ROSQUEADA, INSTALADO EM PRUMADAS - FORNECIMENTO E INSTALAÇÃO. AF_01/2026</t>
  </si>
  <si>
    <t>TUBO DE AÇO GALVANIZADO COM COSTURA, CLASSE MÉDIA, DN 100 (4"), CONEXÃO ROSQUEADA, INSTALADO EM REDE DE ALIMENTAÇÃO PARA HIDRANTE - FORNECIMENTO E INSTALAÇÃO. AF_01/2026</t>
  </si>
  <si>
    <t>TUBO DE AÇO GALVANIZADO COM COSTURA, CLASSE MÉDIA, DN 25 (1"), CONEXÃO ROSQUEADA, INSTALADO EM REDE DE ALIMENTAÇÃO PARA HIDRANTE - FORNECIMENTO E INSTALAÇÃO. AF_01/2026</t>
  </si>
  <si>
    <t>TUBO DE AÇO GALVANIZADO COM COSTURA, CLASSE MÉDIA, DN 32 (1 1/4"), CONEXÃO ROSQUEADA, INSTALADO EM REDE DE ALIMENTAÇÃO PARA HIDRANTE - FORNECIMENTO E INSTALAÇÃO. AF_01/2026</t>
  </si>
  <si>
    <t>TUBO DE AÇO GALVANIZADO COM COSTURA, CLASSE MÉDIA, DN 40 (1 1/2"), CONEXÃO ROSQUEADA, INSTALADO EM REDE DE ALIMENTAÇÃO PARA HIDRANTE - FORNECIMENTO E INSTALAÇÃO. AF_01/2026</t>
  </si>
  <si>
    <t>TUBO DE AÇO GALVANIZADO COM COSTURA, CLASSE MÉDIA, DN 50 (2"), CONEXÃO ROSQUEADA, INSTALADO EM PRUMADAS - FORNECIMENTO E INSTALAÇÃO. AF_01/2026</t>
  </si>
  <si>
    <t>TUBO DE AÇO GALVANIZADO COM COSTURA, CLASSE MÉDIA, DN 50 (2"), CONEXÃO ROSQUEADA, INSTALADO EM REDE DE ALIMENTAÇÃO PARA HIDRANTE - FORNECIMENTO E INSTALAÇÃO. AF_01/2026</t>
  </si>
  <si>
    <t>TUBO DE AÇO GALVANIZADO COM COSTURA, CLASSE MÉDIA, DN 65 (2 1/2"), CONEXÃO ROSQUEADA, INSTALADO EM PRUMADAS - FORNECIMENTO E INSTALAÇÃO. AF_01/2026</t>
  </si>
  <si>
    <t>TUBO DE AÇO GALVANIZADO COM COSTURA, CLASSE MÉDIA, DN 65 (2 1/2"), CONEXÃO ROSQUEADA, INSTALADO EM REDE DE ALIMENTAÇÃO PARA HIDRANTE - FORNECIMENTO E INSTALAÇÃO. AF_01/2026</t>
  </si>
  <si>
    <t>TUBO DE AÇO GALVANIZADO COM COSTURA, CLASSE MÉDIA, DN 80 (3"), CONEXÃO ROSQUEADA, INSTALADO EM PRUMADAS - FORNECIMENTO E INSTALAÇÃO. AF_01/2026</t>
  </si>
  <si>
    <t>TUBO DE AÇO GALVANIZADO COM COSTURA, CLASSE MÉDIA, DN 80 (3"), CONEXÃO ROSQUEADA, INSTALADO EM REDE DE ALIMENTAÇÃO PARA HIDRANTE - FORNECIMENTO E INSTALAÇÃO. AF_01/2026</t>
  </si>
  <si>
    <t>TUBO DE AÇO PRETO SEM COSTURA, CLASSE MÉDIA, CONEXÃO SOLDADA, DN 15 (1/2"), INSTALADO EM RAMAIS E SUB-RAMAIS DE GÁS - FORNECIMENTO E INSTALAÇÃO. AF_01/2026</t>
  </si>
  <si>
    <t>TUBO DE AÇO PRETO SEM COSTURA, CLASSE MÉDIA, CONEXÃO SOLDADA, DN 20 (3/4"), INSTALADO EM RAMAIS E SUB-RAMAIS DE GÁS - FORNECIMENTO E INSTALAÇÃO. AF_01/2026</t>
  </si>
  <si>
    <t>TUBO DE AÇO PRETO SEM COSTURA, CLASSE MÉDIA, CONEXÃO SOLDADA, DN 25 (1"), INSTALADO EM RAMAIS E SUB-RAMAIS DE GÁS - FORNECIMENTO E INSTALAÇÃO. AF_01/2026</t>
  </si>
  <si>
    <t>TUBO DE AÇO PRETO SEM COSTURA, CONEXÃO SOLDADA, DN 25 (1"), INSTALADO EM REDE DE ALIMENTAÇÃO PARA HIDRANTE - FORNECIMENTO E INSTALAÇÃO. AF_01/2026</t>
  </si>
  <si>
    <t>TUBO DE AÇO PRETO SEM COSTURA, CONEXÃO SOLDADA, DN 25 (1"), INSTALADO EM REDE DE ALIMENTAÇÃO PARA SPRINKLER - FORNECIMENTO E INSTALAÇÃO. AF_01/2026</t>
  </si>
  <si>
    <t>TUBO DE AÇO PRETO SEM COSTURA, CONEXÃO SOLDADA, DN 32 (1 1/4"), INSTALADO EM REDE DE ALIMENTAÇÃO PARA HIDRANTE - FORNECIMENTO E INSTALAÇÃO. AF_01/2026</t>
  </si>
  <si>
    <t>TUBO DE AÇO PRETO SEM COSTURA, CONEXÃO SOLDADA, DN 32 (1 1/4"), INSTALADO EM REDE DE ALIMENTAÇÃO PARA SPRINKLER - FORNECIMENTO E INSTALAÇÃO. AF_01/2026</t>
  </si>
  <si>
    <t>TUBO DE AÇO PRETO SEM COSTURA, CONEXÃO SOLDADA, DN 40 (1 1/2"), INSTALADO EM REDE DE ALIMENTAÇÃO PARA HIDRANTE - FORNECIMENTO E INSTALAÇÃO. AF_01/2026</t>
  </si>
  <si>
    <t>TUBO DE AÇO PRETO SEM COSTURA, CONEXÃO SOLDADA, DN 40 (1 1/2"), INSTALADO EM REDE DE ALIMENTAÇÃO PARA SPRINKLER - FORNECIMENTO E INSTALAÇÃO. AF_01/2026</t>
  </si>
  <si>
    <t>TUBO DE AÇO PRETO SEM COSTURA, CONEXÃO SOLDADA, DN 50 (2"), INSTALADO EM PRUMADAS - FORNECIMENTO E INSTALAÇÃO. AF_01/2026</t>
  </si>
  <si>
    <t>TUBO DE AÇO PRETO SEM COSTURA, CONEXÃO SOLDADA, DN 50 (2"), INSTALADO EM REDE DE ALIMENTAÇÃO PARA HIDRANTE - FORNECIMENTO E INSTALAÇÃO. AF_01/2026</t>
  </si>
  <si>
    <t>TUBO DE AÇO PRETO SEM COSTURA, CONEXÃO SOLDADA, DN 50 (2"), INSTALADO EM REDE DE ALIMENTAÇÃO PARA SPRINKLER - FORNECIMENTO E INSTALAÇÃO. AF_01/2026</t>
  </si>
  <si>
    <t>TUBO DE AÇO PRETO SEM COSTURA, CONEXÃO SOLDADA, DN 65 (2 1/2"), INSTALADO EM PRUMADAS - FORNECIMENTO E INSTALAÇÃO. AF_01/2026</t>
  </si>
  <si>
    <t>TUBO DE AÇO PRETO SEM COSTURA, CONEXÃO SOLDADA, DN 65 (2 1/2"), INSTALADO EM REDE DE ALIMENTAÇÃO PARA HIDRANTE - FORNECIMENTO E INSTALAÇÃO. AF_01/2026</t>
  </si>
  <si>
    <t>TUBO DE AÇO PRETO SEM COSTURA, CONEXÃO SOLDADA, DN 65 (2 1/2"), INSTALADO EM REDE DE ALIMENTAÇÃO PARA SPRINKLER - FORNECIMENTO E INSTALAÇÃO. AF_01/2026</t>
  </si>
  <si>
    <t>TUBO DE AÇO PRETO SEM COSTURA, CONEXÃO SOLDADA, DN 80 (3"), INSTALADO EM PRUMADAS - FORNECIMENTO E INSTALAÇÃO. AF_01/2026</t>
  </si>
  <si>
    <t>TUBO DE AÇO PRETO SEM COSTURA, CONEXÃO SOLDADA, DN 80 (3"), INSTALADO EM REDE DE ALIMENTAÇÃO PARA HIDRANTE - FORNECIMENTO E INSTALAÇÃO. AF_01/2026</t>
  </si>
  <si>
    <t>TUBO DE AÇO PRETO SEM COSTURA, CONEXÃO SOLDADA, DN 80 (3"), INSTALADO EM REDE DE ALIMENTAÇÃO PARA SPRINKLER - FORNECIMENTO E INSTALAÇÃO. AF_01/2026</t>
  </si>
  <si>
    <t>TÊ, EM AÇO, CONEXÃO RANHURADA, DN 50 (2"), INSTALADO EM PRUMADAS - FORNECIMENTO E INSTALAÇÃO. AF_01/2026</t>
  </si>
  <si>
    <t>TÊ, EM AÇO, CONEXÃO RANHURADA, DN 65 (2 1/2"), INSTALADO EM PRUMADAS - FORNECIMENTO E INSTALAÇÃO. AF_01/2026</t>
  </si>
  <si>
    <t>TÊ, EM AÇO, CONEXÃO RANHURADA, DN 80 (3"), INSTALADO EM PRUMADAS - FORNECIMENTO E INSTALAÇÃO. AF_01/2026</t>
  </si>
  <si>
    <t>TÊ, EM AÇO, CONEXÃO SOLDADA, DN 15 (1/2"), INSTALADO EM RAMAIS E SUB-RAMAIS DE GÁS - FORNECIMENTO E INSTALAÇÃO. AF_01/2026</t>
  </si>
  <si>
    <t>TÊ, EM AÇO, CONEXÃO SOLDADA, DN 20 (3/4"), INSTALADO EM RAMAIS E SUB-RAMAIS DE GÁS - FORNECIMENTO E INSTALAÇÃO. AF_01/2026</t>
  </si>
  <si>
    <t>TÊ, EM AÇO, CONEXÃO SOLDADA, DN 25 (1"), INSTALADO EM RAMAIS E SUB-RAMAIS DE GÁS - FORNECIMENTO E INSTALAÇÃO. AF_01/2026</t>
  </si>
  <si>
    <t>TÊ, EM AÇO, CONEXÃO SOLDADA, DN 25 (1"), INSTALADO EM REDE DE ALIMENTAÇÃO PARA HIDRANTE - FORNECIMENTO E INSTALAÇÃO. AF_01/2026</t>
  </si>
  <si>
    <t>TÊ, EM AÇO, CONEXÃO SOLDADA, DN 25 (1"), INSTALADO EM REDE DE ALIMENTAÇÃO PARA SPRINKLER - FORNECIMENTO E INSTALAÇÃO. AF_01/2026</t>
  </si>
  <si>
    <t>TÊ, EM AÇO, CONEXÃO SOLDADA, DN 32 (1 1/4"), INSTALADO EM REDE DE ALIMENTAÇÃO PARA HIDRANTE - FORNECIMENTO E INSTALAÇÃO. AF_01/2026</t>
  </si>
  <si>
    <t>TÊ, EM AÇO, CONEXÃO SOLDADA, DN 32 (1 1/4"), INSTALADO EM REDE DE ALIMENTAÇÃO PARA SPRINKLER - FORNECIMENTO E INSTALAÇÃO. AF_01/2026</t>
  </si>
  <si>
    <t>TÊ, EM AÇO, CONEXÃO SOLDADA, DN 40 (1 1/2"), INSTALADO EM REDE DE ALIMENTAÇÃO PARA HIDRANTE - FORNECIMENTO E INSTALAÇÃO. AF_01/2026</t>
  </si>
  <si>
    <t>TÊ, EM AÇO, CONEXÃO SOLDADA, DN 40 (1 1/2"), INSTALADO EM REDE DE ALIMENTAÇÃO PARA SPRINKLER - FORNECIMENTO E INSTALAÇÃO. AF_01/2026</t>
  </si>
  <si>
    <t>TÊ, EM AÇO, CONEXÃO SOLDADA, DN 50 (2"), INSTALADO EM PRUMADAS - FORNECIMENTO E INSTALAÇÃO. AF_01/2026</t>
  </si>
  <si>
    <t>TÊ, EM AÇO, CONEXÃO SOLDADA, DN 50 (2"), INSTALADO EM REDE DE ALIMENTAÇÃO PARA HIDRANTE - FORNECIMENTO E INSTALAÇÃO. AF_01/2026</t>
  </si>
  <si>
    <t>TÊ, EM AÇO, CONEXÃO SOLDADA, DN 50 (2"), INSTALADO EM REDE DE ALIMENTAÇÃO PARA SPRINKLER - FORNECIMENTO E INSTALAÇÃO. AF_01/2026</t>
  </si>
  <si>
    <t>TÊ, EM AÇO, CONEXÃO SOLDADA, DN 65 (2 1/2"), INSTALADO EM PRUMADAS - FORNECIMENTO E INSTALAÇÃO. AF_01/2026</t>
  </si>
  <si>
    <t>TÊ, EM AÇO, CONEXÃO SOLDADA, DN 65 (2 1/2"), INSTALADO EM REDE DE ALIMENTAÇÃO PARA HIDRANTE - FORNECIMENTO E INSTALAÇÃO. AF_01/2026</t>
  </si>
  <si>
    <t>TÊ, EM AÇO, CONEXÃO SOLDADA, DN 65 (2 1/2"), INSTALADO EM REDE DE ALIMENTAÇÃO PARA SPRINKLER - FORNECIMENTO E INSTALAÇÃO. AF_01/2026</t>
  </si>
  <si>
    <t>TÊ, EM AÇO, CONEXÃO SOLDADA, DN 80 (3"), INSTALADO EM PRUMADAS - FORNECIMENTO E INSTALAÇÃO. AF_01/2026</t>
  </si>
  <si>
    <t>TÊ, EM AÇO, CONEXÃO SOLDADA, DN 80 (3"), INSTALADO EM REDE DE ALIMENTAÇÃO PARA HIDRANTE - FORNECIMENTO E INSTALAÇÃO. AF_01/2026</t>
  </si>
  <si>
    <t>TÊ, EM AÇO, CONEXÃO SOLDADA, DN 80 (3"), INSTALADO EM REDE DE ALIMENTAÇÃO PARA SPRINKLER - FORNECIMENTO E INSTALAÇÃO. AF_01/2026</t>
  </si>
  <si>
    <t>TÊ, EM FERRO GALVANIZADO, 4", CONEXÃO ROSQUEADA, INSTALADO EM PRUMADAS - FORNECIMENTO E INSTALAÇÃO. AF_01/2026</t>
  </si>
  <si>
    <t>TÊ, EM FERRO GALVANIZADO, 4", CONEXÃO ROSQUEADA, INSTALADO EM REDE DE ALIMENTAÇÃO PARA HIDRANTE - FORNECIMENTO E INSTALAÇÃO. AF_01/2026</t>
  </si>
  <si>
    <t>TÊ, EM FERRO GALVANIZADO, CONEXÃO ROSQUEADA, DN 15 (1/2"), INSTALADO EM RAMAIS E SUB-RAMAIS DE GÁS - FORNECIMENTO E INSTALAÇÃO. AF_01/2026</t>
  </si>
  <si>
    <t>TÊ, EM FERRO GALVANIZADO, CONEXÃO ROSQUEADA, DN 20 (3/4"), INSTALADO EM RAMAIS E SUB-RAMAIS DE GÁS - FORNECIMENTO E INSTALAÇÃO. AF_01/2026</t>
  </si>
  <si>
    <t>TÊ, EM FERRO GALVANIZADO, CONEXÃO ROSQUEADA, DN 25 (1"), INSTALADO EM RAMAIS E SUB-RAMAIS DE GÁS - FORNECIMENTO E INSTALAÇÃO. AF_01/2026</t>
  </si>
  <si>
    <t>TÊ, EM FERRO GALVANIZADO, CONEXÃO ROSQUEADA, DN 25 (1"), INSTALADO EM REDE DE ALIMENTAÇÃO PARA HIDRANTE - FORNECIMENTO E INSTALAÇÃO. AF_01/2026</t>
  </si>
  <si>
    <t>TÊ, EM FERRO GALVANIZADO, CONEXÃO ROSQUEADA, DN 25 (1"), INSTALADO EM REDE DE ALIMENTAÇÃO PARA SPRINKLER - FORNECIMENTO E INSTALAÇÃO. AF_01/2026</t>
  </si>
  <si>
    <t>TÊ, EM FERRO GALVANIZADO, CONEXÃO ROSQUEADA, DN 32 (1 1/4"), INSTALADO EM REDE DE ALIMENTAÇÃO PARA HIDRANTE - FORNECIMENTO E INSTALAÇÃO. AF_01/2026</t>
  </si>
  <si>
    <t>TÊ, EM FERRO GALVANIZADO, CONEXÃO ROSQUEADA, DN 32 (1 1/4"), INSTALADO EM REDE DE ALIMENTAÇÃO PARA SPRINKLER - FORNECIMENTO E INSTALAÇÃO. AF_01/2026</t>
  </si>
  <si>
    <t>TÊ, EM FERRO GALVANIZADO, CONEXÃO ROSQUEADA, DN 40 (1 1/2"), INSTALADO EM REDE DE ALIMENTAÇÃO PARA HIDRANTE - FORNECIMENTO E INSTALAÇÃO. AF_01/2026</t>
  </si>
  <si>
    <t>TÊ, EM FERRO GALVANIZADO, CONEXÃO ROSQUEADA, DN 40 (1 1/2"), INSTALADO EM REDE DE ALIMENTAÇÃO PARA SPRINKLER - FORNECIMENTO E INSTALAÇÃO. AF_01/2026</t>
  </si>
  <si>
    <t>TÊ, EM FERRO GALVANIZADO, CONEXÃO ROSQUEADA, DN 50 (2"), INSTALADO EM REDE DE ALIMENTAÇÃO PARA HIDRANTE - FORNECIMENTO E INSTALAÇÃO- FORNECIMENTO E INSTALAÇÃO. AF_01/2026</t>
  </si>
  <si>
    <t>TÊ, EM FERRO GALVANIZADO, CONEXÃO ROSQUEADA, DN 50 (2"), INSTALADO EM REDE DE ALIMENTAÇÃO PARA SPRINKLER - FORNECIMENTO E INSTALAÇÃO. AF_01/2026</t>
  </si>
  <si>
    <t>TÊ, EM FERRO GALVANIZADO, CONEXÃO ROSQUEADA, DN 65 (2 1/2"), INSTALADO EM REDE DE ALIMENTAÇÃO PARA HIDRANTE - FORNECIMENTO E INSTALAÇÃO. AF_01/2026</t>
  </si>
  <si>
    <t>TÊ, EM FERRO GALVANIZADO, CONEXÃO ROSQUEADA, DN 65 (2 1/2"), INSTALADO EM REDE DE ALIMENTAÇÃO PARA SPRINKLER - FORNECIMENTO E INSTALAÇÃO. AF_01/2026</t>
  </si>
  <si>
    <t>TÊ, EM FERRO GALVANIZADO, CONEXÃO ROSQUEADA, DN 80 (3"), INSTALADO EM REDE DE ALIMENTAÇÃO PARA HIDRANTE - FORNECIMENTO E INSTALAÇÃO. AF_01/2026</t>
  </si>
  <si>
    <t>TÊ, EM FERRO GALVANIZADO, CONEXÃO ROSQUEADA, DN 80 (3"), INSTALADO EM REDE DE ALIMENTAÇÃO PARA SPRINKLER - FORNECIMENTO E INSTALAÇÃO. AF_01/2026</t>
  </si>
  <si>
    <t>TÊ, EM FERRO GALVANIZADO, DN 50 (2"), CONEXÃO ROSQUEADA, INSTALADO EM PRUMADAS - FORNECIMENTO E INSTALAÇÃO. AF_01/2026</t>
  </si>
  <si>
    <t>TÊ, EM FERRO GALVANIZADO, DN 65 (2 1/2"), CONEXÃO ROSQUEADA, INSTALADO EM PRUMADAS - FORNECIMENTO E INSTALAÇÃO. AF_01/2026</t>
  </si>
  <si>
    <t>TÊ, EM FERRO GALVANIZADO, DN 80 (3"), CONEXÃO ROSQUEADA, INSTALADO EM PRUMADAS - FORNECIMENTO E INSTALAÇÃO. AF_01/2026</t>
  </si>
  <si>
    <t>UNIÃO, EM FERRO GALVANIZADO, 4", CONEXÃO ROSQUEADA, INSTALADO EM PRUMADAS - FORNECIMENTO E INSTALAÇÃO. AF_01/2026</t>
  </si>
  <si>
    <t>UNIÃO, EM FERRO GALVANIZADO, 4", CONEXÃO ROSQUEADA, INSTALADO EM REDE DE ALIMENTAÇÃO PARA HIDRANTE - FORNECIMENTO E INSTALAÇÃO. AF_01/2026</t>
  </si>
  <si>
    <t>UNIÃO, EM FERRO GALVANIZADO, CONEXÃO ROSQUEADA, DN 15 (1/2"), INSTALADO EM RAMAIS E SUB-RAMAIS DE GÁS - FORNECIMENTO E INSTALAÇÃO. AF_01/2026</t>
  </si>
  <si>
    <t>UNIÃO, EM FERRO GALVANIZADO, CONEXÃO ROSQUEADA, DN 20 (3/4"), INSTALADO EM RAMAIS E SUB-RAMAIS DE GÁS - FORNECIMENTO E INSTALAÇÃO. AF_01/2026</t>
  </si>
  <si>
    <t>UNIÃO, EM FERRO GALVANIZADO, CONEXÃO ROSQUEADA, DN 25 (1"), INSTALADO EM RAMAIS E SUB-RAMAIS DE GÁS - FORNECIMENTO E INSTALAÇÃO. AF_01/2026</t>
  </si>
  <si>
    <t>UNIÃO, EM FERRO GALVANIZADO, CONEXÃO ROSQUEADA, DN 25 (1"), INSTALADO EM REDE DE ALIMENTAÇÃO PARA SPRINKLER - FORNECIMENTO E INSTALAÇÃO. AF_01/2026</t>
  </si>
  <si>
    <t>UNIÃO, EM FERRO GALVANIZADO, CONEXÃO ROSQUEADA, DN 32 (1 1/4"), INSTALADO EM REDE DE ALIMENTAÇÃO PARA SPRINKLER - FORNECIMENTO E INSTALAÇÃO. AF_01/2026</t>
  </si>
  <si>
    <t>UNIÃO, EM FERRO GALVANIZADO, CONEXÃO ROSQUEADA, DN 40 (1 1/2"), INSTALADO EM REDE DE ALIMENTAÇÃO PARA SPRINKLER - FORNECIMENTO E INSTALAÇÃO. AF_01/2026</t>
  </si>
  <si>
    <t>UNIÃO, EM FERRO GALVANIZADO, CONEXÃO ROSQUEADA, DN 50 (2"), INSTALADO EM REDE DE ALIMENTAÇÃO PARA SPRINKLER - FORNECIMENTO E INSTALAÇÃO. AF_01/2026</t>
  </si>
  <si>
    <t>UNIÃO, EM FERRO GALVANIZADO, CONEXÃO ROSQUEADA, DN 65 (2 1/2"), INSTALADO EM REDE DE ALIMENTAÇÃO PARA SPRINKLER - FORNECIMENTO E INSTALAÇÃO. AF_01/2026</t>
  </si>
  <si>
    <t>UNIÃO, EM FERRO GALVANIZADO, CONEXÃO ROSQUEADA, DN 80 (3"), INSTALADO EM REDE DE ALIMENTAÇÃO PARA SPRINKLER - FORNECIMENTO E INSTALAÇÃO. AF_01/2026</t>
  </si>
  <si>
    <t>UNIÃO, EM FERRO GALVANIZADO, DN 25 (1"), CONEXÃO ROSQUEADA, INSTALADO EM REDE DE ALIMENTAÇÃO PARA HIDRANTE - FORNECIMENTO E INSTALAÇÃO. AF_01/2026</t>
  </si>
  <si>
    <t>UNIÃO, EM FERRO GALVANIZADO, DN 32 (1 1/4"), CONEXÃO ROSQUEADA, INSTALADO EM REDE DE ALIMENTAÇÃO PARA HIDRANTE - FORNECIMENTO E INSTALAÇÃO. AF_01/2026</t>
  </si>
  <si>
    <t>UNIÃO, EM FERRO GALVANIZADO, DN 40 (1 1/2"), CONEXÃO ROSQUEADA, INSTALADO EM REDE DE ALIMENTAÇÃO PARA HIDRANTE - FORNECIMENTO E INSTALAÇÃO. AF_01/2026</t>
  </si>
  <si>
    <t>UNIÃO, EM FERRO GALVANIZADO, DN 50 (2"), CONEXÃO ROSQUEADA, INSTALADO EM PRUMADAS - FORNECIMENTO E INSTALAÇÃO. AF_01/2026</t>
  </si>
  <si>
    <t>UNIÃO, EM FERRO GALVANIZADO, DN 50 (2"), CONEXÃO ROSQUEADA, INSTALADO EM REDE DE ALIMENTAÇÃO PARA HIDRANTE - FORNECIMENTO E INSTALAÇÃO. AF_01/2026</t>
  </si>
  <si>
    <t>UNIÃO, EM FERRO GALVANIZADO, DN 65 (2 1/2"), CONEXÃO ROSQUEADA, INSTALADO EM PRUMADAS - FORNECIMENTO E INSTALAÇÃO. AF_01/2026</t>
  </si>
  <si>
    <t>UNIÃO, EM FERRO GALVANIZADO, DN 65 (2 1/2"), CONEXÃO ROSQUEADA, INSTALADO EM REDE DE ALIMENTAÇÃO PARA HIDRANTE - FORNECIMENTO E INSTALAÇÃO. AF_01/2026</t>
  </si>
  <si>
    <t>UNIÃO, EM FERRO GALVANIZADO, DN 80 (3"), CONEXÃO ROSQUEADA, INSTALADO EM PRUMADAS - FORNECIMENTO E INSTALAÇÃO. AF_01/2026</t>
  </si>
  <si>
    <t>UNIÃO, EM FERRO GALVANIZADO, DN 80 (3"), CONEXÃO ROSQUEADA, INSTALADO EM REDE DE ALIMENTAÇÃO PARA HIDRANTE - FORNECIMENTO E INSTALAÇÃO. AF_01/2026</t>
  </si>
  <si>
    <t>CONEXÃO FIXA, ROSCA FÊMEA, METÁLICA, PARA INSTALAÇÕES EM PEX MULTICAMADA, DN 16MM X 1/2", CONEXÃO POR CRIMPAGEM - FORNECIMENTO E INSTALAÇÃO. AF_01/2020</t>
  </si>
  <si>
    <t>CONEXÃO FIXA, ROSCA FÊMEA, METÁLICA, PARA INSTALAÇÕES EM PEX MULTICAMADA, DN 20MM X 3/4", CONEXÃO POR CRIMPAGEM - FORNECIMENTO E INSTALAÇÃO. AF_01/2020</t>
  </si>
  <si>
    <t>CONEXÃO FIXA, ROSCA FÊMEA, METÁLICA, PARA INSTALAÇÕES EM PEX MULTICAMADA, DN 26MM X 1", CONEXÃO POR CRIMPAGEM - FORNECIMENTO E INSTALAÇÃO. AF_01/2020</t>
  </si>
  <si>
    <t>CONEXÃO FIXA, ROSCA FÊMEA, METÁLICA, PARA INSTALAÇÕES EM PEX MULTICAMADA, DN 32MM X 1 1/4", CONEXÃO POR CRIMPAGEM - FORNECIMENTO E INSTALAÇÃO. AF_01/2020</t>
  </si>
  <si>
    <t>CONEXÃO FIXA, ROSCA MACHO, METÁLICA, PARA INSTALAÇÕES EM PEX MULTICAMADA, DN 16MM X 1/2", CONEXÃO POR CRIMPAGEM - FORNECIMENTO E INSTALAÇÃO. AF_01/2020</t>
  </si>
  <si>
    <t>CONEXÃO FIXA, ROSCA MACHO, METÁLICA, PARA INSTALAÇÕES EM PEX MULTICAMADA, DN 20MM X 3/4", CONEXÃO POR CRIMPAGEM - FORNECIMENTO E INSTALAÇÃO. AF_01/2020</t>
  </si>
  <si>
    <t>CONEXÃO FIXA, ROSCA MACHO, METÁLICA, PARA INSTALAÇÕES EM PEX MULTICAMADA, DN 26MM X 1", CONEXÃO POR CRIMPAGEM - FORNECIMENTO E INSTALAÇÃO. AF_01/2020</t>
  </si>
  <si>
    <t>CONEXÃO FIXA, ROSCA MACHO, METÁLICA, PARA INSTALAÇÕES EM PEX MULTICAMADA, DN 32MM X 1 1/4", CONEXÃO POR CRIMPAGEM - FORNECIMENTO E INSTALAÇÃO. AF_01/2020</t>
  </si>
  <si>
    <t>FIXAÇÃO DE TUBOS VERTICAIS DE MULTICAMADA, DIÂMETROS MENORES OU IGUAIS A 32 MM, COM ABRAÇADEIRA TIPO SUPORTE MÚLTIPLO, FIXADA EM PAREDE EXTERNA - FORNECIMENTO E INSTALAÇÃO. AF_01/2020</t>
  </si>
  <si>
    <t>JOELHO 90 GRAUS, PARA INSTALAÇÕES EM PEX MULTICAMADA, DN 16 MM, CONEXÃO POR CRIMPAGEM - FORNECIMENTO E INSTALAÇÃO. AF_01/2020</t>
  </si>
  <si>
    <t>JOELHO 90 GRAUS, PARA INSTALAÇÕES EM PEX MULTICAMADA, DN 20 MM, CONEXÃO POR CRIMPAGEM - FORNECIMENTO E INSTALAÇÃO. AF_01/2020</t>
  </si>
  <si>
    <t>JOELHO 90 GRAUS, PARA INSTALAÇÕES EM PEX MULTICAMADA, DN 26 MM, CONEXÃO POR CRIMPAGEM - FORNECIMENTO E INSTALAÇÃO. AF_01/2020</t>
  </si>
  <si>
    <t>JOELHO 90 GRAUS, PARA INSTALAÇÕES EM PEX MULTICAMADA, DN 32 MM, CONEXÃO POR CRIMPAGEM - FORNECIMENTO E INSTALAÇÃO. AF_01/2020</t>
  </si>
  <si>
    <t>JOELHO 90 GRAUS, ROSCA FÊMEA, PARA INSTALAÇÕES EM PEX MULTICAMADA, DN 16 MM X 1/2'', CONEXÃO POR CRIMPAGEM - FORNECIMENTO E INSTALAÇÃO. AF_01/2020</t>
  </si>
  <si>
    <t>JOELHO 90 GRAUS, ROSCA FÊMEA, PARA INSTALAÇÕES EM PEX MULTICAMADA, DN 20 MM X 3/4", CONEXÃO POR CRIMPAGEM - FORNECIMENTO E INSTALAÇÃO. AF_01/2020</t>
  </si>
  <si>
    <t>JOELHO 90 GRAUS, ROSCA FÊMEA, PARA INSTALAÇÕES EM PEX MULTICAMADA, DN 25 MM X 1'', CONEXÃO POR CRIMPAGEM - FORNECIMENTO E INSTALAÇÃO. AF_01/2020</t>
  </si>
  <si>
    <t>JOELHO 90 GRAUS, ROSCA FÊMEA, PARA INSTALAÇÕES EM PEX MULTICAMADA, DN 32 MM X 1 1/4'', CONEXÃO POR CRIMPAGEM - FORNECIMENTO E INSTALAÇÃO. AF_01/2020</t>
  </si>
  <si>
    <t>JOELHO 90 GRAUS, ROSCA MACHO, PARA INSTALAÇÕES EM PEX MULTICAMADA, DN 16 MM X 1/2'', CONEXÃO POR CRIMPAGEM - FORNECIMENTO E INSTALAÇÃO. AF_01/2020</t>
  </si>
  <si>
    <t>JOELHO 90 GRAUS, ROSCA MACHO, PARA INSTALAÇÕES EM PEX MULTICAMADA, DN 20 MM X 3/4", CONEXÃO POR CRIMPAGEM - FORNECIMENTO E INSTALAÇÃO. AF_01/2020</t>
  </si>
  <si>
    <t>JOELHO 90 GRAUS, ROSCA MACHO, PARA INSTALAÇÕES EM PEX MULTICAMADA, DN 25 MM X 1'', CONEXÃO POR CRIMPAGEM - FORNECIMENTO E INSTALAÇÃO. AF_01/2020</t>
  </si>
  <si>
    <t>JOELHO 90 GRAUS, ROSCA MACHO, PARA INSTALAÇÕES EM PEX MULTICAMADA, DN 32 MM X 1 1/4'', CONEXÃO POR CRIMPAGEM - FORNECIMENTO E INSTALAÇÃO. AF_01/2020</t>
  </si>
  <si>
    <t>KIT CAVALETE PARA GÁS - COM MEDIDOR E REGULADOR - ENTRADA INDIVIDUAL PRINCIPAL, EM AÇO GALVANIZADO DN 15 E 25 MM (1/2" E 1") - FORNECIMENTO E INSTALAÇÃO. AF_01/2020</t>
  </si>
  <si>
    <t>KIT CAVALETE PARA GÁS - SEM MEDIDOR COM REGULADOR - ENTRADA INDIVIDUAL PRINCIPAL, EM AÇO GALVANIZADO DN 15 E 25 MM (1/2" E 1") - FORNECIMENTO E INSTALAÇÃO. AF_01/2020</t>
  </si>
  <si>
    <t>KIT CAVALETE PARA GÁS - SEM MEDIDOR OU REGULADOR - ENTRADA INDIVIDUAL PRINCIPAL, EM AÇO GALVANIZADO DN 15 E 25 MM (1/2" E 1") - FORNECIMENTO E INSTALAÇÃO. AF_01/2020</t>
  </si>
  <si>
    <t>LUVA DE REDUÇÃO PARA INSTALAÇÕES EM PEX MULTICAMADA, DN 20 X 16 MM, CONEXÃO POR CRIMPAGEM - FORNECIMENTO E INSTALAÇÃO. AF_01/2020</t>
  </si>
  <si>
    <t>LUVA DE REDUÇÃO PARA INSTALAÇÕES EM PEX MULTICAMADA, DN 26 X 20 MM, CONEXÃO POR CRIMPAGEM - FORNECIMENTO E INSTALAÇÃO. AF_01/2020</t>
  </si>
  <si>
    <t>LUVA DE REDUÇÃO PARA INSTALAÇÕES EM PEX MULTICAMADA, DN 32 X 26 MM, CONEXÃO POR CRIMPAGEM - FORNECIMENTO E INSTALAÇÃO. AF_01/2020</t>
  </si>
  <si>
    <t>LUVA PARA INSTALAÇÕES EM PEX MULTICAMADA, DN 16 MM, CONEXÃO POR CRIMPAGEM - FORNECIMENTO E INSTALAÇÃO. AF_01/2020</t>
  </si>
  <si>
    <t>LUVA PARA INSTALAÇÕES EM PEX MULTICAMADA, DN 20 MM, CONEXÃO POR CRIMPAGEM - FORNECIMENTO E INSTALAÇÃO. AF_01/2020</t>
  </si>
  <si>
    <t>LUVA PARA INSTALAÇÕES EM PEX MULTICAMADA, DN 26 MM, CONEXÃO POR CRIMPAGEM - FORNECIMENTO E INSTALAÇÃO. AF_01/2020</t>
  </si>
  <si>
    <t>LUVA PARA INSTALAÇÕES EM PEX MULTICAMADA, DN 32 MM, CONEXÃO POR CRIMPAGEM - FORNECIMENTO E INSTALAÇÃO. AF_01/2020</t>
  </si>
  <si>
    <t>TUBO, PEX, MULTICAMADA, COM PROTEÇÃO UV, DN 16, INSTALADO EM IMPLANTAÇÃO DE INSTALAÇÕES DE GÁS - FORNECIMENTO E INSTALAÇÃO. AF_01/2020</t>
  </si>
  <si>
    <t>TUBO, PEX, MULTICAMADA, COM PROTEÇÃO UV, DN 16, INSTALADO EM PRUMADA DE INSTALAÇÕES DE GÁS - FORNECIMENTO E INSTALAÇÃO. AF_01/2020</t>
  </si>
  <si>
    <t>TUBO, PEX, MULTICAMADA, COM PROTEÇÃO UV, DN 20, INSTALADO EM IMPLANTAÇÃO DE INSTALAÇÕES DE GÁS - FORNECIMENTO E INSTALAÇÃO. AF_01/2020</t>
  </si>
  <si>
    <t>TUBO, PEX, MULTICAMADA, COM PROTEÇÃO UV, DN 20, INSTALADO EM PRUMADA DE INSTALAÇÕES DE GÁS - FORNECIMENTO E INSTALAÇÃO. AF_01/2020</t>
  </si>
  <si>
    <t>TUBO, PEX, MULTICAMADA, COM PROTEÇÃO UV, DN 25, INSTALADO EM PRUMADA DE INSTALAÇÕES DE GÁS - FORNECIMENTO E INSTALAÇÃO. AF_01/2020</t>
  </si>
  <si>
    <t>TUBO, PEX, MULTICAMADA, COM PROTEÇÃO UV, DN 26, INSTALADO EM IMPLANTAÇÃO DE INSTALAÇÕES DE GÁS - FORNECIMENTO E INSTALAÇÃO. AF_01/2020</t>
  </si>
  <si>
    <t>TUBO, PEX, MULTICAMADA, COM PROTEÇÃO UV, DN 32, INSTALADO EM IMPLANTAÇÃO DE INSTALAÇÕES DE GÁS - FORNECIMENTO E INSTALAÇÃO. AF_01/2020</t>
  </si>
  <si>
    <t>TUBO, PEX, MULTICAMADA, COM PROTEÇÃO UV, DN 32, INSTALADO EM PRUMADA DE INSTALAÇÕES DE GÁS - FORNECIMENTO E INSTALAÇÃO. AF_01/2020</t>
  </si>
  <si>
    <t>TUBO, PEX, MULTICAMADA, COM TUBO LUVA, DN 16,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</si>
  <si>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</si>
  <si>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IMPLANTAÇÃO DE INSTALAÇÕES DE GÁS - FORNECIMENTO E INSTALAÇÃO. AF_01/2020</t>
  </si>
  <si>
    <t>TUBO, PEX, MULTICAMADA, COM TUBO LUVA, DN 20, INSTALADO EM RAMAL INTERNO DE INSTALAÇÕES DE GÁS - FORNECIMENTO E INSTALAÇÃO. AF_01/2020</t>
  </si>
  <si>
    <t>TUBO, PEX, MULTICAMADA, COM TUBO LUVA, DN 26, INSTALADO EM IMPLANTAÇÃO DE INSTALAÇÕES DE GÁS - FORNECIMENTO E INSTALAÇÃO. AF_01/2020</t>
  </si>
  <si>
    <t>TUBO, PEX, MULTICAMADA, COM TUBO LUVA, DN 26, INSTALADO EM RAMAL INTERNO DE INSTALAÇÕES DE GÁS - FORNECIMENTO E INSTALAÇÃO. AF_01/2020</t>
  </si>
  <si>
    <t>TUBO, PEX, MULTICAMADA, COM TUBO LUVA, DN 32, INSTALADO EM IMPLANTAÇÃO DE INSTALAÇÕES DE GÁS - FORNECIMENTO E INSTALAÇÃO. AF_01/2020</t>
  </si>
  <si>
    <t>TUBO, PEX, MULTICAMADA, COM TUBO LUVA, DN 32, INSTALADO EM RAMAL INTERNO DE INSTALAÇÕES DE GÁS - FORNECIMENTO E INSTALAÇÃO. AF_01/2020</t>
  </si>
  <si>
    <t>TUBO, PEX, MULTICAMADA, DN 16, INSTALADO EM IMPLANTAÇÃO DE INSTALAÇÕES DE GÁS - FORNECIMENTO E INSTALAÇÃO. AF_01/2020</t>
  </si>
  <si>
    <t>TUBO, PEX, MULTICAMADA, DN 16, INSTALADO EM RAMAL INTERNO DE INSTALAÇÕES DE GÁS - FORNECIMENTO E INSTALAÇÃO. AF_01/2020</t>
  </si>
  <si>
    <t>TUBO, PEX, MULTICAMADA, DN 20, INSTALADO EM IMPLANTAÇÃO DE INSTALAÇÕES DE GÁS - FORNECIMENTO E INSTALAÇÃO. AF_01/2020</t>
  </si>
  <si>
    <t>TUBO, PEX, MULTICAMADA, DN 20, INSTALADO EM RAMAL INTERNO DE INSTALAÇÕES DE GÁS - FORNECIMENTO E INSTALAÇÃO. AF_01/2020</t>
  </si>
  <si>
    <t>TUBO, PEX, MULTICAMADA, DN 26, INSTALADO EM IMPLANTAÇÃO DE INSTALAÇÕES DE GÁS - FORNECIMENTO E INSTALAÇÃO. AF_01/2020</t>
  </si>
  <si>
    <t>TUBO, PEX, MULTICAMADA, DN 26, INSTALADO EM RAMAL INTERNO DE INSTALAÇÕES DE GÁS - FORNECIMENTO E INSTALAÇÃO. AF_01/2020</t>
  </si>
  <si>
    <t>TUBO, PEX, MULTICAMADA, DN 32, INSTALADO EM IMPLANTAÇÃO DE INSTALAÇÕES DE GÁS - FORNECIMENTO E INSTALAÇÃO. AF_01/2020</t>
  </si>
  <si>
    <t>TUBO, PEX, MULTICAMADA, DN 32, INSTALADO EM RAMAL INTERNO DE INSTALAÇÕES DE GÁS - FORNECIMENTO E INSTALAÇÃO. AF_01/2020</t>
  </si>
  <si>
    <t>TÊ, PARA INSTALAÇÕES EM PEX MULTICAMADA, DN 16 MM, CONEXÃO POR CRIMPAGEM - FORNECIMENTO E INSTALAÇÃO. AF_01/2020</t>
  </si>
  <si>
    <t>TÊ, PARA INSTALAÇÕES EM PEX MULTICAMADA, DN 20 MM, CONEXÃO POR CRIMPAGEM - FORNECIMENTO E INSTALAÇÃO. AF_01/2020</t>
  </si>
  <si>
    <t>TÊ, PARA INSTALAÇÕES EM PEX MULTICAMADA, DN 26 MM, CONEXÃO POR CRIMPAGEM - FORNECIMENTO E INSTALAÇÃO. AF_01/2020</t>
  </si>
  <si>
    <t>TÊ, PARA INSTALAÇÕES EM PEX MULTICAMADA, DN 32 MM, CONEXÃO POR CRIMPAGEM - FORNECIMENTO E INSTALAÇÃO. AF_01/2020</t>
  </si>
  <si>
    <t>AR CONDICIONADO JANELA, 10000 BTU/H, CICLO FRIO - FORNECIMENTO E INSTALAÇÃO. AF_11/2021</t>
  </si>
  <si>
    <t>AR CONDICIONADO JANELA, 12000 BTU/H, CICLO FRIO - FORNECIMENTO E INSTALAÇÃO. AF_11/2021</t>
  </si>
  <si>
    <t>AR CONDICIONADO JANELA, 7500 BTU/H, CICLO FRIO - FORNECIMENTO E INSTALAÇÃO. AF_11/2021</t>
  </si>
  <si>
    <t>AR CONDICIONADO SPLIT DUTO, 18000 BTU/H, CICLO QUENTE/FRIO - FORNECIMENTO E INSTALAÇÃO. AF_11/2021</t>
  </si>
  <si>
    <t>AR CONDICIONADO SPLIT DUTO, 24000 BTU/H, CICLO QUENTE/FRIO - FORNECIMENTO E INSTALAÇÃO. AF_11/2021</t>
  </si>
  <si>
    <t>AR CONDICIONADO SPLIT DUTO, 36000 BTU/H, CICLO QUENTE/FRIO - FORNECIMENTO E INSTALAÇÃO. AF_11/2021</t>
  </si>
  <si>
    <t>AR CONDICIONADO SPLIT INVERTER, HI-WALL (PAREDE), 12000 BTU/H, CICLO FRIO - FORNECIMENTO E INSTALAÇÃO. AF_11/2021_PE</t>
  </si>
  <si>
    <t>AR CONDICIONADO SPLIT INVERTER, HI-WALL (PAREDE), 18000 BTU/H, CICLO FRIO - FORNECIMENTO E INSTALAÇÃO. AF_11/2021_PE</t>
  </si>
  <si>
    <t>AR CONDICIONADO SPLIT INVERTER, HI-WALL (PAREDE), 24000 BTU/H, CICLO FRIO - FORNECIMENTO E INSTALAÇÃO. AF_11/2021_PE</t>
  </si>
  <si>
    <t>AR CONDICIONADO SPLIT INVERTER, HI-WALL (PAREDE), 9000 BTU/H, CICLO FRIO - FORNECIMENTO E INSTALAÇÃO. AF_11/2021_PE</t>
  </si>
  <si>
    <t>AR CONDICIONADO SPLIT INVERTER, PISO TETO, 18000 BTU/H, CICLO FRIO - FORNECIMENTO E INSTALAÇÃO. AF_11/2021_PSE</t>
  </si>
  <si>
    <t>AR CONDICIONADO SPLIT INVERTER, PISO TETO, 24000 BTU/H, CICLO FRIO - FORNECIMENTO E INSTALAÇÃO. AF_11/2021_PSE</t>
  </si>
  <si>
    <t>AR CONDICIONADO SPLIT INVERTER, PISO TETO, 24000 BTU/H, QUENTE/FRIO - FORNECIMENTO E INSTALAÇÃO. AF_11/2021_PSE</t>
  </si>
  <si>
    <t>AR CONDICIONADO SPLIT INVERTER, PISO TETO, 36000 BTU/H, CICLO FRIO - FORNECIMENTO E INSTALAÇÃO. AF_11/2021_PSE</t>
  </si>
  <si>
    <t>AR CONDICIONADO SPLIT INVERTER, PISO TETO, 48000 BTU/H, CICLO FRIO - FORNECIMENTO E INSTALAÇÃO. AF_11/2021_PE</t>
  </si>
  <si>
    <t>AR CONDICIONADO SPLIT INVERTER, PISO TETO, APRESENTANDO ENTRE 54000 E 58000 BTU/H, CICLO FRIO - FORNECIMENTO E INSTALAÇÃO. AF_11/2021_PE</t>
  </si>
  <si>
    <t>AR CONDICIONADO SPLIT ON/OFF, CASSETE (TETO), 18000 BTU/H, CICLO QUENTE/FRIO - FORNECIMENTO E INSTALAÇÃO. AF_11/2021_PE</t>
  </si>
  <si>
    <t>AR CONDICIONADO SPLIT ON/OFF, CASSETE (TETO), 24000 BTU/H, CICLO QUENTE/FRIO - FORNECIMENTO E INSTALAÇÃO. AF_11/2021_PE</t>
  </si>
  <si>
    <t>AR CONDICIONADO SPLIT ON/OFF, CASSETE (TETO), 36000 BTU/H, CICLO QUENTE/FRIO - FORNECIMENTO E INSTALAÇÃO. AF_11/2021_PE</t>
  </si>
  <si>
    <t>AR CONDICIONADO SPLIT ON/OFF, CASSETE (TETO), 48000 BTU/H, CICLO QUENTE/FRIO - FORNECIMENTO E INSTALAÇÃO. AF_11/2021_PE</t>
  </si>
  <si>
    <t>AR CONDICIONADO SPLIT ON/OFF, CASSETE (TETO), 60000 BTU/H, CICLO QUENTE/FRIO - FORNECIMENTO E INSTALAÇÃO. AF_11/2021_PE</t>
  </si>
  <si>
    <t>AR CONDICIONADO SPLIT ON/OFF, CASSETE (TETO), FRIO 4 VIAS 18000 BTU/H - FORNECIMENTO E INSTALAÇÃO. AF_11/2021_PE</t>
  </si>
  <si>
    <t>AR CONDICIONADO SPLIT ON/OFF, CASSETE (TETO), FRIO 4 VIAS 24000 BTU/H - FORNECIMENTO E INSTALAÇÃO. AF_11/2021_PE</t>
  </si>
  <si>
    <t>AR CONDICIONADO SPLIT ON/OFF, CASSETE (TETO), FRIO 4 VIAS 36000 BTU/H - FORNECIMENTO E INSTALAÇÃO. AF_11/2021_PE</t>
  </si>
  <si>
    <t>AR CONDICIONADO SPLIT ON/OFF, CASSETE (TETO), FRIO 4 VIAS 48000 BTU/H - FORNECIMENTO E INSTALAÇÃO. AF_11/2021_PE</t>
  </si>
  <si>
    <t>AR CONDICIONADO SPLIT ON/OFF, CASSETE (TETO), FRIO 4 VIAS 60000 BTU/H - FORNECIMENTO E INSTALAÇÃO. AF_11/2021_PE</t>
  </si>
  <si>
    <t>AR CONDICIONADO SPLIT ON/OFF, HI-WALL (PAREDE), 12000 BTUS/H, CICLO FRIO - FORNECIMENTO E INSTALAÇÃO. AF_11/2021_PE</t>
  </si>
  <si>
    <t>AR CONDICIONADO SPLIT ON/OFF, HI-WALL (PAREDE), 12000 BTUS/H, CICLO QUENTE/FRIO - FORNECIMENTO E INSTALAÇÃO. AF_11/2021_PE</t>
  </si>
  <si>
    <t>AR CONDICIONADO SPLIT ON/OFF, HI-WALL (PAREDE), 18000 BTUS/H, CICLO FRIO - FORNECIMENTO E INSTALAÇÃO. AF_11/2021_PE</t>
  </si>
  <si>
    <t>AR CONDICIONADO SPLIT ON/OFF, HI-WALL (PAREDE), 18000 BTUS/H, CICLO QUENTE/FRIO - FORNECIMENTO E INSTALAÇÃO. AF_11/2021_PE</t>
  </si>
  <si>
    <t>AR CONDICIONADO SPLIT ON/OFF, HI-WALL (PAREDE), 24000 BTUS/H, CICLO FRIO - FORNECIMENTO E INSTALAÇÃO. AF_11/2021_PE</t>
  </si>
  <si>
    <t>AR CONDICIONADO SPLIT ON/OFF, HI-WALL (PAREDE), 24000 BTUS/H, CICLO QUENTE/FRIO - FORNECIMENTO E INSTALAÇÃO. AF_11/2021_PE</t>
  </si>
  <si>
    <t>AR CONDICIONADO SPLIT ON/OFF, HI-WALL (PAREDE), 9000 BTUS/H, CICLO FRIO - FORNECIMENTO E INSTALAÇÃO. AF_11/2021_PE</t>
  </si>
  <si>
    <t>AR CONDICIONADO SPLIT ON/OFF, HI-WALL (PAREDE), 9000 BTUS/H, CICLO QUENTE/FRIO - FORNECIMENTO E INSTALAÇÃO. AF_11/2021_PE</t>
  </si>
  <si>
    <t>AR CONDICIONADO SPLIT ON/OFF, PISO TETO, 18.000 BTU/H, CICLO FRIO - FORNECIMENTO E INSTALAÇÃO. AF_11/2021_PSE</t>
  </si>
  <si>
    <t>AR CONDICIONADO SPLIT ON/OFF, PISO TETO, 24.000 BTU/H, CICLO FRIO - FORNECIMENTO E INSTALAÇÃO. AF_11/2021_PSE</t>
  </si>
  <si>
    <t>AR CONDICIONADO SPLIT ON/OFF, PISO TETO, 36.000 BTU/H, CICLO FRIO - FORNECIMENTO E INSTALAÇÃO. AF_11/2021_PSE</t>
  </si>
  <si>
    <t>AR CONDICIONADO SPLIT ON/OFF, PISO TETO, 48.000 BTU/H, CICLO FRIO - FORNECIMENTO E INSTALAÇÃO. AF_11/2021_PE</t>
  </si>
  <si>
    <t>AR CONDICIONADO SPLIT ON/OFF, PISO TETO, 60.000 BTU/H, CICLO FRIO - FORNECIMENTO E INSTALAÇÃO. AF_11/2021_PE</t>
  </si>
  <si>
    <t>AR CONDICIONADO SPLITÃO 10 TR - FORNECIMENTO E INSTALAÇÃO. AF_11/2021_PE</t>
  </si>
  <si>
    <t>AR CONDICIONADO SPLITÃO 15 TR - FORNECIMENTO E INSTALAÇÃO. AF_11/2021_PE</t>
  </si>
  <si>
    <t>DAMPER DE REGULAGEM PARA SISTEMA DE AR CONDICIONADO, 1000X500 MM - FORNECIMENTO E INSTALAÇÃO. AF_11/2021</t>
  </si>
  <si>
    <t>DIFUSOR PARA SISTEMA DE AR CONDICIONADO, 400X400 MM - FORNECIMENTO E INSTALAÇÃO. AF_11/2021</t>
  </si>
  <si>
    <t>GRELHA PARA SISTEMA DE AR CONDICIONADO, 400X400 MM - FORNECIMENTO E INSTALAÇÃO. AF_11/2021</t>
  </si>
  <si>
    <t>RASGO E CHUMBAMENTO EM ALVENARIA PARA TUBOS DE SPLIT PAREDE DE 9000 A 24000 BTUS/H. AF_11/2021</t>
  </si>
  <si>
    <t>TUBO EM COBRE FLEXÍVEL, DN 1/2", COM ISOLAMENTO, INSTALADO EM FORRO, PARA RAMAL DE ALIMENTAÇÃO DE AR CONDICIONADO, INCLUSO FIXADOR. AF_11/2021</t>
  </si>
  <si>
    <t>TUBO EM COBRE FLEXÍVEL, DN 1/4", COM ISOLAMENTO, INSTALADO EM FORRO, PARA RAMAL DE ALIMENTAÇÃO DE AR CONDICIONADO, INCLUSO FIXADOR. AF_11/2021</t>
  </si>
  <si>
    <t>TUBO EM COBRE FLEXÍVEL, DN 3/8", COM ISOLAMENTO, INSTALADO EM FORRO, PARA RAMAL DE ALIMENTAÇÃO DE AR CONDICIONADO, INCLUSO FIXADOR. AF_11/2021</t>
  </si>
  <si>
    <t>TUBO EM COBRE FLEXÍVEL, DN 5/8", COM ISOLAMENTO, INSTALADO EM FORRO, PARA RAMAL DE ALIMENTAÇÃO DE AR CONDICIONADO, INCLUSO FIXADOR. AF_11/2021</t>
  </si>
  <si>
    <t>COTOVELO EM COBRE, 45 GRAUS, DN 1 1/8", INSTALADO EM RAMAL DE ALIMENTAÇÃO DE AR-CONDICIONADO COM CONDENSADORA CENTRAL - FORNECIMENTO E INSTALAÇÃO. AF_07/2025</t>
  </si>
  <si>
    <t>COTOVELO EM COBRE, 45 GRAUS, DN 1 5/8", INSTALADO EM RAMAL DE ALIMENTAÇÃO DE AR-CONDICIONADO COM CONDENSADORA CENTRAL - FORNECIMENTO E INSTALAÇÃO. AF_07/2025</t>
  </si>
  <si>
    <t>COTOVELO EM COBRE, 90 GRAUS, DN 1 1/8", INSTALADO EM RAMAL DE ALIMENTAÇÃO DE AR-CONDICIONADO COM CONDENSADORA CENTRAL - FORNECIMENTO E INSTALAÇÃO. AF_07/2025</t>
  </si>
  <si>
    <t>COTOVELO EM COBRE, 90 GRAUS, DN 1 5/8", INSTALADO EM RAMAL DE ALIMENTAÇÃO DE AR-CONDICIONADO COM CONDENSADORA CENTRAL - FORNECIMENTO E INSTALAÇÃO. AF_07/2025</t>
  </si>
  <si>
    <t>LUVA EM COBRE, DN 1 1/8", INSTALADO EM RAMAL DE ALIMENTAÇÃO DE AR-CONDICIONADO COM CONDENSADORA CENTRAL - FORNECIMENTO E INSTALAÇÃO. AF_07/2025</t>
  </si>
  <si>
    <t>LUVA EM COBRE, DN 1 5/8", INSTALADO EM RAMAL DE ALIMENTAÇÃO DE AR-CONDICIONADO COM CONDENSADORA CENTRAL - FORNECIMENTO E INSTALAÇÃO. AF_07/2025</t>
  </si>
  <si>
    <t>REFINETE EM COBRE, DN 1 1/8", INSTALADO EM RAMAL DE ALIMENTAÇÃO DE AR-CONDICIONADO COM CONDENSADORA CENTRAL - INSTALAÇÃO. AF_07/2025</t>
  </si>
  <si>
    <t>REFINETE EM COBRE, DN 1 5/8", INSTALADO EM RAMAL DE ALIMENTAÇÃO DE AR-CONDICIONADO COM CONDENSADORA CENTRAL - INSTALAÇÃO. AF_07/2025</t>
  </si>
  <si>
    <t>TE EM COBRE, DN 1 1/8", INSTALADO EM RAMAL DE ALIMENTAÇÃO DE AR-CONDICIONADO COM CONDENSADORA CENTRAL - FORNECIMENTO E INSTALAÇÃO. AF_07/2025</t>
  </si>
  <si>
    <t>TE EM COBRE, DN 1 5/8", INSTALADO EM RAMAL DE ALIMENTAÇÃO DE AR-CONDICIONADO COM CONDENSADORA CENTRAL - FORNECIMENTO E INSTALAÇÃO. AF_07/2025</t>
  </si>
  <si>
    <t>TUBO EM COBRE FLEXÍVEL, DN 1/2", COM ISOLAMENTO, INSTALADO EM RAMAL DE ALIMENTAÇÃO DE AR-CONDICIONADO - FORNECIMENTO E INSTALAÇÃO. AF_07/2025</t>
  </si>
  <si>
    <t>TUBO EM COBRE FLEXÍVEL, DN 1/4", COM ISOLAMENTO, INSTALADO EM RAMAL DE ALIMENTAÇÃO DE AR-CONDICIONADO - FORNECIMENTO E INSTALAÇÃO. AF_07/2025</t>
  </si>
  <si>
    <t>TUBO EM COBRE FLEXÍVEL, DN 3/4", COM ISOLAMENTO, INSTALADO EM RAMAL DE ALIMENTAÇÃO DE AR-CONDICIONADO - FORNECIMENTO E INSTALAÇÃO. AF_07/2025</t>
  </si>
  <si>
    <t>TUBO EM COBRE FLEXÍVEL, DN 3/8", COM ISOLAMENTO, INSTALADO EM RAMAL DE ALIMENTAÇÃO DE AR-CONDICIONADO - FORNECIMENTO E INSTALAÇÃO. AF_07/2025</t>
  </si>
  <si>
    <t>TUBO EM COBRE FLEXÍVEL, DN 5/8", COM ISOLAMENTO, INSTALADO EM RAMAL DE ALIMENTAÇÃO DE AR-CONDICIONADO - FORNECIMENTO E INSTALAÇÃO. AF_07/2025</t>
  </si>
  <si>
    <t>TUBO EM COBRE FLEXÍVEL, DN 7/8", COM ISOLAMENTO, INSTALADO EM RAMAL DE ALIMENTAÇÃO DE AR-CONDICIONADO - FORNECIMENTO E INSTALAÇÃO. AF_07/2025</t>
  </si>
  <si>
    <t>TUBO EM COBRE RÍGIDO, DN 1 1/8"", COM ISOLAMENTO, INSTALADO EM RAMAL DE ALIMENTAÇÃO DE AR-CONDICIONADO COM CONDENSADORA CENTRAL - FORNECIMENTO E INSTALAÇÃO. AF_07/2025</t>
  </si>
  <si>
    <t>TUBO EM COBRE RÍGIDO, DN 1 5/8"", COM ISOLAMENTO, INSTALADO EM RAMAL DE ALIMENTAÇÃO DE AR-CONDICIONADO COM CONDENSADORA CENTRAL - FORNECIMENTO E INSTALAÇÃO. AF_07/2025</t>
  </si>
  <si>
    <t>BUCHA DE REDUÇÃO EM COBRE, DN 22 MM X 15 MM, SEM ANEL DE SOLDA, PONTA X BOLSA, INSTALADO EM RAMAL DE DISTRIBUIÇÃO DE HIDRÁULICA PREDIAL - FORNECIMENTO E INSTALAÇÃO. AF_04/2022</t>
  </si>
  <si>
    <t>BUCHA DE REDUÇÃO EM COBRE, DN 22 MM X 15 MM, SEM ANEL DE SOLDA, PONTA X BOLSA, INSTALADO EM RAMAL E SUB-RAMAL DE AQUECIMENTO SOLAR - FORNECIMENTO E INSTALAÇÃO. AF_04/2022</t>
  </si>
  <si>
    <t>BUCHA DE REDUÇÃO EM COBRE, DN 22 MM X 15 MM, SEM ANEL DE SOLDA, PONTA X BOLSA, INSTALADO EM RAMAL E SUB-RAMAL DE GÁS COMBUSTÍVEL - FORNECIMENTO E INSTALAÇÃO. AF_04/2022</t>
  </si>
  <si>
    <t>BUCHA DE REDUÇÃO EM COBRE, DN 22 MM X 15 MM, SEM ANEL DE SOLDA, PONTA X BOLSA, INSTALADO EM RAMAL E SUB-RAMAL DE GÁS MEDICINAL - FORNECIMENTO E INSTALAÇÃO. AF_04/2022</t>
  </si>
  <si>
    <t>BUCHA DE REDUÇÃO EM COBRE, DN 22 MM X 15 MM, SEM ANEL DE SOLDA, PONTA X BOLSA, INSTALADO EM RAMAL E SUB-RAMAL DE HIDRÁULICA PREDIAL - FORNECIMENTO E INSTALAÇÃO. AF_04/2022</t>
  </si>
  <si>
    <t>BUCHA DE REDUÇÃO EM COBRE, DN 28 MM X 22 MM, SEM ANEL DE SOLDA, INSTALADO EM RAMAL DE DISTRIBUIÇÃO DE HIDRÁULICA PREDIAL - FORNECIMENTO E INSTALAÇÃO. AF_04/2022</t>
  </si>
  <si>
    <t>BUCHA DE REDUÇÃO EM COBRE, DN 28 MM X 22 MM, SEM ANEL DE SOLDA, INSTALADO EM RAMAL E SUB-RAMAL DE AQUECIMENTO SOLAR - FORNECIMENTO E INSTALAÇÃO. AF_04/2022</t>
  </si>
  <si>
    <t>BUCHA DE REDUÇÃO EM COBRE, DN 28 MM X 22 MM, SEM ANEL DE SOLDA, INSTALADO EM RAMAL E SUB-RAMAL DE GÁS COMBUSTÍVEL - FORNECIMENTO E INSTALAÇÃO. AF_04/2022</t>
  </si>
  <si>
    <t>BUCHA DE REDUÇÃO EM COBRE, DN 28 MM X 22 MM, SEM ANEL DE SOLDA, INSTALADO EM RAMAL E SUB-RAMAL DE GÁS MEDICINAL - FORNECIMENTO E INSTALAÇÃO. AF_04/2022</t>
  </si>
  <si>
    <t>BUCHA DE REDUÇÃO EM COBRE, DN 28 MM X 22 MM, SEM ANEL DE SOLDA, INSTALADO EM RAMAL E SUB-RAMAL DE HIDRÁULICA PREDIAL - FORNECIMENTO E INSTALAÇÃO. AF_04/2022</t>
  </si>
  <si>
    <t>BUCHA DE REDUÇÃO EM COBRE, DN 28 MM X 22 MM, SEM ANEL DE SOLDA, PONTA X BOLSA, INSTALADO EM PRUMADA DE HIDRÁULICA PREDIAL - FORNECIMENTO E INSTALAÇÃO. AF_04/2022</t>
  </si>
  <si>
    <t>BUCHA DE REDUÇÃO EM COBRE, DN 35 MM X 28 MM, SEM ANEL DE SOLDA, PONTA X BOLSA, INSTALADO EM PRUMADA DE HIDRÁULICA PREDIAL - FORNECIMENTO E INSTALAÇÃO. AF_04/2022</t>
  </si>
  <si>
    <t>BUCHA DE REDUÇÃO EM COBRE, DN 42 MM X 35 MM, SEM ANEL DE SOLDA, PONTA X BOLSA, INSTALADO EM PRUMADA DE HIDRÁULICA PREDIAL - FORNECIMENTO E INSTALAÇÃO. AF_04/2022</t>
  </si>
  <si>
    <t>BUCHA DE REDUÇÃO EM COBRE, DN 54 MM X 42 MM, SEM ANEL DE SOLDA, PONTA X BOLSA, INSTALADO EM PRUMADA DE HIDRÁULICA PREDIAL - FORNECIMENTO E INSTALAÇÃO. AF_04/2022</t>
  </si>
  <si>
    <t>BUCHA DE REDUÇÃO EM COBRE, DN 66 MM X 54 MM, SEM ANEL DE SOLDA, PONTA X BOLSA, INSTALADO EM PRUMADA DE HIDRÁULICA PREDIAL - FORNECIMENTO E INSTALAÇÃO. AF_04/2022</t>
  </si>
  <si>
    <t>CONECTOR EM BRONZE/LATÃO, DN 15 MM X 1/2", SEM ANEL DE SOLDA, BOLSA X ROSCA F, INSTALADO EM RAMAL DE DISTRIBUIÇÃO DE HIDRÁULICA PREDIAL - FORNECIMENTO E INSTALAÇÃO. AF_04/2022</t>
  </si>
  <si>
    <t>CONECTOR EM BRONZE/LATÃO, DN 15 MM X 1/2", SEM ANEL DE SOLDA, BOLSA X ROSCA F, INSTALADO EM RAMAL E SUB-RAMAL DE AQUECIMENTO SOLAR - FORNECIMENTO E INSTALAÇÃO. AF_04/2022</t>
  </si>
  <si>
    <t>CONECTOR EM BRONZE/LATÃO, DN 15 MM X 1/2", SEM ANEL DE SOLDA, BOLSA X ROSCA F, INSTALADO EM RAMAL E SUB-RAMAL DE GÁS COMBUSTÍVEL - FORNECIMENTO E INSTALAÇÃO. AF_04/2022</t>
  </si>
  <si>
    <t>CONECTOR EM BRONZE/LATÃO, DN 15 MM X 1/2", SEM ANEL DE SOLDA, BOLSA X ROSCA F, INSTALADO EM RAMAL E SUB-RAMAL DE GÁS MEDICINAL - FORNECIMENTO E INSTALAÇÃO. AF_04/2022</t>
  </si>
  <si>
    <t>CONECTOR EM BRONZE/LATÃO, DN 15 MM X 1/2", SEM ANEL DE SOLDA, BOLSA X ROSCA F, INSTALADO EM RAMAL E SUB-RAMAL DE HIDRÁULICA PREDIAL - FORNECIMENTO E INSTALAÇÃO. AF_04/2022</t>
  </si>
  <si>
    <t>CONECTOR EM BRONZE/LATÃO, DN 22 MM X 1/2", SEM ANEL DE SOLDA, BOLSA X ROSCA F, INSTALADO EM PRUMADA DE HIDRÁULICA PREDIAL - FORNECIMENTO E INSTALAÇÃO. AF_04/2022</t>
  </si>
  <si>
    <t>CONECTOR EM BRONZE/LATÃO, DN 22 MM X 1/2", SEM ANEL DE SOLDA, BOLSA X ROSCA F, INSTALADO EM RAMAL DE DISTRIBUIÇÃO DE HIDRÁULICA PREDIAL - FORNECIMENTO E INSTALAÇÃO. AF_04/2022</t>
  </si>
  <si>
    <t>CONECTOR EM BRONZE/LATÃO, DN 22 MM X 1/2", SEM ANEL DE SOLDA, BOLSA X ROSCA F, INSTALADO EM RAMAL E SUB-RAMAL DE AQUECIMENTO SOLAR - FORNECIMENTO E INSTALAÇÃO. AF_04/2022</t>
  </si>
  <si>
    <t>CONECTOR EM BRONZE/LATÃO, DN 22 MM X 1/2", SEM ANEL DE SOLDA, BOLSA X ROSCA F, INSTALADO EM RAMAL E SUB-RAMAL DE GÁS COMBUSTÍVEL - FORNECIMENTO E INSTALAÇÃO. AF_04/2022</t>
  </si>
  <si>
    <t>CONECTOR EM BRONZE/LATÃO, DN 22 MM X 1/2", SEM ANEL DE SOLDA, BOLSA X ROSCA F, INSTALADO EM RAMAL E SUB-RAMAL DE GÁS MEDICINAL - FORNECIMENTO E INSTALAÇÃO. AF_04/2022</t>
  </si>
  <si>
    <t>CONECTOR EM BRONZE/LATÃO, DN 22 MM X 1/2", SEM ANEL DE SOLDA, BOLSA X ROSCA F, INSTALADO EM RAMAL E SUB-RAMAL DE HIDRÁULICA PREDIAL - FORNECIMENTO E INSTALAÇÃO. AF_04/2022</t>
  </si>
  <si>
    <t>CONECTOR EM BRONZE/LATÃO, DN 22 MM X 3/4", SEM ANEL DE SOLDA, BOLSA X ROSCA F, INSTALADO EM PRUMADA DE HIDRÁULICA PREDIAL - FORNECIMENTO E INSTALAÇÃO. AF_04/2022</t>
  </si>
  <si>
    <t>CONECTOR EM BRONZE/LATÃO, DN 22 MM X 3/4", SEM ANEL DE SOLDA, BOLSA X ROSCA F, INSTALADO EM RAMAL DE DISTRIBUIÇÃO DE HIDRÁULICA PREDIAL - FORNECIMENTO E INSTALAÇÃO. AF_04/2022</t>
  </si>
  <si>
    <t>CONECTOR EM BRONZE/LATÃO, DN 22 MM X 3/4", SEM ANEL DE SOLDA, BOLSA X ROSCA F, INSTALADO EM RAMAL E SUB-RAMAL DE AQUECIMENTO SOLAR - FORNECIMENTO E INSTALAÇÃO. AF_04/2022</t>
  </si>
  <si>
    <t>CONECTOR EM BRONZE/LATÃO, DN 22 MM X 3/4", SEM ANEL DE SOLDA, BOLSA X ROSCA F, INSTALADO EM RAMAL E SUB-RAMAL DE GÁS COMBUSTÍVEL - FORNECIMENTO E INSTALAÇÃO. AF_04/2022</t>
  </si>
  <si>
    <t>CONECTOR EM BRONZE/LATÃO, DN 22 MM X 3/4", SEM ANEL DE SOLDA, BOLSA X ROSCA F, INSTALADO EM RAMAL E SUB-RAMAL DE GÁS MEDICINAL - FORNECIMENTO E INSTALAÇÃO. AF_04/2022</t>
  </si>
  <si>
    <t>CONECTOR EM BRONZE/LATÃO, DN 22 MM X 3/4", SEM ANEL DE SOLDA, BOLSA X ROSCA F, INSTALADO EM RAMAL E SUB-RAMAL DE HIDRÁULICA PREDIAL - FORNECIMENTO E INSTALAÇÃO. AF_04/2022</t>
  </si>
  <si>
    <t>CONECTOR EM BRONZE/LATÃO, DN 28 MM X 1/2", SEM ANEL DE SOLDA, BOLSA X ROSCA F, INSTALADO EM PRUMADA DE HIDRÁULICA PREDIAL - FORNECIMENTO E INSTALAÇÃO. AF_04/2022</t>
  </si>
  <si>
    <t>CONECTOR EM BRONZE/LATÃO, DN 28 MM X 1/2", SEM ANEL DE SOLDA, BOLSA X ROSCA F, INSTALADO EM RAMAL DE DISTRIBUIÇÃO DE HIDRÁULICA PREDIAL - FORNECIMENTO E INSTALAÇÃO. AF_04/2022</t>
  </si>
  <si>
    <t>CONECTOR EM BRONZE/LATÃO, DN 28 MM X 1/2", SEM ANEL DE SOLDA, BOLSA X ROSCA F, INSTALADO EM RAMAL E SUB-RAMAL DE AQUECIMENTO SOLAR - FORNECIMENTO E INSTALAÇÃO. AF_04/2022</t>
  </si>
  <si>
    <t>CONECTOR EM BRONZE/LATÃO, DN 28 MM X 1/2", SEM ANEL DE SOLDA, BOLSA X ROSCA F, INSTALADO EM RAMAL E SUB-RAMAL DE GÁS COMBUSTÍVEL - FORNECIMENTO E INSTALAÇÃO. AF_04/2022</t>
  </si>
  <si>
    <t>CONECTOR EM BRONZE/LATÃO, DN 28 MM X 1/2", SEM ANEL DE SOLDA, BOLSA X ROSCA F, INSTALADO EM RAMAL E SUB-RAMAL DE GÁS MEDICINAL - FORNECIMENTO E INSTALAÇÃO. AF_04/2022</t>
  </si>
  <si>
    <t>CONECTOR EM BRONZE/LATÃO, DN 28 MM X 1/2", SEM ANEL DE SOLDA, BOLSA X ROSCA F, INSTALADO EM RAMAL E SUB-RAMAL DE HIDRÁULICA PREDIAL - FORNECIMENTO E INSTALAÇÃO. AF_04/2022</t>
  </si>
  <si>
    <t>COTOVELO EM BRONZE/LATÃO, DN 15 MM X 1/2", 90 GRAUS, SEM ANEL DE SOLDA, BOLSA X ROSCA F, INSTALADO EM RAMAL DE DISTRIBUIÇÃO DE HIDRÁULICA PREDIAL - FORNECIMENTO E INSTALAÇÃO. AF_04/2022</t>
  </si>
  <si>
    <t>COTOVELO EM BRONZE/LATÃO, DN 15 MM X 1/2", 90 GRAUS, SEM ANEL DE SOLDA, BOLSA X ROSCA F, INSTALADO EM RAMAL E SUB-RAMAL DE AQUECIMENTO SOLAR - FORNECIMENTO E INSTALAÇÃO. AF_04/2022</t>
  </si>
  <si>
    <t>COTOVELO EM BRONZE/LATÃO, DN 15 MM X 1/2", 90 GRAUS, SEM ANEL DE SOLDA, BOLSA X ROSCA F, INSTALADO EM RAMAL E SUB-RAMAL DE GÁS COMBUSTÍVEL - FORNECIMENTO E INSTALAÇÃO. AF_04/2022</t>
  </si>
  <si>
    <t>COTOVELO EM BRONZE/LATÃO, DN 15 MM X 1/2", 90 GRAUS, SEM ANEL DE SOLDA, BOLSA X ROSCA F, INSTALADO EM RAMAL E SUB-RAMAL DE GÁS MEDICINAL - FORNECIMENTO E INSTALAÇÃO. AF_04/2022</t>
  </si>
  <si>
    <t>COTOVELO EM BRONZE/LATÃO, DN 15 MM X 1/2", 90 GRAUS, SEM ANEL DE SOLDA, BOLSA X ROSCA F, INSTALADO EM RAMAL E SUB-RAMAL DE HIDRÁULICA PREDIAL - FORNECIMENTO E INSTALAÇÃO. AF_04/2022</t>
  </si>
  <si>
    <t>COTOVELO EM BRONZE/LATÃO, DN 22 MM X 1/2", 90 GRAUS, SEM ANEL DE SOLDA, BOLSA X ROSCA F, INSTALADO EM PRUMADA DE HIDRÁULICA PREDIAL - FORNECIMENTO E INSTALAÇÃO. AF_04/2022</t>
  </si>
  <si>
    <t>COTOVELO EM BRONZE/LATÃO, DN 22 MM X 1/2", 90 GRAUS, SEM ANEL DE SOLDA, BOLSA X ROSCA F, INSTALADO EM RAMAL DE DISTRIBUIÇÃO DE HIDRÁULICA PREDIAL - FORNECIMENTO E INSTALAÇÃO. AF_04/2022</t>
  </si>
  <si>
    <t>COTOVELO EM BRONZE/LATÃO, DN 22 MM X 1/2", 90 GRAUS, SEM ANEL DE SOLDA, BOLSA X ROSCA F, INSTALADO EM RAMAL E SUB-RAMAL DE AQUECIMENTO SOLAR - FORNECIMENTO E INSTALAÇÃO. AF_04/2022</t>
  </si>
  <si>
    <t>COTOVELO EM BRONZE/LATÃO, DN 22 MM X 1/2", 90 GRAUS, SEM ANEL DE SOLDA, BOLSA X ROSCA F, INSTALADO EM RAMAL E SUB-RAMAL DE GÁS COMBUSTÍVEL - FORNECIMENTO E INSTALAÇÃO. AF_04/2022</t>
  </si>
  <si>
    <t>COTOVELO EM BRONZE/LATÃO, DN 22 MM X 1/2", 90 GRAUS, SEM ANEL DE SOLDA, BOLSA X ROSCA F, INSTALADO EM RAMAL E SUB-RAMAL DE GÁS MEDICINAL - FORNECIMENTO E INSTALAÇÃO. AF_04/2022</t>
  </si>
  <si>
    <t>COTOVELO EM BRONZE/LATÃO, DN 22 MM X 1/2", 90 GRAUS, SEM ANEL DE SOLDA, BOLSA X ROSCA F, INSTALADO EM RAMAL E SUB-RAMAL DE HIDRÁULICA PREDIAL - FORNECIMENTO E INSTALAÇÃO. AF_04/2022</t>
  </si>
  <si>
    <t>COTOVELO EM BRONZE/LATÃO, DN 22 MM X 3/4", 90 GRAUS, SEM ANEL DE SOLDA, BOLSA X ROSCA F, INSTALADO EM PRUMADA DE HIDRÁULICA PREDIAL - FORNECIMENTO E INSTALAÇÃO. AF_04/2022</t>
  </si>
  <si>
    <t>COTOVELO EM BRONZE/LATÃO, DN 22 MM X 3/4", 90 GRAUS, SEM ANEL DE SOLDA, BOLSA X ROSCA F, INSTALADO EM RAMAL DE DISTRIBUIÇÃO DE HIDRÁULICA PREDIAL - FORNECIMENTO E INSTALAÇÃO. AF_04/2022</t>
  </si>
  <si>
    <t>COTOVELO EM BRONZE/LATÃO, DN 22 MM X 3/4", 90 GRAUS, SEM ANEL DE SOLDA, BOLSA X ROSCA F, INSTALADO EM RAMAL E SUB-RAMAL DE AQUECIMENTO SOLAR - FORNECIMENTO E INSTALAÇÃO. AF_04/2022</t>
  </si>
  <si>
    <t>COTOVELO EM BRONZE/LATÃO, DN 22 MM X 3/4", 90 GRAUS, SEM ANEL DE SOLDA, BOLSA X ROSCA F, INSTALADO EM RAMAL E SUB-RAMAL DE GÁS COMBUSTÍVEL - FORNECIMENTO E INSTALAÇÃO. AF_04/2022</t>
  </si>
  <si>
    <t>COTOVELO EM BRONZE/LATÃO, DN 22 MM X 3/4", 90 GRAUS, SEM ANEL DE SOLDA, BOLSA X ROSCA F, INSTALADO EM RAMAL E SUB-RAMAL DE GÁS MEDICINAL - FORNECIMENTO E INSTALAÇÃO. AF_04/2022</t>
  </si>
  <si>
    <t>COTOVELO EM BRONZE/LATÃO, DN 22 MM X 3/4", 90 GRAUS, SEM ANEL DE SOLDA, BOLSA X ROSCA F, INSTALADO EM RAMAL E SUB-RAMAL DE HIDRÁULICA PREDIAL - FORNECIMENTO E INSTALAÇÃO. AF_04/2022</t>
  </si>
  <si>
    <t>COTOVELO EM COBRE, DN 15 MM, 90 GRAUS, SEM ANEL DE SOLDA, INSTALADO EM RAMAL DE DISTRIBUIÇÃO FORNECIMENTO E INSTALAÇÃO. AF_04/2022</t>
  </si>
  <si>
    <t>COTOVELO EM COBRE, DN 15 MM, 90 GRAUS, SEM ANEL DE SOLDA, INSTALADO EM RAMAL E SUB-RAMAL DE AQUECIMENTO SOLAR - FORNECIMENTO E INSTALAÇÃO. AF_04/2022</t>
  </si>
  <si>
    <t>COTOVELO EM COBRE, DN 15 MM, 90 GRAUS, SEM ANEL DE SOLDA, INSTALADO EM RAMAL E SUB-RAMAL DE GÁS COMBUSTÍVEL - FORNECIMENTO E INSTALAÇÃO. AF_04/2022</t>
  </si>
  <si>
    <t>COTOVELO EM COBRE, DN 15 MM, 90 GRAUS, SEM ANEL DE SOLDA, INSTALADO EM RAMAL E SUB-RAMAL DE GÁS MEDICINAL - FORNECIMENTO E INSTALAÇÃO. AF_04/2022</t>
  </si>
  <si>
    <t>COTOVELO EM COBRE, DN 15 MM, 90 GRAUS, SEM ANEL DE SOLDA, INSTALADO EM RAMAL E SUB-RAMAL DE HIDRÁULICA PREDIAL - FORNECIMENTO E INSTALAÇÃO. AF_04/2022</t>
  </si>
  <si>
    <t>COTOVELO EM COBRE, DN 22 MM, 90 GRAUS, SEM ANEL DE SOLDA, INSTALADO EM PRUMADA DE HIDRÁULICA PREDIAL - FORNECIMENTO E INSTALAÇÃO. AF_04/2022</t>
  </si>
  <si>
    <t>COTOVELO EM COBRE, DN 22 MM, 90 GRAUS, SEM ANEL DE SOLDA, INSTALADO EM RAMAL DE DISTRIBUIÇÃO DE HIDRÁULICA PREDIAL - FORNECIMENTO E INSTALAÇÃO. AF_04/2022</t>
  </si>
  <si>
    <t>COTOVELO EM COBRE, DN 22 MM, 90 GRAUS, SEM ANEL DE SOLDA, INSTALADO EM RAMAL E SUB-RAMAL DE AQUECIMENTO SOLAR - FORNECIMENTO E INSTALAÇÃO. AF_04/2022</t>
  </si>
  <si>
    <t>COTOVELO EM COBRE, DN 22 MM, 90 GRAUS, SEM ANEL DE SOLDA, INSTALADO EM RAMAL E SUB-RAMAL DE GÁS COMBUSTÍVEL - FORNECIMENTO E INSTALAÇÃO. AF_04/2022</t>
  </si>
  <si>
    <t>COTOVELO EM COBRE, DN 22 MM, 90 GRAUS, SEM ANEL DE SOLDA, INSTALADO EM RAMAL E SUB-RAMAL DE GÁS MEDICINAL - FORNECIMENTO E INSTALAÇÃO. AF_04/2022</t>
  </si>
  <si>
    <t>COTOVELO EM COBRE, DN 22 MM, 90 GRAUS, SEM ANEL DE SOLDA, INSTALADO EM RAMAL E SUB-RAMAL DE HIDRÁULICA PREDIAL - FORNECIMENTO E INSTALAÇÃO. AF_04/2022</t>
  </si>
  <si>
    <t>COTOVELO EM COBRE, DN 28 MM, 90 GRAUS, SEM ANEL DE SOLDA, INSTALADO EM PRUMADA DE HIDRÁULICA PREDIAL - FORNECIMENTO E INSTALAÇÃO. AF_04/2022</t>
  </si>
  <si>
    <t>COTOVELO EM COBRE, DN 28 MM, 90 GRAUS, SEM ANEL DE SOLDA, INSTALADO EM RAMAL DE DISTRIBUIÇÃO DE HIDRÁULICA PREDIAL - FORNECIMENTO E INSTALAÇÃO. AF_04/2022</t>
  </si>
  <si>
    <t>COTOVELO EM COBRE, DN 28 MM, 90 GRAUS, SEM ANEL DE SOLDA, INSTALADO EM RAMAL E SUB-RAMAL DE AQUECIMENTO SOLAR - FORNECIMENTO E INSTALAÇÃO. AF_04/2022</t>
  </si>
  <si>
    <t>COTOVELO EM COBRE, DN 28 MM, 90 GRAUS, SEM ANEL DE SOLDA, INSTALADO EM RAMAL E SUB-RAMAL DE GÁS COMBUSTÍVEL - FORNECIMENTO E INSTALAÇÃO. AF_04/2022</t>
  </si>
  <si>
    <t>COTOVELO EM COBRE, DN 28 MM, 90 GRAUS, SEM ANEL DE SOLDA, INSTALADO EM RAMAL E SUB-RAMAL DE GÁS MEDICINAL - FORNECIMENTO E INSTALAÇÃO. AF_04/2022</t>
  </si>
  <si>
    <t>COTOVELO EM COBRE, DN 28 MM, 90 GRAUS, SEM ANEL DE SOLDA, INSTALADO EM RAMAL E SUB-RAMAL DE HIDRÁULICA PREDIAL - FORNECIMENTO E INSTALAÇÃO. AF_04/2022</t>
  </si>
  <si>
    <t>COTOVELO EM COBRE, DN 35 MM, 90 GRAUS, SEM ANEL DE SOLDA, INSTALADO EM PRUMADA DE HIDRÁULICA PREDIAL - FORNECIMENTO E INSTALAÇÃO. AF_04/2022</t>
  </si>
  <si>
    <t>COTOVELO EM COBRE, DN 42 MM, 90 GRAUS, SEM ANEL DE SOLDA, INSTALADO EM PRUMADA DE HIDRÁULICA PREDIAL - FORNECIMENTO E INSTALAÇÃO. AF_04/2022</t>
  </si>
  <si>
    <t>COTOVELO EM COBRE, DN 54 MM, 90 GRAUS, SEM ANEL DE SOLDA, INSTALADO EM PRUMADA DE HIDRÁULICA PREDIAL - FORNECIMENTO E INSTALAÇÃO. AF_04/2022</t>
  </si>
  <si>
    <t>COTOVELO EM COBRE, DN 66 MM, 90 GRAUS, SEM ANEL DE SOLDA, INSTALADO EM PRUMADA DE HIDRÁULICA PREDIAL - FORNECIMENTO E INSTALAÇÃO. AF_04/2022</t>
  </si>
  <si>
    <t>CURVA DE TRANSPOSIÇÃO EM BRONZE/LATÃO, DN 15 MM, SEM ANEL DE SOLDA, BOLSA X BOLSA, INSTALADO EM RAMAL DE DISTRIBUIÇÃO DE HIDRÁULICA PREDIAL - FORNECIMENTO E INSTALAÇÃO. AF_04/2022</t>
  </si>
  <si>
    <t>CURVA DE TRANSPOSIÇÃO EM BRONZE/LATÃO, DN 15 MM, SEM ANEL DE SOLDA, BOLSA X BOLSA, INSTALADO EM RAMAL E SUB-RAMAL DE AQUECIMENTO SOLAR - FORNECIMENTO E INSTALAÇÃO. AF_04/2022</t>
  </si>
  <si>
    <t>CURVA DE TRANSPOSIÇÃO EM BRONZE/LATÃO, DN 15 MM, SEM ANEL DE SOLDA, BOLSA X BOLSA, INSTALADO EM RAMAL E SUB-RAMAL DE GÁS COMBUSTÍVEL - FORNECIMENTO E INSTALAÇÃO. AF_04/2022</t>
  </si>
  <si>
    <t>CURVA DE TRANSPOSIÇÃO EM BRONZE/LATÃO, DN 15 MM, SEM ANEL DE SOLDA, BOLSA X BOLSA, INSTALADO EM RAMAL E SUB-RAMAL DE GÁS MEDICINAL - FORNECIMENTO E INSTALAÇÃO. AF_04/2022</t>
  </si>
  <si>
    <t>CURVA DE TRANSPOSIÇÃO EM BRONZE/LATÃO, DN 15 MM, SEM ANEL DE SOLDA, BOLSA X BOLSA, INSTALADO EM RAMAL E SUB-RAMAL DE HIDRÁULICA PREDIAL - FORNECIMENTO E INSTALAÇÃO. AF_04/2022</t>
  </si>
  <si>
    <t>CURVA DE TRANSPOSIÇÃO EM BRONZE/LATÃO, DN 22 MM, SEM ANEL DE SOLDA, BOLSA X BOLSA, INSTALADO EM PRUMADA DE HIDRÁULICA PREDIAL - FORNECIMENTO E INSTALAÇÃO. AF_04/2022</t>
  </si>
  <si>
    <t>CURVA DE TRANSPOSIÇÃO EM BRONZE/LATÃO, DN 22 MM, SEM ANEL DE SOLDA, BOLSA X BOLSA, INSTALADO EM RAMAL DE DISTRIBUIÇÃO DE HIDRÁULICA PREDIAL - FORNECIMENTO E INSTALAÇÃO. AF_04/2022</t>
  </si>
  <si>
    <t>CURVA DE TRANSPOSIÇÃO EM BRONZE/LATÃO, DN 22 MM, SEM ANEL DE SOLDA, BOLSA X BOLSA, INSTALADO EM RAMAL E SUB-RAMAL DE AQUECIMENTO SOLAR - FORNECIMENTO E INSTALAÇÃO. AF_04/2022</t>
  </si>
  <si>
    <t>CURVA DE TRANSPOSIÇÃO EM BRONZE/LATÃO, DN 22 MM, SEM ANEL DE SOLDA, BOLSA X BOLSA, INSTALADO EM RAMAL E SUB-RAMAL DE GÁS COMBUSTÍVEL - FORNECIMENTO E INSTALAÇÃO. AF_04/2022</t>
  </si>
  <si>
    <t>CURVA DE TRANSPOSIÇÃO EM BRONZE/LATÃO, DN 22 MM, SEM ANEL DE SOLDA, BOLSA X BOLSA, INSTALADO EM RAMAL E SUB-RAMAL DE GÁS MEDICINAL - FORNECIMENTO E INSTALAÇÃO. AF_04/2022</t>
  </si>
  <si>
    <t>CURVA DE TRANSPOSIÇÃO EM BRONZE/LATÃO, DN 22 MM, SEM ANEL DE SOLDA, BOLSA X BOLSA, INSTALADO EM RAMAL E SUB-RAMAL DE HIDRÁULICA PREDIAL - FORNECIMENTO E INSTALAÇÃO. AF_04/2022</t>
  </si>
  <si>
    <t>CURVA DE TRANSPOSIÇÃO EM BRONZE/LATÃO, DN 28 MM, SEM ANEL DE SOLDA, BOLSA X BOLSA, INSTALADO EM PRUMADA DE HIDRÁULICA PREDIAL - FORNECIMENTO E INSTALAÇÃO. AF_04/2022</t>
  </si>
  <si>
    <t>CURVA DE TRANSPOSIÇÃO EM BRONZE/LATÃO, DN 28 MM, SEM ANEL DE SOLDA, BOLSA X BOLSA, INSTALADO EM RAMAL DE DISTRIBUIÇÃO DE HIDRÁULICA PREDIAL - FORNECIMENTO E INSTALAÇÃO. AF_04/2022</t>
  </si>
  <si>
    <t>CURVA DE TRANSPOSIÇÃO EM BRONZE/LATÃO, DN 28 MM, SEM ANEL DE SOLDA, BOLSA X BOLSA, INSTALADO EM RAMAL E SUB-RAMAL DE AQUECIMENTO SOLAR - FORNECIMENTO E INSTALAÇÃO. AF_04/2022</t>
  </si>
  <si>
    <t>CURVA DE TRANSPOSIÇÃO EM BRONZE/LATÃO, DN 28 MM, SEM ANEL DE SOLDA, BOLSA X BOLSA, INSTALADO EM RAMAL E SUB-RAMAL DE GÁS COMBUSTÍVEL - FORNECIMENTO E INSTALAÇÃO. AF_04/2022</t>
  </si>
  <si>
    <t>CURVA DE TRANSPOSIÇÃO EM BRONZE/LATÃO, DN 28 MM, SEM ANEL DE SOLDA, BOLSA X BOLSA, INSTALADO EM RAMAL E SUB-RAMAL DE GÁS MEDICINAL - FORNECIMENTO E INSTALAÇÃO. AF_04/2022</t>
  </si>
  <si>
    <t>CURVA DE TRANSPOSIÇÃO EM BRONZE/LATÃO, DN 28 MM, SEM ANEL DE SOLDA, BOLSA X BOLSA, INSTALADO EM RAMAL E SUB-RAMAL DE HIDRÁULICA PREDIAL - FORNECIMENTO E INSTALAÇÃO. AF_04/2022</t>
  </si>
  <si>
    <t>CURVA EM COBRE, DN 15 MM, 45 GRAUS, SEM ANEL DE SOLDA, BOLSA X BOLSA, INSTALADO EM RAMAL DE DISTRIBUIÇÃO DE HIDRÁULICA PREDIAL - FORNECIMENTO E INSTALAÇÃO. AF_04/2022</t>
  </si>
  <si>
    <t>CURVA EM COBRE, DN 15 MM, 45 GRAUS, SEM ANEL DE SOLDA, BOLSA X BOLSA, INSTALADO EM RAMAL E SUB-RAMAL DE AQUECIMENTO SOLAR - FORNECIMENTO E INSTALAÇÃO. AF_04/2022</t>
  </si>
  <si>
    <t>CURVA EM COBRE, DN 15 MM, 45 GRAUS, SEM ANEL DE SOLDA, BOLSA X BOLSA, INSTALADO EM RAMAL E SUB-RAMAL DE GÁS COMBUSTÍVEL - FORNECIMENTO E INSTALAÇÃO. AF_04/2022</t>
  </si>
  <si>
    <t>CURVA EM COBRE, DN 15 MM, 45 GRAUS, SEM ANEL DE SOLDA, BOLSA X BOLSA, INSTALADO EM RAMAL E SUB-RAMAL DE GÁS MEDICINAL - FORNECIMENTO E INSTALAÇÃO. AF_04/2022</t>
  </si>
  <si>
    <t>CURVA EM COBRE, DN 15 MM, 45 GRAUS, SEM ANEL DE SOLDA, BOLSA X BOLSA, INSTALADO EM RAMAL E SUB-RAMAL DE HIDRÁULICA PREDIAL - FORNECIMENTO E INSTALAÇÃO. AF_04/2022</t>
  </si>
  <si>
    <t>CURVA EM COBRE, DN 22 MM, 45 GRAUS, SEM ANEL DE SOLDA, BOLSA X BOLSA, INSTALADO EM PRUMADA DE HIDRÁULICA PREDIAL - FORNECIMENTO E INSTALAÇÃO. AF_04/2022</t>
  </si>
  <si>
    <t>CURVA EM COBRE, DN 22 MM, 45 GRAUS, SEM ANEL DE SOLDA, BOLSA X BOLSA, INSTALADO EM RAMAL DE DISTRIBUIÇÃO DE HIDRÁULICA PREDIAL - FORNECIMENTO E INSTALAÇÃO. AF_04/2022</t>
  </si>
  <si>
    <t>CURVA EM COBRE, DN 22 MM, 45 GRAUS, SEM ANEL DE SOLDA, BOLSA X BOLSA, INSTALADO EM RAMAL E SUB-RAMAL DE AQUECIMENTO SOLAR - FORNECIMENTO E INSTALAÇÃO. AF_04/2022</t>
  </si>
  <si>
    <t>CURVA EM COBRE, DN 22 MM, 45 GRAUS, SEM ANEL DE SOLDA, BOLSA X BOLSA, INSTALADO EM RAMAL E SUB-RAMAL DE GÁS COMBUSTÍVEL - FORNECIMENTO E INSTALAÇÃO. AF_04/2022</t>
  </si>
  <si>
    <t>CURVA EM COBRE, DN 22 MM, 45 GRAUS, SEM ANEL DE SOLDA, BOLSA X BOLSA, INSTALADO EM RAMAL E SUB-RAMAL DE GÁS MEDICINAL - FORNECIMENTO E INSTALAÇÃO. AF_04/2022</t>
  </si>
  <si>
    <t>CURVA EM COBRE, DN 22 MM, 45 GRAUS, SEM ANEL DE SOLDA, BOLSA X BOLSA, INSTALADO EM RAMAL E SUB-RAMAL DE HIDRÁULICA PREDIAL - FORNECIMENTO E INSTALAÇÃO. AF_04/2022</t>
  </si>
  <si>
    <t>CURVA EM COBRE, DN 28 MM, 45 GRAUS, SEM ANEL DE SOLDA, BOLSA X BOLSA, INSTALADO EM PRUMADA DE HIDRÁULICA PREDIAL - FORNECIMENTO E INSTALAÇÃO. AF_04/2022</t>
  </si>
  <si>
    <t>CURVA EM COBRE, DN 28 MM, 45 GRAUS, SEM ANEL DE SOLDA, BOLSA X BOLSA, INSTALADO EM RAMAL DE DISTRIBUIÇÃO DE HIDRÁULICA PREDIAL - FORNECIMENTO E INSTALAÇÃO. AF_04/2022</t>
  </si>
  <si>
    <t>CURVA EM COBRE, DN 28 MM, 45 GRAUS, SEM ANEL DE SOLDA, BOLSA X BOLSA, INSTALADO EM RAMAL E SUB-RAMAL DE AQUECIMENTO SOLAR - FORNECIMENTO E INSTALAÇÃO. AF_04/2022</t>
  </si>
  <si>
    <t>CURVA EM COBRE, DN 28 MM, 45 GRAUS, SEM ANEL DE SOLDA, BOLSA X BOLSA, INSTALADO EM RAMAL E SUB-RAMAL DE GÁS COMBUSTÍVEL - FORNECIMENTO E INSTALAÇÃO. AF_04/2022</t>
  </si>
  <si>
    <t>CURVA EM COBRE, DN 28 MM, 45 GRAUS, SEM ANEL DE SOLDA, BOLSA X BOLSA, INSTALADO EM RAMAL E SUB-RAMAL DE GÁS MEDICINAL - FORNECIMENTO E INSTALAÇÃO. AF_04/2022</t>
  </si>
  <si>
    <t>CURVA EM COBRE, DN 28 MM, 45 GRAUS, SEM ANEL DE SOLDA, BOLSA X BOLSA, INSTALADO EM RAMAL E SUB-RAMAL DE HIDRÁULICA PREDIAL - FORNECIMENTO E INSTALAÇÃO. AF_04/2022</t>
  </si>
  <si>
    <t>CURVA EM COBRE, DN 35 MM, 45 GRAUS, SEM ANEL DE SOLDA, BOLSA X BOLSA, INSTALADO EM PRUMADA DE HIDRÁULICA PREDIAL - FORNECIMENTO E INSTALAÇÃO. AF_04/2022</t>
  </si>
  <si>
    <t>CURVA EM COBRE, DN 42 MM, 45 GRAUS, SEM ANEL DE SOLDA, BOLSA X BOLSA, INSTALADO EM PRUMADA DE HIDRÁULICA PREDIAL - FORNECIMENTO E INSTALAÇÃO. AF_04/2022</t>
  </si>
  <si>
    <t>CURVA EM COBRE, DN 54 MM, 45 GRAUS, SEM ANEL DE SOLDA, BOLSA X BOLSA, INSTALADO EM PRUMADA DE HIDRÁULICA PREDIAL - FORNECIMENTO E INSTALAÇÃO. AF_04/2022</t>
  </si>
  <si>
    <t>CURVA EM COBRE, DN 66 MM, 45 GRAUS, SEM ANEL DE SOLDA, BOLSA X BOLSA, INSTALADO EM PRUMADA DE HIDRÁULICA PREDIAL - FORNECIMENTO E INSTALAÇÃO. AF_04/2022</t>
  </si>
  <si>
    <t>JUNTA DE EXPANSÃO EM BRONZE/LATÃO, DN 35 MM, PONTA X PONTA, INSTALADO EM PRUMADA DE HIDRÁULICA PREDIAL - FORNECIMENTO E INSTALAÇÃO. AF_04/2022</t>
  </si>
  <si>
    <t>JUNTA DE EXPANSÃO EM BRONZE/LATÃO, DN 42 MM, PONTA X PONTA, INSTALADO EM PRUMADA DE HIDRÁULICA PREDIAL - FORNECIMENTO E INSTALAÇÃO. AF_04/2022</t>
  </si>
  <si>
    <t>JUNTA DE EXPANSÃO EM BRONZE/LATÃO, DN 54 MM, PONTA X PONTA, INSTALADO EM PRUMADA DE HIDRÁULICA PREDIAL - FORNECIMENTO E INSTALAÇÃO. AF_04/2022</t>
  </si>
  <si>
    <t>JUNTA DE EXPANSÃO EM BRONZE/LATÃO, DN 66 MM, PONTA X PONTA, INSTALADO EM PRUMADA DE HIDRÁULICA PREDIAL - FORNECIMENTO E INSTALAÇÃO. AF_04/2022</t>
  </si>
  <si>
    <t>JUNTA DE EXPANSÃO EM COBRE, DN 15 MM, PONTA X PONTA, INSTALADO EM RAMAL DE DISTRIBUIÇÃO DE HIDRÁULICA PREDIAL - FORNECIMENTO E INSTALAÇÃO. AF_04/2022</t>
  </si>
  <si>
    <t>JUNTA DE EXPANSÃO EM COBRE, DN 15 MM, PONTA X PONTA, INSTALADO EM RAMAL E SUB-RAMAL DE AQUECIMENTO SOLAR - FORNECIMENTO E INSTALAÇÃO. AF_04/2022</t>
  </si>
  <si>
    <t>JUNTA DE EXPANSÃO EM COBRE, DN 15 MM, PONTA X PONTA, INSTALADO EM RAMAL E SUB-RAMAL DE GÁS COMBUSTÍVEL - FORNECIMENTO E INSTALAÇÃO. AF_04/2022</t>
  </si>
  <si>
    <t>JUNTA DE EXPANSÃO EM COBRE, DN 15 MM, PONTA X PONTA, INSTALADO EM RAMAL E SUB-RAMAL DE GÁS MEDICINAL - FORNECIMENTO E INSTALAÇÃO. AF_04/2022</t>
  </si>
  <si>
    <t>JUNTA DE EXPANSÃO EM COBRE, DN 15 MM, PONTA X PONTA, INSTALADO EM RAMAL E SUB-RAMAL DE HIDRÁULICA PREDIAL - FORNECIMENTO E INSTALAÇÃO. AF_04/2022</t>
  </si>
  <si>
    <t>JUNTA DE EXPANSÃO EM COBRE, DN 22 MM, PONTA X PONTA, INSTALADO EM PRUMADA DE HIDRÁULICA PREDIAL - FORNECIMENTO E INSTALAÇÃO. AF_04/2022</t>
  </si>
  <si>
    <t>JUNTA DE EXPANSÃO EM COBRE, DN 22 MM, PONTA X PONTA, INSTALADO EM RAMAL DE DISTRIBUIÇÃO DE HIDRÁULICA PREDIAL - FORNECIMENTO E INSTALAÇÃO. AF_04/2022</t>
  </si>
  <si>
    <t>JUNTA DE EXPANSÃO EM COBRE, DN 22 MM, PONTA X PONTA, INSTALADO EM RAMAL E SUB-RAMAL DE AQUECIMENTO SOLAR - FORNECIMENTO E INSTALAÇÃO. AF_04/2022</t>
  </si>
  <si>
    <t>JUNTA DE EXPANSÃO EM COBRE, DN 22 MM, PONTA X PONTA, INSTALADO EM RAMAL E SUB-RAMAL DE GÁS COMBUSTÍVEL - FORNECIMENTO E INSTALAÇÃO. AF_04/2022</t>
  </si>
  <si>
    <t>JUNTA DE EXPANSÃO EM COBRE, DN 22 MM, PONTA X PONTA, INSTALADO EM RAMAL E SUB-RAMAL DE GÁS MEDICINAL - FORNECIMENTO E INSTALAÇÃO. AF_04/2022</t>
  </si>
  <si>
    <t>JUNTA DE EXPANSÃO EM COBRE, DN 22 MM, PONTA X PONTA, INSTALADO EM RAMAL E SUB-RAMAL DE HIDRÁULICA PREDIAL - FORNECIMENTO E INSTALAÇÃO. AF_04/2022</t>
  </si>
  <si>
    <t>JUNTA DE EXPANSÃO EM COBRE, DN 28 MM, PONTA X PONTA, INSTALADO EM PRUMADA DE HIDRÁULICA PREDIAL - FORNECIMENTO E INSTALAÇÃO. AF_04/2022</t>
  </si>
  <si>
    <t>JUNTA DE EXPANSÃO EM COBRE, DN 28 MM, PONTA X PONTA, INSTALADO EM RAMAL DE DISTRIBUIÇÃO DE HIDRÁULICA PREDIAL - FORNECIMENTO E INSTALAÇÃO. AF_04/2022</t>
  </si>
  <si>
    <t>JUNTA DE EXPANSÃO EM COBRE, DN 28 MM, PONTA X PONTA, INSTALADO EM RAMAL E SUB-RAMAL DE AQUECIMENTO SOLAR - FORNECIMENTO E INSTALAÇÃO. AF_04/2022</t>
  </si>
  <si>
    <t>JUNTA DE EXPANSÃO EM COBRE, DN 28 MM, PONTA X PONTA, INSTALADO EM RAMAL E SUB-RAMAL DE GÁS COMBUSTÍVEL - FORNECIMENTO E INSTALAÇÃO. AF_04/2022</t>
  </si>
  <si>
    <t>JUNTA DE EXPANSÃO EM COBRE, DN 28 MM, PONTA X PONTA, INSTALADO EM RAMAL E SUB-RAMAL DE GÁS MEDICINAL - FORNECIMENTO E INSTALAÇÃO. AF_04/2022</t>
  </si>
  <si>
    <t>JUNTA DE EXPANSÃO EM COBRE, DN 28 MM, PONTA X PONTA, INSTALADO EM RAMAL E SUB-RAMAL DE HIDRÁULICA PREDIAL - FORNECIMENTO E INSTALAÇÃO. AF_04/2022</t>
  </si>
  <si>
    <t>LUVA EM COBRE, DN 15 MM, SEM ANEL DE SOLDA, INSTALADO EM RAMAL DE DISTRIBUIÇÃO DE HIDRÁULICA PREDIAL - FORNECIMENTO E INSTALAÇÃO. AF_04/2022</t>
  </si>
  <si>
    <t>LUVA EM COBRE, DN 15 MM, SEM ANEL DE SOLDA, INSTALADO EM RAMAL E SUB-RAMAL DE AQUECIMENTO SOLAR - FORNECIMENTO E INSTALAÇÃO. AF_04/2022</t>
  </si>
  <si>
    <t>LUVA EM COBRE, DN 15 MM, SEM ANEL DE SOLDA, INSTALADO EM RAMAL E SUB-RAMAL DE GÁS COMBUSTÍVEL - FORNECIMENTO E INSTALAÇÃO. AF_04/2022</t>
  </si>
  <si>
    <t>LUVA EM COBRE, DN 15 MM, SEM ANEL DE SOLDA, INSTALADO EM RAMAL E SUB-RAMAL DE GÁS MEDICINAL - FORNECIMENTO E INSTALAÇÃO. AF_04/2022</t>
  </si>
  <si>
    <t>LUVA EM COBRE, DN 15 MM, SEM ANEL DE SOLDA, INSTALADO EM RAMAL E SUB-RAMAL DE HIDRÁULICA PREDIAL - FORNECIMENTO E INSTALAÇÃO. AF_04/2022</t>
  </si>
  <si>
    <t>LUVA EM COBRE, DN 22 MM, SEM ANEL DE SOLDA, INSTALADO EM PRUMADA DE HIDRÁULICA PREDIAL - FORNECIMENTO E INSTALAÇÃO. AF_04/2022</t>
  </si>
  <si>
    <t>LUVA EM COBRE, DN 22 MM, SEM ANEL DE SOLDA, INSTALADO EM RAMAL DE DISTRIBUIÇÃO DE HIDRÁULICA PREDIAL - FORNECIMENTO E INSTALAÇÃO. AF_04/2022</t>
  </si>
  <si>
    <t>LUVA EM COBRE, DN 22 MM, SEM ANEL DE SOLDA, INSTALADO EM RAMAL E SUB-RAMAL DE AQUECIMENTO SOLAR - FORNECIMENTO E INSTALAÇÃO. AF_04/2022</t>
  </si>
  <si>
    <t>LUVA EM COBRE, DN 22 MM, SEM ANEL DE SOLDA, INSTALADO EM RAMAL E SUB-RAMAL DE GÁS COMBUSTÍVEL - FORNECIMENTO E INSTALAÇÃO. AF_04/2022</t>
  </si>
  <si>
    <t>LUVA EM COBRE, DN 22 MM, SEM ANEL DE SOLDA, INSTALADO EM RAMAL E SUB-RAMAL DE GÁS MEDICINAL - FORNECIMENTO E INSTALAÇÃO. AF_04/2022</t>
  </si>
  <si>
    <t>LUVA EM COBRE, DN 22 MM, SEM ANEL DE SOLDA, INSTALADO EM RAMAL E SUB-RAMAL DE HIDRÁULICA PREDIAL - FORNECIMENTO E INSTALAÇÃO. AF_04/2022</t>
  </si>
  <si>
    <t>LUVA EM COBRE, DN 28 MM, SEM ANEL DE SOLDA, INSTALADO EM PRUMADA DE HIDRÁULICA PREDIAL - FORNECIMENTO E INSTALAÇÃO. AF_04/2022</t>
  </si>
  <si>
    <t>LUVA EM COBRE, DN 28 MM, SEM ANEL DE SOLDA, INSTALADO EM RAMAL DE DISTRIBUIÇÃO DE HIDRÁULICA PREDIAL - FORNECIMENTO E INSTALAÇÃO. AF_04/2022</t>
  </si>
  <si>
    <t>LUVA EM COBRE, DN 28 MM, SEM ANEL DE SOLDA, INSTALADO EM RAMAL E SUB-RAMAL DE AQUECIMENTO SOLAR - FORNECIMENTO E INSTALAÇÃO. AF_04/2022</t>
  </si>
  <si>
    <t>LUVA EM COBRE, DN 28 MM, SEM ANEL DE SOLDA, INSTALADO EM RAMAL E SUB-RAMAL DE GÁS COMBUSTÍVEL - FORNECIMENTO E INSTALAÇÃO. AF_04/2022</t>
  </si>
  <si>
    <t>LUVA EM COBRE, DN 28 MM, SEM ANEL DE SOLDA, INSTALADO EM RAMAL E SUB-RAMAL DE GÁS MEDICINAL - FORNECIMENTO E INSTALAÇÃO. AF_04/2022</t>
  </si>
  <si>
    <t>LUVA EM COBRE, DN 28 MM, SEM ANEL DE SOLDA, INSTALADO EM RAMAL E SUB-RAMAL DE HIDRÁULICA PREDIAL - FORNECIMENTO E INSTALAÇÃO. AF_04/2022</t>
  </si>
  <si>
    <t>LUVA EM COBRE, DN 35 MM, SEM ANEL DE SOLDA, INSTALADO EM PRUMADA DE HIDRÁULICA PREDIAL - FORNECIMENTO E INSTALAÇÃO. AF_04/2022</t>
  </si>
  <si>
    <t>LUVA EM COBRE, DN 42 MM, SEM ANEL DE SOLDA, INSTALADO EM PRUMADA DE HIDRÁULICA PREDIAL - FORNECIMENTO E INSTALAÇÃO. AF_04/2022</t>
  </si>
  <si>
    <t>LUVA EM COBRE, DN 54 MM, SEM ANEL DE SOLDA, INSTALADO EM PRUMADA DE HIDRÁULICA PREDIAL - FORNECIMENTO E INSTALAÇÃO. AF_04/2022</t>
  </si>
  <si>
    <t>LUVA EM COBRE, DN 66 MM, SEM ANEL DE SOLDA, INSTALADO EM PRUMADA DE HIDRÁULICA PREDIAL - FORNECIMENTO E INSTALAÇÃO. AF_04/2022</t>
  </si>
  <si>
    <t>LUVA PASSANTE EM COBRE, DN 15 MM, SEM ANEL DE SOLDA, INSTALADO EM RAMAL DE DISTRIBUIÇÃO DE HIDRÁULICA PREDIAL - FORNECIMENTO E INSTALAÇÃO. AF_04/2022</t>
  </si>
  <si>
    <t>LUVA PASSANTE EM COBRE, DN 15 MM, SEM ANEL DE SOLDA, INSTALADO EM RAMAL E SUB-RAMAL DE AQUECIMENTO SOLAR - FORNECIMENTO E INSTALAÇÃO. AF_04/2022</t>
  </si>
  <si>
    <t>LUVA PASSANTE EM COBRE, DN 15 MM, SEM ANEL DE SOLDA, INSTALADO EM RAMAL E SUB-RAMAL DE GÁS COMBUSTÍVEL - FORNECIMENTO E INSTALAÇÃO. AF_04/2022</t>
  </si>
  <si>
    <t>LUVA PASSANTE EM COBRE, DN 15 MM, SEM ANEL DE SOLDA, INSTALADO EM RAMAL E SUB-RAMAL DE GÁS MEDICINAL - FORNECIMENTO E INSTALAÇÃO. AF_04/2022</t>
  </si>
  <si>
    <t>LUVA PASSANTE EM COBRE, DN 15 MM, SEM ANEL DE SOLDA, INSTALADO EM RAMAL E SUB-RAMAL DE HIDRÁULICA PREDIAL - FORNECIMENTO E INSTALAÇÃO. AF_04/2022</t>
  </si>
  <si>
    <t>LUVA PASSANTE EM COBRE, DN 22 MM, SEM ANEL DE SOLDA, INSTALADO EM PRUMADA DE HIDRÁULICA PREDIAL - FORNECIMENTO E INSTALAÇÃO. AF_04/2022</t>
  </si>
  <si>
    <t>LUVA PASSANTE EM COBRE, DN 22 MM, SEM ANEL DE SOLDA, INSTALADO EM RAMAL DE DISTRIBUIÇÃO DE HIDRÁULICA PREDIAL - FORNECIMENTO E INSTALAÇÃO. AF_04/2022</t>
  </si>
  <si>
    <t>LUVA PASSANTE EM COBRE, DN 22 MM, SEM ANEL DE SOLDA, INSTALADO EM RAMAL E SUB-RAMAL DE AQUECIMENTO SOLAR - FORNECIMENTO E INSTALAÇÃO. AF_04/2022</t>
  </si>
  <si>
    <t>LUVA PASSANTE EM COBRE, DN 22 MM, SEM ANEL DE SOLDA, INSTALADO EM RAMAL E SUB-RAMAL DE GÁS COMBUSTÍVEL - FORNECIMENTO E INSTALAÇÃO. AF_04/2022</t>
  </si>
  <si>
    <t>LUVA PASSANTE EM COBRE, DN 22 MM, SEM ANEL DE SOLDA, INSTALADO EM RAMAL E SUB-RAMAL DE GÁS MEDICINAL - FORNECIMENTO E INSTALAÇÃO. AF_04/2022</t>
  </si>
  <si>
    <t>LUVA PASSANTE EM COBRE, DN 22 MM, SEM ANEL DE SOLDA, INSTALADO EM RAMAL E SUB-RAMAL DE HIDRÁULICA PREDIAL - FORNECIMENTO E INSTALAÇÃO. AF_04/2022</t>
  </si>
  <si>
    <t>LUVA PASSANTE EM COBRE, DN 28 MM, SEM ANEL DE SOLDA, INSTALADO EM PRUMADA DE HIDRÁULICA PREDIAL - FORNECIMENTO E INSTALAÇÃO. AF_04/2022</t>
  </si>
  <si>
    <t>LUVA PASSANTE EM COBRE, DN 28 MM, SEM ANEL DE SOLDA, INSTALADO EM RAMAL DE DISTRIBUIÇÃO DE HIDRÁULICA PREDIAL - FORNECIMENTO E INSTALAÇÃO. AF_04/2022</t>
  </si>
  <si>
    <t>LUVA PASSANTE EM COBRE, DN 28 MM, SEM ANEL DE SOLDA, INSTALADO EM RAMAL E SUB-RAMAL DE AQUECIMENTO SOLAR - FORNECIMENTO E INSTALAÇÃO. AF_04/2022</t>
  </si>
  <si>
    <t>LUVA PASSANTE EM COBRE, DN 28 MM, SEM ANEL DE SOLDA, INSTALADO EM RAMAL E SUB-RAMAL DE GÁS COMBUSTÍVEL - FORNECIMENTO E INSTALAÇÃO. AF_04/2022</t>
  </si>
  <si>
    <t>LUVA PASSANTE EM COBRE, DN 28 MM, SEM ANEL DE SOLDA, INSTALADO EM RAMAL E SUB-RAMAL DE GÁS MEDICINAL - FORNECIMENTO E INSTALAÇÃO. AF_04/2022</t>
  </si>
  <si>
    <t>LUVA PASSANTE EM COBRE, DN 28 MM, SEM ANEL DE SOLDA, INSTALADO EM RAMAL E SUB-RAMAL DE HIDRÁULICA PREDIAL - FORNECIMENTO E INSTALAÇÃO. AF_04/2022</t>
  </si>
  <si>
    <t>LUVA PASSANTE EM COBRE, DN 35 MM, SEM ANEL DE SOLDA, INSTALADO EM PRUMADA DE HIDRÁULICA PREDIAL - FORNECIMENTO E INSTALAÇÃO. AF_04/2022</t>
  </si>
  <si>
    <t>LUVA PASSANTE EM COBRE, DN 42 MM, SEM ANEL DE SOLDA, INSTALADO EM PRUMADA DE HIDRÁULICA PREDIAL - FORNECIMENTO E INSTALAÇÃO. AF_04/2022</t>
  </si>
  <si>
    <t>LUVA PASSANTE EM COBRE, DN 54 MM, SEM ANEL DE SOLDA, INSTALADO EM PRUMADA DE HIDRÁULICA PREDIAL - FORNECIMENTO E INSTALAÇÃO. AF_04/2022</t>
  </si>
  <si>
    <t>LUVA PASSANTE EM COBRE, DN 66 MM, SEM ANEL DE SOLDA, INSTALADO EM PRUMADA DE HIDRÁULICA PREDIAL - FORNECIMENTO E INSTALAÇÃO. AF_04/2022</t>
  </si>
  <si>
    <t>TE DUPLA CURVA EM BRONZE/LATÃO, DN 1/2" X 15 MM X 1/2", SEM ANEL DE SOLDA, ROSCA F X BOLSA X ROSCA F, INSTALADO EM RAMAL E SUB-RAMAL DE HIDRÁULICA PREDIAL - FORNECIMENTO E INSTALAÇÃO. AF_04/2022</t>
  </si>
  <si>
    <t>TE DUPLA CURVA EM BRONZE/LATÃO, DN 3/4" X 22 MM X 3/4", SEM ANEL DE SOLDA, ROSCA F X BOLSA X ROSCA F, INSTALADO EM RAMAL E SUB-RAMAL DE HIDRÁULICA PREDIAL - FORNECIMENTO E INSTALAÇÃO. AF_04/2022</t>
  </si>
  <si>
    <t>TE EM COBRE, DN 15 MM, SEM ANEL DE SOLDA, INSTALADO EM RAMAL DE DISTRIBUIÇÃO DE HIDRÁULICA PREDIAL - FORNECIMENTO E INSTALAÇÃO. AF_04/2022</t>
  </si>
  <si>
    <t>TE EM COBRE, DN 15 MM, SEM ANEL DE SOLDA, INSTALADO EM RAMAL E SUB-RAMAL DE HIDRÁULICA PREDIAL - FORNECIMENTO E INSTALAÇÃO. AF_04/2022</t>
  </si>
  <si>
    <t>TE EM COBRE, DN 22 MM, SEM ANEL DE SOLDA, INSTALADO EM PRUMADA DE HIDRÁULICA PREDIAL - FORNECIMENTO E INSTALAÇÃO. AF_04/2022</t>
  </si>
  <si>
    <t>TE EM COBRE, DN 22 MM, SEM ANEL DE SOLDA, INSTALADO EM RAMAL DE DISTRIBUIÇÃO DE HIDRÁULICA PREDIAL - FORNECIMENTO E INSTALAÇÃO. AF_04/2022</t>
  </si>
  <si>
    <t>TE EM COBRE, DN 22 MM, SEM ANEL DE SOLDA, INSTALADO EM RAMAL E SUB-RAMAL DE GÁS COMBUSTÍVEL - FORNECIMENTO E INSTALAÇÃO. AF_04/2022</t>
  </si>
  <si>
    <t>TE EM COBRE, DN 22 MM, SEM ANEL DE SOLDA, INSTALADO EM RAMAL E SUB-RAMAL DE HIDRÁULICA PREDIAL - FORNECIMENTO E INSTALAÇÃO. AF_04/2022</t>
  </si>
  <si>
    <t>TE EM COBRE, DN 28 MM, SEM ANEL DE SOLDA, INSTALADO EM PRUMADA DE HIDRÁULICA PREDIAL - FORNECIMENTO E INSTALAÇÃO. AF_04/2022</t>
  </si>
  <si>
    <t>TE EM COBRE, DN 28 MM, SEM ANEL DE SOLDA, INSTALADO EM RAMAL DE DISTRIBUIÇÃO DE HIDRÁULICA PREDIAL - FORNECIMENTO E INSTALAÇÃO. AF_04/2022</t>
  </si>
  <si>
    <t>TE EM COBRE, DN 28 MM, SEM ANEL DE SOLDA, INSTALADO EM RAMAL E SUB-RAMAL DE HIDRÁULICA PREDIAL - FORNECIMENTO E INSTALAÇÃO. AF_04/2022</t>
  </si>
  <si>
    <t>TE EM COBRE, DN 35 MM, SEM ANEL DE SOLDA, INSTALADO EM PRUMADA DE HIDRÁULICA PREDIAL - FORNECIMENTO E INSTALAÇÃO. AF_04/2022</t>
  </si>
  <si>
    <t>TE EM COBRE, DN 42 MM, SEM ANEL DE SOLDA, INSTALADO EM PRUMADA DE HIDRÁULICA PREDIAL - FORNECIMENTO E INSTALAÇÃO. AF_04/2022</t>
  </si>
  <si>
    <t>TE EM COBRE, DN 54 MM, SEM ANEL DE SOLDA, INSTALADO EM PRUMADA DE HIDRÁULICA PREDIAL - FORNECIMENTO E INSTALAÇÃO. AF_04/2022</t>
  </si>
  <si>
    <t>TE EM COBRE, DN 66 MM, SEM ANEL DE SOLDA, INSTALADO EM PRUMADA DE HIDRÁULICA PREDIAL - FORNECIMENTO E INSTALAÇÃO. AF_04/2022</t>
  </si>
  <si>
    <t>TUBO EM COBRE RÍGIDO, DN 15 MM, CLASSE A, SEM ISOLAMENTO, INSTALADO EM RAMAL E SUB-RAMAL DE GÁS MEDICINAL - FORNECIMENTO E INSTALAÇÃO. AF_04/2022</t>
  </si>
  <si>
    <t>TUBO EM COBRE RÍGIDO, DN 15 MM, CLASSE E, COM ISOLAMENTO, INSTALADO EM RAMAL DE DISTRIBUIÇÃO DE HIDRÁULICA PREDIAL - FORNECIMENTO E INSTALAÇÃO. AF_04/2022</t>
  </si>
  <si>
    <t>TUBO EM COBRE RÍGIDO, DN 15 MM, CLASSE E, COM ISOLAMENTO, INSTALADO EM RAMAL E SUB-RAMAL DE AQUECIMENTO SOLAR - FORNECIMENTO E INSTALAÇÃO. AF_04/2022</t>
  </si>
  <si>
    <t>TUBO EM COBRE RÍGIDO, DN 15 MM, CLASSE E, COM ISOLAMENTO, INSTALADO EM RAMAL E SUB-RAMAL DE HIDRÁULICA PREDIAL - FORNECIMENTO E INSTALAÇÃO. AF_04/2022</t>
  </si>
  <si>
    <t>TUBO EM COBRE RÍGIDO, DN 15 MM, CLASSE E, SEM ISOLAMENTO, INSTALADO EM RAMAL DE DISTRIBUIÇÃO DE HIDRÁULICA PREDIAL - FORNECIMENTO E INSTALAÇÃO. AF_04/2022</t>
  </si>
  <si>
    <t>TUBO EM COBRE RÍGIDO, DN 15 MM, CLASSE E, SEM ISOLAMENTO, INSTALADO EM RAMAL E SUB-RAMAL DE AQUECIMENTO SOLAR - FORNECIMENTO E INSTALAÇÃO. AF_04/2022</t>
  </si>
  <si>
    <t>TUBO EM COBRE RÍGIDO, DN 15 MM, CLASSE E, SEM ISOLAMENTO, INSTALADO EM RAMAL E SUB-RAMAL DE GÁS COMBUSTÍVEL - FORNECIMENTO E INSTALAÇÃO. AF_04/2022</t>
  </si>
  <si>
    <t>TUBO EM COBRE RÍGIDO, DN 15 MM, CLASSE E, SEM ISOLAMENTO, INSTALADO EM RAMAL E SUB-RAMAL DE HIDRÁULICA PREDIAL - FORNECIMENTO E INSTALAÇÃO. AF_04/2022</t>
  </si>
  <si>
    <t>TUBO EM COBRE RÍGIDO, DN 22 MM, CLASSE A, SEM ISOLAMENTO, INSTALADO EM PRUMADA DE GÁS COMBUSTÍVEL - FORNECIMENTO E INSTALAÇÃO. AF_04/2022</t>
  </si>
  <si>
    <t>TUBO EM COBRE RÍGIDO, DN 22 MM, CLASSE A, SEM ISOLAMENTO, INSTALADO EM RAMAL E SUB-RAMAL DE GÁS MEDICINAL - FORNECIMENTO E INSTALAÇÃO. AF_04/2022</t>
  </si>
  <si>
    <t>TUBO EM COBRE RÍGIDO, DN 22 MM, CLASSE E, COM ISOLAMENTO, INSTALADO EM PRUMADA DE HIDRÁULICA PREDIAL - FORNECIMENTO E INSTALAÇÃO. AF_04/2022</t>
  </si>
  <si>
    <t>TUBO EM COBRE RÍGIDO, DN 22 MM, CLASSE E, COM ISOLAMENTO, INSTALADO EM RAMAL DE DISTRIBUIÇÃO DE HIDRÁULICA PREDIAL - FORNECIMENTO E INSTALAÇÃO. AF_04/2022</t>
  </si>
  <si>
    <t>TUBO EM COBRE RÍGIDO, DN 22 MM, CLASSE E, COM ISOLAMENTO, INSTALADO EM RAMAL E SUB-RAMAL DE AQUECIMENTO SOLAR - FORNECIMENTO E INSTALAÇÃO. AF_04/2022</t>
  </si>
  <si>
    <t>TUBO EM COBRE RÍGIDO, DN 22 MM, CLASSE E, COM ISOLAMENTO, INSTALADO EM RAMAL E SUB-RAMAL DE HIDRÁULICA PREDIAL - FORNECIMENTO E INSTALAÇÃO. AF_04/2022</t>
  </si>
  <si>
    <t>TUBO EM COBRE RÍGIDO, DN 22 MM, CLASSE E, SEM ISOLAMENTO, INSTALADO EM PRUMADA DE HIDRÁULICA PREDIAL - FORNECIMENTO E INSTALAÇÃO. AF_04/2022</t>
  </si>
  <si>
    <t>TUBO EM COBRE RÍGIDO, DN 22 MM, CLASSE E, SEM ISOLAMENTO, INSTALADO EM RAMAL DE DISTRIBUIÇÃO DE HIDRÁULICA PREDIAL - FORNECIMENTO E INSTALAÇÃO. AF_04/2022</t>
  </si>
  <si>
    <t>TUBO EM COBRE RÍGIDO, DN 22 MM, CLASSE E, SEM ISOLAMENTO, INSTALADO EM RAMAL E SUB-RAMAL DE AQUECIMENTO SOLAR - FORNECIMENTO E INSTALAÇÃO. AF_04/2022</t>
  </si>
  <si>
    <t>TUBO EM COBRE RÍGIDO, DN 22 MM, CLASSE E, SEM ISOLAMENTO, INSTALADO EM RAMAL E SUB-RAMAL DE GÁS COMBUSTÍVEL - FORNECIMENTO E INSTALAÇÃO. AF_04/2022</t>
  </si>
  <si>
    <t>TUBO EM COBRE RÍGIDO, DN 22 MM, CLASSE E, SEM ISOLAMENTO, INSTALADO EM RAMAL E SUB-RAMAL DE HIDRÁULICA PREDIAL - FORNECIMENTO E INSTALAÇÃO. AF_04/2022</t>
  </si>
  <si>
    <t>TUBO EM COBRE RÍGIDO, DN 28 MM, CLASSE A, SEM ISOLAMENTO, INSTALADO EM PRUMADA DE GÁS COMBUSTÍVEL - FORNECIMENTO E INSTALAÇÃO. AF_04/2022</t>
  </si>
  <si>
    <t>TUBO EM COBRE RÍGIDO, DN 28 MM, CLASSE A, SEM ISOLAMENTO, INSTALADO EM RAMAL E SUB-RAMAL DE GÁS MEDICINAL - FORNECIMENTO E INSTALAÇÃO. AF_04/2022</t>
  </si>
  <si>
    <t>TUBO EM COBRE RÍGIDO, DN 28 MM, CLASSE E, COM ISOLAMENTO, INSTALADO EM PRUMADA DE HIDRÁULICA PREDIAL - FORNECIMENTO E INSTALAÇÃO. AF_04/2022</t>
  </si>
  <si>
    <t>TUBO EM COBRE RÍGIDO, DN 28 MM, CLASSE E, COM ISOLAMENTO, INSTALADO EM RAMAL DE DISTRIBUIÇÃO DE HIDRÁULICA PREDIAL - FORNECIMENTO E INSTALAÇÃO. AF_04/2022</t>
  </si>
  <si>
    <t>TUBO EM COBRE RÍGIDO, DN 28 MM, CLASSE E, COM ISOLAMENTO, INSTALADO EM RAMAL E SUB-RAMAL DE AQUECIMENTO SOLAR - FORNECIMENTO E INSTALAÇÃO. AF_04/2022</t>
  </si>
  <si>
    <t>TUBO EM COBRE RÍGIDO, DN 28 MM, CLASSE E, COM ISOLAMENTO, INSTALADO EM RAMAL E SUB-RAMAL DE HIDRÁULICA PREDIAL - FORNECIMENTO E INSTALAÇÃO. AF_04/2022</t>
  </si>
  <si>
    <t>TUBO EM COBRE RÍGIDO, DN 28 MM, CLASSE E, SEM ISOLAMENTO, INSTALADO EM PRUMADA DE HIDRÁULICA PREDIAL - FORNECIMENTO E INSTALAÇÃO. AF_04/2022</t>
  </si>
  <si>
    <t>TUBO EM COBRE RÍGIDO, DN 28 MM, CLASSE E, SEM ISOLAMENTO, INSTALADO EM RAMAL DE DISTRIBUIÇÃO DE HIDRÁULICA PREDIAL - FORNECIMENTO E INSTALAÇÃO. AF_04/2022</t>
  </si>
  <si>
    <t>TUBO EM COBRE RÍGIDO, DN 28 MM, CLASSE E, SEM ISOLAMENTO, INSTALADO EM RAMAL E SUB-RAMAL DE AQUECIMENTO SOLAR - FORNECIMENTO E INSTALAÇÃO. AF_04/2022</t>
  </si>
  <si>
    <t>TUBO EM COBRE RÍGIDO, DN 28 MM, CLASSE E, SEM ISOLAMENTO, INSTALADO EM RAMAL E SUB-RAMAL DE GÁS COMBUSTÍVEL - FORNECIMENTO E INSTALAÇÃO. AF_04/2022</t>
  </si>
  <si>
    <t>TUBO EM COBRE RÍGIDO, DN 28 MM, CLASSE E, SEM ISOLAMENTO, INSTALADO EM RAMAL E SUB-RAMAL DE HIDRÁULICA PREDIAL - FORNECIMENTO E INSTALAÇÃO. AF_04/2022</t>
  </si>
  <si>
    <t>TUBO EM COBRE RÍGIDO, DN 35 MM, CLASSE A, SEM ISOLAMENTO, INSTALADO EM PRUMADA DE GÁS COMBUSTÍVEL - FORNECIMENTO E INSTALAÇÃO. AF_04/2022</t>
  </si>
  <si>
    <t>TUBO EM COBRE RÍGIDO, DN 35 MM, CLASSE E, COM ISOLAMENTO, INSTALADO EM PRUMADA DE HIDRÁULICA PREDIAL - FORNECIMENTO E INSTALAÇÃO. AF_04/2022</t>
  </si>
  <si>
    <t>TUBO EM COBRE RÍGIDO, DN 35 MM, CLASSE E, SEM ISOLAMENTO, INSTALADO EM PRUMADA DE HIDRÁULICA PREDIAL - FORNECIMENTO E INSTALAÇÃO. AF_04/2022</t>
  </si>
  <si>
    <t>TUBO EM COBRE RÍGIDO, DN 42 MM, CLASSE A, SEM ISOLAMENTO, INSTALADO EM PRUMADA DE GÁS COMBUSTÍVEL - FORNECIMENTO E INSTALAÇÃO. AF_04/2022</t>
  </si>
  <si>
    <t>TUBO EM COBRE RÍGIDO, DN 42 MM, CLASSE E, COM ISOLAMENTO, INSTALADO EM PRUMADA DE HIDRÁULICA PREDIAL - FORNECIMENTO E INSTALAÇÃO. AF_04/2022</t>
  </si>
  <si>
    <t>TUBO EM COBRE RÍGIDO, DN 42 MM, CLASSE E, SEM ISOLAMENTO, INSTALADO EM PRUMADA DE HIDRÁULICA PREDIAL - FORNECIMENTO E INSTALAÇÃO. AF_04/2022</t>
  </si>
  <si>
    <t>TUBO EM COBRE RÍGIDO, DN 54 MM, CLASSE A, SEM ISOLAMENTO, INSTALADO EM PRUMADA DE GÁS COMBUSTÍVEL - FORNECIMENTO E INSTALAÇÃO. AF_04/2022</t>
  </si>
  <si>
    <t>TUBO EM COBRE RÍGIDO, DN 54 MM, CLASSE E, COM ISOLAMENTO, INSTALADO EM PRUMADA DE HIDRÁULICA PREDIAL - FORNECIMENTO E INSTALAÇÃO. AF_04/2022</t>
  </si>
  <si>
    <t>TUBO EM COBRE RÍGIDO, DN 54 MM, CLASSE E, SEM ISOLAMENTO, INSTALADO EM PRUMADA DE HIDRÁULICA PREDIAL - FORNECIMENTO E INSTALAÇÃO. AF_04/2022</t>
  </si>
  <si>
    <t>TUBO EM COBRE RÍGIDO, DN 66 MM, CLASSE A, SEM ISOLAMENTO, INSTALADO EM PRUMADA DE GÁS COMBUSTÍVEL - FORNECIMENTO E INSTALAÇÃO. AF_04/2022</t>
  </si>
  <si>
    <t>TUBO EM COBRE RÍGIDO, DN 66 MM, CLASSE E, COM ISOLAMENTO, INSTALADO EM PRUMADA DE HIDRÁULICA PREDIAL - FORNECIMENTO E INSTALAÇÃO. AF_04/2022</t>
  </si>
  <si>
    <t>TUBO EM COBRE RÍGIDO, DN 66 MM, CLASSE E, SEM ISOLAMENTO, INSTALADO EM PRUMADA DE HIDRÁULICA PREDIAL - FORNECIMENTO E INSTALAÇÃO. AF_04/2022</t>
  </si>
  <si>
    <t>TÊ EM COBRE, DN 15 MM, SEM ANEL DE SOLDA, INSTALADO EM RAMAL E SUB-RAMAL DE AQUECIMENTO SOLAR - FORNECIMENTO E INSTALAÇÃO. AF_04/2022</t>
  </si>
  <si>
    <t>TÊ EM COBRE, DN 15 MM, SEM ANEL DE SOLDA, INSTALADO EM RAMAL E SUB-RAMAL DE GÁS COMBUSTÍVEL - FORNECIMENTO E INSTALAÇÃO. AF_04/2022</t>
  </si>
  <si>
    <t>TÊ EM COBRE, DN 15 MM, SEM ANEL DE SOLDA, INSTALADO EM RAMAL E SUB-RAMAL DE GÁS MEDICINAL - FORNECIMENTO E INSTALAÇÃO. AF_04/2022</t>
  </si>
  <si>
    <t>TÊ EM COBRE, DN 22 MM, SEM ANEL DE SOLDA, INSTALADO EM RAMAL E SUB-RAMAL DE AQUECIMENTO SOLAR - FORNECIMENTO E INSTALAÇÃO. AF_04/2022</t>
  </si>
  <si>
    <t>TÊ EM COBRE, DN 22 MM, SEM ANEL DE SOLDA, INSTALADO EM RAMAL E SUB-RAMAL DE GÁS MEDICINAL - FORNECIMENTO E INSTALAÇÃO. AF_04/2022</t>
  </si>
  <si>
    <t>TÊ EM COBRE, DN 28 MM, SEM ANEL DE SOLDA, INSTALADO EM RAMAL E SUB-RAMAL DE AQUECIMENTO SOLAR - FORNECIMENTO E INSTALAÇÃO. AF_04/2022</t>
  </si>
  <si>
    <t>TÊ EM COBRE, DN 28 MM, SEM ANEL DE SOLDA, INSTALADO EM RAMAL E SUB-RAMAL DE GÁS COMBUSTÍVEL - FORNECIMENTO E INSTALAÇÃO. AF_04/2022</t>
  </si>
  <si>
    <t>TÊ EM COBRE, DN 28 MM, SEM ANEL DE SOLDA, INSTALADO EM RAMAL E SUB-RAMAL DE GÁS MEDICINAL - FORNECIMENTO E INSTALAÇÃO. AF_04/2022</t>
  </si>
  <si>
    <t>ESTRUTURA DE MADEIRA PROVISÓRIA PARA SUPORTE DE CAIXA D'ÁGUA ELEVADA DE 2000 LITROS. AF_03/2024</t>
  </si>
  <si>
    <t>ESTRUTURA DE MADEIRA PROVISÓRIA PARA SUPORTE DE CAIXA DÁGUA ELEVADA DE 1000 LITROS. AF_03/2024</t>
  </si>
  <si>
    <t>ESTRUTURA DE MADEIRA PROVISÓRIA PARA SUPORTE DE CAIXA DÁGUA ELEVADA DE 3000 LITROS. AF_03/2024</t>
  </si>
  <si>
    <t>EXECUÇÃO DE PILARETES PARA TAPUMES E CONSTRUÇÕES TEMPORÁRIAS. AF_03/2024</t>
  </si>
  <si>
    <t>EXECUÇÃO DOS APOIOS PARA CONTÊINER OU MÓDULO HABITÁVEL. AF_03/2024</t>
  </si>
  <si>
    <t>INSTALAÇÃO DE CATRACA ELETRÔNICA. AF_03/2024</t>
  </si>
  <si>
    <t>INSTALAÇÃO DE CONCERTINA DUPLA CLIPADA, ESPIRAL DE 300 MM. AF_03/2024</t>
  </si>
  <si>
    <t>INSTALAÇÃO DE CONCERTINA FLAT, ESPIRAL DE 300 MM. AF_03/2024</t>
  </si>
  <si>
    <t>INSTALAÇÃO DE CONCERTINA SIMPLES, ESPIRAL DE 300 MM. AF_03/2024</t>
  </si>
  <si>
    <t>INSTALAÇÃO E DESINSTALAÇÃO MANUAL DE CONTÊINER OU MÓDULO HABITÁVEL PEQUENO. AF_03/2024</t>
  </si>
  <si>
    <t>INSTALAÇÃO E DESINSTALAÇÃO MECANIZADA DE CONTÊINER OU MÓDULO HABITÁVEL DE USOS DIVERSOS. AF_03/2024</t>
  </si>
  <si>
    <t>PAREDE DE MADEIRA COMPENSADA PARA CONSTRUÇÃO TEMPORÁRIA EM CHAPA DUPLA, EXTERNA, COM ÁREA LÍQUIDA MAIOR OU IGUAL A QUE 6 M², COM VÃO. AF_03/2024</t>
  </si>
  <si>
    <t>PAREDE DE MADEIRA COMPENSADA PARA CONSTRUÇÃO TEMPORÁRIA EM CHAPA DUPLA, EXTERNA, COM ÁREA LÍQUIDA MENOR QUE 6 M², COM VÃO. AF_03/2024</t>
  </si>
  <si>
    <t>PAREDE DE MADEIRA COMPENSADA PARA CONSTRUÇÃO TEMPORÁRIA EM CHAPA DUPLA, EXTERNA, SEM VÃO. AF_03/2024</t>
  </si>
  <si>
    <t>PAREDE DE MADEIRA COMPENSADA PARA CONSTRUÇÃO TEMPORÁRIA EM CHAPA DUPLA, INTERNA, COM ÁREA LÍQUIDA MAIOR OU IGUAL A 6 M², COM VÃO. AF_03/2024</t>
  </si>
  <si>
    <t>PAREDE DE MADEIRA COMPENSADA PARA CONSTRUÇÃO TEMPORÁRIA EM CHAPA DUPLA, INTERNA, COM ÁREA LÍQUIDA MENOR QUE 6 M², COM VÃO. AF_03/2024</t>
  </si>
  <si>
    <t>PAREDE DE MADEIRA COMPENSADA PARA CONSTRUÇÃO TEMPORÁRIA EM CHAPA DUPLA, INTERNA, SEM VÃO. AF_03/2024</t>
  </si>
  <si>
    <t>PAREDE DE MADEIRA COMPENSADA PARA CONSTRUÇÃO TEMPORÁRIA EM CHAPA SIMPLES, EXTERNA, COM ÁREA LÍQUIDA MAIOR OU IGUAL A 6 M², COM VÃO. AF_03/2024</t>
  </si>
  <si>
    <t>PAREDE DE MADEIRA COMPENSADA PARA CONSTRUÇÃO TEMPORÁRIA EM CHAPA SIMPLES, EXTERNA, COM ÁREA LÍQUIDA MENOR QUE 6 M², COM VÃO. AF_03/2024</t>
  </si>
  <si>
    <t>PAREDE DE MADEIRA COMPENSADA PARA CONSTRUÇÃO TEMPORÁRIA EM CHAPA SIMPLES, EXTERNA, SEM VÃO. AF_03/2024</t>
  </si>
  <si>
    <t>PAREDE DE MADEIRA COMPENSADA PARA CONSTRUÇÃO TEMPORÁRIA EM CHAPA SIMPLES, INTERNA, COM ÁREA LÍQUIDA MAIOR OU IGUAL A 6 M², COM VÃO. AF_03/2024</t>
  </si>
  <si>
    <t>PAREDE DE MADEIRA COMPENSADA PARA CONSTRUÇÃO TEMPORÁRIA EM CHAPA SIMPLES, INTERNA, COM ÁREA LÍQUIDA MENOR QUE 6 M², COM VÃO. AF_03/2024</t>
  </si>
  <si>
    <t>PAREDE DE MADEIRA COMPENSADA PARA CONSTRUÇÃO TEMPORÁRIA EM CHAPA SIMPLES, INTERNA, SEM VÃO. AF_03/2024</t>
  </si>
  <si>
    <t>PAREDE DE MADEIRA OSB PARA CONSTRUÇÃO TEMPORÁRIA EM CHAPA DUPLA, EXTERNA, COM ÁREA LÍQUIDA MAIOR OU IGUAL A QUE 6 M², COM VÃO. AF_03/2024</t>
  </si>
  <si>
    <t>PAREDE DE MADEIRA OSB PARA CONSTRUÇÃO TEMPORÁRIA EM CHAPA DUPLA, EXTERNA, COM ÁREA LÍQUIDA MENOR QUE 6 M², COM VÃO. AF_03/2024</t>
  </si>
  <si>
    <t>PAREDE DE MADEIRA OSB PARA CONSTRUÇÃO TEMPORÁRIA EM CHAPA DUPLA, EXTERNA, SEM VÃO. AF_03/2024</t>
  </si>
  <si>
    <t>PAREDE DE MADEIRA OSB PARA CONSTRUÇÃO TEMPORÁRIA EM CHAPA DUPLA, INTERNA, COM ÁREA LÍQUIDA MAIOR OU IGUAL A 6 M², COM VÃO. AF_03/2024</t>
  </si>
  <si>
    <t>PAREDE DE MADEIRA OSB PARA CONSTRUÇÃO TEMPORÁRIA EM CHAPA DUPLA, INTERNA, COM ÁREA LÍQUIDA MENOR QUE 6 M², COM VÃO. AF_03/2024</t>
  </si>
  <si>
    <t>PAREDE DE MADEIRA OSB PARA CONSTRUÇÃO TEMPORÁRIA EM CHAPA DUPLA, INTERNA, SEM VÃO. AF_03/2024</t>
  </si>
  <si>
    <t>PAREDE DE MADEIRA OSB PARA CONSTRUÇÃO TEMPORÁRIA EM CHAPA SIMPLES, EXTERNA, COM ÁREA LÍQUIDA MAIOR OU IGUAL A 6 M², COM VÃO. AF_03/2024</t>
  </si>
  <si>
    <t>PAREDE DE MADEIRA OSB PARA CONSTRUÇÃO TEMPORÁRIA EM CHAPA SIMPLES, EXTERNA, COM ÁREA LÍQUIDA MENOR QUE 6 M², COM VÃO. AF_03/2024</t>
  </si>
  <si>
    <t>PAREDE DE MADEIRA OSB PARA CONSTRUÇÃO TEMPORÁRIA EM CHAPA SIMPLES, EXTERNA, SEM VÃO. AF_03/2024</t>
  </si>
  <si>
    <t>PAREDE DE MADEIRA OSB PARA CONSTRUÇÃO TEMPORÁRIA EM CHAPA SIMPLES, INTERNA, COM ÁREA LÍQUIDA MAIOR OU IGUAL A 6 M², COM VÃO. AF_03/2024</t>
  </si>
  <si>
    <t>PAREDE DE MADEIRA OSB PARA CONSTRUÇÃO TEMPORÁRIA EM CHAPA SIMPLES, INTERNA, COM ÁREA LÍQUIDA MENOR QUE 6 M², COM VÃO. AF_03/2024</t>
  </si>
  <si>
    <t>PAREDE DE MADEIRA OSB PARA CONSTRUÇÃO TEMPORÁRIA EM CHAPA SIMPLES, INTERNA, SEM VÃO. AF_03/2024</t>
  </si>
  <si>
    <t>PISO PARA CONSTRUÇÃO TEMPORÁRIA EM MADEIRA, SEM REAPROVEITAMENTO. AF_03/2024</t>
  </si>
  <si>
    <t>TAPUME COM CHAPA METÁLICA. AF_03/2024</t>
  </si>
  <si>
    <t>TAPUME COM COMPENSADO DE MADEIRA. AF_03/2024</t>
  </si>
  <si>
    <t>TAPUME COM TELHA METÁLICA. AF_03/2024</t>
  </si>
  <si>
    <t>TAPUME EM CHAPA DE MADEIRA OSB. AF_03/2024</t>
  </si>
  <si>
    <t>LAJE PRÉ-MOLDADA UNIDIRECIONAL COM VÃOS MAIORES QUE 3,0 M, BIAPOIADA, PARA PISO, ENCHIMENTO EM CERÂMICA, VIGOTA PROTENDIDA, ALTURA TOTAL DA LAJE "LT" = 12 CM (ENCHIMENTO+CAPA) = (8+4). AF_08/2025</t>
  </si>
  <si>
    <t>LAJE PRÉ-MOLDADA UNIDIRECIONAL COM VÃOS MAIORES QUE 3,0 M, BIAPOIADA, PARA PISO, ENCHIMENTO EM CERÂMICA, VIGOTA PROTENDIDA, ALTURA TOTAL DA LAJE "LT" = 16 CM (ENCHIMENTO+CAPA) = (12+4). AF_08/2025</t>
  </si>
  <si>
    <t>LAJE PRÉ-MOLDADA UNIDIRECIONAL COM VÃOS MAIORES QUE 3,0 M, BIAPOIADA, PARA PISO, ENCHIMENTO EM CERÂMICA, VIGOTA PROTENDIDA, ALTURA TOTAL DA LAJE "LT" = 20 CM (ENCHIMENTO+CAPA) = (16+4). AF_08/2025</t>
  </si>
  <si>
    <t>LAJE PRÉ-MOLDADA UNIDIRECIONAL COM VÃOS MAIORES QUE 3,0 M, BIAPOIADA, PARA PISO, ENCHIMENTO EM CERÂMICA, VIGOTA PROTENDIDA, ALTURA TOTAL DA LAJE "LT" = 25 CM (ENCHIMENTO+CAPA) = (20+5). AF_08/2025</t>
  </si>
  <si>
    <t>LAJE PRÉ-MOLDADA UNIDIRECIONAL COM VÃOS MAIORES QUE 3,0 M, BIAPOIADA, PARA PISO, ENCHIMENTO EM CERÂMICA, VIGOTA PROTENDIDA, ALTURA TOTAL DA LAJE "LT" = 30 CM (ENCHIMENTO+CAPA) = (25+5). AF_08/2025</t>
  </si>
  <si>
    <t>LAJE PRÉ-MOLDADA UNIDIRECIONAL COM VÃOS MAIORES QUE 3,0 M, BIAPOIADA, PARA PISO, ENCHIMENTO EM EPS, VIGOTA PROTENDIDA, ALTURA TOTAL DA LAJE "LT" = 12 CM (ENCHIMENTO+CAPA) = (8+4). AF_08/2025</t>
  </si>
  <si>
    <t>LAJE PRÉ-MOLDADA UNIDIRECIONAL COM VÃOS MAIORES QUE 3,0 M, BIAPOIADA, PARA PISO, ENCHIMENTO EM EPS, VIGOTA PROTENDIDA, ALTURA TOTAL DA LAJE "LT" = 16 CM (ENCHIMENTO+CAPA) = (12+4). AF_08/2025</t>
  </si>
  <si>
    <t>LAJE PRÉ-MOLDADA UNIDIRECIONAL COM VÃOS MAIORES QUE 3,0 M, BIAPOIADA, PARA PISO, ENCHIMENTO EM EPS, VIGOTA PROTENDIDA, ALTURA TOTAL DA LAJE "LT" = 20 CM (ENCHIMENTO+CAPA) = (16+4). AF_08/2025</t>
  </si>
  <si>
    <t>LAJE PRÉ-MOLDADA UNIDIRECIONAL COM VÃOS MAIORES QUE 3,0 M, BIAPOIADA, PARA PISO, ENCHIMENTO EM EPS, VIGOTA PROTENDIDA, ALTURA TOTAL DA LAJE "LT" = 25 CM (ENCHIMENTO+CAPA) = (20+5). AF_08/2025</t>
  </si>
  <si>
    <t>LAJE PRÉ-MOLDADA UNIDIRECIONAL COM VÃOS MAIORES QUE 3,0 M, BIAPOIADA, PARA PISO, ENCHIMENTO EM EPS, VIGOTA PROTENDIDA, ALTURA TOTAL DA LAJE "LT" = 30 CM (ENCHIMENTO+CAPA) = (25+5). AF_08/2025</t>
  </si>
  <si>
    <t>LAJE PRÉ-MOLDADA UNIDIRECIONAL COM VÃOS MENORES OU IGUAIS A 3,0 M, BIAPOIADA, PARA PISO, ENCHIMENTO EM CERÂMICA, VIGOTA PROTENDIDA, ALTURA TOTAL DA LAJE "LT" = 12 CM (ENCHIMENTO+CAPA) = (8+4). AF_08/2025</t>
  </si>
  <si>
    <t>LAJE PRÉ-MOLDADA UNIDIRECIONAL COM VÃOS MENORES OU IGUAIS A 3,0 M, BIAPOIADA, PARA PISO, ENCHIMENTO EM CERÂMICA, VIGOTA PROTENDIDA, ALTURA TOTAL DA LAJE "LT" = 16 CM (ENCHIMENTO+CAPA) = (12+4). AF_08/2025</t>
  </si>
  <si>
    <t>LAJE PRÉ-MOLDADA UNIDIRECIONAL COM VÃOS MENORES OU IGUAIS A 3,0 M, BIAPOIADA, PARA PISO, ENCHIMENTO EM CERÂMICA, VIGOTA PROTENDIDA, ALTURA TOTAL DA LAJE "LT" = 20 CM (ENCHIMENTO+CAPA) = (16+4). AF_08/2025</t>
  </si>
  <si>
    <t>LAJE PRÉ-MOLDADA UNIDIRECIONAL COM VÃOS MENORES OU IGUAIS A 3,0 M, BIAPOIADA, PARA PISO, ENCHIMENTO EM CERÂMICA, VIGOTA PROTENDIDA, ALTURA TOTAL DA LAJE "LT" = 25 CM (ENCHIMENTO+CAPA) = (20+5). AF_08/2025</t>
  </si>
  <si>
    <t>LAJE PRÉ-MOLDADA UNIDIRECIONAL COM VÃOS MENORES OU IGUAIS A 3,0 M, BIAPOIADA, PARA PISO, ENCHIMENTO EM CERÂMICA, VIGOTA PROTENDIDA, ALTURA TOTAL DA LAJE "LT" = 30 CM (ENCHIMENTO+CAPA) = (25+5). AF_08/2025</t>
  </si>
  <si>
    <t>LAJE PRÉ-MOLDADA UNIDIRECIONAL COM VÃOS MENORES OU IGUAIS A 3,0 M, BIAPOIADA, PARA PISO, ENCHIMENTO EM EPS, VIGOTA PROTENDIDA, ALTURA TOTAL DA LAJE "LT" = 12 CM (ENCHIMENTO+CAPA) = (8+4). AF_08/2025</t>
  </si>
  <si>
    <t>LAJE PRÉ-MOLDADA UNIDIRECIONAL COM VÃOS MENORES OU IGUAIS A 3,0 M, BIAPOIADA, PARA PISO, ENCHIMENTO EM EPS, VIGOTA PROTENDIDA, ALTURA TOTAL DA LAJE "LT" = 16 CM (ENCHIMENTO+CAPA) = (12+4). AF_08/2025</t>
  </si>
  <si>
    <t>LAJE PRÉ-MOLDADA UNIDIRECIONAL COM VÃOS MENORES OU IGUAIS A 3,0 M, BIAPOIADA, PARA PISO, ENCHIMENTO EM EPS, VIGOTA PROTENDIDA, ALTURA TOTAL DA LAJE "LT" = 20 CM (ENCHIMENTO+CAPA) = (16+4). AF_08/2025</t>
  </si>
  <si>
    <t>LAJE PRÉ-MOLDADA UNIDIRECIONAL COM VÃOS MENORES OU IGUAIS A 3,0 M, BIAPOIADA, PARA PISO, ENCHIMENTO EM EPS, VIGOTA PROTENDIDA, ALTURA TOTAL DA LAJE "LT" = 25 CM (ENCHIMENTO+CAPA) = (20+5). AF_08/2025</t>
  </si>
  <si>
    <t>LAJE PRÉ-MOLDADA UNIDIRECIONAL COM VÃOS MENORES OU IGUAIS A 3,0 M, BIAPOIADA, PARA PISO, ENCHIMENTO EM EPS, VIGOTA PROTENDIDA, ALTURA TOTAL DA LAJE "LT" = 30 CM (ENCHIMENTO+CAPA) = (25+5). AF_08/2025</t>
  </si>
  <si>
    <t>LAJE PRÉ-MOLDADA UNIDIRECIONAL, BIAPOIADA TIPO LAJE PAINEL TRELIÇADO MACIÇO (SEM ENCHIMENTO), PARA PISO, ALTURA TOTAL DA LAJE "LT" = 12 CM (PAINEL+CAPA) = (3+9). AF_08/2025</t>
  </si>
  <si>
    <t>LAJE PRÉ-MOLDADA UNIDIRECIONAL, BIAPOIADA TIPO LAJE PAINEL TRELIÇADO MACIÇO (SEM ENCHIMENTO), PARA PISO, ALTURA TOTAL DA LAJE "LT" = 16 CM (PAINEL+CAPA) = (3+13). AF_08/2025</t>
  </si>
  <si>
    <t>LAJE PRÉ-MOLDADA UNIDIRECIONAL, BIAPOIADA TIPO LAJE PAINEL TRELIÇADO MACIÇO (SEM ENCHIMENTO), PARA PISO, ALTURA TOTAL DA LAJE "LT" = 20 CM (PAINEL+CAPA) = (3+17). AF_08/2025</t>
  </si>
  <si>
    <t>LAJE PRÉ-MOLDADA UNIDIRECIONAL, BIAPOIADA TIPO LAJE PAINEL TRELIÇADO MACIÇO (SEM ENCHIMENTO), PARA PISO, ALTURA TOTAL DA LAJE "LT" = 25 CM (PAINEL+CAPA) = (3+22). AF_08/2025</t>
  </si>
  <si>
    <t>LAJE PRÉ-MOLDADA UNIDIRECIONAL, BIAPOIADA TIPO LAJE PAINEL TRELIÇADO MACIÇO (SEM ENCHIMENTO), PARA PISO, ALTURA TOTAL DA LAJE "LT" = 30 CM (PAINEL+CAPA) = (3+27). AF_08/2025</t>
  </si>
  <si>
    <t>LAJE PRÉ-MOLDADA UNIDIRECIONAL, BIAPOIADA TIPO LAJE PAINEL TRELIÇADO NERVURADO (COM ENCHIMENTO EM EPS), PARA PISO, ALTURA TOTAL DA LAJE "LT" = 12 CM (PAINEL+ENCHIMENTO+CAPA) = (3+5+4). AF_08/2025</t>
  </si>
  <si>
    <t>LAJE PRÉ-MOLDADA UNIDIRECIONAL, BIAPOIADA TIPO LAJE PAINEL TRELIÇADO NERVURADO (COM ENCHIMENTO EM EPS), PARA PISO, ALTURA TOTAL DA LAJE "LT" = 16 CM (PAINEL+ENCHIMENTO+CAPA) = (3+9+4). AF_08/2025</t>
  </si>
  <si>
    <t>LAJE PRÉ-MOLDADA UNIDIRECIONAL, BIAPOIADA TIPO LAJE PAINEL TRELIÇADO NERVURADO (COM ENCHIMENTO EM EPS), PARA PISO, ALTURA TOTAL DA LAJE "LT" = 20 CM (PAINEL+ENCHIMENTO+CAPA) = (3+13+4). AF_08/2025</t>
  </si>
  <si>
    <t>LAJE PRÉ-MOLDADA UNIDIRECIONAL, BIAPOIADA TIPO LAJE PAINEL TRELIÇADO NERVURADO (COM ENCHIMENTO EM EPS), PARA PISO, ALTURA TOTAL DA LAJE "LT" = 25 CM (PAINEL+ENCHIMENTO+CAPA) = (3+17+5). AF_08/2025</t>
  </si>
  <si>
    <t>LAJE PRÉ-MOLDADA UNIDIRECIONAL, BIAPOIADA TIPO LAJE PAINEL TRELIÇADO NERVURADO (COM ENCHIMENTO EM EPS), PARA PISO, ALTURA TOTAL DA LAJE "LT" = 30 CM (PAINEL+ENCHIMENTO+CAPA) = (3+22+5). AF_08/2025</t>
  </si>
  <si>
    <t>LAJE PRÉ-MOLDADA UNIDIRECIONAL, BIAPOIADA, PARA FORRO, ENCHIMENTO EM CERÂMICA, VIGOTA CONVENCIONAL, ALTURA TOTAL DA LAJE "LT" = 12 CM (ENCHIMENTO+CAPA) = (8+4). AF_08/2025</t>
  </si>
  <si>
    <t>LAJE PRÉ-MOLDADA UNIDIRECIONAL, BIAPOIADA, PARA FORRO, ENCHIMENTO EM CERÂMICA, VIGOTA TRELIÇADA, ALTURA TOTAL DA LAJE "LT" = 12 CM (ENCHIMENTO+CAPA) = (8+4). AF_08/2025</t>
  </si>
  <si>
    <t>LAJE PRÉ-MOLDADA UNIDIRECIONAL, BIAPOIADA, PARA PISO, ENCHIMENTO EM CERÂMICA, VIGOTA CONVENCIONAL, ALTURA TOTAL DA LAJE "LT" = 12 CM (ENCHIMENTO+CAPA) = (8+4). AF_08/2025</t>
  </si>
  <si>
    <t>LAJE PRÉ-MOLDADA UNIDIRECIONAL, BIAPOIADA, PARA PISO, ENCHIMENTO EM CERÂMICA, VIGOTA TRELIÇADA, ALTURA TOTAL DA LAJE "LT" = 12 CM (ENCHIMENTO+CAPA) = (8+4). AF_08/2025</t>
  </si>
  <si>
    <t>LAJE PRÉ-MOLDADA UNIDIRECIONAL, BIAPOIADA, PARA PISO, ENCHIMENTO EM CERÂMICA, VIGOTA TRELIÇADA, ALTURA TOTAL DA LAJE "LT" = 16 CM (ENCHIMENTO+CAPA) = (12+4). AF_08/2025</t>
  </si>
  <si>
    <t>LAJE PRÉ-MOLDADA UNIDIRECIONAL, BIAPOIADA, PARA PISO, ENCHIMENTO EM CERÂMICA, VIGOTA TRELIÇADA, ALTURA TOTAL DA LAJE "LT" = 20 CM (ENCHIMENTO+CAPA) = (16+4). AF_08/2025</t>
  </si>
  <si>
    <t>LAJE PRÉ-MOLDADA UNIDIRECIONAL, BIAPOIADA, PARA PISO, ENCHIMENTO EM CERÂMICA, VIGOTA TRELIÇADA, ALTURA TOTAL DA LAJE "LT" = 25 CM (ENCHIMENTO+CAPA) = (20+5). AF_08/2025</t>
  </si>
  <si>
    <t>LAJE PRÉ-MOLDADA UNIDIRECIONAL, BIAPOIADA, PARA PISO, ENCHIMENTO EM CERÂMICA, VIGOTA TRELIÇADA, ALTURA TOTAL DA LAJE "LT" = 30 CM (ENCHIMENTO+CAPA) = (25+5). AF_08/2025</t>
  </si>
  <si>
    <t>LAJE PRÉ-MOLDADA UNIDIRECIONAL, BIAPOIADA, PARA PISO, ENCHIMENTO EM EPS, VIGOTA TRELIÇADA, ALTURA TOTAL DA LAJE "LT" = 12 CM (ENCHIMENTO+CAPA) = (8+4). AF_08/2025</t>
  </si>
  <si>
    <t>LAJE PRÉ-MOLDADA UNIDIRECIONAL, BIAPOIADA, PARA PISO, ENCHIMENTO EM EPS, VIGOTA TRELIÇADA, ALTURA TOTAL DA LAJE "LT" = 16 CM (ENCHIMENTO+CAPA) = (12+4). AF_08/2025</t>
  </si>
  <si>
    <t>LAJE PRÉ-MOLDADA UNIDIRECIONAL, BIAPOIADA, PARA PISO, ENCHIMENTO EM EPS, VIGOTA TRELIÇADA, ALTURA TOTAL DA LAJE "LT" = 20 CM (ENCHIMENTO+CAPA) = (16+4). AF_08/2025</t>
  </si>
  <si>
    <t>LAJE PRÉ-MOLDADA UNIDIRECIONAL, BIAPOIADA, PARA PISO, ENCHIMENTO EM EPS, VIGOTA TRELIÇADA, ALTURA TOTAL DA LAJE "LT" = 25 CM (ENCHIMENTO+CAPA) = (20+5). AF_08/2025</t>
  </si>
  <si>
    <t>LAJE PRÉ-MOLDADA UNIDIRECIONAL, BIAPOIADA, PARA PISO, ENCHIMENTO EM EPS, VIGOTA TRELIÇADA, ALTURA TOTAL DA LAJE "LT" = 30 CM (ENCHIMENTO+CAPA) = (25+5). AF_08/2025</t>
  </si>
  <si>
    <t>LASTRO COM MATERIAL GRANULAR (AREIA MÉDIA), APLICADO EM PISOS OU LAJES SOBRE SOLO, ESPESSURA DE *10 CM*. AF_01/2024</t>
  </si>
  <si>
    <t>LASTRO COM MATERIAL GRANULAR (PEDRA BRITADA N.1 E PEDRA BRITADA N.2), APLICADO EM PISOS OU LAJES SOBRE SOLO, ESPESSURA DE *10 CM*. AF_01/2024</t>
  </si>
  <si>
    <t>LASTRO COM MATERIAL GRANULAR (PEDRA BRITADA N.2), APLICADO EM PISOS OU LAJES SOBRE SOLO, ESPESSURA DE *10 CM*. AF_01/2024</t>
  </si>
  <si>
    <t>LASTRO COM MATERIAL GRANULAR (PEDRA BRITADA N.3), APLICADO EM PISOS OU LAJES SOBRE SOLO, ESPESSURA DE *10 CM*. AF_01/2024</t>
  </si>
  <si>
    <t>LASTRO COM MATERIAL GRANULAR, APLICADO EM BLOCOS DE COROAMENTO, ESPESSURA DE *10 CM*. AF_01/2024</t>
  </si>
  <si>
    <t>LASTRO COM MATERIAL GRANULAR, APLICADO EM PISOS OU LAJES SOBRE SOLO, ESPESSURA DE *5 CM*. AF_01/2024</t>
  </si>
  <si>
    <t>LASTRO COM MATERIAL GRANULAR, APLICAÇÃO EM BLOCOS DE COROAMENTO, ESPESSURA DE *5 CM*. AF_01/2024</t>
  </si>
  <si>
    <t>LASTRO DE CONCRETO MAGRO, APLICADO EM BLOCOS DE COROAMENTO OU SAPATAS, ESPESSURA DE 3 CM. AF_01/2024</t>
  </si>
  <si>
    <t>LASTRO DE CONCRETO MAGRO, APLICADO EM BLOCOS DE COROAMENTO OU SAPATAS, ESPESSURA DE 5 CM. AF_01/2024</t>
  </si>
  <si>
    <t>LASTRO DE CONCRETO MAGRO, APLICADO EM BLOCOS DE COROAMENTO OU SAPATAS. AF_01/2024</t>
  </si>
  <si>
    <t>LASTRO DE CONCRETO MAGRO, APLICADO EM PISOS, LAJES SOBRE SOLO OU RADIERS, ESPESSURA DE 3 CM. AF_01/2024</t>
  </si>
  <si>
    <t>LASTRO DE CONCRETO MAGRO, APLICADO EM PISOS, LAJES SOBRE SOLO OU RADIERS, ESPESSURA DE 5 CM. AF_01/2024</t>
  </si>
  <si>
    <t>LASTRO DE CONCRETO MAGRO, APLICADO EM PISOS, LAJES SOBRE SOLO OU RADIERS. AF_01/2024</t>
  </si>
  <si>
    <t>ADAPTADOR, POLIPROPILENO, PARA TUBOS EM PEAD, 20 MM X 1/2", PARA LIGAÇÃO PREDIAL DE ÁGUA. AF_06/2022</t>
  </si>
  <si>
    <t>ADAPTADOR, POLIPROPILENO, PARA TUBOS EM PEAD, 20 MM X 3/4", PARA LIGAÇÃO PREDIAL DE ÁGUA. AF_06/2022</t>
  </si>
  <si>
    <t>ADAPTADOR, POLIPROPILENO, PARA TUBOS EM PEAD, 32 MM X 1", PARA LIGAÇÃO PREDIAL DE ÁGUA. AF_06/2022</t>
  </si>
  <si>
    <t>ADAPTADOR, PVC, CURTO COM BOLSA E ROSCA, 20 MM X 1/2", PARA LIGAÇÃO PREDIAL DE ÁGUA. AF_06/2022</t>
  </si>
  <si>
    <t>ADAPTADOR, PVC, CURTO COM BOLSA E ROSCA, 32 MM X 1", PARA LIGAÇÃO PREDIAL DE ÁGUA. AF_06/2022</t>
  </si>
  <si>
    <t>CAP, PVC OCRE, JUNTA ELÁSTICA, DN 150 MM, PARA COLETOR PREDIAL DE ESGOTO. AF_06/2022</t>
  </si>
  <si>
    <t>COLAR DE TOMADA, FERRO FUNDIDO, COM PARAFUSOS, DN 50 MM X 3/4", PARA LIGAÇÃO PREDIAL DE ÁGUA. AF_06/2022</t>
  </si>
  <si>
    <t>COLAR DE TOMADA, POLIPROPILENO, COM PARAFUSOS, 63 MM X 1/2", PARA LIGAÇÃO PREDIAL DE ÁGUA. AF_06/2022</t>
  </si>
  <si>
    <t>COLAR DE TOMADA, POLIPROPILENO, COM PARAFUSOS, 63 MM X 3/4", PARA LIGAÇÃO PREDIAL DE ÁGUA. AF_06/2022</t>
  </si>
  <si>
    <t>COLAR DE TOMADA, PVC, COM TRAVAS, DE 110 MM X 1/2" OU 110 MM X 3/4", PARA LIGAÇÃO PREDIAL DE ÁGUA. AF_06/2022</t>
  </si>
  <si>
    <t>COLAR DE TOMADA, PVC, COM TRAVAS, DE 60 MM X 1/2" OU 60 MM X 3/4", PARA LIGAÇÃO PREDIAL DE ÁGUA. AF_06/2022</t>
  </si>
  <si>
    <t>COLAR DE TOMADA, PVC, COM TRAVAS, DE 75 MM X 1/2" OU 75 MM X 3/4", PARA LIGAÇÃO PREDIAL DE ÁGUA. AF_06/2022</t>
  </si>
  <si>
    <t>COLAR DE TOMADA, PVC, COM TRAVAS, DE 85 MM X 1/2" OU 85 MM X 3/4", PARA LIGAÇÃO PREDIAL DE ÁGUA. AF_06/2022</t>
  </si>
  <si>
    <t>COLAR TOMADA EM FERRO FUNDIDO, COM PARAFUSOS, SAIDA COM ROSCA, DN 75 MM X 3/4", PARA LIGACAO PREDIAL DE AGUA. AF_06/2022</t>
  </si>
  <si>
    <t>COTOVELO/JOELHO 90°, POLIPROPILENO, PARA TUBOS EM PEAD, 20 X 20 MM, PARA LIGAÇÃO PREDIAL DE ÁGUA. AF_06/2022</t>
  </si>
  <si>
    <t>COTOVELO/JOELHO 90°, POLIPROPILENO, PARA TUBOS EM PEAD, 32 X 32 MM, PARA LIGAÇÃO PREDIAL DE ÁGUA. AF_06/2022</t>
  </si>
  <si>
    <t>COTOVELO/JOELHO COM ADAPTADOR, POLIPROPILENO, PARA TUBOS EM PEAD, 20 MM X 1/2", PARA LIGAÇÃO PREDIAL DE ÁGUA. AF_06/2022</t>
  </si>
  <si>
    <t>COTOVELO/JOELHO COM ADAPTADOR, POLIPROPILENO, PARA TUBOS EM PEAD, 20 MM X 3/4", PARA LIGAÇÃO PREDIAL DE ÁGUA. AF_06/2022</t>
  </si>
  <si>
    <t>COTOVELO/JOELHO COM ADAPTADOR, POLIPROPILENO, PARA TUBOS EM PEAD, 32 MM X 1", PARA LIGAÇÃO PREDIAL DE ÁGUA. AF_06/2022</t>
  </si>
  <si>
    <t>CURVA LONGA, 45 GRAUS, PVC OCRE, JUNTA ELÁSTICA, DN 100 MM, PARA COLETOR PREDIAL DE ESGOTO. AF_06/2022</t>
  </si>
  <si>
    <t>CURVA LONGA, 45 GRAUS, PVC OCRE, JUNTA ELÁSTICA, DN 150 MM, PARA COLETOR PREDIAL DE ESGOTO. AF_06/2022</t>
  </si>
  <si>
    <t>CURVA LONGA, 90 GRAUS, PVC OCRE, JUNTA ELÁSTICA, DN 100 MM, PARA COLETOR PREDIAL DE ESGOTO. AF_06/2022</t>
  </si>
  <si>
    <t>CURVA LONGA, 90 GRAUS, PVC OCRE, JUNTA ELÁSTICA, DN 150 MM, PARA COLETOR PREDIAL DE ESGOTO. AF_06/2022</t>
  </si>
  <si>
    <t>LUVA, PVC, ROSCÁVEL, 1", PARA LIGAÇÃO PREDIAL DE ÁGUA. AF_06/2022</t>
  </si>
  <si>
    <t>LUVA, PVC, ROSCÁVEL, 1/2", PARA LIGAÇÃO PREDIAL DE ÁGUA. AF_06/2022</t>
  </si>
  <si>
    <t>PLUG, PVC OCRE, JUNTA ELÁSTICA, DN 100 MM, PARA COLETOR PREDIAL DE ESGOTO. AF_06/2022</t>
  </si>
  <si>
    <t>PLUG, PVC OCRE, JUNTA ELÁSTICA, DN 150 MM, PARA COLETOR PREDIAL DE ESGOTO. AF_06/2022</t>
  </si>
  <si>
    <t>REGISTRO ESFERA, LATÃO NIQUELADO, COM ROSCA, 3/4", PARA LIGAÇÃO PREDIAL DE ÁGUA. AF_06/2022</t>
  </si>
  <si>
    <t>REGISTRO ESFERA, PVC, COM ROSCA, 1/2", PARA LIGAÇÃO PREDIAL DE ÁGUA. AF_06/2022</t>
  </si>
  <si>
    <t>REGISTRO ESFERA, PVC, DE PASSEIO, PARA POLIETILENO, 20 MM, PARA LIGAÇÃO PREDIAL DE ÁGUA. AF_06/2022</t>
  </si>
  <si>
    <t>SELIM, PVC OCRE, COM TRAVA, DN 125 X 100 MM OU 150 X 100 MM, PARA COLETOR PREDIAL DE ESGOTO. AF_06/2022</t>
  </si>
  <si>
    <t>TUBO, PEAD, PE-80, DE = 20 MM X 2,3 MM, PARA LIGAÇÃO PREDIAL DE ÁGUA. AF_06/2022</t>
  </si>
  <si>
    <t>TUBO, PEAD, PE-80, DE = 32 MM X 3,0 MM, PARA LIGAÇÃO PREDIAL DE ÁGUA. AF_06/2022</t>
  </si>
  <si>
    <t>TUBO, PVC OCRE, JUNTA ELÁSTICA, DN 100 MM, PARA COLETOR PREDIAL DE ESGOTO. AF_06/2022</t>
  </si>
  <si>
    <t>TUBO, PVC OCRE, JUNTA ELÁSTICA, DN 150 MM, PARA COLETOR PREDIAL DE ESGOTO. AF_06/2022</t>
  </si>
  <si>
    <t>TÊ DE REDUÇÃO, PVC OCRE, JUNTA ELÁSTICA, DN 150 X 100 MM, PARA COLETOR PREDIAL DE ESGOTO. AF_06/2022</t>
  </si>
  <si>
    <t>TÊ DE REDUÇÃO, PVC OCRE, JUNTA ELÁSTICA, DN 300 X 100 MM, PARA COLETOR PREDIAL DE ESGOTO. AF_06/2022</t>
  </si>
  <si>
    <t>TÊ DE REDUÇÃO, PVC OCRE, JUNTA ELÁSTICA, DN 300 X 150 MM, PARA COLETOR PREDIAL DE ESGOTO. AF_06/2022</t>
  </si>
  <si>
    <t>TÊ DE SERVIÇO INTEGRADO, POLIPROPILENO, PARA TUBOS EM PEAD, 63 MM X 20 MM, PARA LIGAÇÃO PREDIAL DE ÁGUA. AF_06/2022</t>
  </si>
  <si>
    <t>TÊ DE SERVIÇO INTEGRADO, POLIPROPILENO, PARA TUBOS EM PEAD, 63 MM X 32 MM, PARA LIGAÇÃO PREDIAL DE ÁGUA. AF_06/2022</t>
  </si>
  <si>
    <t>TÊ DE SERVIÇO INTEGRADO, POLIPROPILENO, PARA TUBOS EM PEAD, 90 MM X 20 MM, PARA LIGAÇÃO PREDIAL DE ÁGUA. AF_06/2022</t>
  </si>
  <si>
    <t>TÊ DE SERVIÇO INTEGRADO, POLIPROPILENO, PARA TUBOS EM PEAD, 90 MM X 32 MM, PARA LIGAÇÃO PREDIAL DE ÁGUA. AF_06/2022</t>
  </si>
  <si>
    <t>TÊ, PVC OCRE, JUNTA ELÁSTICA, DN 200 MM, PARA COLETOR PREDIAL DE ESGOTO. AF_06/2022</t>
  </si>
  <si>
    <t>UNIÃO, POLIPROPILENO, PARA TUBOS EM PEAD, 20 MM, PARA LIGAÇÃO PREDIAL DE ÁGUA. AF_06/2022</t>
  </si>
  <si>
    <t>UNIÃO, POLIPROPILENO, PARA TUBOS EM PEAD, 32 MM, PARA LIGAÇÃO PREDIAL DE ÁGUA. AF_06/2022</t>
  </si>
  <si>
    <t>LIMPEZA DE BACIA SANITÁRIA, BIDÊ OU MICTÓRIO EM LOUÇA, INCLUSIVE METAIS CORRESPONDENTES. AF_10/2025_PS</t>
  </si>
  <si>
    <t>LIMPEZA DE BANCADA COM PLACA DE ROCHA (MÁRMORE OU GRANITO). AF_10/2025_PS</t>
  </si>
  <si>
    <t>LIMPEZA DE BANCADA COM PLACA DE ROCHA E CUBA DE LOUÇA, INCLUSIVE METAIS CORRESPONDENTES. AF_10/2025_PS</t>
  </si>
  <si>
    <t>LIMPEZA DE BANCADA DE PIA COM PLACA DE ROCHA E CUBA DE INOX, INCLUSIVE METAIS CORRESPONDENTES. AF_10/2025_PS</t>
  </si>
  <si>
    <t>LIMPEZA DE CONTRAPISO COM VASSOURA A SECO. AF_10/2025</t>
  </si>
  <si>
    <t>LIMPEZA DE FORRO REMOVÍVEL COM PANO ÚMIDO. AF_10/2025_PS</t>
  </si>
  <si>
    <t>LIMPEZA DE GRADIL. AF_10/2025_PS</t>
  </si>
  <si>
    <t>LIMPEZA DE JANELA DE VIDRO COM CAIXILHO EM AÇO/ALUMÍNIO/PVC. AF_10/2025_PS</t>
  </si>
  <si>
    <t>LIMPEZA DE JANELA INTEIRAMENTE DE VIDRO. AF_10/2025_PS</t>
  </si>
  <si>
    <t>LIMPEZA DE PISO CERÂMICO OU COM PEDRAS RÚSTICAS UTILIZANDO ÁCIDO MURIÁTICO. AF_10/2025_PS</t>
  </si>
  <si>
    <t>LIMPEZA DE PISO CERÂMICO OU PORCELANATO COM PANO ÚMIDO. AF_10/2025_PS</t>
  </si>
  <si>
    <t>LIMPEZA DE PISO CERÂMICO OU PORCELANATO COM VASSOURA A SECO. AF_10/2025</t>
  </si>
  <si>
    <t>LIMPEZA DE PISO CERÂMICO/ PORCELANATO/ MÁRMORE/ GRANITO UTILIZANDO DETERGENTE NEUTRO E ESCOVAÇÃO MANUAL. AF_10/2025_PS</t>
  </si>
  <si>
    <t>LIMPEZA DE PISO DE LADRILHO HIDRÁULICO COM PANO ÚMIDO. AF_10/2025_PS</t>
  </si>
  <si>
    <t>LIMPEZA DE PISO UTILIZANDO DETERGENTE NEUTRO E ESCOVAÇÃO MECÂNICA. AF_10/2025</t>
  </si>
  <si>
    <t>LIMPEZA DE PISO VINÍLICO COM VASSOURA E PANO ÚMIDO. AF_10/2025_PS</t>
  </si>
  <si>
    <t>LIMPEZA DE PORTA DE MADEIRA. AF_10/2025_PS</t>
  </si>
  <si>
    <t>LIMPEZA DE PORTA DE VIDRO COM CAIXILHO EM AÇO/ ALUMÍNIO/ PVC. AF_10/2025_PS</t>
  </si>
  <si>
    <t>LIMPEZA DE PORTA EM AÇO/ALUMÍNIO. AF_10/2025_PS</t>
  </si>
  <si>
    <t>LIMPEZA DE PORTA INTEIRAMENTE DE VIDRO. AF_10/2025_PS</t>
  </si>
  <si>
    <t>LIMPEZA DE REVESTIMENTO CERÂMICO EM PAREDE COM PANO ÚMIDO. AF_10/2025_PS</t>
  </si>
  <si>
    <t>LIMPEZA DE REVESTIMENTO CERÂMICO/ MÁRMORE/ GRANITO EM PAREDE UTILIZANDO DETERGENTE NEUTRO E ESCOVAÇÃO MANUAL. AF_10/2025_PS</t>
  </si>
  <si>
    <t>LIMPEZA DE RODAS DE CAMINHÕES COM JATO DE ALTA PRESSÃO, POR EIXO. AF_10/2025</t>
  </si>
  <si>
    <t>LIMPEZA DE RUA COM CAMINHÃO PIPA. AF_10/2025</t>
  </si>
  <si>
    <t>LIMPEZA DE RUA COM JATO DE ALTA PRESSÃO. AF_10/2025</t>
  </si>
  <si>
    <t>LIMPEZA DE SUPERFÍCIE PISO OU PAREDE COM JATO DE ALTA PRESSÃO. AF_10/2025</t>
  </si>
  <si>
    <t>LIMPEZA DE TANQUE OU LAVATÓRIO DE LOUÇA ISOLADO, INCLUSIVE METAIS CORRESPONDENTES. AF_10/2025_PS</t>
  </si>
  <si>
    <t>RETIRADA DE SALVA PISO DO CHÃO. AF_10/2025</t>
  </si>
  <si>
    <t>AJUDANTE DE ARMADOR COM ENCARGOS COMPLEMENTARES</t>
  </si>
  <si>
    <t>MES</t>
  </si>
  <si>
    <t>AJUDANTE DE CARPINTEIRO COM ENCARGOS COMPLEMENTARES</t>
  </si>
  <si>
    <t>AJUDANTE DE ELETRICISTA COM ENCARGOS COMPLEMENTARES</t>
  </si>
  <si>
    <t>AJUDANTE DE ESTRUTURA METÁLICA COM ENCARGOS COMPLEMENTARES</t>
  </si>
  <si>
    <t>AJUDANTE DE ESTRUTURAS METÁLICAS COM ENCARGOS COMPLEMENTARES</t>
  </si>
  <si>
    <t>AJUDANTE DE OPERAÇÃO EM GERAL COM ENCARGOS COMPLEMENTARES</t>
  </si>
  <si>
    <t>AJUDANTE DE PEDREIRO COM ENCARGOS COMPLEMENTARES</t>
  </si>
  <si>
    <t>AJUDANTE DE PINTOR COM ENCARGOS COMPLEMENTARES</t>
  </si>
  <si>
    <t>AJUDANTE DE SERRALHEIRO COM ENCARGOS COMPLEMENTARES</t>
  </si>
  <si>
    <t>AJUDANTE ESPECIALIZADO COM ENCARGOS COMPLEMENTARES</t>
  </si>
  <si>
    <t>ALMOXARIFE COM ENCARGOS COMPLEMENTARES</t>
  </si>
  <si>
    <t>APONTADOR OU APROPRIADOR COM ENCARGOS COMPLEMENTARES</t>
  </si>
  <si>
    <t>ARMADOR COM ENCARGOS COMPLEMENTARES</t>
  </si>
  <si>
    <t>ARQUITETO DE OBRA JUNIOR COM ENCARGOS COMPLEMENTARES</t>
  </si>
  <si>
    <t>ARQUITETO DE OBRA PLENO COM ENCARGOS COMPLEMENTARES</t>
  </si>
  <si>
    <t>ARQUITETO DE OBRA SENIOR COM ENCARGOS COMPLEMENTARES</t>
  </si>
  <si>
    <t>ARQUITETO JUNIOR COM ENCARGOS COMPLEMENTARES</t>
  </si>
  <si>
    <t>ARQUITETO PLENO COM ENCARGOS COMPLEMENTARES</t>
  </si>
  <si>
    <t>ARQUITETO SENIOR COM ENCARGOS COMPLEMENTARES</t>
  </si>
  <si>
    <t>ASSENTADOR DE MANILHAS COM ENCARGOS COMPLEMENTARES</t>
  </si>
  <si>
    <t>ASSENTADOR DE TUBOS COM ENCARGOS COMPLEMENTARES</t>
  </si>
  <si>
    <t>AUXILIAR DE AZULEJISTA COM ENCARGOS COMPLEMENTARES</t>
  </si>
  <si>
    <t>AUXILIAR DE ELETRICISTA COM ENCARGOS COMPLEMENTARES</t>
  </si>
  <si>
    <t>AUXILIAR DE ENCANADOR OU BOMBEIRO HIDRÁULICO COM ENCARGOS COMPLEMENTARES</t>
  </si>
  <si>
    <t>AUXILIAR DE ESCRITORIO COM ENCARGOS COMPLEMENTARES</t>
  </si>
  <si>
    <t>AUXILIAR DE LABORATORISTA DE SOLOS E DE CONCRETO COM ENCARGOS COMPLEMENTARES</t>
  </si>
  <si>
    <t>AUXILIAR DE LABORATÓRIO COM ENCARGOS COMPLEMENTARES</t>
  </si>
  <si>
    <t>AUXILIAR DE MECÂNICO COM ENCARGOS COMPLEMENTARES</t>
  </si>
  <si>
    <t>AUXILIAR DE PEDREIRO COM ENCARGOS COMPLEMENTARES</t>
  </si>
  <si>
    <t>AUXILIAR DE SERRALHEIRO COM ENCARGOS COMPLEMENTARES</t>
  </si>
  <si>
    <t>AUXILIAR DE SERVIÇOS GERAIS COM ENCARGOS COMPLEMENTARES</t>
  </si>
  <si>
    <t>AUXILIAR DE TOPÓGRAFO COM ENCARGOS COMPLEMENTARES</t>
  </si>
  <si>
    <t>AUXILIAR TÉCNICO / ASSISTENTE DE ENGENHARIA COM ENCARGOS COMPLEMENTARES</t>
  </si>
  <si>
    <t>AUXILIAR TÉCNICO DE ENGENHARIA COM ENCARGOS COMPLEMENTARES</t>
  </si>
  <si>
    <t>AZULEJISTA OU LADRILHEIRO COM ENCARGOS COMPLEMENTARES</t>
  </si>
  <si>
    <t>BLASTER, DINAMITADOR OU CABO DE FOGO COM ENCARGOS COMPLEMENTARES</t>
  </si>
  <si>
    <t>BLASTER, DINAMITADOR OU CABO DE FORÇA COM ENCARGOS COMPLEMENTARES</t>
  </si>
  <si>
    <t>CALCETEIRO COM ENCARGOS COMPLEMENTARES</t>
  </si>
  <si>
    <t>CARPINTEIRO AUXILIAR COM ENCARGOS COMPLEMENTARES</t>
  </si>
  <si>
    <t>CARPINTEIRO DE ESQUADRIAS COM ENCARGOS COMPLEMENTARES</t>
  </si>
  <si>
    <t>CARPINTEIRO DE FORMAS COM ENCARGOS COMPLEMENTARES</t>
  </si>
  <si>
    <t>CAVOUQUEIRO OU OPERADOR DE PERFURATRIZ COM ENCARGOS COMPLEMENTARES</t>
  </si>
  <si>
    <t>CAVOUQUEIRO OU OPERADOR PERFURATRIZ/ROMPEDOR COM ENCARGOS COMPLEMENTARES</t>
  </si>
  <si>
    <t>CURSO DE CAPACITAÇÃO PARA AJUDANTE DE ARMADOR (ENCARGOS COMPLEMENTARES) - HORISTA</t>
  </si>
  <si>
    <t>CURSO DE CAPACITAÇÃO PARA AJUDANTE DE ARMADOR (ENCARGOS COMPLEMENTARES) - MENSALISTA</t>
  </si>
  <si>
    <t>CURSO DE CAPACITAÇÃO PARA AJUDANTE DE CARPINTEIRO (ENCARGOS COMPLEMENTARES) - HORISTA</t>
  </si>
  <si>
    <t>CURSO DE CAPACITAÇÃO PARA AJUDANTE DE ELETRICISTA (ENCARGOS COMPLEMENTARES) - MENSALISTA</t>
  </si>
  <si>
    <t>CURSO DE CAPACITAÇÃO PARA AJUDANTE DE ESTRUTURA METÁLICA (ENCARGOS COMPLEMENTARES) - HORISTA</t>
  </si>
  <si>
    <t>CURSO DE CAPACITAÇÃO PARA AJUDANTE DE ESTRUTURAS METÁLICAS(ENCARGOS COMPLEMENTARES) - MENSALISTA</t>
  </si>
  <si>
    <t>CURSO DE CAPACITAÇÃO PARA AJUDANTE DE OPERAÇÃO EM GERAL (ENCARGOS COMPLEMENTARES) - HORISTA</t>
  </si>
  <si>
    <t>CURSO DE CAPACITAÇÃO PARA AJUDANTE DE OPERAÇÃO EM GERAL (ENCARGOS COMPLEMENTARES) - MENSALISTA</t>
  </si>
  <si>
    <t>CURSO DE CAPACITAÇÃO PARA AJUDANTE DE PEDREIRO (ENCARGOS COMPLEMENTARES) - HORISTA</t>
  </si>
  <si>
    <t>CURSO DE CAPACITAÇÃO PARA AJUDANTE DE PINTOR (ENCARGOS COMPLEMENTARES) - HORISTA</t>
  </si>
  <si>
    <t>CURSO DE CAPACITAÇÃO PARA AJUDANTE DE PINTOR (ENCARGOS COMPLEMENTARES) - MENSALISTA</t>
  </si>
  <si>
    <t>CURSO DE CAPACITAÇÃO PARA AJUDANTE DE SERRALHEIRO (ENCARGOS COMPLEMENTARES) - MENSALISTA</t>
  </si>
  <si>
    <t>CURSO DE CAPACITAÇÃO PARA AJUDANTE ESPECIALIZADO (ENCARGOS COMPLEMENTARES) - HORISTA</t>
  </si>
  <si>
    <t>CURSO DE CAPACITAÇÃO PARA AJUDANTE ESPECIALIZADO (ENCARGOS COMPLEMENTARES) - MENSALISTA</t>
  </si>
  <si>
    <t>CURSO DE CAPACITAÇÃO PARA ALMOXARIFE (ENCARGOS COMPLEMENTARES) - HORISTA</t>
  </si>
  <si>
    <t>CURSO DE CAPACITAÇÃO PARA ALMOXARIFE (ENCARGOS COMPLEMENTARES) - MENSALISTA</t>
  </si>
  <si>
    <t>CURSO DE CAPACITAÇÃO PARA APONTADOR OU APROPRIADOR (ENCARGOS COMPLEMENTARES) - HORISTA</t>
  </si>
  <si>
    <t>CURSO DE CAPACITAÇÃO PARA APONTADOR OU APROPRIADOR (ENCARGOS COMPLEMENTARES) - MENSALISTA</t>
  </si>
  <si>
    <t>CURSO DE CAPACITAÇÃO PARA ARMADOR (ENCARGOS COMPLEMENTARES) - HORISTA</t>
  </si>
  <si>
    <t>CURSO DE CAPACITAÇÃO PARA ARMADOR (ENCARGOS COMPLEMENTARES) - MENSALISTA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</si>
  <si>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</si>
  <si>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</si>
  <si>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</si>
  <si>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</si>
  <si>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</si>
  <si>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</si>
  <si>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ASSENTADOR DE MANILHA (ENCARGOS COMPLEMENTARES) - MENSALISTA</t>
  </si>
  <si>
    <t>CURSO DE CAPACITAÇÃO PARA ASSENTADOR DE TUBOS (ENCARGOS COMPLEMENTARES) - HORISTA</t>
  </si>
  <si>
    <t>CURSO DE CAPACITAÇÃO PARA AUXILIAR DE AZULEJISTA (ENCARGOS COMPLEMENTARES) - HORISTA</t>
  </si>
  <si>
    <t>CURSO DE CAPACITAÇÃO PARA AUXILIAR DE AZULEJISTA (ENCARGOS COMPLEMENTARES) - MENSALISTA</t>
  </si>
  <si>
    <t>CURSO DE CAPACITAÇÃO PARA AUXILIAR DE ELETRICISTA (ENCARGOS COMPLEMENTARES) - HORISTA</t>
  </si>
  <si>
    <t>CURSO DE CAPACITAÇÃO PARA AUXILIAR DE ENCANADOR OU BOMBEIRO HIDRÁULICO (ENCARGOS COMPLEMENTARES) - HORISTA</t>
  </si>
  <si>
    <t>CURSO DE CAPACITAÇÃO PARA AUXILIAR DE ENCANADOR OU BOMBEIRO HIDRÁULICO (ENCARGOS COMPLEMENTARES) - MENSALISTA</t>
  </si>
  <si>
    <t>CURSO DE CAPACITAÇÃO PARA AUXILIAR DE ESCRITÓRIO (ENCARGOS COMPLEMENTARES) - HORISTA</t>
  </si>
  <si>
    <t>CURSO DE CAPACITAÇÃO PARA AUXILIAR DE ESCRITÓRIO (ENCARGOS COMPLEMENTARES) - MENSALISTA</t>
  </si>
  <si>
    <t>CURSO DE CAPACITAÇÃO PARA AUXILIAR DE LABORATORIO (ENCARGOS COMPLEMENTARES) - MENSALISTA</t>
  </si>
  <si>
    <t>CURSO DE CAPACITAÇÃO PARA AUXILIAR DE LABORATÓRIO (ENCARGOS COMPLEMENTARES) - HORISTA</t>
  </si>
  <si>
    <t>CURSO DE CAPACITAÇÃO PARA AUXILIAR DE MECANICO (ENCARGOS COMPLEMENTARES) - MENSALISTA</t>
  </si>
  <si>
    <t>CURSO DE CAPACITAÇÃO PARA AUXILIAR DE MECÂNICO (ENCARGOS COMPLEMENTARES) - HORISTA</t>
  </si>
  <si>
    <t>CURSO DE CAPACITAÇÃO PARA AUXILIAR DE PEDREIRO (ENCARGOS COMPLEMENTARES) - MENSALISTA</t>
  </si>
  <si>
    <t>CURSO DE CAPACITAÇÃO PARA AUXILIAR DE SERRALHEIRO (ENCARGOS COMPLEMENTARES) - HORISTA</t>
  </si>
  <si>
    <t>CURSO DE CAPACITAÇÃO PARA AUXILIAR DE SERVIÇOS GERAIS (ENCARGOS COMPLEMENTARES) - HORISTA</t>
  </si>
  <si>
    <t>CURSO DE CAPACITAÇÃO PARA AUXILIAR DE SERVIÇOS GERAIS (ENCARGOS COMPLEMENTARES) - MENSALISTA</t>
  </si>
  <si>
    <t>CURSO DE CAPACITAÇÃO PARA AUXILIAR DE TOPÓGRAFO (ENCARGOS COMPLEMENTARES) - HORISTA</t>
  </si>
  <si>
    <t>CURSO DE CAPACITAÇÃO PARA AUXILIAR DE TOPÓGRAFO (ENCARGOS COMPLEMENTARES) - MENSALISTA</t>
  </si>
  <si>
    <t>CURSO DE CAPACITAÇÃO PARA AUXILIAR TÉCNICO DE ENGENHARIA (ENCARGOS COMPLEMENTARES) - HORISTA</t>
  </si>
  <si>
    <t>CURSO DE CAPACITAÇÃO PARA AUXILIAR TÉCNICO DE ENGENHARIA (ENCARGOS COMPLEMENTARES) - MENSALISTA</t>
  </si>
  <si>
    <t>CURSO DE CAPACITAÇÃO PARA AZULEJISTA OU LADRILHEIRO (ENCARGOS COMPLEMENTARES) - HORISTA</t>
  </si>
  <si>
    <t>CURSO DE CAPACITAÇÃO PARA AZULEJISTA OU LADRILHEIRO (ENCARGOS COMPLEMENTARES) - MENSALISTA</t>
  </si>
  <si>
    <t>CURSO DE CAPACITAÇÃO PARA BLASTER, DINAMITADOR OU CABO DE FOGO (ENCARGOS COMPLEMENTARES) - HORISTA</t>
  </si>
  <si>
    <t>CURSO DE CAPACITAÇÃO PARA BLASTER, DINAMITADOR OU CABO DE FORÇA (ENCARGOS COMPLEMENTARES) - MENSALISTA</t>
  </si>
  <si>
    <t>CURSO DE CAPACITAÇÃO PARA CALCETEIRO (ENCARGOS COMPLEMENTARES) - HORISTA</t>
  </si>
  <si>
    <t>CURSO DE CAPACITAÇÃO PARA CALCETEIRO (ENCARGOS COMPLEMENTARES) - MENSALISTA</t>
  </si>
  <si>
    <t>CURSO DE CAPACITAÇÃO PARA CARPINTEIRO AUXILIAR (ENCARGOS COMPLEMENTARES) - MENSALISTA</t>
  </si>
  <si>
    <t>CURSO DE CAPACITAÇÃO PARA CARPINTEIRO DE ESQUADRIA (ENCARGOS COMPLEMENTARES) - HORISTA</t>
  </si>
  <si>
    <t>CURSO DE CAPACITAÇÃO PARA CARPINTEIRO DE ESQUADRIAS (ENCARGOS COMPLEMENTARES) - MENSALISTA</t>
  </si>
  <si>
    <t>CURSO DE CAPACITAÇÃO PARA CARPINTEIRO DE FORMAS (ENCARGOS COMPLEMENTARES) - MENSALISTA</t>
  </si>
  <si>
    <t>CURSO DE CAPACITAÇÃO PARA CARPINTEIRO DE FÔRMAS (ENCARGOS COMPLEMENTARES) - HORISTA</t>
  </si>
  <si>
    <t>CURSO DE CAPACITAÇÃO PARA CAVOUQUEIRO OU OPERADOR DE PERFURATRIZ (ENCARGOS COMPLEMENTARES) - MENSALISTA</t>
  </si>
  <si>
    <t>CURSO DE CAPACITAÇÃO PARA CAVOUQUEIRO OU OPERADOR PERFURATRIZ/ROMPEDOR (ENCARGOS COMPLEMENTARES) - HORISTA</t>
  </si>
  <si>
    <t>CURSO DE CAPACITAÇÃO PARA DESENHISTA PROJETISTA (ENCARGOS COMPLEMENTARES) - HORISTA</t>
  </si>
  <si>
    <t>CURSO DE CAPACITAÇÃO PARA DESENHISTA PROJETISTA (ENCARGOS COMPLEMENTARES) - MENSALISTA</t>
  </si>
  <si>
    <t>CURSO DE CAPACITAÇÃO PARA ELETRICISTA (ENCARGOS COMPLEMENTARES) - HORISTA</t>
  </si>
  <si>
    <t>CURSO DE CAPACITAÇÃO PARA ELETRICISTA (ENCARGOS COMPLEMENTARES) - MENSALISTA</t>
  </si>
  <si>
    <t>CURSO DE CAPACITAÇÃO PARA ELETROTÉCNICO (ENCARGOS COMPLEMENTARES) - HORISTA</t>
  </si>
  <si>
    <t>CURSO DE CAPACITAÇÃO PARA ELETROTÉCNICO (ENCARGOS COMPLEMENTARES) - MENSALISTA</t>
  </si>
  <si>
    <t>CURSO DE CAPACITAÇÃO PARA ENCANADOR OU BOMBEIRO HIDRÁULICO (ENCARGOS COMPLEMENTARES) - HORISTA</t>
  </si>
  <si>
    <t>CURSO DE CAPACITAÇÃO PARA ENCANADOR OU BOMBEIRO HIDRÁULICO (ENCARGOS COMPLEMENTARES) - MENSALISTA</t>
  </si>
  <si>
    <t>CURSO DE CAPACITAÇÃO PARA ENCARREGADO GERAL (ENCARGOS COMPLEMENTARES) - HORISTA</t>
  </si>
  <si>
    <t>CURSO DE CAPACITAÇÃO PARA ENCARREGADO GERAL DE OBRAS (ENCARGOS COMPLEMENTARES) - MENSALISTA</t>
  </si>
  <si>
    <t>CURSO DE CAPACITAÇÃO PARA ENGENHEIRO CIVIL DE OBRA JÚNIOR (ENCARGOS COMPLEMENTARES) - HORISTA</t>
  </si>
  <si>
    <t>CURSO DE CAPACITAÇÃO PARA ENGENHEIRO CIVIL DE OBRA JÚNIOR (ENCARGOS COMPLEMENTARES) - MENSALISTA</t>
  </si>
  <si>
    <t>CURSO DE CAPACITAÇÃO PARA ENGENHEIRO CIVIL DE OBRA PLENO (ENCARGOS COMPLEMENTARES) - HORISTA</t>
  </si>
  <si>
    <t>CURSO DE CAPACITAÇÃO PARA ENGENHEIRO CIVIL DE OBRA PLENO (ENCARGOS COMPLEMENTARES) - MENSALISTA</t>
  </si>
  <si>
    <t>CURSO DE CAPACITAÇÃO PARA ENGENHEIRO CIVIL DE OBRA SÊNIOR (ENCARGOS COMPLEMENTARES) - HORISTA</t>
  </si>
  <si>
    <t>CURSO DE CAPACITAÇÃO PARA ENGENHEIRO CIVIL DE OBRA SÊNIOR (ENCARGOS COMPLEMENTARES) - MENSALISTA</t>
  </si>
  <si>
    <t>CURSO DE CAPACITAÇÃO PARA GESSEIRO (ENCARGOS COMPLEMENTARES) - HORISTA</t>
  </si>
  <si>
    <t>CURSO DE CAPACITAÇÃO PARA GESSEIRO (ENCARGOS COMPLEMENTARES) - MENSALISTA</t>
  </si>
  <si>
    <t>CURSO DE CAPACITAÇÃO PARA IMPERMEABILIZADOR (ENCARGOS COMPLEMENTARES) - HORISTA</t>
  </si>
  <si>
    <t>CURSO DE CAPACITAÇÃO PARA IMPERMEABILIZADOR (ENCARGOS COMPLEMENTARES) - MENSALISTA</t>
  </si>
  <si>
    <t>CURSO DE CAPACITAÇÃO PARA INSTALADOR DE PISO ELEVADO (ENCARGOS COMPLEMENTARES) - HORISTA</t>
  </si>
  <si>
    <t>CURSO DE CAPACITAÇÃO PARA INSTALADOR DE TUBULAÇÕES (ENCARGOS COMPLEMENTARES) - MENSALISTA</t>
  </si>
  <si>
    <t>CURSO DE CAPACITAÇÃO PARA JARDINEIRO (ENCARGOS COMPLEMENTARES) - HORISTA</t>
  </si>
  <si>
    <t>CURSO DE CAPACITAÇÃO PARA JARDINEIRO (ENCARGOS COMPLEMENTARES) - MENSALISTA</t>
  </si>
  <si>
    <t>CURSO DE CAPACITAÇÃO PARA MARCENEIRO (ENCARGOS COMPLEMENTARES) - HORISTA</t>
  </si>
  <si>
    <t>CURSO DE CAPACITAÇÃO PARA MARCENEIRO (ENCARGOS COMPLEMENTARES) - MENSALISTA</t>
  </si>
  <si>
    <t>CURSO DE CAPACITAÇÃO PARA MARMORISTA / GRANITEIRO (ENCARGOS COMPLEMENTARES) - MENSALISTA</t>
  </si>
  <si>
    <t>CURSO DE CAPACITAÇÃO PARA MARMORISTA/GRANITEIRO (ENCARGOS COMPLEMENTARES) - HORISTA</t>
  </si>
  <si>
    <t>CURSO DE CAPACITAÇÃO PARA MAÇARIQUEIRO (ENCARGOS COMPLEMENTARES) - HORISTA</t>
  </si>
  <si>
    <t>CURSO DE CAPACITAÇÃO PARA MAÇARIQUEIRO (ENCARGOS COMPLEMENTARES) - MENSALISTA</t>
  </si>
  <si>
    <t>CURSO DE CAPACITAÇÃO PARA MECÂNICO DE EQUIPAMENTOS PESADOS (ENCARGOS COMPLEMENTARES) - HORISTA</t>
  </si>
  <si>
    <t>CURSO DE CAPACITAÇÃO PARA MECÂNICO DE EQUIPAMENTOS PESADOS (ENCARGOS COMPLEMENTARES) - MENSALISTA</t>
  </si>
  <si>
    <t>CURSO DE CAPACITAÇÃO PARA MECÂNICO DE REFRIGERAÇÃO (ENCARGOS COMPLEMENTARES) - HORISTA</t>
  </si>
  <si>
    <t>CURSO DE CAPACITAÇÃO PARA MECÂNICO DE REFRIGERAÇÃO (ENCARGOS COMPLEMENTARES) - MENSALISTA</t>
  </si>
  <si>
    <t>CURSO DE CAPACITAÇÃO PARA MESTRE DE OBRAS (ENCARGOS COMPLEMENTARES) - HORISTA</t>
  </si>
  <si>
    <t>CURSO DE CAPACITAÇÃO PARA MESTRE DE OBRAS (ENCARGOS COMPLEMENTARES) - MENSALISTA</t>
  </si>
  <si>
    <t>CURSO DE CAPACITAÇÃO PARA MONTADOR DE ELETROELETRONICOS (ENCARGOS COMPLEMENTARES) - HORISTA</t>
  </si>
  <si>
    <t>CURSO DE CAPACITAÇÃO PARA MONTADOR DE ELETROELETRONICOS(ENCARGOS COMPLEMENTARES) - MENSALISTA</t>
  </si>
  <si>
    <t>CURSO DE CAPACITAÇÃO PARA MONTADOR DE ESTRUTURA METÁLICA (ENCARGOS COMPLEMENTARES) - HORISTA</t>
  </si>
  <si>
    <t>CURSO DE CAPACITAÇÃO PARA MONTADOR DE ESTRUTURAS METALICAS (ENCARGOS COMPLEMENTARES) - MENSALISTA</t>
  </si>
  <si>
    <t>CURSO DE CAPACITAÇÃO PARA MONTADOR DE FÔRMAS DO SISTEMA DE PAREDES DE CONCRETO (ENCARGOS COMPLEMENTARES) - HORISTA</t>
  </si>
  <si>
    <t>CURSO DE CAPACITAÇÃO PARA MONTADOR DE MAQUINAS (ENCARGOS COMPLEMENTARES) - MENSALISTA</t>
  </si>
  <si>
    <t>CURSO DE CAPACITAÇÃO PARA MONTADOR DE TUBO AÇO/EQUIPAMENTOS (ENCARGOS COMPLEMENTARES) - HORISTA</t>
  </si>
  <si>
    <t>CURSO DE CAPACITAÇÃO PARA MONTADOR ELETROMECÂNICO (ENCARGOS COMPLEMENTARES) - HORISTA</t>
  </si>
  <si>
    <t>CURSO DE CAPACITAÇÃO PARA MOTORISTA DE BASCULANTE (ENCARGOS COMPLEMENTARES) - HORISTA</t>
  </si>
  <si>
    <t>CURSO DE CAPACITAÇÃO PARA MOTORISTA DE CAMINHAO-BASCULANTE (ENCARGOS COMPLEMENTARES) - MENSALISTA</t>
  </si>
  <si>
    <t>CURSO DE CAPACITAÇÃO PARA MOTORISTA DE CAMINHAO-CARRETA (ENCARGOS COMPLEMENTARES) - MENSALISTA</t>
  </si>
  <si>
    <t>CURSO DE CAPACITAÇÃO PARA MOTORISTA DE CAMINHÃO (ENCARGOS COMPLEMENTARES) - HORISTA</t>
  </si>
  <si>
    <t>CURSO DE CAPACITAÇÃO PARA MOTORISTA DE CAMINHÃO (ENCARGOS COMPLEMENTARES) - MENSALISTA</t>
  </si>
  <si>
    <t>CURSO DE CAPACITAÇÃO PARA MOTORISTA DE CAMINHÃO E CARRETA (ENCARGOS COMPLEMENTARES) - HORISTA</t>
  </si>
  <si>
    <t>CURSO DE CAPACITAÇÃO PARA MOTORISTA DE CARRO DE PASSEIO (ENCARGOS COMPLEMENTARES) - MENSALISTA</t>
  </si>
  <si>
    <t>CURSO DE CAPACITAÇÃO PARA MOTORISTA DE VEÍCULO LEVE (ENCARGOS COMPLEMENTARES) - HORISTA</t>
  </si>
  <si>
    <t>CURSO DE CAPACITAÇÃO PARA MOTORISTA OPERADOR DE CAMINHAO COM MUNCK (ENCARGOS COMPLEMENTARES) - MENSALISTA</t>
  </si>
  <si>
    <t>CURSO DE CAPACITAÇÃO PARA MOTORISTA OPERADOR DE MUNCK (ENCARGOS COMPLEMENTARES) - HORISTA</t>
  </si>
  <si>
    <t>CURSO DE CAPACITAÇÃO PARA NIVELADOR (ENCARGOS COMPLEMENTARES) - HORISTA</t>
  </si>
  <si>
    <t>CURSO DE CAPACITAÇÃO PARA NIVELADOR (ENCARGOS COMPLEMENTARES) - MENSALISTA</t>
  </si>
  <si>
    <t>CURSO DE CAPACITAÇÃO PARA OPERADOR DE BATE-ESTACAS (ENCARGOS COMPLEMENTARES) - MENSALISTA</t>
  </si>
  <si>
    <t>CURSO DE CAPACITAÇÃO PARA OPERADOR DE BETONEIRA (CAMINHÃO) (ENCARGOS COMPLEMENTARES) - HORISTA</t>
  </si>
  <si>
    <t>CURSO DE CAPACITAÇÃO PARA OPERADOR DE BETONEIRA (ENCARGOS COMPLEMENTARES) - MENSALISTA</t>
  </si>
  <si>
    <t>CURSO DE CAPACITAÇÃO PARA OPERADOR DE BETONEIRA ESTACIONARIA / MISTURADOR (ENCARGOS COMPLEMENTARES) - MENSALISTA</t>
  </si>
  <si>
    <t>CURSO DE CAPACITAÇÃO PARA OPERADOR DE BETONEIRA ESTACIONÁRIA/MISTURADOR (ENCARGOS COMPLEMENTARES) - HORISTA</t>
  </si>
  <si>
    <t>CURSO DE CAPACITAÇÃO PARA OPERADOR DE COMPRESSOR DE AR OU COMPRESSORISTA (ENCARGOS COMPLEMENTARES) - MENSALISTA</t>
  </si>
  <si>
    <t>CURSO DE CAPACITAÇÃO PARA OPERADOR DE COMPRESSOR OU COMPRESSORISTA (ENCARGOS COMPLEMENTARES) - HORISTA</t>
  </si>
  <si>
    <t>CURSO DE CAPACITAÇÃO PARA OPERADOR DE DEMARCADORA DE FAIXAS (ENCARGOS COMPLEMENTARES) - HORISTA</t>
  </si>
  <si>
    <t>CURSO DE CAPACITAÇÃO PARA OPERADOR DE DEMARCADORA DE FAIXAS DE TRAFEGO (ENCARGOS COMPLEMENTARES) - MENSALISTA</t>
  </si>
  <si>
    <t>CURSO DE CAPACITAÇÃO PARA OPERADOR DE ESCAVADEIRA (ENCARGOS COMPLEMENTARES) - HORISTA</t>
  </si>
  <si>
    <t>CURSO DE CAPACITAÇÃO PARA OPERADOR DE ESCAVADEIRA (ENCARGOS COMPLEMENTARES) - MENSALISTA</t>
  </si>
  <si>
    <t>CURSO DE CAPACITAÇÃO PARA OPERADOR DE GUINCHO (ENCARGOS COMPLEMENTARES) - HORISTA</t>
  </si>
  <si>
    <t>CURSO DE CAPACITAÇÃO PARA OPERADOR DE GUINCHO OU GUINCHEIRO (ENCARGOS COMPLEMENTARES) - MENSALISTA</t>
  </si>
  <si>
    <t>CURSO DE CAPACITAÇÃO PARA OPERADOR DE GUINDASTE (ENCARGOS COMPLEMENTARES) - HORISTA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</si>
  <si>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</si>
  <si>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</si>
  <si>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</si>
  <si>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HORISTA</t>
  </si>
  <si>
    <t>CURSO DE CAPACITAÇÃO PARA OPERADOR DE MARTELETE OU MARTELETEIRO (ENCARGOS COMPLEMENTARES) - MENSALISTA</t>
  </si>
  <si>
    <t>CURSO DE CAPACITAÇÃO PARA OPERADOR DE MOTO SCRAPER (ENCARGOS COMPLEMENTARES) - MENSALISTA</t>
  </si>
  <si>
    <t>CURSO DE CAPACITAÇÃO PARA OPERADOR DE MOTO-ESCREIPER (ENCARGOS COMPLEMENTARES) - HORISTA</t>
  </si>
  <si>
    <t>CURSO DE CAPACITAÇÃO PARA OPERADOR DE MOTONIVELADORA (ENCARGOS COMPLEMENTARES) - HORISTA</t>
  </si>
  <si>
    <t>CURSO DE CAPACITAÇÃO PARA OPERADOR DE MOTONIVELADORA (ENCARGOS COMPLEMENTARES) - MENSALISTA</t>
  </si>
  <si>
    <t>CURSO DE CAPACITAÇÃO PARA OPERADOR DE MÁQUINAS E EQUIPAMENTOS (ENCARGOS COMPLEMENTARES) - HORISTA</t>
  </si>
  <si>
    <t>CURSO DE CAPACITAÇÃO PARA OPERADOR DE PA CARREGADEIRA (ENCARGOS COMPLEMENTARES) - MENSALISTA</t>
  </si>
  <si>
    <t>CURSO DE CAPACITAÇÃO PARA OPERADOR DE PAVIMENTADORA (ENCARGOS COMPLEMENTARES) - HORISTA</t>
  </si>
  <si>
    <t>CURSO DE CAPACITAÇÃO PARA OPERADOR DE PAVIMENTADORA / MESA VIBROACABADORA (ENCARGOS COMPLEMENTARES) - MENSALISTA</t>
  </si>
  <si>
    <t>CURSO DE CAPACITAÇÃO PARA OPERADOR DE PÁ CARREGADEIRA (ENCARGOS COMPLEMENTARES) - HORISTA</t>
  </si>
  <si>
    <t>CURSO DE CAPACITAÇÃO PARA OPERADOR DE ROLO COMPACTADOR (ENCARGOS COMPLEMENTARES) - HORISTA</t>
  </si>
  <si>
    <t>CURSO DE CAPACITAÇÃO PARA OPERADOR DE ROLO COMPACTADOR (ENCARGOS COMPLEMENTARES) - MENSALISTA</t>
  </si>
  <si>
    <t>CURSO DE CAPACITAÇÃO PARA OPERADOR DE USINA DE ASFALTO, DE SOLOS OU DE CONCRETO (ENCARGOS COMPLEMENTARES) - HORISTA</t>
  </si>
  <si>
    <t>CURSO DE CAPACITAÇÃO PARA OPERADOR DE USINA DE ASFALTO, DE SOLOS OU DE CONCRETO (ENCARGOS COMPLEMENTARES) - MENSALISTA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</si>
  <si>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</si>
  <si>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</si>
  <si>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</si>
  <si>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PASTILHEIRO (ENCARGOS COMPLEMENTARES) - MENSALISTA</t>
  </si>
  <si>
    <t>CURSO DE CAPACITAÇÃO PARA PEDREIRO (ENCARGOS COMPLEMENTARES) - HORISTA</t>
  </si>
  <si>
    <t>CURSO DE CAPACITAÇÃO PARA PEDREIRO (ENCARGOS COMPLEMENTARES) - MENSALISTA</t>
  </si>
  <si>
    <t>CURSO DE CAPACITAÇÃO PARA PINTOR (ENCARGOS COMPLEMENTARES) - HORISTA</t>
  </si>
  <si>
    <t>CURSO DE CAPACITAÇÃO PARA PINTOR (ENCARGOS COMPLEMENTARES) - MENSALISTA</t>
  </si>
  <si>
    <t>CURSO DE CAPACITAÇÃO PARA PINTOR DE LETREIROS (ENCARGOS COMPLEMENTARES) - HORISTA</t>
  </si>
  <si>
    <t>CURSO DE CAPACITAÇÃO PARA PINTOR DE LETREIROS (ENCARGOS COMPLEMENTARES) - MENSALISTA</t>
  </si>
  <si>
    <t>CURSO DE CAPACITAÇÃO PARA PINTOR PARA TINTA EPOXI (ENCARGOS COMPLEMENTARES) - MENSALISTA</t>
  </si>
  <si>
    <t>CURSO DE CAPACITAÇÃO PARA PINTOR PARA TINTA EPÓXI (ENCARGOS COMPLEMENTARES) - HORISTA</t>
  </si>
  <si>
    <t>CURSO DE CAPACITAÇÃO PARA POCEIRO (ENCARGOS COMPLEMENTARES) - HORISTA</t>
  </si>
  <si>
    <t>CURSO DE CAPACITAÇÃO PARA POCEIRO / ESCAVADOR DE VALAS E TUBULOES (ENCARGOS COMPLEMENTARES) - MENSALISTA</t>
  </si>
  <si>
    <t>CURSO DE CAPACITAÇÃO PARA RASTELEIRO (ENCARGOS COMPLEMENTARES) - HORISTA</t>
  </si>
  <si>
    <t>CURSO DE CAPACITAÇÃO PARA SERRALHEIRO (ENCARGOS COMPLEMENTARES) - HORISTA</t>
  </si>
  <si>
    <t>CURSO DE CAPACITAÇÃO PARA SERRALHEIRO (ENCARGOS COMPLEMENTARES) - MENSALISTA</t>
  </si>
  <si>
    <t>CURSO DE CAPACITAÇÃO PARA SERVENTE (ENCARGOS COMPLEMENTARES) - HORISTA</t>
  </si>
  <si>
    <t>CURSO DE CAPACITAÇÃO PARA SERVENTE DE OBRAS (ENCARGOS COMPLEMENTARES) - MENSALISTA</t>
  </si>
  <si>
    <t>CURSO DE CAPACITAÇÃO PARA SOLDADOR (ENCARGOS COMPLEMENTARES) - HORISTA</t>
  </si>
  <si>
    <t>CURSO DE CAPACITAÇÃO PARA SOLDADOR (ENCARGOS COMPLEMENTARES) - MENSALISTA</t>
  </si>
  <si>
    <t>CURSO DE CAPACITAÇÃO PARA SOLDADOR A (PARA SOLDA A SER TESTADA COM RAIOS X) (ENCARGOS COMPLEMENTARES) - HORISTA</t>
  </si>
  <si>
    <t>CURSO DE CAPACITAÇÃO PARA SOLDADOR ELETRICO (ENCARGOS COMPLEMENTARES) - MENSALISTA</t>
  </si>
  <si>
    <t>CURSO DE CAPACITAÇÃO PARA TECNICO DE EDIFICACOES (ENCARGOS COMPLEMENTARES) - HORISTA</t>
  </si>
  <si>
    <t>CURSO DE CAPACITAÇÃO PARA TECNICO DE EDIFICACOES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</si>
  <si>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</si>
  <si>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</si>
  <si>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TELHADISTA (ENCARGOS COMPLEMENTARES) - HORISTA</t>
  </si>
  <si>
    <t>CURSO DE CAPACITAÇÃO PARA TELHADOR (ENCARGOS COMPLEMENTARES) - MENSALISTA</t>
  </si>
  <si>
    <t>CURSO DE CAPACITAÇÃO PARA TOPÓGRAFO (ENCARGOS COMPLEMENTARES) - HORISTA</t>
  </si>
  <si>
    <t>CURSO DE CAPACITAÇÃO PARA TOPÓGRAFO (ENCARGOS COMPLEMENTARES) - MENSALISTA</t>
  </si>
  <si>
    <t>CURSO DE CAPACITAÇÃO PARA TRATORISTA (ENCARGOS COMPLEMENTARES) - HORISTA</t>
  </si>
  <si>
    <t>CURSO DE CAPACITAÇÃO PARA TÉCNICO DE LABORATÓRIO (ENCARGOS COMPLEMENTARES) - HORISTA</t>
  </si>
  <si>
    <t>CURSO DE CAPACITAÇÃO PARA TÉCNICO DE SONDAGEM (ENCARGOS COMPLEMENTARES) - HORISTA</t>
  </si>
  <si>
    <t>CURSO DE CAPACITAÇÃO PARA TÉCNICO EM SEGURANÇA DO TRABALHO (ENCARGOS COMPLEMENTARES) - HORISTA</t>
  </si>
  <si>
    <t>CURSO DE CAPACITAÇÃO PARA TÉCNICO EM SEGURANÇA DO TRABALHO (ENCARGOS COMPLEMENTARES) - MENSALISTA</t>
  </si>
  <si>
    <t>CURSO DE CAPACITAÇÃO PARA VIDRACEIRO (ENCARGOS COMPLEMENTARES) - HORISTA</t>
  </si>
  <si>
    <t>CURSO DE CAPACITAÇÃO PARA VIDRACEIRO (ENCARGOS COMPLEMENTARES) - MENSALISTA</t>
  </si>
  <si>
    <t>CURSO DE CAPACITAÇÃO PARA VIGIA DIURNO (ENCARGOS COMPLEMENTARES) - HORISTA</t>
  </si>
  <si>
    <t>CURSO DE CAPACITAÇÃO PARA VIGIA DIURNO (ENCARGOS COMPLEMENTARES) - MENSALISTA</t>
  </si>
  <si>
    <t>DESENHISTA PROJETISTA COM ENCARGOS COMPLEMENTARES</t>
  </si>
  <si>
    <t>ELETRICISTA COM ENCARGOS COMPLEMENTARES</t>
  </si>
  <si>
    <t>ELETROTÉCNICO COM ENCARGOS COMPLEMENTARES</t>
  </si>
  <si>
    <t>ENCANADOR OU BOMBEIRO HIDRÁULICO COM ENCARGOS COMPLEMENTARES</t>
  </si>
  <si>
    <t>ENCARREGADO GERAL COM ENCARGOS COMPLEMENTARES</t>
  </si>
  <si>
    <t>ENCARREGADO GERAL DE OBRAS COM ENCARGOS COMPLEMENTARES</t>
  </si>
  <si>
    <t>ENGENHEIRO CIVIL DE OBRA JUNIOR COM ENCARGOS COMPLEMENTARES</t>
  </si>
  <si>
    <t>ENGENHEIRO CIVIL DE OBRA PLENO COM ENCARGOS COMPLEMENTARES</t>
  </si>
  <si>
    <t>ENGENHEIRO CIVIL DE OBRA SENIOR COM ENCARGOS COMPLEMENTARES</t>
  </si>
  <si>
    <t>GESSEIRO COM ENCARGOS COMPLEMENTARES</t>
  </si>
  <si>
    <t>IMPERMEABILIZADOR COM ENCARGOS COMPLEMENTARES</t>
  </si>
  <si>
    <t>INSTALADOR DE PISO ELEVADO COM ENCARGOS COMPLEMENTARES</t>
  </si>
  <si>
    <t>INSTALADOR DE TUBULAÇÕES COM ENCARGOS COMPLEMENTARES</t>
  </si>
  <si>
    <t>JARDINEIRO COM ENCARGOS COMPLEMENTARES</t>
  </si>
  <si>
    <t>MACARIQUEIRO COM ENCARGOS COMPLEMENTARES</t>
  </si>
  <si>
    <t>MARCENEIRO COM ENCARGOS COMPLEMENTARES</t>
  </si>
  <si>
    <t>MARMORISTA / GRANITEIRO COM ENCARGOS COMPLEMENTARES</t>
  </si>
  <si>
    <t>MARMORISTA/GRANITEIRO COM ENCARGOS COMPLEMENTARES</t>
  </si>
  <si>
    <t>MAÇARIQUEIRO COM ENCARGOS COMPLEMENTARES</t>
  </si>
  <si>
    <t>MECÂNICO DE EQUIPAMENTOS PESADOS COM ENCARGOS COMPLEMENTARES</t>
  </si>
  <si>
    <t>MECÂNICO DE REFRIGERAÇÃO COM ENCARGOS COMPLEMENTARES</t>
  </si>
  <si>
    <t>MECÃNICO DE EQUIPAMENTOS PESADOS COM ENCARGOS COMPLEMENTARES</t>
  </si>
  <si>
    <t>MESTRE DE OBRAS COM ENCARGOS COMPLEMENTARES</t>
  </si>
  <si>
    <t>MONTADOR (TUBO AÇO/EQUIPAMENTOS) COM ENCARGOS COMPLEMENTARES</t>
  </si>
  <si>
    <t>MONTADOR DE ELETROELETRÔNICOS COM ENCARGOS COMPLEMENTARES</t>
  </si>
  <si>
    <t>MONTADOR DE ESTRUTURAS METÁLICAS COM ENCARGOS COMPLEMENTARES</t>
  </si>
  <si>
    <t>MONTADOR DE FÔRMAS DO SISTEMA DE PAREDES DE CONCRETO COM ENCARGOS COMPLEMENTARES</t>
  </si>
  <si>
    <t>MONTADOR DE MÁQUINAS COM ENCARGOS COMPLEMENTARES</t>
  </si>
  <si>
    <t>MONTADOR ELETROMECÂNICO COM ENCARGOS COMPLEMENTARES</t>
  </si>
  <si>
    <t>MOTORISTA DE BASCULANTE COM ENCARGOS COMPLEMENTARES</t>
  </si>
  <si>
    <t>MOTORISTA DE CAMINHAO COM ENCARGOS COMPLEMENTARES</t>
  </si>
  <si>
    <t>MOTORISTA DE CAMINHÃO BASCULANTE COM ENCARGOS COMPLEMENTARES</t>
  </si>
  <si>
    <t>MOTORISTA DE CAMINHÃO CARRETA COM ENCARGOS COMPLEMENTARES</t>
  </si>
  <si>
    <t>MOTORISTA DE CAMINHÃO COM ENCARGOS COMPLEMENTARES</t>
  </si>
  <si>
    <t>MOTORISTA DE CAMINHÃO E CARRETA COM ENCARGOS COMPLEMENTARES</t>
  </si>
  <si>
    <t>MOTORISTA DE CARRO DE PASSEIO COM ENCARGOS COMPLEMENTARES</t>
  </si>
  <si>
    <t>MOTORISTA DE VEÍCULO LEVE COM ENCARGOS COMPLEMENTARES</t>
  </si>
  <si>
    <t>MOTORISTA OPERADOR DE CAMINHÃO COM MUNCK COM ENCARGOS COMPLEMENTARES</t>
  </si>
  <si>
    <t>MOTORISTA OPERADOR DE MUNCK COM ENCARGOS COMPLEMENTARES</t>
  </si>
  <si>
    <t>NIVELADOR COM ENCARGOS COMPLEMENTARES</t>
  </si>
  <si>
    <t>OPERADOR DE BATE-ESTACA COM ENCARGOS COMPLEMENTARES</t>
  </si>
  <si>
    <t>OPERADOR DE BETONEIRA (CAMINHÃO) COM ENCARGOS COMPLEMENTARES</t>
  </si>
  <si>
    <t>OPERADOR DE BETONEIRA ESTACIONÁRIA COM ENCARGOS COMPLEMENTARES</t>
  </si>
  <si>
    <t>OPERADOR DE BETONEIRA ESTACIONÁRIA/MISTURADOR COM ENCARGOS COMPLEMENTARES</t>
  </si>
  <si>
    <t>OPERADOR DE COMPRESSOR DE AR OU COMPRESSORISTA COM ENCARGOS COMPLEMENTARES</t>
  </si>
  <si>
    <t>OPERADOR DE COMPRESSOR OU COMPRESSORISTA COM ENCARGOS COMPLEMENTARES</t>
  </si>
  <si>
    <t>OPERADOR DE DEMARCADORA DE FAIXAS COM ENCARGOS COMPLEMENTARES</t>
  </si>
  <si>
    <t>OPERADOR DE DEMARCADORA DE FAIXAS DE TRÁFEGO COM ENCARGOS COMPLEMENTARES</t>
  </si>
  <si>
    <t>OPERADOR DE ESCAVADEIRA COM ENCARGOS COMPLEMENTARES</t>
  </si>
  <si>
    <t>OPERADOR DE GUINCHO COM ENCARGOS COMPLEMENTARES</t>
  </si>
  <si>
    <t>OPERADOR DE GUINCHO OU GUINCHEIRO COM ENCARGOS COMPLEMENTARES</t>
  </si>
  <si>
    <t>OPERADOR DE GUINDASTE COM ENCARGOS COMPLEMENTARES</t>
  </si>
  <si>
    <t>OPERADOR DE JATO ABRASIVO OU JATISTA COM ENCARGOS COMPLEMENTARES</t>
  </si>
  <si>
    <t>OPERADOR DE MARTELETE OU MARTELETEIRO COM ENCARGOS COMPLEMENTARES</t>
  </si>
  <si>
    <t>OPERADOR DE MOTO SCRAPER COM ENCARGOS COMPLEMENTARES</t>
  </si>
  <si>
    <t>OPERADOR DE MOTO-ESCREIPER COM ENCARGOS COMPLEMENTARES</t>
  </si>
  <si>
    <t>OPERADOR DE MOTONIVELADORA COM ENCARGOS COMPLEMENTARES</t>
  </si>
  <si>
    <t>OPERADOR DE MÁQUINAS E EQUIPAMENTOS COM ENCARGOS COMPLEMENTARES</t>
  </si>
  <si>
    <t>OPERADOR DE MÁQUINAS E TRATORES DIVERSOS COM ENCARGOS COMPLEMENTARES</t>
  </si>
  <si>
    <t>OPERADOR DE PAVIMENTADORA / MESA VIBROACABADORA COM ENCARGOS COMPLEMENTARES</t>
  </si>
  <si>
    <t>OPERADOR DE PAVIMENTADORA COM ENCARGOS COMPLEMENTARES</t>
  </si>
  <si>
    <t>OPERADOR DE PÁ CARREGADEIRA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</si>
  <si>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</si>
  <si>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</si>
  <si>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</si>
  <si>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</si>
  <si>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</si>
  <si>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</si>
  <si>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</si>
  <si>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</si>
  <si>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</si>
  <si>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 ESCAVADOR DE VALAS COM ENCARGOS COMPLEMENTARES</t>
  </si>
  <si>
    <t>POCEIRO COM ENCARGOS COMPLEMENTARES</t>
  </si>
  <si>
    <t>RASTELEIRO COM ENCARGOS COMPLEMENTARES</t>
  </si>
  <si>
    <t>SERRALHEIRO COM ENCARGOS COMPLEMENTARES</t>
  </si>
  <si>
    <t>SERVENTE COM ENCARGOS COMPLEMENTARES</t>
  </si>
  <si>
    <t>SERVENTE DE OBRAS COM ENCARGOS COMPLEMENTARES</t>
  </si>
  <si>
    <t>SOLDADOR A (PARA SOLDA A SER TESTADA COM RAIOS "X") COM ENCARGOS COMPLEMENTARES</t>
  </si>
  <si>
    <t>SOLDADOR COM ENCARGOS COMPLEMENTARES</t>
  </si>
  <si>
    <t>SOLDADOR ELÉTRICO COM ENCARGOS COMPLEMENTARES</t>
  </si>
  <si>
    <t>TECNICO DE EDIFICACOES COM ENCARGOS COMPLEMENTARES</t>
  </si>
  <si>
    <t>TELHADISTA COM ENCARGOS COMPLEMENTARES</t>
  </si>
  <si>
    <t>TELHADOR COM ENCARGOS COMPLEMENTARES</t>
  </si>
  <si>
    <t>TOPOGRAFO COM ENCARGOS COMPLEMENTARES</t>
  </si>
  <si>
    <t>TRATORISTA COM ENCARGOS COMPLEMENTARES</t>
  </si>
  <si>
    <t>TÉCNICO DE LABORATÓRIO COM ENCARGOS COMPLEMENTARES</t>
  </si>
  <si>
    <t>TÉCNICO DE LABORATÓRIO E CAMPO DE CONSTRUÇÃO COM ENCARGOS COMPLEMENTARES</t>
  </si>
  <si>
    <t>TÉCNICO EM SEGURANÇA DO TRABALHO COM ENCARGOS COMPLEMENTARES</t>
  </si>
  <si>
    <t>TÉCNICO EM SONDAGEM COM ENCARGOS COMPLEMENTARES</t>
  </si>
  <si>
    <t>VIDRACEIRO COM ENCARGOS COMPLEMENTARES</t>
  </si>
  <si>
    <t>VIGIA DIURNO COM ENCARGOS COMPLEMENTARES</t>
  </si>
  <si>
    <t>EXECUÇÃO DE LINHAS DE REFERÊNCIA EM GABARITO OU CAVALETE. AF_03/2024</t>
  </si>
  <si>
    <t>LOCAÇÃO COM CAVALETE COM ALTURA DE 0,50 M - 2 UTILIZAÇÕES. AF_03/2024</t>
  </si>
  <si>
    <t>LOCAÇÃO COM CAVALETE COM ALTURA DE 1,00 M - 2 UTILIZAÇÕES. AF_03/2024</t>
  </si>
  <si>
    <t>LOCAÇÃO COM USO EXCLUSIVO DE EQUIPAMENTO TOPOGRÁFICO. AF_03/2024</t>
  </si>
  <si>
    <t>LOCAÇÃO CONVENCIONAL DE OBRA, UTILIZANDO GABARITO DE TÁBUAS CORRIDAS PONTALETADAS A CADA 1,50M - 2 UTILIZAÇÕES. AF_03/2024</t>
  </si>
  <si>
    <t>LOCAÇÃO CONVENCIONAL DE OBRA, UTILIZANDO GABARITO DE TÁBUAS CORRIDAS PONTALETADAS A CADA 2,00M - 2 UTILIZAÇÕES. AF_03/2024</t>
  </si>
  <si>
    <t>LOCAÇÃO DE PAVIMENTAÇÃO. AF_03/2024</t>
  </si>
  <si>
    <t>LOCAÇÃO DE PONTO PARA REFERÊNCIA TOPOGRÁFICA. AF_03/2024</t>
  </si>
  <si>
    <t>LOCAÇÃO DE PRAÇAS EM PONTALETEAMENTO. AF_03/2024</t>
  </si>
  <si>
    <t>LOCAÇÃO DE REDE DE ÁGUA OU ESGOTO. AF_03/2024</t>
  </si>
  <si>
    <t>MARCAÇÃO DE PONTOS EM GABARITO OU CAVALETE, COM USO DE ESTAÇÃO TOTAL. AF_03/2024</t>
  </si>
  <si>
    <t>MARCAÇÃO DE PONTOS EM GABARITO OU CAVALETE. AF_03/2024</t>
  </si>
  <si>
    <t>ACABAMENTO MONOCOMANDO PARA CHUVEIRO - FORNECIMENTO E INSTALAÇÃO. AF_02/2026</t>
  </si>
  <si>
    <t>APARELHO MISTURADOR DE MESA PARA LAVATÓRIO, PADRÃO MÉDIO - FORNECIMENTO E INSTALAÇÃO. AF_02/2026</t>
  </si>
  <si>
    <t>APARELHO MISTURADOR DE MESA PARA PIA DE COZINHA, PADRÃO MÉDIO - FORNECIMENTO E INSTALAÇÃO. AF_02/2026</t>
  </si>
  <si>
    <t>ASSENTO SANITÁRIO CONVENCIONAL - FORNECIMENTO E INSTALAÇÃO. AF_02/2026</t>
  </si>
  <si>
    <t>ASSENTO SANITÁRIO INFANTIL - FORNECIMENTO E INSTALAÇÃO. AF_02/2026</t>
  </si>
  <si>
    <t>ASSENTO SANITÁRIO PARA PCD - FORNECIMENTO E INSTALAÇÃO. AF_02/2026</t>
  </si>
  <si>
    <t>BACIA SANITÁRIA COM CAIXA ACOPLADA LOUÇA BRANCA - FORNECIMENTO E INSTALAÇÃO. AF_02/2026</t>
  </si>
  <si>
    <t>BACIA SANITÁRIA COM CAIXA ACOPLADA LOUÇA BRANCA - PADRÃO MÉDIO, INCLUSO ENGATE FLEXÍVEL EM METAL CROMADO, 1/2" X 40 CM - FORNECIMENTO E INSTALAÇÃO. AF_02/2026</t>
  </si>
  <si>
    <t>BACIA SANITÁRIA COM CAIXA ACOPLADA LOUÇA BRANCA, INCLUSO ENGATE FLEXÍVEL EM PLÁSTICO BRANCO, 1/2" X 40 CM - FORNECIMENTO E INSTALAÇÃO. AF_02/2026</t>
  </si>
  <si>
    <t>BACIA SANITÁRIA COM CAIXA ACOPLADA PARA PCD COM FURO FRONTAL EM LOUÇA BRANCA SEM ASSENTO - FORNECIMENTO E INSTALAÇÃO. AF_02/2026</t>
  </si>
  <si>
    <t>BACIA SANITÁRIA COM CAIXA ACOPLADA, LOUÇA BRANCA - PADRÃO ALTO - FORNECIMENTO E INSTALAÇÃO. AF_02/2026</t>
  </si>
  <si>
    <t>BACIA SANITÁRIA EM LOUÇA BRANCA PARA PCD SEM FURO FRONTAL, COM TUBO DE LIGAÇÃO CROMADO, SEM ASSENTO - FORNECIMENTO E INSTALAÇÃO. AF_02/2026_PS</t>
  </si>
  <si>
    <t>BACIA SANITÁRIA EM LOUÇA BRANCA, COM TUBO DE LIGAÇÃO CROMADO - FORNECIMENTO E INSTALAÇÃO. AF_02/2026_PS</t>
  </si>
  <si>
    <t>BACIA SANITÁRIA INFANTIL LOUÇA BRANCA, COM TUBO DE LIGAÇÃO CROMADO - FORNECIMENTO E INSTALAÇÃO. AF_02/2026_PS</t>
  </si>
  <si>
    <t>BANCADA DE GRANITO CINZA POLIDO, DE 0,50 X 0,60 M, PARA LAVATÓRIO - FORNECIMENTO E INSTALAÇÃO. AF_02/2026</t>
  </si>
  <si>
    <t>BANCADA DE GRANITO CINZA POLIDO, DE 1,50 X 0,60 M, PARA PIA DE COZINHA - FORNECIMENTO E INSTALAÇÃO. AF_02/2026</t>
  </si>
  <si>
    <t>BANCADA DE GRANITO CINZA POLIDO, DE 2,00 X 0,60 M, PARA LAVATÓRIO - FORNECIMENTO E INSTALAÇÃO. AF_02/2026</t>
  </si>
  <si>
    <t>BANCADA DE GRANITO CINZA POLIDO, DE 3,00 X 0,60 M, PARA LAVATÓRIO - FORNECIMENTO E INSTALAÇÃO. AF_02/2026</t>
  </si>
  <si>
    <t>BANCADA DE MÁRMORE BRANCO POLIDO, DE 0,50 X 0,60 M, PARA LAVATÓRIO - FORNECIMENTO E INSTALAÇÃO. AF_02/2026</t>
  </si>
  <si>
    <t>BANCADA DE MÁRMORE BRANCO POLIDO, DE 1,50 X 0,60 M, PARA PIA DE COZINHA - FORNECIMENTO E INSTALAÇÃO. AF_02/2026</t>
  </si>
  <si>
    <t>BANCADA DE MÁRMORE SINTÉTICO 120 X 60CM, COM CUBA INTEGRADA, INCLUSO SIFÃO TIPO FLEXÍVEL EM PVC, VÁLVULA EM PLÁSTICO CROMADO TIPO AMERICANA E TORNEIRA CROMADA LONGA, DE PAREDE, PADRÃO POPULAR - FORNECIMENTO E INSTALAÇÃO. AF_02/2026</t>
  </si>
  <si>
    <t>BANCADA DE MÁRMORE SINTÉTICO 120 X 60CM, COM CUBA INTEGRADA, INCLUSO SIFÃO TIPO GARRAFA EM PVC, VÁLVULA EM PLÁSTICO CROMADO TIPO AMERICANA E TORNEIRA CROMADA LONGA, DE PAREDE, PADRÃO POPULAR - FORNECIMENTO E INSTALAÇÃO. AF_02/2026</t>
  </si>
  <si>
    <t>BANCADA DE MÁRMORE SINTÉTICO, DE 120 X 60CM, COM CUBA INTEGRADA - FORNECIMENTO E INSTALAÇÃO. AF_02/2026</t>
  </si>
  <si>
    <t>BANCADA GRANITO CINZA 150 X 60 CM, COM CUBA DE EMBUTIR DE AÇO, VÁLVULA AMERICANA EM METAL, SIFÃO FLEXÍVEL EM PVC, ENGATE FLEXÍVEL 30 CM, TORNEIRA CROMADA LONGA, DE PAREDE, 1/2" OU 3/4", P/ COZINHA, PADRÃO POPULAR - FORNEC. E INSTALAÇÃO. AF_02/2026</t>
  </si>
  <si>
    <t>BANCADA GRANITO CINZA, 50 X 60 CM, INCL. CUBA DE EMBUTIR OVAL LOUÇA BRANCA 35 X 50 CM, VÁLVULA METAL CROMADO, SIFÃO FLEXÍVEL PVC, ENGATE 30 CM FLEXÍVEL PLÁSTICO E TORNEIRA CROMADA DE MESA, PADRÃO POPULAR - FORNEC. E INSTALAÇÃO. AF_02/2026</t>
  </si>
  <si>
    <t>BANCADA MÁRMORE BRANCO 150 X 60 CM, COM CUBA DE EMBUTIR DE AÇO, VÁLVULA AMERICANA E SIFÃO TIPO GARRAFA EM METAL, ENGATE FLEXÍVEL 30 CM, TORNEIRA CROMADA, DE MESA, 1/2" OU 3/4", PARA PIA COZINHA, PADRÃO ALTO - FORNEC. E INSTALAÇÃO. AF_02/2026</t>
  </si>
  <si>
    <t>BANCADA MÁRMORE BRANCO, 50 X 60 CM, INCLUSO CUBA DE EMBUTIR OVAL EM LOUÇA BRANCA 35 X 50 CM, VÁLVULA, SIFÃO TIPO GARRAFA E ENGATE FLEXÍVEL 40 CM EM METAL CROMADO E APARELHO MISTURADOR DE MESA, PADRÃO MÉDIO - FORNEC. E INSTALAÇÃO. AF_02/2026</t>
  </si>
  <si>
    <t>BANCO ARTICULADO, EM AÇO INOX, PARA PCD, FIXADO NA PAREDE - FORNECIMENTO E INSTALAÇÃO. AF_02/2026</t>
  </si>
  <si>
    <t>BARRA DE APOIO EM "L", EM AÇO INOX POLIDO 70 X 70 CM, FIXADA NA PAREDE - FORNECIMENTO E INSTALAÇÃO. AF_02/2026</t>
  </si>
  <si>
    <t>BARRA DE APOIO EM "L", EM AÇO INOX POLIDO 80 X 80 CM, FIXADA NA PAREDE - FORNECIMENTO E INSTALAÇÃO. AF_02/2026</t>
  </si>
  <si>
    <t>BARRA DE APOIO LATERAL ARTICULADA, COM TRAVA, EM AÇO INOX POLIDO, FIXADA NA PAREDE - FORNECIMENTO E INSTALAÇÃO. AF_02/2026</t>
  </si>
  <si>
    <t>BARRA DE APOIO RETA, EM ALUMÍNIO, COMPRIMENTO 60 CM, FIXADA NA PAREDE - FORNECIMENTO E INSTALAÇÃO. AF_02/2026</t>
  </si>
  <si>
    <t>BARRA DE APOIO RETA, EM ALUMÍNIO, COMPRIMENTO 70 CM, FIXADA NA PAREDE - FORNECIMENTO E INSTALAÇÃO. AF_02/2026</t>
  </si>
  <si>
    <t>BARRA DE APOIO RETA, EM ALUMÍNIO, COMPRIMENTO 80 CM, FIXADA NA PAREDE - FORNECIMENTO E INSTALAÇÃO. AF_02/2026</t>
  </si>
  <si>
    <t>BARRA DE APOIO RETA, EM ALUMÍNIO, COMPRIMENTO 90 CM, FIXADA NA PAREDE - FORNECIMENTO E INSTALAÇÃO. AF_02/2026</t>
  </si>
  <si>
    <t>BARRA DE APOIO RETA, EM AÇO INOX POLIDO, COMPRIMENTO 40 CM, FIXADA NA PAREDE - FORNECIMENTO E INSTALAÇÃO. AF_02/2026</t>
  </si>
  <si>
    <t>BARRA DE APOIO RETA, EM AÇO INOX POLIDO, COMPRIMENTO 60 CM, FIXADA NA PAREDE - FORNECIMENTO E INSTALAÇÃO. AF_02/2026</t>
  </si>
  <si>
    <t>BARRA DE APOIO RETA, EM AÇO INOX POLIDO, COMPRIMENTO 70 CM, FIXADA NA PAREDE - FORNECIMENTO E INSTALAÇÃO. AF_02/2026</t>
  </si>
  <si>
    <t>BARRA DE APOIO RETA, EM AÇO INOX POLIDO, COMPRIMENTO 80 CM, FIXADA NA PAREDE - FORNECIMENTO E INSTALAÇÃO. AF_02/2026</t>
  </si>
  <si>
    <t>BARRA DE APOIO RETA, EM AÇO INOX POLIDO, COMPRIMENTO 90 CM, FIXADA NA PAREDE - FORNECIMENTO E INSTALAÇÃO. AF_02/2026</t>
  </si>
  <si>
    <t>CABIDE METÁLICO TIPO GANCHO EM METAL CROMADO, INCLUSO FIXAÇÃO. AF_02/2026</t>
  </si>
  <si>
    <t>CHUVEIRO ELÉTRICO COMUM CORPO PLÁSTICO, TIPO DUCHA - FORNECIMENTO E INSTALAÇÃO. AF_02/2026</t>
  </si>
  <si>
    <t>CUBA DE EMBUTIR DE AÇO INOXIDÁVEL MÉDIA, INCLUSO VÁLVULA TIPO AMERICANA E SIFÃO TIPO GARRAFA EM METAL CROMADO - FORNECIMENTO E INSTALAÇÃO. AF_02/2026</t>
  </si>
  <si>
    <t>CUBA DE EMBUTIR DE AÇO INOXIDÁVEL MÉDIA, INCLUSO VÁLVULA TIPO AMERICANA EM METAL CROMADO E SIFÃO FLEXÍVEL EM PVC - FORNECIMENTO E INSTALAÇÃO. AF_02/2026</t>
  </si>
  <si>
    <t>CUBA DE EMBUTIR OVAL EM LOUÇA BRANCA, 35 X 50 CM OU EQUIVALENTE, INCLUSO VÁLVULA E SIFÃO TIPO GARRAFA EM METAL CROMADO - FORNECIMENTO E INSTALAÇÃO. AF_02/2026</t>
  </si>
  <si>
    <t>CUBA DE EMBUTIR OVAL EM LOUÇA BRANCA, 35 X 50 CM OU EQUIVALENTE, INCLUSO VÁLVULA EM METAL CROMADO E SIFÃO FLEXÍVEL EM PVC - FORNECIMENTO E INSTALAÇÃO. AF_02/2026</t>
  </si>
  <si>
    <t>CUBA DE EMBUTIR OVAL EM LOUÇA BRANCA, 35 X 50CM OU EQUIVALENTE - FORNECIMENTO E INSTALAÇÃO. AF_02/2026</t>
  </si>
  <si>
    <t>CUBA DE EMBUTIR REDONDA EM LOUÇA BRANCA, 36 CM OU EQUIVALENTE - FORNECIMENTO E INSTALAÇÃO. AF_02/2026</t>
  </si>
  <si>
    <t>CUBA DE EMBUTIR RETANGULAR DE AÇO INOXIDÁVEL, 46 X 30 X 12 CM - FORNECIMENTO E INSTALAÇÃO. AF_02/2026</t>
  </si>
  <si>
    <t>CUBA DE EMBUTIR RETANGULAR DE AÇO INOXIDÁVEL, 56 X 33 X 12 CM - FORNECIMENTO E INSTALAÇÃO. AF_02/2026</t>
  </si>
  <si>
    <t>DISPENSER DE MESA, PARA SABONETE LÍQUIDO ACABAMENTO METAL CROMADO, ACIONAMENTO HIDROMECÂNICO POR LEVE PRESSÃO MANUAL. AF_02/2026</t>
  </si>
  <si>
    <t>DISPENSER DE PLÁSTICO COM ALAVANCA PARA TOALHA DE PAPEL EM BOBINA, INCLUSO FIXAÇÃO. AF_02/2026</t>
  </si>
  <si>
    <t>DISPENSER DE PLÁSTICO PARA PAPEL HIGIÊNICO, INCLUSO FIXAÇÃO. AF_02/2026</t>
  </si>
  <si>
    <t>DISPENSER DE PLÁSTICO PARA TOALHA DE PAPEL INTERFOLHADA, INCLUSO FIXAÇÃO. AF_02/2026</t>
  </si>
  <si>
    <t>DUCHA HIGIÊNICA EM METAL CROMADO, COM GATILHO E REGISTRO - FORNECIMENTO E INSTALAÇÃO. AF_02/2026</t>
  </si>
  <si>
    <t>ENGATE FLEXÍVEL EM INOX, 1/2" X 30 CM - FORNECIMENTO E INSTALAÇÃO. AF_02/2026</t>
  </si>
  <si>
    <t>ENGATE FLEXÍVEL EM INOX, 1/2" X 40 CM - FORNECIMENTO E INSTALAÇÃO. AF_02/2026</t>
  </si>
  <si>
    <t>ENGATE FLEXÍVEL EM PLÁSTICO BRANCO, 1/2" X 30CM - FORNECIMENTO E INSTALAÇÃO. AF_02/2026</t>
  </si>
  <si>
    <t>ENGATE FLEXÍVEL EM PLÁSTICO BRANCO, 1/2" X 40CM - FORNECIMENTO E INSTALAÇÃO. AF_02/2026</t>
  </si>
  <si>
    <t>KIT DE ACESSÓRIOS PARA BANHEIRO EM METAL CROMADO, 5 PEÇAS, INCLUSO FIXAÇÃO. AF_02/2026</t>
  </si>
  <si>
    <t>LAVATÓRIO LOUÇA BRANCA COM COLUNA SUSPENSA, PCD, *43 X 53* CM - FORNECIMENTO E INSTALAÇÃO. AF_02/2026</t>
  </si>
  <si>
    <t>LAVATÓRIO LOUÇA BRANCA COM COLUNA, *44 X 35* CM, PADRÃO POPULAR - FORNECIMENTO E INSTALAÇÃO. AF_02/2026</t>
  </si>
  <si>
    <t>LAVATÓRIO LOUÇA BRANCA COM COLUNA, *44 X 35* CM, PADRÃO POPULAR, INCLUSO SIFÃO FLEXÍVEL EM PVC, VÁLVULA E ENGATE FLEXÍVEL 30 CM EM PLÁSTICO E COM TORNEIRA CROMADA PADRÃO POPULAR - FORNECIMENTO E INSTALAÇÃO. AF_02/2026</t>
  </si>
  <si>
    <t>LAVATÓRIO LOUÇA BRANCA COM COLUNA, *54 X 44* CM OU EQUIVALENTE, PADRÃO MÉDIO - FORNECIMENTO E INSTALAÇÃO. AF_02/2026</t>
  </si>
  <si>
    <t>LAVATÓRIO LOUÇA BRANCA COM COLUNA, 45 X 55 CM OU EQUIVALENTE, PADRÃO MÉDIO, INCLUSO SIFÃO TIPO GARRAFA, VÁLVULA E ENGATE FLEXÍVEL DE 40 CM EM METAL CROMADO, COM APARELHO MISTURADOR PADRÃO MÉDIO - FORNECIMENTO E INSTALAÇÃO. AF_02/2026</t>
  </si>
  <si>
    <t>LAVATÓRIO LOUÇA BRANCA COM COLUNA, 45 X 55 CM OU EQUIVALENTE, PADRÃO MÉDIO, INCLUSO SIFÃO TIPO GARRAFA, VÁLVULA E ENGATE FLEXÍVEL DE 40 CM EM METAL CROMADO, COM TORNEIRA CROMADA DE MESA, PADRÃO MÉDIO - FORNECIMENTO E INSTALAÇÃO. AF_02/2026</t>
  </si>
  <si>
    <t>LAVATÓRIO LOUÇA BRANCA SUSPENSO, *40 X 30* CM OU EQUIVALENTE, PADRÃO POPULAR - FORNECIMENTO E INSTALAÇÃO. AF_02/2026</t>
  </si>
  <si>
    <t>LAVATÓRIO LOUÇA BRANCA SUSPENSO, *40 X 30* CM OU EQUIVALENTE, PADRÃO POPULAR, INCLUSO SIFÃO FLEXÍVEL EM PVC, VÁLVULA E ENGATE FLEXÍVEL 30 CM EM PLÁSTICO E TORNEIRA CROMADA DE MESA, PADRÃO POPULAR - FORNECIMENTO E INSTALAÇÃO. AF_02/2026</t>
  </si>
  <si>
    <t>LAVATÓRIO LOUÇA BRANCA SUSPENSO, *40 X 30* CM OU EQUIVALENTE, PADRÃO POPULAR, INCLUSO SIFÃO TIPO GARRAFA EM PVC, VÁLVULA E ENGATE FLEXÍVEL 30 CM EM PLÁSTICO E TORNEIRA CROMADA DE MESA, PADRÃO POPULAR - FORNECIMENTO E INSTALAÇÃO. AF_02/2026</t>
  </si>
  <si>
    <t>MANOPLA E CANOPLA CROMADA - FORNECIMENTO E INSTALAÇÃO. AF_02/2026</t>
  </si>
  <si>
    <t>MICTÓRIO COLETIVO EM AÇO INOXIDÁVEL, 1,0 M - FORNECIMENTO E INSTALAÇÃO. AF_02/2026</t>
  </si>
  <si>
    <t>MICTÓRIO SIFONADO COM VÁLVULA DE DESCARGA EM LOUÇA BRANCA - PADRÃO MÉDIO - FORNECIMENTO E INSTALAÇÃO. AF_02/2026</t>
  </si>
  <si>
    <t>MICTÓRIO SIFONADO LOUÇA BRANCA PARA ENTRADA DE ÁGUA EMBUTIDA - PADRÃO ALTO - FORNECIMENTO E INSTALAÇÃO. AF_02/2026</t>
  </si>
  <si>
    <t>PAPELEIRA DE PAREDE EM METAL CROMADO SEM TAMPA, INCLUSO FIXAÇÃO. AF_02/2026</t>
  </si>
  <si>
    <t>PIA DE AÇO INOX, DE *0,55 X 1,20* M COM 1 CUBA - FORNECIMENTO E INSTALAÇÃO. AF_02/2026</t>
  </si>
  <si>
    <t>PORTA TOALHA BANHO EM METAL CROMADO, TIPO BARRA, INCLUSO FIXAÇÃO. AF_02/2026</t>
  </si>
  <si>
    <t>PORTA TOALHA ROSTO EM METAL CROMADO, TIPO ARGOLA, INCLUSO FIXAÇÃO. AF_02/2026</t>
  </si>
  <si>
    <t>PRATELEIRA DE VIDRO COM SUPORTE CROMADO, INCLUSO FIXAÇÃO. AF_02/2026</t>
  </si>
  <si>
    <t>PUXADOR PARA PCD, FIXADO NA PORTA - FORNECIMENTO E INSTALAÇÃO. AF_02/2026</t>
  </si>
  <si>
    <t>SABONETEIRA DE PAREDE EM METAL CROMADO, INCLUSO FIXAÇÃO. AF_02/2026</t>
  </si>
  <si>
    <t>SABONETEIRA PLÁSTICA TIPO DISPENSER PARA SABONETE LÍQUIDO COM RESERVATÓRIO 800 A 1500 ML, INCLUSO FIXAÇÃO. AF_02/2026</t>
  </si>
  <si>
    <t>SIFÃO DO TIPO FLEXÍVEL EM PVC 1" X 1.1/2" - FORNECIMENTO E INSTALAÇÃO. AF_02/2026</t>
  </si>
  <si>
    <t>SIFÃO DO TIPO GARRAFA EM METAL CROMADO 1" X 1.1/2" - FORNECIMENTO E INSTALAÇÃO. AF_02/2026</t>
  </si>
  <si>
    <t>SIFÃO DO TIPO GARRAFA/COPO EM PVC 1.1/4" X 1.1/2" - FORNECIMENTO E INSTALAÇÃO. AF_02/2026</t>
  </si>
  <si>
    <t>SUPORTE MÃO FRANCESA EM AÇO, ABAS IGUAIS 30 CM, CAPACIDADE MÍNIMA 60 KG, BRANCO - FORNECIMENTO E INSTALAÇÃO. AF_02/2026</t>
  </si>
  <si>
    <t>SUPORTE MÃO FRANCESA EM AÇO, ABAS IGUAIS 40 CM, CAPACIDADE MÍNIMA 70 KG, BRANCO - FORNECIMENTO E INSTALAÇÃO. AF_02/2026</t>
  </si>
  <si>
    <t>TANQUE DE LOUÇA BRANCA COM COLUNA, 30L OU EQUIVALENTE - FORNECIMENTO E INSTALAÇÃO. AF_02/2026</t>
  </si>
  <si>
    <t>TANQUE DE LOUÇA BRANCA COM COLUNA, 30L OU EQUIVALENTE, INCLUSO SIFÃO FLEXÍVEL EM PVC, VÁLVULA METÁLICA E TORNEIRA DE METAL CROMADO PADRÃO MÉDIO - FORNECIMENTO E INSTALAÇÃO. AF_02/2026</t>
  </si>
  <si>
    <t>TANQUE DE LOUÇA BRANCA COM COLUNA, 30L OU EQUIVALENTE, INCLUSO SIFÃO FLEXÍVEL EM PVC, VÁLVULA PLÁSTICA E TORNEIRA DE METAL CROMADO PADRÃO POPULAR - FORNECIMENTO E INSTALAÇÃO. AF_02/2026</t>
  </si>
  <si>
    <t>TANQUE DE LOUÇA BRANCA COM COLUNA, 30L OU EQUIVALENTE, INCLUSO SIFÃO FLEXÍVEL EM PVC, VÁLVULA PLÁSTICA E TORNEIRA DE PLÁSTICO - FORNECIMENTO E INSTALAÇÃO. AF_02/2026</t>
  </si>
  <si>
    <t>TANQUE DE LOUÇA BRANCA SUSPENSO, *20*L OU EQUIVALENTE - FORNECIMENTO E INSTALAÇÃO. AF_02/2026</t>
  </si>
  <si>
    <t>TANQUE DE LOUÇA BRANCA SUSPENSO, 20L OU EQUIVALENTE, INCLUSO SIFÃO TIPO GARRAFA EM METAL CROMADO, VÁLVULA METÁLICA E TORNEIRA DE METAL CROMADO PADRÃO MÉDIO - FORNECIMENTO E INSTALAÇÃO. AF_02/2026</t>
  </si>
  <si>
    <t>TANQUE DE LOUÇA BRANCA SUSPENSO, 20L OU EQUIVALENTE, INCLUSO SIFÃO TIPO GARRAFA EM PVC, VÁLVULA PLÁSTICA E TORNEIRA DE METAL CROMADO PADRÃO POPULAR - FORNECIMENTO E INSTALAÇÃO. AF_02/2026</t>
  </si>
  <si>
    <t>TANQUE DE LOUÇA BRANCA SUSPENSO, 20L OU EQUIVALENTE, INCLUSO SIFÃO TIPO GARRAFA EM PVC, VÁLVULA PLÁSTICA E TORNEIRA DE PLÁSTICO - FORNECIMENTO E INSTALAÇÃO. AF_02/2026</t>
  </si>
  <si>
    <t>TANQUE DE MÁRMORE SINTÉTICO COM COLUNA, 22L OU EQUIVALENTE FORNECIMENTO E INSTALAÇÃO. AF_02/2026</t>
  </si>
  <si>
    <t>TANQUE DE MÁRMORE SINTÉTICO COM COLUNA, 22L OU EQUIVALENTE, INCLUSO SIFÃO FLEXÍVEL EM PVC, VÁLVULA PLÁSTICA E TORNEIRA DE METAL CROMADO PADRÃO POPULAR - FORNECIMENTO E INSTALAÇÃO. AF_02/2026</t>
  </si>
  <si>
    <t>TANQUE DE MÁRMORE SINTÉTICO COM COLUNA, 22L OU EQUIVALENTE, INCLUSO SIFÃO FLEXÍVEL EM PVC, VÁLVULA PLÁSTICA E TORNEIRA DE PLÁSTICO - FORNECIMENTO E INSTALAÇÃO. AF_02/2026</t>
  </si>
  <si>
    <t>TANQUE DE MÁRMORE SINTÉTICO SUSPENSO, 22L OU EQUIVALENTE - FORNECIMENTO E INSTALAÇÃO. AF_02/2026</t>
  </si>
  <si>
    <t>TANQUE DE MÁRMORE SINTÉTICO SUSPENSO, 22L OU EQUIVALENTE, INCLUSO SIFÃO FLEXÍVEL EM PVC, VÁLVULA PLÁSTICA E TORNEIRA DE METAL CROMADO PADRÃO POPULAR - FORNECIMENTO E INSTALAÇÃO. AF_02/2026</t>
  </si>
  <si>
    <t>TANQUE DE MÁRMORE SINTÉTICO SUSPENSO, 22L OU EQUIVALENTE, INCLUSO SIFÃO FLEXÍVEL EM PVC, VÁLVULA PLÁSTICA E TORNEIRA DE PLÁSTICO - FORNECIMENTO E INSTALAÇÃO. AF_02/2026</t>
  </si>
  <si>
    <t>TANQUE DE MÁRMORE SINTÉTICO SUSPENSO, 22L OU EQUIVALENTE, INCLUSO SIFÃO TIPO GARRAFA EM PVC, VÁLVULA PLÁSTICA E TORNEIRA DE METAL CROMADO PADRÃO POPULAR - FORNEC. E INSTALAÇÃO. AF_02/2026</t>
  </si>
  <si>
    <t>TANQUE DE MÁRMORE SINTÉTICO SUSPENSO, 22L OU EQUIVALENTE, INCLUSO SIFÃO TIPO GARRAFA EM PVC, VÁLVULA PLÁSTICA E TORNEIRA DE PLÁSTICO - FORNECIMENTO E INSTALAÇÃO. AF_02/2026</t>
  </si>
  <si>
    <t>TANQUE EM AÇO INOXIDÁVEL SUSPENSO, 30L OU EQUIVALENTE - FORNECIMENTO E INSTALAÇÃO. AF_02/2026</t>
  </si>
  <si>
    <t>TORNEIRA CROMADA 1/2" OU 3/4" PARA TANQUE, PADRÃO MÉDIO - FORNECIMENTO E INSTALAÇÃO. AF_02/2026</t>
  </si>
  <si>
    <t>TORNEIRA CROMADA 1/2" OU 3/4" PARA TANQUE, PADRÃO POPULAR - FORNECIMENTO E INSTALAÇÃO. AF_02/2026</t>
  </si>
  <si>
    <t>TORNEIRA CROMADA DE MESA COM ALAVANCA, PARA LAVATÓRIO DE SANITÁRIO PCD - FORNECIMENTO E INSTALAÇÃO. AF_02/2026</t>
  </si>
  <si>
    <t>TORNEIRA CROMADA DE MESA COM FECHAMENTO AUTOMÁTICO, PARA LAVATÓRIO - FORNECIMENTO E INSTALAÇÃO. AF_02/2026</t>
  </si>
  <si>
    <t>TORNEIRA CROMADA DE MESA PARA LAVATÓRIO COM SENSOR DE PRESENÇA. AF_02/2026</t>
  </si>
  <si>
    <t>TORNEIRA CROMADA DE MESA PARA LAVATÓRIO, TIPO MONOCOMANDO. AF_02/2026</t>
  </si>
  <si>
    <t>TORNEIRA CROMADA DE MESA, 1/2" OU 3/4", PARA LAVATÓRIO, PADRÃO MÉDIO - FORNECIMENTO E INSTALAÇÃO. AF_02/2026</t>
  </si>
  <si>
    <t>TORNEIRA CROMADA DE MESA, 1/2" OU 3/4", PARA LAVATÓRIO, PADRÃO POPULAR - FORNECIMENTO E INSTALAÇÃO. AF_02/2026</t>
  </si>
  <si>
    <t>TORNEIRA CROMADA LONGA, DE PAREDE, 1/2" OU 3/4", PARA PIA DE COZINHA, PADRÃO POPULAR - FORNECIMENTO E INSTALAÇÃO. AF_02/2026</t>
  </si>
  <si>
    <t>TORNEIRA CROMADA TUBO MÓVEL, DE MESA, 1/2" OU 3/4", PARA PIA DE COZINHA, PADRÃO ALTO - FORNECIMENTO E INSTALAÇÃO. AF_02/2026</t>
  </si>
  <si>
    <t>TORNEIRA CROMADA TUBO MÓVEL, DE PAREDE, 1/2" OU 3/4", PARA PIA DE COZINHA, PADRÃO MÉDIO - FORNECIMENTO E INSTALAÇÃO. AF_02/2026</t>
  </si>
  <si>
    <t>TORNEIRA PLÁSTICA 3/4" PARA TANQUE - FORNECIMENTO E INSTALAÇÃO. AF_02/2026</t>
  </si>
  <si>
    <t>VÁLVULA EM METAL CROMADO 1.1/2" X 1.1/2" PARA TANQUE OU LAVATÓRIO, COM OU SEM LADRÃO - FORNECIMENTO E INSTALAÇÃO. AF_02/2026</t>
  </si>
  <si>
    <t>VÁLVULA EM METAL CROMADO TIPO AMERICANA 3.1/2" X 1.1/2" PARA PIA - FORNECIMENTO E INSTALAÇÃO. AF_02/2026</t>
  </si>
  <si>
    <t>VÁLVULA EM PLÁSTICO 1" PARA PIA, TANQUE OU LAVATÓRIO, COM OU SEM LADRÃO - FORNECIMENTO E INSTALAÇÃO. AF_02/2026</t>
  </si>
  <si>
    <t>VÁLVULA EM PLÁSTICO CROMADO TIPO AMERICANA 3.1/2" X 1.1/2" SEM ADAPTADOR PARA PIA - FORNECIMENTO E INSTALAÇÃO. AF_02/2026</t>
  </si>
  <si>
    <t>ABRAÇADEIRA DE FIXAÇÃO DE BRAÇOS DE LUMINÁRIAS DE 2" - FORNECIMENTO E INSTALAÇÃO. AF_02/2025</t>
  </si>
  <si>
    <t>ABRAÇADEIRA DE FIXAÇÃO DE BRAÇOS DE LUMINÁRIAS DE 3" - FORNECIMENTO E INSTALAÇÃO. AF_02/2025</t>
  </si>
  <si>
    <t>ABRAÇADEIRA DE FIXAÇÃO DE BRAÇOS DE LUMINÁRIAS DE 4" - FORNECIMENTO E INSTALAÇÃO. AF_02/2025</t>
  </si>
  <si>
    <t>BRAÇO PARA ILUMINAÇÃO PÚBLICA, EM TUBO DE AÇO GALVANIZADO, COMPRIMENTO DE 1,20 M, PARA FIXAÇÃO EM POSTE DE CONCRETO - FORNECIMENTO E INSTALAÇÃO. AF_02/2025</t>
  </si>
  <si>
    <t>BRAÇO PARA ILUMINAÇÃO PÚBLICA, EM TUBO DE AÇO GALVANIZADO, COMPRIMENTO DE 1,20 M, PARA FIXAÇÃO EM POSTE METÁLICO - FORNECIMENTO E INSTALAÇÃO. AF_02/2025</t>
  </si>
  <si>
    <t>BRAÇO PARA ILUMINAÇÃO PÚBLICA, EM TUBO DE AÇO GALVANIZADO, COMPRIMENTO DE 1,50 M, PARA FIXAÇÃO EM POSTE DE CONCRETO - FORNECIMENTO E INSTALAÇÃO. AF_02/2025_PS</t>
  </si>
  <si>
    <t>BRAÇO PARA ILUMINAÇÃO PÚBLICA, EM TUBO DE AÇO GALVANIZADO, COMPRIMENTO DE 1,50 M, PARA FIXAÇÃO EM POSTE METÁLICO - FORNECIMENTO E INSTALAÇÃO. AF_02/2025_PS</t>
  </si>
  <si>
    <t>BRAÇO PARA ILUMINAÇÃO PÚBLICA, EM TUBO DE AÇO GALVANIZADO, COMPRIMENTO DE 3,50 M, PARA FIXAÇÃO EM POSTE DE CONCRETO - FORNECIMENTO E INSTALAÇÃO. AF_02/2025</t>
  </si>
  <si>
    <t>BRAÇO PARA ILUMINAÇÃO PÚBLICA, EM TUBO DE AÇO GALVANIZADO, COMPRIMENTO DE 3,50 M, PARA FIXAÇÃO EM POSTE METÁLICO - FORNECIMENTO E INSTALAÇÃO. AF_02/2025</t>
  </si>
  <si>
    <t>LUMINÁRIA DE LED PARA ILUMINAÇÃO PÚBLICA, 1000 W - FORNECIMENTO E INSTALAÇÃO. AF_02/2025</t>
  </si>
  <si>
    <t>LUMINÁRIA DE LED PARA ILUMINAÇÃO PÚBLICA, DE 138 W ATÉ 180 W - FORNECIMENTO E INSTALAÇÃO. AF_02/2025_PS</t>
  </si>
  <si>
    <t>LUMINÁRIA DE LED PARA ILUMINAÇÃO PÚBLICA, DE 181 W ATÉ 239 W - FORNECIMENTO E INSTALAÇÃO. AF_02/2025_PS</t>
  </si>
  <si>
    <t>LUMINÁRIA DE LED PARA ILUMINAÇÃO PÚBLICA, DE 240 W ATÉ 350 W - FORNECIMENTO E INSTALAÇÃO. AF_02/2025_PS</t>
  </si>
  <si>
    <t>LUMINÁRIA DE LED PARA ILUMINAÇÃO PÚBLICA, DE 33 W ATÉ 50 W - FORNECIMENTO E INSTALAÇÃO. AF_02/2025_PS</t>
  </si>
  <si>
    <t>LUMINÁRIA DE LED PARA ILUMINAÇÃO PÚBLICA, DE 51 W ATÉ 67 W - FORNECIMENTO E INSTALAÇÃO. AF_02/2025_PS</t>
  </si>
  <si>
    <t>LUMINÁRIA DE LED PARA ILUMINAÇÃO PÚBLICA, DE 68 W ATÉ 97 W - FORNECIMENTO E INSTALAÇÃO. AF_02/2025_PS</t>
  </si>
  <si>
    <t>LUMINÁRIA DE LED PARA ILUMINAÇÃO PÚBLICA, DE 98 W ATÉ 137 W - FORNECIMENTO E INSTALAÇÃO. AF_02/2025_PS</t>
  </si>
  <si>
    <t>LUMINÁRIA REFLETOR LED PARA ILUMINAÇÃO PÚBLICA, 1000 W - FORNECIMENTO E INSTALAÇÃO. AF_02/2025</t>
  </si>
  <si>
    <t>LUMINÁRIA REFLETOR LED PARA ILUMINAÇÃO PÚBLICA, 200 W - FORNECIMENTO E INSTALAÇÃO. AF_02/2025</t>
  </si>
  <si>
    <t>LUMINÁRIA REFLETOR LED PARA ILUMINAÇÃO PÚBLICA, 50 W - FORNECIMENTO E INSTALAÇÃO. AF_02/2025</t>
  </si>
  <si>
    <t>LUMINÁRIA REFLETOR LED PARA ILUMINAÇÃO PÚBLICA, 600 W - FORNECIMENTO E INSTALAÇÃO. AF_02/2025</t>
  </si>
  <si>
    <t>RELÉ FOTOELÉTRICO PARA COMANDO DE ILUMINAÇÃO EXTERNA 1000 W - FORNECIMENTO E INSTALAÇÃO. AF_02/2025</t>
  </si>
  <si>
    <t>SUBSTITUIÇÃO DE LUMINÁRIA DE VAPOR DE MERCÚRIO/VAPOR DE SÓDIO POR LUMINÁRIA DE LED PARA ILUMINAÇÃO PÚBLICA (NÃO INCLUI FORNECIMENTO). AF_02/2025_PS</t>
  </si>
  <si>
    <t>SUBSTITUIÇÃO DE LUMINÁRIA REFLETOR LED PARA ILUMINAÇÃO PÚBLICA (NÃO INCLUI FORNECIMENTO). AF_02/2025</t>
  </si>
  <si>
    <t>SUBSTITUIÇÃO DE LÂMPADA PARA ILUMINAÇÃO PÚBLICA (NÃO INCLUI FORNECIMENTO). AF_02/2025_PS</t>
  </si>
  <si>
    <t>SUBSTITUIÇÃO DE REATOR PARA ILUMINAÇÃO PÚBLICA (NÃO INCLUI FORNECIMENTO). AF_02/2025_PS</t>
  </si>
  <si>
    <t>SUBSTITUIÇÃO DE RELÉ FOTOELÉTRICO PARA COMANDO DE ILUMINAÇÃO EXTERNA 1000 W - FORNECIMENTO E INSTALAÇÃO. AF_02/2025_PS</t>
  </si>
  <si>
    <t>EMBOÇO OU MASSA ÚNICA EM ARGAMASSA INDUSTRIALIZADA, PREPARO MECÂNICA E APLICAÇÃO COM EQUIPAMENTO DE MISTURA E PROJEÇÃO DE 1,5 M3/H DE ARGAMASSA EM PANOS DE FACHADA COM PRESENÇA DE VÃOS, ESPESSURA DE 25 MM, ACESSO POR ANDAIME. AF_08/2022</t>
  </si>
  <si>
    <t>EMBOÇO OU MASSA ÚNICA EM ARGAMASSA INDUSTRIALIZADA, PREPARO MECÂNICA E APLICAÇÃO COM EQUIPAMENTO DE MISTURA E PROJEÇÃO DE 1,5 M3/H DE ARGAMASSA EM PANOS DE FACHADA COM PRESENÇA DE VÃOS, ESPESSURA DE 35 MM, ACESSO POR ANDAIME. AF_08/2022</t>
  </si>
  <si>
    <t>EMBOÇO OU MASSA ÚNICA EM ARGAMASSA INDUSTRIALIZADA, PREPARO MECÂNICA E APLICAÇÃO COM EQUIPAMENTO DE MISTURA E PROJEÇÃO DE 1,5 M3/H DE ARGAMASSA EM PANOS DE FACHADA COM PRESENÇA DE VÃOS, ESPESSURA DE 45 MM, ACESSO POR ANDAIME. AF_08/2022</t>
  </si>
  <si>
    <t>EMBOÇO OU MASSA ÚNICA EM ARGAMASSA INDUSTRIALIZADA, PREPARO MECÂNICA E APLICAÇÃO COM EQUIPAMENTO DE MISTURA E PROJEÇÃO DE 1,5 M3/H DE ARGAMASSA EM PANOS DE FACHADA COM PRESENÇA DE VÃOS, ESPESSURA DE 50 MM, ACESSO POR ANDAIME. AF_08/2022</t>
  </si>
  <si>
    <t>EMBOÇO OU MASSA ÚNICA EM ARGAMASSA INDUSTRIALIZADA, PREPARO MECÂNICA E APLICAÇÃO COM EQUIPAMENTO DE MISTURA E PROJEÇÃO DE 1,5 M3/H DE ARGAMASSA EM PANOS DE FACHADA SEM PRESENÇA DE VÃOS, ESPESSURA DE 25 MM, ACESSO POR ANDAIME. AF_08/2022</t>
  </si>
  <si>
    <t>EMBOÇO OU MASSA ÚNICA EM ARGAMASSA INDUSTRIALIZADA, PREPARO MECÂNICA E APLICAÇÃO COM EQUIPAMENTO DE MISTURA E PROJEÇÃO DE 1,5 M3/H DE ARGAMASSA EM PANOS DE FACHADA SEM PRESENÇA DE VÃOS, ESPESSURA DE 35 MM, ACESSO POR ANDAIME. AF_08/2022</t>
  </si>
  <si>
    <t>EMBOÇO OU MASSA ÚNICA EM ARGAMASSA INDUSTRIALIZADA, PREPARO MECÂNICA E APLICAÇÃO COM EQUIPAMENTO DE MISTURA E PROJEÇÃO DE 1,5 M3/H DE ARGAMASSA EM PANOS DE FACHADA SEM PRESENÇA DE VÃOS, ESPESSURA DE 45 MM, ACESSO POR ANDAIME. AF_08/2022</t>
  </si>
  <si>
    <t>EMBOÇO OU MASSA ÚNICA EM ARGAMASSA INDUSTRIALIZADA, PREPARO MECÂNICA E APLICAÇÃO COM EQUIPAMENTO DE MISTURA E PROJEÇÃO DE 1,5 M3/H DE ARGAMASSA EM PANOS DE FACHADA SEM PRESENÇA DE VÃOS, ESPESSURA DE 50 MM, ACESSO POR ANDAIME. AF_08/2022</t>
  </si>
  <si>
    <t>EMBOÇO OU MASSA ÚNICA EM ARGAMASSA INDUSTRIALIZADA, PREPARO MECÂNICO E APLICAÇÃO COM EQUIPAMENTO DE MISTURA E PROJEÇÃO DE 1,5 M3/H DE ARGAMASSA EM PANOS CEGOS DE FACHADA (SEM PRESENÇA DE VÃOS), ESPESSURA DE 25 MM. AF_08/2022</t>
  </si>
  <si>
    <t>EMBOÇO OU MASSA ÚNICA EM ARGAMASSA INDUSTRIALIZADA, PREPARO MECÂNICO E APLICAÇÃO COM EQUIPAMENTO DE MISTURA E PROJEÇÃO DE 1,5 M3/H DE ARGAMASSA EM PANOS CEGOS DE FACHADA (SEM PRESENÇA DE VÃOS), ESPESSURA DE 35 MM. AF_08/2022</t>
  </si>
  <si>
    <t>EMBOÇO OU MASSA ÚNICA EM ARGAMASSA INDUSTRIALIZADA, PREPARO MECÂNICO E APLICAÇÃO COM EQUIPAMENTO DE MISTURA E PROJEÇÃO DE 1,5 M3/H DE ARGAMASSA EM PANOS CEGOS DE FACHADA (SEM PRESENÇA DE VÃOS), ESPESSURA DE 45 MM. AF_08/2022</t>
  </si>
  <si>
    <t>EMBOÇO OU MASSA ÚNICA EM ARGAMASSA INDUSTRIALIZADA, PREPARO MECÂNICO E APLICAÇÃO COM EQUIPAMENTO DE MISTURA E PROJEÇÃO DE 1,5 M3/H DE ARGAMASSA EM PANOS CEGOS DE FACHADA (SEM PRESENÇA DE VÃOS), ESPESSURA MAIOR OU IGUAL A 50 MM. AF_08/2022</t>
  </si>
  <si>
    <t>EMBOÇO OU MASSA ÚNICA EM ARGAMASSA INDUSTRIALIZADA, PREPARO MECÂNICO E APLICAÇÃO COM EQUIPAMENTO DE MISTURA E PROJEÇÃO DE 1,5 M3/H DE ARGAMASSA EM PANOS DE FACHADA COM PRESENÇA DE VÃOS, ESPESSURA DE 25 MM. AF_08/2022</t>
  </si>
  <si>
    <t>EMBOÇO OU MASSA ÚNICA EM ARGAMASSA INDUSTRIALIZADA, PREPARO MECÂNICO E APLICAÇÃO COM EQUIPAMENTO DE MISTURA E PROJEÇÃO DE 1,5 M3/H DE ARGAMASSA EM PANOS DE FACHADA COM PRESENÇA DE VÃOS, ESPESSURA DE 35 MM. AF_08/2022</t>
  </si>
  <si>
    <t>EMBOÇO OU MASSA ÚNICA EM ARGAMASSA INDUSTRIALIZADA, PREPARO MECÂNICO E APLICAÇÃO COM EQUIPAMENTO DE MISTURA E PROJEÇÃO DE 1,5 M3/H DE ARGAMASSA EM PANOS DE FACHADA COM PRESENÇA DE VÃOS, ESPESSURA DE 45 MM. AF_08/2022</t>
  </si>
  <si>
    <t>EMBOÇO OU MASSA ÚNICA EM ARGAMASSA INDUSTRIALIZADA, PREPARO MECÂNICO E APLICAÇÃO COM EQUIPAMENTO DE MISTURA E PROJEÇÃO DE 1,5 M3/H DE ARGAMASSA EM PANOS DE FACHADA COM PRESENÇA DE VÃOS, ESPESSURA MAIOR OU IGUAL A 50 MM. AF_08/2022</t>
  </si>
  <si>
    <t>EMBOÇO OU MASSA ÚNICA EM ARGAMASSA INDUSTRIALIZADA, PREPARO MECÂNICO E APLICAÇÃO COM EQUIPAMENTO DE MISTURA E PROJEÇÃO DE 1,5 M3/H DE ARGAMASSA NAS PAREDES INTERNAS DA SACADA, ESPESSURA 35 MM, SEM USO DE TELA METÁLICA. AF_08/2022</t>
  </si>
  <si>
    <t>EMBOÇO OU MASSA ÚNICA EM ARGAMASSA INDUSTRIALIZADA, PREPARO MECÂNICO E APLICAÇÃO COM EQUIPAMENTO DE MISTURA E PROJEÇÃO DE 1,5 M3/H EM SUPERFÍCIES EXTERNAS DA SACADA, ESPESSURA 25 MM, SEM USO DE TELA METÁLICA. AF_08/2022</t>
  </si>
  <si>
    <t>EMBOÇO OU MASSA ÚNICA EM ARGAMASSA INDUSTRIALIZADA, PREPARO MECÂNICO E APLICAÇÃO COM EQUIPAMENTO DE MISTURA E PROJEÇÃO DE 1,5 M3/H EM SUPERFÍCIES EXTERNAS DA SACADA, ESPESSURA 35 MM, SEM USO DE TELA METÁLICA. AF_08/2022</t>
  </si>
  <si>
    <t>EMBOÇO OU MASSA ÚNICA EM ARGAMASSA INDUSTRIALIZADA, PREPARO MECÂNICO E APLICAÇÃO COM EQUIPAMENTO DE MISTURA E PROJEÇÃO DE 1,5 M3/H EM SUPERFÍCIES EXTERNAS DA SACADA, ESPESSURA 45 MM, SEM USO DE TELA METÁLICA. AF_08/2022</t>
  </si>
  <si>
    <t>EMBOÇO OU MASSA ÚNICA EM ARGAMASSA INDUSTRIALIZADA, PREPARO MECÂNICO E APLICAÇÃO COM EQUIPAMENTO DE MISTURA E PROJEÇÃO DE 1,5 M3/H EM SUPERFÍCIES EXTERNAS DA SACADA, ESPESSURA MAIOR OU IGUAL A 50 MM, SEM USO DE TELA METÁLICA. AF_08/2022</t>
  </si>
  <si>
    <t>EMBOÇO OU MASSA ÚNICA EM ARGAMASSA INDUSTRIALIZADA, PREPARO MECÂNICO E APLICAÇÃO COM EQUIPAMENTO DE MISTURA E PROJEÇÃO DE 1,5 M3/H NAS PAREDES INTERNAS DA SACADA, ESPESSURA 25 MM, SEM USO DE TELA METÁLICA. AF_08/2022</t>
  </si>
  <si>
    <t>EMBOÇO OU MASSA ÚNICA EM ARGAMASSA INDUSTRIALIZADA, PREPARO MECÂNICO E APLICAÇÃO COM EQUIPAMENTO DE MISTURA E PROJEÇÃO DE 1,5 M3/H, NAS SUPERFÍCIES EXTERNAS DA SACADA, ESPESSURA DE 25 MM, ACESSO POR ANDAIME, SEM USO DE TELA METÁLICA. AF_08/2022</t>
  </si>
  <si>
    <t>EMBOÇO OU MASSA ÚNICA EM ARGAMASSA INDUSTRIALIZADA, PREPARO MECÂNICO E APLICAÇÃO COM EQUIPAMENTO DE MISTURA E PROJEÇÃO DE 1,5 M3/H, NAS SUPERFÍCIES EXTERNAS DA SACADA, ESPESSURA DE 35 MM, ACESSO POR ANDAIME, SEM USO DE TELA METÁLICA. AF_08/2022</t>
  </si>
  <si>
    <t>EMBOÇO OU MASSA ÚNICA EM ARGAMASSA INDUSTRIALIZADA, PREPARO MECÂNICO E APLICAÇÃO COM EQUIPAMENTO DE MISTURA E PROJEÇÃO DE 1,5 M3/H, NAS SUPERFÍCIES EXTERNAS DA SACADA, ESPESSURA DE 45 MM, ACESSO POR ANDAIME, SEM USO DE TELA METÁLICA. AF_08/2022</t>
  </si>
  <si>
    <t>EMBOÇO OU MASSA ÚNICA EM ARGAMASSA INDUSTRIALIZADA, PREPARO MECÂNICO E APLICAÇÃO COM EQUIPAMENTO DE MISTURA E PROJEÇÃO DE 1,5 M3/H, NAS SUPERFÍCIES EXTERNAS DA SACADA, ESPESSURA DE 50 MM, ACESSO POR ANDAIME, SEM USO DE TELA METÁLICA. AF_08/2022</t>
  </si>
  <si>
    <t>EMBOÇO OU MASSA ÚNICA EM ARGAMASSA TRAÇO 1:2:8, PREPARO MANUAL, APLICADA MANUALMENTE EM PANOS CEGOS DE FACHADA (SEM PRESENÇA DE VÃOS), ESPESSURA DE 25 MM. AF_09/2022</t>
  </si>
  <si>
    <t>EMBOÇO OU MASSA ÚNICA EM ARGAMASSA TRAÇO 1:2:8, PREPARO MANUAL, APLICADA MANUALMENTE EM PANOS CEGOS DE FACHADA (SEM PRESENÇA DE VÃOS), ESPESSURA DE 35 MM. AF_08/2022</t>
  </si>
  <si>
    <t>EMBOÇO OU MASSA ÚNICA EM ARGAMASSA TRAÇO 1:2:8, PREPARO MANUAL, APLICADA MANUALMENTE EM PANOS CEGOS DE FACHADA (SEM PRESENÇA DE VÃOS), ESPESSURA DE 45 MM. AF_08/2022</t>
  </si>
  <si>
    <t>EMBOÇO OU MASSA ÚNICA EM ARGAMASSA TRAÇO 1:2:8, PREPARO MANUAL, APLICADA MANUALMENTE EM PANOS CEGOS DE FACHADA (SEM PRESENÇA DE VÃOS), ESPESSURA MAIOR OU IGUAL A 50 MM. AF_08/2022</t>
  </si>
  <si>
    <t>EMBOÇO OU MASSA ÚNICA EM ARGAMASSA TRAÇO 1:2:8, PREPARO MANUAL, APLICADA MANUALMENTE EM PANOS DE FACHADA COM PRESENÇA DE VÃOS, ESPESSURA DE 25 MM, ACESSO POR ANDAIME. AF_08/2022</t>
  </si>
  <si>
    <t>EMBOÇO OU MASSA ÚNICA EM ARGAMASSA TRAÇO 1:2:8, PREPARO MANUAL, APLICADA MANUALMENTE EM PANOS DE FACHADA COM PRESENÇA DE VÃOS, ESPESSURA DE 25 MM. AF_08/2022</t>
  </si>
  <si>
    <t>EMBOÇO OU MASSA ÚNICA EM ARGAMASSA TRAÇO 1:2:8, PREPARO MANUAL, APLICADA MANUALMENTE EM PANOS DE FACHADA COM PRESENÇA DE VÃOS, ESPESSURA DE 35 MM, ACESSO POR ANDAIME. AF_08/2022</t>
  </si>
  <si>
    <t>EMBOÇO OU MASSA ÚNICA EM ARGAMASSA TRAÇO 1:2:8, PREPARO MANUAL, APLICADA MANUALMENTE EM PANOS DE FACHADA COM PRESENÇA DE VÃOS, ESPESSURA DE 35 MM. AF_08/2022</t>
  </si>
  <si>
    <t>EMBOÇO OU MASSA ÚNICA EM ARGAMASSA TRAÇO 1:2:8, PREPARO MANUAL, APLICADA MANUALMENTE EM PANOS DE FACHADA COM PRESENÇA DE VÃOS, ESPESSURA DE 45 MM, ACESSO POR ANDAIME. AF_08/2022</t>
  </si>
  <si>
    <t>EMBOÇO OU MASSA ÚNICA EM ARGAMASSA TRAÇO 1:2:8, PREPARO MANUAL, APLICADA MANUALMENTE EM PANOS DE FACHADA COM PRESENÇA DE VÃOS, ESPESSURA DE 45 MM. AF_08/2022</t>
  </si>
  <si>
    <t>EMBOÇO OU MASSA ÚNICA EM ARGAMASSA TRAÇO 1:2:8, PREPARO MANUAL, APLICADA MANUALMENTE EM PANOS DE FACHADA COM PRESENÇA DE VÃOS, ESPESSURA DE 50 MM, ACESSO POR ANDAIME. AF_08/2022</t>
  </si>
  <si>
    <t>EMBOÇO OU MASSA ÚNICA EM ARGAMASSA TRAÇO 1:2:8, PREPARO MANUAL, APLICADA MANUALMENTE EM PANOS DE FACHADA SEM PRESENÇA DE VÃOS, ESPESSURA DE 25 MM, ACESSO POR ANDAIME. AF_08/2022</t>
  </si>
  <si>
    <t>EMBOÇO OU MASSA ÚNICA EM ARGAMASSA TRAÇO 1:2:8, PREPARO MANUAL, APLICADA MANUALMENTE EM PANOS DE FACHADA SEM PRESENÇA DE VÃOS, ESPESSURA DE 35 MM, ACESSO POR ANDAIME. AF_08/2022</t>
  </si>
  <si>
    <t>EMBOÇO OU MASSA ÚNICA EM ARGAMASSA TRAÇO 1:2:8, PREPARO MANUAL, APLICADA MANUALMENTE EM PANOS DE FACHADA SEM PRESENÇA DE VÃOS, ESPESSURA DE 45 MM, ACESSO POR ANDAIME. AF_08/2022</t>
  </si>
  <si>
    <t>EMBOÇO OU MASSA ÚNICA EM ARGAMASSA TRAÇO 1:2:8, PREPARO MANUAL, APLICADA MANUALMENTE EM PANOS DE FACHADA SEM PRESENÇA DE VÃOS, ESPESSURA DE 50 MM, ACESSO POR ANDAIME. AF_08/2022</t>
  </si>
  <si>
    <t>EMBOÇO OU MASSA ÚNICA EM ARGAMASSA TRAÇO 1:2:8, PREPARO MANUAL, APLICADA MANUALMENTE EM SUPERFÍCIES EXTERNAS DA SACADA, ESPESSURA DE 25 MM, ACESSO POR ANDAIME, SEM USO DE TELA METÁLICA. AF_08/2022</t>
  </si>
  <si>
    <t>EMBOÇO OU MASSA ÚNICA EM ARGAMASSA TRAÇO 1:2:8, PREPARO MANUAL, APLICADA MANUALMENTE EM SUPERFÍCIES EXTERNAS DA SACADA, ESPESSURA DE 25 MM, SEM USO DE TELA METÁLICA DE REFORÇO CONTRA FISSURAÇÃO. AF_08/2022</t>
  </si>
  <si>
    <t>EMBOÇO OU MASSA ÚNICA EM ARGAMASSA TRAÇO 1:2:8, PREPARO MANUAL, APLICADA MANUALMENTE EM SUPERFÍCIES EXTERNAS DA SACADA, ESPESSURA DE 35 MM, ACESSO POR ANDAIME, SEM USO DE TELA METÁLICA. AF_08/2022</t>
  </si>
  <si>
    <t>EMBOÇO OU MASSA ÚNICA EM ARGAMASSA TRAÇO 1:2:8, PREPARO MANUAL, APLICADA MANUALMENTE EM SUPERFÍCIES EXTERNAS DA SACADA, ESPESSURA DE 35 MM, SEM USO DE TELA METÁLICA DE REFORÇO CONTRA FISSURAÇÃO. AF_08/2022</t>
  </si>
  <si>
    <t>EMBOÇO OU MASSA ÚNICA EM ARGAMASSA TRAÇO 1:2:8, PREPARO MANUAL, APLICADA MANUALMENTE EM SUPERFÍCIES EXTERNAS DA SACADA, ESPESSURA DE 45 MM, ACESSO POR ANDAIME, SEM USO DE TELA METÁLICA. AF_08/2022</t>
  </si>
  <si>
    <t>EMBOÇO OU MASSA ÚNICA EM ARGAMASSA TRAÇO 1:2:8, PREPARO MANUAL, APLICADA MANUALMENTE EM SUPERFÍCIES EXTERNAS DA SACADA, ESPESSURA DE 45 MM, SEM USO DE TELA METÁLICA DE REFORÇO CONTRA FISSURAÇÃO. AF_08/2022</t>
  </si>
  <si>
    <t>EMBOÇO OU MASSA ÚNICA EM ARGAMASSA TRAÇO 1:2:8, PREPARO MANUAL, APLICADA MANUALMENTE EM SUPERFÍCIES EXTERNAS DA SACADA, ESPESSURA DE 50 MM, ACESSO POR ANDAIME, SEM USO DE TELA METÁLICA. AF_08/2022</t>
  </si>
  <si>
    <t>EMBOÇO OU MASSA ÚNICA EM ARGAMASSA TRAÇO 1:2:8, PREPARO MANUAL, APLICADA MANUALMENTE EM SUPERFÍCIES EXTERNAS DA SACADA, ESPESSURA MAIOR OU IGUAL A 50 MM, SEM USO DE TELA METÁLICA DE REFORÇO CONTRA FISSURAÇÃO. AF_08/2022</t>
  </si>
  <si>
    <t>EMBOÇO OU MASSA ÚNICA EM ARGAMASSA TRAÇO 1:2:8, PREPARO MANUAL, APLICADA MANUALMENTE NAS PAREDES INTERNAS DA SACADA, ESPESSURA DE 25 MM, SEM USO DE TELA METÁLICA DE REFORÇO CONTRA FISSURAÇÃO. AF_08/2022</t>
  </si>
  <si>
    <t>EMBOÇO OU MASSA ÚNICA EM ARGAMASSA TRAÇO 1:2:8, PREPARO MANUAL, APLICADA MANUALMENTE NAS PAREDES INTERNAS DA SACADA, ESPESSURA DE 35 MM, SEM USO DE TELA METÁLICA DE REFORÇO CONTRA FISSURAÇÃO. AF_08/2022</t>
  </si>
  <si>
    <t>EMBOÇO OU MASSA ÚNICA EM ARGAMASSA TRAÇO 1:2:8, PREPARO MECÂNICA COM BETONEIRA 400 L, APLICADA COM PROJETOR TIPO CANEQUINHA EM PANOS DE FACHADA COM PRESENÇA DE VÃOS, ESPESSURA DE 25 MM, ACESSO POR ANDAIME. AF_08/2022</t>
  </si>
  <si>
    <t>EMBOÇO OU MASSA ÚNICA EM ARGAMASSA TRAÇO 1:2:8, PREPARO MECÂNICA COM BETONEIRA 400 L, APLICADA COM PROJETOR TIPO CANEQUINHA EM PANOS DE FACHADA COM PRESENÇA DE VÃOS, ESPESSURA DE 25 MM, ACESSO POR BALANCIM MANUAL. AF_08/2022</t>
  </si>
  <si>
    <t>EMBOÇO OU MASSA ÚNICA EM ARGAMASSA TRAÇO 1:2:8, PREPARO MECÂNICA COM BETONEIRA 400 L, APLICADA COM PROJETOR TIPO CANEQUINHA EM PANOS DE FACHADA COM PRESENÇA DE VÃOS, ESPESSURA DE 35 MM, ACESSO POR ANDAIME. AF_08/2022</t>
  </si>
  <si>
    <t>EMBOÇO OU MASSA ÚNICA EM ARGAMASSA TRAÇO 1:2:8, PREPARO MECÂNICA COM BETONEIRA 400 L, APLICADA COM PROJETOR TIPO CANEQUINHA EM PANOS DE FACHADA COM PRESENÇA DE VÃOS, ESPESSURA DE 35 MM, ACESSO POR BALANCIM MANUAL. AF_08/2022</t>
  </si>
  <si>
    <t>EMBOÇO OU MASSA ÚNICA EM ARGAMASSA TRAÇO 1:2:8, PREPARO MECÂNICA COM BETONEIRA 400 L, APLICADA COM PROJETOR TIPO CANEQUINHA EM PANOS DE FACHADA COM PRESENÇA DE VÃOS, ESPESSURA DE 45 MM, ACESSO POR ANDAIME. AF_08/2022</t>
  </si>
  <si>
    <t>EMBOÇO OU MASSA ÚNICA EM ARGAMASSA TRAÇO 1:2:8, PREPARO MECÂNICA COM BETONEIRA 400 L, APLICADA COM PROJETOR TIPO CANEQUINHA EM PANOS DE FACHADA COM PRESENÇA DE VÃOS, ESPESSURA DE 45 MM, ACESSO POR BALANCIM MANUAL. AF_08/2022</t>
  </si>
  <si>
    <t>EMBOÇO OU MASSA ÚNICA EM ARGAMASSA TRAÇO 1:2:8, PREPARO MECÂNICA COM BETONEIRA 400 L, APLICADA COM PROJETOR TIPO CANEQUINHA EM PANOS DE FACHADA COM PRESENÇA DE VÃOS, ESPESSURA DE 50 MM, ACESSO POR ANDAIME. AF_08/2022</t>
  </si>
  <si>
    <t>EMBOÇO OU MASSA ÚNICA EM ARGAMASSA TRAÇO 1:2:8, PREPARO MECÂNICA COM BETONEIRA 400 L, APLICADA COM PROJETOR TIPO CANEQUINHA EM PANOS DE FACHADA COM PRESENÇA DE VÃOS, ESPESSURA DE 50 MM, ACESSO POR BALANCIM MANUAL. AF_08/2022</t>
  </si>
  <si>
    <t>EMBOÇO OU MASSA ÚNICA EM ARGAMASSA TRAÇO 1:2:8, PREPARO MECÂNICA COM BETONEIRA 400 L, APLICADA COM PROJETOR TIPO CANEQUINHA EM PANOS DE FACHADA SEM PRESENÇA DE VÃOS, ESPESSURA DE 25 MM, ACESSO POR ANDAIME. AF_08/2022</t>
  </si>
  <si>
    <t>EMBOÇO OU MASSA ÚNICA EM ARGAMASSA TRAÇO 1:2:8, PREPARO MECÂNICA COM BETONEIRA 400 L, APLICADA COM PROJETOR TIPO CANEQUINHA EM PANOS DE FACHADA SEM PRESENÇA DE VÃOS, ESPESSURA DE 25 MM, ACESSO POR BALANCIM MANUAL. AF_08/2022</t>
  </si>
  <si>
    <t>EMBOÇO OU MASSA ÚNICA EM ARGAMASSA TRAÇO 1:2:8, PREPARO MECÂNICA COM BETONEIRA 400 L, APLICADA COM PROJETOR TIPO CANEQUINHA EM PANOS DE FACHADA SEM PRESENÇA DE VÃOS, ESPESSURA DE 35 MM, ACESSO POR ANDAIME. AF_08/2022</t>
  </si>
  <si>
    <t>EMBOÇO OU MASSA ÚNICA EM ARGAMASSA TRAÇO 1:2:8, PREPARO MECÂNICA COM BETONEIRA 400 L, APLICADA COM PROJETOR TIPO CANEQUINHA EM PANOS DE FACHADA SEM PRESENÇA DE VÃOS, ESPESSURA DE 35 MM, ACESSO POR BALANCIM MANUAL. AF_08/2022</t>
  </si>
  <si>
    <t>EMBOÇO OU MASSA ÚNICA EM ARGAMASSA TRAÇO 1:2:8, PREPARO MECÂNICA COM BETONEIRA 400 L, APLICADA COM PROJETOR TIPO CANEQUINHA EM PANOS DE FACHADA SEM PRESENÇA DE VÃOS, ESPESSURA DE 45 MM, ACESSO POR ANDAIME. AF_08/2022</t>
  </si>
  <si>
    <t>EMBOÇO OU MASSA ÚNICA EM ARGAMASSA TRAÇO 1:2:8, PREPARO MECÂNICA COM BETONEIRA 400 L, APLICADA COM PROJETOR TIPO CANEQUINHA EM PANOS DE FACHADA SEM PRESENÇA DE VÃOS, ESPESSURA DE 45 MM, ACESSO POR BALANCIM MANUAL. AF_08/2022</t>
  </si>
  <si>
    <t>EMBOÇO OU MASSA ÚNICA EM ARGAMASSA TRAÇO 1:2:8, PREPARO MECÂNICA COM BETONEIRA 400 L, APLICADA COM PROJETOR TIPO CANEQUINHA EM PANOS DE FACHADA SEM PRESENÇA DE VÃOS, ESPESSURA DE 50 MM, ACESSO POR ANDAIME. AF_08/2022</t>
  </si>
  <si>
    <t>EMBOÇO OU MASSA ÚNICA EM ARGAMASSA TRAÇO 1:2:8, PREPARO MECÂNICA COM BETONEIRA 400 L, APLICADA COM PROJETOR TIPO CANEQUINHA EM PANOS DE FACHADA SEM PRESENÇA DE VÃOS, ESPESSURA DE 50 MM, ACESSO POR BALANCIM MANUAL. AF_08/2022</t>
  </si>
  <si>
    <t>EMBOÇO OU MASSA ÚNICA EM ARGAMASSA TRAÇO 1:2:8, PREPARO MECÂNICA COM BETONEIRA 400 L, APLICADA COM PROJETOR TIPO CANEQUINHA EM SUPERFÍCIES EXTERNAS DA SACADA, ESPESSURA DE 25 MM, ACESSO POR ANDAIME, SEM USO DE TELA METÁLICA. AF_08/2022</t>
  </si>
  <si>
    <t>EMBOÇO OU MASSA ÚNICA EM ARGAMASSA TRAÇO 1:2:8, PREPARO MECÂNICA COM BETONEIRA 400 L, APLICADA COM PROJETOR TIPO CANEQUINHA EM SUPERFÍCIES EXTERNAS DA SACADA, ESPESSURA DE 25 MM, ACESSO POR BALANCIM MANUAL, SEM USO DE TELA METÁLICA. AF_08/2022</t>
  </si>
  <si>
    <t>EMBOÇO OU MASSA ÚNICA EM ARGAMASSA TRAÇO 1:2:8, PREPARO MECÂNICA COM BETONEIRA 400 L, APLICADA COM PROJETOR TIPO CANEQUINHA EM SUPERFÍCIES EXTERNAS DA SACADA, ESPESSURA DE 35 MM, ACESSO POR BALANCIM MANUAL, SEM USO DE TELA METÁLICA. AF_08/2022</t>
  </si>
  <si>
    <t>EMBOÇO OU MASSA ÚNICA EM ARGAMASSA TRAÇO 1:2:8, PREPARO MECÂNICA COM BETONEIRA 400 L, APLICADA COM PROJETOR TIPO CANEQUINHA EM SUPERFÍCIES EXTERNAS DA SACADA, ESPESSURA DE 45 MM, ACESSO POR BALANCIM MANUAL, SEM USO DE TELA METÁLICA. AF_08/2022</t>
  </si>
  <si>
    <t>EMBOÇO OU MASSA ÚNICA EM ARGAMASSA TRAÇO 1:2:8, PREPARO MECÂNICA COM BETONEIRA 400 L, APLICADA COM PROJETOR TIPO CANEQUINHA EM SUPERFÍCIES EXTERNAS DA SACADA, ESPESSURA DE 50 MM, ACESSO POR BALANCIM MANUAL, SEM USO DE TELA METÁLICA. AF_08/2022</t>
  </si>
  <si>
    <t>EMBOÇO OU MASSA ÚNICA EM ARGAMASSA TRAÇO 1:2:8, PREPARO MECÂNICA COM BETONEIRA 400 L, APLICADA COM PROJETOR TIPO CANEQUINHA EM SUPERFÍCIES INTERNAS DA SACADA, ESPESSURA DE 25 MM, SEM USO DE TELA METÁLICA. AF_08/2022</t>
  </si>
  <si>
    <t>EMBOÇO OU MASSA ÚNICA EM ARGAMASSA TRAÇO 1:2:8, PREPARO MECÂNICA COM BETONEIRA 400 L, APLICADA COM PROJETOR TIPO CANEQUINHA EM SUPERFÍCIES INTERNAS DA SACADA, ESPESSURA DE 35 MM, SEM USO DE TELA METÁLICA. AF_08/2022</t>
  </si>
  <si>
    <t>EMBOÇO OU MASSA ÚNICA EM ARGAMASSA TRAÇO 1:2:8, PREPARO MECÂNICA COM BETONEIRA 400 L, APLICADA MANUALMENTE EM PANOS DE FACHADA COM PRESENÇA DE VÃOS, ESPESSURA DE 25 MM, ACESSO POR ANDAIME. AF_08/2022</t>
  </si>
  <si>
    <t>EMBOÇO OU MASSA ÚNICA EM ARGAMASSA TRAÇO 1:2:8, PREPARO MECÂNICA COM BETONEIRA 400 L, APLICADA MANUALMENTE EM PANOS DE FACHADA COM PRESENÇA DE VÃOS, ESPESSURA DE 35 MM, ACESSO POR ANDAIME. AF_08/2022</t>
  </si>
  <si>
    <t>EMBOÇO OU MASSA ÚNICA EM ARGAMASSA TRAÇO 1:2:8, PREPARO MECÂNICA COM BETONEIRA 400 L, APLICADA MANUALMENTE EM PANOS DE FACHADA COM PRESENÇA DE VÃOS, ESPESSURA DE 45 MM, ACESSO POR ANDAIME. AF_08/2022</t>
  </si>
  <si>
    <t>EMBOÇO OU MASSA ÚNICA EM ARGAMASSA TRAÇO 1:2:8, PREPARO MECÂNICA COM BETONEIRA 400 L, APLICADA MANUALMENTE EM PANOS DE FACHADA COM PRESENÇA DE VÃOS, ESPESSURA DE 50 MM, ACESSO POR ANDAIME. AF_08/2022</t>
  </si>
  <si>
    <t>EMBOÇO OU MASSA ÚNICA EM ARGAMASSA TRAÇO 1:2:8, PREPARO MECÂNICA COM BETONEIRA 400 L, APLICADA MANUALMENTE EM PANOS DE FACHADA SEM PRESENÇA DE VÃOS, ESPESSURA DE 25 MM, ACESSO POR ANDAIME. AF_08/2022</t>
  </si>
  <si>
    <t>EMBOÇO OU MASSA ÚNICA EM ARGAMASSA TRAÇO 1:2:8, PREPARO MECÂNICA COM BETONEIRA 400 L, APLICADA MANUALMENTE EM PANOS DE FACHADA SEM PRESENÇA DE VÃOS, ESPESSURA DE 35 MM, ACESSO POR ANDAIME. AF_08/2022</t>
  </si>
  <si>
    <t>EMBOÇO OU MASSA ÚNICA EM ARGAMASSA TRAÇO 1:2:8, PREPARO MECÂNICA COM BETONEIRA 400 L, APLICADA MANUALMENTE EM PANOS DE FACHADA SEM PRESENÇA DE VÃOS, ESPESSURA DE 45 MM, ACESSO POR ANDAIME. AF_08/2022</t>
  </si>
  <si>
    <t>EMBOÇO OU MASSA ÚNICA EM ARGAMASSA TRAÇO 1:2:8, PREPARO MECÂNICA COM BETONEIRA 400 L, APLICADA MANUALMENTE EM PANOS DE FACHADA SEM PRESENÇA DE VÃOS, ESPESSURA DE 50 MM, ACESSO POR ANDAIME. AF_08/2022</t>
  </si>
  <si>
    <t>EMBOÇO OU MASSA ÚNICA EM ARGAMASSA TRAÇO 1:2:8, PREPARO MECÂNICA COM BETONEIRA 400 L, APLICADA MANUALMENTE EM SUPERFÍCIES EXTERNAS DA SACADA, ESPESSURA DE 25 MM, ACESSO POR ANDAIME, SEM USO DE TELA METÁLICA. AF_08/2022</t>
  </si>
  <si>
    <t>EMBOÇO OU MASSA ÚNICA EM ARGAMASSA TRAÇO 1:2:8, PREPARO MECÂNICA COM BETONEIRA 400 L, APLICADA MANUALMENTE EM SUPERFÍCIES EXTERNAS DA SACADA, ESPESSURA DE 35 MM, ACESSO POR ANDAIME, SEM USO DE TELA METÁLICA. AF_08/2022</t>
  </si>
  <si>
    <t>EMBOÇO OU MASSA ÚNICA EM ARGAMASSA TRAÇO 1:2:8, PREPARO MECÂNICO COM BETONEIRA 400 L, APLICADA COM PROJETOR TIPO CANEQUINHA EM SUPERFÍCIES EXTERNAS DA SACADA, ESPESSURA DE 35 MM, ACESSO POR ANDAIME, SEM USO DE TELA METÁLICA. AF_08/2022</t>
  </si>
  <si>
    <t>EMBOÇO OU MASSA ÚNICA EM ARGAMASSA TRAÇO 1:2:8, PREPARO MECÂNICO COM BETONEIRA 400 L, APLICADA COM PROJETOR TIPO CANEQUINHA EM SUPERFÍCIES EXTERNAS DA SACADA, ESPESSURA DE 45 MM, ACESSO POR ANDAIME, SEM USO DE TELA METÁLICA. AF_08/2022</t>
  </si>
  <si>
    <t>EMBOÇO OU MASSA ÚNICA EM ARGAMASSA TRAÇO 1:2:8, PREPARO MECÂNICO COM BETONEIRA 400 L, APLICADA COM PROJETOR TIPO CANEQUINHA EM SUPERFÍCIES EXTERNAS DA SACADA, ESPESSURA DE 50 MM, ACESSO POR ANDAIME, SEM USO DE TELA METÁLICA. AF_08/2022</t>
  </si>
  <si>
    <t>EMBOÇO OU MASSA ÚNICA EM ARGAMASSA TRAÇO 1:2:8, PREPARO MECÂNICO COM BETONEIRA 400 L, APLICADA MANUALMENTE EM PANOS CEGOS DE FACHADA (SEM PRESENÇA DE VÃOS), ESPESSURA DE 25 MM. AF_08/2022</t>
  </si>
  <si>
    <t>EMBOÇO OU MASSA ÚNICA EM ARGAMASSA TRAÇO 1:2:8, PREPARO MECÂNICO COM BETONEIRA 400 L, APLICADA MANUALMENTE EM PANOS CEGOS DE FACHADA (SEM PRESENÇA DE VÃOS), ESPESSURA DE 35 MM. AF_08/2022</t>
  </si>
  <si>
    <t>EMBOÇO OU MASSA ÚNICA EM ARGAMASSA TRAÇO 1:2:8, PREPARO MECÂNICO COM BETONEIRA 400 L, APLICADA MANUALMENTE EM PANOS CEGOS DE FACHADA (SEM PRESENÇA DE VÃOS), ESPESSURA DE 45 MM. AF_08/2022</t>
  </si>
  <si>
    <t>EMBOÇO OU MASSA ÚNICA EM ARGAMASSA TRAÇO 1:2:8, PREPARO MECÂNICO COM BETONEIRA 400 L, APLICADA MANUALMENTE EM PANOS CEGOS DE FACHADA (SEM PRESENÇA DE VÃOS), ESPESSURA MAIOR OU IGUAL A 50 MM. AF_08/2022</t>
  </si>
  <si>
    <t>EMBOÇO OU MASSA ÚNICA EM ARGAMASSA TRAÇO 1:2:8, PREPARO MECÂNICO COM BETONEIRA 400 L, APLICADA MANUALMENTE EM PANOS DE FACHADA COM PRESENÇA DE VÃOS, ESPESSURA DE 25 MM. AF_08/2022</t>
  </si>
  <si>
    <t>EMBOÇO OU MASSA ÚNICA EM ARGAMASSA TRAÇO 1:2:8, PREPARO MECÂNICO COM BETONEIRA 400 L, APLICADA MANUALMENTE EM PANOS DE FACHADA COM PRESENÇA DE VÃOS, ESPESSURA DE 35 MM. AF_08/2022</t>
  </si>
  <si>
    <t>EMBOÇO OU MASSA ÚNICA EM ARGAMASSA TRAÇO 1:2:8, PREPARO MECÂNICO COM BETONEIRA 400 L, APLICADA MANUALMENTE EM PANOS DE FACHADA COM PRESENÇA DE VÃOS, ESPESSURA DE 45 MM. AF_08/2022</t>
  </si>
  <si>
    <t>EMBOÇO OU MASSA ÚNICA EM ARGAMASSA TRAÇO 1:2:8, PREPARO MECÂNICO COM BETONEIRA 400 L, APLICADA MANUALMENTE EM PANOS DE FACHADA COM PRESENÇA DE VÃOS, ESPESSURA MAIOR OU IGUAL A 50 MM. AF_08/2022</t>
  </si>
  <si>
    <t>EMBOÇO OU MASSA ÚNICA EM ARGAMASSA TRAÇO 1:2:8, PREPARO MECÂNICO COM BETONEIRA 400 L, APLICADA MANUALMENTE EM SUPERFÍCIES EXTERNAS DA SACADA, ESPESSURA DE 25 MM, SEM USO DE TELA METÁLICA DE REFORÇO CONTRA FISSURAÇÃO. AF_08/2022</t>
  </si>
  <si>
    <t>EMBOÇO OU MASSA ÚNICA EM ARGAMASSA TRAÇO 1:2:8, PREPARO MECÂNICO COM BETONEIRA 400 L, APLICADA MANUALMENTE EM SUPERFÍCIES EXTERNAS DA SACADA, ESPESSURA DE 35 MM, SEM USO DE TELA METÁLICA DE REFORÇO CONTRA FISSURAÇÃO. AF_08/2022</t>
  </si>
  <si>
    <t>EMBOÇO OU MASSA ÚNICA EM ARGAMASSA TRAÇO 1:2:8, PREPARO MECÂNICO COM BETONEIRA 400 L, APLICADA MANUALMENTE EM SUPERFÍCIES EXTERNAS DA SACADA, ESPESSURA DE 45 MM, ACESSO POR ANDAIME, SEM USO DE TELA METÁLICA. AF_08/2022</t>
  </si>
  <si>
    <t>EMBOÇO OU MASSA ÚNICA EM ARGAMASSA TRAÇO 1:2:8, PREPARO MECÂNICO COM BETONEIRA 400 L, APLICADA MANUALMENTE EM SUPERFÍCIES EXTERNAS DA SACADA, ESPESSURA DE 45 MM, SEM USO DE TELA METÁLICA DE REFORÇO CONTRA FISSURAÇÃO. AF_08/2022</t>
  </si>
  <si>
    <t>EMBOÇO OU MASSA ÚNICA EM ARGAMASSA TRAÇO 1:2:8, PREPARO MECÂNICO COM BETONEIRA 400 L, APLICADA MANUALMENTE EM SUPERFÍCIES EXTERNAS DA SACADA, ESPESSURA DE 50 MM, ACESSO POR ANDAIME, SEM USO DE TELA METÁLICA. AF_08/2022</t>
  </si>
  <si>
    <t>EMBOÇO OU MASSA ÚNICA EM ARGAMASSA TRAÇO 1:2:8, PREPARO MECÂNICO COM BETONEIRA 400 L, APLICADA MANUALMENTE EM SUPERFÍCIES EXTERNAS DA SACADA, ESPESSURA MAIOR OU IGUAL A 50 MM, SEM USO DE TELA METÁLICA DE REFORÇO CONTRA FISSURAÇÃO. AF_08/2022</t>
  </si>
  <si>
    <t>EMBOÇO OU MASSA ÚNICA EM ARGAMASSA TRAÇO 1:2:8, PREPARO MECÂNICO COM BETONEIRA 400 L, APLICADA MANUALMENTE NAS PAREDES INTERNAS DA SACADA, ESPESSURA DE 25 MM, SEM USO DE TELA METÁLICA DE REFORÇO CONTRA FISSURAÇÃO. AF_08/2022</t>
  </si>
  <si>
    <t>EMBOÇO OU MASSA ÚNICA EM ARGAMASSA TRAÇO 1:2:8, PREPARO MECÂNICO COM BETONEIRA 400 L, APLICADA MANUALMENTE NAS PAREDES INTERNAS DA SACADA, ESPESSURA DE 35 MM, SEM USO DE TELA METÁLICA DE REFORÇO CONTRA FISSURAÇÃO. AF_08/2022</t>
  </si>
  <si>
    <t>EMBOÇO, EM ARGAMASSA INDUSTRIALIZADA, PREPARO MECÂNICO, APLICADO COM EQUIPAMENTO DE MISTURA E PROJEÇÃO DE ARGAMASSA EM PAREDES INTERNAS, E = 10MM, COM TALISCAS. AF_03/2024</t>
  </si>
  <si>
    <t>EMBOÇO, EM ARGAMASSA INDUSTRIALIZADA, PREPARO MECÂNICO, APLICADO COM EQUIPAMENTO DE MISTURA E PROJEÇÃO DE ARGAMASSA EM PAREDES INTERNAS, E = 17,5MM, COM TALISCAS. AF_03/2024</t>
  </si>
  <si>
    <t>EMBOÇO, EM ARGAMASSA TRAÇO 1:2:8, PREPARO MANUAL, APLICADO MANUALMENTE EM PAREDES INTERNAS DE AMBIENTES COM PÉ-DIREITO DUPLO E ÁREA ENTRE 5M² E 10M², E = 10MM, COM TALISCAS. AF_03/2024</t>
  </si>
  <si>
    <t>EMBOÇO, EM ARGAMASSA TRAÇO 1:2:8, PREPARO MANUAL, APLICADO MANUALMENTE EM PAREDES INTERNAS DE AMBIENTES COM PÉ-DIREITO DUPLO E ÁREA ENTRE 5M² E 10M², E = 17,5MM, COM TALISCAS. AF_03/2024</t>
  </si>
  <si>
    <t>EMBOÇO, EM ARGAMASSA TRAÇO 1:2:8, PREPARO MANUAL, APLICADO MANUALMENTE EM PAREDES INTERNAS DE AMBIENTES COM PÉ-DIREITO DUPLO E ÁREA MAIOR QUE 10M², E = 10MM, COM TALISCAS. AF_03/2024</t>
  </si>
  <si>
    <t>EMBOÇO, EM ARGAMASSA TRAÇO 1:2:8, PREPARO MANUAL, APLICADO MANUALMENTE EM PAREDES INTERNAS DE AMBIENTES COM PÉ-DIREITO DUPLO E ÁREA MAIOR QUE 10M², E = 17,5MM, COM TALISCAS. AF_03/2024</t>
  </si>
  <si>
    <t>EMBOÇO, EM ARGAMASSA TRAÇO 1:2:8, PREPARO MANUAL, APLICADO MANUALMENTE EM PAREDES INTERNAS DE AMBIENTES COM PÉ-DIREITO DUPLO E ÁREA MENOR QUE 5M², E = 10MM, COM TALISCAS. AF_03/2024</t>
  </si>
  <si>
    <t>EMBOÇO, EM ARGAMASSA TRAÇO 1:2:8, PREPARO MANUAL, APLICADO MANUALMENTE EM PAREDES INTERNAS DE AMBIENTES COM PÉ-DIREITO DUPLO E ÁREA MENOR QUE 5M², E = 17,5MM, COM TALISCAS. AF_03/2024</t>
  </si>
  <si>
    <t>EMBOÇO, EM ARGAMASSA TRAÇO 1:2:8, PREPARO MANUAL, APLICADO MANUALMENTE EM PAREDES INTERNAS DE AMBIENTES COM ÁREA ENTRE 5M² E 10M², E = 10MM, COM TALISCAS. AF_03/2024</t>
  </si>
  <si>
    <t>EMBOÇO, EM ARGAMASSA TRAÇO 1:2:8, PREPARO MANUAL, APLICADO MANUALMENTE EM PAREDES INTERNAS DE AMBIENTES COM ÁREA ENTRE 5M² E 10M², E = 17,5MM, COM TALISCAS. AF_03/2024</t>
  </si>
  <si>
    <t>EMBOÇO, EM ARGAMASSA TRAÇO 1:2:8, PREPARO MANUAL, APLICADO MANUALMENTE EM PAREDES INTERNAS DE AMBIENTES COM ÁREA MAIOR QUE 10M², E = 10MM, COM TALISCAS. AF_03/2024</t>
  </si>
  <si>
    <t>EMBOÇO, EM ARGAMASSA TRAÇO 1:2:8, PREPARO MANUAL, APLICADO MANUALMENTE EM PAREDES INTERNAS DE AMBIENTES COM ÁREA MAIOR QUE 10M², E = 17,5MM, COM TALISCAS. AF_03/2024</t>
  </si>
  <si>
    <t>EMBOÇO, EM ARGAMASSA TRAÇO 1:2:8, PREPARO MANUAL, APLICADO MANUALMENTE EM PAREDES INTERNAS DE AMBIENTES COM ÁREA MENOR QUE 5M², E = 17,5MM, COM TALISCAS. AF_03/2024</t>
  </si>
  <si>
    <t>EMBOÇO, EM ARGAMASSA TRAÇO 1:2:8, PREPARO MANUAL, APLICADO MANUALMENTE EM PAREDES INTERNAS, PARA AMBIENTES COM ÁREA MENOR QUE 5M², E = 10MM, COM TALISCAS. AF_03/2024</t>
  </si>
  <si>
    <t>EMBOÇO, EM ARGAMASSA TRAÇO 1:2:8, PREPARO MECÂNICO, APLICADO MANUALMENTE EM PAREDES INTERNAS DE AMBIENTES COM PÉ-DIREITO DUPLO E ÁREA ENTRE 5M² E 10M², E = 10MM, COM TALISCAS. AF_03/2024</t>
  </si>
  <si>
    <t>EMBOÇO, EM ARGAMASSA TRAÇO 1:2:8, PREPARO MECÂNICO, APLICADO MANUALMENTE EM PAREDES INTERNAS DE AMBIENTES COM PÉ-DIREITO DUPLO E ÁREA ENTRE 5M² E 10M², E = 17,5MM, COM TALISCAS. AF_03/2024</t>
  </si>
  <si>
    <t>EMBOÇO, EM ARGAMASSA TRAÇO 1:2:8, PREPARO MECÂNICO, APLICADO MANUALMENTE EM PAREDES INTERNAS DE AMBIENTES COM PÉ-DIREITO DUPLO E ÁREA MAIOR QUE 10M², E = 10MM, COM TALISCAS. AF_03/2024</t>
  </si>
  <si>
    <t>EMBOÇO, EM ARGAMASSA TRAÇO 1:2:8, PREPARO MECÂNICO, APLICADO MANUALMENTE EM PAREDES INTERNAS DE AMBIENTES COM PÉ-DIREITO DUPLO E ÁREA MAIOR QUE 10M², E = 17,5MM, COM TALISCAS. AF_03/2024</t>
  </si>
  <si>
    <t>EMBOÇO, EM ARGAMASSA TRAÇO 1:2:8, PREPARO MECÂNICO, APLICADO MANUALMENTE EM PAREDES INTERNAS DE AMBIENTES COM PÉ-DIREITO DUPLO E ÁREA MENOR QUE 5M², E = 10MM, COM TALISCAS. AF_03/2024</t>
  </si>
  <si>
    <t>EMBOÇO, EM ARGAMASSA TRAÇO 1:2:8, PREPARO MECÂNICO, APLICADO MANUALMENTE EM PAREDES INTERNAS DE AMBIENTES COM PÉ-DIREITO DUPLO E ÁREA MENOR QUE 5M², E = 17,5MM, COM TALISCAS. AF_03/2024</t>
  </si>
  <si>
    <t>EMBOÇO, EM ARGAMASSA TRAÇO 1:2:8, PREPARO MECÂNICO, APLICADO MANUALMENTE EM PAREDES INTERNAS DE AMBIENTES COM ÁREA ENTRE 5M² E 10M², E = 10MM, COM TALISCAS. AF_03/2024</t>
  </si>
  <si>
    <t>EMBOÇO, EM ARGAMASSA TRAÇO 1:2:8, PREPARO MECÂNICO, APLICADO MANUALMENTE EM PAREDES INTERNAS DE AMBIENTES COM ÁREA ENTRE 5M² E 10M², E = 17,5MM, COM TALISCAS. AF_03/2024</t>
  </si>
  <si>
    <t>EMBOÇO, EM ARGAMASSA TRAÇO 1:2:8, PREPARO MECÂNICO, APLICADO MANUALMENTE EM PAREDES INTERNAS DE AMBIENTES COM ÁREA MAIOR QUE 10M², E = 10MM, COM TALISCAS. AF_03/2024</t>
  </si>
  <si>
    <t>EMBOÇO, EM ARGAMASSA TRAÇO 1:2:8, PREPARO MECÂNICO, APLICADO MANUALMENTE EM PAREDES INTERNAS DE AMBIENTES COM ÁREA MAIOR QUE 10M², E = 17,5MM, COM TALISCAS. AF_03/2024</t>
  </si>
  <si>
    <t>EMBOÇO, EM ARGAMASSA TRAÇO 1:2:8, PREPARO MECÂNICO, APLICADO MANUALMENTE EM PAREDES INTERNAS DE AMBIENTES COM ÁREA MENOR QUE 5M², E =17,5MM, COM TALISCAS. AF_03/2024</t>
  </si>
  <si>
    <t>EMBOÇO, EM ARGAMASSA TRAÇO 1:2:8, PREPARO MECÂNICO, APLICADO MANUALMENTE EM PAREDES INTERNAS, PARA AMBIENTES COM ÁREA MENOR QUE 5M², E = 10MM, COM TALISCAS. AF_03/2024</t>
  </si>
  <si>
    <t>MASSA ÚNICA, EM ARGAMASSA INDUSTRIALIZADA, PREPARO MECÂNICO, APLICADA COM EQUIPAMENTO DE MISTURA E PROJEÇÃO DE ARGAMASSA EM PAREDES INTERNAS, E = 10MM, COM TALISCAS. AF_03/2024</t>
  </si>
  <si>
    <t>MASSA ÚNICA, EM ARGAMASSA INDUSTRIALIZADA, PREPARO MECÂNICO, APLICADA COM EQUIPAMENTO DE MISTURA E PROJEÇÃO DE ARGAMASSA EM PAREDES INTERNAS, E = 10MM, SEM TALISCAS. AF_03/2024</t>
  </si>
  <si>
    <t>MASSA ÚNICA, EM ARGAMASSA INDUSTRIALIZADA, PREPARO MECÂNICO, APLICADA COM EQUIPAMENTO DE MISTURA E PROJEÇÃO DE ARGAMASSA EM PAREDES INTERNAS, E = 17,5MM, COM TALISCAS. AF_03/2024</t>
  </si>
  <si>
    <t>MASSA ÚNICA, EM ARGAMASSA INDUSTRIALIZADA, PREPARO MECÂNICO, APLICADA COM EQUIPAMENTO DE MISTURA E PROJEÇÃO DE ARGAMASSA EM PAREDES INTERNAS, E = 5MM, SEM TALISCAS. AF_03/2024</t>
  </si>
  <si>
    <t>MASSA ÚNICA, EM ARGAMASSA TRAÇO 1:2:8 PREPARO MANUAL, APLICADA MANUALMENTE EM PAREDES INTERNAS DE AMBIENTES COM ÁREA MAIOR QUE 10M², E = 10MM, COM TALISCAS. AF_03/2024</t>
  </si>
  <si>
    <t>MASSA ÚNICA, EM ARGAMASSA TRAÇO 1:2:8 PREPARO MECÂNICO, APLICADA MANUALMENTE EM PAREDES INTERNAS DE AMBIENTES COM ÁREA MAIOR QUE 10M², E = 10MM, COM TALISCAS. AF_03/2024</t>
  </si>
  <si>
    <t>MASSA ÚNICA, EM ARGAMASSA TRAÇO 1:2:8, PREPARO MANUAL, APLICADA MANUALMENTE EM PAREDES INTERNAS DE AMBIENTES COM PÉ-DIREITO DUPLO E ÁREA ENTRE 5M² E 10M², E = 10MM, COM TALISCAS. AF_03/2024</t>
  </si>
  <si>
    <t>MASSA ÚNICA, EM ARGAMASSA TRAÇO 1:2:8, PREPARO MANUAL, APLICADA MANUALMENTE EM PAREDES INTERNAS DE AMBIENTES COM PÉ-DIREITO DUPLO E ÁREA ENTRE 5M² E 10M², E = 17,5MM, COM TALISCAS. AF_03/2024</t>
  </si>
  <si>
    <t>MASSA ÚNICA, EM ARGAMASSA TRAÇO 1:2:8, PREPARO MANUAL, APLICADA MANUALMENTE EM PAREDES INTERNAS DE AMBIENTES COM PÉ-DIREITO DUPLO E ÁREA MAIOR QUE 10M², E = 17,5MM, COM TALISCAS. AF_03/2024</t>
  </si>
  <si>
    <t>MASSA ÚNICA, EM ARGAMASSA TRAÇO 1:2:8, PREPARO MANUAL, APLICADA MANUALMENTE EM PAREDES INTERNAS DE AMBIENTES COM PÉ-DIREITO DUPLO ÁREA MAIOR QUE 10M², E = 10MM, COM TALISCAS. AF_03/2024</t>
  </si>
  <si>
    <t>MASSA ÚNICA, EM ARGAMASSA TRAÇO 1:2:8, PREPARO MANUAL, APLICADA MANUALMENTE EM PAREDES INTERNAS DE AMBIENTES COM ÁREA ENTRE 5M² E 10M², E = 10MM, COM TALISCAS. AF_03/2024</t>
  </si>
  <si>
    <t>MASSA ÚNICA, EM ARGAMASSA TRAÇO 1:2:8, PREPARO MANUAL, APLICADA MANUALMENTE EM PAREDES INTERNAS DE AMBIENTES COM ÁREA ENTRE 5M² E 10M², E = 17,5MM, COM TALISCAS. AF_03/2024</t>
  </si>
  <si>
    <t>MASSA ÚNICA, EM ARGAMASSA TRAÇO 1:2:8, PREPARO MANUAL, APLICADA MANUALMENTE EM PAREDES INTERNAS DE AMBIENTES COM ÁREA MAIOR QUE 10M², E = 17,5MM, COM TALISCAS. AF_03/2024</t>
  </si>
  <si>
    <t>MASSA ÚNICA, EM ARGAMASSA TRAÇO 1:2:8, PREPARO MECÂNICO, APLICADA MANUALMENTE EM PAREDES INTERNAS DE AMBIENTES COM PÉ-DIREITO DUPLO E ÁREA ENTRE 5M² E 10M², E = 10MM, COM TALISCAS. AF_03/2024</t>
  </si>
  <si>
    <t>MASSA ÚNICA, EM ARGAMASSA TRAÇO 1:2:8, PREPARO MECÂNICO, APLICADA MANUALMENTE EM PAREDES INTERNAS DE AMBIENTES COM PÉ-DIREITO DUPLO E ÁREA ENTRE 5M² E 10M², E = 17,5MM, COM TALISCAS. AF_03/2024</t>
  </si>
  <si>
    <t>MASSA ÚNICA, EM ARGAMASSA TRAÇO 1:2:8, PREPARO MECÂNICO, APLICADA MANUALMENTE EM PAREDES INTERNAS DE AMBIENTES COM PÉ-DIREITO DUPLO E ÁREA MAIOR QUE 10M², E = 17,5MM, COM TALISCAS. AF_03/2024</t>
  </si>
  <si>
    <t>MASSA ÚNICA, EM ARGAMASSA TRAÇO 1:2:8, PREPARO MECÂNICO, APLICADA MANUALMENTE EM PAREDES INTERNAS DE AMBIENTES COM PÉ-DIREITO DUPLO ÁREA MAIOR QUE 10M², E = 10MM, COM TALISCAS. AF_03/2024</t>
  </si>
  <si>
    <t>MASSA ÚNICA, EM ARGAMASSA TRAÇO 1:2:8, PREPARO MECÂNICO, APLICADA MANUALMENTE EM PAREDES INTERNAS DE AMBIENTES COM ÁREA ENTRE 5M² E 10M², E = 10MM, COM TALISCAS. AF_03/2024</t>
  </si>
  <si>
    <t>MASSA ÚNICA, EM ARGAMASSA TRAÇO 1:2:8, PREPARO MECÂNICO, APLICADA MANUALMENTE EM PAREDES INTERNAS DE AMBIENTES COM ÁREA ENTRE 5M² E 10M², E = 17,5MM, COM TALISCAS. AF_03/2024</t>
  </si>
  <si>
    <t>MASSA ÚNICA, EM ARGAMASSA TRAÇO 1:2:8, PREPARO MECÂNICO, APLICADA MANUALMENTE EM PAREDES INTERNAS DE AMBIENTES COM ÁREA MAIOR QUE 10M², E = 17,5MM, COM TALISCAS. AF_03/2024</t>
  </si>
  <si>
    <t>MASSA ÚNICA, EM ARGAMASSA TRAÇO 1:2:8, PREPARO MECÂNICO, APLICADA MANUALMENTE EM TETO DE AMBIENTES COM PAREDES EM PÉ-DIREITO DUPLO, E = 10MM, COM TALISCAS. AF_03/2024</t>
  </si>
  <si>
    <t>MASSA ÚNICA, EM ARGAMASSA TRAÇO 1:2:8, PREPARO MECÂNICO, APLICADA MANUALMENTE EM TETO DE AMBIENTES COM PAREDES EM PÉ-DIREITO DUPLO, E = 17,5MM, COM TALISCAS. AF_03/2024</t>
  </si>
  <si>
    <t>MASSA ÚNICA, EM ARGAMASSA TRAÇO 1:2:8, PREPARO MECÂNICO, APLICADA MANUALMENTE EM TETO, E = 10MM, COM TALISCAS. AF_03/2024</t>
  </si>
  <si>
    <t>MASSA ÚNICA, EM ARGAMASSA TRAÇO 1:2:8, PREPARO MECÂNICO, APLICADA MANUALMENTE EM TETO, E = 17,5MM, COM TALISCAS. AF_03/2024</t>
  </si>
  <si>
    <t>CARGA, MANOBRA E DESCARGA DE ESCAVADEIRA SOBRE ESTEIRAS, PESO OPERACIONAL DE 17 T, EM CAVALO MECÂNICO 6X2 COM PRANCHA RETA. AF_01/2026</t>
  </si>
  <si>
    <t>CARGA, MANOBRA E DESCARGA DE FRESADORA DE ASFALTO A FRIO SOBRE RODAS, LARGURA 1,0 M, PESO OPERACIONAL DE 14,7 T, EM CAVALO MECÂNICO 6X2 COM PRANCHA RETA. AF_01/2026</t>
  </si>
  <si>
    <t>CARGA, MANOBRA E DESCARGA DE FRESADORA DE ASFALTO A FRIO SOBRE RODAS, LARGURA 2,0 M, PESO OPERACIONAL DE 27,7 T, EM CAVALO MECÂNICO 6X2 COM PRANCHA REBAIXADA. AF_01/2026</t>
  </si>
  <si>
    <t>CARGA, MANOBRA E DESCARGA DE GUINDASTE HIDRÁULICO AUTOPROPELIDO, COM LANÇA TRELIÇADA 41 M, PESO OPERACIONAL DE 43 T, EM CAVALO MECÂNICO 6X2 COM PRANCHA REBAIXADA. AF_01/2026</t>
  </si>
  <si>
    <t>CARGA, MANOBRA E DESCARGA DE MINICARREGADEIRA SOBRE RODAS, PESO OPERACIONAL DE 2,58 T, EM CAMINHÃO GUINCHO-SOCORRO 23000 KG. AF_01/2026</t>
  </si>
  <si>
    <t>CARGA, MANOBRA E DESCARGA DE MINICARREGADEIRA SOBRE RODAS, PESO OPERACIONAL DE 2,58 T, EM CAMINHÃO PLATAFORMA 16000 KG. AF_01/2026</t>
  </si>
  <si>
    <t>CARGA, MANOBRA E DESCARGA DE MINIESCAVADEIRA SOBRE ESTEIRA, PESO OPERACIONAL DE 3,5 T, EM CAMINHÃO GUINCHO-SOCORRO 23000 KG. AF_01/2026</t>
  </si>
  <si>
    <t>CARGA, MANOBRA E DESCARGA DE MINIESCAVADEIRA SOBRE ESTEIRA, PESO OPERACIONAL DE 3,5 T, EM CAMINHÃO PLATAFORMA 16000 KG. AF_01/2026</t>
  </si>
  <si>
    <t>CARGA, MANOBRA E DESCARGA DE MOTONIVELADORA, PESO OPERACIONAL DE 13 T, EM CAMINHÃO PLATAFORMA 23000 KG. AF_01/2026</t>
  </si>
  <si>
    <t>CARGA, MANOBRA E DESCARGA DE PÁ CARREGADEIRA SOBRE RODAS, CAÇAMBA DE 1,7 A 2,8 M3, PESO OPERACIONAL DE 11,63 T, EM CAMINHÃO PLATAFORMA 23000 KG. AF_01/2026</t>
  </si>
  <si>
    <t>CARGA, MANOBRA E DESCARGA DE PÁ CARREGADEIRA SOBRE RODAS, CAÇAMBA DE 2,5 A 3,5 M3, PESO OPERACIONAL DE 18,34 T, EM CAVALO MECÂNICO 6X2 COM PRANCHA RETA. AF_01/2026</t>
  </si>
  <si>
    <t>CARGA, MANOBRA E DESCARGA DE RECICLADORA DE ASFALTO A FRIO SOBRE RODAS, LARGURA 2,0 M, PESO OPERACIONAL DE 24,2 T, EM CAVALO MECÂNICO 6X2 COM PRANCHA REBAIXADA. AF_01/2026</t>
  </si>
  <si>
    <t>CARGA, MANOBRA E DESCARGA DE RETROESCAVADEIRA SOBRE RODAS COM CARREGADEIRA E MARTELO ROMPEDOR HIDRÁULICO, PESO OPERACIONAL DE 6,67 T, EM CAMINHÃO GUINCHO-SOCORRO 23000 KG. AF_01/2026</t>
  </si>
  <si>
    <t>CARGA, MANOBRA E DESCARGA DE RETROESCAVADEIRA SOBRE RODAS COM CARREGADEIRA E MARTELO ROMPEDOR HIDRÁULICO, PESO OPERACIONAL DE 6,67 T, EM CAMINHÃO PLATAFORMA 16000 KG. AF_01/2026</t>
  </si>
  <si>
    <t>CARGA, MANOBRA E DESCARGA DE RETROESCAVADEIRA SOBRE RODAS COM CARREGADEIRA, PESO OPERACIONAL DE 7,14 T, EM CAMINHÃO GUINCHO-SOCORRO 23000 KG. AF_01/2026</t>
  </si>
  <si>
    <t>CARGA, MANOBRA E DESCARGA DE RETROESCAVADEIRA SOBRE RODAS COM CARREGADEIRA, PESO OPERACIONAL DE 7,14 T, EM CAMINHÃO PLATAFORMA 16000 KG. AF_01/2026</t>
  </si>
  <si>
    <t>CARGA, MANOBRA E DESCARGA DE ROLO COMPACTADOR DE CARNEIRO VIBRATORIO, PESO OPERACIONAL SEM LASTRO DE 11,95 T, EM CAMINHÃO PLATAFORMA 23000 KG. AF_01/2026</t>
  </si>
  <si>
    <t>CARGA, MANOBRA E DESCARGA DE ROLO COMPACTADOR DE CARNEIRO VIBRATORIO, PESO OPERACIONAL SEM LASTRO DE 7,4 T, EM CAMINHÃO GUINCHO-SOCORRO 23000 KG. AF_01/2026</t>
  </si>
  <si>
    <t>CARGA, MANOBRA E DESCARGA DE ROLO COMPACTADOR DE CARNEIRO VIBRATORIO, PESO OPERACIONAL SEM LASTRO DE 7,4 T, EM CAMINHÃO PLATAFORMA 16000 KG. AF_01/2026</t>
  </si>
  <si>
    <t>CARGA, MANOBRA E DESCARGA DE ROLO COMPACTADOR DE PNEUS, PESO OPERACIONAL SEM LASTRO DE 10,8 T, EM CAMINHÃO PLATAFORMA 23000 KG. AF_01/2026</t>
  </si>
  <si>
    <t>CARGA, MANOBRA E DESCARGA DE ROLO COMPACTADOR DE PNEUS, PESO OPERACIONAL SEM LASTRO DE 9,5 T, EM CAMINHÃO PLATAFORMA 16000 KG. AF_01/2026</t>
  </si>
  <si>
    <t>CARGA, MANOBRA E DESCARGA DE ROLO COMPACTADOR VIBRATORIO TAMDEM LISO, PESO OPERACIONAL SEM LASTRO DE 10,2 T, EM CAMINHÃO PLATAFORMA 23000 KG. AF_01/2026</t>
  </si>
  <si>
    <t>CARGA, MANOBRA E DESCARGA DE ROLO COMPACTADOR VIBRATORIO TAMDEM LISO, PESO OPERACIONAL SEM LASTRO DE 6,5 T, EM CAMINHÃO GUINCHO-SOCORRO 23000 KG. AF_01/2026</t>
  </si>
  <si>
    <t>CARGA, MANOBRA E DESCARGA DE ROLO COMPACTADOR VIBRATORIO TAMDEM LISO, PESO OPERACIONAL SEM LASTRO DE 6,5 T, EM CAMINHÃO PLATAFORMA 16000 KG. AF_01/2026</t>
  </si>
  <si>
    <t>CARGA, MANOBRA E DESCARGA DE TRATOR DE ESTEIRAS, PESO OPERACIONAL DE 12,9 T, EM CAMINHÃO PLATAFORMA 23000 KG. AF_01/2026</t>
  </si>
  <si>
    <t>CARGA, MANOBRA E DESCARGA DE TRATOR DE ESTEIRAS, PESO OPERACIONAL DE 16,7 T, EM CAVALO MECÂNICO 6X2 COM PRANCHA RETA. AF_01/2026</t>
  </si>
  <si>
    <t>CARGA, MANOBRA E DESCARGA DE TRATOR DE ESTEIRAS, PESO OPERACIONAL DE 38,5 T, EM CAVALO MECÂNICO 6X2 COM PRANCHA REBAIXADA. AF_01/2026</t>
  </si>
  <si>
    <t>CARGA, MANOBRA E DESCARGA DE TRATOR DE ESTEIRAS, PESO OPERACIONAL DE 9,4 T, EM CAMINHÃO GUINCHO-SOCORRO 23000 KG. AF_01/2026</t>
  </si>
  <si>
    <t>CARGA, MANOBRA E DESCARGA DE TRATOR DE ESTEIRAS, PESO OPERACIONAL DE 9,4 T, EM CAMINHÃO PLATAFORMA 16000 KG. AF_01/2026</t>
  </si>
  <si>
    <t>CARGA, MANOBRA E DESCARGA DE TRATOR DE PNEUS 85 CV COM GRADE DE DISCOS ACOPLADA, PESO OPERACIONAL DO CONJUNTO DE 7,018 T, EM CAVALO MECÂNICO 6X2 COM PRANCHA REBAIXADA. AF_01/2026</t>
  </si>
  <si>
    <t>CARGA, MANOBRA E DESCARGA DE TRATOR DE PNEUS 85 CV COM VASSOURA MECÂNICA ACOPLADA, PESO OPERACIONAL DO CONJUNTO DE 5,495 T, EM CAMINHÃO GUINCHO-SOCORRO 23000 KG. AF_01/2026</t>
  </si>
  <si>
    <t>CARGA, MANOBRA E DESCARGA DE TRATOR DE PNEUS 85 CV COM VASSOURA MECÂNICA ACOPLADA, PESO OPERACIONAL DO CONJUNTO DE 5,495 T, EM CAMINHÃO PLATAFORMA 16000 KG. AF_01/2026</t>
  </si>
  <si>
    <t>CARGA, MANOBRA E DESCARGA DE TRATOR DE PNEUS 85 CV, PESO COM LASTRO DE 4,675 T, EM CAMINHÃO GUINCHO-SOCORRO 23000 KG. AF_01/2026</t>
  </si>
  <si>
    <t>CARGA, MANOBRA E DESCARGA DE TRATOR DE PNEUS 85 CV, PESO COM LASTRO DE 4,675 T, EM CAMINHÃO PLATAFORMA 16000 KG. AF_01/2026</t>
  </si>
  <si>
    <t>CARGA, MANOBRA E DESCARGA DE TRATOR DE PNEUS COM ESPARGIDOR DE ASFALTO COM TANQUE 2500 L, PESO OPERACIONAL DE 9,51 T, EM CAMINHÃO GUINCHO-SOCORRO 23000 KG. AF_01/2026</t>
  </si>
  <si>
    <t>CARGA, MANOBRA E DESCARGA DE TRATOR DE PNEUS COM ESPARGIDOR DE ASFALTO COM TANQUE 2500 L, PESO OPERACIONAL DE 9,51 T, EM CAMINHÃO PLATAFORMA 16000 KG. AF_01/2026</t>
  </si>
  <si>
    <t>CARGA, MANOBRA E DESCARGA DE VIBROACABADORA DE ASFALTO SOBRE ESTEIRAS, LARGURA DE PAVIMENTAÇÃO 1,90 M A 5,30 M, PESO OPERACIONAL DE 13,575 T, EM CAMINHÃO PLATAFORMA 23000 KG. AF_01/2026</t>
  </si>
  <si>
    <t>CARGA, MANOBRA E DESCARGA DE VIBROACABADORA DE ASFALTO SOBRE ESTEIRAS, LARGURA DE PAVIMENTAÇÃO MÁXIMA 8,00 M, PESO OPERACIONAL DE 18,4 T, EM CAVALO MECÂNICO 6X2 COM PRANCHA RETA. AF_01/2026</t>
  </si>
  <si>
    <t>CARGA, MANOBRA E DESCARGA DE VIBROACABADORA DE ASFALTO SOBRE RODAS, LARGURA DE PAVIMENTAÇÃO 1,70 M A 4,20 M, PESO OPERACIONAL DE 12,5 T, EM CAMINHÃO PLATAFORMA 23000 KG. AF_01/2026</t>
  </si>
  <si>
    <t>TRANSPORTE DE EQUIPAMENTO PESADO COM CAMINHÃO GUINCHO-SOCORRO 23000 KG, EM VIA INTERNA (DENTRO DO CANTEIRO) EM LEITO NATURAL. AF_01/2026</t>
  </si>
  <si>
    <t>UNXKM</t>
  </si>
  <si>
    <t>TRANSPORTE DE EQUIPAMENTO PESADO COM CAMINHÃO GUINCHO-SOCORRO 23000 KG, EM VIA INTERNA (DENTRO DO CANTEIRO) EM REVESTIMENTO PRIMÁRIO. AF_01/2026</t>
  </si>
  <si>
    <t>TRANSPORTE DE EQUIPAMENTO PESADO COM CAMINHÃO GUINCHO-SOCORRO 23000 KG, EM VIA INTERNA (DENTRO DO CANTEIRO) PAVIMENTADA. AF_01/2026</t>
  </si>
  <si>
    <t>TRANSPORTE DE EQUIPAMENTO PESADO COM CAMINHÃO GUINCHO-SOCORRO 23000 KG, EM VIA URBANA EM LEITO NATURAL. AF_01/2026</t>
  </si>
  <si>
    <t>TRANSPORTE DE EQUIPAMENTO PESADO COM CAMINHÃO GUINCHO-SOCORRO 23000 KG, EM VIA URBANA EM REVESTIMENTO PRIMÁRIO. AF_01/2026</t>
  </si>
  <si>
    <t>TRANSPORTE DE EQUIPAMENTO PESADO COM CAMINHÃO GUINCHO-SOCORRO 23000 KG, EM VIA URBANA PAVIMENTADA, ADICIONAL PARA DMT EXCEDENTE A 30 KM. AF_01/2026</t>
  </si>
  <si>
    <t>TRANSPORTE DE EQUIPAMENTO PESADO COM CAMINHÃO GUINCHO-SOCORRO 23000 KG, EM VIA URBANA PAVIMENTADA, DMT ATÉ 30 KM. AF_01/2026</t>
  </si>
  <si>
    <t>TRANSPORTE DE EQUIPAMENTO PESADO COM CAMINHÃO GUINCHO-SOCORRO 29000 KG, EM VIA INTERNA (DENTRO DO CANTEIRO) EM LEITO NATURAL. AF_01/2026</t>
  </si>
  <si>
    <t>TRANSPORTE DE EQUIPAMENTO PESADO COM CAMINHÃO GUINCHO-SOCORRO 29000 KG, EM VIA INTERNA (DENTRO DO CANTEIRO) EM REVESTIMENTO PRIMÁRIO. AF_01/2026</t>
  </si>
  <si>
    <t>TRANSPORTE DE EQUIPAMENTO PESADO COM CAMINHÃO GUINCHO-SOCORRO 29000 KG, EM VIA INTERNA (DENTRO DO CANTEIRO) PAVIMENTADA. AF_01/2026</t>
  </si>
  <si>
    <t>TRANSPORTE DE EQUIPAMENTO PESADO COM CAMINHÃO GUINCHO-SOCORRO 29000 KG, EM VIA URBANA EM LEITO NATURAL. AF_01/2026</t>
  </si>
  <si>
    <t>TRANSPORTE DE EQUIPAMENTO PESADO COM CAMINHÃO GUINCHO-SOCORRO 29000 KG, EM VIA URBANA EM REVESTIMENTO PRIMÁRIO. AF_01/2026</t>
  </si>
  <si>
    <t>TRANSPORTE DE EQUIPAMENTO PESADO COM CAMINHÃO GUINCHO-SOCORRO 29000 KG, EM VIA URBANA PAVIMENTADA, ADICIONAL PARA DMT EXCEDENTE A 30 KM. AF_01/2026</t>
  </si>
  <si>
    <t>TRANSPORTE DE EQUIPAMENTO PESADO COM CAMINHÃO GUINCHO-SOCORRO 29000 KG, EM VIA URBANA PAVIMENTADA, DMT ATÉ 30 KM. AF_01/2026</t>
  </si>
  <si>
    <t>TRANSPORTE DE EQUIPAMENTO PESADO COM CAMINHÃO PLATAFORMA 16000 KG, EM VIA INTERNA (DENTRO DO CANTEIRO) EM LEITO NATURAL. AF_01/2026</t>
  </si>
  <si>
    <t>TRANSPORTE DE EQUIPAMENTO PESADO COM CAMINHÃO PLATAFORMA 16000 KG, EM VIA INTERNA (DENTRO DO CANTEIRO) EM REVESTIMENTO PRIMÁRIO. AF_01/2026</t>
  </si>
  <si>
    <t>TRANSPORTE DE EQUIPAMENTO PESADO COM CAMINHÃO PLATAFORMA 16000 KG, EM VIA INTERNA (DENTRO DO CANTEIRO) PAVIMENTADA. AF_01/2026</t>
  </si>
  <si>
    <t>TRANSPORTE DE EQUIPAMENTO PESADO COM CAMINHÃO PLATAFORMA 16000 KG, EM VIA URBANA EM LEITO NATURAL. AF_01/2026</t>
  </si>
  <si>
    <t>TRANSPORTE DE EQUIPAMENTO PESADO COM CAMINHÃO PLATAFORMA 16000 KG, EM VIA URBANA EM REVESTIMENTO PRIMÁRIO. AF_01/2026</t>
  </si>
  <si>
    <t>TRANSPORTE DE EQUIPAMENTO PESADO COM CAMINHÃO PLATAFORMA 16000 KG, EM VIA URBANA PAVIMENTADA, ADICIONAL PARA DMT EXCEDENTE A 30 KM. AF_01/2026</t>
  </si>
  <si>
    <t>TRANSPORTE DE EQUIPAMENTO PESADO COM CAMINHÃO PLATAFORMA 16000 KG, EM VIA URBANA PAVIMENTADA, DMT ATÉ 30 KM. AF_01/2026</t>
  </si>
  <si>
    <t>TRANSPORTE DE EQUIPAMENTO PESADO COM CAMINHÃO PLATAFORMA 23000 KG, EM VIA INTERNA (DENTRO DO CANTEIRO) EM LEITO NATURAL. AF_01/2026</t>
  </si>
  <si>
    <t>TRANSPORTE DE EQUIPAMENTO PESADO COM CAMINHÃO PLATAFORMA 23000 KG, EM VIA INTERNA (DENTRO DO CANTEIRO) EM REVESTIMENTO PRIMÁRIO. AF_01/2026</t>
  </si>
  <si>
    <t>TRANSPORTE DE EQUIPAMENTO PESADO COM CAMINHÃO PLATAFORMA 23000 KG, EM VIA INTERNA (DENTRO DO CANTEIRO) PAVIMENTADA. AF_01/2026</t>
  </si>
  <si>
    <t>TRANSPORTE DE EQUIPAMENTO PESADO COM CAMINHÃO PLATAFORMA 23000 KG, EM VIA URBANA EM LEITO NATURAL. AF_01/2026</t>
  </si>
  <si>
    <t>TRANSPORTE DE EQUIPAMENTO PESADO COM CAMINHÃO PLATAFORMA 23000 KG, EM VIA URBANA EM REVESTIMENTO PRIMÁRIO. AF_01/2026</t>
  </si>
  <si>
    <t>TRANSPORTE DE EQUIPAMENTO PESADO COM CAMINHÃO PLATAFORMA 23000 KG, EM VIA URBANA PAVIMENTADA, ADICIONAL PARA DMT EXCEDENTE A 30 KM. AF_01/2026</t>
  </si>
  <si>
    <t>TRANSPORTE DE EQUIPAMENTO PESADO COM CAMINHÃO PLATAFORMA 23000 KG, EM VIA URBANA PAVIMENTADA, DMT ATÉ 30 KM. AF_01/2026</t>
  </si>
  <si>
    <t>TRANSPORTE DE EQUIPAMENTO PESADO COM CAMINHÃO PLATAFORMA 29000 KG, EM VIA INTERNA (DENTRO DO CANTEIRO) EM LEITO NATURAL. AF_01/2026</t>
  </si>
  <si>
    <t>TRANSPORTE DE EQUIPAMENTO PESADO COM CAMINHÃO PLATAFORMA 29000 KG, EM VIA INTERNA (DENTRO DO CANTEIRO) EM REVESTIMENTO PRIMÁRIO. AF_01/2026</t>
  </si>
  <si>
    <t>TRANSPORTE DE EQUIPAMENTO PESADO COM CAMINHÃO PLATAFORMA 29000 KG, EM VIA INTERNA (DENTRO DO CANTEIRO) PAVIMENTADA. AF_01/2026</t>
  </si>
  <si>
    <t>TRANSPORTE DE EQUIPAMENTO PESADO COM CAMINHÃO PLATAFORMA 29000 KG, EM VIA URBANA EM LEITO NATURAL. AF_01/2026</t>
  </si>
  <si>
    <t>TRANSPORTE DE EQUIPAMENTO PESADO COM CAMINHÃO PLATAFORMA 29000 KG, EM VIA URBANA EM REVESTIMENTO PRIMÁRIO. AF_01/2026</t>
  </si>
  <si>
    <t>TRANSPORTE DE EQUIPAMENTO PESADO COM CAMINHÃO PLATAFORMA 29000 KG, EM VIA URBANA PAVIMENTADA, ADICIONAL PARA DMT EXCEDENTE A 30 KM. AF_01/2026</t>
  </si>
  <si>
    <t>TRANSPORTE DE EQUIPAMENTO PESADO COM CAMINHÃO PLATAFORMA 29000 KG, EM VIA URBANA PAVIMENTADA, DMT ATÉ 30 KM. AF_01/2026</t>
  </si>
  <si>
    <t>TRANSPORTE DE EQUIPAMENTO PESADO COM CAVALO MECÂNICO 6X2 COM PRANCHA REBAIXADA KG, EM VIA INTERNA (DENTRO DO CANTEIRO) EM LEITO NATURAL. AF_01/2026</t>
  </si>
  <si>
    <t>TRANSPORTE DE EQUIPAMENTO PESADO COM CAVALO MECÂNICO 6X2 COM PRANCHA REBAIXADA KG, EM VIA INTERNA (DENTRO DO CANTEIRO) EM REVESTIMENTO PRIMÁRIO. AF_01/2026</t>
  </si>
  <si>
    <t>TRANSPORTE DE EQUIPAMENTO PESADO COM CAVALO MECÂNICO 6X2 COM PRANCHA REBAIXADA KG, EM VIA INTERNA (DENTRO DO CANTEIRO) PAVIMENTADA. AF_01/2026</t>
  </si>
  <si>
    <t>TRANSPORTE DE EQUIPAMENTO PESADO COM CAVALO MECÂNICO 6X2 COM PRANCHA REBAIXADA KG, EM VIA URBANA EM LEITO NATURAL. AF_01/2026</t>
  </si>
  <si>
    <t>TRANSPORTE DE EQUIPAMENTO PESADO COM CAVALO MECÂNICO 6X2 COM PRANCHA REBAIXADA KG, EM VIA URBANA EM REVESTIMENTO PRIMÁRIO. AF_01/2026</t>
  </si>
  <si>
    <t>TRANSPORTE DE EQUIPAMENTO PESADO COM CAVALO MECÂNICO 6X2 COM PRANCHA REBAIXADA KG, EM VIA URBANA PAVIMENTADA, ADICIONAL PARA DMT EXCEDENTE A 30 KM. AF_01/2026</t>
  </si>
  <si>
    <t>TRANSPORTE DE EQUIPAMENTO PESADO COM CAVALO MECÂNICO 6X2 COM PRANCHA REBAIXADA KG, EM VIA URBANA PAVIMENTADA, DMT ATÉ 30 KM. AF_01/2026</t>
  </si>
  <si>
    <t>TRANSPORTE DE EQUIPAMENTO PESADO COM CAVALO MECÂNICO 6X2 COM PRANCHA RETA KG, EM VIA INTERNA (DENTRO DO CANTEIRO) EM LEITO NATURAL. AF_01/2026</t>
  </si>
  <si>
    <t>TRANSPORTE DE EQUIPAMENTO PESADO COM CAVALO MECÂNICO 6X2 COM PRANCHA RETA KG, EM VIA INTERNA (DENTRO DO CANTEIRO) EM REVESTIMENTO PRIMÁRIO. AF_01/2026</t>
  </si>
  <si>
    <t>TRANSPORTE DE EQUIPAMENTO PESADO COM CAVALO MECÂNICO 6X2 COM PRANCHA RETA KG, EM VIA INTERNA (DENTRO DO CANTEIRO) PAVIMENTADA. AF_01/2026</t>
  </si>
  <si>
    <t>TRANSPORTE DE EQUIPAMENTO PESADO COM CAVALO MECÂNICO 6X2 COM PRANCHA RETA KG, EM VIA URBANA EM LEITO NATURAL. AF_01/2026</t>
  </si>
  <si>
    <t>TRANSPORTE DE EQUIPAMENTO PESADO COM CAVALO MECÂNICO 6X2 COM PRANCHA RETA KG, EM VIA URBANA EM REVESTIMENTO PRIMÁRIO. AF_01/2026</t>
  </si>
  <si>
    <t>TRANSPORTE DE EQUIPAMENTO PESADO COM CAVALO MECÂNICO 6X2 COM PRANCHA RETA KG, EM VIA URBANA PAVIMENTADA, ADICIONAL PARA DMT EXCEDENTE A 30 KM. AF_01/2026</t>
  </si>
  <si>
    <t>TRANSPORTE DE EQUIPAMENTO PESADO COM CAVALO MECÂNICO 6X2 COM PRANCHA RETA KG, EM VIA URBANA PAVIMENTADA, DMT ATÉ 30 KM. AF_01/2026</t>
  </si>
  <si>
    <t>INSTALAÇÃO DE BALIZADOR METÁLICO COM LED, EM ALUMÍNIO COM DIFUSOR EM POLICARBONATO E DIMENSÕES 6,2 CM X30 CM, COM PINTURA ELETROSTÁTICA, SOBRE PISO DE CONCRETO EXISTENTE. AF_11/2021</t>
  </si>
  <si>
    <t>INSTALAÇÃO DE BALIZADOR METÁLICO, MODELO OLEGÁRIO, EM TUBO DE AÇO GALVANIZADO ESPESSURA 3" E DIMENSÕES 9 CM X 78,5 CM, COM PINTURA ELETROSTÁTICA, SOBRE PISO DE CONCRETO EXISTENTE. AF_11/2021</t>
  </si>
  <si>
    <t>INSTALAÇÃO DE BALIZADOR METÁLICO, MODELO OLEGÁRIO, EM TUBO DE AÇO GALVANIZADO ESPESSURA 3" E DIMENSÕES 9 CM X 78,5 CM, COM PINTURA ELETROSTÁTICA, SOBRE SOLO. AF_11/2021</t>
  </si>
  <si>
    <t>INSTALAÇÃO DE BALIZADOR PRÉ-FABRICADO DE CONCRETO, DIMENSÕES 30 CM X 60 CM, SOBRE PISO DE CONCRETO EXISTENTE. AF_11/2021</t>
  </si>
  <si>
    <t>INSTALAÇÃO DE BALIZADOR PRÉ-FABRICADO DE CONCRETO, DIMENSÕES 30 CM X 60 CM, SOBRE SOLO. AF_11/2021</t>
  </si>
  <si>
    <t>INSTALAÇÃO DE BANCO CIRCULAR PRÉ-FABRICADO DE CONCRETO, DIMENSÕES 60 CM X 40 CM. AF_11/2021</t>
  </si>
  <si>
    <t>INSTALAÇÃO DE BANCO METÁLICO COM ENCOSTO, 1,60 M DE COMPRIMENTO, EM TUBO DE AÇO CARBONO COM PINTURA ELETROSTÁTICA, SOBRE PISO DE CONCRETO EXISTENTE. AF_11/2021</t>
  </si>
  <si>
    <t>INSTALAÇÃO DE BANCO METÁLICO SEM ENCOSTO, EM TUBOS E CHAPAS DE AÇO CARBONO, PINTURA POR PROCESSO ELETROSTÁTICO, DIMENSÕES 49 CM X 157 CM X 34 CM, SOBRE PISO DE CONCRETO EXISTENTE. AF_11/2021</t>
  </si>
  <si>
    <t>INSTALAÇÃO DE BANCO PRÉ-FABRICADO DE CONCRETO COM ENCOSTO, DIMENSÕES 180 CM X 64 CM X 89 CM, SOBRE PISO DE CONCRETO EXISTENTE. AF_11/2021</t>
  </si>
  <si>
    <t>INSTALAÇÃO DE BANCO PRÉ-FABRICADO DE CONCRETO COM ENCOSTO, DIMENSÕES 180 CM X 64 CM X 89 CM, SOBRE SOLO. AF_11/2021</t>
  </si>
  <si>
    <t>INSTALAÇÃO DE BANCO PRÉ-FABRICADO DE CONCRETO SEM ENCOSTO, DIMENSÕES 115 CM X 50 CM X 45 CM, SOBRE PISO DE CONCRETO EXISTENTE. AF_11/2021</t>
  </si>
  <si>
    <t>INSTALAÇÃO DE BANCO PRÉ-FABRICADO DE CONCRETO SEM ENCOSTO, DIMENSÕES 115 CM X 50 CM X 45 CM, SOBRE SOLO. AF_11/2021</t>
  </si>
  <si>
    <t>INSTALAÇÃO DE BICICLETÁRIO MODELO U INVERTIDO, DIMENSÕES 110 CM X 78 CM EM TUBO CIRCULAR DE AÇO Ø 2'' COM PINTURA ELETROSTÁTICA, FIXADO COM CONCRETO, SOBRE SOLO. AF_11/2021</t>
  </si>
  <si>
    <t>INSTALAÇÃO DE BICICLETÁRIO MODELO U INVERTIDO, DIMENSÕES 82 CM X 78 CM EM TUBO CIRCULAR DE AÇO Ø 2'' COM PINTURA ELETROSTÁTICA, FIXADO COM CHUMBADOR MECÂNICO, SOBRE PISO DE CONCRETO EXISTENTE. AF_11/2021</t>
  </si>
  <si>
    <t>INSTALAÇÃO DE BICICLETÁRIO MODELO U INVERTIDO, DIMENSÕES 82 CM X 78 CM EM TUBO CIRCULAR DE AÇO Ø 2'' COM PINTURA ELETROSTÁTICA, FIXADO COM CONCRETO, SOBRE PISO DE CONCRETO EXISTENTE. AF_11/2021</t>
  </si>
  <si>
    <t>INSTALAÇÃO DE CONJUNTO COM MESA E QUATRO BANCOS PRÉ-FABRICADO DE CONCRETO, DIMENSÕES 90 CM X 95 CM (MESA) E 20 CM X 60 CM (BANCO), SOBRE PISO DE CONCRETO EXISTENTE. AF_11/2021</t>
  </si>
  <si>
    <t>INSTALAÇÃO DE CONJUNTO COM MESA E QUATRO BANCOS PRÉ-FABRICADO DE CONCRETO, DIMENSÕES 90 CM X 95 CM (MESA) E 20 CM X 60 CM (BANCO), SOBRE SOLO. AF_11/2021</t>
  </si>
  <si>
    <t>INSTALAÇÃO DE FLOREIRA CIRCULAR PRÉ-FABRICADO DE CONCRETO, DIMENSÕES 60 CM X 40 CM. AF_11/2021</t>
  </si>
  <si>
    <t>INSTALAÇÃO DE LIXEIRA METÁLICA DUPLA, CAPACIDADE DE 60 L, EM TUBO DE AÇO CARBONO E CESTOS EM CHAPA DE AÇO COM PINTURA ELETROSTÁTICA, SOBRE PISO DE CONCRETO EXISTENTE. AF_11/2021</t>
  </si>
  <si>
    <t>INSTALAÇÃO DE LIXEIRA METÁLICA DUPLA, CAPACIDADE DE 60 L, EM TUBO DE AÇO CARBONO E CESTOS EM CHAPA DE AÇO COM PINTURA ELETROSTÁTICA, SOBRE SOLO. AF_11/2021</t>
  </si>
  <si>
    <t>INSTALAÇÃO DE LIXEIRA PRÉ-FABRICADA DE CONCRETO, VOLUME MÍNIMO DE 120 L. AF_11/2021</t>
  </si>
  <si>
    <t>INSTALAÇÃO DE PERGOLADO DE MADEIRA, EM MAÇARANDUBA, ANGELIM OU EQUIVALENTE DA REGIÃO, FIXADO COM CONCRETO SOBRE PISO DE CONCRETO EXISTENTE. AF_11/2021</t>
  </si>
  <si>
    <t>INSTALAÇÃO DE PERGOLADO DE MADEIRA, EM MAÇARANDUBA, ANGELIM OU EQUIVALENTE DA REGIÃO, FIXADO COM CONCRETO SOBRE SOLO. AF_11/2021</t>
  </si>
  <si>
    <t>REVESTIMENTO DECORATIVO MONOCAMADA EXECUTADO COM EQUIPAMENTO DE PROJEÇÃO EM FACHADA DE UM EDIFÍCIO DE ALVENARIA ESTRUTURAL E ACABAMENTO CHAPISCADO/FLOCADO. AF_03/2024</t>
  </si>
  <si>
    <t>REVESTIMENTO DECORATIVO MONOCAMADA EXECUTADO COM EQUIPAMENTO DE PROJEÇÃO EM FACHADA DE UM EDIFÍCIO DE ALVENARIA ESTRUTURAL E ACABAMENTO RASPADO. AF_03/2024</t>
  </si>
  <si>
    <t>REVESTIMENTO DECORATIVO MONOCAMADA EXECUTADO COM EQUIPAMENTO DE PROJEÇÃO EM FACHADA DE UM EDIFÍCIO DE ALVENARIA ESTRUTURAL E ACABAMENTO TRAVERTINO. AF_03/2024</t>
  </si>
  <si>
    <t>REVESTIMENTO DECORATIVO MONOCAMADA EXECUTADO COM EQUIPAMENTO DE PROJEÇÃO EM FACHADA DE UM EDIFÍCIO DE ESTRUTURA CONVENCIONAL E ACABAMENTO CHAPISCADO/FLOCADO. AF_03/2024</t>
  </si>
  <si>
    <t>REVESTIMENTO DECORATIVO MONOCAMADA EXECUTADO COM EQUIPAMENTO DE PROJEÇÃO EM FACHADA DE UM EDIFÍCIO DE ESTRUTURA CONVENCIONAL E ACABAMENTO RASPADO. AF_03/2024</t>
  </si>
  <si>
    <t>REVESTIMENTO DECORATIVO MONOCAMADA EXECUTADO COM EQUIPAMENTO DE PROJEÇÃO EM FACHADA DE UM EDIFÍCIO DE ESTRUTURA CONVENCIONAL E ACABAMENTO TRAVERTINO. AF_03/2024</t>
  </si>
  <si>
    <t>REVESTIMENTO DECORATIVO MONOCAMADA EXECUTADO MANUALMENTE EM FACHADA DE UM EDIFÍCIO DE ALVENARIA ESTRUTURAL E ACABAMENTO CHAPISCADO/FLOCADO. AF_03/2024</t>
  </si>
  <si>
    <t>REVESTIMENTO DECORATIVO MONOCAMADA EXECUTADO MANUALMENTE EM FACHADA DE UM EDIFÍCIO DE ALVENARIA ESTRUTURAL E ACABAMENTO RASPADO. AF_03/2024</t>
  </si>
  <si>
    <t>REVESTIMENTO DECORATIVO MONOCAMADA EXECUTADO MANUALMENTE EM FACHADA DE UM EDIFÍCIO DE ALVENARIA ESTRUTURAL E ACABAMENTO TRAVERTINO. AF_03/2024</t>
  </si>
  <si>
    <t>REVESTIMENTO DECORATIVO MONOCAMADA EXECUTADO MANUALMENTE EM FACHADA DE UM EDIFÍCIO DE ESTRUTURA CONVENCIONAL E ACABAMENTO CHAPISCADO/FLOCADO. AF_03/2024</t>
  </si>
  <si>
    <t>REVESTIMENTO DECORATIVO MONOCAMADA EXECUTADO MANUALMENTE EM FACHADA DE UM EDIFÍCIO DE ESTRUTURA CONVENCIONAL E ACABAMENTO RASPADO. AF_03/2024</t>
  </si>
  <si>
    <t>REVESTIMENTO DECORATIVO MONOCAMADA EXECUTADO MANUALMENTE EM FACHADA DE UM EDIFÍCIO DE ESTRUTURA CONVENCIONAL E ACABAMENTO TRAVERTINO. AF_03/2024</t>
  </si>
  <si>
    <t>ASCENSÃO DE GRUA ASCENSIONAL. AF_03/2024</t>
  </si>
  <si>
    <t>ASCENSÃO DE MINI GRUA. AF_03/2024</t>
  </si>
  <si>
    <t>ASCENSÃO E DESCIDA DE ELEVADOR DE CREMALHEIRA. AF_03/2024</t>
  </si>
  <si>
    <t>ASCENSÃO E DESCIDA DE GRUA FIXA. AF_03/2024</t>
  </si>
  <si>
    <t>MONTAGEM E DESMONTAGEM DE GRUA ASCENSIONAL, UTILIZAÇÃO DE GUINDASTE AUTOPROPELIDO 90T. AF_03/2024</t>
  </si>
  <si>
    <t>MONTAGEM E DESMONTAGEM DE GRUA ASCENSIONAL, UTILIZAÇÃO DE GUINDASTE DERRICK. AF_03/2024</t>
  </si>
  <si>
    <t>MONTAGEM E DESMONTAGEM DE MINI GRUA. AF_03/2024</t>
  </si>
  <si>
    <t>MONTAGEM E DESMONTAGEM DE TRECHO INICIAL DE ELEVADOR DE CREMALHEIRA, CABINE DUPLA - EXCLUSO FUNDAÇÕES. AF_03/2024</t>
  </si>
  <si>
    <t>MONTAGEM E DESMONTAGEM DE TRECHO INICIAL DE ELEVADOR DE CREMALHEIRA, CABINE SIMPLES - EXCLUSO FUNDAÇÕES. AF_03/2024</t>
  </si>
  <si>
    <t>MONTAGEM E DESMONTAGEM DO TRECHO INICIAL DE GRUA FIXA (ALTURA LIVRE) - EXCLUSO FUNDAÇÕES. AF_03/2024</t>
  </si>
  <si>
    <t>APLICAÇÃO DE ADUBO EM SOLO. AF_07/2024</t>
  </si>
  <si>
    <t>APLICAÇÃO DE CALCÁRIO PARA CORREÇÃO DO PH DO SOLO. AF_07/2024</t>
  </si>
  <si>
    <t>ESPALHAMENTO DE TERRA VEGETAL PARA O PLANTIO. AF_07/2024</t>
  </si>
  <si>
    <t>PLANTIO DE ARBUSTO OU CERCA VIVA. AF_07/2024</t>
  </si>
  <si>
    <t>PLANTIO DE ESPÉCIE VEGETAL, TIPO COMIGO-NINGUÉM-PODE OU EQUIVALENTE, COM ALTURA DE MUDA MAIOR QUE 0,50 M E MENOR OU IGUAL A 1,00 M. AF_07/2024</t>
  </si>
  <si>
    <t>PLANTIO DE ESPÉCIE VEGETAL, TIPO COMIGO-NINGUÉM-PODE OU EQUIVALENTE, COM ALTURA DE MUDA MAIOR QUE 1,00 M. AF_07/2024</t>
  </si>
  <si>
    <t>PLANTIO DE ESPÉCIE VEGETAL, TIPO COMIGO-NINGUÉM-PODE OU EQUIVALENTE, COM ALTURA DE MUDA MENOR OU IGUAL A 0,50 M. AF_07/2024</t>
  </si>
  <si>
    <t>PLANTIO DE FORRAÇÃO. AF_07/2024</t>
  </si>
  <si>
    <t>PLANTIO DE GRAMA BATATAIS EM PLACAS. AF_07/2024</t>
  </si>
  <si>
    <t>PLANTIO DE GRAMA EM PAVIMENTO CONCREGRAMA. AF_07/2024</t>
  </si>
  <si>
    <t>PLANTIO DE GRAMA ESMERALDA OU SÃO CARLOS OU CURITIBANA, EM PLACAS. AF_07/2024</t>
  </si>
  <si>
    <t>PLANTIO DE PALMEIRA COM ALTURA DE MUDA MAIOR QUE 2,00 M E MENOR OU IGUAL A 4,00 M. AF_07/2024</t>
  </si>
  <si>
    <t>PLANTIO DE PALMEIRA COM ALTURA DE MUDA MAIOR QUE 4,00 M . AF_07/2024</t>
  </si>
  <si>
    <t>PLANTIO DE PALMEIRA COM ALTURA DE MUDA MENOR OU IGUAL A 2,00 M . AF_07/2024</t>
  </si>
  <si>
    <t>PLANTIO DE ÁRVORE FRUTÍFERA COM ALTURA DE MUDA MAIOR QUE 2,00 M E MENOR OU IGUAL A 4,00 M. AF_07/2024</t>
  </si>
  <si>
    <t>PLANTIO DE ÁRVORE FRUTÍFERA COM ALTURA DE MUDA MAIOR QUE 4,00 M. AF_07/2024</t>
  </si>
  <si>
    <t>PLANTIO DE ÁRVORE FRUTÍFERA COM ALTURA DE MUDA MENOR OU IGUAL A 2,00 M. AF_07/2024</t>
  </si>
  <si>
    <t>PLANTIO DE ÁRVORE ORNAMENTAL COM ALTURA DE MUDA MAIOR QUE 2,00 M E MENOR OU IGUAL A 4,00 M . AF_07/2024</t>
  </si>
  <si>
    <t>PLANTIO DE ÁRVORE ORNAMENTAL COM ALTURA DE MUDA MAIOR QUE 4,00 M. AF_07/2024</t>
  </si>
  <si>
    <t>PLANTIO DE ÁRVORE ORNAMENTAL COM ALTURA DE MUDA MENOR OU IGUAL A 2,00 M . AF_07/2024</t>
  </si>
  <si>
    <t>REVOLVIMENTO E LIMPEZA MANUAL DE SOLO. AF_07/2024</t>
  </si>
  <si>
    <t>ARMAÇÃO DO SISTEMA DE PAREDES DE CONCRETO, EXECUTADA COMO ARMADURA NEGATIVA DE LAJES, TELA L-159. AF_12/2024</t>
  </si>
  <si>
    <t>ARMAÇÃO DO SISTEMA DE PAREDES DE CONCRETO, EXECUTADA COMO ARMADURA NEGATIVA DE LAJES, TELA L-196. AF_12/2024</t>
  </si>
  <si>
    <t>ARMAÇÃO DO SISTEMA DE PAREDES DE CONCRETO, EXECUTADA COMO ARMADURA NEGATIVA DE LAJES, TELA T-138. AF_12/2024</t>
  </si>
  <si>
    <t>ARMAÇÃO DO SISTEMA DE PAREDES DE CONCRETO, EXECUTADA COMO ARMADURA NEGATIVA DE LAJES, TELA T-159. AF_12/2024</t>
  </si>
  <si>
    <t>ARMAÇÃO DO SISTEMA DE PAREDES DE CONCRETO, EXECUTADA COMO ARMADURA NEGATIVA DE LAJES, TELA T-196. AF_12/2024</t>
  </si>
  <si>
    <t>ARMAÇÃO DO SISTEMA DE PAREDES DE CONCRETO, EXECUTADA COMO ARMADURA POSITIVA DE LAJES, TELA Q-113. AF_12/2024</t>
  </si>
  <si>
    <t>ARMAÇÃO DO SISTEMA DE PAREDES DE CONCRETO, EXECUTADA COMO ARMADURA POSITIVA DE LAJES, TELA Q-138. AF_12/2024</t>
  </si>
  <si>
    <t>ARMAÇÃO DO SISTEMA DE PAREDES DE CONCRETO, EXECUTADA COMO ARMADURA POSITIVA DE LAJES, TELA Q-159. AF_12/2024</t>
  </si>
  <si>
    <t>ARMAÇÃO DO SISTEMA DE PAREDES DE CONCRETO, EXECUTADA COMO ARMADURA POSITIVA DE LAJES, TELA Q-196. AF_12/2024</t>
  </si>
  <si>
    <t>ARMAÇÃO DO SISTEMA DE PAREDES DE CONCRETO, EXECUTADA COMO REFORÇO, VERGALHÃO DE 10,0 MM DE DIÂMETRO. AF_12/2024</t>
  </si>
  <si>
    <t>ARMAÇÃO DO SISTEMA DE PAREDES DE CONCRETO, EXECUTADA COMO REFORÇO, VERGALHÃO DE 12,5 MM DE DIÂMETRO. AF_12/2024</t>
  </si>
  <si>
    <t>ARMAÇÃO DO SISTEMA DE PAREDES DE CONCRETO, EXECUTADA COMO REFORÇO, VERGALHÃO DE 5,0 MM DE DIÂMETRO. AF_12/2024</t>
  </si>
  <si>
    <t>ARMAÇÃO DO SISTEMA DE PAREDES DE CONCRETO, EXECUTADA COMO REFORÇO, VERGALHÃO DE 6,3 MM DE DIÂMETRO. AF_12/2024</t>
  </si>
  <si>
    <t>ARMAÇÃO DO SISTEMA DE PAREDES DE CONCRETO, EXECUTADA COMO REFORÇO, VERGALHÃO DE 8,0 MM DE DIÂMETRO. AF_12/2024</t>
  </si>
  <si>
    <t>ARMAÇÃO DO SISTEMA DE PAREDES DE CONCRETO, EXECUTADA EM PAREDES DE EDIFICAÇÕES MULTIFAMILIARES, TELA Q-138. AF_12/2024_PS</t>
  </si>
  <si>
    <t>ARMAÇÃO DO SISTEMA DE PAREDES DE CONCRETO, EXECUTADA EM PAREDES DE EDIFICAÇÕES MULTIFAMILIARES, TELA Q-283. AF_12/2024_PS</t>
  </si>
  <si>
    <t>ARMAÇÃO DO SISTEMA DE PAREDES DE CONCRETO, EXECUTADA EM PAREDES DE EDIFICAÇÕES UNIFAMILIARES OU MULTIFAMILIARES, TELA Q-92. AF_12/2024_PS</t>
  </si>
  <si>
    <t>ARMAÇÃO DO SISTEMA DE PAREDES DE CONCRETO, EXECUTADA EM PAREDES DE EDIFICAÇÕES UNIFAMILIARES, TELA Q-61. AF_12/2024_PS</t>
  </si>
  <si>
    <t>ARMAÇÃO DO SISTEMA DE PAREDES DE CONCRETO, EXECUTADA EM PAREDES DE EDIFICAÇÕES UNIFAMILIARES, TELA Q-75. AF_12/2024</t>
  </si>
  <si>
    <t>ARMAÇÃO DO SISTEMA DE PAREDES DE CONCRETO, EXECUTADA EM PLATIBANDAS, TELA Q-92. AF_12/2024_PS</t>
  </si>
  <si>
    <t>CONCRETAGEM DE EDIFICAÇÕES (PAREDES E LAJES) FEITAS COM SISTEMA DE FÔRMAS MANUSEÁVEIS, COM CONCRETO USINADO AUTOADENSÁVEL FCK 25 MPA - LANÇAMENTO E ACABAMENTO. AF_09/2024</t>
  </si>
  <si>
    <t>CONCRETAGEM DE EDIFICAÇÕES (PAREDES E LAJES) FEITAS COM SISTEMA DE FÔRMAS MANUSEÁVEIS, COM CONCRETO USINADO AUTOADENSÁVEL REFORÇADO COM FIBRAS DE POLIPROPILENO, FCK 25 MPA - LANÇAMENTO E ACABAMENTO. AF_09/2024</t>
  </si>
  <si>
    <t>CONCRETAGEM DE EDIFICAÇÕES (PAREDES E LAJES) FEITAS COM SISTEMA DE FÔRMAS MANUSEÁVEIS, COM CONCRETO USINADO BOMBEÁVEL FCK 25 MPA - LANÇAMENTO, ADENSAMENTO E ACABAMENTO. AF_09/2024</t>
  </si>
  <si>
    <t>CONCRETAGEM DE ESCADAS EM EDIFICAÇÕES MULTIFAMILIARES FEITAS COM SISTEMA DE FÔRMAS MANUSEÁVEIS COM CONCRETO USINADO AUTOADENSÁVEL REFORÇADO COM FIBRAS DE POLIPROPILENO, FCK 25 MPA - LANÇAMENTO E ACABAMENTO. AF_09/2024</t>
  </si>
  <si>
    <t>CONCRETAGEM DE ESCADAS EM EDIFICAÇÕES MULTIFAMILIARES FEITAS COM SISTEMA DE FÔRMAS MANUSEÁVEIS COM CONCRETO USINADO AUTOADENSÁVEL, FCK 25 MPA - LANÇAMENTO E ACABAMENTO. AF_09/2024</t>
  </si>
  <si>
    <t>CONCRETAGEM DE ESCADAS EM EDIFICAÇÕES MULTIFAMILIARES FEITAS COM SISTEMA DE FÔRMAS MANUSEÁVEIS COM CONCRETO USINADO BOMBEÁVEL, FCK 25 MPA - LANÇAMENTO, ADENSAMENTO E ACABAMENTO. AF_09/2024</t>
  </si>
  <si>
    <t>CONCRETAGEM DE LAJES EM EDIFICAÇÕES MULTIFAMILIARES FEITAS COM SISTEMA DE FÔRMAS MANUSEÁVEIS, COM CONCRETO USINADO BOMBEÁVEL FCK 25 MPA - LANÇAMENTO, ADENSAMENTO E ACABAMENTO. AF_09/2024</t>
  </si>
  <si>
    <t>CONCRETAGEM DE LAJES EM EDIFICAÇÕES UNIFAMILIARES FEITAS COM SISTEMA DE FÔRMAS MANUSEÁVEIS, COM CONCRETO USINADO BOMBEÁVEL FCK 25 MPA - LANÇAMENTO, ADENSAMENTO E ACABAMENTO. AF_09/2024</t>
  </si>
  <si>
    <t>CONCRETAGEM DE PAREDES EM EDIFICAÇÕES MULTIFAMILIARES FEITAS COM SISTEMA DE FÔRMAS MANUSEÁVEIS, COM CONCRETO USINADO BOMBEÁVEL FCK 25 MPA - LANÇAMENTO, ADENSAMENTO E ACABAMENTO. AF_09/2024</t>
  </si>
  <si>
    <t>CONCRETAGEM DE PAREDES EM EDIFICAÇÕES UNIFAMILIARES FEITAS COM SISTEMA DE FÔRMAS MANUSEÁVEIS, COM CONCRETO USINADO BOMBEÁVEL FCK 25 MPA - LANÇAMENTO, ADENSAMENTO E ACABAMENTO. AF_09/2024</t>
  </si>
  <si>
    <t>CONCRETAGEM DE PLATIBANDA EM EDIFICAÇÕES MULTIFAMILIARES FEITAS COM SISTEMA DE FÔRMAS MANUSEÁVEIS, COM CONCRETO USINADO AUTOADENSÁVEL FCK 25 MPA - LANÇAMENTO E ACABAMENTO. AF_09/2024</t>
  </si>
  <si>
    <t>CONCRETAGEM DE PLATIBANDA EM EDIFICAÇÕES MULTIFAMILIARES FEITAS COM SISTEMA DE FÔRMAS MANUSEÁVEIS, COM CONCRETO USINADO AUTOADENSÁVEL REFORÇADO COM FIBRAS DE POLIPROPILENO, FCK 25 MPA - LANÇAMENTO E ACABAMENTO. AF_09/2024</t>
  </si>
  <si>
    <t>CONCRETAGEM DE PLATIBANDA EM EDIFICAÇÕES MULTIFAMILIARES FEITAS COM SISTEMA DE FÔRMAS MANUSEÁVEIS, COM CONCRETO USINADO BOMBEÁVEL FCK 25 MPA - LANÇAMENTO, ADENSAMENTO E ACABAMENTO. AF_09/2024</t>
  </si>
  <si>
    <t>CONCRETAGEM DE PLATIBANDA EM EDIFICAÇÕES UNIFAMILIARES FEITAS COM SISTEMA DE FÔRMAS MANUSEÁVEIS, COM CONCRETO USINADO AUTOADENSÁVEL FCK 25 MPA - LANÇAMENTO E ACABAMENTO. AF_09/2024</t>
  </si>
  <si>
    <t>CONCRETAGEM DE PLATIBANDA EM EDIFICAÇÕES UNIFAMILIARES FEITAS COM SISTEMA DE FÔRMAS MANUSEÁVEIS, COM CONCRETO USINADO AUTOADENSÁVEL REFORÇADO COM FIBRAS DE POLIPROPILENO, FCK 25 MPA - LANÇAMENTO E ACABAMENTO. AF_09/2024</t>
  </si>
  <si>
    <t>CONCRETAGEM DE PLATIBANDA EM EDIFICAÇÕES UNIFAMILIARES FEITAS COM SISTEMA DE FÔRMAS MANUSEÁVEIS, COM CONCRETO USINADO BOMBEÁVEL FCK 25 MPA - LANÇAMENTO, ADENSAMENTO E ACABAMENTO. AF_09/2024</t>
  </si>
  <si>
    <t>ESTUCAMENTO DE DENSIDADE ALTA DE PANOS DE FACHADA DO SISTEMA DE PAREDES DE CONCRETO EM EDIFICAÇÕES DE MÚLTIPLOS PAVIMENTOS, PAVIMENTO TÉRREO, UTILIZAÇÃO DE ARGAMASSA COLANTE. AF_12/2024</t>
  </si>
  <si>
    <t>ESTUCAMENTO DE DENSIDADE ALTA DE PANOS DE FACHADA DO SISTEMA DE PAREDES DE CONCRETO EM EDIFICAÇÕES DE MÚLTIPLOS PAVIMENTOS, PAVIMENTO TÉRREO, UTILIZAÇÃO DE ARGAMASSA POLIMÉRICA. AF_12/2024</t>
  </si>
  <si>
    <t>ESTUCAMENTO DE DENSIDADE ALTA DE PANOS DE FACHADA DO SISTEMA DE PAREDES DE CONCRETO EM EDIFICAÇÕES DE MÚLTIPLOS PAVIMENTOS, PAVIMENTO TÉRREO, UTILIZAÇÃO DE ARGAMASSA TRAÇO 1:0,5:4,5 (CIM:CAL:AREIA). AF_12/2024</t>
  </si>
  <si>
    <t>ESTUCAMENTO DE DENSIDADE ALTA DE PANOS DE FACHADA DO SISTEMA DE PAREDES DE CONCRETO EM EDIFICAÇÕES DE MÚLTIPLOS PAVIMENTOS, PAVIMENTOS SUPERIORES, UTILIZAÇÃO DE ARGAMASSA COLANTE. AF_12/2024</t>
  </si>
  <si>
    <t>ESTUCAMENTO DE DENSIDADE ALTA DE PANOS DE FACHADA DO SISTEMA DE PAREDES DE CONCRETO EM EDIFICAÇÕES DE MÚLTIPLOS PAVIMENTOS, PAVIMENTOS SUPERIORES, UTILIZAÇÃO DE ARGAMASSA POLIMÉRICA. AF_12/2024</t>
  </si>
  <si>
    <t>ESTUCAMENTO DE DENSIDADE ALTA DE PANOS DE FACHADA DO SISTEMA DE PAREDES DE CONCRETO EM EDIFICAÇÕES DE MÚLTIPLOS PAVIMENTOS, PAVIMENTOS SUPERIORES, UTILIZAÇÃO DE ARGAMASSA TRAÇO 1:0,5:4,5 (CIM:CAL:AREIA). AF_12/2024</t>
  </si>
  <si>
    <t>ESTUCAMENTO DE DENSIDADE ALTA DE PANOS DE FACHADA DO SISTEMA DE PAREDES DE CONCRETO EM UNIDADES HABITACIONAIS DE DOIS PAVIMENTOS (SOBRADO), ACESSO COM ANDAIME FACHADEIRO, UTILIZAÇÃO DE ARGAMASSA COLANTE. AF_12/2024</t>
  </si>
  <si>
    <t>ESTUCAMENTO DE DENSIDADE ALTA DE PANOS DE FACHADA DO SISTEMA DE PAREDES DE CONCRETO EM UNIDADES HABITACIONAIS DE DOIS PAVIMENTOS (SOBRADO), ACESSO COM ANDAIME FACHADEIRO, UTILIZAÇÃO DE ARGAMASSA POLIMÉRICA. AF_12/2024</t>
  </si>
  <si>
    <t>ESTUCAMENTO DE DENSIDADE ALTA DE PANOS DE FACHADA DO SISTEMA DE PAREDES DE CONCRETO EM UNIDADES HABITACIONAIS DE DOIS PAVIMENTOS (SOBRADO), ACESSO COM ANDAIME FACHADEIRO, UTILIZAÇÃO DE ARGAMASSA TRAÇO 1:0,5:4,5 (CIM:CAL:AREIA). AF_12/2024</t>
  </si>
  <si>
    <t>ESTUCAMENTO DE DENSIDADE ALTA DE PANOS DE FACHADA DO SISTEMA DE PAREDES DE CONCRETO EM UNIDADES HABITACIONAIS DE PAVIMENTO ÚNICO, UTILIZAÇÃO DE ARGAMASSA COLANTE. AF_12/2024</t>
  </si>
  <si>
    <t>ESTUCAMENTO DE DENSIDADE ALTA DE PANOS DE FACHADA DO SISTEMA DE PAREDES DE CONCRETO EM UNIDADES HABITACIONAIS DE PAVIMENTO ÚNICO, UTILIZAÇÃO DE ARGAMASSA POLIMÉRICA. AF_12/2024</t>
  </si>
  <si>
    <t>ESTUCAMENTO DE DENSIDADE ALTA DE PANOS DE FACHADA DO SISTEMA DE PAREDES DE CONCRETO EM UNIDADES HABITACIONAIS DE PAVIMENTO ÚNICO, UTILIZAÇÃO DE ARGAMASSA TRAÇO 1:0,5:4,5 (CIM:CAL:AREIA). AF_12/2024</t>
  </si>
  <si>
    <t>ESTUCAMENTO DE DENSIDADE ALTA NAS FACES INTERNAS DE PAREDES DO SISTEMA DE PAREDES DE CONCRETO, EM AMBIENTES COM ÁREA ENTRE 5 M² E 10 M², UTILIZAÇÃO DE ARGAMASSA COLANTE. AF_12/2024</t>
  </si>
  <si>
    <t>ESTUCAMENTO DE DENSIDADE ALTA NAS FACES INTERNAS DE PAREDES DO SISTEMA DE PAREDES DE CONCRETO, EM AMBIENTES COM ÁREA ENTRE 5 M² E 10 M², UTILIZAÇÃO DE ARGAMASSA POLIMÉRICA. AF_12/2024</t>
  </si>
  <si>
    <t>ESTUCAMENTO DE DENSIDADE ALTA NAS FACES INTERNAS DE PAREDES DO SISTEMA DE PAREDES DE CONCRETO, EM AMBIENTES COM ÁREA ENTRE 5 M² E 10 M², UTILIZAÇÃO DE ARGAMASSA TRAÇO 1:1:6 (CIM:CAL:AREIA). AF_12/2024</t>
  </si>
  <si>
    <t>ESTUCAMENTO DE DENSIDADE ALTA NAS FACES INTERNAS DE PAREDES DO SISTEMA DE PAREDES DE CONCRETO, EM AMBIENTES COM ÁREA MAIOR OU IGUAL A 10 M², UTILIZAÇÃO DE ARGAMASSA COLANTE. AF_12/2024</t>
  </si>
  <si>
    <t>ESTUCAMENTO DE DENSIDADE ALTA NAS FACES INTERNAS DE PAREDES DO SISTEMA DE PAREDES DE CONCRETO, EM AMBIENTES COM ÁREA MAIOR OU IGUAL A 10 M², UTILIZAÇÃO DE ARGAMASSA POLIMÉRICA. AF_12/2024</t>
  </si>
  <si>
    <t>ESTUCAMENTO DE DENSIDADE ALTA NAS FACES INTERNAS DE PAREDES DO SISTEMA DE PAREDES DE CONCRETO, EM AMBIENTES COM ÁREA MAIOR OU IGUAL A 10 M², UTILIZAÇÃO DE ARGAMASSA TRAÇO 1:1:6 (CIM:CAL:AREIA). AF_12/2024</t>
  </si>
  <si>
    <t>ESTUCAMENTO DE DENSIDADE ALTA NAS FACES INTERNAS DE PAREDES DO SISTEMA DE PAREDES DE CONCRETO, EM AMBIENTES COM ÁREA MENOR OU IGUAL A 5 M², UTILIZAÇÃO DE ARGAMASSA COLANTE. AF_12/2024</t>
  </si>
  <si>
    <t>ESTUCAMENTO DE DENSIDADE ALTA NAS FACES INTERNAS DE PAREDES DO SISTEMA DE PAREDES DE CONCRETO, EM AMBIENTES COM ÁREA MENOR OU IGUAL A 5 M², UTILIZAÇÃO DE ARGAMASSA POLIMÉRICA. AF_12/2024</t>
  </si>
  <si>
    <t>ESTUCAMENTO DE DENSIDADE ALTA NAS FACES INTERNAS DE PAREDES DO SISTEMA DE PAREDES DE CONCRETO, EM AMBIENTES COM ÁREA MENOR OU IGUAL A 5 M², UTILIZAÇÃO DE ARGAMASSA TRAÇO 1:1:6 (CIM:CAL:AREIA). AF_12/2024</t>
  </si>
  <si>
    <t>ESTUCAMENTO DE DENSIDADE BAIXA DE PANOS DE FACHADA DO SISTEMA DE PAREDES DE CONCRETO EM EDIFICAÇÕES DE MÚLTIPLOS PAVIMENTOS, PAVIMENTO TÉRREO, UTILIZAÇÃO DE ARGAMASSA COLANTE. AF_12/2024</t>
  </si>
  <si>
    <t>ESTUCAMENTO DE DENSIDADE BAIXA DE PANOS DE FACHADA DO SISTEMA DE PAREDES DE CONCRETO EM EDIFICAÇÕES DE MÚLTIPLOS PAVIMENTOS, PAVIMENTOS SUPERIORES, UTILIZAÇÃO DE ARGAMASSA COLANTE. AF_12/2024</t>
  </si>
  <si>
    <t>ESTUCAMENTO DE DENSIDADE BAIXA DE PANOS DE FACHADA DO SISTEMA DE PAREDES DE CONCRETO EM UNIDADES HABITACIONAIS DE DOIS PAVIMENTOS (SOBRADO), ACESSO COM ANDAIME FACHADEIRO, UTILIZAÇÃO DE ARGAMASSA COLANTE. AF_12/2024</t>
  </si>
  <si>
    <t>ESTUCAMENTO DE DENSIDADE BAIXA DE PANOS DE FACHADA DO SISTEMA DE PAREDES DE CONCRETO EM UNIDADES HABITACIONAIS DE PAVIMENTO ÚNICO, UTILIZAÇÃO DE ARGAMASSA COLANTE. AF_12/2024</t>
  </si>
  <si>
    <t>ESTUCAMENTO DE DENSIDADE BAIXA NAS FACES INTERNAS DE PAREDES DO SISTEMA DE PAREDES DE CONCRETO, EM AMBIENTES COM ÁREA ENTRE 5 M² E 10 M², UTILIZAÇÃO DE ARGAMASSA COLANTE. AF_12/2024</t>
  </si>
  <si>
    <t>ESTUCAMENTO DE DENSIDADE BAIXA NAS FACES INTERNAS DE PAREDES DO SISTEMA DE PAREDES DE CONCRETO, EM AMBIENTES COM ÁREA MAIOR OU IGUAL A 10 M², UTILIZAÇÃO DE ARGAMASSA COLANTE. AF_12/2024</t>
  </si>
  <si>
    <t>ESTUCAMENTO DE DENSIDADE BAIXA NAS FACES INTERNAS DE PAREDES DO SISTEMA DE PAREDES DE CONCRETO, EM AMBIENTES COM ÁREA MENOR OU IGUAL A 5 M², UTILIZAÇÃO DE ARGAMASSA COLANTE. AF_12/2024</t>
  </si>
  <si>
    <t>ESTUCAMENTO PARA QUALQUER REVESTIMENTO, EM TETO DO SISTEMA DE PAREDES DE CONCRETO, EM AMBIENTES COM ÁREA ENTRE 5 M² E 10 M², UTILIZAÇÃO DE ARGAMASSA COLANTE. AF_12/2024</t>
  </si>
  <si>
    <t>ESTUCAMENTO PARA QUALQUER REVESTIMENTO, EM TETO DO SISTEMA DE PAREDES DE CONCRETO, EM AMBIENTES COM ÁREA MAIOR OU IGUAL A 10 M², UTILIZAÇÃO DE ARGAMASSA COLANTE. AF_12/2024</t>
  </si>
  <si>
    <t>ESTUCAMENTO PARA QUALQUER REVESTIMENTO, EM TETO DO SISTEMA DE PAREDES DE CONCRETO, EM AMBIENTES COM ÁREA MENOR OU IGUAL A 5 M², UTILIZAÇÃO DE ARGAMASSA COLANTE. AF_12/2024</t>
  </si>
  <si>
    <t>FÔRMAS MANUSEÁVEIS DA ALUMÍNIO PARA PAREDES DE CONCRETO MOLDADAS IN LOCO, EM PLATIBANDA. AF_11/2024</t>
  </si>
  <si>
    <t>FÔRMAS MANUSEÁVEIS DE ALUMÍNIO PARA PAREDES DE CONCRETO MOLDADAS IN LOCO, DE EDIFICAÇÕES DE MÚLTIPLOS PAVIMENTOS, EM LAJES. AF_11/2024</t>
  </si>
  <si>
    <t>FÔRMAS MANUSEÁVEIS DE ALUMÍNIO PARA PAREDES DE CONCRETO MOLDADAS IN LOCO, DE EDIFICAÇÕES DE MÚLTIPLOS PAVIMENTOS, EM PAREDES. AF_11/2024</t>
  </si>
  <si>
    <t>FÔRMAS MANUSEÁVEIS DE ALUMÍNIO PARA PAREDES DE CONCRETO MOLDADAS IN LOCO, DE EDIFICAÇÕES UNIFAMILIARES, EM LAJES. AF_11/2024</t>
  </si>
  <si>
    <t>FÔRMAS MANUSEÁVEIS DE ALUMÍNIO PARA PAREDES DE CONCRETO MOLDADAS IN LOCO, DE EDIFICAÇÕES UNIFAMILIARES, EM PAREDES. AF_11/2024</t>
  </si>
  <si>
    <t>FÔRMAS MANUSEÁVEIS DE PLÁSTICO ESTRUTURADO EM AÇO PARA PAREDES DE CONCRETO MOLDADAS IN LOCO, DE EDIFICAÇÕES DE MÚLTIPLOS PAVIMENTOS, EM LAJES. AF_11/2024</t>
  </si>
  <si>
    <t>FÔRMAS MANUSEÁVEIS DE PLÁSTICO ESTRUTURADO EM AÇO PARA PAREDES DE CONCRETO MOLDADAS IN LOCO, DE EDIFICAÇÕES DE MÚLTIPLOS PAVIMENTOS, EM PLATIBANDA. AF_11/2024</t>
  </si>
  <si>
    <t>FÔRMAS MANUSEÁVEIS DE PLÁSTICO ESTRUTURADO EM AÇO PARA PAREDES DE CONCRETO MOLDADAS IN LOCO, DE EDIFICAÇÕES MÚLTIPLOS PAVIMENTOS, EM PAREDES. AF_11/2024</t>
  </si>
  <si>
    <t>FÔRMAS MANUSEÁVEIS DE PLÁSTICO ESTRUTURADO EM AÇO PARA PAREDES DE CONCRETO MOLDADAS IN LOCO, DE EDIFICAÇÕES UNIFAMILIARES, EM LAJES. AF_11/2024</t>
  </si>
  <si>
    <t>FÔRMAS MANUSEÁVEIS DE PLÁSTICO ESTRUTURADO EM AÇO PARA PAREDES DE CONCRETO MOLDADAS IN LOCO, DE EDIFICAÇÕES UNIFAMILIARES, EM PAREDES. AF_11/2024</t>
  </si>
  <si>
    <t>INSTALAÇÃO DE ISOLAMENTO COM LÃ DE PET EM PAREDE DRYWALL. AF_07/2023</t>
  </si>
  <si>
    <t>INSTALAÇÃO DE ISOLAMENTO COM LÃ DE VIDRO EM PAREDE DRYWALL. AF_07/2023</t>
  </si>
  <si>
    <t>INSTALAÇÃO DE REFORÇO DE MADEIRA EM PAREDE DRYWALL. AF_07/2023</t>
  </si>
  <si>
    <t>INSTALAÇÃO DE REFORÇO METÁLICO EM PAREDE DRYWALL. AF_07/2023</t>
  </si>
  <si>
    <t>PAREDE COM SISTEMA EM CHAPAS DE GESSO PARA DRYWALL, USO INTERNO COM DUAS FACES DUPLAS E ESTRUTURA METÁLICA COM GUIAS DUPLAS, SEM VÃOS. AF_07/2023_PS</t>
  </si>
  <si>
    <t>PAREDE COM SISTEMA EM CHAPAS DE GESSO PARA DRYWALL, USO INTERNO COM UMA FACE SIMPLES E OUTRA FACE DUPLA E ESTRUTURA METÁLICA COM GUIAS DUPLAS, SEM VÃOS. AF_07/2023_PS</t>
  </si>
  <si>
    <t>PAREDE COM SISTEMA EM CHAPAS DE GESSO PARA DRYWALL, USO INTERNO, COM DUAS FACES DUPLAS E ESTRUTURA METÁLICA COM GUIAS DUPLAS PARA PAREDES COM ÁREA LÍQUIDA MAIOR OU IGUAL A 6 M2, COM VÃOS. AF_07/2023_PS</t>
  </si>
  <si>
    <t>PAREDE COM SISTEMA EM CHAPAS DE GESSO PARA DRYWALL, USO INTERNO, COM DUAS FACES DUPLAS E ESTRUTURA METÁLICA COM GUIAS DUPLAS PARA PAREDES COM ÁREA LÍQUIDA MENOR QUE 6 M2, COM VÃOS. AF_07/2023_PS</t>
  </si>
  <si>
    <t>PAREDE COM SISTEMA EM CHAPAS DE GESSO PARA DRYWALL, USO INTERNO, COM DUAS FACES DUPLAS E ESTRUTURA METÁLICA COM GUIAS SIMPLES PARA PAREDES COM ÁREA LÍQUIDA MAIOR OU IGUAL A 6 M2, COM VÃOS. AF_07/2023_PS</t>
  </si>
  <si>
    <t>PAREDE COM SISTEMA EM CHAPAS DE GESSO PARA DRYWALL, USO INTERNO, COM DUAS FACES DUPLAS E ESTRUTURA METÁLICA COM GUIAS SIMPLES PARA PAREDES COM ÁREA LÍQUIDA MENOR QUE 6 M2, COM VÃOS. AF_07/2023_PS</t>
  </si>
  <si>
    <t>PAREDE COM SISTEMA EM CHAPAS DE GESSO PARA DRYWALL, USO INTERNO, COM DUAS FACES DUPLAS E ESTRUTURA METÁLICA COM GUIAS SIMPLES, SEM VÃOS. AF_07/2023_PS</t>
  </si>
  <si>
    <t>PAREDE COM SISTEMA EM CHAPAS DE GESSO PARA DRYWALL, USO INTERNO, COM DUAS FACES SIMPLES E ESTRUTURA METÁLICA COM GUIAS DUPLAS PARA PAREDES COM ÁREA LÍQUIDA MAIOR OU IGUAL A 6 M2, COM VÃOS. AF_07/2023_PS</t>
  </si>
  <si>
    <t>PAREDE COM SISTEMA EM CHAPAS DE GESSO PARA DRYWALL, USO INTERNO, COM DUAS FACES SIMPLES E ESTRUTURA METÁLICA COM GUIAS DUPLAS PARA PAREDES COM ÁREA LÍQUIDA MENOR QUE 6 M2, COM VÃOS. AF_07/2023_PS</t>
  </si>
  <si>
    <t>PAREDE COM SISTEMA EM CHAPAS DE GESSO PARA DRYWALL, USO INTERNO, COM DUAS FACES SIMPLES E ESTRUTURA METÁLICA COM GUIAS DUPLAS, SEM VÃOS. AF_07/2023_PS</t>
  </si>
  <si>
    <t>PAREDE COM SISTEMA EM CHAPAS DE GESSO PARA DRYWALL, USO INTERNO, COM DUAS FACES SIMPLES E ESTRUTURA METÁLICA COM GUIAS SIMPLES PARA PAREDES COM ÁREA LÍQUIDA MAIOR OU IGUAL A 6 M2, COM VÃOS. AF_07/2023_PS</t>
  </si>
  <si>
    <t>PAREDE COM SISTEMA EM CHAPAS DE GESSO PARA DRYWALL, USO INTERNO, COM DUAS FACES SIMPLES E ESTRUTURA METÁLICA COM GUIAS SIMPLES PARA PAREDES COM ÁREA LÍQUIDA MENOR QUE 6 M2, COM VÃOS. AF_07/2023_PS</t>
  </si>
  <si>
    <t>PAREDE COM SISTEMA EM CHAPAS DE GESSO PARA DRYWALL, USO INTERNO, COM DUAS FACES SIMPLES E ESTRUTURA METÁLICA COM GUIAS SIMPLES, SEM VÃOS. AF_07/2023_PS</t>
  </si>
  <si>
    <t>PAREDE COM SISTEMA EM CHAPAS DE GESSO PARA DRYWALL, USO INTERNO, COM UMA FACE SIMPLES E ESTRUTURA METÁLICA COM GUIAS SIMPLES PARA PAREDES COM ÁREA LÍQUIDA MAIOR OU IGUAL A 6 M2, COM VÃOS. AF_07/2023_PS</t>
  </si>
  <si>
    <t>PAREDE COM SISTEMA EM CHAPAS DE GESSO PARA DRYWALL, USO INTERNO, COM UMA FACE SIMPLES E ESTRUTURA METÁLICA COM GUIAS SIMPLES PARA PAREDES COM ÁREA LÍQUIDA MENOR QUE 6 M2, COM VÃOS. AF_07/2023_PS</t>
  </si>
  <si>
    <t>PAREDE COM SISTEMA EM CHAPAS DE GESSO PARA DRYWALL, USO INTERNO, COM UMA FACE SIMPLES E ESTRUTURA METÁLICA COM GUIAS SIMPLES, SEM VÃOS. AF_07/2023_PS</t>
  </si>
  <si>
    <t>PAREDE COM SISTEMA EM CHAPAS DE GESSO PARA DRYWALL, USO INTERNO, COM UMA FACE SIMPLES E OUTRA FACE DUPLA E ESTRUTURA METÁLICA COM GUIAS DUPLAS PARA PAREDES COM ÁREA LÍQUIDA MAIOR OU IGUAL A 6 M2, COM VÃOS. AF_07/2023_PS</t>
  </si>
  <si>
    <t>PAREDE COM SISTEMA EM CHAPAS DE GESSO PARA DRYWALL, USO INTERNO, COM UMA FACE SIMPLES E OUTRA FACE DUPLA E ESTRUTURA METÁLICA COM GUIAS DUPLAS PARA PAREDES COM ÁREA LÍQUIDA MENOR QUE 6 M2, COM VÃOS. AF_07/2023_PS</t>
  </si>
  <si>
    <t>PAREDE COM SISTEMA EM CHAPAS DE GESSO PARA DRYWALL, USO INTERNO, COM UMA FACE SIMPLES E OUTRA FACE DUPLA E ESTRUTURA METÁLICA COM GUIAS SIMPLES PARA PAREDES COM ÁREA LÍQUIDA MAIOR OU IGUAL A 6 M2, COM VÃOS. AF_07/2023_PS</t>
  </si>
  <si>
    <t>PAREDE COM SISTEMA EM CHAPAS DE GESSO PARA DRYWALL, USO INTERNO, COM UMA FACE SIMPLES E OUTRA FACE DUPLA E ESTRUTURA METÁLICA COM GUIAS SIMPLES PARA PAREDES COM ÁREA LÍQUIDA MENOR QUE 6 M2, COM VÃOS. AF_07/2023_PS</t>
  </si>
  <si>
    <t>PAREDE COM SISTEMA EM CHAPAS DE GESSO PARA DRYWALL, USO INTERNO, COM UMA FACE SIMPLES E OUTRA FACE DUPLA E ESTRUTURA METÁLICA COM GUIAS SIMPLES, SEM VÃOS. AF_07/2023_PS</t>
  </si>
  <si>
    <t>INSTALAÇÃO DE ALONGADOR COM TRÊS ALTURAS, EM TUBO DE AÇO CARBONO - EQUIPAMENTO DE GINASTICA PARA ACADEMIA AO AR LIVRE / ACADEMIA DA TERCEIRA IDADE - ATI, INSTALADO SOBRE SOLO. AF_10/2021</t>
  </si>
  <si>
    <t>INSTALAÇÃO DE ALONGADOR COM TRÊS ALTURAS, EM TUBO DE AÇO CARBONO - EQUIPAMENTO DE GINÁSTICA PARA ACADEMIA AO AR LIVRE / ACADEMIA DA TERCEIRA IDADE - ATI, INSTALADO SOBRE PISO DE CONCRETO EXISTENTE. AF_10/2021</t>
  </si>
  <si>
    <t>INSTALAÇÃO DE BALANÇO DE 2 LUGARES COM ESTRUTURA DE MADEIRA TRATADA, INSTALADO SOBRE PISO DE CONCRETO EXISTENTE. AF_10/2021</t>
  </si>
  <si>
    <t>INSTALAÇÃO DE BALANÇO DE 2 LUGARES COM ESTRUTURA DE MADEIRA TRATADA, INSTALADO SOBRE SOLO. AF_10/2021</t>
  </si>
  <si>
    <t>INSTALAÇÃO DE BALANÇO DE 2 LUGARES COM ESTRUTURA METÁLICA EM TUBOS DE AÇO CARBONO, INSTALADO SOBRE PISO DE CONCRETO EXISTENTE. AF_10/2021</t>
  </si>
  <si>
    <t>INSTALAÇÃO DE BALANÇO DE 2 LUGARES COM ESTRUTURA METÁLICA EM TUBOS DE AÇO CARBONO, INSTALADO SOBRE SOLO. AF_10/2021</t>
  </si>
  <si>
    <t>INSTALAÇÃO DE CASINHA DE MADEIRA TRATADA COM RAMPA ESCALADA, ESCORREGADOR E ESCADA MARINHEIRO, INSTALADO SOBRE PISO DE CONCRETO EXISTENTE. AF_10/2021</t>
  </si>
  <si>
    <t>INSTALAÇÃO DE CASINHA DE MADEIRA TRATADA COM RAMPA ESCALADA, ESCORREGADOR E ESCADA MARINHEIRO, INSTALADO SOBRE SOLO. AF_10/2021</t>
  </si>
  <si>
    <t>INSTALAÇÃO DE ESCORREGADOR DE MADEIRA TRATADA, INSTALADO SOBRE PISO DE CONCRETO EXISTENTE. AF_10/2021</t>
  </si>
  <si>
    <t>INSTALAÇÃO DE ESCORREGADOR DE MADEIRA TRATADA, INSTALADO SOBRE SOLO. AF_10/2021</t>
  </si>
  <si>
    <t>INSTALAÇÃO DE ESCORREGADOR METÁLICO EM TUBOS E CHAPAS DE AÇO CARBONO, INSTALADO SOBRE PISO DE CONCRETO EXISTENTE. AF_10/2021</t>
  </si>
  <si>
    <t>INSTALAÇÃO DE ESCORREGADOR METÁLICO EM TUBOS E CHAPAS DE AÇO CARBONO, INSTALADO SOBRE SOLO. AF_10/2021</t>
  </si>
  <si>
    <t>INSTALAÇÃO DE ESQUI TRIPLO, EM TUBO DE AÇO CARBONO - EQUIPAMENTO DE GINÁSTICA PARA ACADEMIA AO AR LIVRE / ACADEMIA DA TERCEIRA IDADE - ATI, INSTALADO SOBRE PISO DE CONCRETO EXISTENTE. AF_10/2021</t>
  </si>
  <si>
    <t>INSTALAÇÃO DE GAIOLA LABIRINTO METÁLICA EM TUBOS DE AÇO CARBONO, INSTALADA SOBRE PISO DE CONCRETO EXISTENTE. AF_10/2021</t>
  </si>
  <si>
    <t>INSTALAÇÃO DE GAIOLA LABIRINTO METÁLICA EM TUBOS DE AÇO CARBONO, INSTALADO SOBRE SOLO. AF_10/2021</t>
  </si>
  <si>
    <t>INSTALAÇÃO DE GANGORRA SIMPLES DE MADEIRA TRATADA, INSTALADA SOBRE PISO DE CONCRETO EXISTENTE. AF_10/2021</t>
  </si>
  <si>
    <t>INSTALAÇÃO DE GANGORRA SIMPLES DE MADEIRA TRATADA, INSTALADA SOBRE SOLO. AF_10/2021</t>
  </si>
  <si>
    <t>INSTALAÇÃO DE GANGORRA SIMPLES METÁLICA EM TUBOS DE AÇO CARBONO, INSTALADA SOBRE PISO DE CONCRETO EXISTENTE. AF_10/2021</t>
  </si>
  <si>
    <t>INSTALAÇÃO DE GANGORRA SIMPLES METÁLICA EM TUBOS DE AÇO CARBONO, INSTALADA SOBRE SOLO. AF_10/2021</t>
  </si>
  <si>
    <t>INSTALAÇÃO DE GIRA-GIRA METÁLICO EM TUBOS DE AÇO CARBONO, INSTALADO SOBRE PISO DE CONCRETO EXISTENTE. AF_10/2021</t>
  </si>
  <si>
    <t>INSTALAÇÃO DE GIRA-GIRA METÁLICO EM TUBOS DE AÇO CARBONO, INSTALADO SOBRE SOLO. AF_10/2021</t>
  </si>
  <si>
    <t>INSTALAÇÃO DE MULTIEXERCITADOR COM SEIS FUNÇÕES, EM TUBO DE AÇO CARBONO - EQUIPAMENTO DE GINÁSTICA PARA ACADEMIA AO AR LIVRE / ACADEMIA DA TERCEIRA IDADE - ATI, INSTALADO SOBRE PISO DE CONCRETO EXISTENTE. AF_10/2021</t>
  </si>
  <si>
    <t>INSTALAÇÃO DE PLACA ORIENTATIVA SOBRE EXERCÍCIOS, 2,00M X 1,00M, EM TUBO DE AÇO CARBONO - PARA ACADEMIA AO AR LIVRE / ACADEMIA DA TERCEIRA IDADE - ATI, INSTALADO SOBRE PISO DE CONCRETO EXISTENTE. AF_10/2021</t>
  </si>
  <si>
    <t>INSTALAÇÃO DE PLACA ORIENTATIVA SOBRE EXERCÍCIOS, 2,00M X 1,00M, EM TUBO DE AÇO CARBONO - PARA ACADEMIA AO AR LIVRE / ACADEMIA DA TERCEIRA IDADE - ATI, INSTALADO SOBRE SOLO. AF_10/2021</t>
  </si>
  <si>
    <t>INSTALAÇÃO DE PRESSÃO DE PERNAS TRIPLO, EM TUBO DE AÇO CARBONO - EQUIPAMENTO DE GINÁSTICA PARA ACADEMIA AO AR LIVRE / ACADEMIA DA TERCEIRA IDADE - ATI, INSTALADO SOBRE PISO DE CONCRETO EXISTENTE. AF_10/2021</t>
  </si>
  <si>
    <t>INSTALAÇÃO DE PRESSÃO DE PERNAS TRIPLO, EM TUBO DE AÇO CARBONO - EQUIPAMENTO DE GINÁSTICA PARA ACADEMIA AO AR LIVRE / ACADEMIA DA TERCEIRA IDADE - ATI, INSTALADO SOBRE SOLO. AF_10/2021</t>
  </si>
  <si>
    <t>INSTALAÇÃO DE ROTAÇÃO DIAGONAL DUPLA, APARELHO TRIPLO, EM TUBO DE AÇO CARBONO - EQUIPAMENTO DE GINÁSTICA PARA ACADEMIA AO AR LIVRE / ACADEMIA DA TERCEIRA IDADE - ATI, INSTALADO SOBRE PISO DE CONCRETO EXISTENTE. AF_10/2021</t>
  </si>
  <si>
    <t>INSTALAÇÃO DE ROTAÇÃO DIAGONAL DUPLA, APARELHO TRIPLO, EM TUBO DE AÇO CARBONO - EQUIPAMENTO DE GINÁSTICA PARA ACADEMIA AO AR LIVRE / ACADEMIA DA TERCEIRA IDADE - ATI, INSTALADO SOBRE SOLO. AF_10/2021</t>
  </si>
  <si>
    <t>INSTALAÇÃO DE ROTAÇÃO VERTICAL DUPLO, EM TUBO DE ACO CARBONO - EQUIPAMENTO DE GINASTICA PARA ACADEMIA AO AR LIVRE / ACADEMIA DA TERCEIRA IDADE - ATI, INSTALADO SOBRE PISO DE CONCRETO EXISTENTE. AF_10/2021</t>
  </si>
  <si>
    <t>INSTALAÇÃO DE ROTAÇÃO VERTICAL DUPLO, EM TUBO DE AÇO CARBONO - EQUIPAMENTO DE GINÁSTICA PARA ACADEMIA AO AR LIVRE / ACADEMIA DA TERCEIRA IDADE - ATI, INSTALADO SOBRE SOLO. AF_10/2021</t>
  </si>
  <si>
    <t>INSTALAÇÃO DE SIMULADOR DE CAMINHADA TRIPLO, EM TUBO DE AÇO CARBONO - EQUIPAMENTO DE GINÁSTICA PARA ACADEMIA AO AR LIVRE / ACADEMIA DA TERCEIRA IDADE - ATI, INSTALADO SOBRE PISO DE CONCRETO EXISTENTE. AF_10/2021</t>
  </si>
  <si>
    <t>INSTALAÇÃO DE SIMULADOR DE CAVALGADA TRIPLO, EM TUBO DE AÇO CARBONO - EQUIPAMENTO DE GINÁSTICA PARA ACADEMIA AO AR LIVRE / ACADEMIA DA TERCEIRA IDADE - ATI, INSTALADO SOBRE PISO DE CONCRETO EXISTENTE. AF_10/2021</t>
  </si>
  <si>
    <t>INSTALAÇÃO DE SIMULADOR DE REMO INDIVIDUAL, EM TUBO DE AÇO CARBONO - EQUIPAMENTO DE GINÁSTICA PARA ACADEMIA AO AR LIVRE / ACADEMIA DA TERCEIRA IDADE - ATI, INSTALADO SOBRE PISO DE CONCRETO EXISTENTE. AF_10/2021</t>
  </si>
  <si>
    <t>INSTALAÇÃO DE SURF DUPLO, EM TUBO DE AÇO CARBONO - EQUIPAMENTO DE GINÁSTICA PARA ACADEMIA AO AR LIVRE / ACADEMIA DA TERCEIRA IDADE - ATI, INSTALADO SOBRE PISO DE CONCRETO EXISTENTE. AF_10/2021</t>
  </si>
  <si>
    <t>INSTALAÇÃO DE SURF DUPLO, EM TUBO DE AÇO CARBONO - EQUIPAMENTO DE GINÁSTICA PARA ACADEMIA AO AR LIVRE / ACADEMIA DA TERCEIRA IDADE - ATI, INSTALADO SOBRE SOLO. AF_10/2021</t>
  </si>
  <si>
    <t>EXECUÇÃO DE PASSEIO (CALÇADA) COM CONCRETO MOLDADO IN LOCO, FEITO EM OBRA, ACABAMENTO ESTAMPADO, ESPESSURA 6 CM, ARMADO. AF_08/2022</t>
  </si>
  <si>
    <t>EXECUÇÃO DE PASSEIO (CALÇADA) COM CONCRETO MOLDADO IN LOCO, FEITO EM OBRA, ACABAMENTO ESTAMPADO, ESPESSURA 6 CM, NÃO ARMADO. AF_08/2022</t>
  </si>
  <si>
    <t>EXECUÇÃO DE PASSEIO (CALÇADA) COM CONCRETO MOLDADO IN LOCO, FEITO EM OBRA, ACABAMENTO ESTAMPADO, ESPESSURA 8 CM, ARMADO. AF_08/2022</t>
  </si>
  <si>
    <t>EXECUÇÃO DE PASSEIO (CALÇADA) COM CONCRETO MOLDADO IN LOCO, FEITO EM OBRA, ACABAMENTO ESTAMPADO, ESPESSURA 8 CM, NÃO ARMADO. AF_08/2022</t>
  </si>
  <si>
    <t>EXECUÇÃO DE PASSEIO (CALÇADA) COM CONCRETO MOLDADO IN LOCO, USINADO, ACABAMENTO ESTAMPADO, ESPESSURA 6 CM, ARMADO. AF_08/2022</t>
  </si>
  <si>
    <t>EXECUÇÃO DE PASSEIO (CALÇADA) COM CONCRETO MOLDADO IN LOCO, USINADO, ACABAMENTO ESTAMPADO, ESPESSURA 6 CM, NÃO ARMADO. AF_08/2022</t>
  </si>
  <si>
    <t>EXECUÇÃO DE PASSEIO (CALÇADA) COM CONCRETO MOLDADO IN LOCO, USINADO, ACABAMENTO ESTAMPADO, ESPESSURA 8 CM, ARMADO. AF_08/2022</t>
  </si>
  <si>
    <t>EXECUÇÃO DE PASSEIO (CALÇADA) COM CONCRETO MOLDADO IN LOCO, USINADO, ACABAMENTO ESTAMPADO, ESPESSURA 8 CM, NÃO ARMADO. AF_08/2022</t>
  </si>
  <si>
    <t>EXECUÇÃO DE PASSEIO (CALÇADA) COM PLACAS DE CONCRETO PRÉ-FABRICADAS, ASSENTADAS COM ARGAMASSA, PLACAS DE 100 X 100 CM, NÃO ARMADO. AF_08/2022</t>
  </si>
  <si>
    <t>EXECUÇÃO DE PASSEIO (CALÇADA) COM PLACAS DE CONCRETO PRÉ-FABRICADAS, ASSENTADAS COM ARGAMASSA, PLACAS DE 40 X 40 CM, NÃO ARMADO. AF_08/2022</t>
  </si>
  <si>
    <t>EXECUÇÃO DE PASSEIO (CALÇADA) OU PISO DE CONCRETO COM CONCRETO MOLDADO IN LOCO, FEITO EM OBRA, ACABAMENTO CONVENCIONAL, ESPESSURA 6 CM, ARMADO. AF_08/2022</t>
  </si>
  <si>
    <t>EXECUÇÃO DE PASSEIO (CALÇADA) OU PISO DE CONCRETO COM CONCRETO MOLDADO IN LOCO, FEITO EM OBRA, ACABAMENTO CONVENCIONAL, ESPESSURA 8 CM, ARMADO. AF_08/2022</t>
  </si>
  <si>
    <t>EXECUÇÃO DE PASSEIO (CALÇADA) OU PISO DE CONCRETO COM CONCRETO MOLDADO IN LOCO, FEITO EM OBRA, ACABAMENTO CONVENCIONAL, NÃO ARMADO. AF_08/2022</t>
  </si>
  <si>
    <t>EXECUÇÃO DE PASSEIO (CALÇADA) OU PISO DE CONCRETO COM CONCRETO MOLDADO IN LOCO, USINADO C20, ACABAMENTO CONVENCIONAL, NÃO ARMADO. AF_08/2022</t>
  </si>
  <si>
    <t>EXECUÇÃO DE PASSEIO (CALÇADA) OU PISO DE CONCRETO COM CONCRETO MOLDADO IN LOCO, USINADO C25, ACABAMENTO CONVENCIONAL, NÃO ARMADO. AF_03/2023</t>
  </si>
  <si>
    <t>EXECUÇÃO DE PASSEIO (CALÇADA) OU PISO DE CONCRETO COM CONCRETO MOLDADO IN LOCO, USINADO, ACABAMENTO CONVENCIONAL, ESPESSURA 6 CM, ARMADO. AF_08/2022</t>
  </si>
  <si>
    <t>EXECUÇÃO DE PASSEIO (CALÇADA) OU PISO DE CONCRETO COM CONCRETO MOLDADO IN LOCO, USINADO, ACABAMENTO CONVENCIONAL, ESPESSURA 8 CM, ARMADO. AF_08/2022</t>
  </si>
  <si>
    <t>EXECUÇÃO DE PAVIMENTO EM PARALELEPÍPEDOS, REJUNTAMENTO COM ARGAMASSA TRAÇO 1:3 (CIMENTO E AREIA). AF_05/2020</t>
  </si>
  <si>
    <t>EXECUÇÃO DE PAVIMENTO EM PARALELEPÍPEDOS, REJUNTAMENTO COM PEDRISCO E EMULSÃO ASFÁLTICA. AF_05/2020</t>
  </si>
  <si>
    <t>EXECUÇÃO DE PAVIMENTO EM PARALELEPÍPEDOS, REJUNTAMENTO COM PÓ DE PEDRA. AF_05/2020</t>
  </si>
  <si>
    <t>EXECUÇÃO DE PAVIMENTO EM PEDRAS POLIÉDRICAS, REJUNTAMENTO COM ARGAMASSA TRAÇO 1:3 (CIMENTO E AREIA). AF_05/2020</t>
  </si>
  <si>
    <t>EXECUÇÃO DE PAVIMENTO EM PEDRAS POLIÉDRICAS, REJUNTAMENTO COM PEDRISCO E EMULSÃO ASFÁLTICA. AF_05/2020</t>
  </si>
  <si>
    <t>EXECUÇÃO DE PAVIMENTO EM PEDRAS POLIÉDRICAS, REJUNTAMENTO COM PÓ DE PEDRA. AF_05/2020</t>
  </si>
  <si>
    <t>EXECUÇÃO DE PASSEIO COM PLACAS DE CONCRETO PERMEÁVEL (DRENANTE), PRÉ-FABRICADAS, DE 40 X 40 CM, ESPESSURA 6 CM. AF_10/2022</t>
  </si>
  <si>
    <t>EXECUÇÃO DE PASSEIO EM PISO INTERTRAVADO, COM BLOCO 16 FACES DE 22 X 11 CM, ESPESSURA 6 CM. AF_10/2022</t>
  </si>
  <si>
    <t>EXECUÇÃO DE PASSEIO EM PISO INTERTRAVADO, COM BLOCO DE CONCRETO PERMEÁVEL (DRENANTE) 16 FACES DE 22 X 11 CM, ESPESSURA 6 CM. AF_10/2022</t>
  </si>
  <si>
    <t>EXECUÇÃO DE PASSEIO EM PISO INTERTRAVADO, COM BLOCO DE CONCRETO PERMEÁVEL RETANGULAR DE 20 X 10 CM, ESPESSURA 6 CM. AF_10/2022</t>
  </si>
  <si>
    <t>EXECUÇÃO DE PASSEIO EM PISO INTERTRAVADO, COM BLOCO PODOTÁTIL (ALERTA OU DIRECIONAL) QUADRADO DE 20 X 20 CM, ESPESSURA 6 CM. AF_10/2022</t>
  </si>
  <si>
    <t>EXECUÇÃO DE PASSEIO EM PISO INTERTRAVADO, COM BLOCO PODOTÁTIL (ALERTA OU DIRECIONAL) RETANGULAR DE 20 X 10 CM, ESPESSURA 6 CM. AF_10/2022</t>
  </si>
  <si>
    <t>EXECUÇÃO DE PASSEIO EM PISO INTERTRAVADO, COM BLOCO RAQUETE 22 X 13,5 CM, ESPESSURA 6 CM. AF_10/2022</t>
  </si>
  <si>
    <t>EXECUÇÃO DE PASSEIO EM PISO INTERTRAVADO, COM BLOCO RETANGULAR COLORIDO DE 20 X 10 CM, ESPESSURA 6 CM. AF_10/2022</t>
  </si>
  <si>
    <t>EXECUÇÃO DE PASSEIO EM PISO INTERTRAVADO, COM BLOCO RETANGULAR COR NATURAL DE 20 X 10 CM, ESPESSURA 6 CM. AF_10/2022</t>
  </si>
  <si>
    <t>EXECUÇÃO DE PAVIMENTO COM PLACAS DE CONCRETO PERMEÁVEL (DRENANTE), PRÉ-FABRICADAS, DE 40 X 40 CM, ESPESSURA 6 CM. AF_10/2022</t>
  </si>
  <si>
    <t>EXECUÇÃO DE PAVIMENTO COM PLACAS DE CONCRETO PERMEÁVEL (DRENANTE), PRÉ-FABRICADAS, DE 40 X 40 CM, ESPESSURA 8 CM. AF_10/2022</t>
  </si>
  <si>
    <t>EXECUÇÃO DE PAVIMENTO EM PISO INTERTRAVADO, COM BLOCO 16 FACES DE 22 X 11 CM, ESPESSURA 10 CM. AF_10/2022</t>
  </si>
  <si>
    <t>EXECUÇÃO DE PAVIMENTO EM PISO INTERTRAVADO, COM BLOCO 16 FACES DE 22 X 11 CM, ESPESSURA 6 CM. AF_10/2022</t>
  </si>
  <si>
    <t>EXECUÇÃO DE PAVIMENTO EM PISO INTERTRAVADO, COM BLOCO 16 FACES DE 22 X 11 CM, ESPESSURA 8 CM. AF_10/2022</t>
  </si>
  <si>
    <t>EXECUÇÃO DE PAVIMENTO EM PISO INTERTRAVADO, COM BLOCO DE CONCRETO PERMEÁVEL (DRENANTE) 16 FACES DE 22 X 11 CM, ESPESSURA 6 CM. AF_10/2022</t>
  </si>
  <si>
    <t>EXECUÇÃO DE PAVIMENTO EM PISO INTERTRAVADO, COM BLOCO DE CONCRETO PERMEÁVEL (DRENANTE) 16 FACES DE 22 X 11 CM, ESPESSURA 8 CM. AF_10/2022</t>
  </si>
  <si>
    <t>EXECUÇÃO DE PAVIMENTO EM PISO INTERTRAVADO, COM BLOCO DE CONCRETO PERMEÁVEL (DRENANTE) RETANGULAR DE 20 X 10 CM, ESPESSURA 6 CM. AF_10/2022</t>
  </si>
  <si>
    <t>EXECUÇÃO DE PAVIMENTO EM PISO INTERTRAVADO, COM BLOCO DE CONCRETO PERMEÁVEL (DRENANTE) RETANGULAR DE 20 X 10 CM, ESPESSURA 8 CM. AF_10/2022</t>
  </si>
  <si>
    <t>EXECUÇÃO DE PAVIMENTO EM PISO INTERTRAVADO, COM BLOCO PISOGRAMA DE 35 X 15 CM, ESPESSURA 6 CM. AF_10/2022</t>
  </si>
  <si>
    <t>EXECUÇÃO DE PAVIMENTO EM PISO INTERTRAVADO, COM BLOCO PISOGRAMA DE 35 X 15 CM, ESPESSURA 8 CM. AF_10/2022</t>
  </si>
  <si>
    <t>EXECUÇÃO DE PAVIMENTO EM PISO INTERTRAVADO, COM BLOCO PODOTÁTIL (ALERTA OU DIRECIONAL) QUADRADO DE 20 X 20 CM, ESPESSURA 6 CM. AF_10/2022</t>
  </si>
  <si>
    <t>EXECUÇÃO DE PAVIMENTO EM PISO INTERTRAVADO, COM BLOCO PODOTÁTIL (ALERTA OU DIRECIONAL) RETANGULAR DE 20 X 10 CM, ESPESSURA 6 CM. AF_10/2022</t>
  </si>
  <si>
    <t>EXECUÇÃO DE PAVIMENTO EM PISO INTERTRAVADO, COM BLOCO RAQUETE 22 X 13,5 CM, ESPESSURA 6 CM. AF_10/2022</t>
  </si>
  <si>
    <t>EXECUÇÃO DE PAVIMENTO EM PISO INTERTRAVADO, COM BLOCO RETANGULAR COLORIDO DE 20 X 10 CM, ESPESSURA 6 CM. AF_10/2022</t>
  </si>
  <si>
    <t>EXECUÇÃO DE PAVIMENTO EM PISO INTERTRAVADO, COM BLOCO RETANGULAR COLORIDO DE 20 X 10 CM, ESPESSURA 8 CM. AF_10/2022</t>
  </si>
  <si>
    <t>EXECUÇÃO DE PAVIMENTO EM PISO INTERTRAVADO, COM BLOCO RETANGULAR COR NATURAL DE 20 X 10 CM, ESPESSURA 6 CM. AF_10/2022</t>
  </si>
  <si>
    <t>EXECUÇÃO DE PAVIMENTO EM PISO INTERTRAVADO, COM BLOCO RETANGULAR COR NATURAL DE 20 X 10 CM, ESPESSURA 8 CM. AF_10/2022</t>
  </si>
  <si>
    <t>EXECUÇÃO DE PAVIMENTO EM PISO INTERTRAVADO, COM BLOCO RETANGULAR DE 20 X 10 CM, ESPESSURA 10 CM. AF_10/2022</t>
  </si>
  <si>
    <t>EXECUÇÃO DE PAVIMENTO EM PISO INTERTRAVADO, COM BLOCO SEXTAVADO DE 25 X 25 CM, ESPESSURA 10 CM. AF_10/2022</t>
  </si>
  <si>
    <t>EXECUÇÃO DE PAVIMENTO EM PISO INTERTRAVADO, COM BLOCO SEXTAVADO DE 25 X 25 CM, ESPESSURA 6 CM. AF_10/2022</t>
  </si>
  <si>
    <t>EXECUÇÃO DE PAVIMENTO EM PISO INTERTRAVADO, COM BLOCO SEXTAVADO DE 25 X 25 CM, ESPESSURA 8 CM. AF_10/2022</t>
  </si>
  <si>
    <t>APLICAÇÃO DE GRAXA EM BARRAS DE TRANSFERÊNCIA PARA EXECUÇÃO DE PAVIMENTO DE CONCRETO. AF_04/2022</t>
  </si>
  <si>
    <t>APLICAÇÃO DE LONA PLÁSTICA PARA EXECUÇÃO DE PAVIMENTOS DE CONCRETO. AF_04/2022</t>
  </si>
  <si>
    <t>BARRAS DE LIGAÇÃO, AÇO CA-50 DE 10 MM, PARA EXECUÇÃO DE PAVIMENTO DE CONCRETO - FORNECIMENTO E INSTALAÇÃO. AF_04/2022</t>
  </si>
  <si>
    <t>BARRAS DE TRANSFERÊNCIA, AÇO CA-25 DE 16,0 MM, PARA EXECUÇÃO DE PAVIMENTO DE CONCRETO - FORNECIMENTO E INSTALAÇÃO. AF_04/2022</t>
  </si>
  <si>
    <t>BARRAS DE TRANSFERÊNCIA, AÇO CA-25 DE 20,0 MM, PARA EXECUÇÃO DE PAVIMENTO DE CONCRETO - FORNECIMENTO E INSTALAÇÃO. AF_04/2022</t>
  </si>
  <si>
    <t>BARRAS DE TRANSFERÊNCIA, AÇO CA-25 DE 25,0 MM, PARA EXECUÇÃO DE PAVIMENTO DE CONCRETO - FORNECIMENTO E INSTALAÇÃO. AF_04/2022</t>
  </si>
  <si>
    <t>BARRAS DE TRANSFERÊNCIA, AÇO CA-25 DE 32,0 MM, PARA EXECUÇÃO DE PAVIMENTO DE CONCRETO - FORNECIMENTO E INSTALAÇÃO. AF_04/2022</t>
  </si>
  <si>
    <t>EXECUÇÃO DE JUNTAS DE CONTRAÇÃO PARA PAVIMENTOS DE CONCRETO. AF_04/2022</t>
  </si>
  <si>
    <t>EXECUÇÃO DE PAVIMENTO DE CONCRETO ARMADO (PCA), FCK = 30 MPA, ESPESSURA DE 15,0 CM. AF_04/2022</t>
  </si>
  <si>
    <t>EXECUÇÃO DE PAVIMENTO DE CONCRETO ARMADO (PCA), FCK = 30 MPA, ESPESSURA DE 17,5 CM. AF_04/2022</t>
  </si>
  <si>
    <t>EXECUÇÃO DE PAVIMENTO DE CONCRETO SIMPLES (PCS), FCK = 35 MPA, ESPESSURA DE 15,0 CM. AF_04/2022</t>
  </si>
  <si>
    <t>EXECUÇÃO DE PAVIMENTO DE CONCRETO SIMPLES (PCS), FCK = 35 MPA, ESPESSURA DE 16,0 CM. AF_04/2022</t>
  </si>
  <si>
    <t>EXECUÇÃO DE PAVIMENTO DE CONCRETO SIMPLES (PCS), FCK = 35 MPA, ESPESSURA DE 17,5 CM. AF_04/2022</t>
  </si>
  <si>
    <t>EXECUÇÃO DE PAVIMENTO DE CONCRETO SIMPLES (PCS), FCK = 35 MPA, ESPESSURA DE 25,0 CM. AF_04/2022</t>
  </si>
  <si>
    <t>EXECUÇÃO DE PAVIMENTO DE CONCRETO SIMPLES (PCS), FCK = 40 MPA, ESPESSURA DE 15,0 CM. AF_04/2022</t>
  </si>
  <si>
    <t>EXECUÇÃO DE PAVIMENTO DE CONCRETO SIMPLES (PCS), FCK = 40 MPA, ESPESSURA DE 16,0 CM. AF_04/2022</t>
  </si>
  <si>
    <t>EXECUÇÃO DE PAVIMENTO DE CONCRETO SIMPLES (PCS), FCK = 40 MPA, ESPESSURA DE 17,5 CM. AF_04/2022</t>
  </si>
  <si>
    <t>EXECUÇÃO DE PAVIMENTO DE CONCRETO SIMPLES (PCS), FCK = 40 MPA, ESPESSURA DE 20,0 CM. AF_04/2022</t>
  </si>
  <si>
    <t>EXECUÇÃO DE PAVIMENTO DE CONCRETO SIMPLES (PCS), FCK = 40 MPA, ESPESSURA DE 22,5 CM. AF_04/2022</t>
  </si>
  <si>
    <t>EXECUÇÃO DE PAVIMENTO DE CONCRETO SIMPLES (PCS), FCK = 40 MPA, ESPESSURA DE 25,0 CM. AF_04/2022</t>
  </si>
  <si>
    <t>EXECUÇÃO DE PAVIMENTO DE CONCRETO SIMPLES (PCS), FCK = 40 MPA, ESPESSURA DE 27,5 CM. AF_04/2022</t>
  </si>
  <si>
    <t>EXECUÇÃO DE PISO INDUSTRIAL DE CONCRETO ARMADO, FCK = 20 MPA, ESPESSURA DE 12,0 CM. AF_04/2022</t>
  </si>
  <si>
    <t>EXECUÇÃO DE PISO INDUSTRIAL DE CONCRETO ARMADO, FCK = 20 MPA, ESPESSURA DE 14,0 CM. AF_04/2022</t>
  </si>
  <si>
    <t>EXECUÇÃO DE PISO INDUSTRIAL DE CONCRETO ARMADO, FCK = 20 MPA, ESPESSURA DE 15,0 CM. AF_04/2022</t>
  </si>
  <si>
    <t>EXECUÇÃO DE PISO INDUSTRIAL DE CONCRETO ARMADO, FCK = 20 MPA, ESPESSURA DE 18,0 CM. AF_04/2022</t>
  </si>
  <si>
    <t>EXECUÇÃO DE PISO INDUSTRIAL DE CONCRETO ARMADO, FCK = 20 MPA, ESPESSURA DE 20,0 CM. AF_04/2022</t>
  </si>
  <si>
    <t>EXECUÇÃO DE PISO INDUSTRIAL DE CONCRETO ARMADO, FCK = 20 MPA, ESPESSURA DE 22,0 CM. AF_04/2022</t>
  </si>
  <si>
    <t>EXECUÇÃO DE PISO INDUSTRIAL REFORÇADO COM FIBRAS, FCK = 30 MPA, ESPESSURA DE 12,0 CM. AF_04/2022</t>
  </si>
  <si>
    <t>EXECUÇÃO DE PISO INDUSTRIAL REFORÇADO COM FIBRAS, FCK = 30 MPA, ESPESSURA DE 14,0 CM. AF_04/2022</t>
  </si>
  <si>
    <t>EXECUÇÃO DE PISO INDUSTRIAL REFORÇADO COM FIBRAS, FCK = 30 MPA, ESPESSURA DE 16,0 CM. AF_04/2022</t>
  </si>
  <si>
    <t>EXECUÇÃO DE PISO INDUSTRIAL REFORÇADO COM FIBRAS, FCK = 30 MPA, ESPESSURA DE 18,0 CM. AF_04/2022</t>
  </si>
  <si>
    <t>EXECUÇÃO DE PISO INDUSTRIAL REFORÇADO COM FIBRAS, FCK = 30 MPA, ESPESSURA DE 20,0 CM. AF_04/2022</t>
  </si>
  <si>
    <t>EXECUÇÃO PAVIMENTO DE CONCRETO SIMPLES (PCS), FCK = 35 MPA, ESPESSURA DE 20,0 CM. AF_04/2022</t>
  </si>
  <si>
    <t>EXECUÇÃO PAVIMENTO DE CONCRETO SIMPLES (PCS), FCK = 35 MPA, ESPESSURA DE 22,5 CM. AF_04/2022</t>
  </si>
  <si>
    <t>EXECUÇÃO PAVIMENTO DE CONCRETO SIMPLES (PCS), FCK = 35 MPA, ESPESSURA DE 27,5 CM. AF_04/2022</t>
  </si>
  <si>
    <t>CHAPIM (RUFO CAPA) EM AÇO GALVANIZADO, CORTE 33. AF_11/2020</t>
  </si>
  <si>
    <t>CHAPIM SOBRE MUROS LINEARES, EM CONCRETO PRÉ-MOLDADO, COMPRIMENTO DE ATÉ 6 M, ASSENTADO COM ARGAMASSA 1:6 COM ADITIVO. AF_11/2020</t>
  </si>
  <si>
    <t>CHAPIM SOBRE MUROS LINEARES, EM CONCRETO PRÉ-MOLDADO, COMPRIMENTO MAIOR QUE 6 M, ASSENTADO COM ARGAMASSA 1:6 COM ADITIVO. AF_11/2020</t>
  </si>
  <si>
    <t>CHAPIM SOBRE MUROS LINEARES, EM GRANITO OU MÁRMORE, L = 25 CM, ASSENTADO COM ARGAMASSA 1:6 COM ADITIVO. AF_11/2020</t>
  </si>
  <si>
    <t>CHAPIM SOBRE MUROS NÃO LINEARES, EM CONCRETO PRÉ-MOLDADO, COMPRIMENTO DE ATÉ 6 M, ASSENTADO COM ARGAMASSA 1:6 COM ADITIVO. AF_11/2020</t>
  </si>
  <si>
    <t>CHAPIM SOBRE MUROS NÃO LINEARES, EM CONCRETO PRÉ-MOLDADO, COMPRIMENTO MAIOR QUE 6 M, ASSENTADO COM ARGAMASSA 1:6 COM ADITIVO. AF_11/2020</t>
  </si>
  <si>
    <t>PEITORIL LINEAR EM CONCRETO PRÉ-MOLDADO, COMPRIMENTO DE ATÉ 2 M, ASSENTADO COM ARGAMASSA 1:6 COM ADITIVO. AF_11/2020</t>
  </si>
  <si>
    <t>PEITORIL LINEAR EM CONCRETO PRÉ-MOLDADO, COMPRIMENTO MAIOR QUE 2 M, ASSENTADO COM ARGAMASSA 1:6 COM ADITIVO. AF_11/2020</t>
  </si>
  <si>
    <t>PEITORIL LINEAR EM GRANITO OU MÁRMORE, L = 15CM, ASSENTADO COM ARGAMASSA 1:6 COM ADITIVO. AF_11/2020</t>
  </si>
  <si>
    <t>FACHADA CORTINA EM VIDRO NO SISTEMA STICK, CONSIDERANDO MODULAÇÃO DE 1,25 X 3,20 M, COM ABERTURA, ACABAMENTO ANODIZADO OU PINTADO - FORNECIMENTO E INSTALAÇÃO. AF_06/2022</t>
  </si>
  <si>
    <t>FACHADA CORTINA EM VIDRO NO SISTEMA STICK, CONSIDERANDO MODULAÇÃO DE 1,25 X 3,20 M, SEM ABERTURA, ACABAMENTO ANODIZADO OU PINTADO - FORNECIMENTO E INSTALAÇÃO. AF_06/2022</t>
  </si>
  <si>
    <t>FACHADA CORTINA EM VIDRO NO SISTEMA UNITIZADO, CONSIDERANDO MODULAÇÃO DE 1,25 X 3,20 M, COM ABERTURA, ACABAMENTO ANODIZADO OU PINTADO - FORNECIMENTO E INSTALAÇÃO. AF_06/2022</t>
  </si>
  <si>
    <t>FACHADA CORTINA EM VIDRO NO SISTEMA UNITIZADO, CONSIDERANDO MODULAÇÃO DE 1,25 X 3,20 M, SEM ABERTURA, ACABAMENTO ANODIZADO OU PINTADO - FORNECIMENTO E INSTALAÇÃO. AF_06/2022</t>
  </si>
  <si>
    <t>FACHADA EM VIDRO NO SISTEMA SPIDER GLASS, CONSIDERANDO MÓDULOS DE 2,00 X 2,50 M, FIXADO EM ESTRUTURA METÁLICA FORNECIMENTO E INSTALAÇÃO. AF_06/2022</t>
  </si>
  <si>
    <t>ENSACAMENTO DE AREIA. AF_01/2026</t>
  </si>
  <si>
    <t>PENEIRAMENTO DE AREIA COM PENEIRA ELÉTRICA. AF_01/2026</t>
  </si>
  <si>
    <t>PENEIRAMENTO DE AREIA COM PENEIRA MANUAL. AF_01/2026</t>
  </si>
  <si>
    <t>PERFURAÇÃO HORIZONTAL DIRECIONAL E INSTALAÇÃO DE TUBULAÇÃO PEAD 110 MM, EM SOLO DE 1ª CATEGORIA. AF_01/2022</t>
  </si>
  <si>
    <t>PERFURAÇÃO HORIZONTAL DIRECIONAL E INSTALAÇÃO DE TUBULAÇÃO PEAD 110 MM, EM SOLO DE 2ª CATEGORIA. AF_01/2022</t>
  </si>
  <si>
    <t>PERFURAÇÃO HORIZONTAL DIRECIONAL E INSTALAÇÃO DE TUBULAÇÃO PEAD 110 MM, EM SOLO MOLE. AF_01/2022</t>
  </si>
  <si>
    <t>PERFURAÇÃO HORIZONTAL DIRECIONAL E INSTALAÇÃO DE TUBULAÇÃO PEAD 160 MM, EM SOLO DE 1ª CATEGORIA. AF_01/2022</t>
  </si>
  <si>
    <t>PERFURAÇÃO HORIZONTAL DIRECIONAL E INSTALAÇÃO DE TUBULAÇÃO PEAD 160 MM, EM SOLO DE 2ª CATEGORIA. AF_01/2022</t>
  </si>
  <si>
    <t>PERFURAÇÃO HORIZONTAL DIRECIONAL E INSTALAÇÃO DE TUBULAÇÃO PEAD 160 MM, EM SOLO MOLE. AF_01/2022</t>
  </si>
  <si>
    <t>PERFURAÇÃO HORIZONTAL DIRECIONAL E INSTALAÇÃO DE TUBULAÇÃO PEAD 180 MM, EM SOLO DE 1ª CATEGORIA. AF_01/2022</t>
  </si>
  <si>
    <t>PERFURAÇÃO HORIZONTAL DIRECIONAL E INSTALAÇÃO DE TUBULAÇÃO PEAD 180 MM, EM SOLO DE 2ª CATEGORIA. AF_01/2022</t>
  </si>
  <si>
    <t>PERFURAÇÃO HORIZONTAL DIRECIONAL E INSTALAÇÃO DE TUBULAÇÃO PEAD 180 MM, EM SOLO MOLE. AF_01/2022</t>
  </si>
  <si>
    <t>PERFURAÇÃO HORIZONTAL DIRECIONAL E INSTALAÇÃO DE TUBULAÇÃO PEAD 20 MM, EM SOLO DE 1ª CATEGORIA. AF_01/2022</t>
  </si>
  <si>
    <t>PERFURAÇÃO HORIZONTAL DIRECIONAL E INSTALAÇÃO DE TUBULAÇÃO PEAD 20 MM, EM SOLO DE 2ª CATEGORIA. AF_01/2022</t>
  </si>
  <si>
    <t>PERFURAÇÃO HORIZONTAL DIRECIONAL E INSTALAÇÃO DE TUBULAÇÃO PEAD 20 MM, EM SOLO MOLE. AF_01/2022</t>
  </si>
  <si>
    <t>PERFURAÇÃO HORIZONTAL DIRECIONAL E INSTALAÇÃO DE TUBULAÇÃO PEAD 200 MM, EM SOLO DE 1ª CATEGORIA. AF_01/2022</t>
  </si>
  <si>
    <t>PERFURAÇÃO HORIZONTAL DIRECIONAL E INSTALAÇÃO DE TUBULAÇÃO PEAD 200 MM, EM SOLO DE 2ª CATEGORIA. AF_01/2022</t>
  </si>
  <si>
    <t>PERFURAÇÃO HORIZONTAL DIRECIONAL E INSTALAÇÃO DE TUBULAÇÃO PEAD 200 MM, EM SOLO MOLE. AF_01/2022</t>
  </si>
  <si>
    <t>PERFURAÇÃO HORIZONTAL DIRECIONAL E INSTALAÇÃO DE TUBULAÇÃO PEAD 225 MM, EM SOLO DE 1ª CATEGORIA. AF_01/2022</t>
  </si>
  <si>
    <t>PERFURAÇÃO HORIZONTAL DIRECIONAL E INSTALAÇÃO DE TUBULAÇÃO PEAD 225 MM, EM SOLO DE 2ª CATEGORIA. AF_01/2022</t>
  </si>
  <si>
    <t>PERFURAÇÃO HORIZONTAL DIRECIONAL E INSTALAÇÃO DE TUBULAÇÃO PEAD 225 MM, EM SOLO MOLE. AF_01/2022</t>
  </si>
  <si>
    <t>PERFURAÇÃO HORIZONTAL DIRECIONAL E INSTALAÇÃO DE TUBULAÇÃO PEAD 250 MM, EM SOLO DE 1ª CATEGORIA. AF_01/2022</t>
  </si>
  <si>
    <t>PERFURAÇÃO HORIZONTAL DIRECIONAL E INSTALAÇÃO DE TUBULAÇÃO PEAD 250 MM, EM SOLO DE 2ª CATEGORIA. AF_01/2022</t>
  </si>
  <si>
    <t>PERFURAÇÃO HORIZONTAL DIRECIONAL E INSTALAÇÃO DE TUBULAÇÃO PEAD 250 MM, EM SOLO MOLE. AF_01/2022</t>
  </si>
  <si>
    <t>PERFURAÇÃO HORIZONTAL DIRECIONAL E INSTALAÇÃO DE TUBULAÇÃO PEAD 280 MM, EM SOLO DE 1ª CATEGORIA. AF_01/2022</t>
  </si>
  <si>
    <t>PERFURAÇÃO HORIZONTAL DIRECIONAL E INSTALAÇÃO DE TUBULAÇÃO PEAD 280 MM, EM SOLO DE 2ª CATEGORIA. AF_01/2022</t>
  </si>
  <si>
    <t>PERFURAÇÃO HORIZONTAL DIRECIONAL E INSTALAÇÃO DE TUBULAÇÃO PEAD 280 MM, EM SOLO MOLE. AF_01/2022</t>
  </si>
  <si>
    <t>PERFURAÇÃO HORIZONTAL DIRECIONAL E INSTALAÇÃO DE TUBULAÇÃO PEAD 315 MM, EM SOLO DE 1ª CATEGORIA. AF_01/2022</t>
  </si>
  <si>
    <t>PERFURAÇÃO HORIZONTAL DIRECIONAL E INSTALAÇÃO DE TUBULAÇÃO PEAD 315 MM, EM SOLO DE 2ª CATEGORIA. AF_01/2022</t>
  </si>
  <si>
    <t>PERFURAÇÃO HORIZONTAL DIRECIONAL E INSTALAÇÃO DE TUBULAÇÃO PEAD 315 MM, EM SOLO MOLE. AF_01/2022</t>
  </si>
  <si>
    <t>PERFURAÇÃO HORIZONTAL DIRECIONAL E INSTALAÇÃO DE TUBULAÇÃO PEAD 32 MM, EM SOLO DE 1ª CATEGORIA. AF_01/2022</t>
  </si>
  <si>
    <t>PERFURAÇÃO HORIZONTAL DIRECIONAL E INSTALAÇÃO DE TUBULAÇÃO PEAD 32 MM, EM SOLO DE 2ª CATEGORIA. AF_01/2022</t>
  </si>
  <si>
    <t>PERFURAÇÃO HORIZONTAL DIRECIONAL E INSTALAÇÃO DE TUBULAÇÃO PEAD 32 MM, EM SOLO MOLE. AF_01/2022</t>
  </si>
  <si>
    <t>PERFURAÇÃO HORIZONTAL DIRECIONAL E INSTALAÇÃO DE TUBULAÇÃO PEAD 355 MM, EM SOLO DE 1ª CATEGORIA. AF_01/2022</t>
  </si>
  <si>
    <t>PERFURAÇÃO HORIZONTAL DIRECIONAL E INSTALAÇÃO DE TUBULAÇÃO PEAD 355 MM, EM SOLO DE 2ª CATEGORIA. AF_01/2022</t>
  </si>
  <si>
    <t>PERFURAÇÃO HORIZONTAL DIRECIONAL E INSTALAÇÃO DE TUBULAÇÃO PEAD 355 MM, EM SOLO MOLE. AF_01/2022</t>
  </si>
  <si>
    <t>PERFURAÇÃO HORIZONTAL DIRECIONAL E INSTALAÇÃO DE TUBULAÇÃO PEAD 400 MM, EM SOLO DE 1ª CATEGORIA. AF_01/2022</t>
  </si>
  <si>
    <t>PERFURAÇÃO HORIZONTAL DIRECIONAL E INSTALAÇÃO DE TUBULAÇÃO PEAD 400 MM, EM SOLO DE 2ª CATEGORIA. AF_01/2022</t>
  </si>
  <si>
    <t>PERFURAÇÃO HORIZONTAL DIRECIONAL E INSTALAÇÃO DE TUBULAÇÃO PEAD 400 MM, EM SOLO MOLE. AF_01/2022</t>
  </si>
  <si>
    <t>PERFURAÇÃO HORIZONTAL DIRECIONAL E INSTALAÇÃO DE TUBULAÇÃO PEAD 450 MM, EM SOLO DE 1ª CATEGORIA. AF_01/2022</t>
  </si>
  <si>
    <t>PERFURAÇÃO HORIZONTAL DIRECIONAL E INSTALAÇÃO DE TUBULAÇÃO PEAD 450 MM, EM SOLO DE 2ª CATEGORIA. AF_01/2022</t>
  </si>
  <si>
    <t>PERFURAÇÃO HORIZONTAL DIRECIONAL E INSTALAÇÃO DE TUBULAÇÃO PEAD 450 MM, EM SOLO MOLE. AF_01/2022</t>
  </si>
  <si>
    <t>PERFURAÇÃO HORIZONTAL DIRECIONAL E INSTALAÇÃO DE TUBULAÇÃO PEAD 50 MM, EM SOLO DE 1ª CATEGORIA. AF_01/2022</t>
  </si>
  <si>
    <t>PERFURAÇÃO HORIZONTAL DIRECIONAL E INSTALAÇÃO DE TUBULAÇÃO PEAD 50 MM, EM SOLO DE 2ª CATEGORIA. AF_01/2022</t>
  </si>
  <si>
    <t>PERFURAÇÃO HORIZONTAL DIRECIONAL E INSTALAÇÃO DE TUBULAÇÃO PEAD 50 MM, EM SOLO MOLE. AF_01/2022</t>
  </si>
  <si>
    <t>PERFURAÇÃO HORIZONTAL DIRECIONAL E INSTALAÇÃO DE TUBULAÇÃO PEAD 500 MM, EM SOLO DE 1ª CATEGORIA. AF_01/2022</t>
  </si>
  <si>
    <t>PERFURAÇÃO HORIZONTAL DIRECIONAL E INSTALAÇÃO DE TUBULAÇÃO PEAD 500 MM, EM SOLO DE 2ª CATEGORIA. AF_01/2022</t>
  </si>
  <si>
    <t>PERFURAÇÃO HORIZONTAL DIRECIONAL E INSTALAÇÃO DE TUBULAÇÃO PEAD 500 MM, EM SOLO MOLE. AF_01/2022</t>
  </si>
  <si>
    <t>PERFURAÇÃO HORIZONTAL DIRECIONAL E INSTALAÇÃO DE TUBULAÇÃO PEAD 560 MM, EM SOLO DE 1ª CATEGORIA. AF_01/2022</t>
  </si>
  <si>
    <t>PERFURAÇÃO HORIZONTAL DIRECIONAL E INSTALAÇÃO DE TUBULAÇÃO PEAD 560 MM, EM SOLO DE 2ª CATEGORIA. AF_01/2022</t>
  </si>
  <si>
    <t>PERFURAÇÃO HORIZONTAL DIRECIONAL E INSTALAÇÃO DE TUBULAÇÃO PEAD 560 MM, EM SOLO MOLE. AF_01/2022</t>
  </si>
  <si>
    <t>PERFURAÇÃO HORIZONTAL DIRECIONAL E INSTALAÇÃO DE TUBULAÇÃO PEAD 63 MM, EM SOLO DE 1ª CATEGORIA. AF_01/2022</t>
  </si>
  <si>
    <t>PERFURAÇÃO HORIZONTAL DIRECIONAL E INSTALAÇÃO DE TUBULAÇÃO PEAD 63 MM, EM SOLO DE 2ª CATEGORIA. AF_01/2022</t>
  </si>
  <si>
    <t>PERFURAÇÃO HORIZONTAL DIRECIONAL E INSTALAÇÃO DE TUBULAÇÃO PEAD 63 MM, EM SOLO MOLE. AF_01/2022</t>
  </si>
  <si>
    <t>PERFURAÇÃO HORIZONTAL DIRECIONAL E INSTALAÇÃO DE TUBULAÇÃO PEAD 630 MM, EM SOLO DE 1ª CATEGORIA. AF_01/2022</t>
  </si>
  <si>
    <t>PERFURAÇÃO HORIZONTAL DIRECIONAL E INSTALAÇÃO DE TUBULAÇÃO PEAD 630 MM, EM SOLO DE 2ª CATEGORIA. AF_01/2022</t>
  </si>
  <si>
    <t>PERFURAÇÃO HORIZONTAL DIRECIONAL E INSTALAÇÃO DE TUBULAÇÃO PEAD 630 MM, EM SOLO MOLE. AF_01/2022</t>
  </si>
  <si>
    <t>PERFURAÇÃO HORIZONTAL DIRECIONAL E INSTALAÇÃO DE TUBULAÇÃO PEAD 710 MM, EM SOLO DE 1ª CATEGORIA. AF_01/2022</t>
  </si>
  <si>
    <t>PERFURAÇÃO HORIZONTAL DIRECIONAL E INSTALAÇÃO DE TUBULAÇÃO PEAD 710 MM, EM SOLO DE 2ª CATEGORIA. AF_01/2022</t>
  </si>
  <si>
    <t>PERFURAÇÃO HORIZONTAL DIRECIONAL E INSTALAÇÃO DE TUBULAÇÃO PEAD 710 MM, EM SOLO MOLE. AF_01/2022</t>
  </si>
  <si>
    <t>PERFURAÇÃO HORIZONTAL DIRECIONAL E INSTALAÇÃO DE TUBULAÇÃO PEAD 75 MM, EM SOLO DE 1ª CATEGORIA. AF_01/2022</t>
  </si>
  <si>
    <t>PERFURAÇÃO HORIZONTAL DIRECIONAL E INSTALAÇÃO DE TUBULAÇÃO PEAD 75 MM, EM SOLO DE 2ª CATEGORIA. AF_01/2022</t>
  </si>
  <si>
    <t>PERFURAÇÃO HORIZONTAL DIRECIONAL E INSTALAÇÃO DE TUBULAÇÃO PEAD 75 MM, EM SOLO MOLE. AF_01/2022</t>
  </si>
  <si>
    <t>PERFURAÇÃO HORIZONTAL DIRECIONAL E INSTALAÇÃO DE TUBULAÇÃO PEAD 800 MM, EM SOLO DE 1ª CATEGORIA. AF_01/2022</t>
  </si>
  <si>
    <t>PERFURAÇÃO HORIZONTAL DIRECIONAL E INSTALAÇÃO DE TUBULAÇÃO PEAD 800 MM, EM SOLO DE 2ª CATEGORIA. AF_01/2022</t>
  </si>
  <si>
    <t>PERFURAÇÃO HORIZONTAL DIRECIONAL E INSTALAÇÃO DE TUBULAÇÃO PEAD 800 MM, EM SOLO MOLE. AF_01/2022</t>
  </si>
  <si>
    <t>PERFURAÇÃO HORIZONTAL DIRECIONAL E INSTALAÇÃO DE TUBULAÇÃO PEAD 90 MM, EM SOLO DE 1ª CATEGORIA. AF_01/2022</t>
  </si>
  <si>
    <t>PERFURAÇÃO HORIZONTAL DIRECIONAL E INSTALAÇÃO DE TUBULAÇÃO PEAD 90 MM, EM SOLO DE 2ª CATEGORIA. AF_01/2022</t>
  </si>
  <si>
    <t>PERFURAÇÃO HORIZONTAL DIRECIONAL E INSTALAÇÃO DE TUBULAÇÃO PEAD 90 MM, EM SOLO MOLE. AF_01/2022</t>
  </si>
  <si>
    <t>APLICAÇÃO MANUAL DE FUNDO SELADOR ACRÍLICO EM PANOS CEGOS DE FACHADA (SEM PRESENÇA DE VÃOS) DE EDIFÍCIOS DE MÚLTIPLOS PAVIMENTOS. AF_03/2024</t>
  </si>
  <si>
    <t>APLICAÇÃO MANUAL DE FUNDO SELADOR ACRÍLICO EM PANOS COM PRESENÇA DE VÃOS DE EDIFÍCIOS DE MÚLTIPLOS PAVIMENTOS. AF_03/2024</t>
  </si>
  <si>
    <t>APLICAÇÃO MANUAL DE FUNDO SELADOR ACRÍLICO EM PAREDES EXTERNAS DE CASAS. AF_03/2024</t>
  </si>
  <si>
    <t>APLICAÇÃO MANUAL DE FUNDO SELADOR ACRÍLICO EM SUPERFÍCIES EXTERNAS DE SACADA DE EDIFÍCIOS DE MÚLTIPLOS PAVIMENTOS. AF_03/2024</t>
  </si>
  <si>
    <t>APLICAÇÃO MANUAL DE FUNDO SELADOR ACRÍLICO EM SUPERFÍCIES INTERNAS DA SACADA DE EDIFÍCIOS DE MÚLTIPLOS PAVIMENTOS. AF_03/2024</t>
  </si>
  <si>
    <t>APLICAÇÃO MANUAL DE MASSA ACRÍLICA EM PANOS DE FACHADA COM PRESENÇA DE VÃOS, DE EDIFÍCIOS DE MÚLTIPLOS PAVIMENTOS, DUAS DEMÃOS. AF_03/2024</t>
  </si>
  <si>
    <t>APLICAÇÃO MANUAL DE MASSA ACRÍLICA EM PANOS DE FACHADA COM PRESENÇA DE VÃOS, DE EDIFÍCIOS DE MÚLTIPLOS PAVIMENTOS, UMA DEMÃO. AF_03/2024</t>
  </si>
  <si>
    <t>APLICAÇÃO MANUAL DE MASSA ACRÍLICA EM PANOS DE FACHADA SEM PRESENÇA DE VÃOS, DE EDIFÍCIOS DE MÚLTIPLOS PAVIMENTOS, DUAS DEMÃOS. AF_03/2024</t>
  </si>
  <si>
    <t>APLICAÇÃO MANUAL DE MASSA ACRÍLICA EM PANOS DE FACHADA SEM PRESENÇA DE VÃOS, DE EDIFÍCIOS DE MÚLTIPLOS PAVIMENTOS, UMA DEMÃO. AF_03/2024</t>
  </si>
  <si>
    <t>APLICAÇÃO MANUAL DE MASSA ACRÍLICA EM PAREDES EXTERNAS DE CASAS, DUAS DEMÃOS. AF_03/2024</t>
  </si>
  <si>
    <t>APLICAÇÃO MANUAL DE MASSA ACRÍLICA EM PAREDES EXTERNAS DE CASAS, UMA DEMÃO. AF_03/2024</t>
  </si>
  <si>
    <t>APLICAÇÃO MANUAL DE MASSA ACRÍLICA EM SUPERFÍCIES EXTERNAS DE SACADA DE EDIFÍCIOS DE MÚLTIPLOS PAVIMENTOS, DUAS DEMÃOS. AF_03/2024</t>
  </si>
  <si>
    <t>APLICAÇÃO MANUAL DE MASSA ACRÍLICA EM SUPERFÍCIES EXTERNAS DE SACADA DE EDIFÍCIOS DE MÚLTIPLOS PAVIMENTOS, UMA DEMÃO. AF_03/2024</t>
  </si>
  <si>
    <t>APLICAÇÃO MANUAL DE MASSA ACRÍLICA EM SUPERFÍCIES INTERNAS DE SACADA DE EDIFÍCIOS DE MÚLTIPLOS PAVIMENTOS, DUAS DEMÃOS. AF_03/2024</t>
  </si>
  <si>
    <t>APLICAÇÃO MANUAL DE MASSA ACRÍLICA EM SUPERFÍCIES INTERNAS DE SACADA DE EDIFÍCIOS DE MÚLTIPLOS PAVIMENTOS, UMA DEMÃO. AF_03/2024</t>
  </si>
  <si>
    <t>APLICAÇÃO MANUAL DE PINTURA COM TINTA TEXTURIZADA ACRÍLICA EM MOLDURAS DE EPS. AF_03/2024</t>
  </si>
  <si>
    <t>APLICAÇÃO MANUAL DE PINTURA COM TINTA TEXTURIZADA ACRÍLICA EM PANOS CEGOS DE FACHADA (SEM PRESENÇA DE VÃOS) DE EDIFÍCIOS DE MÚLTIPLOS PAVIMENTOS, DUAS CORES. AF_03/2024</t>
  </si>
  <si>
    <t>APLICAÇÃO MANUAL DE PINTURA COM TINTA TEXTURIZADA ACRÍLICA EM PANOS CEGOS DE FACHADA (SEM PRESENÇA DE VÃOS) DE EDIFÍCIOS DE MÚLTIPLOS PAVIMENTOS, UMA COR. AF_03/2024</t>
  </si>
  <si>
    <t>APLICAÇÃO MANUAL DE PINTURA COM TINTA TEXTURIZADA ACRÍLICA EM PANOS COM PRESENÇA DE VÃOS DE EDIFÍCIOS DE MÚLTIPLOS PAVIMENTOS, DUAS CORES. AF_03/2024</t>
  </si>
  <si>
    <t>APLICAÇÃO MANUAL DE PINTURA COM TINTA TEXTURIZADA ACRÍLICA EM PANOS COM PRESENÇA DE VÃOS DE EDIFÍCIOS DE MÚLTIPLOS PAVIMENTOS, UMA COR. AF_03/2024</t>
  </si>
  <si>
    <t>APLICAÇÃO MANUAL DE PINTURA COM TINTA TEXTURIZADA ACRÍLICA EM PAREDES EXTERNAS DE CASAS, DUAS CORES. AF_03/2024</t>
  </si>
  <si>
    <t>APLICAÇÃO MANUAL DE PINTURA COM TINTA TEXTURIZADA ACRÍLICA EM PAREDES EXTERNAS DE CASAS, UMA COR. AF_03/2024</t>
  </si>
  <si>
    <t>APLICAÇÃO MANUAL DE PINTURA COM TINTA TEXTURIZADA ACRÍLICA EM SUPERFÍCIES EXTERNAS DE SACADA DE EDIFÍCIOS DE MÚLTIPLOS PAVIMENTOS, DUAS CORES. AF_03/2024</t>
  </si>
  <si>
    <t>APLICAÇÃO MANUAL DE PINTURA COM TINTA TEXTURIZADA ACRÍLICA EM SUPERFÍCIES EXTERNAS DE SACADA DE EDIFÍCIOS DE MÚLTIPLOS PAVIMENTOS, UMA COR. AF_03/2024</t>
  </si>
  <si>
    <t>APLICAÇÃO MANUAL DE PINTURA COM TINTA TEXTURIZADA ACRÍLICA EM SUPERFÍCIES INTERNAS DA SACADA DE EDIFÍCIOS DE MÚLTIPLOS PAVIMENTOS, DUAS CORES. AF_03/2024</t>
  </si>
  <si>
    <t>APLICAÇÃO MANUAL DE PINTURA COM TINTA TEXTURIZADA ACRÍLICA EM SUPERFÍCIES INTERNAS DA SACADA DE EDIFÍCIOS DE MÚLTIPLOS PAVIMENTOS, UMA COR. AF_03/2024</t>
  </si>
  <si>
    <t>APLICAÇÃO MANUAL DE TINTA LÁTEX ACRÍLICA EM PANOS COM PRESENÇA DE VÃOS DE EDIFÍCIOS DE MÚLTIPLOS PAVIMENTOS, DUAS DEMÃOS. AF_03/2024</t>
  </si>
  <si>
    <t>APLICAÇÃO MANUAL DE TINTA LÁTEX ACRÍLICA EM PANOS SEM PRESENÇA DE VÃOS DE EDIFÍCIOS DE MÚLTIPLOS PAVIMENTOS, DUAS DEMÃOS. AF_03/2024</t>
  </si>
  <si>
    <t>APLICAÇÃO MANUAL DE TINTA LÁTEX ACRÍLICA EM PAREDE EXTERNAS DE CASAS, DUAS DEMÃOS. AF_03/2024</t>
  </si>
  <si>
    <t>APLICAÇÃO MANUAL DE TINTA LÁTEX ACRÍLICA EM SUPERFÍCIES EXTERNAS DE SACADA DE EDIFÍCIOS DE MÚLTIPLOS PAVIMENTOS, DUAS DEMÃOS. AF_03/2024</t>
  </si>
  <si>
    <t>APLICAÇÃO MANUAL DE TINTA LÁTEX ACRÍLICA EM SUPERFÍCIES INTERNAS DE SACADA DE EDIFÍCIOS DE MÚLTIPLOS PAVIMENTOS, DUAS DEMÃOS. AF_03/2024</t>
  </si>
  <si>
    <t>EMASSAMENTO COM MASSA LÁTEX, APLICAÇÃO EM PAREDE, DUAS DEMÃOS, LIXAMENTO MANUAL. AF_04/2023</t>
  </si>
  <si>
    <t>EMASSAMENTO COM MASSA LÁTEX, APLICAÇÃO EM PAREDE, DUAS DEMÃOS, LIXAMENTO MECANIZADO. AF_04/2023</t>
  </si>
  <si>
    <t>EMASSAMENTO COM MASSA LÁTEX, APLICAÇÃO EM PAREDE, UMA DEMÃO, LIXAMENTO MANUAL. AF_04/2023</t>
  </si>
  <si>
    <t>EMASSAMENTO COM MASSA LÁTEX, APLICAÇÃO EM PAREDE, UMA DEMÃO, LIXAMENTO MECANIZADO. AF_04/2023</t>
  </si>
  <si>
    <t>EMASSAMENTO COM MASSA LÁTEX, APLICAÇÃO EM TETO, DUAS DEMÃOS, LIXAMENTO MANUAL. AF_04/2023</t>
  </si>
  <si>
    <t>EMASSAMENTO COM MASSA LÁTEX, APLICAÇÃO EM TETO, DUAS DEMÃOS, LIXAMENTO MECANIZADO. AF_04/2023</t>
  </si>
  <si>
    <t>EMASSAMENTO COM MASSA LÁTEX, APLICAÇÃO EM TETO, UMA DEMÃO, LIXAMENTO MANUAL. AF_04/2023</t>
  </si>
  <si>
    <t>EMASSAMENTO COM MASSA LÁTEX, APLICAÇÃO EM TETO, UMA DEMÃO, LIXAMENTO MECANIZADO. AF_04/2023</t>
  </si>
  <si>
    <t>FUNDO SELADOR ACRÍLICO, APLICAÇÃO MANUAL EM PAREDE, UMA DEMÃO. AF_04/2023</t>
  </si>
  <si>
    <t>FUNDO SELADOR ACRÍLICO, APLICAÇÃO MANUAL EM TETO, UMA DEMÃO. AF_04/2023</t>
  </si>
  <si>
    <t>FUNDO SELADOR ACRÍLICO, APLICAÇÃO MECÂNICA EM PAREDE, UMA DEMÃO. AF_04/2023</t>
  </si>
  <si>
    <t>FUNDO SELADOR ACRÍLICO, APLICAÇÃO MECÂNICA EM TETO, UMA DEMÃO. AF_04/2023</t>
  </si>
  <si>
    <t>PINTURA LÁTEX ACRÍLICA ECONÔMICA, APLICAÇÃO MANUAL EM PAREDES, DUAS DEMÃOS. AF_04/2023</t>
  </si>
  <si>
    <t>PINTURA LÁTEX ACRÍLICA ECONÔMICA, APLICAÇÃO MANUAL EM TETO, DUAS DEMÃOS. AF_04/2023</t>
  </si>
  <si>
    <t>PINTURA LÁTEX ACRÍLICA ECONÔMICA, APLICAÇÃO MECÂNICA EM PAREDES, DUAS DEMÃOS. AF_04/2023</t>
  </si>
  <si>
    <t>PINTURA LÁTEX ACRÍLICA ECONÔMICA, APLICAÇÃO MECÂNICA EM TETO, DUAS DEMÃOS. AF_04/2023</t>
  </si>
  <si>
    <t>PINTURA LÁTEX ACRÍLICA PREMIUM, APLICAÇÃO MANUAL EM PAREDES, DUAS DEMÃOS. AF_04/2023</t>
  </si>
  <si>
    <t>PINTURA LÁTEX ACRÍLICA PREMIUM, APLICAÇÃO MANUAL EM TETO, DUAS DEMÃOS. AF_04/2023</t>
  </si>
  <si>
    <t>PINTURA LÁTEX ACRÍLICA STANDARD, APLICAÇÃO MANUAL EM PAREDES, DUAS DEMÃOS. AF_04/2023</t>
  </si>
  <si>
    <t>PINTURA LÁTEX ACRÍLICA STANDARD, APLICAÇÃO MANUAL EM TETO, DUAS DEMÃOS. AF_04/2023</t>
  </si>
  <si>
    <t>TEXTURA ACRÍLICA, APLICAÇÃO MANUAL EM PAREDE, UMA DEMÃO. AF_04/2023</t>
  </si>
  <si>
    <t>TEXTURA ACRÍLICA, APLICAÇÃO MANUAL EM TETO, UMA DEMÃO. AF_04/2023</t>
  </si>
  <si>
    <t>APLICAÇÃO MASSA ACRÍLICA PARA MADEIRA, PARA PINTURA COM TINTA DE ACABAMENTO (PIGMENTADA). AF_01/2021</t>
  </si>
  <si>
    <t>APLICAÇÃO MASSA ALQUÍDICA PARA MADEIRA, PARA PINTURA COM TINTA DE ACABAMENTO (PIGMENTADA). AF_01/2021</t>
  </si>
  <si>
    <t>APLICAÇÃO MASSA EPÓXI PARA MADEIRA, PARA PINTURA COM TINTA PU DE ACABAMENTO (PIGMENTADA). AF_01/2021</t>
  </si>
  <si>
    <t>LIXAMENTO DE MADEIRA PARA APLICAÇÃO DE FUNDO OU PINTURA. AF_01/2021</t>
  </si>
  <si>
    <t>LIXAMENTO DE MASSA PARA MADEIRA. AF_01/2021</t>
  </si>
  <si>
    <t>PINTURA FUNDO NIVELADOR ACRÍLICO BRANCO EM MADEIRA. AF_01/2021</t>
  </si>
  <si>
    <t>PINTURA FUNDO NIVELADOR ALQUÍDICO BRANCO EM MADEIRA. AF_01/2021</t>
  </si>
  <si>
    <t>PINTURA FUNDO NIVELADOR ALQUÍDICO INCOLOR EM MADEIRA. AF_01/2021</t>
  </si>
  <si>
    <t>PINTURA FUNDO NIVELADOR POLIURETÂNICO BRANCO EM MADEIRA. AF_01/2021</t>
  </si>
  <si>
    <t>PINTURA FUNDO NIVELADOR POLIURETÂNICO INCOLOR EM MADEIRA. AF_01/2021</t>
  </si>
  <si>
    <t>PINTURA IMUNIZANTE PARA MADEIRA, 1 DEMÃO. AF_01/2021</t>
  </si>
  <si>
    <t>PINTURA IMUNIZANTE PARA MADEIRA, 2 DEMÃOS. AF_01/2021</t>
  </si>
  <si>
    <t>PINTURA TINTA DE ACABAMENTO (PIGMENTADA) A ÓLEO EM MADEIRA, 1 DEMÃO. AF_01/2021</t>
  </si>
  <si>
    <t>PINTURA TINTA DE ACABAMENTO (PIGMENTADA) A ÓLEO EM MADEIRA, 2 DEMÃOS. AF_01/2021</t>
  </si>
  <si>
    <t>PINTURA TINTA DE ACABAMENTO (PIGMENTADA) A ÓLEO EM MADEIRA, 3 DEMÃOS. AF_01/2021</t>
  </si>
  <si>
    <t>PINTURA TINTA DE ACABAMENTO (PIGMENTADA) ESMALTE BASE ÁGUA EM MADEIRA, 1 DEMÃO. AF_01/2021</t>
  </si>
  <si>
    <t>PINTURA TINTA DE ACABAMENTO (PIGMENTADA) ESMALTE BASE ÁGUA EM MADEIRA, 2 DEMÃOS. AF_01/2021</t>
  </si>
  <si>
    <t>PINTURA TINTA DE ACABAMENTO (PIGMENTADA) ESMALTE BASE ÁGUA EM MADEIRA, 3 DEMÃOS. AF_01/2021</t>
  </si>
  <si>
    <t>PINTURA TINTA DE ACABAMENTO (PIGMENTADA) ESMALTE SINTÉTICO ACETINADO EM MADEIRA, 1 DEMÃO. AF_01/2021</t>
  </si>
  <si>
    <t>PINTURA TINTA DE ACABAMENTO (PIGMENTADA) ESMALTE SINTÉTICO ACETINADO EM MADEIRA, 2 DEMÃOS. AF_01/2021</t>
  </si>
  <si>
    <t>PINTURA TINTA DE ACABAMENTO (PIGMENTADA) ESMALTE SINTÉTICO ACETINADO EM MADEIRA, 3 DEMÃOS. AF_01/2021</t>
  </si>
  <si>
    <t>PINTURA TINTA DE ACABAMENTO (PIGMENTADA) ESMALTE SINTÉTICO BRILHANTE EM MADEIRA, 1 DEMÃO. AF_01/2021</t>
  </si>
  <si>
    <t>PINTURA TINTA DE ACABAMENTO (PIGMENTADA) ESMALTE SINTÉTICO BRILHANTE EM MADEIRA, 2 DEMÃOS. AF_01/2021</t>
  </si>
  <si>
    <t>PINTURA TINTA DE ACABAMENTO (PIGMENTADA) ESMALTE SINTÉTICO BRILHANTE EM MADEIRA, 3 DEMÃOS. AF_01/2021</t>
  </si>
  <si>
    <t>PINTURA TINTA DE ACABAMENTO (PIGMENTADA) ESMALTE SINTÉTICO FOSCO EM MADEIRA, 1 DEMÃO. AF_01/2021</t>
  </si>
  <si>
    <t>PINTURA TINTA DE ACABAMENTO (PIGMENTADA) ESMALTE SINTÉTICO FOSCO EM MADEIRA, 2 DEMÃOS. AF_01/2021</t>
  </si>
  <si>
    <t>PINTURA TINTA DE ACABAMENTO (PIGMENTADA) ESMALTE SINTÉTICO FOSCO EM MADEIRA, 3 DEMÃOS. AF_01/2021</t>
  </si>
  <si>
    <t>PINTURA TINTA DE ACABAMENTO (PIGMENTADA) POLIURETÂNICA EM MADEIRA, 1 DEMÃO. AF_01/2021</t>
  </si>
  <si>
    <t>PINTURA TINTA DE ACABAMENTO (PIGMENTADA) POLIURETÂNICA EM MADEIRA, 2 DEMÃOS. AF_01/2021</t>
  </si>
  <si>
    <t>PINTURA TINTA DE ACABAMENTO (PIGMENTADA) POLIURETÂNICA EM MADEIRA, 3 DEMÃOS. AF_01/2021</t>
  </si>
  <si>
    <t>PINTURA VERNIZ (INCOLOR) ALQUÍDICO EM MADEIRA, USO INTERNO E EXTERNO, 1 DEMÃO. AF_01/2021</t>
  </si>
  <si>
    <t>PINTURA VERNIZ (INCOLOR) ALQUÍDICO EM MADEIRA, USO INTERNO E EXTERNO, 2 DEMÃOS. AF_01/2021</t>
  </si>
  <si>
    <t>PINTURA VERNIZ (INCOLOR) ALQUÍDICO EM MADEIRA, USO INTERNO E EXTERNO, 3 DEMÃOS. AF_01/2021</t>
  </si>
  <si>
    <t>PINTURA VERNIZ (INCOLOR) ALQUÍDICO EM MADEIRA, USO INTERNO, 1 DEMÃO. AF_01/2021</t>
  </si>
  <si>
    <t>PINTURA VERNIZ (INCOLOR) ALQUÍDICO EM MADEIRA, USO INTERNO, 2 DEMÃOS. AF_01/2021</t>
  </si>
  <si>
    <t>PINTURA VERNIZ (INCOLOR) ALQUÍDICO EM MADEIRA, USO INTERNO, 3 DEMÃOS. AF_01/2021</t>
  </si>
  <si>
    <t>PINTURA VERNIZ (INCOLOR) POLIURETÂNICO (RESINA ALQUÍDICA MODIFICADA) EM MADEIRA, 1 DEMÃO. AF_01/2021</t>
  </si>
  <si>
    <t>PINTURA VERNIZ (INCOLOR) POLIURETÂNICO (RESINA ALQUÍDICA MODIFICADA) EM MADEIRA, 2 DEMÃOS. AF_01/2021</t>
  </si>
  <si>
    <t>PINTURA VERNIZ (INCOLOR) POLIURETÂNICO (RESINA ALQUÍDICA MODIFICADA) EM MADEIRA, 3 DEMÃOS. AF_01/2021</t>
  </si>
  <si>
    <t>PINTURA VERNIZ (INCOLOR) POLIURETÂNICO (RESINA POLIURETÂNICA) EM MADEIRA, 1 DEMÃO. AF_01/2021</t>
  </si>
  <si>
    <t>PINTURA VERNIZ (INCOLOR) POLIURETÂNICO (RESINA POLIURETÂNICA) EM MADEIRA, 2 DEMÃOS. AF_01/2021</t>
  </si>
  <si>
    <t>PINTURA VERNIZ (INCOLOR) POLIURETÂNICO (RESINA POLIURETÂNICA) EM MADEIRA, 3 DEMÃOS. AF_01/2021</t>
  </si>
  <si>
    <t>COLOCAÇÃO DE FITA PROTETORA PARA PINTURA. AF_01/2020</t>
  </si>
  <si>
    <t>JATEAMENTO ABRASIVO COM GRANALHA DE AÇO EM PERFIL METÁLICO EM FÁBRICA. AF_01/2020</t>
  </si>
  <si>
    <t>LIXAMENTO MANUAL EM SUPERFÍCIES METÁLICAS EM OBRA. AF_01/2020</t>
  </si>
  <si>
    <t>PINTURA COM TINTA ACRÍLICA DE ACABAMENTO APLICADA A ROLO OU PINCEL SOBRE SUPERFÍCIES METÁLICAS (EXCETO PERFIL) EXECUTADO EM OBRA (02 DEMÃOS). AF_01/2020</t>
  </si>
  <si>
    <t>PINTURA COM TINTA ACRÍLICA DE ACABAMENTO APLICADA A ROLO OU PINCEL SOBRE SUPERFÍCIES METÁLICAS (EXCETO PERFIL) EXECUTADO EM OBRA (POR DEMÃO). AF_01/2020</t>
  </si>
  <si>
    <t>PINTURA COM TINTA ACRÍLICA DE ACABAMENTO PULVERIZADA SOBRE SUPERFÍCIES METÁLICAS (EXCETO PERFIL) EXECUTADO EM OBRA (02 DEMÃOS). AF_01/2020_PE</t>
  </si>
  <si>
    <t>PINTURA COM TINTA ACRÍLICA DE ACABAMENTO PULVERIZADA SOBRE SUPERFÍCIES METÁLICAS (EXCETO PERFIL) EXECUTADO EM OBRA (POR DEMÃO). AF_01/2020_PE</t>
  </si>
  <si>
    <t>PINTURA COM TINTA ACRÍLICA DE FUNDO APLICADA A ROLO OU PINCEL SOBRE SUPERFÍCIES METÁLICAS (EXCETO PERFIL) EXECUTADO EM OBRA (POR DEMÃO). AF_01/2020</t>
  </si>
  <si>
    <t>PINTURA COM TINTA ACRÍLICA DE FUNDO PULVERIZADA SOBRE SUPERFÍCIES METÁLICAS (EXCETO PERFIL) EXECUTADO EM OBRA (POR DEMÃO). AF_01/2020_PE</t>
  </si>
  <si>
    <t>PINTURA COM TINTA ALQUÍDICA DE ACABAMENTO (ESMALTE SINTÉTICO ACETINADO) APLICADA A ROLO OU PINCEL SOBRE PERFIL METÁLICO EXECUTADO EM FÁBRICA (POR DEMÃO). AF_01/2020</t>
  </si>
  <si>
    <t>PINTURA COM TINTA ALQUÍDICA DE ACABAMENTO (ESMALTE SINTÉTICO ACETINADO) APLICADA A ROLO OU PINCEL SOBRE SUPERFÍCIES METÁLICAS (EXCETO PERFIL) EXECUTADO EM OBRA (02 DEMÃOS). AF_01/2020</t>
  </si>
  <si>
    <t>PINTURA COM TINTA ALQUÍDICA DE ACABAMENTO (ESMALTE SINTÉTICO ACETINADO) APLICADA A ROLO OU PINCEL SOBRE SUPERFÍCIES METÁLICAS (EXCETO PERFIL) EXECUTADO EM OBRA (POR DEMÃO). AF_01/2020</t>
  </si>
  <si>
    <t>PINTURA COM TINTA ALQUÍDICA DE ACABAMENTO (ESMALTE SINTÉTICO ACETINADO) PULVERIZADA SOBRE PERFIL METÁLICO EXECUTADO EM FÁBRICA (POR DEMÃO). AF_01/2020_PE</t>
  </si>
  <si>
    <t>PINTURA COM TINTA ALQUÍDICA DE ACABAMENTO (ESMALTE SINTÉTICO ACETINADO) PULVERIZADA SOBRE SUPERFÍCIES METÁLICAS (EXCETO PERFIL) EXECUTADO EM OBRA (02 DEMÃOS). AF_01/2020_PE</t>
  </si>
  <si>
    <t>PINTURA COM TINTA ALQUÍDICA DE ACABAMENTO (ESMALTE SINTÉTICO ACETINADO) PULVERIZADA SOBRE SUPERFÍCIES METÁLICAS (EXCETO PERFIL) EXECUTADO EM OBRA (POR DEMÃO). AF_01/2020_PE</t>
  </si>
  <si>
    <t>PINTURA COM TINTA ALQUÍDICA DE ACABAMENTO (ESMALTE SINTÉTICO BRILHANTE) APLICADA A ROLO OU PINCEL SOBRE PERFIL METÁLICO EXECUTADO EM FÁBRICA (POR DEMÃO). AF_01/2020</t>
  </si>
  <si>
    <t>PINTURA COM TINTA ALQUÍDICA DE ACABAMENTO (ESMALTE SINTÉTICO BRILHANTE) APLICADA A ROLO OU PINCEL SOBRE SUPERFÍCIES METÁLICAS (EXCETO PERFIL) EXECUTADO EM OBRA (02 DEMÃOS). AF_01/2020</t>
  </si>
  <si>
    <t>PINTURA COM TINTA ALQUÍDICA DE ACABAMENTO (ESMALTE SINTÉTICO BRILHANTE) APLICADA A ROLO OU PINCEL SOBRE SUPERFÍCIES METÁLICAS (EXCETO PERFIL) EXECUTADO EM OBRA (POR DEMÃO). AF_01/2020</t>
  </si>
  <si>
    <t>PINTURA COM TINTA ALQUÍDICA DE ACABAMENTO (ESMALTE SINTÉTICO BRILHANTE) PULVERIZADA SOBRE PERFIL METÁLICO EXECUTADO EM FÁBRICA (POR DEMÃO). AF_01/2020_PE</t>
  </si>
  <si>
    <t>PINTURA COM TINTA ALQUÍDICA DE ACABAMENTO (ESMALTE SINTÉTICO BRILHANTE) PULVERIZADA SOBRE SUPERFÍCIES METÁLICAS (EXCETO PERFIL) EXECUTADO EM OBRA (02 DEMÃOS). AF_01/2020_PE</t>
  </si>
  <si>
    <t>PINTURA COM TINTA ALQUÍDICA DE ACABAMENTO (ESMALTE SINTÉTICO BRILHANTE) PULVERIZADA SOBRE SUPERFÍCIES METÁLICAS (EXCETO PERFIL) EXECUTADO EM OBRA (POR DEMÃO). AF_01/2020_PE</t>
  </si>
  <si>
    <t>PINTURA COM TINTA ALQUÍDICA DE ACABAMENTO (ESMALTE SINTÉTICO FOSCO) APLICADA A ROLO OU PINCEL SOBRE PERFIL METÁLICO EXECUTADO EM FÁBRICA (POR DEMÃO). AF_01/2020</t>
  </si>
  <si>
    <t>PINTURA COM TINTA ALQUÍDICA DE ACABAMENTO (ESMALTE SINTÉTICO FOSCO) APLICADA A ROLO OU PINCEL SOBRE SUPERFÍCIES METÁLICAS (EXCETO PERFIL) EXECUTADO EM OBRA (02 DEMÃOS). AF_01/2020</t>
  </si>
  <si>
    <t>PINTURA COM TINTA ALQUÍDICA DE ACABAMENTO (ESMALTE SINTÉTICO FOSCO) APLICADA A ROLO OU PINCEL SOBRE SUPERFÍCIES METÁLICAS (EXCETO PERFIL) EXECUTADO EM OBRA (POR DEMÃO). AF_01/2020</t>
  </si>
  <si>
    <t>PINTURA COM TINTA ALQUÍDICA DE ACABAMENTO (ESMALTE SINTÉTICO FOSCO) PULVERIZADA SOBRE PERFIL METÁLICO EXECUTADO EM FÁBRICA (POR DEMÃO). AF_01/2020_PE</t>
  </si>
  <si>
    <t>PINTURA COM TINTA ALQUÍDICA DE ACABAMENTO (ESMALTE SINTÉTICO FOSCO) PULVERIZADA SOBRE SUPERFÍCIES METÁLICAS (EXCETO PERFIL) EXECUTADO EM OBRA (02 DEMÃOS). AF_01/2020_PE</t>
  </si>
  <si>
    <t>PINTURA COM TINTA ALQUÍDICA DE ACABAMENTO (ESMALTE SINTÉTICO FOSCO) PULVERIZADA SOBRE SUPERFÍCIES METÁLICAS (EXCETO PERFIL) EXECUTADO EM OBRA (POR DEMÃO). AF_01/2020_PE</t>
  </si>
  <si>
    <t>PINTURA COM TINTA ALQUÍDICA DE FUNDO (TIPO ZARCÃO) APLICADA A ROLO OU PINCEL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</si>
  <si>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</si>
  <si>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(TIPO ZARCÃO) PULVERIZADA SOBRE PERFIL METÁLICO EXECUTADO EM FÁBRICA (POR DEMÃO). AF_01/2020_PE</t>
  </si>
  <si>
    <t>PINTURA COM TINTA ALQUÍDICA DE FUNDO (TIPO ZARCÃO) PULVERIZADA SOBRE SUPERFÍCIES METÁLICAS (EXCETO PERFIL) EXECUTADO EM OBRA (POR DEMÃO). AF_01/2020_PE</t>
  </si>
  <si>
    <t>PINTURA COM TINTA ALQUÍDICA DE FUNDO E ACABAMENTO (ESMALTE SINTÉTICO GRAFITE) APLICADA A ROLO OU PINCEL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</si>
  <si>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</si>
  <si>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ALQUÍDICA DE FUNDO E ACABAMENTO (ESMALTE SINTÉTICO GRAFITE) PULVERIZADA SOBRE PERFIL METÁLICO EXECUTADO EM FÁBRICA (POR DEMÃO). AF_01/2020_PE</t>
  </si>
  <si>
    <t>PINTURA COM TINTA ALQUÍDICA DE FUNDO E ACABAMENTO (ESMALTE SINTÉTICO GRAFITE) PULVERIZADA SOBRE SUPERFÍCIES METÁLICAS (EXCETO PERFIL) EXECUTADO EM OBRA (POR DEMÃO). AF_01/2020_PE</t>
  </si>
  <si>
    <t>PINTURA COM TINTA EPOXÍDICA DE ACABAMENTO APLICADA A ROLO OU PINCEL SOBRE PERFIL METÁLICO EXECUTADO EM FÁBRICA (02 DEMÃOS). AF_01/2020</t>
  </si>
  <si>
    <t>PINTURA COM TINTA EPOXÍDICA DE ACABAMENTO APLICADA A ROLO OU PINCEL SOBRE PERFIL METÁLICO EXECUTADO EM FÁBRICA (POR DEMÃO). AF_01/2020</t>
  </si>
  <si>
    <t>PINTURA COM TINTA EPOXÍDICA DE ACABAMENTO PULVERIZADA SOBRE PERFIL METÁLICO EXECUTADO EM FÁBRICA (02 DEMÃOS). AF_01/2020_PE</t>
  </si>
  <si>
    <t>PINTURA COM TINTA EPOXÍDICA DE ACABAMENTO PULVERIZADA SOBRE PERFIL METÁLICO EXECUTADO EM FÁBRICA (POR DEMÃO). AF_01/2020_PE</t>
  </si>
  <si>
    <t>PINTURA COM TINTA EPOXÍDICA DE FUNDO APLICADA A ROLO OU PINCEL SOBRE PERFIL METÁLICO EXECUTADO EM FÁBRICA (POR DEMÃO). AF_01/2020</t>
  </si>
  <si>
    <t>PINTURA COM TINTA EPOXÍDICA DE FUNDO E ACABAMENTO APLICADA A ROLO OU PINCEL SOBRE PERFIL METÁLICO EXECUTADO EM FÁBRICA (POR DEMÃO). AF_01/2020</t>
  </si>
  <si>
    <t>PINTURA COM TINTA EPOXÍDICA DE FUNDO E ACABAMENTO PULVERIZADA SOBRE PERFIL METÁLICO EXECUTADO EM FÁBRICA (POR DEMÃO). AF_01/2020</t>
  </si>
  <si>
    <t>PINTURA COM TINTA EPOXÍDICA DE FUNDO PULVERIZADA SOBRE PERFIL METÁLICO EXECUTADO EM FÁBRICA (POR DEMÃO). AF_01/2020_PE</t>
  </si>
  <si>
    <t>PINTURA COM TINTA POLIURETÂNICA DE ACABAMENTO APLICADA A ROLO OU PINCEL SOBRE PERFIL METÁLICO EXECUTADO EM FÁBRICA (02 DEMÃOS). AF_01/2020</t>
  </si>
  <si>
    <t>PINTURA COM TINTA POLIURETÂNICA DE ACABAMENTO APLICADA A ROLO OU PINCEL SOBRE PERFIL METÁLICO EXECUTADO EM FÁBRICA (POR DEMÃO). AF_01/2020</t>
  </si>
  <si>
    <t>PINTURA COM TINTA POLIURETÂNICA DE ACABAMENTO PULVERIZADA SOBRE PERFIL METÁLICO EXECUTADO EM FÁBRICA (02 DEMÃOS). AF_01/2020</t>
  </si>
  <si>
    <t>PINTURA COM TINTA POLIURETÂNICA DE ACABAMENTO PULVERIZADA SOBRE PERFIL METÁLICO EXECUTADO EM FÁBRICA (POR DEMÃO). AF_01/2020</t>
  </si>
  <si>
    <t>ENCERAMENTO DE PISO EM MADEIRA. AF_05/2021</t>
  </si>
  <si>
    <t>PINTURA DE DEMARCAÇÃO DE QUADRA POLIESPORTIVA COM BORRACHA CLORADA, E = 5 CM, APLICAÇÃO MANUAL. AF_05/2021</t>
  </si>
  <si>
    <t>PINTURA DE DEMARCAÇÃO DE QUADRA POLIESPORTIVA COM TINTA ACRÍLICA, E = 5 CM, APLICAÇÃO MANUAL. AF_05/2021</t>
  </si>
  <si>
    <t>PINTURA DE DEMARCAÇÃO DE QUADRA POLIESPORTIVA COM TINTA EPÓXI, E = 5 CM, APLICAÇÃO MANUAL. AF_05/2021</t>
  </si>
  <si>
    <t>PINTURA DE DEMARCAÇÃO DE VAGA COM TINTA EPÓXI, E = 10 CM, APLICAÇÃO MANUAL. AF_05/2021</t>
  </si>
  <si>
    <t>PINTURA DE PISO COM TINTA ACRÍLICA, APLICAÇÃO MANUAL, 2 DEMÃOS, INCLUSO FUNDO PREPARADOR. AF_05/2021</t>
  </si>
  <si>
    <t>PINTURA DE PISO COM TINTA ACRÍLICA, APLICAÇÃO MANUAL, 3 DEMÃOS, INCLUSO FUNDO PREPARADOR. AF_05/2021</t>
  </si>
  <si>
    <t>PINTURA DE PISO COM TINTA ACRÍLICA, APLICAÇÃO MECÂNICA, 2 DEMÃOS, INCLUSO FUNDO PREPARADOR. AF_05/2021</t>
  </si>
  <si>
    <t>PINTURA DE PISO COM TINTA EPÓXI, APLICAÇÃO MANUAL, 2 DEMÃOS, INCLUSO PRIMER EPÓXI. AF_05/2021</t>
  </si>
  <si>
    <t>PINTURA DE PISO COM TINTA EPÓXI, APLICAÇÃO MECÂNICA, 2 DEMÃOS. AF_05/2021</t>
  </si>
  <si>
    <t>PINTURA DE PISO DE PEDRAS DECORATIVAS COM VERNIZ DE POLIURETANO FOSCO, APLICAÇÃO MANUAL, 3 DEMÃOS. AF_05/2021</t>
  </si>
  <si>
    <t>PINTURA DE RODAPÉ COM TINTA EPÓXI, APLICAÇÃO MANUAL, 2 DEMÃOS, INCLUSÃO PRIMER EPÓXI. AF_05/2021</t>
  </si>
  <si>
    <t>PINTURA DE RODAPÉ EM PEDRA DECORATIVA COM VERNIZ DE POLIURETANO, APLICAÇÃO MANUAL, 3 DEMÃOS. AF_05/2021</t>
  </si>
  <si>
    <t>PINTURA DE SINALIZAÇÃO VERTICAL DE SEGURANÇA, FAIXAS AMARELA E PRETA, APLICAÇÃO MANUAL, 2 DEMÃOS. AF_05/2021</t>
  </si>
  <si>
    <t>PINTURA HIDROFUGANTE COM SILICONE, APLICAÇÃO MANUAL, 2 DEMÃOS. AF_05/2021</t>
  </si>
  <si>
    <t>PREPARO DO PISO CIMENTADO PARA PINTURA - LIXAMENTO E LIMPEZA. AF_05/2021</t>
  </si>
  <si>
    <t>ACABAMENTO PARA PISO EM TACO DE MADEIRA. AF_02/2026</t>
  </si>
  <si>
    <t>ASSOALHO DE MADEIRA. AF_02/2026_PS</t>
  </si>
  <si>
    <t>PISO CIMENTADO, TRAÇO 1:3 (CIMENTO E AREIA), ACABAMENTO LISO, ESPESSURA 1,5 CM, PREPARO MECÂNICO DA ARGAMASSA. AF_02/2026</t>
  </si>
  <si>
    <t>PISO CIMENTADO, TRAÇO 1:3 (CIMENTO E AREIA), ACABAMENTO RUGOSO, ESPESSURA 1,5 CM, PREPARO MECÂNICO DA ARGAMASSA. AF_02/2026</t>
  </si>
  <si>
    <t>PISO CIMENTADO, TRAÇO 1:5 (CIMENTO E AREIA), ACABAMENTO LISO, ESPESSURA 2,0 CM, PREPARO MECÂNICO DA ARGAMASSA. AF_02/2026</t>
  </si>
  <si>
    <t>PISO CIMENTADO, TRAÇO 1:5 (CIMENTO E AREIA), ACABAMENTO LISO, ESPESSURA 3,0 CM, PREPARO MECÂNICO DA ARGAMASSA. AF_02/2026</t>
  </si>
  <si>
    <t>PISO CIMENTADO, TRAÇO 1:5 (CIMENTO E AREIA), ACABAMENTO LISO, ESPESSURA 4,0 CM, PREPARO MECÂNICO DA ARGAMASSA. AF_02/2026</t>
  </si>
  <si>
    <t>PISO CIMENTADO, TRAÇO 1:5 (CIMENTO E AREIA), ACABAMENTO RUGOSO, ESPESSURA 2,0 CM, PREPARO MECÂNICO DA ARGAMASSA. AF_02/2026</t>
  </si>
  <si>
    <t>PISO CIMENTADO, TRAÇO 1:5 (CIMENTO E AREIA), ACABAMENTO RUGOSO, ESPESSURA 3,0 CM, PREPARO MECÂNICO DA ARGAMASSA. AF_02/2026</t>
  </si>
  <si>
    <t>PISO CIMENTADO, TRAÇO 1:5 (CIMENTO E AREIA), ACABAMENTO RUGOSO, ESPESSURA 4,0 CM, PREPARO MECÂNICO DA ARGAMASSA. AF_02/2026</t>
  </si>
  <si>
    <t>PISO DE ALTA RESISTÊNCIA TIPO "KORODUR" EM AMBIENTES INTERNOS, COM ESPESSURA DE 12 MM, INCLUSO MISTURA EM BETONEIRA, COLOCAÇÃO DAS JUNTAS, APLICAÇÃO DO PISO, 4 POLIMENTOS COM POLITRIZ, ESTUCAMENTO, SELADOR E CERA.. AF_02/2026</t>
  </si>
  <si>
    <t>PISO DE BORRACHA CANELADO, ESPESSURA 3,5MM, FIXADO COM ADESIVO ACRÍLICO. AF_02/2026</t>
  </si>
  <si>
    <t>PISO DE BORRACHA ESPORTIVO, ESPESSURA 15MM, ASSENTADO COM ARGAMASSA. AF_02/2026</t>
  </si>
  <si>
    <t>PISO DE BORRACHA PASTILHADO, ESPESSURA 15MM, ASSENTADO COM ARGAMASSA. AF_02/2026</t>
  </si>
  <si>
    <t>PISO DE BORRACHA PASTILHADO, ESPESSURA 3,5MM, FIXADO COM ADESIVO ACRÍLICO. AF_02/2026</t>
  </si>
  <si>
    <t>PISO DE BORRACHA PASTILHADO/FRISADO, ESPESSURA 7MM, ASSENTADO COM ARGAMASSA. AF_02/2026</t>
  </si>
  <si>
    <t>PISO ELEVADO COM ESTRUTURA EM AÇO, COMPOSTO POR PEDESTAIS E PLACAS SEM ACABAMENTO. AF_02/2026</t>
  </si>
  <si>
    <t>PISO ELEVADO COM ESTRUTURA EM AÇO, COMPOSTO POR PEDESTAIS, LONGARINAS E PLACAS SEM ACABAMENTO. AF_02/2026</t>
  </si>
  <si>
    <t>PISO ELEVADO COM ESTRUTURA EM PLÁSTICO, COMPOSTO POR PEDESTAIS E PLACAS COM REVESTIMENTO EM PORCELANATO. AF_02/2026</t>
  </si>
  <si>
    <t>PISO ELEVADO COM ESTRUTURA EM PLÁSTICO, COMPOSTO POR PEDESTAIS E PLACAS SEM ACABAMENTO. AF_02/2026</t>
  </si>
  <si>
    <t>PISO EM GRANILITE, MARMORITE OU GRANITINA EM AMBIENTES INTERNOS, COM ESPESSURA DE 8 MM, INCLUSO MISTURA EM BETONEIRA, COLOCAÇÃO DAS JUNTAS, APLICAÇÃO DO PISO, 4 POLIMENTOS COM POLITRIZ, ESTUCAMENTO, SELADOR E CERA. AF_02/2026_PE</t>
  </si>
  <si>
    <t>PISO EM GRANITO APLICADO EM AMBIENTES INTERNOS. AF_02/2026</t>
  </si>
  <si>
    <t>PISO EM LADRILHO HIDRÁULICO APLICADO EM AMBIENTES INTERNOS DE ÁREA ENTRE 5 E 15 M², INCLUSO APLICAÇÃO DE RESINA. AF_02/2026</t>
  </si>
  <si>
    <t>PISO EM LADRILHO HIDRÁULICO APLICADO EM AMBIENTES INTERNOS DE ÁREA MENOR QUE 5 M², INCLUSO APLICAÇÃO DE RESINA. AF_02/2026</t>
  </si>
  <si>
    <t>PISO EM MÁRMORE APLICADO EM AMBIENTES INTERNOS. AF_02/2026</t>
  </si>
  <si>
    <t>PISO EM PEDRA ARDÓSIA ASSENTADO SOBRE ARGAMASSA 1:3 (CIMENTO E AREIA). AF_02/2026</t>
  </si>
  <si>
    <t>PISO EM PEDRA BASALTO POLIDO EM AMBIENTES INTERNOS. AF_02/2026</t>
  </si>
  <si>
    <t>PISO EM PEDRA SÃO TOMÉ ASSENTADO SOBRE ARGAMASSA 1:3 (CIMENTO E AREIA). AF_02/2026</t>
  </si>
  <si>
    <t>PISO EM TACO DE MADEIRA 7X21CM, FIXADO COM COLA PU. AF_02/2026_PS</t>
  </si>
  <si>
    <t>PISO EM TACO DE MADEIRA 7X42CM, FIXADO COM COLA PU. AF_02/2026_PS</t>
  </si>
  <si>
    <t>PISO LAMINADO EM AMBIENTES INTERNOS. AF_02/2026</t>
  </si>
  <si>
    <t>PISO PODOTÁTIL DE ALERTA OU DIRECIONAL, DE BORRACHA, ASSENTADO COM COLA. AF_02/2026</t>
  </si>
  <si>
    <t>PISO PODOTÁTIL DE ALERTA OU DIRECIONAL, DE BORRACHA, ASSENTADO SOBRE ARGAMASSA. AF_02/2026</t>
  </si>
  <si>
    <t>PISO PODOTÁTIL, DIRECIONAL OU ALERTA, SOLIDARIZADO AO PISO EXISTENTE (ELEMENTOS DISCRETOS) COM COLA. AF_02/2026</t>
  </si>
  <si>
    <t>PISO PODOTÁTIL, DIRECIONAL OU ALERTA, SOLIDARIZADO AO PISO EXISTENTE (ELEMENTOS DISCRETOS) COM PARAFUSO. AF_02/2026</t>
  </si>
  <si>
    <t>PISO TÊXTIL (CARPETE) EM MANTA (ROLO) E = 6 A 7 MM. AF_02/2026</t>
  </si>
  <si>
    <t>PISO TÊXTIL (CARPETE) EM MANTA (ROLO) E = 9 A 10 MM. AF_02/2026</t>
  </si>
  <si>
    <t>PISO TÊXTIL (CARPETE) EM PLACA. AF_02/2026</t>
  </si>
  <si>
    <t>PISO VINÍLICO FLEXÍVEL EM MANTA, PADRÃO LISO, ESPESSURA 2 MM, FIXADO COM COLA. AF_02/2026</t>
  </si>
  <si>
    <t>PISO VINÍLICO SEMI-FLEXÍVEL EM PLACAS, PADRÃO LISO, ESPESSURA 3,2 MM, FIXADO COM COLA. AF_02/2026</t>
  </si>
  <si>
    <t>PISO VINÍLICO SEMI-FLEXÍVEL EM RÉGUAS, PADRÃO LISO, ESPESSURA 4,0 MM, FIXADO COM COLA. AF_02/2026</t>
  </si>
  <si>
    <t>PREPARO DE CONTRAPISO COM MEMBRANA CIMENTÍCIA. AF_02/2026</t>
  </si>
  <si>
    <t>PREPARO DE CONTRAPISO COM POLITRIZ. AF_02/2026_PE</t>
  </si>
  <si>
    <t>REVESTIMENTO DE DEGRAUS DE ESCADA EM GRANITO. AF_02/2026</t>
  </si>
  <si>
    <t>RODAPÉ BORRACHA LISO, ALTURA = 7CM, ESPESSURA = 2 MM, FIXADO COM COLA. AF_02/2026_PS</t>
  </si>
  <si>
    <t>RODAPÉ EM ARDÓSIA ALTURA 10CM. AF_02/2026</t>
  </si>
  <si>
    <t>RODAPÉ EM GRANITO, ALTURA 10 CM. AF_02/2026</t>
  </si>
  <si>
    <t>RODAPÉ EM LADRILHO HIDRÁULICO, ALTURA 7 CM. AF_02/2026</t>
  </si>
  <si>
    <t>RODAPÉ EM MADEIRA, ALTURA 7CM, FIXADO COM COLA BASE DE POLIURETANO. AF_02/2026_PS</t>
  </si>
  <si>
    <t>RODAPÉ EM MADEIRA, ALTURA 7CM, FIXADO COM COLA PVA E PREGOS. AF_02/2026</t>
  </si>
  <si>
    <t>RODAPÉ EM MARMORITE, ALTURA 10CM. AF_02/2026_PE</t>
  </si>
  <si>
    <t>RODAPÉ EM MÁRMORE, ALTURA 7 CM. AF_02/2026</t>
  </si>
  <si>
    <t>RODAPÉ EM POLIESTIRENO, ALTURA 5 CM. AF_02/2026</t>
  </si>
  <si>
    <t>RODAPÉ VINÍLICO FLEXÍVEL EM MANTA, ALTURA 10 CM. AF_02/2026</t>
  </si>
  <si>
    <t>SOLEIRA EM GRANITO, LARGURA 15 CM, ESPESSURA 2,0 CM. AF_02/2026</t>
  </si>
  <si>
    <t>SOLEIRA EM MÁRMORE, LARGURA 15 CM, ESPESSURA 2,0 CM. AF_02/2026</t>
  </si>
  <si>
    <t>ASSENTAMENTO DE POSTE DE CONCRETO COM COMPRIMENTO NOMINAL DE 10 M, CARGA NOMINAL DE 1000 DAN, ENGASTAMENTO BASE CONCRETADA COM 1 M DE CONCRETO E 0,6 M DE SOLO (NÃO INCLUI FORNECIMENTO). AF_04/2025</t>
  </si>
  <si>
    <t>ASSENTAMENTO DE POSTE DE CONCRETO COM COMPRIMENTO NOMINAL DE 10 M, CARGA NOMINAL DE 300 DAN, ENGASTAMENTO BASE CONCRETADA COM 1 M DE CONCRETO E 0,6 M DE SOLO (NÃO INCLUI FORNECIMENTO). AF_04/2025</t>
  </si>
  <si>
    <t>ASSENTAMENTO DE POSTE DE CONCRETO COM COMPRIMENTO NOMINAL DE 10 M, CARGA NOMINAL DE 600 DAN, ENGASTAMENTO BASE CONCRETADA COM 1 M DE CONCRETO E 0,6 M DE SOLO (NÃO INCLUI FORNECIMENTO). AF_04/2025</t>
  </si>
  <si>
    <t>ASSENTAMENTO DE POSTE DE CONCRETO COM COMPRIMENTO NOMINAL DE 10 M, CARGA NOMINAL MAIOR QUE 1000 DAN, ENGASTAMENTO SIMPLES COM 1,6 M DE SOLO (NÃO INCLUI FORNECIMENTO). AF_04/2025</t>
  </si>
  <si>
    <t>ASSENTAMENTO DE POSTE DE CONCRETO COM COMPRIMENTO NOMINAL DE 10 M, CARGA NOMINAL MENOR OU IGUAL A 1000 DAN, ENGASTAMENTO SIMPLES COM 1,6 M DE SOLO (NÃO INCLUI FORNECIMENTO). AF_04/2025</t>
  </si>
  <si>
    <t>ASSENTAMENTO DE POSTE DE CONCRETO COM COMPRIMENTO NOMINAL DE 10,5 M, CARGA NOMINAL DE 1000 DAN, ENGASTAMENTO BASE CONCRETADA COM 1 M DE CONCRETO E 0,65 M DE SOLO (NÃO INCLUI FORNECIMENTO). AF_04/2025</t>
  </si>
  <si>
    <t>ASSENTAMENTO DE POSTE DE CONCRETO COM COMPRIMENTO NOMINAL DE 10,5 M, CARGA NOMINAL DE 300 DAN, ENGASTAMENTO BASE CONCRETADA COM 1 M DE CONCRETO E 0,65 M DE SOLO (NÃO INCLUI FORNECIMENTO). AF_04/2025</t>
  </si>
  <si>
    <t>ASSENTAMENTO DE POSTE DE CONCRETO COM COMPRIMENTO NOMINAL DE 10,5 M, CARGA NOMINAL DE 600 DAN, ENGASTAMENTO BASE CONCRETADA COM 1 M DE CONCRETO E 0,65 M DE SOLO (NÃO INCLUI FORNECIMENTO). AF_04/2025</t>
  </si>
  <si>
    <t>ASSENTAMENTO DE POSTE DE CONCRETO COM COMPRIMENTO NOMINAL DE 10,5 M, CARGA NOMINAL MAIOR QUE 1000 DAN, ENGASTAMENTO SIMPLES COM 1,65 M DE SOLO (NÃO INCLUI FORNECIMENTO). AF_04/2025</t>
  </si>
  <si>
    <t>ASSENTAMENTO DE POSTE DE CONCRETO COM COMPRIMENTO NOMINAL DE 10,5 M, CARGA NOMINAL MENOR OU IGUAL A 1000 DAN, ENGASTAMENTO SIMPLES COM 1,65 M DE SOLO (NÃO INCLUI FORNECIMENTO). AF_04/2025</t>
  </si>
  <si>
    <t>ASSENTAMENTO DE POSTE DE CONCRETO COM COMPRIMENTO NOMINAL DE 11 M, CARGA NOMINAL DE 1000 DAN, ENGASTAMENTO BASE CONCRETADA COM 1 M DE CONCRETO E 0,7 M DE SOLO (NÃO INCLUI FORNECIMENTO). AF_04/2025</t>
  </si>
  <si>
    <t>ASSENTAMENTO DE POSTE DE CONCRETO COM COMPRIMENTO NOMINAL DE 11 M, CARGA NOMINAL DE 300 DAN, ENGASTAMENTO BASE CONCRETADA COM 1 M DE CONCRETO E 0,7 M DE SOLO (NÃO INCLUI FORNECIMENTO). AF_04/2025</t>
  </si>
  <si>
    <t>ASSENTAMENTO DE POSTE DE CONCRETO COM COMPRIMENTO NOMINAL DE 11 M, CARGA NOMINAL DE 400 DAN, ENGASTAMENTO BASE CONCRETADA COM 1 M DE CONCRETO E 0,7 M DE SOLO (NÃO INCLUI FORNECIMENTO). AF_04/2025</t>
  </si>
  <si>
    <t>ASSENTAMENTO DE POSTE DE CONCRETO COM COMPRIMENTO NOMINAL DE 11 M, CARGA NOMINAL DE 600 DAN, ENGASTAMENTO BASE CONCRETADA COM 1 M DE CONCRETO E 0,7 M DE SOLO (NÃO INCLUI FORNECIMENTO). AF_04/2025</t>
  </si>
  <si>
    <t>ASSENTAMENTO DE POSTE DE CONCRETO COM COMPRIMENTO NOMINAL DE 11 M, CARGA NOMINAL MAIOR QUE 1000 DAN, ENGASTAMENTO SIMPLES COM 1,7 M DE SOLO (NÃO INCLUI FORNECIMENTO). AF_04/2025</t>
  </si>
  <si>
    <t>ASSENTAMENTO DE POSTE DE CONCRETO COM COMPRIMENTO NOMINAL DE 11 M, CARGA NOMINAL MENOR OU IGUAL A 1000 DAN, ENGASTAMENTO SIMPLES COM 1,7 M DE SOLO (NÃO INCLUI FORNECIMENTO). AF_04/2025</t>
  </si>
  <si>
    <t>ASSENTAMENTO DE POSTE DE CONCRETO COM COMPRIMENTO NOMINAL DE 12 M, CARGA NOMINAL DE 1000 DAN, ENGASTAMENTO BASE CONCRETADA COM 1 M DE CONCRETO E 0,8 M DE SOLO (NÃO INCLUI FORNECIMENTO). AF_04/2025</t>
  </si>
  <si>
    <t>ASSENTAMENTO DE POSTE DE CONCRETO COM COMPRIMENTO NOMINAL DE 12 M, CARGA NOMINAL DE 400 DAN, ENGASTAMENTO BASE CONCRETADA COM 1 M DE CONCRETO E 0,8 M DE SOLO (NÃO INCLUI FORNECIMENTO). AF_04/2025</t>
  </si>
  <si>
    <t>ASSENTAMENTO DE POSTE DE CONCRETO COM COMPRIMENTO NOMINAL DE 12 M, CARGA NOMINAL DE 600 DAN, ENGASTAMENTO BASE CONCRETADA COM 1 M DE CONCRETO E 0,8 M DE SOLO (NÃO INCLUI FORNECIMENTO). AF_04/2025</t>
  </si>
  <si>
    <t>ASSENTAMENTO DE POSTE DE CONCRETO COM COMPRIMENTO NOMINAL DE 12 M, CARGA NOMINAL MAIOR QUE 1000 DAN, ENGASTAMENTO SIMPLES COM 1,8 M DE SOLO (NÃO INCLUI FORNECIMENTO). AF_04/2025</t>
  </si>
  <si>
    <t>ASSENTAMENTO DE POSTE DE CONCRETO COM COMPRIMENTO NOMINAL DE 12 M, CARGA NOMINAL MENOR OU IGUAL A 1000 DAN, ENGASTAMENTO SIMPLES COM 1,8 M DE SOLO (NÃO INCLUI FORNECIMENTO). AF_04/2025</t>
  </si>
  <si>
    <t>ASSENTAMENTO DE POSTE DE CONCRETO COM COMPRIMENTO NOMINAL DE 13 M, CARGA NOMINAL DE 1000 DAN, ENGASTAMENTO BASE CONCRETADA COM 1 M DE CONCRETO E 0,9 M DE SOLO - SOMENTE INSTALAÇÃO, SEM FORNECIMENTO. AF_04/2025</t>
  </si>
  <si>
    <t>ASSENTAMENTO DE POSTE DE CONCRETO COM COMPRIMENTO NOMINAL DE 13 M, CARGA NOMINAL DE 600 DAN, ENGASTAMENTO BASE CONCRETADA COM 1 M DE CONCRETO E 0,9 M DE SOLO (NÃO INCLUI FORNECIMENTO). AF_04/2025</t>
  </si>
  <si>
    <t>ASSENTAMENTO DE POSTE DE CONCRETO COM COMPRIMENTO NOMINAL DE 13 M, CARGA NOMINAL MAIOR QUE 1000 DAN, ENGASTAMENTO SIMPLES COM 1,9 M DE SOLO (NÃO INCLUI FORNECIMENTO). AF_04/2025</t>
  </si>
  <si>
    <t>ASSENTAMENTO DE POSTE DE CONCRETO COM COMPRIMENTO NOMINAL DE 13 M, CARGA NOMINAL MENOR OU IGUAL A 1000 DAN, ENGASTAMENTO SIMPLES COM 1,9 M DE SOLO (NÃO INCLUI FORNECIMENTO). AF_04/2025</t>
  </si>
  <si>
    <t>ASSENTAMENTO DE POSTE DE CONCRETO COM COMPRIMENTO NOMINAL DE 13,5 M, CARGA NOMINAL MAIOR QUE 1000 DAN, ENGASTAMENTO SIMPLES COM 1,95 M DE SOLO (NÃO INCLUI FORNECIMENTO). AF_04/2025</t>
  </si>
  <si>
    <t>ASSENTAMENTO DE POSTE DE CONCRETO COM COMPRIMENTO NOMINAL DE 13,5 M, CARGA NOMINAL MENOR OU IGUAL A 1000 DAN, ENGASTAMENTO SIMPLES COM 1,95 M DE SOLO (NÃO INCLUI FORNECIMENTO). AF_04/2025</t>
  </si>
  <si>
    <t>ASSENTAMENTO DE POSTE DE CONCRETO COM COMPRIMENTO NOMINAL DE 14 M, CARGA NOMINAL MAIOR QUE 1000 DAN, ENGASTAMENTO SIMPLES COM 2 M DE SOLO (NÃO INCLUI FORNECIMENTO). AF_04/2025</t>
  </si>
  <si>
    <t>ASSENTAMENTO DE POSTE DE CONCRETO COM COMPRIMENTO NOMINAL DE 14 M, CARGA NOMINAL MENOR OU IGUAL A 1000 DAN, ENGASTAMENTO SIMPLES COM 2 M DE SOLO (NÃO INCLUI FORNECIMENTO). AF_04/2025</t>
  </si>
  <si>
    <t>ASSENTAMENTO DE POSTE DE CONCRETO COM COMPRIMENTO NOMINAL DE 15 M, CARGA NOMINAL MAIOR QUE 1000 DAN, ENGASTAMENTO SIMPLES COM 2,1 M DE SOLO (NÃO INCLUI FORNECIMENTO). AF_04/2025</t>
  </si>
  <si>
    <t>ASSENTAMENTO DE POSTE DE CONCRETO COM COMPRIMENTO NOMINAL DE 15 M, CARGA NOMINAL MENOR OU IGUAL A 1000 DAN, ENGASTAMENTO SIMPLES COM 2,1 M DE SOLO (NÃO INCLUI FORNECIMENTO). AF_04/2025</t>
  </si>
  <si>
    <t>ASSENTAMENTO DE POSTE DE CONCRETO COM COMPRIMENTO NOMINAL DE 18 M, CARGA NOMINAL MAIOR QUE 1000 DAN, ENGASTAMENTO SIMPLES COM 2,4 M DE SOLO (NÃO INCLUI FORNECIMENTO). AF_04/2025</t>
  </si>
  <si>
    <t>ASSENTAMENTO DE POSTE DE CONCRETO COM COMPRIMENTO NOMINAL DE 18 M, CARGA NOMINAL MENOR OU IGUAL A 1000 DAN, ENGASTAMENTO SIMPLES COM 2,4 M DE SOLO (NÃO INCLUI FORNECIMENTO). AF_04/2025</t>
  </si>
  <si>
    <t>ASSENTAMENTO DE POSTE DE CONCRETO COM COMPRIMENTO NOMINAL DE 20 M, CARGA NOMINAL MAIOR QUE 1000, ENGASTAMENTO SIMPLES COM 2,6 M DE SOLO (NÃO INCLUI FORNECIMENTO). AF_04/2025</t>
  </si>
  <si>
    <t>ASSENTAMENTO DE POSTE DE CONCRETO COM COMPRIMENTO NOMINAL DE 20 M, CARGA NOMINAL MENOR OU IGUAL A 1000 DAN, ENGASTAMENTO SIMPLES COM 2,6 M DE SOLO (NÃO INCLUI FORNECIMENTO). AF_04/2025</t>
  </si>
  <si>
    <t>ASSENTAMENTO DE POSTE DE CONCRETO COM COMPRIMENTO NOMINAL DE 9 M, CARGA NOMINAL DE 1000 DAN, ENGASTAMENTO BASE CONCRETADA COM 1 M DE CONCRETO E 0,5 M DE SOLO (NÃO INCLUI FORNECIMENTO). AF_04/2025</t>
  </si>
  <si>
    <t>ASSENTAMENTO DE POSTE DE CONCRETO COM COMPRIMENTO NOMINAL DE 9 M, CARGA NOMINAL DE 150 DAN, ENGASTAMENTO BASE CONCRETADA COM 1 M DE CONCRETO E 0,5 M DE SOLO (NÃO INCLUI FORNECIMENTO). AF_04/2025</t>
  </si>
  <si>
    <t>ASSENTAMENTO DE POSTE DE CONCRETO COM COMPRIMENTO NOMINAL DE 9 M, CARGA NOMINAL DE 300 DAN, ENGASTAMENTO BASE CONCRETADA COM 1 M DE CONCRETO E 0,5 M DE SOLO (NÃO INCLUI FORNECIMENTO). AF_04/2025</t>
  </si>
  <si>
    <t>ASSENTAMENTO DE POSTE DE CONCRETO COM COMPRIMENTO NOMINAL DE 9 M, CARGA NOMINAL DE 400 DAN, ENGASTAMENTO BASE CONCRETADA COM 1 M DE CONCRETO E 0,5 M DE SOLO (NÃO INCLUI FORNECIMENTO). AF_04/2025</t>
  </si>
  <si>
    <t>ASSENTAMENTO DE POSTE DE CONCRETO COM COMPRIMENTO NOMINAL DE 9 M, CARGA NOMINAL DE 600 DAN, ENGASTAMENTO BASE CONCRETADA COM 1 M DE CONCRETO E 0,5 M DE SOLO (NÃO INCLUI FORNECIMENTO). AF_04/2025</t>
  </si>
  <si>
    <t>ASSENTAMENTO DE POSTE DE CONCRETO COM COMPRIMENTO NOMINAL DE 9 M, CARGA NOMINAL MENOR OU IGUAL A 1000 DAN, ENGASTAMENTO SIMPLES COM 1,5 M DE SOLO (NÃO INCLUI FORNECIMENTO). AF_04/2025</t>
  </si>
  <si>
    <t>CORDOALHA DE ACO 7,9 (5/16) 7*2,64MM ZINCAGEM TIPO A E 13% DE IACS - FORNECIMENTO E INSTALAÇÃO. AF_04/2025</t>
  </si>
  <si>
    <t>CORDOALHA DE ACO 7,9 (5/16) 7*2,64MM ZINCAGEM TIPO B E 13% DE IACS - FORNECIMENTO E INSTALAÇÃO. AF_04/2025</t>
  </si>
  <si>
    <t>CORDOALHA DE ACO 9,5 (3/8) 7*3,05MM ZINCAGEM TIPO A E 13% DE IACS - FORNECIMENTO E INSTALAÇÃO. AF_04/2025</t>
  </si>
  <si>
    <t>CORDOALHA DE ACO 9,5(3/8) 7*3,05MM ZINCAGEM TIPO B E 13% DE IACS - FORNECIMENTO E INSTALAÇÃO. AF_04/2025</t>
  </si>
  <si>
    <t>ESTRUTURA DE ESTAIAMENTO PARA POSTES DE CONCRETO ANCORA CONCRETO - FORNECIMENTO E INSTALAÇÃO. AF_04/2025</t>
  </si>
  <si>
    <t>ESTRUTURA DE ESTAIAMENTO PARA POSTES DE CONCRETO CRUZETA A POSTE M3 E B3 - FORNECIMENTO E INSTALAÇÃO. AF_04/2025</t>
  </si>
  <si>
    <t>ESTRUTURA DE ESTAIAMENTO PARA POSTES DE CONCRETO CRUZETA A POSTE N3 - FORNECIMENTO E INSTALAÇÃO. AF_04/2025</t>
  </si>
  <si>
    <t>ESTRUTURA DE ESTAIAMENTO PARA POSTES DE CONCRETO HTE - FORNECIMENTO E INSTALAÇÃO. AF_04/2025</t>
  </si>
  <si>
    <t>ESTRUTURA DE ESTAIAMENTO PARA POSTES DE CONCRETO POSTE A POSTE - FORNECIMENTO E INSTALAÇÃO. AF_04/2025</t>
  </si>
  <si>
    <t>POSTE DE AÇO CÔNICO CONTÍNUO CURVO DUPLO, ENGASTAMENTO SIMPLES COM 1 M DE SOLO, H=6M - FORNECIMENTO E INSTALAÇÃO. AF_04/2025</t>
  </si>
  <si>
    <t>POSTE DE AÇO CÔNICO CONTÍNUO CURVO DUPLO, ENGASTAMENTO SIMPLES COM 1 M DE SOLO, H=7M - FORNECIMENTO E INSTALAÇÃO. AF_04/2025</t>
  </si>
  <si>
    <t>POSTE DE AÇO CÔNICO CONTÍNUO CURVO DUPLO, ENGASTAMENTO SIMPLES COM 1 M DE SOLO, H=8M - FORNECIMENTO E INSTALAÇÃO. AF_04/2025</t>
  </si>
  <si>
    <t>POSTE DE AÇO CÔNICO CONTÍNUO CURVO DUPLO, ENGASTAMENTO SIMPLES COM 1 M DE SOLO, H=9M - FORNECIMENTO E INSTALAÇÃO. AF_04/2025</t>
  </si>
  <si>
    <t>POSTE DE AÇO CÔNICO CONTÍNUO CURVO DUPLO, FLANGEADO, H=6M - FORNECIMENTO E INSTALAÇÃO. AF_04/2025</t>
  </si>
  <si>
    <t>POSTE DE AÇO CÔNICO CONTÍNUO CURVO DUPLO, FLANGEADO, H=7M - FORNECIMENTO E INSTALAÇÃO. AF_04/2025</t>
  </si>
  <si>
    <t>POSTE DE AÇO CÔNICO CONTÍNUO CURVO DUPLO, FLANGEADO, H=8M - FORNECIMENTO E INSTALAÇÃO. AF_04/2025</t>
  </si>
  <si>
    <t>POSTE DE AÇO CÔNICO CONTÍNUO CURVO DUPLO, FLANGEADO, H=9M - FORNECIMENTO E INSTALAÇÃO. AF_04/2025</t>
  </si>
  <si>
    <t>POSTE DE AÇO CÔNICO CONTÍNUO CURVO SIMPLES, ENGASTAMENTO SIMPLES COM 0,5 M DE SOLO, H=5M - FORNECIMENTO E INSTALAÇÃO. AF_04/2025</t>
  </si>
  <si>
    <t>POSTE DE AÇO CÔNICO CONTÍNUO CURVO SIMPLES, ENGASTAMENTO SIMPLES COM 1 M DE SOLO, H=6M - FORNECIMENTO E INSTALAÇÃO. AF_04/2025</t>
  </si>
  <si>
    <t>POSTE DE AÇO CÔNICO CONTÍNUO CURVO SIMPLES, ENGASTAMENTO SIMPLES COM 1 M DE SOLO, H=7M - FORNECIMENTO E INSTALAÇÃO. AF_04/2025</t>
  </si>
  <si>
    <t>POSTE DE AÇO CÔNICO CONTÍNUO CURVO SIMPLES, ENGASTAMENTO SIMPLES COM 1 M DE SOLO, H=8M - FORNECIMENTO E INSTALAÇÃO. AF_04/2025</t>
  </si>
  <si>
    <t>POSTE DE AÇO CÔNICO CONTÍNUO CURVO SIMPLES, ENGASTAMENTO SIMPLES COM 1 M DE SOLO, H=9M - FORNECIMENTO E INSTALAÇÃO. AF_04/2025</t>
  </si>
  <si>
    <t>POSTE DE AÇO CÔNICO CONTÍNUO CURVO SIMPLES, FLANGEADO, H=5M - FORNECIMENTO E INSTALAÇÃO. AF_04/2025</t>
  </si>
  <si>
    <t>POSTE DE AÇO CÔNICO CONTÍNUO CURVO SIMPLES, FLANGEADO, H=6M - FORNECIMENTO E INSTALAÇÃO. AF_04/2025</t>
  </si>
  <si>
    <t>POSTE DE AÇO CÔNICO CONTÍNUO CURVO SIMPLES, FLANGEADO, H=7M - FORNECIMENTO E INSTALAÇÃO. AF_04/2025</t>
  </si>
  <si>
    <t>POSTE DE AÇO CÔNICO CONTÍNUO CURVO SIMPLES, FLANGEADO, H=8M - FORNECIMENTO E INSTALAÇÃO. AF_04/2025</t>
  </si>
  <si>
    <t>POSTE DE AÇO CÔNICO CONTÍNUO CURVO SIMPLES, FLANGEADO, H=9M - FORNECIMENTO E INSTALAÇÃO. AF_04/2025</t>
  </si>
  <si>
    <t>POSTE DE AÇO CÔNICO CONTÍNUO RETO, ENGASTAMENTO SIMPLES COM 0,5 M DE SOLO, H=5M - FORNECIMENTO E INSTALAÇÃO. AF_04/2025</t>
  </si>
  <si>
    <t>POSTE DE AÇO CÔNICO CONTÍNUO RETO, ENGASTAMENTO SIMPLES COM 1 M DE SOLO, H=6M - FORNECIMENTO E INSTALAÇÃO. AF_04/2025</t>
  </si>
  <si>
    <t>POSTE DE AÇO CÔNICO CONTÍNUO RETO, ENGASTAMENTO SIMPLES COM 1 M DE SOLO, H=7M - FORNECIMENTO E INSTALAÇÃO. AF_04/2025</t>
  </si>
  <si>
    <t>POSTE DE AÇO CÔNICO CONTÍNUO RETO, ENGASTAMENTO SIMPLES COM 1 M DE SOLO, H=8M - FORNECIMENTO E INSTALAÇÃO. AF_04/2025</t>
  </si>
  <si>
    <t>POSTE DE AÇO CÔNICO CONTÍNUO RETO, ENGASTAMENTO SIMPLES COM 1 M DE SOLO, H=9M - FORNECIMENTO E INSTALAÇÃO. AF_04/2025</t>
  </si>
  <si>
    <t>POSTE DE AÇO CÔNICO CONTÍNUO RETO, FLANGEADO, H=5M - FORNECIMENTO E INSTALAÇÃO. AF_04/2025</t>
  </si>
  <si>
    <t>POSTE DE AÇO CÔNICO CONTÍNUO RETO, FLANGEADO, H=6M - FORNECIMENTO E INSTALAÇÃO. AF_04/2025</t>
  </si>
  <si>
    <t>POSTE DE AÇO CÔNICO CONTÍNUO RETO, FLANGEADO, H=7M - FORNECIMENTO E INSTALAÇÃO. AF_04/2025</t>
  </si>
  <si>
    <t>POSTE DE AÇO CÔNICO CONTÍNUO RETO, FLANGEADO, H=8M - FORNECIMENTO E INSTALAÇÃO. AF_04/2025</t>
  </si>
  <si>
    <t>POSTE DE AÇO CÔNICO CONTÍNUO RETO, FLANGEADO, H=9M - FORNECIMENTO E INSTALAÇÃO. AF_04/2025</t>
  </si>
  <si>
    <t>POSTE DECORATIVO PARA JARDIM EM AÇO TUBULAR, H = *2,5* M, SEM LUMINÁRIA - FORNECIMENTO E INSTALAÇÃO. AF_04/2025</t>
  </si>
  <si>
    <t>ACRÉSCIMO PARA POÇO DE VISITA CIRCULAR PARA DRENAGEM, EM ALVENARIA COM TIJOLOS CERÂMICOS MACIÇOS, DIÂMETRO INTERNO = 0,8 M. AF_12/2020</t>
  </si>
  <si>
    <t>ACRÉSCIMO PARA POÇO DE VISITA CIRCULAR PARA DRENAGEM, EM ALVENARIA COM TIJOLOS CERÂMICOS MACIÇOS, DIÂMETRO INTERNO = 1 M. AF_12/2020</t>
  </si>
  <si>
    <t>ACRÉSCIMO PARA POÇO DE VISITA CIRCULAR PARA DRENAGEM, EM ALVENARIA COM TIJOLOS CERÂMICOS MACIÇOS, DIÂMETRO INTERNO = 1,2 M. AF_12/2020</t>
  </si>
  <si>
    <t>ACRÉSCIMO PARA POÇO DE VISITA CIRCULAR PARA DRENAGEM, EM ALVENARIA COM TIJOLOS CERÂMICOS MACIÇOS, DIÂMETRO INTERNO = 1,5 M. AF_12/2020</t>
  </si>
  <si>
    <t>ACRÉSCIMO PARA POÇO DE VISITA CIRCULAR PARA DRENAGEM, EM CONCRETO PRÉ-MOLDADO, DIÂMETRO INTERNO = 0,8 M. AF_12/2020</t>
  </si>
  <si>
    <t>ACRÉSCIMO PARA POÇO DE VISITA CIRCULAR PARA DRENAGEM, EM CONCRETO PRÉ-MOLDADO, DIÂMETRO INTERNO = 1 M. AF_12/2020</t>
  </si>
  <si>
    <t>ACRÉSCIMO PARA POÇO DE VISITA CIRCULAR PARA DRENAGEM, EM CONCRETO PRÉ-MOLDADO, DIÂMETRO INTERNO = 1,2 M. AF_12/2020</t>
  </si>
  <si>
    <t>ACRÉSCIMO PARA POÇO DE VISITA CIRCULAR PARA DRENAGEM, EM CONCRETO PRÉ-MOLDADO, DIÂMETRO INTERNO = 1,5 M. AF_12/2020</t>
  </si>
  <si>
    <t>ACRÉSCIMO PARA POÇO DE VISITA CIRCULAR PARA ESGOTO, EM ALVENARIA COM TIJOLOS CERÂMICOS MACIÇOS, DIÂMETRO INTERNO = 0,8 M. AF_12/2020</t>
  </si>
  <si>
    <t>ACRÉSCIMO PARA POÇO DE VISITA CIRCULAR PARA ESGOTO, EM ALVENARIA COM TIJOLOS CERÂMICOS MACIÇOS, DIÂMETRO INTERNO = 1 M. AF_12/2020</t>
  </si>
  <si>
    <t>ACRÉSCIMO PARA POÇO DE VISITA CIRCULAR PARA ESGOTO, EM ALVENARIA COM TIJOLOS CERÂMICOS MACIÇOS, DIÂMETRO INTERNO = 1,2 M. AF_12/2020</t>
  </si>
  <si>
    <t>ACRÉSCIMO PARA POÇO DE VISITA CIRCULAR PARA ESGOTO, EM ALVENARIA COM TIJOLOS CERÂMICOS MACIÇOS, DIÂMETRO INTERNO = 1,5 M. AF_12/2020</t>
  </si>
  <si>
    <t>ACRÉSCIMO PARA POÇO DE VISITA CIRCULAR PARA ESGOTO, EM CONCRETO PRÉ-MOLDADO, DIÂMETRO INTERNO = 0,8 M. AF_12/2020</t>
  </si>
  <si>
    <t>ACRÉSCIMO PARA POÇO DE VISITA CIRCULAR PARA ESGOTO, EM CONCRETO PRÉ-MOLDADO, DIÂMETRO INTERNO = 1 M. AF_12/2020</t>
  </si>
  <si>
    <t>ACRÉSCIMO PARA POÇO DE VISITA CIRCULAR PARA ESGOTO, EM CONCRETO PRÉ-MOLDADO, DIÂMETRO INTERNO = 1,2 M. AF_12/2020</t>
  </si>
  <si>
    <t>ACRÉSCIMO PARA POÇO DE VISITA CIRCULAR PARA ESGOTO, EM CONCRETO PRÉ-MOLDADO, DIÂMETRO INTERNO = 1,5 M. AF_12/2020</t>
  </si>
  <si>
    <t>ACRÉSCIMO PARA POÇO DE VISITA RETANGULAR PARA DRENAGEM, EM ALVENARIA COM BLOCOS DE CONCRETO, DIMENSÕES INTERNAS = 1,5X1,5 M. AF_12/2020</t>
  </si>
  <si>
    <t>ACRÉSCIMO PARA POÇO DE VISITA RETANGULAR PARA DRENAGEM, EM ALVENARIA COM BLOCOS DE CONCRETO, DIMENSÕES INTERNAS = 1,5X2 M. AF_12/2020</t>
  </si>
  <si>
    <t>ACRÉSCIMO PARA POÇO DE VISITA RETANGULAR PARA DRENAGEM, EM ALVENARIA COM BLOCOS DE CONCRETO, DIMENSÕES INTERNAS = 1,5X2,5 M. AF_12/2020</t>
  </si>
  <si>
    <t>ACRÉSCIMO PARA POÇO DE VISITA RETANGULAR PARA DRENAGEM, EM ALVENARIA COM BLOCOS DE CONCRETO, DIMENSÕES INTERNAS = 1,5X3 M. AF_12/2020</t>
  </si>
  <si>
    <t>ACRÉSCIMO PARA POÇO DE VISITA RETANGULAR PARA DRENAGEM, EM ALVENARIA COM BLOCOS DE CONCRETO, DIMENSÕES INTERNAS = 1,5X3,5 M. AF_12/2020</t>
  </si>
  <si>
    <t>ACRÉSCIMO PARA POÇO DE VISITA RETANGULAR PARA DRENAGEM, EM ALVENARIA COM BLOCOS DE CONCRETO, DIMENSÕES INTERNAS = 1,5X4 M. AF_12/2020</t>
  </si>
  <si>
    <t>ACRÉSCIMO PARA POÇO DE VISITA RETANGULAR PARA DRENAGEM, EM ALVENARIA COM BLOCOS DE CONCRETO, DIMENSÕES INTERNAS = 1X1 M. AF_12/2020</t>
  </si>
  <si>
    <t>ACRÉSCIMO PARA POÇO DE VISITA RETANGULAR PARA DRENAGEM, EM ALVENARIA COM BLOCOS DE CONCRETO, DIMENSÕES INTERNAS = 1X1,5 M. AF_12/2020</t>
  </si>
  <si>
    <t>ACRÉSCIMO PARA POÇO DE VISITA RETANGULAR PARA DRENAGEM, EM ALVENARIA COM BLOCOS DE CONCRETO, DIMENSÕES INTERNAS = 1X2 M. AF_12/2020</t>
  </si>
  <si>
    <t>ACRÉSCIMO PARA POÇO DE VISITA RETANGULAR PARA DRENAGEM, EM ALVENARIA COM BLOCOS DE CONCRETO, DIMENSÕES INTERNAS = 1X2,5 M. AF_12/2020</t>
  </si>
  <si>
    <t>ACRÉSCIMO PARA POÇO DE VISITA RETANGULAR PARA DRENAGEM, EM ALVENARIA COM BLOCOS DE CONCRETO, DIMENSÕES INTERNAS = 1X3 M. AF_12/2020</t>
  </si>
  <si>
    <t>ACRÉSCIMO PARA POÇO DE VISITA RETANGULAR PARA DRENAGEM, EM ALVENARIA COM BLOCOS DE CONCRETO, DIMENSÕES INTERNAS = 1X3,5 M. AF_12/2020</t>
  </si>
  <si>
    <t>ACRÉSCIMO PARA POÇO DE VISITA RETANGULAR PARA DRENAGEM, EM ALVENARIA COM BLOCOS DE CONCRETO, DIMENSÕES INTERNAS = 1X4 M. AF_12/2020</t>
  </si>
  <si>
    <t>ACRÉSCIMO PARA POÇO DE VISITA RETANGULAR PARA DRENAGEM, EM ALVENARIA COM BLOCOS DE CONCRETO, DIMENSÕES INTERNAS = 2,5X2,5 M. AF_12/2020</t>
  </si>
  <si>
    <t>ACRÉSCIMO PARA POÇO DE VISITA RETANGULAR PARA DRENAGEM, EM ALVENARIA COM BLOCOS DE CONCRETO, DIMENSÕES INTERNAS = 2,5X3 M. AF_12/2020</t>
  </si>
  <si>
    <t>ACRÉSCIMO PARA POÇO DE VISITA RETANGULAR PARA DRENAGEM, EM ALVENARIA COM BLOCOS DE CONCRETO, DIMENSÕES INTERNAS = 2,5X3,5 M. AF_12/2020</t>
  </si>
  <si>
    <t>ACRÉSCIMO PARA POÇO DE VISITA RETANGULAR PARA DRENAGEM, EM ALVENARIA COM BLOCOS DE CONCRETO, DIMENSÕES INTERNAS = 2,5X4 M. AF_12/2020</t>
  </si>
  <si>
    <t>ACRÉSCIMO PARA POÇO DE VISITA RETANGULAR PARA DRENAGEM, EM ALVENARIA COM BLOCOS DE CONCRETO, DIMENSÕES INTERNAS = 2X2 M. AF_12/2020</t>
  </si>
  <si>
    <t>ACRÉSCIMO PARA POÇO DE VISITA RETANGULAR PARA DRENAGEM, EM ALVENARIA COM BLOCOS DE CONCRETO, DIMENSÕES INTERNAS = 2X2,5 M. AF_12/2020</t>
  </si>
  <si>
    <t>ACRÉSCIMO PARA POÇO DE VISITA RETANGULAR PARA DRENAGEM, EM ALVENARIA COM BLOCOS DE CONCRETO, DIMENSÕES INTERNAS = 2X3 M. AF_12/2020</t>
  </si>
  <si>
    <t>ACRÉSCIMO PARA POÇO DE VISITA RETANGULAR PARA DRENAGEM, EM ALVENARIA COM BLOCOS DE CONCRETO, DIMENSÕES INTERNAS = 2X3,5 M. AF_12/2020</t>
  </si>
  <si>
    <t>ACRÉSCIMO PARA POÇO DE VISITA RETANGULAR PARA DRENAGEM, EM ALVENARIA COM BLOCOS DE CONCRETO, DIMENSÕES INTERNAS = 2X4 M. AF_12/2020</t>
  </si>
  <si>
    <t>ACRÉSCIMO PARA POÇO DE VISITA RETANGULAR PARA DRENAGEM, EM ALVENARIA COM BLOCOS DE CONCRETO, DIMENSÕES INTERNAS = 3,5X3,5 M. AF_12/2020</t>
  </si>
  <si>
    <t>ACRÉSCIMO PARA POÇO DE VISITA RETANGULAR PARA DRENAGEM, EM ALVENARIA COM BLOCOS DE CONCRETO, DIMENSÕES INTERNAS = 3,5X4 M. AF_12/2020</t>
  </si>
  <si>
    <t>ACRÉSCIMO PARA POÇO DE VISITA RETANGULAR PARA DRENAGEM, EM ALVENARIA COM BLOCOS DE CONCRETO, DIMENSÕES INTERNAS = 3X3 M. AF_12/2020</t>
  </si>
  <si>
    <t>ACRÉSCIMO PARA POÇO DE VISITA RETANGULAR PARA DRENAGEM, EM ALVENARIA COM BLOCOS DE CONCRETO, DIMENSÕES INTERNAS = 3X3,5 M. AF_12/2020</t>
  </si>
  <si>
    <t>ACRÉSCIMO PARA POÇO DE VISITA RETANGULAR PARA DRENAGEM, EM ALVENARIA COM BLOCOS DE CONCRETO, DIMENSÕES INTERNAS = 3X4 M. AF_12/2020</t>
  </si>
  <si>
    <t>ACRÉSCIMO PARA POÇO DE VISITA RETANGULAR PARA DRENAGEM, EM ALVENARIA COM BLOCOS DE CONCRETO, DIMENSÕES INTERNAS = 4X4 M. AF_12/2020</t>
  </si>
  <si>
    <t>ACRÉSCIMO PARA POÇO DE VISITA RETANGULAR PARA ESGOTO, EM ALVENARIA COM BLOCOS DE CONCRETO, DIMENSÕES INTERNAS = 1,5X1,5 M. AF_12/2020</t>
  </si>
  <si>
    <t>ACRÉSCIMO PARA POÇO DE VISITA RETANGULAR PARA ESGOTO, EM ALVENARIA COM BLOCOS DE CONCRETO, DIMENSÕES INTERNAS = 1,5X2 M. AF_12/2020</t>
  </si>
  <si>
    <t>ACRÉSCIMO PARA POÇO DE VISITA RETANGULAR PARA ESGOTO, EM ALVENARIA COM BLOCOS DE CONCRETO, DIMENSÕES INTERNAS = 1,5X2,5 M. AF_12/2020</t>
  </si>
  <si>
    <t>ACRÉSCIMO PARA POÇO DE VISITA RETANGULAR PARA ESGOTO, EM ALVENARIA COM BLOCOS DE CONCRETO, DIMENSÕES INTERNAS = 1,5X3 M. AF_12/2020</t>
  </si>
  <si>
    <t>ACRÉSCIMO PARA POÇO DE VISITA RETANGULAR PARA ESGOTO, EM ALVENARIA COM BLOCOS DE CONCRETO, DIMENSÕES INTERNAS = 1,5X3,5 M. AF_12/2020</t>
  </si>
  <si>
    <t>ACRÉSCIMO PARA POÇO DE VISITA RETANGULAR PARA ESGOTO, EM ALVENARIA COM BLOCOS DE CONCRETO, DIMENSÕES INTERNAS = 1,5X4 M. AF_12/2020</t>
  </si>
  <si>
    <t>ACRÉSCIMO PARA POÇO DE VISITA RETANGULAR PARA ESGOTO, EM ALVENARIA COM BLOCOS DE CONCRETO, DIMENSÕES INTERNAS = 1X1 M.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</si>
  <si>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</si>
  <si>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</si>
  <si>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</si>
  <si>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</si>
  <si>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</si>
  <si>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ACRÉSCIMO PARA POÇO DE VISITA RETANGULAR PARA ESGOTO, EM ALVENARIA COM BLOCOS DE CONCRETO, DIMENSÕES INTERNAS = 1X4 M. AF_12/2020</t>
  </si>
  <si>
    <t>ACRÉSCIMO PARA POÇO DE VISITA RETANGULAR PARA ESGOTO, EM ALVENARIA COM BLOCOS DE CONCRETO, DIMENSÕES INTERNAS = 2,5X2,5 M. AF_12/2020</t>
  </si>
  <si>
    <t>ACRÉSCIMO PARA POÇO DE VISITA RETANGULAR PARA ESGOTO, EM ALVENARIA COM BLOCOS DE CONCRETO, DIMENSÕES INTERNAS = 2,5X3 M. AF_12/2020</t>
  </si>
  <si>
    <t>ACRÉSCIMO PARA POÇO DE VISITA RETANGULAR PARA ESGOTO, EM ALVENARIA COM BLOCOS DE CONCRETO, DIMENSÕES INTERNAS = 2,5X3,5 M. AF_12/2020</t>
  </si>
  <si>
    <t>ACRÉSCIMO PARA POÇO DE VISITA RETANGULAR PARA ESGOTO, EM ALVENARIA COM BLOCOS DE CONCRETO, DIMENSÕES INTERNAS = 2,5X4 M. AF_12/2020</t>
  </si>
  <si>
    <t>ACRÉSCIMO PARA POÇO DE VISITA RETANGULAR PARA ESGOTO, EM ALVENARIA COM BLOCOS DE CONCRETO, DIMENSÕES INTERNAS = 2X2 M. AF_12/2020</t>
  </si>
  <si>
    <t>ACRÉSCIMO PARA POÇO DE VISITA RETANGULAR PARA ESGOTO, EM ALVENARIA COM BLOCOS DE CONCRETO, DIMENSÕES INTERNAS = 2X2,5 M. AF_12/2020</t>
  </si>
  <si>
    <t>ACRÉSCIMO PARA POÇO DE VISITA RETANGULAR PARA ESGOTO, EM ALVENARIA COM BLOCOS DE CONCRETO, DIMENSÕES INTERNAS = 2X3 M. AF_12/2020</t>
  </si>
  <si>
    <t>ACRÉSCIMO PARA POÇO DE VISITA RETANGULAR PARA ESGOTO, EM ALVENARIA COM BLOCOS DE CONCRETO, DIMENSÕES INTERNAS = 2X3,5 M. AF_12/2020</t>
  </si>
  <si>
    <t>ACRÉSCIMO PARA POÇO DE VISITA RETANGULAR PARA ESGOTO, EM ALVENARIA COM BLOCOS DE CONCRETO, DIMENSÕES INTERNAS = 2X4 M. AF_12/2020</t>
  </si>
  <si>
    <t>ACRÉSCIMO PARA POÇO DE VISITA RETANGULAR PARA ESGOTO, EM ALVENARIA COM BLOCOS DE CONCRETO, DIMENSÕES INTERNAS = 3,5X3,5 M. AF_12/2020</t>
  </si>
  <si>
    <t>ACRÉSCIMO PARA POÇO DE VISITA RETANGULAR PARA ESGOTO, EM ALVENARIA COM BLOCOS DE CONCRETO, DIMENSÕES INTERNAS = 3,5X4 M. AF_12/2020</t>
  </si>
  <si>
    <t>ACRÉSCIMO PARA POÇO DE VISITA RETANGULAR PARA ESGOTO, EM ALVENARIA COM BLOCOS DE CONCRETO, DIMENSÕES INTERNAS = 3X3 M. AF_12/2020</t>
  </si>
  <si>
    <t>ACRÉSCIMO PARA POÇO DE VISITA RETANGULAR PARA ESGOTO, EM ALVENARIA COM BLOCOS DE CONCRETO, DIMENSÕES INTERNAS = 3X3,5 M. AF_12/2020</t>
  </si>
  <si>
    <t>ACRÉSCIMO PARA POÇO DE VISITA RETANGULAR PARA ESGOTO, EM ALVENARIA COM BLOCOS DE CONCRETO, DIMENSÕES INTERNAS = 3X4 M. AF_12/2020</t>
  </si>
  <si>
    <t>ACRÉSCIMO PARA POÇO DE VISITA RETANGULAR PARA ESGOTO, EM ALVENARIA COM BLOCOS DE CONCRETO, DIMENSÕES INTERNAS = 4X4 M. AF_12/2020</t>
  </si>
  <si>
    <t>BASE PARA POCO DE VISITA RETANGULAR PARA ESGOTO E DRENAGEM, EM CONCRETO ESTRUTURAL, DIMENSÕES INTERNAS DE 90X150 M, PROFUNDIDADE DE 1,25 M, EXCLUINDO TAMPÃO. AF_12/2020</t>
  </si>
  <si>
    <t>BASE PARA POÇO DE VISITA CIRCULAR PARA DRENAGEM, EM ALVENARIA COM TIJOLOS CERÂMICOS MACIÇOS, DIÂMETRO INTERNO = 0,80 M, PROFUNDIDADE = 1,40 M, EXCLUINDO TAMPÃO. AF_12/2020</t>
  </si>
  <si>
    <t>BASE PARA POÇO DE VISITA CIRCULAR PARA DRENAGEM, EM ALVENARIA COM TIJOLOS CERÂMICOS MACIÇOS, DIÂMETRO INTERNO = 1,0 M, PROFUNDIDADE = 1,40 M, EXCLUINDO TAMPÃO. AF_12/2020</t>
  </si>
  <si>
    <t>BASE PARA POÇO DE VISITA CIRCULAR PARA DRENAGEM, EM ALVENARIA COM TIJOLOS CERÂMICOS MACIÇOS, DIÂMETRO INTERNO = 1,2 M, PROFUNDIDADE = 1,40 M, EXCLUINDO TAMPÃO. AF_12/2020</t>
  </si>
  <si>
    <t>BASE PARA POÇO DE VISITA CIRCULAR PARA DRENAGEM, EM ALVENARIA COM TIJOLOS CERÂMICOS MACIÇOS, DIÂMETRO INTERNO = 1,50 M, PROFUNDIDADE = 1,40 M, EXCLUINDO TAMPÃO. AF_12/2020</t>
  </si>
  <si>
    <t>BASE PARA POÇO DE VISITA CIRCULAR PARA DRENAGEM, EM CONCRETO PRÉ-MOLDADO, DIÂMETRO INTERNO = 0,80 M, PROFUNDIDADE = 1,35 M, EXCLUINDO TAMPÃO. AF_12/2020</t>
  </si>
  <si>
    <t>BASE PARA POÇO DE VISITA CIRCULAR PARA DRENAGEM, EM CONCRETO PRÉ-MOLDADO, DIÂMETRO INTERNO = 1,0 M, PROFUNDIDADE = 1,35 M, EXCLUINDO TAMPÃO. AF_05/2018</t>
  </si>
  <si>
    <t>BASE PARA POÇO DE VISITA CIRCULAR PARA DRENAGEM, EM CONCRETO PRÉ-MOLDADO, DIÂMETRO INTERNO = 1,20 M, PROFUNDIDADE = 1,60 M, EXCLUINDO TAMPÃO. AF_05/2021</t>
  </si>
  <si>
    <t>BASE PARA POÇO DE VISITA CIRCULAR PARA DRENAGEM, EM CONCRETO PRÉ-MOLDADO, DIÂMETRO INTERNO = 1,50 M, PROFUNDIDADE = 1,35 M, EXCLUINDO TAMPÃO. AF_12/2020</t>
  </si>
  <si>
    <t>BASE PARA POÇO DE VISITA CIRCULAR PARA ESGOTO, EM ALVENARIA COM TIJOLOS CERÂMICOS MACIÇOS, DIÂMETRO INTERNO = 0,80 M, PROFUNDIDADE = 1,40 M, EXCLUINDO TAMPÃO. AF_12/2020</t>
  </si>
  <si>
    <t>BASE PARA POÇO DE VISITA CIRCULAR PARA ESGOTO, EM ALVENARIA COM TIJOLOS CERÂMICOS MACIÇOS, DIÂMETRO INTERNO = 1,0 M, PROFUNDIDADE = 1,40 M, EXCLUINDO TAMPÃO. AF_12/2020</t>
  </si>
  <si>
    <t>BASE PARA POÇO DE VISITA CIRCULAR PARA ESGOTO, EM ALVENARIA COM TIJOLOS CERÂMICOS MACIÇOS, DIÂMETRO INTERNO = 1,20 M, PROFUNDIDADE = 1,40 M, EXCLUINDO TAMPÃO. AF_12/2020</t>
  </si>
  <si>
    <t>BASE PARA POÇO DE VISITA CIRCULAR PARA ESGOTO, EM ALVENARIA COM TIJOLOS CERÂMICOS MACIÇOS, DIÂMETRO INTERNO = 1,50 M, PROFUNDIDADE = 1,40 M, EXCLUINDO TAMPÃO. AF_12/2020</t>
  </si>
  <si>
    <t>BASE PARA POÇO DE VISITA CIRCULAR PARA ESGOTO, EM CONCRETO PRÉ-MOLDADO, DIÂMETRO INTERNO = 0,80 M, PROFUNDIDADE = 1,35 M, EXCLUINDO TAMPÃO. AF_12/2020</t>
  </si>
  <si>
    <t>BASE PARA POÇO DE VISITA CIRCULAR PARA ESGOTO, EM CONCRETO PRÉ-MOLDADO, DIÂMETRO INTERNO = 1,0 M, PROFUNDIDADE = 1,35 M, EXCLUINDO TAMPÃO. AF_12/2020</t>
  </si>
  <si>
    <t>BASE PARA POÇO DE VISITA CIRCULAR PARA ESGOTO, EM CONCRETO PRÉ-MOLDADO, DIÂMETRO INTERNO = 1,20 M, PROFUNDIDADE = 1,60 M, EXCLUINDO TAMPÃO. AF_12/2020</t>
  </si>
  <si>
    <t>BASE PARA POÇO DE VISITA CIRCULAR PARA ESGOTO, EM CONCRETO PRÉ-MOLDADO, DIÂMETRO INTERNO = 1,50 M, PROFUNDIDADE = 1,35 M, EXCLUINDO TAMPÃO. AF_12/2020</t>
  </si>
  <si>
    <t>BASE PARA POÇO DE VISITA RETANGULAR PARA DRENAGEM, EM ALVENARIA COM BLOCOS DE CONCRETO, DIMENSÕES INTERNAS = 1,5X1,5 M, PROFUNDIDADE = 1,40 M, EXCLUINDO TAMPÃO. AF_12/2020</t>
  </si>
  <si>
    <t>BASE PARA POÇO DE VISITA RETANGULAR PARA DRENAGEM, EM ALVENARIA COM BLOCOS DE CONCRETO, DIMENSÕES INTERNAS = 1,5X2 M, PROFUNDIDADE = 1,40 M, EXCLUINDO TAMPÃO. AF_12/2020</t>
  </si>
  <si>
    <t>BASE PARA POÇO DE VISITA RETANGULAR PARA DRENAGEM, EM ALVENARIA COM BLOCOS DE CONCRETO, DIMENSÕES INTERNAS = 1,5X2,5 M, PROFUNDIDADE = 1,40 M, EXCLUINDO TAMPÃO. AF_12/2020</t>
  </si>
  <si>
    <t>BASE PARA POÇO DE VISITA RETANGULAR PARA DRENAGEM, EM ALVENARIA COM BLOCOS DE CONCRETO, DIMENSÕES INTERNAS = 1,5X3 M, PROFUNDIDADE = 1,40 M, EXCLUINDO TAMPÃO. AF_12/2020</t>
  </si>
  <si>
    <t>BASE PARA POÇO DE VISITA RETANGULAR PARA DRENAGEM, EM ALVENARIA COM BLOCOS DE CONCRETO, DIMENSÕES INTERNAS = 1,5X3,5 M, PROFUNDIDADE = 1,40 M, EXCLUINDO TAMPÃO. AF_12/2020</t>
  </si>
  <si>
    <t>BASE PARA POÇO DE VISITA RETANGULAR PARA DRENAGEM, EM ALVENARIA COM BLOCOS DE CONCRETO, DIMENSÕES INTERNAS = 1,5X4 M, PROFUNDIDADE = 1,40 M, EXCLUINDO TAMPÃO. AF_12/2020</t>
  </si>
  <si>
    <t>BASE PARA POÇO DE VISITA RETANGULAR PARA DRENAGEM, EM ALVENARIA COM BLOCOS DE CONCRETO, DIMENSÕES INTERNAS = 1X1 M, PROFUNDIDADE = 1,40 M, EXCLUINDO TAMPÃO. AF_12/2020</t>
  </si>
  <si>
    <t>BASE PARA POÇO DE VISITA RETANGULAR PARA DRENAGEM, EM ALVENARIA COM BLOCOS DE CONCRETO, DIMENSÕES INTERNAS = 1X1,5 M, PROFUNDIDADE = 1,40 M, EXCLUINDO TAMPÃO. AF_12/2020</t>
  </si>
  <si>
    <t>BASE PARA POÇO DE VISITA RETANGULAR PARA DRENAGEM, EM ALVENARIA COM BLOCOS DE CONCRETO, DIMENSÕES INTERNAS = 1X2 M, PROFUNDIDADE = 1,40 M, EXCLUINDO TAMPÃO. AF_12/2020</t>
  </si>
  <si>
    <t>BASE PARA POÇO DE VISITA RETANGULAR PARA DRENAGEM, EM ALVENARIA COM BLOCOS DE CONCRETO, DIMENSÕES INTERNAS = 1X2,5 M, PROFUNDIDADE = 1,40 M, EXCLUINDO TAMPÃO. AF_12/2020</t>
  </si>
  <si>
    <t>BASE PARA POÇO DE VISITA RETANGULAR PARA DRENAGEM, EM ALVENARIA COM BLOCOS DE CONCRETO, DIMENSÕES INTERNAS = 1X3 M, PROFUNDIDADE = 1,40 M, EXCLUINDO TAMPÃO. AF_12/2020</t>
  </si>
  <si>
    <t>BASE PARA POÇO DE VISITA RETANGULAR PARA DRENAGEM, EM ALVENARIA COM BLOCOS DE CONCRETO, DIMENSÕES INTERNAS = 1X3,5 M, PROFUNDIDADE = 1,40 M, EXCLUINDO TAMPÃO. AF_12/2020</t>
  </si>
  <si>
    <t>BASE PARA POÇO DE VISITA RETANGULAR PARA DRENAGEM, EM ALVENARIA COM BLOCOS DE CONCRETO, DIMENSÕES INTERNAS = 1X4 M, PROFUNDIDADE = 1,40 M, EXCLUINDO TAMPÃO. AF_12/2020</t>
  </si>
  <si>
    <t>BASE PARA POÇO DE VISITA RETANGULAR PARA DRENAGEM, EM ALVENARIA COM BLOCOS DE CONCRETO, DIMENSÕES INTERNAS = 2,5X2,5 M, PROFUNDIDADE = 1,40 M, EXCLUINDO TAMPÃO. AF_12/2020</t>
  </si>
  <si>
    <t>BASE PARA POÇO DE VISITA RETANGULAR PARA DRENAGEM, EM ALVENARIA COM BLOCOS DE CONCRETO, DIMENSÕES INTERNAS = 2,5X3 M, PROFUNDIDADE = 1,40 M, EXCLUINDO TAMPÃO. AF_12/2020</t>
  </si>
  <si>
    <t>BASE PARA POÇO DE VISITA RETANGULAR PARA DRENAGEM, EM ALVENARIA COM BLOCOS DE CONCRETO, DIMENSÕES INTERNAS = 2,5X3,5 M, PROFUNDIDADE = 1,40 M, EXCLUINDO TAMPÃO. AF_12/2020</t>
  </si>
  <si>
    <t>BASE PARA POÇO DE VISITA RETANGULAR PARA DRENAGEM, EM ALVENARIA COM BLOCOS DE CONCRETO, DIMENSÕES INTERNAS = 2,5X4 M, PROFUNDIDADE = 1,40 M, EXCLUINDO TAMPÃO. AF_12/2020</t>
  </si>
  <si>
    <t>BASE PARA POÇO DE VISITA RETANGULAR PARA DRENAGEM, EM ALVENARIA COM BLOCOS DE CONCRETO, DIMENSÕES INTERNAS = 2X2 M, PROFUNDIDADE = 1,40 M, EXCLUINDO TAMPÃO. AF_12/2020</t>
  </si>
  <si>
    <t>BASE PARA POÇO DE VISITA RETANGULAR PARA DRENAGEM, EM ALVENARIA COM BLOCOS DE CONCRETO, DIMENSÕES INTERNAS = 2X2,5 M, PROFUNDIDADE = 1,40 M, EXCLUINDO TAMPÃO. AF_12/2020</t>
  </si>
  <si>
    <t>BASE PARA POÇO DE VISITA RETANGULAR PARA DRENAGEM, EM ALVENARIA COM BLOCOS DE CONCRETO, DIMENSÕES INTERNAS = 2X3 M, PROFUNDIDADE = 1,40 M, EXCLUINDO TAMPÃO. AF_12/2020</t>
  </si>
  <si>
    <t>BASE PARA POÇO DE VISITA RETANGULAR PARA DRENAGEM, EM ALVENARIA COM BLOCOS DE CONCRETO, DIMENSÕES INTERNAS = 2X3,5 M, PROFUNDIDADE = 1,40 M, EXCLUINDO TAMPÃO. AF_12/2020</t>
  </si>
  <si>
    <t>BASE PARA POÇO DE VISITA RETANGULAR PARA DRENAGEM, EM ALVENARIA COM BLOCOS DE CONCRETO, DIMENSÕES INTERNAS = 2X4 M, PROFUNDIDADE = 1,40 M, EXCLUINDO TAMPÃO. AF_12/2020</t>
  </si>
  <si>
    <t>BASE PARA POÇO DE VISITA RETANGULAR PARA DRENAGEM, EM ALVENARIA COM BLOCOS DE CONCRETO, DIMENSÕES INTERNAS = 3,5X3,5 M, PROFUNDIDADE = 1,40 M, EXCLUINDO TAMPÃO. AF_12/2020</t>
  </si>
  <si>
    <t>BASE PARA POÇO DE VISITA RETANGULAR PARA DRENAGEM, EM ALVENARIA COM BLOCOS DE CONCRETO, DIMENSÕES INTERNAS = 3,5X4 M, PROFUNDIDADE = 1,40 M, EXCLUINDO TAMPÃO. AF_12/2020</t>
  </si>
  <si>
    <t>BASE PARA POÇO DE VISITA RETANGULAR PARA DRENAGEM, EM ALVENARIA COM BLOCOS DE CONCRETO, DIMENSÕES INTERNAS = 3X3 M, PROFUNDIDADE = 1,40 M, EXCLUINDO TAMPÃO. AF_12/2020</t>
  </si>
  <si>
    <t>BASE PARA POÇO DE VISITA RETANGULAR PARA DRENAGEM, EM ALVENARIA COM BLOCOS DE CONCRETO, DIMENSÕES INTERNAS = 3X3,5 M, PROFUNDIDADE = 1,40 M, EXCLUINDO TAMPÃO. AF_12/2020</t>
  </si>
  <si>
    <t>BASE PARA POÇO DE VISITA RETANGULAR PARA DRENAGEM, EM ALVENARIA COM BLOCOS DE CONCRETO, DIMENSÕES INTERNAS = 3X4 M, PROFUNDIDADE = 1,40 M, EXCLUINDO TAMPÃO. AF_12/2020</t>
  </si>
  <si>
    <t>BASE PARA POÇO DE VISITA RETANGULAR PARA DRENAGEM, EM ALVENARIA COM BLOCOS DE CONCRETO, DIMENSÕES INTERNAS = 4X4 M, PROFUNDIDADE = 1,40 M, EXCLUINDO TAMPÃO. AF_12/2020</t>
  </si>
  <si>
    <t>BASE PARA POÇO DE VISITA RETANGULAR PARA ESGOTO, EM ALVENARIA COM BLOCOS DE CONCRETO, DIMENSÕES INTERNAS = 1,5X1,5 M, PROFUNDIDADE = 1,45 M, EXCLUINDO TAMPÃO . AF_12/2020</t>
  </si>
  <si>
    <t>BASE PARA POÇO DE VISITA RETANGULAR PARA ESGOTO, EM ALVENARIA COM BLOCOS DE CONCRETO, DIMENSÕES INTERNAS = 1,5X2 M, PROFUNDIDADE = 1,40 M, EXCLUINDO TAMPÃO. AF_12/2020</t>
  </si>
  <si>
    <t>BASE PARA POÇO DE VISITA RETANGULAR PARA ESGOTO, EM ALVENARIA COM BLOCOS DE CONCRETO, DIMENSÕES INTERNAS = 1,5X2,5 M, PROFUNDIDADE = 1,40 M, EXCLUINDO TAMPÃO. AF_12/2020</t>
  </si>
  <si>
    <t>BASE PARA POÇO DE VISITA RETANGULAR PARA ESGOTO, EM ALVENARIA COM BLOCOS DE CONCRETO, DIMENSÕES INTERNAS = 1,5X3 M, PROFUNDIDADE = 1,40 M, EXCLUINDO TAMPÃO. AF_12/2020</t>
  </si>
  <si>
    <t>BASE PARA POÇO DE VISITA RETANGULAR PARA ESGOTO, EM ALVENARIA COM BLOCOS DE CONCRETO, DIMENSÕES INTERNAS = 1,5X3,5 M, PROFUNDIDADE = 1,40 M, EXCLUINDO TAMPÃO. AF_12/2020</t>
  </si>
  <si>
    <t>BASE PARA POÇO DE VISITA RETANGULAR PARA ESGOTO, EM ALVENARIA COM BLOCOS DE CONCRETO, DIMENSÕES INTERNAS = 1,5X4 M, PROFUNDIDADE = 1,40 M, EXCLUINDO TAMPÃO. AF_12/2020</t>
  </si>
  <si>
    <t>BASE PARA POÇO DE VISITA RETANGULAR PARA ESGOTO, EM ALVENARIA COM BLOCOS DE CONCRETO, DIMENSÕES INTERNAS = 1X1 M, PROFUNDIDADE = 1,40 M, EXCLUINDO TAMPÃO. AF_12/2020</t>
  </si>
  <si>
    <t>BASE PARA POÇO DE VISITA RETANGULAR PARA ESGOTO, EM ALVENARIA COM BLOCOS DE CONCRETO, DIMENSÕES INTERNAS = 1X1,5 M, PROFUNDIDADE = 1,40 M, EXCLUINDO TAMPÃO. AF_12/2020</t>
  </si>
  <si>
    <t>BASE PARA POÇO DE VISITA RETANGULAR PARA ESGOTO, EM ALVENARIA COM BLOCOS DE CONCRETO, DIMENSÕES INTERNAS = 1X2 M, PROFUNDIDADE = 1,40 M, EXCLUINDO TAMPÃO. AF_12/2020</t>
  </si>
  <si>
    <t>BASE PARA POÇO DE VISITA RETANGULAR PARA ESGOTO, EM ALVENARIA COM BLOCOS DE CONCRETO, DIMENSÕES INTERNAS = 1X2,5 M, PROFUNDIDADE = 1,40 M, EXCLUINDO TAMPÃO. AF_12/2020</t>
  </si>
  <si>
    <t>BASE PARA POÇO DE VISITA RETANGULAR PARA ESGOTO, EM ALVENARIA COM BLOCOS DE CONCRETO, DIMENSÕES INTERNAS = 1X3 M, PROFUNDIDADE = 1,40 M, EXCLUINDO TAMPÃO. AF_12/2020</t>
  </si>
  <si>
    <t>BASE PARA POÇO DE VISITA RETANGULAR PARA ESGOTO, EM ALVENARIA COM BLOCOS DE CONCRETO, DIMENSÕES INTERNAS = 1X3,5 M, PROFUNDIDADE = 1,40 M, EXCLUINDO TAMPÃO. AF_12/2020</t>
  </si>
  <si>
    <t>BASE PARA POÇO DE VISITA RETANGULAR PARA ESGOTO, EM ALVENARIA COM BLOCOS DE CONCRETO, DIMENSÕES INTERNAS = 1X4 M, PROFUNDIDADE = 1,40 M, EXCLUINDO TAMPÃO. AF_12/2020</t>
  </si>
  <si>
    <t>BASE PARA POÇO DE VISITA RETANGULAR PARA ESGOTO, EM ALVENARIA COM BLOCOS DE CONCRETO, DIMENSÕES INTERNAS = 2,5X2,5 M, PROFUNDIDADE = 1,40 M, EXCLUINDO TAMPÃO. AF_12/2020</t>
  </si>
  <si>
    <t>BASE PARA POÇO DE VISITA RETANGULAR PARA ESGOTO, EM ALVENARIA COM BLOCOS DE CONCRETO, DIMENSÕES INTERNAS = 2,5X3 M, PROFUNDIDADE = 1,40 M, EXCLUINDO TAMPÃO. AF_12/2020</t>
  </si>
  <si>
    <t>BASE PARA POÇO DE VISITA RETANGULAR PARA ESGOTO, EM ALVENARIA COM BLOCOS DE CONCRETO, DIMENSÕES INTERNAS = 2,5X3,5 M, PROFUNDIDADE = 1,40 M, EXCLUINDO TAMPÃO. AF_12/2020</t>
  </si>
  <si>
    <t>BASE PARA POÇO DE VISITA RETANGULAR PARA ESGOTO, EM ALVENARIA COM BLOCOS DE CONCRETO, DIMENSÕES INTERNAS = 2,5X4 M, PROFUNDIDADE = 1,40 M, EXCLUINDO TAMPÃO. AF_12/2020</t>
  </si>
  <si>
    <t>BASE PARA POÇO DE VISITA RETANGULAR PARA ESGOTO, EM ALVENARIA COM BLOCOS DE CONCRETO, DIMENSÕES INTERNAS = 2X2 M, PROFUNDIDADE = 1,40 M, EXCLUINDO TAMPÃO. AF_12/2020</t>
  </si>
  <si>
    <t>BASE PARA POÇO DE VISITA RETANGULAR PARA ESGOTO, EM ALVENARIA COM BLOCOS DE CONCRETO, DIMENSÕES INTERNAS = 2X2,5 M, PROFUNDIDADE = 1,40 M, EXCLUINDO TAMPÃO. AF_12/2020</t>
  </si>
  <si>
    <t>BASE PARA POÇO DE VISITA RETANGULAR PARA ESGOTO, EM ALVENARIA COM BLOCOS DE CONCRETO, DIMENSÕES INTERNAS = 2X3 M, PROFUNDIDADE = 1,40 M, EXCLUINDO TAMPÃO. AF_12/2020</t>
  </si>
  <si>
    <t>BASE PARA POÇO DE VISITA RETANGULAR PARA ESGOTO, EM ALVENARIA COM BLOCOS DE CONCRETO, DIMENSÕES INTERNAS = 2X3,5 M, PROFUNDIDADE = 1,40 M, EXCLUINDO TAMPÃO. AF_12/2020</t>
  </si>
  <si>
    <t>BASE PARA POÇO DE VISITA RETANGULAR PARA ESGOTO, EM ALVENARIA COM BLOCOS DE CONCRETO, DIMENSÕES INTERNAS = 2X4 M, PROFUNDIDADE = 1,40 M, EXCLUINDO TAMPÃO. AF_12/2020</t>
  </si>
  <si>
    <t>BASE PARA POÇO DE VISITA RETANGULAR PARA ESGOTO, EM ALVENARIA COM BLOCOS DE CONCRETO, DIMENSÕES INTERNAS = 3,5X3,5 M, PROFUNDIDADE = 1,40 M, EXCLUINDO TAMPÃO. AF_12/2020</t>
  </si>
  <si>
    <t>BASE PARA POÇO DE VISITA RETANGULAR PARA ESGOTO, EM ALVENARIA COM BLOCOS DE CONCRETO, DIMENSÕES INTERNAS = 3,5X4 M, PROFUNDIDADE = 1,40 M, EXCLUINDO TAMPÃO. AF_12/2020</t>
  </si>
  <si>
    <t>BASE PARA POÇO DE VISITA RETANGULAR PARA ESGOTO, EM ALVENARIA COM BLOCOS DE CONCRETO, DIMENSÕES INTERNAS = 3X3 M, PROFUNDIDADE = 1,40 M, EXCLUINDO TAMPÃO. AF_12/2020</t>
  </si>
  <si>
    <t>BASE PARA POÇO DE VISITA RETANGULAR PARA ESGOTO, EM ALVENARIA COM BLOCOS DE CONCRETO, DIMENSÕES INTERNAS = 3X3,5 M, PROFUNDIDADE = 1,40 M, EXCLUINDO TAMPÃO. AF_12/2020</t>
  </si>
  <si>
    <t>BASE PARA POÇO DE VISITA RETANGULAR PARA ESGOTO, EM ALVENARIA COM BLOCOS DE CONCRETO, DIMENSÕES INTERNAS = 3X4 M, PROFUNDIDADE = 1,40 M, EXCLUINDO TAMPÃO. AF_12/2020</t>
  </si>
  <si>
    <t>BASE PARA POÇO DE VISITA RETANGULAR PARA ESGOTO, EM ALVENARIA COM BLOCOS DE CONCRETO, DIMENSÕES INTERNAS = 4X4 M, PROFUNDIDADE = 1,45 M, EXCLUINDO TAMPÃO. AF_12/2020</t>
  </si>
  <si>
    <t>CAIXA COM GRELHA DUPLA RETANGULAR, EM ALVENARIA COM BLOCOS DE CONCRETO, DIMENSÕES INTERNAS: 0,5X2,2X1 M. AF_12/2020</t>
  </si>
  <si>
    <t>CAIXA COM GRELHA DUPLA RETANGULAR, EM ALVENARIA COM TIJOLOS CERÂMICOS MACIÇOS, DIMENSÕES INTERNAS: 0,5X2,2X1 M. AF_12/2020</t>
  </si>
  <si>
    <t>CAIXA COM GRELHA DUPLA RETANGULAR, EM CONCRETO PRÉ-MOLDADO, DIMENSÕES INTERNAS: 0,5X2,2X1,0 M. AF_12/2020</t>
  </si>
  <si>
    <t>CAIXA COM GRELHA SIMPLES RETANGULAR, EM ALVENARIA COM BLOCOS DE CONCRETO, DIMENSÕES INTERNAS: 0,5X1X1 M. AF_12/2020</t>
  </si>
  <si>
    <t>CAIXA COM GRELHA SIMPLES RETANGULAR, EM ALVENARIA COM TIJOLOS CERÂMICOS MACIÇOS, DIMENSÕES INTERNAS: 0,5X1X1 M. AF_12/2020</t>
  </si>
  <si>
    <t>CAIXA COM GRELHA SIMPLES RETANGULAR, EM CONCRETO PRÉ-MOLDADO, DIMENSÕES INTERNAS: 0,6X1,0X1,0 M. AF_12/2020</t>
  </si>
  <si>
    <t>CAIXA PARA BOCA DE LOBO COMBINADA COM GRELHA RETANGULAR, EM ALVENARIA COM BLOCOS DE CONCRETO, DIMENSÕES INTERNAS: 1,3X1X1,2 M. AF_12/2020</t>
  </si>
  <si>
    <t>CAIXA PARA BOCA DE LOBO COMBINADA COM GRELHA RETANGULAR, EM ALVENARIA COM TIJOLOS CERÂMICOS MACIÇOS, DIMENSÕES INTERNAS: 1,3X1X1,2 M. AF_12/2020</t>
  </si>
  <si>
    <t>CAIXA PARA BOCA DE LOBO DUPLA COMBINADA COM GRELHA RETANGULAR, EM ALVENARIA COM BLOCOS DE CONCRETO, DIMENSÕES INTERNAS: 1,3X2,2X1,2 M. AF_12/2020</t>
  </si>
  <si>
    <t>CAIXA PARA BOCA DE LOBO DUPLA COMBINADA COM GRELHA RETANGULAR, EM ALVENARIA COM TIJOLOS CERÂMICOS MACIÇOS, DIMENSÕES INTERNAS: 1,3X2,2X1,2 M. AF_12/2020</t>
  </si>
  <si>
    <t>CAIXA PARA BOCA DE LOBO DUPLA RETANGULAR, EM ALVENARIA COM BLOCOS DE CONCRETO, DIMENSÕES INTERNAS: 0,6X2,2X1,2 M. AF_12/2020</t>
  </si>
  <si>
    <t>CAIXA PARA BOCA DE LOBO DUPLA RETANGULAR, EM ALVENARIA COM TIJOLOS CERÂMICOS MACIÇOS, DIMENSÕES INTERNAS: 0,6X2,2X1,2 M. AF_12/2020</t>
  </si>
  <si>
    <t>CAIXA PARA BOCA DE LOBO DUPLA RETANGULAR, EM CONCRETO PRÉ-MOLDADO, DIMENSÕES INTERNAS: 0,6X2,2X1,2 M. AF_12/2020</t>
  </si>
  <si>
    <t>CAIXA PARA BOCA DE LOBO SIMPLES RETANGULAR, EM ALVENARIA COM BLOCOS DE CONCRETO, DIMENSÕES INTERNAS: 0,6X1X1,2 M. AF_12/2020</t>
  </si>
  <si>
    <t>CAIXA PARA BOCA DE LOBO SIMPLES RETANGULAR, EM ALVENARIA COM TIJOLOS CERÂMICOS MACIÇOS, DIMENSÕES INTERNAS: 0,6X1X1,2 M. AF_12/2020</t>
  </si>
  <si>
    <t>CAIXA PARA BOCA DE LOBO SIMPLES RETANGULAR, EM CONCRETO PRÉ-MOLDADO, DIMENSÕES INTERNAS: 0,6X1,0X1,2 M. AF_12/2020</t>
  </si>
  <si>
    <t>CHAMINÉ CIRCULAR PARA POÇO DE VISITA PARA DRENAGEM, EM ALVENARIA COM TIJOLOS CERÂMICOS MACIÇOS, DIÂMETRO INTERNO = 0,6 M. AF_12/2020</t>
  </si>
  <si>
    <t>CHAMINÉ CIRCULAR PARA POÇO DE VISITA PARA DRENAGEM, EM CONCRETO PRÉ-MOLDADO, DIÂMETRO INTERNO = 0,6 M. AF_12/2020</t>
  </si>
  <si>
    <t>CHAMINÉ CIRCULAR PARA POÇO DE VISITA PARA ESGOTO, EM ALVENARIA COM TIJOLOS CERÂMICOS MACIÇOS, DIÂMETRO INTERNO = 0,6 M. AF_12/2020</t>
  </si>
  <si>
    <t>CHAMINÉ CIRCULAR PARA POÇO DE VISITA PARA ESGOTO, EM CONCRETO PRÉ-MOLDADO, DIÂMETRO INTERNO = 0,6 M. AF_12/2020</t>
  </si>
  <si>
    <t>POÇO DE INSPEÇÃO CIRCULAR PARA DRENAGEM, EM ALVENARIA COM TIJOLOS CERÂMICOS MACIÇOS, DIÂMETRO INTERNO = 0,60 M, PROFUNDIDADE = 0,95 M, EXCLUINDO TAMPÃO. AF_12/2020</t>
  </si>
  <si>
    <t>POÇO DE INSPEÇÃO CIRCULAR PARA DRENAGEM, EM ALVENARIA COM TIJOLOS CERÂMICOS MACIÇOS, DIÂMETRO INTERNO = 0,60 M, PROFUNDIDADE = 1,45 M, EXCLUINDO TAMPÃO. AF_12/2020</t>
  </si>
  <si>
    <t>POÇO DE INSPEÇÃO CIRCULAR PARA DRENAGEM, EM CONCRETO PRÉ-MOLDADO, DIÂMETRO INTERNO = 0,60 M, PROFUNDIDADE = 0,90 M, EXCLUINDO TAMPÃO. AF_12/2020</t>
  </si>
  <si>
    <t>POÇO DE INSPEÇÃO CIRCULAR PARA DRENAGEM, EM CONCRETO PRÉ-MOLDADO, DIÂMETRO INTERNO = 0,60 M, PROFUNDIDADE = 1,40 M, EXCLUINDO TAMPÃO. AF_12/2020</t>
  </si>
  <si>
    <t>POÇO DE INSPEÇÃO CIRCULAR PARA ESGOTO, EM ALVENARIA COM TIJOLOS CERÂMICOS MACIÇOS, DIÂMETRO INTERNO = 0,60 M, PROFUNDIDADE = 0,95 M, EXCLUINDO TAMPÃO. AF_12/2020</t>
  </si>
  <si>
    <t>POÇO DE INSPEÇÃO CIRCULAR PARA ESGOTO, EM ALVENARIA COM TIJOLOS CERÂMICOS MACIÇOS, DIÂMETRO INTERNO = 0,60 M, PROFUNDIDADE = 1,45 M, EXCLUINDO TAMPÃO. AF_12/2020</t>
  </si>
  <si>
    <t>POÇO DE INSPEÇÃO CIRCULAR PARA ESGOTO, EM CONCRETO PRÉ-MOLDADO, DIÂMETRO INTERNO = 0,60 M, PROFUNDIDADE = 0,90 M, EXCLUINDO TAMPÃO. AF_12/2020</t>
  </si>
  <si>
    <t>POÇO DE INSPEÇÃO CIRCULAR PARA ESGOTO, EM CONCRETO PRÉ-MOLDADO, DIÂMETRO INTERNO = 0,60 M, PROFUNDIDADE = 1,40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</si>
  <si>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</si>
  <si>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</si>
  <si>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CONCRETO CICLÓPICO FCK = 15MPA, 30% PEDRA DE MÃO EM VOLUME REAL, INCLUSIVE LANÇAMENTO. AF_05/2021</t>
  </si>
  <si>
    <t>CONCRETO FCK = 15MPA, TRAÇO 1:3,4:3,4 (EM MASSA SECA DE CIMENTO/ AREIA MÉDIA/ SEIXO ROLADO) - PREPARO MANUAL. AF_05/2021</t>
  </si>
  <si>
    <t>CONCRETO FCK = 15MPA, TRAÇO 1:3,4:3,4 (EM MASSA SECA DE CIMENTO/ AREIA MÉDIA/ SEIXO ROLADO) - PREPARO MECÂNICO COM BETONEIRA 400 L. AF_05/2021</t>
  </si>
  <si>
    <t>CONCRETO FCK = 15MPA, TRAÇO 1:3,4:3,4 (EM MASSA SECA DE CIMENTO/ AREIA MÉDIA/ SEIXO ROLADO) - PREPARO MECÂNICO COM BETONEIRA 600 L. AF_05/2021</t>
  </si>
  <si>
    <t>CONCRETO FCK = 15MPA, TRAÇO 1:3,4:3,5 (EM MASSA SECA DE CIMENTO/ AREIA MÉDIA/ BRITA 1) - PREPARO MANUAL. AF_05/2021</t>
  </si>
  <si>
    <t>CONCRETO FCK = 15MPA, TRAÇO 1:3,4:3,5 (EM MASSA SECA DE CIMENTO/ AREIA MÉDIA/ BRITA 1) - PREPARO MECÂNICO COM BETONEIRA 400 L. AF_05/2021</t>
  </si>
  <si>
    <t>CONCRETO FCK = 15MPA, TRAÇO 1:3,4:3,5 (EM MASSA SECA DE CIMENTO/ AREIA MÉDIA/ BRITA 1) - PREPARO MECÂNICO COM BETONEIRA 600 L. AF_05/2021</t>
  </si>
  <si>
    <t>CONCRETO FCK = 20MPA, TRAÇO 1:2,6:2,9 (EM MASSA SECA DE CIMENTO/ AREIA MÉDIA/ SEIXO ROLADO) - PREPARO MECÂNICO COM BETONEIRA 400 L. AF_05/2021</t>
  </si>
  <si>
    <t>CONCRETO FCK = 20MPA, TRAÇO 1:2,6:2,9 (EM MASSA SECA DE CIMENTO/ AREIA MÉDIA/ SEIXO ROLADO) - PREPARO MECÂNICO COM BETONEIRA 600 L. AF_05/2021</t>
  </si>
  <si>
    <t>CONCRETO FCK = 20MPA, TRAÇO 1:2,7:3 (EM MASSA SECA DE CIMENTO/ AREIA MÉDIA/ BRITA 1) - PREPARO MECÂNICO COM BETONEIRA 400 L. AF_05/2021</t>
  </si>
  <si>
    <t>CONCRETO FCK = 20MPA, TRAÇO 1:2,7:3 (EM MASSA SECA DE CIMENTO/ AREIA MÉDIA/ BRITA 1) - PREPARO MECÂNICO COM BETONEIRA 600 L. AF_05/2021</t>
  </si>
  <si>
    <t>CONCRETO FCK = 25MPA, TRAÇO 1:2,2:2,5 (EM MASSA SECA DE CIMENTO/ AREIA MÉDIA/ SEIXO ROLADO) - PREPARO MECÂNICO COM BETONEIRA 400 L. AF_05/2021</t>
  </si>
  <si>
    <t>CONCRETO FCK = 25MPA, TRAÇO 1:2,2:2,5 (EM MASSA SECA DE CIMENTO/ AREIA MÉDIA/ SEIXO ROLADO) - PREPARO MECÂNICO COM BETONEIRA 600 L. AF_05/2021</t>
  </si>
  <si>
    <t>CONCRETO FCK = 25MPA, TRAÇO 1:2,3:2,7 (EM MASSA SECA DE CIMENTO/ AREIA MÉDIA/ BRITA 1) - PREPARO MECÂNICO COM BETONEIRA 400 L. AF_05/2021</t>
  </si>
  <si>
    <t>CONCRETO FCK = 25MPA, TRAÇO 1:2,3:2,7 (EM MASSA SECA DE CIMENTO/ AREIA MÉDIA/ BRITA 1) - PREPARO MECÂNICO COM BETONEIRA 600 L. AF_05/2021</t>
  </si>
  <si>
    <t>CONCRETO FCK = 30MPA, TRAÇO 1:1,9:2,3 (EM MASSA SECA DE CIMENTO/ AREIA MÉDIA/ SEIXO ROLADO) - PREPARO MECÂNICO COM BETONEIRA 400 L. AF_05/2021</t>
  </si>
  <si>
    <t>CONCRETO FCK = 30MPA, TRAÇO 1:1,9:2,3 (EM MASSA SECA DE CIMENTO/ AREIA MÉDIA/ SEIXO ROLADO) - PREPARO MECÂNICO COM BETONEIRA 600 L. AF_05/2021</t>
  </si>
  <si>
    <t>CONCRETO FCK = 30MPA, TRAÇO 1:2,1:2,5 (EM MASSA SECA DE CIMENTO/ AREIA MÉDIA/ BRITA 1) - PREPARO MECÂNICO COM BETONEIRA 400 L. AF_05/2021</t>
  </si>
  <si>
    <t>CONCRETO FCK = 30MPA, TRAÇO 1:2,1:2,5 (EM MASSA SECA DE CIMENTO/ AREIA MÉDIA/ BRITA 1) - PREPARO MECÂNICO COM BETONEIRA 600 L. AF_05/2021</t>
  </si>
  <si>
    <t>CONCRETO FCK = 40MPA, TRAÇO 1:1,4:1,8 (EM MASSA SECA DE CIMENTO/ AREIA MÉDIA/ SEIXO ROLADO) - PREPARO MECÂNICO COM BETONEIRA 400 L. AF_05/2021</t>
  </si>
  <si>
    <t>CONCRETO FCK = 40MPA, TRAÇO 1:1,4:1,8 (EM MASSA SECA DE CIMENTO/ AREIA MÉDIA/ SEIXO ROLADO) - PREPARO MECÂNICO COM BETONEIRA 600 L. AF_05/2021</t>
  </si>
  <si>
    <t>CONCRETO FCK = 40MPA, TRAÇO 1:1,6:1,9 (EM MASSA SECA DE CIMENTO/ AREIA MÉDIA/ BRITA 1) - PREPARO MECÂNICO COM BETONEIRA 400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</si>
  <si>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</si>
  <si>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</si>
  <si>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MAGRO PARA LASTRO, TRAÇO 1:4,5:4,5 (EM MASSA SECA DE CIMENTO/ AREIA MÉDIA/ BRITA 1) - PREPARO MECÂNICO COM BETONEIRA 400 L. AF_05/2021</t>
  </si>
  <si>
    <t>CONCRETO MAGRO PARA LASTRO, TRAÇO 1:4,5:4,5 (EM MASSA SECA DE CIMENTO/ AREIA MÉDIA/ BRITA 1) - PREPARO MECÂNICO COM BETONEIRA 600 L. AF_05/2021</t>
  </si>
  <si>
    <t>CONCRETO MAGRO PARA LASTRO, TRAÇO 1:4,5:4,5 (EM MASSA SECA DE CIMENTO/ AREIA MÉDIA/ SEIXO ROLADO) - PREPARO MANUAL. AF_05/2021</t>
  </si>
  <si>
    <t>CONCRETO MAGRO PARA LASTRO, TRAÇO 1:4,5:4,5 (EM MASSA SECA DE CIMENTO/ AREIA MÉDIA/ SEIXO ROLADO) - PREPARO MECÂNICO COM BETONEIRA 400 L. AF_05/2021</t>
  </si>
  <si>
    <t>CONCRETO MAGRO PARA LASTRO, TRAÇO 1:4,5:4,5 (EM MASSA SECA DE CIMENTO/ AREIA MÉDIA/ SEIXO ROLADO) - PREPARO MECÂNICO COM BETONEIRA 600 L. AF_05/2021</t>
  </si>
  <si>
    <t>ARGAMASSA DE ASSENTAMENTO DE ALVENARIA DE VEDAÇÃO E REVESTIMENTO INTERNO, TRAÇO EM VOLUME SECO 1:1:3:3,8 (CIMENTO:CAL:AREIA NATURAL MÉDIA:AREIA RECICLADA), COM USO DE AGREGADO RECICLADO MISTO (ARM) - PREPARO MANUAL. AF_11/2023</t>
  </si>
  <si>
    <t>ARGAMASSA DE ASSENTAMENTO DE ALVENARIA DE VEDAÇÃO E REVESTIMENTO INTERNO, TRAÇO EM VOLUME SECO 1:1:3:3,8 (CIMENTO:CAL:AREIAS NATURAL MÉDIA: RECICLADA), COM USO DE AGREGADO RECICLADO CIMENTÍCIO OU DE CONCRETO (ARCI/ARCO) - PREPARO MANUAL. AF_11/2023</t>
  </si>
  <si>
    <t>ARGAMASSA PARA ALVENARIA DE VEDAÇÃO E REVESTIMENTO INTERNO, TRAÇO EM VOLUME SECO 1:1:3:3,8 (CIMENTO:CAL:AREIA MÉDIA:AREIA RECICLADA), COM AGREGADO RECICLADO CIMENTÍCIO OU DE CONCRETO - PREPARO MECÂNICO COM MISTURADOR HORIZONTAL DE 600 KG. AF_11/2023</t>
  </si>
  <si>
    <t>ARGAMASSA PARA ALVENARIA DE VEDAÇÃO E REVESTIMENTO INTERNO, TRAÇO EM VOLUME SECO 1:1:3:3,8 (CIMENTO:CAL:AREIA MÉDIA:AREIA RECICLADA), COM USO DE AGREGADO RECICLADO MISTO - PREPARO MECÂNICO COM MISTURADOR HORIZONTAL DE 600 KG. AF_11/2023</t>
  </si>
  <si>
    <t>ARGAMASSA PARA CONTRAPISO, TRAÇO EM VOLUME SECO 1:2:2,5 (CIMENTO:AREIA NATURAL MÉDIA:AREIA RECICLADA), COM USO DE AGREGADO RECICLADO CIMENTÍCIO OU DE CONCRETO (ARCI/ARCO) - PREPARO MANUAL. AF_11/2023</t>
  </si>
  <si>
    <t>ARGAMASSA PARA CONTRAPISO, TRAÇO EM VOLUME SECO 1:2:2,5 (CIMENTO:AREIA NATURAL MÉDIA:AREIA RECICLADA), COM USO DE AGREGADO RECICLADO CIMENTÍCIO OU DE CONCRETO (ARCI/ARCO) - PREPARO MECÂNICO COM MISTURADOR DE EIXO HORIZONTAL DE 600 KG. AF_11/2023</t>
  </si>
  <si>
    <t>ARGAMASSA PARA CONTRAPISO, TRAÇO EM VOLUME SECO 1:2:2,5 (CIMENTO:AREIA NATURAL MÉDIA:AREIA RECICLADA), COM USO DE AGREGADO RECICLADO MISTO (ARM) - PREPARO MANUAL. AF_11/2023</t>
  </si>
  <si>
    <t>ARGAMASSA PARA CONTRAPISO, TRAÇO EM VOLUME SECO 1:2:2,5 (CIMENTO:AREIA NATURAL MÉDIA:AREIA RECICLADA), COM USO DE AGREGADO RECICLADO MISTO (ARM) - PREPARO MECÂNICO COM MISTURADOR DE EIXO HORIZONTAL DE 600 KG. AF_11/2023</t>
  </si>
  <si>
    <t>CONCRETO MAGRO PARA LASTRO, TRAÇO EM MASSA SECA 1:3,4:3,5 (CIMENTO:AREIA RECICLADA:BRITA 1 RECICLADA), COM USO DE AGREGADO RECICLADO CIMENTÍCIO OU DE CONCRETO (ARCI/ARCO) - PREPARO MANUAL. AF_11/2023</t>
  </si>
  <si>
    <t>CONCRETO MAGRO PARA LASTRO, TRAÇO EM MASSA SECA 1:3,4:3,5 (CIMENTO:AREIA RECICLADA:BRITA 1 RECICLADA), COM USO DE AGREGADO RECICLADO CIMENTÍCIO OU DE CONCRETO (ARCI/ARCO) - PREPARO MECÂNICO COM BETONEIRA 600 L. AF_11/2023</t>
  </si>
  <si>
    <t>CONCRETO MAGRO PARA LASTRO, TRAÇO EM MASSA SECA 1:3,4:3,5 (CIMENTO:AREIA RECICLADA:BRITA 1 RECICLADA), COM USO DE AGREGADO RECICLADO MISTO (ARM) - PREPARO MANUAL. AF_11/2023</t>
  </si>
  <si>
    <t>CONCRETO MAGRO PARA LASTRO, TRAÇO EM MASSA SECA 1:3,4:3,5 (CIMENTO:AREIA RECICLADA:BRITA 1 RECICLADA), COM USO DE AGREGADO RECICLADO MISTO (ARM) - PREPARO MECÂNICO COM BETONEIRA 600 L. AF_11/2023</t>
  </si>
  <si>
    <t>ASSENTO COM ENCOSTO PARA ARQUIBANCADA - FORNECIMENTO E INSTALAÇÃO. AF_03/2022</t>
  </si>
  <si>
    <t>ASSENTO SEM ENCOSTO PARA ARQUIBANCADA - FORNECIMENTO E INSTALAÇÃO. AF_03/2022</t>
  </si>
  <si>
    <t>PAR DE ESTRUTURAS PARA TABELA DE BASQUETE EM TRELIÇA METÁLICA AÉREA, EXCETO TABELA, ARO E REDE - FORNECIMENTO E INSTALAÇÃO. AF_03/2022</t>
  </si>
  <si>
    <t>PAR DE ESTRUTURAS PARA TABELA DE BASQUETE EM TRELIÇA METÁLICA FIXADA NO PISO, EXCETO TABELA, ARO E REDE - FORNECIMENTO E INSTALAÇÃO. AF_03/2022</t>
  </si>
  <si>
    <t>PAR DE ESTRUTURAS PARA TABELA DE BASQUETE METÁLICA TUBULAR CHUMBADA COM CONCRETO NO PISO, EXCETO TABELA, ARO E REDE - FORNECIMENTO E INSTALAÇÃO. AF_03/2022</t>
  </si>
  <si>
    <t>PAR DE POSTES E REDE DE VÔLEI - FORNECIMENTO E INSTALAÇÃO. AF_03/2022</t>
  </si>
  <si>
    <t>PAR DE TABELAS DE BASQUETE DE ACRÍLICO, COM AROS E REDES - FORNECIMENTO E INSTALAÇÃO. AF_03/2022</t>
  </si>
  <si>
    <t>PAR DE TABELAS DE BASQUETE DE COMPENSADO NAVAL, COM AROS E REDES - FORNECIMENTO E INSTALAÇÃO. AF_03/2022</t>
  </si>
  <si>
    <t>PAR DE TABELAS DE BASQUETE DE VIDRO TEMPERADO, COM AROS E REDES - FORNECIMENTO E INSTALAÇÃO. AF_03/2022</t>
  </si>
  <si>
    <t>PAR DE TRAVES E REDES DE FUTSAL - FORNECIMENTO E INSTALAÇÃO. AF_03/2022</t>
  </si>
  <si>
    <t>PISO ASFÁLTICO PARA QUADRA POLIESPORTIVA - FORNECIMENTO E INSTALAÇÃO. AF_03/2022</t>
  </si>
  <si>
    <t>PISO DE GRAMA SINTÉTICA PARA QUADRA POLIESPORTIVA - FORNECIMENTO E INSTALAÇÃO. AF_03/2022</t>
  </si>
  <si>
    <t>PISO DE MADEIRA COM AMORTECEDORES DE BORRACHA PARA QUADRA POLIESPORTIVA - FORNECIMENTO E INSTALAÇÃO. AF_03/2022</t>
  </si>
  <si>
    <t>PISO DE POLIURETANO PARA QUADRA POLIESPORTIVA - FORNECIMENTO E INSTALAÇÃO. AF_03/2022</t>
  </si>
  <si>
    <t>PISO MODULAR DE POLIPROPILENO PARA QUADRA POLIESPORTIVA - FORNECIMENTO E INSTALAÇÃO. AF_03/2022</t>
  </si>
  <si>
    <t>PISO MODULAR INTERNO DE POLIPROPILENO PARA QUADRA POLIESPORTIVA - FORNECIMENTO E INSTALAÇÃO. AF_03/2022</t>
  </si>
  <si>
    <t>REDE DE PROTEÇÃO HORIZONTAL PARA QUADRA POLIESPORTIVA - FORNECIMENTO E INSTALAÇÃO. AF_03/2022</t>
  </si>
  <si>
    <t>REDE DE PROTEÇÃO VERTICAL PARA QUADRA POLIESPORTIVA - FORNECIMENTO E INSTALAÇÃO. AF_03/2022</t>
  </si>
  <si>
    <t>BORNE CONECTOR PARA CABOS DE 1,5 MM2, PARA QUADRO DE BOMBA - FORNECIMENTO E INSTALAÇÃO. AF_11/2025</t>
  </si>
  <si>
    <t>BORNE CONECTOR PARA CABOS DE 10 MM2, PARA QUADRO DE BOMBA - FORNECIMENTO E INSTALAÇÃO. AF_11/2025</t>
  </si>
  <si>
    <t>BORNE CONECTOR PARA CABOS DE 16 MM2, PARA QUADRO DE BOMBA - FORNECIMENTO E INSTALAÇÃO. AF_11/2025</t>
  </si>
  <si>
    <t>BORNE CONECTOR PARA CABOS DE 2,5 MM2, PARA QUADRO DE BOMBA - FORNECIMENTO E INSTALAÇÃO. AF_11/2025</t>
  </si>
  <si>
    <t>BORNE CONECTOR PARA CABOS DE 25 MM2, PARA QUADRO DE BOMBA - FORNECIMENTO E INSTALAÇÃO. AF_11/2025</t>
  </si>
  <si>
    <t>BORNE CONECTOR PARA CABOS DE 4 MM2, PARA QUADRO DE BOMBA - FORNECIMENTO E INSTALAÇÃO. AF_11/2025</t>
  </si>
  <si>
    <t>BORNE CONECTOR PARA CABOS DE 6 MM2, PARA QUADRO DE BOMBA - FORNECIMENTO E INSTALAÇÃO. AF_11/2025</t>
  </si>
  <si>
    <t>BOTÃO DE EMERGÊNCIA TIPO COGUMELO, PARA QUADRO DE BOMBA - FORNECIMENTO E INSTALAÇÃO. AF_11/2025</t>
  </si>
  <si>
    <t>BOTÃO LIGA/DESLIGA BOMBA VERDE E VERMELHO, PARA QUADRO DE BOMBA - FORNECIMENTO E INSTALAÇÃO. AF_11/2025</t>
  </si>
  <si>
    <t>CANALETA, PARA QUADRO DE BOMBA - FORNECIMENTO E INSTALAÇÃO. AF_11/2025</t>
  </si>
  <si>
    <t>CHAVE COMUTADORA DE 3 POSIÇÕES DE 10 A, PARA QUADRO DE BOMBA - FORNECIMENTO E INSTALAÇÃO. AF_11/2025</t>
  </si>
  <si>
    <t>CHAVE COMUTADORA DE 3 POSIÇÕES DE 20 A, PARA QUADRO DE BOMBA - FORNECIMENTO E INSTALAÇÃO. AF_11/2025</t>
  </si>
  <si>
    <t>CHAVE COMUTADORA DE 3 POSIÇÕES DE 32A, PARA QUADRO DE BOMBA - FORNECIMENTO E INSTALAÇÃO. AF_11/2025</t>
  </si>
  <si>
    <t>CHAVE COMUTADORA DE 3 POSIÇÕES DE 40 A, PARA QUADRO DE BOMBA - FORNECIMENTO E INSTALAÇÃO. AF_11/2025</t>
  </si>
  <si>
    <t>CHAVE COMUTADORA DE 3 POSIÇÕES DE 63 A, PARA QUADRO DE BOMBA - FORNECIMENTO E INSTALAÇÃO. AF_11/2025</t>
  </si>
  <si>
    <t>CHAVE COMUTADORA DE 3 POSIÇÕES DE 80 A, PARA QUADRO DE BOMBA - FORNECIMENTO E INSTALAÇÃO. AF_11/2025</t>
  </si>
  <si>
    <t>CONTATOR TRIPOLAR, CORRENTE DE *22* A, TENSAO NOMINAL DE *500* V, CATEGORIA AC-2 E AC-3, PARA QUADRO DE BOMBA - FORNECIMENTO E INSTALAÇÃO. AF_11/2025</t>
  </si>
  <si>
    <t>CONTATOR TRIPOLAR, CORRENTE DE *38* A, TENSAO NOMINAL DE *500* V, CATEGORIA AC-2 E AC-3, PARA QUADRO DE BOMBA - FORNECIMENTO E INSTALAÇÃO. AF_11/2025</t>
  </si>
  <si>
    <t>CONTATOR TRIPOLAR, CORRENTE DE 12 A, TENSAO NOMINAL DE *500* V, CATEGORIA AC-2 E AC-3, PARA QUADRO DE BOMBA - FORNECIMENTO E INSTALAÇÃO. AF_11/2025</t>
  </si>
  <si>
    <t>CONTATOR TRIPOLAR, CORRENTE DE 25 A, TENSAO NOMINAL DE *500* V, CATEGORIA AC-2 E AC-3, PARA QUADRO DE BOMBA - FORNECIMENTO E INSTALAÇÃO. AF_11/2025</t>
  </si>
  <si>
    <t>CONTATOR TRIPOLAR, CORRENTE DE 32 A, TENSAO NOMINAL DE *500* V, CATEGORIA AC-2 E AC-3, PARA QUADRO DE BOMBA - FORNECIMENTO E INSTALAÇÃO. AF_11/2025</t>
  </si>
  <si>
    <t>CONTATOR TRIPOLAR, CORRENTE DE 45 A, TENSAO NOMINAL DE *500* V, CATEGORIA AC-2 E AC-3, PARA QUADRO DE BOMBA - FORNECIMENTO E INSTALAÇÃO. AF_11/2025</t>
  </si>
  <si>
    <t>CONTATOR TRIPOLAR, CORRENTE DE 9 A, TENSAO NOMINAL DE *500* V, CATEGORIA AC-2 E AC-3, PARA QUADRO DE BOMBA - FORNECIMENTO E INSTALAÇÃO. AF_11/2025</t>
  </si>
  <si>
    <t>DISJUNTOR TERMOMAGNETICO PARA TRILHO DIN (IEC), TRIPOLAR, 10 A, PARA QUADRO DE BOMBA - FORNECIMENTO E INSTALAÇÃO. AF_11/2025</t>
  </si>
  <si>
    <t>DISJUNTOR TERMOMAGNETICO PARA TRILHO DIN (IEC), TRIPOLAR, 16 A, PARA QUADRO DE BOMBA - FORNECIMENTO E INSTALAÇÃO. AF_11/2025</t>
  </si>
  <si>
    <t>DISJUNTOR TERMOMAGNETICO PARA TRILHO DIN (IEC), TRIPOLAR, 20 A, PARA QUADRO DE BOMBA - FORNECIMENTO E INSTALAÇÃO. AF_11/2025</t>
  </si>
  <si>
    <t>DISJUNTOR TERMOMAGNETICO PARA TRILHO DIN (IEC), TRIPOLAR, 25 A, PARA QUADRO DE BOMBA - FORNECIMENTO E INSTALAÇÃO. AF_11/2025</t>
  </si>
  <si>
    <t>DISJUNTOR TERMOMAGNETICO PARA TRILHO DIN (IEC), TRIPOLAR, 32 A, PARA QUADRO DE BOMBA - FORNECIMENTO E INSTALAÇÃO. AF_11/2025</t>
  </si>
  <si>
    <t>DISJUNTOR TERMOMAGNETICO PARA TRILHO DIN (IEC), TRIPOLAR, 40 A, PARA QUADRO DE BOMBA - FORNECIMENTO E INSTALAÇÃO. AF_11/2025</t>
  </si>
  <si>
    <t>DISJUNTOR TERMOMAGNETICO PARA TRILHO DIN (IEC), TRIPOLAR, 50 A, PARA QUADRO DE BOMBA - FORNECIMENTO E INSTALAÇÃO. AF_11/2025</t>
  </si>
  <si>
    <t>DISJUNTOR TERMOMAGNETICO PARA TRILHO DIN (IEC), TRIPOLAR, 63 A, PARA QUADRO DE BOMBA - FORNECIMENTO E INSTALAÇÃO. AF_11/2025</t>
  </si>
  <si>
    <t>INSTALAÇÃO DE QUADRO ELÉTRICO PARA 1 BOMBA TRIFÁSICA ATÉ 25 CV CADA (NÃO INCLUI O FORNECIMENTO DO QUADRO). AF_11/2025</t>
  </si>
  <si>
    <t>INSTALAÇÃO DE QUADRO ELÉTRICO PARA 2 BOMBAS TRIFÁSICAS ATÉ 25 CV CADA (NÃO INCLUI O FORNECIMENTO DO QUADRO). AF_11/2025</t>
  </si>
  <si>
    <t>QUADRO ELÉTRICO PARA 1 BOMBA CENTRÍFUGA TRIFÁSICA 1,5 CV - FORNECIMENTO E INSTALAÇÃO. AF_11/2025</t>
  </si>
  <si>
    <t>QUADRO ELÉTRICO PARA 1 BOMBA CENTRÍFUGA TRIFÁSICA 10 CV - FORNECIMENTO E INSTALAÇÃO. AF_11/2025</t>
  </si>
  <si>
    <t>QUADRO ELÉTRICO PARA 1 BOMBA CENTRÍFUGA TRIFÁSICA 3 CV - FORNECIMENTO E INSTALAÇÃO. AF_11/2025</t>
  </si>
  <si>
    <t>QUADRO ELÉTRICO PARA 2 BOMBAS CENTRÍFUGAS TRIFÁSICAS 1,5 CV CADA - FORNECIMENTO E INSTALAÇÃO. AF_11/2025</t>
  </si>
  <si>
    <t>QUADRO ELÉTRICO PARA 2 BOMBAS CENTRÍFUGAS TRIFÁSICAS 10 CV CADA - FORNECIMENTO E INSTALAÇÃO. AF_11/2025</t>
  </si>
  <si>
    <t>QUADRO ELÉTRICO PARA 2 BOMBAS CENTRÍFUGAS TRIFÁSICAS 3 CV CADA - FORNECIMENTO E INSTALAÇÃO. AF_11/2025</t>
  </si>
  <si>
    <t>RELÉ ESTRELA TRIANGULO, PARA QUADRO DE BOMBA - FORNECIMENTO E INSTALAÇÃO. AF_11/2025</t>
  </si>
  <si>
    <t>RELÉ FALTA DE FASE PARA ATUAR NO COMANDO DO CONTATOR, PARA QUADRO DE BOMBA - FORNECIMENTO E INSTALAÇÃO. AF_11/2025</t>
  </si>
  <si>
    <t>RELÉ PARA REVEZAMENTO DE MOTORES, PARA QUADRO DE BOMBA - FORNECIMENTO E INSTALAÇÃO. AF_11/2025</t>
  </si>
  <si>
    <t>RELÉ TÉRMICO 10 A 15 A PARA 220 V OU 7 A 10 A PARA 380 V, PARA QUADRO DE BOMBA - FORNECIMENTO E INSTALAÇÃO. AF_11/2025</t>
  </si>
  <si>
    <t>RELÉ TÉRMICO 32 A 40 A PARA 220 V OU 22 A 32 A PARA 380 V, PARA QUADRO DE BOMBA - FORNECIMENTO E INSTALAÇÃO. AF_11/2025</t>
  </si>
  <si>
    <t>RELÉ TÉRMICO 6 A 8 A PARA 220 V OU 4 A 6,3 A PARA 380 V, PARA QUADRO DE BOMBA - FORNECIMENTO E INSTALAÇÃO. AF_11/2025</t>
  </si>
  <si>
    <t>SINALEIRO LED PARA INDICAÇÃO BOMBA, PARA QUADRO DE BOMBA - FORNECIMENTO E INSTALAÇÃO. AF_11/2025</t>
  </si>
  <si>
    <t>TRILHO DIN, PARA QUADRO DE BOMBA - FORNECIMENTO E INSTALAÇÃO. AF_11/2025</t>
  </si>
  <si>
    <t>ACABAMENTO POLIDO PARA PISO DE CONCRETO ARMADO OU LAJE SOBRE SOLO DE ALTA RESISTÊNCIA. AF_09/2021</t>
  </si>
  <si>
    <t>ARMAÇÃO PARA EXECUÇÃO DE RADIER, PISO DE CONCRETO OU LAJE SOBRE SOLO, COM USO DE TELA Q-113. AF_09/2021</t>
  </si>
  <si>
    <t>ARMAÇÃO PARA EXECUÇÃO DE RADIER, PISO DE CONCRETO OU LAJE SOBRE SOLO, COM USO DE TELA Q-138. AF_09/2021</t>
  </si>
  <si>
    <t>ARMAÇÃO PARA EXECUÇÃO DE RADIER, PISO DE CONCRETO OU LAJE SOBRE SOLO, COM USO DE TELA Q-159. AF_09/2021</t>
  </si>
  <si>
    <t>ARMAÇÃO PARA EXECUÇÃO DE RADIER, PISO DE CONCRETO OU LAJE SOBRE SOLO, COM USO DE TELA Q-196. AF_09/2021</t>
  </si>
  <si>
    <t>ARMAÇÃO PARA EXECUÇÃO DE RADIER, PISO DE CONCRETO OU LAJE SOBRE SOLO, COM USO DE TELA Q-246. AF_09/2021</t>
  </si>
  <si>
    <t>ARMAÇÃO PARA EXECUÇÃO DE RADIER, PISO DE CONCRETO OU LAJE SOBRE SOLO, COM USO DE TELA Q-283. AF_09/2021</t>
  </si>
  <si>
    <t>ARMAÇÃO PARA EXECUÇÃO DE RADIER, PISO DE CONCRETO OU LAJE SOBRE SOLO, COM USO DE TELA Q-396. AF_09/2021</t>
  </si>
  <si>
    <t>ARMAÇÃO PARA EXECUÇÃO DE RADIER, PISO DE CONCRETO OU LAJE SOBRE SOLO, COM USO DE TELA Q-92. AF_09/2021</t>
  </si>
  <si>
    <t>CAMADA SEPARADORA PARA EXECUÇÃO DE RADIER, PISO DE CONCRETO OU LAJE SOBRE SOLO, EM LONA PLÁSTICA. AF_09/2021</t>
  </si>
  <si>
    <t>COMPACTAÇÃO MECÂNICA DE SOLO PARA EXECUÇÃO DE RADIER, PISO DE CONCRETO OU LAJE SOBRE SOLO, COM COMPACTADOR DE SOLOS A PERCUSSÃO. AF_09/2021</t>
  </si>
  <si>
    <t>COMPACTAÇÃO MECÂNICA DE SOLO PARA EXECUÇÃO DE RADIER, PISO DE CONCRETO OU LAJE SOBRE SOLO, COM COMPACTADOR DE SOLOS TIPO PLACA VIBRATÓRIA. AF_09/2021</t>
  </si>
  <si>
    <t>CONCRETAGEM DE RADIER, PISO DE CONCRETO OU LAJE SOBRE SOLO, FCK 30 MPA - LANÇAMENTO, ADENSAMENTO E ACABAMENTO. AF_09/2021</t>
  </si>
  <si>
    <t>ESCAVAÇÃO MANUAL DE VIGA DE BORDA PARA RADIER. AF_09/2021</t>
  </si>
  <si>
    <t>EXECUÇÃO DE LAJE SOBRE SOLO, ESPESSURA DE 10 CM, FCK = 30 MPA, COM USO DE FORMAS EM MADEIRA SERRADA. AF_09/2021</t>
  </si>
  <si>
    <t>EXECUÇÃO DE LAJE SOBRE SOLO, ESPESSURA DE 10 CM, FCK = 30 MPA, COM USO DE FORMAS METÁLICAS. AF_09/2021</t>
  </si>
  <si>
    <t>EXECUÇÃO DE LAJE SOBRE SOLO, ESPESSURA DE 15 CM, FCK = 30 MPA, COM USO DE FORMAS EM MADEIRA SERRADA. AF_09/2021</t>
  </si>
  <si>
    <t>EXECUÇÃO DE LAJE SOBRE SOLO, ESPESSURA DE 15 CM, FCK = 30 MPA, COM USO DE FORMAS METÁLICAS. AF_09/2021</t>
  </si>
  <si>
    <t>EXECUÇÃO DE LAJE SOBRE SOLO, ESPESSURA DE 20 CM, FCK = 30 MPA, COM USO DE FORMAS EM MADEIRA SERRADA. AF_09/2021</t>
  </si>
  <si>
    <t>EXECUÇÃO DE LAJE SOBRE SOLO, ESPESSURA DE 20 CM, FCK = 30 MPA, COM USO DE FORMAS METÁLICAS. AF_09/2021</t>
  </si>
  <si>
    <t>EXECUÇÃO DE LAJE SOBRE SOLO, ESPESSURA DE 25 CM, FCK = 30 MPA, COM USO DE FORMAS EM MADEIRA SERRADA. AF_09/2021</t>
  </si>
  <si>
    <t>EXECUÇÃO DE LAJE SOBRE SOLO, ESPESSURA DE 25 CM, FCK = 30 MPA, COM USO DE FORMAS METÁLICAS. AF_09/2021</t>
  </si>
  <si>
    <t>EXECUÇÃO DE LAJE SOBRE SOLO, ESPESSURA DE 30 CM, FCK = 30 MPA, COM USO DE FORMAS EM MADEIRA SERRADA. AF_09/2021</t>
  </si>
  <si>
    <t>EXECUÇÃO DE LAJE SOBRE SOLO, ESPESSURA DE 30 CM, FCK = 30 MPA, COM USO DE FORMAS METÁLICAS. AF_09/2021</t>
  </si>
  <si>
    <t>EXECUÇÃO DE PISO DE CONCRETO, COM ACABAMENTO SUPERFICIAL, ESPESSURA DE 15 CM, FCK = 30 MPA, COM USO DE FORMAS EM MADEIRA SERRADA. AF_09/2021</t>
  </si>
  <si>
    <t>EXECUÇÃO DE PISO DE CONCRETO, COM ACABAMENTO SUPERFICIAL, ESPESSURA DE 15 CM, FCK = 30 MPA, COM USO DE FORMAS METÁLICAS. AF_09/2021</t>
  </si>
  <si>
    <t>EXECUÇÃO DE PISO DE CONCRETO, COM ACABAMENTO SUPERFICIAL, ESPESSURA DE 20 CM, FCK = 30 MPA, COM USO DE FORMAS EM MADEIRA SERRADA. AF_09/2021</t>
  </si>
  <si>
    <t>EXECUÇÃO DE PISO DE CONCRETO, COM ACABAMENTO SUPERFICIAL, ESPESSURA DE 20 CM, FCK = 30 MPA, COM USO DE FORMAS METÁLICAS. AF_09/2021</t>
  </si>
  <si>
    <t>EXECUÇÃO DE PISO DE CONCRETO, COM ACABAMENTO SUPERFICIAL, ESPESSURA DE 25 CM, FCK = 30 MPA, COM USO DE FORMAS EM MADEIRA SERRADA. AF_09/2021</t>
  </si>
  <si>
    <t>EXECUÇÃO DE PISO DE CONCRETO, COM ACABAMENTO SUPERFICIAL, ESPESSURA DE 25 CM, FCK = 30 MPA, COM USO DE FORMAS METÁLICAS. AF_09/2021</t>
  </si>
  <si>
    <t>EXECUÇÃO DE PISO DE CONCRETO, SEM ACABAMENTO SUPERFICIAL, ESPESSURA DE 15 CM, FCK = 30 MPA, COM USO DE FORMAS EM MADEIRA SERRADA. AF_09/2021</t>
  </si>
  <si>
    <t>EXECUÇÃO DE PISO DE CONCRETO, SEM ACABAMENTO SUPERFICIAL, ESPESSURA DE 15 CM, FCK = 30 MPA, COM USO DE FORMAS METÁLICAS. AF_09/2021</t>
  </si>
  <si>
    <t>EXECUÇÃO DE PISO DE CONCRETO, SEM ACABAMENTO SUPERFICIAL, ESPESSURA DE 20 CM, FCK = 30 MPA, COM USO DE FORMAS EM MADEIRA SERRADA. AF_09/2021</t>
  </si>
  <si>
    <t>EXECUÇÃO DE PISO DE CONCRETO, SEM ACABAMENTO SUPERFICIAL, ESPESSURA DE 20 CM, FCK = 30 MPA, COM USO DE FORMAS METÁLICAS. AF_09/2021</t>
  </si>
  <si>
    <t>EXECUÇÃO DE PISO DE CONCRETO, SEM ACABAMENTO SUPERFICIAL, ESPESSURA DE 25 CM, FCK = 30 MPA, COM USO DE FORMAS EM MADEIRA SERRADA. AF_09/2021</t>
  </si>
  <si>
    <t>EXECUÇÃO DE PISO DE CONCRETO, SEM ACABAMENTO SUPERFICIAL, ESPESSURA DE 25 CM, FCK = 30 MPA, COM USO DE FORMAS METÁLICAS. AF_09/2021</t>
  </si>
  <si>
    <t>EXECUÇÃO DE RADIER, ESPESSURA DE 10 CM, FCK = 30 MPA, COM USO DE FORMAS EM MADEIRA SERRADA. AF_09/2021</t>
  </si>
  <si>
    <t>EXECUÇÃO DE RADIER, ESPESSURA DE 10 CM, FCK = 30 MPA, COM USO DE FORMAS METÁLICAS. AF_09/2021</t>
  </si>
  <si>
    <t>EXECUÇÃO DE RADIER, ESPESSURA DE 15 CM, FCK = 30 MPA, COM USO DE FORMAS EM MADEIRA SERRADA. AF_09/2021</t>
  </si>
  <si>
    <t>EXECUÇÃO DE RADIER, ESPESSURA DE 15 CM, FCK = 30 MPA, COM USO DE FORMAS METÁLICAS. AF_09/2021</t>
  </si>
  <si>
    <t>EXECUÇÃO DE RADIER, ESPESSURA DE 20 CM, FCK = 30 MPA, COM USO DE FORMAS EM MADEIRA SERRADA. AF_09/2021</t>
  </si>
  <si>
    <t>EXECUÇÃO DE RADIER, ESPESSURA DE 20 CM, FCK = 30 MPA, COM USO DE FORMAS METÁLICAS. AF_09/2021</t>
  </si>
  <si>
    <t>EXECUÇÃO DE RADIER, ESPESSURA DE 25 CM, FCK = 30 MPA, COM USO DE FORMAS EM MADEIRA SERRADA. AF_09/2021</t>
  </si>
  <si>
    <t>EXECUÇÃO DE RADIER, ESPESSURA DE 25 CM, FCK = 30 MPA, COM USO DE FORMAS METÁLICAS. AF_09/2021</t>
  </si>
  <si>
    <t>EXECUÇÃO DE RADIER, ESPESSURA DE 30 CM, FCK = 30 MPA, COM USO DE FORMAS EM MADEIRA SERRADA. AF_09/2021</t>
  </si>
  <si>
    <t>EXECUÇÃO DE RADIER, ESPESSURA DE 30 CM, FCK = 30 MPA, COM USO DE FORMAS METÁLICAS. AF_09/2021</t>
  </si>
  <si>
    <t>FABRICAÇÃO, MONTAGEM E DESMONTAGEM DE FORMA PARA RADIER, PISO DE CONCRETO OU LAJE SOBRE SOLO, EM MADEIRA SERRADA, 4 UTILIZAÇÕES. AF_09/2021</t>
  </si>
  <si>
    <t>MONTAGEM E DESMONTAGEM DE FORMA PARA RADIER, PISO DE CONCRETO OU LAJE SOBRE SOLO, COM SISTEMA DE FORMAS MANUSEÁVEIS METÁLICAS. AF_09/2021</t>
  </si>
  <si>
    <t>CHUMBAMENTO LINEAR EM ALVENARIA PARA ELETRODUTOS COM DIÂMETROS MENORES OU IGUAIS A 40 MM. AF_09/2023</t>
  </si>
  <si>
    <t>CHUMBAMENTO LINEAR EM ALVENARIA PARA RAMAIS/DISTRIBUIÇÃO DE INSTALAÇÕES HIDRÁULICAS COM DIÂMETROS MAIORES QUE 40 MM E MENORES OU IGUAIS A 75 MM. AF_09/2023</t>
  </si>
  <si>
    <t>CHUMBAMENTO LINEAR EM ALVENARIA PARA RAMAIS/DISTRIBUIÇÃO DE INSTALAÇÕES HIDRÁULICAS COM DIÂMETROS MENORES OU IGUAIS A 40 MM. AF_09/2023</t>
  </si>
  <si>
    <t>CHUMBAMENTO LINEAR EM CONTRAPISO PARA RAMAIS/DISTRIBUIÇÃO DE INSTALAÇÕES HIDRÁULICAS COM DIÂMETROS MAIORES QUE 40 MM E MENORES OU IGUAIS A 75 MM. AF_09/2023</t>
  </si>
  <si>
    <t>CHUMBAMENTO LINEAR EM CONTRAPISO PARA RAMAIS/DISTRIBUIÇÃO DE INSTALAÇÕES HIDRÁULICAS COM DIÂMETROS MAIORES QUE 75 MM E MENORES OU IGUAIS A 100 MM. AF_09/2023</t>
  </si>
  <si>
    <t>CHUMBAMENTO LINEAR EM CONTRAPISO PARA RAMAIS/DISTRIBUIÇÃO DE INSTALAÇÕES HIDRÁULICAS COM DIÂMETROS MENORES OU IGUAIS A 40 MM. AF_09/2023</t>
  </si>
  <si>
    <t>CHUMBAMENTO PONTUAL DE ABERTURA EM LAJE COM PASSAGEM DE 1 TUBO COM DIÂMETRO DE 50 MM. AF_09/2023</t>
  </si>
  <si>
    <t>CHUMBAMENTO PONTUAL DE ABERTURA EM LAJE COM PASSAGEM DE 5 TUBOS COM DIÂMETROS DE 50 MM. AF_09/2023</t>
  </si>
  <si>
    <t>CHUMBAMENTO PONTUAL EM PASSAGEM DE TUBO COM DIÂMETRO MAIOR QUE 75 MM E MENORES OU IGUAIS A 150 MM. AF_09/2023</t>
  </si>
  <si>
    <t>CHUMBAMENTO PONTUAL EM PASSAGEM DE TUBO COM DIÂMETRO MENOR OU IGUAL A 40 MM. AF_09/2023</t>
  </si>
  <si>
    <t>CHUMBAMENTO PONTUAL EM PASSAGEM DE TUBO COM DIÂMETROS ENTRE 40 MM E 75 MM. AF_09/2023</t>
  </si>
  <si>
    <t>FIXAÇÃO DE DUTOS FLEXÍVEIS CIRCULARES, DIÂMETRO 109 MM OU 4", COM ABRAÇADEIRA METÁLICA FLEXÍVEL FIXADA DIRETAMENTE NA LAJE, SOMENTE MÃO DE OBRA. AF_09/2023</t>
  </si>
  <si>
    <t>FIXAÇÃO DE DUTOS FLEXÍVEIS CIRCULARES, DIÂMETRO 109 MM OU 4", COM ABRAÇADEIRA METÁLICA FLEXÍVEL FIXADA DIRETAMENTE NA LAJE. AF_09/2023</t>
  </si>
  <si>
    <t>FIXAÇÃO DE ELETRODUTOS, DIÂMETROS MENORES OU IGUAIS A 40 MM, COM ABRAÇADEIRA METÁLICA RÍGIDA TIPO D COM PARAFUSO DE FIXAÇÃO 1 1/4", FIXADA DIRETAMENTE NA LAJE OU PAREDE. AF_09/2023</t>
  </si>
  <si>
    <t>FIXAÇÃO DE TUBOS HORIZONTAIS DE PEX OU MULTICAMADAS, DIÂMETROS IGUAIS OU INFERIORES A 40 MM, COM ABRAÇADEIRA PLÁSTICA FIXADA EM LAJE. AF_09/2023_PE</t>
  </si>
  <si>
    <t>FIXAÇÃO DE TUBOS HORIZONTAIS DE PPR DIÂMETROS MENORES OU IGUAIS A 40 MM COM ABRAÇADEIRA METÁLICA RÍGIDA TIPO U PERFIL 1 1/4", FIXADA EM PERFILADO EM LAJE. AF_09/2023_PS</t>
  </si>
  <si>
    <t>FIXAÇÃO DE TUBOS HORIZONTAIS DE PPR DIÂMETROS MENORES OU IGUAIS A 40 MM, COM ABRAÇADEIRA METÁLICA RÍGIDA TIPO D COM PARAFUSO DE FIXAÇÃO 1 1/4", FIXADA DIRETAMENTE NA LAJE OU PAREDE. AF_09/2023</t>
  </si>
  <si>
    <t>FIXAÇÃO DE TUBOS HORIZONTAIS DE PPR, DIÂMETROS MENORES OU IGUAIS A 40 MM, COM ABRAÇADEIRA METÁLICA FLEXÍVEL 18 MM, FIXADA DIRETAMENTE NA LAJE. AF_09/2023</t>
  </si>
  <si>
    <t>FIXAÇÃO DE TUBOS HORIZONTAIS DE PVC ÁGUA, PVC ESGOTO, PVC ÁGUA PLUVIAL, CPVC, PPR, COBRE OU AÇO, DIÂMETROS MAIORES QUE 40 MM E MENORES OU IGUAIS A 75 MM, COM ABRAÇADEIRA METÁLICA FLEXÍVEL 18 MM, FIXADA DIRETAMENTE NA LAJE. AF_09/2023</t>
  </si>
  <si>
    <t>FIXAÇÃO DE TUBOS HORIZONTAIS DE PVC ÁGUA, PVC ESGOTO, PVC ÁGUA PLUVIAL, CPVC, PPR, COBRE OU AÇO, DIÂMETROS MAIORES QUE 40 MM E MENORES OU IGUAIS A 75 MM, COM ABRAÇADEIRA METÁLICA RÍGIDA TIPO U PERFIL 2 1/2", FIXADA EM PERFILADO EM LAJE. AF_09/2023_PS</t>
  </si>
  <si>
    <t>FIXAÇÃO DE TUBOS HORIZONTAIS DE PVC ÁGUA, PVC ESGOTO, PVC ÁGUA PLUVIAL, CPVC, PPR, COBRE OU AÇO, DIÂMETROS MAIORES QUE 75 MM E MENORES OU IGUAIS A 100 MM, COM ABRAÇADEIRA METÁLICA FLEXÍVEL 18 MM, FIXADA DIRETAMENTE NA LAJE. AF_09/2023</t>
  </si>
  <si>
    <t>FIXAÇÃO DE TUBOS HORIZONTAIS DE PVC ÁGUA, PVC ESGOTO, PVC ÁGUA PLUVIAL, CPVC, PPR, COBRE OU AÇO, DIÂMETROS MAIORES QUE 75 MM E MENORES OU IGUAIS A 100 MM, COM ABRAÇADEIRA METÁLICA RÍGIDA TIPO U PERFIL 4", FIXADA EM PERFILADO EM LAJE. AF_09/2023_PS</t>
  </si>
  <si>
    <t>FIXAÇÃO DE TUBOS HORIZONTAIS DE PVC ÁGUA, PVC ESGOTO, PVC ÁGUA PLUVIAL, CPVC, PPR, COBRE OU AÇO, DIÂMETROS MENORES OU IGUAIS A 40 MM, COM ABRAÇADEIRA METÁLICA FLEXÍVEL 18 MM, FIXADA DIRETAMENTE NA LAJE. AF_09/2023</t>
  </si>
  <si>
    <t>FIXAÇÃO DE TUBOS HORIZONTAIS DE PVC ÁGUA, PVC ESGOTO, PVC ÁGUA PLUVIAL, CPVC, PPR, COBRE OU AÇO, DIÂMETROS MENORES OU IGUAIS A 40 MM, COM ABRAÇADEIRA METÁLICA RÍGIDA TIPO U PERFIL 1 1/4", FIXADA EM PERFILADO EM LAJE. AF_09/2023_PS</t>
  </si>
  <si>
    <t>FIXAÇÃO DE TUBOS HORIZONTAIS DE PVC ÁGUA/PVC ESGOTO/PVC PLUVIAL/CPVC/PPR/COBRE OU AÇO, DIÂMETROS MAIORES QUE 40 MM E MENORES OU IGUAIS A 75 MM, COM ABRAÇADEIRA TIPO D COM PARAFUSO DE FIXAÇÃO 2 1/2", FIXADA DIRETAMENTE NA LAJE OU PAREDE. AF_09/2023</t>
  </si>
  <si>
    <t>FIXAÇÃO DE TUBOS HORIZONTAIS DE PVC ÁGUA/PVC ESGOTO/PVC PLUVIAL/CPVC/PPR/COBRE OU AÇO, DIÂMETROS MAIORES QUE 75 MM E MENORES OU IGUAIS A 100 MM, COM ABRAÇADEIRA TIPO D COM PARAFUSO DE FIXAÇÃO 4", FIXADA DIRETAMENTE NA LAJE OU PAREDE. AF_09/2023</t>
  </si>
  <si>
    <t>FIXAÇÃO DE TUBOS HORIZONTAIS DE PVC ÁGUA/PVC ESGOTO/PVC PLUVIAL/CPVC/PPR/COBRE OU AÇO, DIÂMETROS MENORES OU IGUAIS A 40 MM, COM ABRAÇADEIRA METÁLICA RÍGIDA TIPO D COM PARAFUSO DE FIXAÇÃO 1 1/4", FIXADA DIRETAMENTE NA LAJE OU PAREDE. AF_09/2023</t>
  </si>
  <si>
    <t>FIXAÇÃO DE TUBOS VERTICAIS DE PVC ÁGUA, PVC ESGOTO, PVC ÁGUA PLUVIAL, CPVC, PPR, COBRE OU AÇO, DIÂMETROS MAIORES QUE 40 MM E MENORES OU IGUAIS A 75 MM, COM ABRAÇADEIRA METÁLICA RÍGIDA TIPO U PERFIL 2 1/2", FIXADA EM PERFILADO EM PAREDE. AF_09/2023_PS</t>
  </si>
  <si>
    <t>FIXAÇÃO DE TUBOS VERTICAIS DE PVC ÁGUA, PVC ESGOTO, PVC ÁGUA PLUVIAL, CPVC, PPR, COBRE OU AÇO, DIÂMETROS MAIORES QUE 75 MM E MENORES OU IGUAIS A 100 MM, COM ABRAÇADEIRA METÁLICA RÍGIDA TIPO U PERFIL 4", FIXADA EM PERFILADO EM PAREDE. AF_09/2023_PS</t>
  </si>
  <si>
    <t>FIXAÇÃO DE TUBOS VERTICAIS DE PVC ÁGUA, PVC ESGOTO, PVC ÁGUA PLUVIAL, CPVC, PPR, COBRE OU AÇO, DIÂMETROS MENORES OU IGUAIS A 40 MM, COM ABRAÇADEIRA METÁLICA RÍGIDA TIPO U PERFIL 1 1/4", FIXADA EM PERFILADO EM PAREDE. AF_09/2023_PS</t>
  </si>
  <si>
    <t>FURO MANUAL EM ALVENARIA, PARA INSTALAÇÕES ELÉTRICAS, DIÂMETROS MAIORES QUE 40 MM E MENORES OU IGUAIS A 75 MM. AF_09/2023</t>
  </si>
  <si>
    <t>FURO MANUAL EM ALVENARIA, PARA INSTALAÇÕES ELÉTRICAS, DIÂMETROS MAIORES QUE 75 MM E MENORES OU IGUAIS A 100 MM. AF_09/2023</t>
  </si>
  <si>
    <t>FURO MANUAL EM ALVENARIA, PARA INSTALAÇÕES ELÉTRICAS, DIÂMETROS MENORES OU IGUAIS A 40 MM. AF_09/2023</t>
  </si>
  <si>
    <t>FURO MANUAL EM ALVENARIA, PARA INSTALAÇÕES HIDRÁULICAS, DIÂMETROS MAIORES QUE 40 MM E MENORES OU IGUAIS A 75 MM. AF_09/2023</t>
  </si>
  <si>
    <t>FURO MANUAL EM ALVENARIA, PARA INSTALAÇÕES HIDRÁULICAS, DIÂMETROS MAIORES QUE 75 MM E MENORES OU IGUAIS A 100 MM. AF_09/2023</t>
  </si>
  <si>
    <t>FURO MANUAL EM ALVENARIA, PARA INSTALAÇÕES HIDRÁULICAS, DIÂMETROS MENORES OU IGUAIS A 40 MM. AF_09/2023</t>
  </si>
  <si>
    <t>FURO MECANIZADO EM ALVENARIA, PARA INSTALAÇÕES ELÉTRICAS, DIÂMETROS MAIORES QUE 40 MM E MENORES OU IGUAIS A 75 MM. AF_09/2023</t>
  </si>
  <si>
    <t>FURO MECANIZADO EM ALVENARIA, PARA INSTALAÇÕES ELÉTRICAS, DIÂMETROS MAIORES QUE 75 MM E MENORES OU IGUAIS A 100 MM. AF_09/2023</t>
  </si>
  <si>
    <t>FURO MECANIZADO EM ALVENARIA, PARA INSTALAÇÕES ELÉTRICAS, DIÂMETROS MENORES OU IGUAIS A 40 MM. AF_09/2023</t>
  </si>
  <si>
    <t>FURO MECANIZADO EM ALVENARIA, PARA INSTALAÇÕES HIDRÁULICAS, DIÂMETROS MAIORES QUE 40 MM E MENORES OU IGUAIS A 75 MM. AF_09/2023</t>
  </si>
  <si>
    <t>FURO MECANIZADO EM ALVENARIA, PARA INSTALAÇÕES HIDRÁULICAS, DIÂMETROS MAIORES QUE 75 MM E MENORES OU IGUAIS A 100 MM. AF_09/2023</t>
  </si>
  <si>
    <t>FURO MECANIZADO EM ALVENARIA, PARA INSTALAÇÕES HIDRÁULICAS, DIÂMETROS MENORES OU IGUAIS A 40 MM. AF_09/2023</t>
  </si>
  <si>
    <t>FURO MECANIZADO EM CONCRETO, COM MARTELO DEMOLIDOR, PARA INSTALAÇÕES ELÉTRICAS, DIÂMETROS MAIORES QUE 40 MM E MENORES OU IGUAIS A 75 MM. AF_09/2023</t>
  </si>
  <si>
    <t>FURO MECANIZADO EM CONCRETO, COM MARTELO DEMOLIDOR, PARA INSTALAÇÕES ELÉTRICAS, DIÂMETROS MAIORES QUE 75 MM E MENORES OU IGUAIS A 150 MM. AF_09/2023</t>
  </si>
  <si>
    <t>FURO MECANIZADO EM CONCRETO, COM MARTELO DEMOLIDOR, PARA INSTALAÇÕES ELÉTRICAS, DIÂMETROS MENORES OU IGUAIS A 40 MM. AF_09/2023</t>
  </si>
  <si>
    <t>FURO MECANIZADO EM CONCRETO, COM MARTELO DEMOLIDOR, PARA INSTALAÇÕES HIDRÁULICAS, DIÂMETROS MAIORES QUE 40 MM E MENORES OU IGUAIS A 75 MM. AF_09/2023</t>
  </si>
  <si>
    <t>FURO MECANIZADO EM CONCRETO, COM MARTELO DEMOLIDOR, PARA INSTALAÇÕES HIDRÁULICAS, DIÂMETROS MAIORES QUE 75 MM E MENORES OU IGUAIS A 150 MM. AF_09/2023</t>
  </si>
  <si>
    <t>FURO MECANIZADO EM CONCRETO, COM MARTELO DEMOLIDOR, PARA INSTALAÇÕES HIDRÁULICAS, DIÂMETROS MENORES OU IGUAIS A 40 MM. AF_09/2023</t>
  </si>
  <si>
    <t>FURO MECANIZADO EM CONCRETO, COM PERFURATRIZ, PARA INSTALAÇÕES ELÉTRICAS, DIÂMETROS MAIORES QUE 40 MM E MENORES OU IGUAIS A 75 MM. AF_09/2023</t>
  </si>
  <si>
    <t>FURO MECANIZADO EM CONCRETO, COM PERFURATRIZ, PARA INSTALAÇÕES ELÉTRICAS, DIÂMETROS MAIORES QUE 75 MM E MENORES OU IGUAIS A 150 MM. AF_09/2023</t>
  </si>
  <si>
    <t>FURO MECANIZADO EM CONCRETO, COM PERFURATRIZ, PARA INSTALAÇÕES ELÉTRICAS, DIÂMETROS MENORES OU IGUAIS A 40 MM. AF_09/2023</t>
  </si>
  <si>
    <t>FURO MECANIZADO EM CONCRETO, COM PERFURATRIZ, PARA INSTALAÇÕES HIDRÁULICAS, DIÂMETROS MAIORES QUE 40 MM E MENORES OU IGUAIS A 75 MM. AF_09/2023</t>
  </si>
  <si>
    <t>FURO MECANIZADO EM CONCRETO, COM PERFURATRIZ, PARA INSTALAÇÕES HIDRÁULICAS, DIÂMETROS MAIORES QUE 75 MM E MENORES OU IGUAIS A 150 MM. AF_09/2023</t>
  </si>
  <si>
    <t>FURO MECANIZADO EM CONCRETO, COM PERFURATRIZ, PARA INSTALAÇÕES HIDRÁULICAS, DIÂMETROS MENORES OU IGUAIS A 40 MM. AF_09/2023</t>
  </si>
  <si>
    <t>PASSANTE TIPO PEÇA EM FÔRMA DE MADEIRA, FIXADO EM LAJE, PARA PASSAGEM DE NO MÁXIMO 5 TUBOS DE 50 MM DE DIÂMETRO. AF_09/2023</t>
  </si>
  <si>
    <t>PASSANTE TIPO PEÇA EM POLIESTIRENO (ISOPOR), FIXADO EM LAJE, PARA ABERTURA PARA PASSAGEM DE 1 TUBO DE ATÉ 50 MM DE DIÂMETRO. AF_09/2023</t>
  </si>
  <si>
    <t>PASSANTE TIPO PEÇA EM POLIESTIRENO (ISOPOR), FIXADO EM LAJE, PARA PASSAGEM DE NO MÁXIMO 5 TUBOS DE 50 MM DE DIÂMETRO. AF_09/2023</t>
  </si>
  <si>
    <t>PASSANTE TIPO TUBO COM DIÂMETRO DE 100 MM, FIXADO EM LAJE, PARA PASSAGEM DE TUBULAÇÕES COM NO MÁXIMO 75 MM DE DIÂMETRO. AF_09/2023</t>
  </si>
  <si>
    <t>PASSANTE TIPO TUBO COM DIÂMETRO DE 150 MM, FIXADO EM LAJE, PARA PASSAGEM DE TUBULAÇÕES COM NO MÁXIMO 100 MM DE DIÂMETRO. AF_09/2023</t>
  </si>
  <si>
    <t>PASSANTE TIPO TUBO COM DIÂMETRO DE 40 MM, FIXADO EM LAJE, PARA PASSAGEM DE TUBULAÇÕES COM NO MÁXIMO 32 MM DE DIÂMETRO. AF_09/2023</t>
  </si>
  <si>
    <t>PASSANTE TIPO TUBO COM DIÂMETRO DE 50 MM, FIXADO EM LAJE, PARA PASSAGEM DE TUBULAÇÕES COM NO MÁXIMO 40 MM DE DIÂMETRO. AF_09/2023</t>
  </si>
  <si>
    <t>PASSANTE TIPO TUBO COM DIÂMETRO DE 75 MM, FIXADO EM LAJE, PARA PASSAGEM DE TUBULAÇÕES COM NO MÁXIMO 50 MM DE DIÂMETRO. AF_09/2023</t>
  </si>
  <si>
    <t>QUEBRA EM ALVENARIA PARA INSTALAÇÃO DE ABRIGO PARA MANGUEIRAS (90X60 CM). AF_09/2023</t>
  </si>
  <si>
    <t>QUEBRA EM ALVENARIA PARA INSTALAÇÃO DE CAIXA DE TOMADA (4X4 OU 4X2). AF_09/2023</t>
  </si>
  <si>
    <t>QUEBRA EM ALVENARIA PARA INSTALAÇÃO DE QUADRO DISTRIBUIÇÃO GRANDE (76X40 CM). AF_09/2023</t>
  </si>
  <si>
    <t>QUEBRA EM ALVENARIA PARA INSTALAÇÃO DE QUADRO DISTRIBUIÇÃO PEQUENO (19X25 CM). AF_09/2023</t>
  </si>
  <si>
    <t>RASGO LINEAR MANUAL EM ALVENARIA, PARA ELETRODUTOS, DIÂMETROS MENORES OU IGUAIS A 40 MM. AF_09/2023</t>
  </si>
  <si>
    <t>RASGO LINEAR MANUAL EM ALVENARIA, PARA RAMAIS/ DISTRIBUIÇÃO DE INSTALAÇÕES HIDRÁULICAS, DIÂMETROS MAIORES QUE 40 MM E MENORES OU IGUAIS A 75 MM. AF_09/2023</t>
  </si>
  <si>
    <t>RASGO LINEAR MANUAL EM ALVENARIA, PARA RAMAIS/ DISTRIBUIÇÃO DE INSTALAÇÕES HIDRÁULICAS, DIÂMETROS MENORES OU IGUAIS A 40 MM. AF_09/2023</t>
  </si>
  <si>
    <t>RASGO LINEAR MECANIZADO EM ALVENARIA, PARA ELETRODUTOS, DIÂMETROS MENORES OU IGUAIS A 40 MM. AF_09/2023</t>
  </si>
  <si>
    <t>RASGO LINEAR MECANIZADO EM ALVENARIA, PARA RAMAIS/ DISTRIBUIÇÃO DE INSTALAÇÕES HIDRÁULICAS, DIÂMETROS MAIORES QUE 40 MM E MENORES OU IGUAIS A 75 MM. AF_09/2023</t>
  </si>
  <si>
    <t>RASGO LINEAR MECANIZADO EM ALVENARIA, PARA RAMAIS/ DISTRIBUIÇÃO DE INSTALAÇÕES HIDRÁULICAS, DIÂMETROS MENORES OU IGUAIS A 40 MM. AF_09/2023</t>
  </si>
  <si>
    <t>RASGO LINEAR MECANIZADO EM CONCRETO, PARA RAMAIS/ DISTRIBUIÇÃO DE INSTALAÇÕES HIDRÁULICAS, DIÂMETROS MAIORES QUE 40 MM E MENORES OU IGUAIS A 75 MM. AF_09/2023</t>
  </si>
  <si>
    <t>RASGO LINEAR MECANIZADO EM CONCRETO, PARA RAMAIS/ DISTRIBUIÇÃO DE INSTALAÇÕES HIDRÁULICAS, DIÂMETROS MAIORES QUE 75 MM E MENORES OU IGUAIS A 100 MM. AF_09/2023</t>
  </si>
  <si>
    <t>RASGO LINEAR MECANIZADO EM CONCRETO, PARA RAMAIS/ DISTRIBUIÇÃO DE INSTALAÇÕES HIDRÁULICAS, DIÂMETROS MENORES OU IGUAIS A 40 MM. AF_09/2023</t>
  </si>
  <si>
    <t>RASGO LINEAR MECANIZADO EM CONTRAPISO, PARA RAMAIS/ DISTRIBUIÇÃO DE INSTALAÇÕES HIDRÁULICAS, DIÂMETROS MAIORES QUE 40 MM E MENORES OU IGUAIS A 75 MM. AF_09/2023_PS</t>
  </si>
  <si>
    <t>RASGO LINEAR MECANIZADO EM CONTRAPISO, PARA RAMAIS/ DISTRIBUIÇÃO DE INSTALAÇÕES HIDRÁULICAS, DIÂMETROS MAIORES QUE 75 MM E MENORES OU IGUAIS A 100 MM. AF_09/2023_PS</t>
  </si>
  <si>
    <t>RASGO LINEAR MECANIZADO EM CONTRAPISO, PARA RAMAIS/ DISTRIBUIÇÃO DE INSTALAÇÕES HIDRÁULICAS, DIÂMETROS MENORES OU IGUAIS A 40 MM. AF_09/2023_PS</t>
  </si>
  <si>
    <t>SUPORTE PARA 2 ELETRODUTOS, ESPAÇADO A CADA 80 CM, EM PERFILADO COM COMPRIMENTO DE 25 CM FIXADO EM LAJE, POR METRO DE ELETRODUTO FIXADO. AF_09/2023</t>
  </si>
  <si>
    <t>SUPORTE PARA 2 TUBOS HORIZONTAIS, ESPAÇADO A CADA 56 CM, EM PERFILADO COM COMPRIMENTO DE 25 CM FIXADO EM LAJE, POR METRO DE TUBULAÇÃO FIXADA. AF_09/2023</t>
  </si>
  <si>
    <t>SUPORTE PARA 2 TUBOS VERTICAIS, ESPAÇADO A CADA 150 CM, EM PERFILADO COM COMPRIMENTO DE 25 CM FIXADO EM PAREDE, POR METRO DE TUBULAÇÃO FIXADA. AF_09/2023</t>
  </si>
  <si>
    <t>SUPORTE PARA 4 ELETRODUTOS, ESPAÇADO A CADA 80 CM, EM PERFILADO COM COMPRIMENTO DE 42 CM FIXADO EM LAJE, POR METRO DE ELETRODUTO FIXADO. AF_09/2023</t>
  </si>
  <si>
    <t>SUPORTE PARA 4 TUBOS HORIZONTAIS, ESPAÇADO A CADA 56 CM, EM PERFILADO COM COMPRIMENTO DE 42 CM FIXADO EM LAJE, POR METRO DE TUBULAÇÃO FIXADA. AF_09/2023</t>
  </si>
  <si>
    <t>SUPORTE PARA 4 TUBOS VERTICAIS, ESPAÇADO A CADA 150 CM, EM PERFILADO COM COMPRIMENTO DE 42 CM FIXADO EM PAREDE, POR METRO DE TUBULAÇÃO FIXADA. AF_09/2023</t>
  </si>
  <si>
    <t>SUPORTE PARA DUTO EM CHAPA GALVANIZADA BITOLA 24, EM PERFILADO COM COMPRIMENTO DE 55 CM FIXADO EM LAJE, POR METRO DE DUTO FIXADO. AF_09/2023</t>
  </si>
  <si>
    <t>SUPORTE PARA DUTO EM CHAPA GALVANIZADA BITOLA 26, EM PERFILADO COM COMPRIMENTO DE 35 CM FIXADO EM LAJE, POR METRO DE DUTO FIXADO. AF_09/2023</t>
  </si>
  <si>
    <t>SUPORTE PARA ELETROCALHA LISA OU PERFURADA EM AÇO GALVANIZADO, LARGURA 400 MM, EM PERFILADO COM COMPRIMENTO DE 45 CM FIXADO EM LAJE, POR METRO DE ELETROCALHA FIXADA. AF_09/2023</t>
  </si>
  <si>
    <t>SUPORTE PARA ELETROCALHA LISA OU PERFURADA EM AÇO GALVANIZADO, LARGURA 800 MM, EM PERFILADO COM COMPRIMENTO DE 85 CM FIXADO EM LAJE, POR METRO DE ELETROCALHA FIXADA. AF_09/2023</t>
  </si>
  <si>
    <t>EXECUÇÃO DE IMPRIMAÇÃO IMPERMEABILIZANTE COM ASFALTO DILUÍDO CM-30, PARA O FECHAMENTO DE VALAS. AF_05/2021</t>
  </si>
  <si>
    <t>EXECUÇÃO DE PINTURA DE LIGAÇÃO COM EMULSÃO ASFÁLTICA RR-2C, PARA O FECHAMENTO DE VALAS. AF_12/2020</t>
  </si>
  <si>
    <t>EXECUÇÃO DE TAPA BURACO COM APLICAÇÃO DE CONCRETO ASFÁLTICO (AQUISIÇÃO EM USINA) E PINTURA DE LIGAÇÃO. AF_12/2020</t>
  </si>
  <si>
    <t>EXECUÇÃO DE TAPA BURACO COM APLICAÇÃO DE CONCRETO ASFÁLTICO (USINAGEM PRÓPRIA) E PINTURA DE LIGAÇÃO. AF_12/2020</t>
  </si>
  <si>
    <t>EXECUÇÃO DE TAPA BURACO COM APLICAÇÃO DE PRÉ MISTURADO A FRIO (AQUISIÇÃO EM USINA) E PINTURA DE LIGAÇÃO. AF_12/2020</t>
  </si>
  <si>
    <t>EXECUÇÃO DE TAPA BURACO COM APLICAÇÃO DE PRÉ MISTURADO A FRIO (USINAGEM PRÓPRIA) E PINTURA DE LIGAÇÃO. AF_12/2020</t>
  </si>
  <si>
    <t>FORNECIMENTO E INSTALAÇÃO DE LOMBADA SOBRE ASFALTO. AF_03/2022</t>
  </si>
  <si>
    <t>REASSENTAMENTO DE BLOCOS 16 FACES PARA PISO INTERTRAVADO, ESPESSURA DE 10 CM, EM VIA/ESTACIONAMENTO, COM REAPROVEITAMENTO DOS BLOCOS 16 FACES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</si>
  <si>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</si>
  <si>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</si>
  <si>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</si>
  <si>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</si>
  <si>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PISOGRAMA PARA PISO INTERTRAVADO, COM REAPROVEITAMENTO DOS BLOCOS PISOGRAMA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</si>
  <si>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</si>
  <si>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</si>
  <si>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</si>
  <si>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</si>
  <si>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</si>
  <si>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</si>
  <si>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</si>
  <si>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</si>
  <si>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</si>
  <si>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PARALELEPÍPEDOS, REJUNTAMENTO COM ARGAMASSA, COM REAPROVEITAMENTO DOS PARALELEPÍPEDOS - INCLUSO RETIRADA E COLOCAÇÃO DO MATERIAL. AF_12/2020</t>
  </si>
  <si>
    <t>REASSENTAMENTO DE PARALELEPÍPEDOS, REJUNTAMENTO COM PEDRISCO E EMULSÃO ASFÁLTICA, COM REAPROVEITAMENTO DOS PARALELEPÍPEDOS - INCLUSO RETIRADA E COLOCAÇÃO DO MATERIAL. AF_12/2020</t>
  </si>
  <si>
    <t>REASSENTAMENTO DE PARALELEPÍPEDOS, REJUNTAMENTO COM PÓ DE PEDRA, COM REAPROVEITAMENTO DOS PARALELEPÍPEDOS - INCLUSO RETIRADA E COLOCAÇÃO DO MATERIAL. AF_12/2020</t>
  </si>
  <si>
    <t>REASSENTAMENTO DE PEDRAS POLIÉDRICAS, REJUNTAMENTO COM ARGAMASSA, COM REAPROVEITAMENTO DAS PEDRAS POLIÉDRICAS - INCLUSO RETIRADA E COLOCAÇÃO DO MATERIAL. AF_12/2020</t>
  </si>
  <si>
    <t>REASSENTAMENTO DE PEDRAS POLIÉDRICAS, REJUNTAMENTO COM PEDRISCO E EMULSÃO ASFÁLTICA, COM REAPROVEITAMENTO DAS PEDRAS POLIÉDRICAS - INCLUSO RETIRADA E COLOCAÇÃO DO MATERIAL. AF_12/2020</t>
  </si>
  <si>
    <t>REASSENTAMENTO DE PEDRAS POLIÉDRICAS, REJUNTAMENTO COM PÓ DE PEDRA, COM REAPROVEITAMENTO DAS PEDRAS POLIÉDRICAS - INCLUSO RETIRADA E COLOCAÇÃO DO MATERIAL. AF_12/2020</t>
  </si>
  <si>
    <t>RECOMPOSIÇÃO DE BASE E OU SUB-BASE PARA FECHAMENTO DE VALAS DE BRITA GRADUADA SIMPLES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</si>
  <si>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</si>
  <si>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(40/60) COM CIMENTO (TEOR DE 4%) - INCLUSO RETIRADA E COLOCAÇÃO DO MATERIAL. AF_12/2020</t>
  </si>
  <si>
    <t>RECOMPOSIÇÃO DE BASE E OU SUB-BASE PARA FECHAMENTO DE VALAS DE SOLO BRITA (40/60) COM CIMENTO (TEOR DE 6%) - INCLUSO RETIRADA E COLOCAÇÃO DO MATERIAL. AF_12/2020</t>
  </si>
  <si>
    <t>RECOMPOSIÇÃO DE BASE E OU SUB-BASE PARA FECHAMENTO DE VALAS DE SOLO BRITA (40/60) COM CIMENTO (TEOR DE 8%)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</si>
  <si>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</si>
  <si>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</si>
  <si>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</si>
  <si>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</si>
  <si>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</si>
  <si>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</si>
  <si>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</si>
  <si>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</si>
  <si>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SOLOS DE COMPORTAMENTO LATERÍTICO (ARENOSO) - INCLUSO RETIRADA E COLOCAÇÃO DO MATERIAL. AF_12/2020</t>
  </si>
  <si>
    <t>RECOMPOSIÇÃO DE BASE E OU SUB-BASE PARA REMENDO PROFUNDO DE BRITA GRADUADA SIMPLES - INCLUSO RETIRADA E COLOCAÇÃO DO MATERIAL. AF_12/2020</t>
  </si>
  <si>
    <t>RECOMPOSIÇÃO DE BASE E OU SUB-BASE PARA REMENDO PROFUNDO DE SOLO BRITA (40/60) - INCLUSO RETIRADA E COLOCAÇÃO DO MATERIAL. AF_12/2020</t>
  </si>
  <si>
    <t>RECOMPOSIÇÃO DE BASE E OU SUB-BASE PARA REMENDO PROFUNDO DE SOLO BRITA (40/60) COM CIMENTO (TEOR DE 4%) - INCLUSO RETIRADA E COLOCAÇÃO DO MATERIAL. AF_12/2020</t>
  </si>
  <si>
    <t>RECOMPOSIÇÃO DE BASE E OU SUB-BASE PARA REMENDO PROFUNDO DE SOLO BRITA (40/60) COM CIMENTO (TEOR DE 6%) - INCLUSO RETIRADA E COLOCAÇÃO DO MATERIAL. AF_12/2020</t>
  </si>
  <si>
    <t>RECOMPOSIÇÃO DE BASE E OU SUB-BASE PARA REMENDO PROFUNDO DE SOLO BRITA (40/60) COM CIMENTO (TEOR DE 8%) - INCLUSO RETIRADA E COLOCAÇÃO DO MATERIAL. AF_12/2020</t>
  </si>
  <si>
    <t>RECOMPOSIÇÃO DE BASE E OU SUB-BASE PARA REMENDO PROFUNDO DE SOLO BRITA (50/50)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</si>
  <si>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</si>
  <si>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</si>
  <si>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</si>
  <si>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</si>
  <si>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</si>
  <si>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</si>
  <si>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</si>
  <si>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SOLOS DE COMPORTAMENTO LATERÍTICO (ARENOSO)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</si>
  <si>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</si>
  <si>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</si>
  <si>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</si>
  <si>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</si>
  <si>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PEDRAS POLIÉDRICAS, REJUNTAMENTO COM PEDRISCO E EMULSÃO ASFÁLTICA COM REAPROVEITAMENTO DAS PEDRAS POLIÉDRICAS,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</si>
  <si>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</si>
  <si>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PAVIMENTO EM PISO INTERTRAVADO, COM REAPROVEITAMENTO DOS BLOCOS INTERTRAVADOS, PARA FECHAMENTO DE VALAS - INCLUSO RETIRADA E COLOCAÇÃO DO MATERIAL. AF_12/2020</t>
  </si>
  <si>
    <t>RECOMPOSIÇÃO DE PAVIMENTOS EM PEDRA POLIÉDRICA, REJUNTAMENTO COM PÓ DE PEDRA, COM REAPROVEITAMENTO DAS PEDRAS POLIÉDRICAS PARA O FECHAMENTO DE VALAS - INCLUSO RETIRADA E COLOCAÇÃO DO MATERIAL. AF_12/2020</t>
  </si>
  <si>
    <t>RECOMPOSIÇÃO DE REVESTIMENTO EM CONCRETO ASFÁLTICO (AQUISIÇÃO EM USINA), PARA O FECHAMENTO DE VALAS - INCLUSO DEMOLIÇÃO DO PAVIMENTO. AF_12/2020</t>
  </si>
  <si>
    <t>RECOMPOSIÇÃO DE REVESTIMENTO EM CONCRETO ASFÁLTICO (USINAGEM PRÓPRIA), PARA O FECHAMENTO DE VALAS - INCLUSO DEMOLIÇÃO DO PAVIMENTO. AF_12/2020</t>
  </si>
  <si>
    <t>RECOMPOSIÇÃO DE REVESTIMENTO EM PRÉ MISTURADO A FRIO (AQUISIÇÃO EM USINA), PARA FECHAMENTO DE VALAS - INCLUSO DEMOLIÇÃO DO PAVIMENTO. AF_12/2020</t>
  </si>
  <si>
    <t>RECOMPOSIÇÃO DE REVESTIMENTO EM PRÉ MISTURADO A FRIO (USINAGEM PRÓPRIA), PARA FECHAMENTO DE VALAS - INCLUSO DEMOLIÇÃO DO PAVIMENTO. AF_12/2020</t>
  </si>
  <si>
    <t>CABO DE COBRE FLEXÍVEL ISOLADO, 120 MM², ANTI-CHAMA 0,6/1,0 KV, PARA REDE ENTERRADA DE DISTRIBUIÇÃO DE ENERGIA ELÉTRICA - FORNECIMENTO E INSTALAÇÃO. AF_12/2021</t>
  </si>
  <si>
    <t>CABO DE COBRE FLEXÍVEL ISOLADO, 150 MM², ANTI-CHAMA 0,6/1,0 KV, PARA REDE ENTERRADA DE DISTRIBUIÇÃO DE ENERGIA ELÉTRICA - FORNECIMENTO E INSTALAÇÃO. AF_12/2021</t>
  </si>
  <si>
    <t>CABO DE COBRE FLEXÍVEL ISOLADO, 185 MM², ANTI-CHAMA 0,6/1,0 KV, PARA REDE ENTERRADA DE DISTRIBUIÇÃO DE ENERGIA ELÉTRICA - FORNECIMENTO E INSTALAÇÃO. AF_12/2021</t>
  </si>
  <si>
    <t>CABO DE COBRE FLEXÍVEL ISOLADO, 240 MM², ANTI-CHAMA 0,6/1,0 KV, PARA REDE ENTERRADA DE DISTRIBUIÇÃO DE ENERGIA ELÉTRICA - FORNECIMENTO E INSTALAÇÃO. AF_12/2021</t>
  </si>
  <si>
    <t>CABO DE COBRE FLEXÍVEL ISOLADO, 25 MM², ANTI-CHAMA 0,6/1,0 KV, PARA REDE ENTERRADA DE DISTRIBUIÇÃO DE ENERGIA ELÉTRICA - FORNECIMENTO E INSTALAÇÃO. AF_12/2021</t>
  </si>
  <si>
    <t>CABO DE COBRE FLEXÍVEL ISOLADO, 300 MM², ANTI-CHAMA 0,6/1,0 KV, PARA REDE ENTERRADA DE DISTRIBUIÇÃO DE ENERGIA ELÉTRICA - FORNECIMENTO E INSTALAÇÃO. AF_12/2021</t>
  </si>
  <si>
    <t>CABO DE COBRE FLEXÍVEL ISOLADO, 35 MM², ANTI-CHAMA 0,6/1,0 KV, PARA REDE ENTERRADA DE DISTRIBUIÇÃO DE ENERGIA ELÉTRICA - FORNECIMENTO E INSTALAÇÃO. AF_12/2021</t>
  </si>
  <si>
    <t>CABO DE COBRE FLEXÍVEL ISOLADO, 50 MM², ANTI-CHAMA 0,6/1,0 KV, PARA REDE ENTERRADA DE DISTRIBUIÇÃO DE ENERGIA ELÉTRICA - FORNECIMENTO E INSTALAÇÃO. AF_12/2021</t>
  </si>
  <si>
    <t>CABO DE COBRE FLEXÍVEL ISOLADO, 70 MM², ANTI-CHAMA 0,6/1,0 KV, PARA REDE ENTERRADA DE DISTRIBUIÇÃO DE ENERGIA ELÉTRICA - FORNECIMENTO E INSTALAÇÃO. AF_12/2021</t>
  </si>
  <si>
    <t>CABO DE COBRE FLEXÍVEL ISOLADO, 95 MM², ANTI-CHAMA 0,6/1,0 KV, PARA REDE ENTERRADA DE DISTRIBUIÇÃO DE ENERGIA ELÉTRICA - FORNECIMENTO E INSTALAÇÃO. AF_12/2021</t>
  </si>
  <si>
    <t>CONCRETAGEM COMO PROTEÇÃO MECÂNICA ADICIONAL NO REATERRO PARA REDE ENTERRADA DE DISTRIBUIÇÃO DE ENERGIA ELÉTRICA - FORNECIMENTO E INSTALAÇÃO. AF_12/2021</t>
  </si>
  <si>
    <t>CURVA 90 GRAUS PARA ELETRODUTO, PVC, ROSCÁVEL, DN 110 MM (4"), PARA REDE ENTERRADA DE DISTRIBUIÇÃO DE ENERGIA ELÉTRICA - FORNECIMENTO E INSTALAÇÃO. AF_12/2021</t>
  </si>
  <si>
    <t>CURVA 90 GRAUS PARA ELETRODUTO, PVC, ROSCÁVEL, DN 50 MM (1 1/2"), PARA REDE ENTERRADA DE DISTRIBUIÇÃO DE ENERGIA ELÉTRICA - FORNECIMENTO E INSTALAÇÃO. AF_12/2021</t>
  </si>
  <si>
    <t>CURVA 90 GRAUS PARA ELETRODUTO, PVC, ROSCÁVEL, DN 60 MM (2"), PARA REDE ENTERRADA DE DISTRIBUIÇÃO DE ENERGIA ELÉTRICA - FORNECIMENTO E INSTALAÇÃO. AF_12/2021</t>
  </si>
  <si>
    <t>CURVA 90 GRAUS PARA ELETRODUTO, PVC, ROSCÁVEL, DN 75 MM (2 1/2"), PARA REDE ENTERRADA DE DISTRIBUIÇÃO DE ENERGIA ELÉTRICA - FORNECIMENTO E INSTALAÇÃO. AF_12/2021</t>
  </si>
  <si>
    <t>CURVA 90 GRAUS PARA ELETRODUTO, PVC, ROSCÁVEL, DN 85 MM (3"), PARA REDE ENTERRADA DE DISTRIBUIÇÃO DE ENERGIA ELÉTRICA - FORNECIMENTO E INSTALAÇÃO. AF_12/2021</t>
  </si>
  <si>
    <t>ELETRODUTO FLEXÍVEL CORRUGADO, PEAD, DN 100 (4"), PARA REDE ENTERRADA DE DISTRIBUIÇÃO DE ENERGIA ELÉTRICA - FORNECIMENTO E INSTALAÇÃO. AF_12/2021</t>
  </si>
  <si>
    <t>ELETRODUTO FLEXÍVEL CORRUGADO, PEAD, DN 125 (5"), PARA REDE ENTERRADA DE DISTRIBUIÇÃO DE ENERGIA ELÉTRICA - FORNECIMENTO E INSTALAÇÃO. AF_12/2021</t>
  </si>
  <si>
    <t>ELETRODUTO FLEXÍVEL CORRUGADO, PEAD, DN 150 (6"), PARA REDE ENTERRADA DE DISTRIBUIÇÃO DE ENERGIA ELÉTRICA - FORNECIMENTO E INSTALAÇÃO. AF_12/2021</t>
  </si>
  <si>
    <t>ELETRODUTO FLEXÍVEL CORRUGADO, PEAD, DN 175 (7"), PARA REDE ENTERRADA DE DISTRIBUIÇÃO DE ENERGIA ELÉTRICA - FORNECIMENTO E INSTALAÇÃO. AF_12/2021</t>
  </si>
  <si>
    <t>ELETRODUTO FLEXÍVEL CORRUGADO, PEAD, DN 200 (8"), PARA REDE ENTERRADA DE DISTRIBUIÇÃO DE ENERGIA ELÉTRICA - FORNECIMENTO E INSTALAÇÃO. AF_12/2021</t>
  </si>
  <si>
    <t>ELETRODUTO FLEXÍVEL CORRUGADO, PEAD, DN 50 (1 1/2"), PARA REDE ENTERRADA DE DISTRIBUIÇÃO DE ENERGIA ELÉTRICA - FORNECIMENTO E INSTALAÇÃO. AF_12/2021</t>
  </si>
  <si>
    <t>ELETRODUTO FLEXÍVEL CORRUGADO, PEAD, DN 63 (2"), PARA REDE ENTERRADA DE DISTRIBUIÇÃO DE ENERGIA ELÉTRICA - FORNECIMENTO E INSTALAÇÃO. AF_12/2021</t>
  </si>
  <si>
    <t>ELETRODUTO FLEXÍVEL CORRUGADO, PEAD, DN 90 (3"), PARA REDE ENTERRADA DE DISTRIBUIÇÃO DE ENERGIA ELÉTRICA - FORNECIMENTO E INSTALAÇÃO. AF_12/2021</t>
  </si>
  <si>
    <t>ELETRODUTO RÍGIDO ROSCÁVEL, PVC, DN 110 MM (4"), PARA REDE ENTERRADA DE DISTRIBUIÇÃO DE ENERGIA ELÉTRICA - FORNECIMENTO E INSTALAÇÃO. AF_12/2021</t>
  </si>
  <si>
    <t>ELETRODUTO RÍGIDO ROSCÁVEL, PVC, DN 50 MM (1 1/2"), PARA REDE ENTERRADA DE DISTRIBUIÇÃO DE ENERGIA ELÉTRICA - FORNECIMENTO E INSTALAÇÃO. AF_12/2021</t>
  </si>
  <si>
    <t>ELETRODUTO RÍGIDO ROSCÁVEL, PVC, DN 60 MM (2"), PARA REDE ENTERRADA DE DISTRIBUIÇÃO DE ENERGIA ELÉTRICA - FORNECIMENTO E INSTALAÇÃO. AF_12/2021</t>
  </si>
  <si>
    <t>ELETRODUTO RÍGIDO ROSCÁVEL, PVC, DN 75 MM (2 1/2"), PARA REDE ENTERRADA DE DISTRIBUIÇÃO DE ENERGIA ELÉTRICA - FORNECIMENTO E INSTALAÇÃO. AF_12/2021</t>
  </si>
  <si>
    <t>ELETRODUTO RÍGIDO ROSCÁVEL, PVC, DN 85 MM (3"), PARA REDE ENTERRADA DE DISTRIBUIÇÃO DE ENERGIA ELÉTRICA - FORNECIMENTO E INSTALAÇÃO. AF_12/2021</t>
  </si>
  <si>
    <t>FITA DE SINALIZAÇÃO SUBTERRÂNEA PARA REDE ENTERRADA DE DISTRIBUIÇÃO DE ENERGIA ELÉTRICA - FORNECIMENTO E INSTALAÇÃO. AF_12/2021</t>
  </si>
  <si>
    <t>LUVA PARA ELETRODUTO, PVC, ROSCÁVEL, DN 110 MM (4"), PARA REDE ENTERRADA DE DISTRIBUIÇÃO DE ENERGIA ELÉTRICA - FORNECIMENTO E INSTALAÇÃO. AF_12/2021</t>
  </si>
  <si>
    <t>LUVA PARA ELETRODUTO, PVC, ROSCÁVEL, DN 50 MM (1 1/2"), PARA REDE ENTERRADA DE DISTRIBUIÇÃO DE ENERGIA ELÉTRICA - FORNECIMENTO E INSTALAÇÃO. AF_12/2021</t>
  </si>
  <si>
    <t>LUVA PARA ELETRODUTO, PVC, ROSCÁVEL, DN 60 MM (2"), PARA REDE ENTERRADA DE DISTRIBUIÇÃO DE ENERGIA ELÉTRICA - FORNECIMENTO E INSTALAÇÃO. AF_12/2021</t>
  </si>
  <si>
    <t>LUVA PARA ELETRODUTO, PVC, ROSCÁVEL, DN 75 MM (2 1/2"), PARA REDE ENTERRADA DE DISTRIBUIÇÃO DE ENERGIA ELÉTRICA - FORNECIMENTO E INSTALAÇÃO. AF_12/2021</t>
  </si>
  <si>
    <t>LUVA PARA ELETRODUTO, PVC, ROSCÁVEL, DN 85 MM (3"), PARA REDE ENTERRADA DE DISTRIBUIÇÃO DE ENERGIA ELÉTRICA - FORNECIMENTO E INSTALAÇÃO. AF_12/2021</t>
  </si>
  <si>
    <t>PLACA DE CONCRETO PRÉ-MOLDADO COMO PROTEÇÃO MECÂNICA ADICIONAL NO REATERRO PARA REDE ENTERRADA DE DISTRIBUIÇÃO DE ENERGIA ELÉTRICA - FORNECIMENTO E INSTALAÇÃO. AF_12/2021</t>
  </si>
  <si>
    <t>BASTIDOR PARA BLOCO M10 - FORNECIMENTO E INSTALAÇÃO. AF_08/2025</t>
  </si>
  <si>
    <t>BLOCO DE ENGATE RÁPIDO PARA BASTIDOR TIPO M10 - FORNECIMENTO E INSTALAÇÃO. AF_08/2025</t>
  </si>
  <si>
    <t>CABO COAXIAL RG11 95% - FORNECIMENTO E INSTALAÇÃO. AF_08/2025</t>
  </si>
  <si>
    <t>CABO COAXIAL RG59 95% - FORNECIMENTO E INSTALAÇÃO. AF_08/2025</t>
  </si>
  <si>
    <t>CABO COAXIAL RG6 95% - FORNECIMENTO E INSTALAÇÃO. AF_08/2025</t>
  </si>
  <si>
    <t>CABO ELETRÔNICO CATEGORIA 5E, INSTALADO EM EDIFICAÇÃO INSTITUCIONAL - FORNECIMENTO E INSTALAÇÃO. AF_08/2025</t>
  </si>
  <si>
    <t>CABO ELETRÔNICO CATEGORIA 5E, INSTALADO EM EDIFICAÇÃO RESIDENCIAL - FORNECIMENTO E INSTALAÇÃO. AF_08/2025</t>
  </si>
  <si>
    <t>CABO ELETRÔNICO CATEGORIA 6, INSTALADO EM EDIFICAÇÃO INSTITUCIONAL - FORNECIMENTO E INSTALAÇÃO. AF_08/2025</t>
  </si>
  <si>
    <t>CABO ELETRÔNICO CATEGORIA 6, INSTALADO EM EDIFICAÇÃO RESIDENCIAL - FORNECIMENTO E INSTALAÇÃO. AF_08/2025</t>
  </si>
  <si>
    <t>CABO ELETRÔNICO CATEGORIA 6A, INSTALADO EM EDIFICAÇÃO INSTITUCIONAL - FORNECIMENTO E INSTALAÇÃO. AF_08/2025</t>
  </si>
  <si>
    <t>CABO ELETRÔNICO CATEGORIA 6A, INSTALADO EM EDIFICAÇÃO RESIDENCIAL - FORNECIMENTO E INSTALAÇÃO. AF_08/2025</t>
  </si>
  <si>
    <t>CABO TELEFÔNICO CCI-50 1 PAR, INSTALADO EM ENTRADA DE EDIFICAÇÃO - FORNECIMENTO E INSTALAÇÃO. AF_08/2025</t>
  </si>
  <si>
    <t>CABO TELEFÔNICO CCI-50 1 PAR, SEM BLINDAGEM, INSTALADO EM DISTRIBUIÇÃO DE EDIFICAÇÃO INSTITUCIONAL - FORNECIMENTO E INSTALAÇÃO. AF_08/2025</t>
  </si>
  <si>
    <t>CABO TELEFÔNICO CCI-50 1 PAR, SEM BLINDAGEM, INSTALADO EM DISTRIBUIÇÃO DE EDIFICAÇÃO RESIDENCIAL - FORNECIMENTO E INSTALAÇÃO. AF_08/2025</t>
  </si>
  <si>
    <t>CABO TELEFÔNICO CCI-50 2 PARES, SEM BLINDAGEM, INSTALADO EM DISTRIBUIÇÃO DE EDIFICAÇÃO INSTITUCIONAL - FORNECIMENTO E INSTALAÇÃO. AF_08/2025</t>
  </si>
  <si>
    <t>CABO TELEFÔNICO CCI-50 2 PARES, SEM BLINDAGEM, INSTALADO EM DISTRIBUIÇÃO DE EDIFICAÇÃO RESIDENCIAL - FORNECIMENTO E INSTALAÇÃO. AF_08/2025</t>
  </si>
  <si>
    <t>CABO TELEFÔNICO CCI-50 2 PARES, SEM BLINDAGEM, INSTALADO EM ENTRADA DE EDIFICAÇÃO - FORNECIMENTO E INSTALAÇÃO. AF_08/2025</t>
  </si>
  <si>
    <t>CABO TELEFÔNICO CCI-50 3 PARES, SEM BLINDAGEM, INSTALADO EM DISTRIBUIÇÃO DE EDIFICAÇÃO INSTITUCIONAL - FORNECIMENTO E INSTALAÇÃO. AF_08/2025</t>
  </si>
  <si>
    <t>CABO TELEFÔNICO CCI-50 3 PARES, SEM BLINDAGEM, INSTALADO EM DISTRIBUIÇÃO DE EDIFICAÇÃO RESIDENCIAL - FORNECIMENTO E INSTALAÇÃO. AF_08/2025</t>
  </si>
  <si>
    <t>CABO TELEFÔNICO CCI-50 3 PARES, SEM BLINDAGEM, INSTALADO EM ENTRADA DE EDIFICAÇÃO - FORNECIMENTO E INSTALAÇÃO. AF_08/2025</t>
  </si>
  <si>
    <t>CABO TELEFÔNICO CCI-50 4 PARES, SEM BLINDAGEM, INSTALADO EM DISTRIBUIÇÃO DE EDIFICAÇÃO INSTITUCIONAL - FORNECIMENTO E INSTALAÇÃO. AF_08/2025</t>
  </si>
  <si>
    <t>CABO TELEFÔNICO CCI-50 4 PARES, SEM BLINDAGEM, INSTALADO EM DISTRIBUIÇÃO DE EDIFICAÇÃO RESIDENCIAL - FORNECIMENTO E INSTALAÇÃO. AF_08/2025</t>
  </si>
  <si>
    <t>CABO TELEFÔNICO CCI-50 4 PARES, SEM BLINDAGEM, INSTALADO EM ENTRADA DE EDIFICAÇÃO - FORNECIMENTO E INSTALAÇÃO. AF_08/2025</t>
  </si>
  <si>
    <t>CABO TELEFÔNICO CCI-50 4 PARES, SEM BLINDAGEM, INSTALADO EM PRUMADA - FORNECIMENTO E INSTALAÇÃO. AF_08/2025</t>
  </si>
  <si>
    <t>CABO TELEFÔNICO CCI-50 5 PARES, SEM BLINDAGEM, INSTALADO EM DISTRIBUIÇÃO DE EDIFICAÇÃO INSTITUCIONAL - FORNECIMENTO E INSTALAÇÃO. AF_08/2025</t>
  </si>
  <si>
    <t>CABO TELEFÔNICO CCI-50 5 PARES, SEM BLINDAGEM, INSTALADO EM DISTRIBUIÇÃO DE EDIFICAÇÃO RESIDENCIAL - FORNECIMENTO E INSTALAÇÃO. AF_08/2025</t>
  </si>
  <si>
    <t>CABO TELEFÔNICO CCI-50 5 PARES, SEM BLINDAGEM, INSTALADO EM ENTRADA DE EDIFICAÇÃO - FORNECIMENTO E INSTALAÇÃO. AF_08/2025</t>
  </si>
  <si>
    <t>CABO TELEFÔNICO CCI-50 5 PARES, SEM BLINDAGEM, INSTALADO EM PRUMADA - FORNECIMENTO E INSTALAÇÃO. AF_08/2025</t>
  </si>
  <si>
    <t>CABO TELEFÔNICO CCI-50 6 PARES, SEM BLINDAGEM, INSTALADO EM DISTRIBUIÇÃO DE EDIFICAÇÃO INSTITUCIONAL - FORNECIMENTO E INSTALAÇÃO. AF_08/2025</t>
  </si>
  <si>
    <t>CABO TELEFÔNICO CCI-50 6 PARES, SEM BLINDAGEM, INSTALADO EM DISTRIBUIÇÃO DE EDIFICAÇÃO RESIDENCIAL - FORNECIMENTO E INSTALAÇÃO. AF_08/2025</t>
  </si>
  <si>
    <t>CABO TELEFÔNICO CCI-50 6 PARES, SEM BLINDAGEM, INSTALADO EM ENTRADA DE EDIFICAÇÃO - FORNECIMENTO E INSTALAÇÃO. AF_08/2025</t>
  </si>
  <si>
    <t>CABO TELEFÔNICO CCI-50 6 PARES, SEM BLINDAGEM, INSTALADO EM PRUMADA - FORNECIMENTO E INSTALAÇÃO. AF_08/2025</t>
  </si>
  <si>
    <t>CABO TELEFÔNICO CI-50 10 PARES INSTALADO EM DISTRIBUIÇÃO DE EDIFICAÇÃO INSTITUCIONAL - FORNECIMENTO E INSTALAÇÃO. AF_08/2025</t>
  </si>
  <si>
    <t>CABO TELEFÔNICO CI-50 10 PARES INSTALADO EM DISTRIBUIÇÃO DE EDIFICAÇÃO RESIDENCIAL - FORNECIMENTO E INSTALAÇÃO. AF_08/2025</t>
  </si>
  <si>
    <t>CABO TELEFÔNICO CI-50 10 PARES INSTALADO EM ENTRADA DE EDIFICAÇÃO - FORNECIMENTO E INSTALAÇÃO. AF_08/2025</t>
  </si>
  <si>
    <t>CABO TELEFÔNICO CI-50 10 PARES INSTALADO EM PRUMADA - FORNECIMENTO E INSTALAÇÃO. AF_08/2025</t>
  </si>
  <si>
    <t>CABO TELEFÔNICO CI-50 20 PARES INSTALADO EM ENTRADA DE EDIFICAÇÃO - FORNECIMENTO E INSTALAÇÃO. AF_08/2025</t>
  </si>
  <si>
    <t>CABO TELEFÔNICO CI-50 20 PARES INSTALADO EM PRUMADA - FORNECIMENTO E INSTALAÇÃO. AF_08/2025</t>
  </si>
  <si>
    <t>CABO TELEFÔNICO CI-50 200 PARES INSTALADO EM ENTRADA DE EDIFICAÇÃO - FORNECIMENTO E INSTALAÇÃO. AF_08/2025</t>
  </si>
  <si>
    <t>CABO TELEFÔNICO CI-50 30 PARES INSTALADO EM ENTRADA DE EDIFICAÇÃO - FORNECIMENTO E INSTALAÇÃO. AF_08/2025</t>
  </si>
  <si>
    <t>CABO TELEFÔNICO CI-50 30 PARES INSTALADO EM PRUMADA - FORNECIMENTO E INSTALAÇÃO. AF_08/2025</t>
  </si>
  <si>
    <t>CABO TELEFÔNICO CI-50 50 PARES INSTALADO EM ENTRADA DE EDIFICAÇÃO - FORNECIMENTO E INSTALAÇÃO. AF_08/2025</t>
  </si>
  <si>
    <t>CABO TELEFÔNICO CI-50 50 PARES INSTALADO EM PRUMADA - FORNECIMENTO E INSTALAÇÃO. AF_08/2025</t>
  </si>
  <si>
    <t>CABO TELEFÔNICO CI-50 75 PARES INSTALADO EM ENTRADA DE EDIFICAÇÃO - FORNECIMENTO E INSTALAÇÃO. AF_08/2025</t>
  </si>
  <si>
    <t>CABO TELEFÔNICO CTP-APL-50 10 PARES INSTALADO EM ENTRADA DE EDIFICAÇÃO - FORNECIMENTO E INSTALAÇÃO. AF_08/2025</t>
  </si>
  <si>
    <t>CABO TELEFÔNICO CTP-APL-50 20 PARES INSTALADO EM ENTRADA DE EDIFICAÇÃO - FORNECIMENTO E INSTALAÇÃO. AF_08/2025</t>
  </si>
  <si>
    <t>CABO TELEFÔNICO CTP-APL-50 30 PARES INSTALADO EM ENTRADA DE EDIFICAÇÃO - FORNECIMENTO E INSTALAÇÃO. AF_08/2025</t>
  </si>
  <si>
    <t>CAIXA DE PASSAGEM PARA TELEFONE 15X15X10CM (SOBREPOR) - FORNECIMENTO E INSTALAÇÃO. AF_08/2025</t>
  </si>
  <si>
    <t>CAIXA DE PASSAGEM PARA TELEFONE 20X20X10CM (SOBREPOR) - FORNECIMENTO E INSTALAÇÃO. AF_08/2025</t>
  </si>
  <si>
    <t>CAIXA DE PASSAGEM PARA TELEFONE 80X80X15CM (SOBREPOR) - FORNECIMENTO E INSTALAÇÃO. AF_08/2025</t>
  </si>
  <si>
    <t>CAIXA DE PISO DUPLA PARA 2 TOMADAS RJ45 E 2 TOMADAS ELÉTRICAS - FORNECIMENTO E INSTALAÇÃO. AF_08/2025</t>
  </si>
  <si>
    <t>INTERFONE COLETIVO COM 16 MONOFONES, BIVOLT(INCLUI TAG'S) - FORNECIMENTO E INSTALAÇÃO. AF_08/2025</t>
  </si>
  <si>
    <t>INTERFONE COLETIVO COM 16 MONOFONES, BIVOLT(NÃO INCLUI TAG'S) - FORNECIMENTO E INSTALAÇÃO. AF_08/2025</t>
  </si>
  <si>
    <t>PATCH PANEL 24 PORTAS, CATEGORIA 5E - FORNECIMENTO E INSTALAÇÃO. AF_08/2025</t>
  </si>
  <si>
    <t>PATCH PANEL 24 PORTAS, CATEGORIA 6 - FORNECIMENTO E INSTALAÇÃO. AF_08/2025</t>
  </si>
  <si>
    <t>PATCH PANEL 48 PORTAS, CATEGORIA 5E - FORNECIMENTO E INSTALAÇÃO. AF_08/2025</t>
  </si>
  <si>
    <t>PATCH PANEL 48 PORTAS, CATEGORIA 6 - FORNECIMENTO E INSTALAÇÃO. AF_08/2025</t>
  </si>
  <si>
    <t>PORTEIRO ELETRÔNICO/INTERFONE DE SOBREPOR, COM MONOFONE, BIVOLT - FORNECIMENTO E INSTALAÇÃO. AF_08/2025</t>
  </si>
  <si>
    <t>QUADRO DE DISTRIBUICÃO PARA TELEFONE N.3, 40X40X12CM EM CHAPA METÁLICA, DE EMBUTIR, SEM ACESSÓRIOS, PADRÃO TELEBRAS - FORNECIMENTO E INSTALAÇÃO. AF_08/2025</t>
  </si>
  <si>
    <t>QUADRO DE DISTRIBUICÃO PARA TELEFONE N.4, 60X60X12CM EM CHAPA METÁLICA, DE EMBUTIR, SEM ACESSÓRIOS, PADRÃO TELEBRAS - FORNECIMENTO E INSTALAÇÃO. AF_08/2025</t>
  </si>
  <si>
    <t>QUADRO DE DISTRIBUIÇÃO PARA TELEFONE N.2, 20X20X12CM EM CHAPA METÁLICA, DE EMBUTIR, SEM ACESSÓRIOS, PADRÃO TELEBRAS - FORNECIMENTO E INSTALAÇÃO. AF_08/2025</t>
  </si>
  <si>
    <t>QUADRO DE DISTRIBUIÇÃO PARA TELEFONE N.5, 80X80X12CM EM CHAPA METÁLICA, DE EMBUTIR, SEM ACESSÓRIOS, PADRÃO TELEBRAS - FORNECIMENTO E INSTALAÇÃO. AF_08/2025</t>
  </si>
  <si>
    <t>RACK ABERTO EM COLUNA 44U PARA SERVIDOR - FORNECIMENTO E INSTALAÇÃO. AF_08/2025</t>
  </si>
  <si>
    <t>RACK DE PAREDE FECHADO DE 12 U EM CHAPA DE AÇO, 19", *570*MM - FORNECIMENTO E INSTALAÇÃO. AF_08/2025</t>
  </si>
  <si>
    <t>RACK DE PISO FECHADO DE 20U EM CHAPA DE AÇO, 19", *670*MM - FORNECIMENTO E INSTALAÇÃO. AF_08/2025</t>
  </si>
  <si>
    <t>RACK DE PISO FECHADO DE 24 U EM CHAPA DE AÇO, 19", *570*MM - FORNECIMENTO E INSTALAÇÃO. AF_08/2025</t>
  </si>
  <si>
    <t>RACK DE PISO FECHADO DE 36 U EM CHAPA DE AÇO, 19", *570*MM - FORNECIMENTO E INSTALAÇÃO. AF_08/2025</t>
  </si>
  <si>
    <t>RACK FECHADO 44U PARA SERVIDOR - FORNECIMENTO E INSTALAÇÃO. AF_08/2025</t>
  </si>
  <si>
    <t>TOMADA DE REDE RJ45 - FORNECIMENTO E INSTALAÇÃO. AF_08/2025</t>
  </si>
  <si>
    <t>TOMADA PARA TELEFONE RJ11 - FORNECIMENTO E INSTALAÇÃO. AF_08/2025</t>
  </si>
  <si>
    <t>TOMADA RJ45 CAT 6E (COMPLETA) - FORNECIMENTO E INSTALAÇÃO. AF_08/2025</t>
  </si>
  <si>
    <t>TOMADA RJ45 CAT 6E (MÓDULO) - FORNECIMENTO E INSTALAÇÃO. AF_08/2025</t>
  </si>
  <si>
    <t>ASSENTAMENTO DE CONEXÃO COM 2 ACESSOS, EM PEAD LISO PARA REDE DE ÁGUA OU ESGOTO, DIÂMETRO DE 110 MM, JUNTA SOLDADA (NÃO INCLUI O FORNECIMENTO E EXECUÇÃO DE SOLDA). AF_12/2021</t>
  </si>
  <si>
    <t>ASSENTAMENTO DE CONEXÃO COM 2 ACESSOS, EM PEAD LISO PARA REDE DE ÁGUA OU ESGOTO, DIÂMETRO DE 160 MM, JUNTA SOLDADA (NÃO INCLUI O FORNECIMENTO E EXECUÇÃO DE SOLDA). AF_12/2021</t>
  </si>
  <si>
    <t>ASSENTAMENTO DE CONEXÃO COM 2 ACESSOS, EM PEAD LISO PARA REDE DE ÁGUA OU ESGOTO, DIÂMETRO DE 180 MM, JUNTA SOLDADA (NÃO INCLUI O FORNECIMENTO E EXECUÇÃO DE SOLDA). AF_12/2021</t>
  </si>
  <si>
    <t>ASSENTAMENTO DE CONEXÃO COM 2 ACESSOS, EM PEAD LISO PARA REDE DE ÁGUA OU ESGOTO, DIÂMETRO DE 20 MM, JUNTA SOLDADA (NÃO INCLUI O FORNECIMENTO E EXECUÇÃO DE SOLDA). AF_12/2021</t>
  </si>
  <si>
    <t>ASSENTAMENTO DE CONEXÃO COM 2 ACESSOS, EM PEAD LISO PARA REDE DE ÁGUA OU ESGOTO, DIÂMETRO DE 200 MM, JUNTA SOLDADA (NÃO INCLUI O FORNECIMENTO E EXECUÇÃO DE SOLDA). AF_12/2021</t>
  </si>
  <si>
    <t>ASSENTAMENTO DE CONEXÃO COM 2 ACESSOS, EM PEAD LISO PARA REDE DE ÁGUA OU ESGOTO, DIÂMETRO DE 225 MM, JUNTA SOLDADA (NÃO INCLUI O FORNECIMENTO E EXECUÇÃO DE SOLDA). AF_12/2021</t>
  </si>
  <si>
    <t>ASSENTAMENTO DE CONEXÃO COM 2 ACESSOS, EM PEAD LISO PARA REDE DE ÁGUA OU ESGOTO, DIÂMETRO DE 250 MM, JUNTA SOLDADA (NÃO INCLUI O FORNECIMENTO E EXECUÇÃO DE SOLDA). AF_12/2021</t>
  </si>
  <si>
    <t>ASSENTAMENTO DE CONEXÃO COM 2 ACESSOS, EM PEAD LISO PARA REDE DE ÁGUA OU ESGOTO, DIÂMETRO DE 280 MM, JUNTA SOLDADA (NÃO INCLUI O FORNECIMENTO E EXECUÇÃO DE SOLDA). AF_12/2021</t>
  </si>
  <si>
    <t>ASSENTAMENTO DE CONEXÃO COM 2 ACESSOS, EM PEAD LISO PARA REDE DE ÁGUA OU ESGOTO, DIÂMETRO DE 315 MM, JUNTA SOLDADA (NÃO INCLUI O FORNECIMENTO E EXECUÇÃO DE SOLDA). AF_12/2021</t>
  </si>
  <si>
    <t>ASSENTAMENTO DE CONEXÃO COM 2 ACESSOS, EM PEAD LISO PARA REDE DE ÁGUA OU ESGOTO, DIÂMETRO DE 32 MM, JUNTA SOLDADA (NÃO INCLUI O FORNECIMENTO E EXECUÇÃO DE SOLDA). AF_12/2021</t>
  </si>
  <si>
    <t>ASSENTAMENTO DE CONEXÃO COM 2 ACESSOS, EM PEAD LISO PARA REDE DE ÁGUA OU ESGOTO, DIÂMETRO DE 355 MM, JUNTA SOLDADA (NÃO INCLUI O FORNECIMENTO E EXECUÇÃO DE SOLDA). AF_12/2021</t>
  </si>
  <si>
    <t>ASSENTAMENTO DE CONEXÃO COM 2 ACESSOS, EM PEAD LISO PARA REDE DE ÁGUA OU ESGOTO, DIÂMETRO DE 400 MM, JUNTA SOLDADA (NÃO INCLUI O FORNECIMENTO E EXECUÇÃO DE SOLDA). AF_12/2021</t>
  </si>
  <si>
    <t>ASSENTAMENTO DE CONEXÃO COM 2 ACESSOS, EM PEAD LISO PARA REDE DE ÁGUA OU ESGOTO, DIÂMETRO DE 63 MM, JUNTA SOLDADA (NÃO INCLUI O FORNECIMENTO E EXECUÇÃO DE SOLDA). AF_12/2021</t>
  </si>
  <si>
    <t>ASSENTAMENTO DE CONEXÃO COM 2 ACESSOS, EM PEAD LISO PARA REDE DE ÁGUA OU ESGOTO, DIÂMETRO DE 90 MM, JUNTA SOLDADA (NÃO INCLUI O FORNECIMENTO E EXECUÇÃO DE SOLDA). AF_12/2021</t>
  </si>
  <si>
    <t>ASSENTAMENTO DE CONEXÃO COM 3 ACESSOS, EM PEAD LISO PARA REDE DE ÁGUA OU ESGOTO, DIÂMETRO DE 110 MM, JUNTA SOLDADA (NÃO INCLUI O FORNECIMENTO E EXECUÇÃO DE SOLDA). AF_12/2021</t>
  </si>
  <si>
    <t>ASSENTAMENTO DE CONEXÃO COM 3 ACESSOS, EM PEAD LISO PARA REDE DE ÁGUA OU ESGOTO, DIÂMETRO DE 160 MM, JUNTA SOLDADA (NÃO INCLUI O FORNECIMENTO E EXECUÇÃO DE SOLDA). AF_12/2021</t>
  </si>
  <si>
    <t>ASSENTAMENTO DE CONEXÃO COM 3 ACESSOS, EM PEAD LISO PARA REDE DE ÁGUA OU ESGOTO, DIÂMETRO DE 180 MM, JUNTA SOLDADA (NÃO INCLUI O FORNECIMENTO E EXECUÇÃO DE SOLDA). AF_12/2021</t>
  </si>
  <si>
    <t>ASSENTAMENTO DE CONEXÃO COM 3 ACESSOS, EM PEAD LISO PARA REDE DE ÁGUA OU ESGOTO, DIÂMETRO DE 20 MM, JUNTA SOLDADA (NÃO INCLUI O FORNECIMENTO E EXECUÇÃO DE SOLDA). AF_12/2021</t>
  </si>
  <si>
    <t>ASSENTAMENTO DE CONEXÃO COM 3 ACESSOS, EM PEAD LISO PARA REDE DE ÁGUA OU ESGOTO, DIÂMETRO DE 200 MM, JUNTA SOLDADA (NÃO INCLUI O FORNECIMENTO E EXECUÇÃO DE SOLDA). AF_12/2021</t>
  </si>
  <si>
    <t>ASSENTAMENTO DE CONEXÃO COM 3 ACESSOS, EM PEAD LISO PARA REDE DE ÁGUA OU ESGOTO, DIÂMETRO DE 225 MM, JUNTA SOLDADA (NÃO INCLUI O FORNECIMENTO E EXECUÇÃO DE SOLDA). AF_12/2021</t>
  </si>
  <si>
    <t>ASSENTAMENTO DE CONEXÃO COM 3 ACESSOS, EM PEAD LISO PARA REDE DE ÁGUA OU ESGOTO, DIÂMETRO DE 250 MM, JUNTA SOLDADA (NÃO INCLUI O FORNECIMENTO E EXECUÇÃO DE SOLDA). AF_12/2021</t>
  </si>
  <si>
    <t>ASSENTAMENTO DE CONEXÃO COM 3 ACESSOS, EM PEAD LISO PARA REDE DE ÁGUA OU ESGOTO, DIÂMETRO DE 280 MM, JUNTA SOLDADA (NÃO INCLUI O FORNECIMENTO E EXECUÇÃO DE SOLDA). AF_12/2021</t>
  </si>
  <si>
    <t>ASSENTAMENTO DE CONEXÃO COM 3 ACESSOS, EM PEAD LISO PARA REDE DE ÁGUA OU ESGOTO, DIÂMETRO DE 315 MM, JUNTA SOLDADA (NÃO INCLUI O FORNECIMENTO E EXECUÇÃO DE SOLDA). AF_12/2021</t>
  </si>
  <si>
    <t>ASSENTAMENTO DE CONEXÃO COM 3 ACESSOS, EM PEAD LISO PARA REDE DE ÁGUA OU ESGOTO, DIÂMETRO DE 32 MM, JUNTA SOLDADA (NÃO INCLUI O FORNECIMENTO E EXECUÇÃO DE SOLDA). AF_12/2021</t>
  </si>
  <si>
    <t>ASSENTAMENTO DE CONEXÃO COM 3 ACESSOS, EM PEAD LISO PARA REDE DE ÁGUA OU ESGOTO, DIÂMETRO DE 355 MM, JUNTA SOLDADA (NÃO INCLUI O FORNECIMENTO E EXECUÇÃO DE SOLDA). AF_12/2021</t>
  </si>
  <si>
    <t>ASSENTAMENTO DE CONEXÃO COM 3 ACESSOS, EM PEAD LISO PARA REDE DE ÁGUA OU ESGOTO, DIÂMETRO DE 400 MM, JUNTA SOLDADA (NÃO INCLUI O FORNECIMENTO E EXECUÇÃO DE SOLDA). AF_12/2021</t>
  </si>
  <si>
    <t>ASSENTAMENTO DE CONEXÃO COM 3 ACESSOS, EM PEAD LISO PARA REDE DE ÁGUA OU ESGOTO, DIÂMETRO DE 63 MM, JUNTA SOLDADA (NÃO INCLUI O FORNECIMENTO E EXECUÇÃO DE SOLDA). AF_12/2021</t>
  </si>
  <si>
    <t>ASSENTAMENTO DE CONEXÃO COM 3 ACESSOS, EM PEAD LISO PARA REDE DE ÁGUA OU ESGOTO, DIÂMETRO DE 90 MM, JUNTA SOLDADA (NÃO INCLUI O FORNECIMENTO E EXECUÇÃO DE SOLDA). AF_12/2021</t>
  </si>
  <si>
    <t>COTOVELO 45 GRAUS, EM PEAD LISO PARA REDE DE ÁGUA OU ESGOTO, DIÂMETRO DE 200 MM, JUNTA SOLDADA POR ELETROFUSÃO (NÃO INCLUI A EXECUÇÃO DE SOLDA). AF_12/2021</t>
  </si>
  <si>
    <t>COTOVELO 45 GRAUS, EM PEAD LISO PARA REDE DE ÁGUA OU ESGOTO, DIÂMETRO DE 32 MM, JUNTA SOLDADA POR ELETROFUSÃO (NÃO INCLUI A EXECUÇÃO DE SOLDA). AF_12/2021</t>
  </si>
  <si>
    <t>COTOVELO 45 GRAUS, EM PEAD LISO PARA REDE DE ÁGUA OU ESGOTO, DIÂMETRO DE 63 MM, JUNTA SOLDADA POR ELETROFUSÃO (NÃO INCLUI A EXECUÇÃO DE SOLDA). AF_12/2021</t>
  </si>
  <si>
    <t>COTOVELO 90 GRAUS, EM PEAD LISO PARA REDE DE ÁGUA OU ESGOTO, DIÂMETRO DE 20 MM, JUNTA SOLDADA POR ELETROFUSÃO (NÃO INCLUI A EXECUÇÃO DE SOLDA). AF_12/2021</t>
  </si>
  <si>
    <t>COTOVELO 90 GRAUS, EM PEAD LISO PARA REDE DE ÁGUA OU ESGOTO, DIÂMETRO DE 32 MM, JUNTA SOLDADA POR ELETROFUSÃO (NÃO INCLUI A EXECUÇÃO DE SOLDA). AF_12/2021</t>
  </si>
  <si>
    <t>COTOVELO 90 GRAUS, EM PEAD LISO PARA REDE DE ÁGUA OU ESGOTO, DIÂMETRO DE 63 MM, JUNTA SOLDADA POR ELETROFUSÃO (NÃO INCLUI A EXECUÇÃO DE SOLDA). AF_12/2021</t>
  </si>
  <si>
    <t>COTOVELO 90 GRAUS, POLIETILENO DE ALTA DENSIDADE (PEAD) PARA REDE DE ÁGUA OU ESGOTO, DIÂMETRO DE 200 MM, JUNTA SOLDADA POR ELETROFUSÃO (NÃO INCLUI A EXECUÇÃO DE SOLDA). AF_12/2021</t>
  </si>
  <si>
    <t>EXECUÇÃO DE JUNTA SOLDADA POR ELETROFUSÃO, DE TUBO OU CONEXÃO EM PEAD LISO PARA REDE DE ÁGUA OU ESGOTO, DIÂMETRO DE 1000 MM (NÃO INCLUI O FORNECIMENTO DE TUBO E CONEXÃO). AF_12/2021</t>
  </si>
  <si>
    <t>EXECUÇÃO DE JUNTA SOLDADA POR ELETROFUSÃO, DE TUBO OU CONEXÃO EM PEAD LISO PARA REDE DE ÁGUA OU ESGOTO, DIÂMETRO DE 110 MM (NÃO INCLUI O FORNECIMENTO DE TUBO E CONEXÃO). AF_12/2021</t>
  </si>
  <si>
    <t>EXECUÇÃO DE JUNTA SOLDADA POR ELETROFUSÃO, DE TUBO OU CONEXÃO EM PEAD LISO PARA REDE DE ÁGUA OU ESGOTO, DIÂMETRO DE 1200 MM (NÃO INCLUI O FORNECIMENTO DE TUBO E CONEXÃO). AF_12/2021</t>
  </si>
  <si>
    <t>EXECUÇÃO DE JUNTA SOLDADA POR ELETROFUSÃO, DE TUBO OU CONEXÃO EM PEAD LISO PARA REDE DE ÁGUA OU ESGOTO, DIÂMETRO DE 1400 MM (NÃO INCLUI O FORNECIMENTO DE TUBO E CONEXÃO). AF_12/2021</t>
  </si>
  <si>
    <t>EXECUÇÃO DE JUNTA SOLDADA POR ELETROFUSÃO, DE TUBO OU CONEXÃO EM PEAD LISO PARA REDE DE ÁGUA OU ESGOTO, DIÂMETRO DE 160 MM (NÃO INCLUI O FORNECIMENTO DE TUBO E CONEXÃO). AF_12/2021</t>
  </si>
  <si>
    <t>EXECUÇÃO DE JUNTA SOLDADA POR ELETROFUSÃO, DE TUBO OU CONEXÃO EM PEAD LISO PARA REDE DE ÁGUA OU ESGOTO, DIÂMETRO DE 1600 MM (NÃO INCLUI O FORNECIMENTO DE TUBO E CONEXÃO). AF_12/2021</t>
  </si>
  <si>
    <t>EXECUÇÃO DE JUNTA SOLDADA POR ELETROFUSÃO, DE TUBO OU CONEXÃO EM PEAD LISO PARA REDE DE ÁGUA OU ESGOTO, DIÂMETRO DE 180 MM (NÃO INCLUI O FORNECIMENTO DE TUBO E CONEXÃO). AF_12/2021</t>
  </si>
  <si>
    <t>EXECUÇÃO DE JUNTA SOLDADA POR ELETROFUSÃO, DE TUBO OU CONEXÃO EM PEAD LISO PARA REDE DE ÁGUA OU ESGOTO, DIÂMETRO DE 20 MM (NÃO INCLUI O FORNECIMENTO DE TUBO E CONEXÃO). AF_12/2021</t>
  </si>
  <si>
    <t>EXECUÇÃO DE JUNTA SOLDADA POR ELETROFUSÃO, DE TUBO OU CONEXÃO EM PEAD LISO PARA REDE DE ÁGUA OU ESGOTO, DIÂMETRO DE 200 MM (NÃO INCLUI O FORNECIMENTO DE TUBO E CONEXÃO). AF_12/2021</t>
  </si>
  <si>
    <t>EXECUÇÃO DE JUNTA SOLDADA POR ELETROFUSÃO, DE TUBO OU CONEXÃO EM PEAD LISO PARA REDE DE ÁGUA OU ESGOTO, DIÂMETRO DE 225 MM (NÃO INCLUI O FORNECIMENTO DE TUBO E CONEXÃO). AF_12/2021</t>
  </si>
  <si>
    <t>EXECUÇÃO DE JUNTA SOLDADA POR ELETROFUSÃO, DE TUBO OU CONEXÃO EM PEAD LISO PARA REDE DE ÁGUA OU ESGOTO, DIÂMETRO DE 250 MM (NÃO INCLUI O FORNECIMENTO DE TUBO E CONEXÃO). AF_12/2021</t>
  </si>
  <si>
    <t>EXECUÇÃO DE JUNTA SOLDADA POR ELETROFUSÃO, DE TUBO OU CONEXÃO EM PEAD LISO PARA REDE DE ÁGUA OU ESGOTO, DIÂMETRO DE 280 MM (NÃO INCLUI O FORNECIMENTO DE TUBO E CONEXÃO). AF_12/2021</t>
  </si>
  <si>
    <t>EXECUÇÃO DE JUNTA SOLDADA POR ELETROFUSÃO, DE TUBO OU CONEXÃO EM PEAD LISO PARA REDE DE ÁGUA OU ESGOTO, DIÂMETRO DE 315 MM (NÃO INCLUI O FORNECIMENTO DE TUBO E CONEXÃO). AF_12/2021</t>
  </si>
  <si>
    <t>EXECUÇÃO DE JUNTA SOLDADA POR ELETROFUSÃO, DE TUBO OU CONEXÃO EM PEAD LISO PARA REDE DE ÁGUA OU ESGOTO, DIÂMETRO DE 32 MM (NÃO INCLUI O FORNECIMENTO DE TUBO E CONEXÃO). AF_12/2021</t>
  </si>
  <si>
    <t>EXECUÇÃO DE JUNTA SOLDADA POR ELETROFUSÃO, DE TUBO OU CONEXÃO EM PEAD LISO PARA REDE DE ÁGUA OU ESGOTO, DIÂMETRO DE 355 MM (NÃO INCLUI O FORNECIMENTO DE TUBO E CONEXÃO). AF_12/2021</t>
  </si>
  <si>
    <t>EXECUÇÃO DE JUNTA SOLDADA POR ELETROFUSÃO, DE TUBO OU CONEXÃO EM PEAD LISO PARA REDE DE ÁGUA OU ESGOTO, DIÂMETRO DE 400 MM (NÃO INCLUI O FORNECIMENTO DE TUBO E CONEXÃO). AF_12/2021</t>
  </si>
  <si>
    <t>EXECUÇÃO DE JUNTA SOLDADA POR ELETROFUSÃO, DE TUBO OU CONEXÃO EM PEAD LISO PARA REDE DE ÁGUA OU ESGOTO, DIÂMETRO DE 450 MM (NÃO INCLUI O FORNECIMENTO DE TUBO E CONEXÃO). AF_12/2021</t>
  </si>
  <si>
    <t>EXECUÇÃO DE JUNTA SOLDADA POR ELETROFUSÃO, DE TUBO OU CONEXÃO EM PEAD LISO PARA REDE DE ÁGUA OU ESGOTO, DIÂMETRO DE 500 MM (NÃO INCLUI O FORNECIMENTO DE TUBO E CONEXÃO). AF_12/2021</t>
  </si>
  <si>
    <t>EXECUÇÃO DE JUNTA SOLDADA POR ELETROFUSÃO, DE TUBO OU CONEXÃO EM PEAD LISO PARA REDE DE ÁGUA OU ESGOTO, DIÂMETRO DE 560 MM (NÃO INCLUI O FORNECIMENTO DE TUBO E CONEXÃO). AF_12/2021</t>
  </si>
  <si>
    <t>EXECUÇÃO DE JUNTA SOLDADA POR ELETROFUSÃO, DE TUBO OU CONEXÃO EM PEAD LISO PARA REDE DE ÁGUA OU ESGOTO, DIÂMETRO DE 63 MM (NÃO INCLUI O FORNECIMENTO DE TUBO E CONEXÃO). AF_12/2021</t>
  </si>
  <si>
    <t>EXECUÇÃO DE JUNTA SOLDADA POR ELETROFUSÃO, DE TUBO OU CONEXÃO EM PEAD LISO PARA REDE DE ÁGUA OU ESGOTO, DIÂMETRO DE 630 MM (NÃO INCLUI O FORNECIMENTO DE TUBO E CONEXÃO). AF_12/2021</t>
  </si>
  <si>
    <t>EXECUÇÃO DE JUNTA SOLDADA POR ELETROFUSÃO, DE TUBO OU CONEXÃO EM PEAD LISO PARA REDE DE ÁGUA OU ESGOTO, DIÂMETRO DE 710 MM (NÃO INCLUI O FORNECIMENTO DE TUBO E CONEXÃO). AF_12/2021</t>
  </si>
  <si>
    <t>EXECUÇÃO DE JUNTA SOLDADA POR ELETROFUSÃO, DE TUBO OU CONEXÃO EM PEAD LISO PARA REDE DE ÁGUA OU ESGOTO, DIÂMETRO DE 800 MM (NÃO INCLUI O FORNECIMENTO DE TUBO E CONEXÃO). AF_12/2021</t>
  </si>
  <si>
    <t>EXECUÇÃO DE JUNTA SOLDADA POR ELETROFUSÃO, DE TUBO OU CONEXÃO EM PEAD LISO PARA REDE DE ÁGUA OU ESGOTO, DIÂMETRO DE 90 MM (NÃO INCLUI O FORNECIMENTO DE TUBO E CONEXÃO). AF_12/2021</t>
  </si>
  <si>
    <t>EXECUÇÃO DE JUNTA SOLDADA POR ELETROFUSÃO, DE TUBO OU CONEXÃO EM PEAD LISO PARA REDE DE ÁGUA OU ESGOTO, DIÂMETRO DE 900 MM (NÃO INCLUI O FORNECIMENTO DE TUBO E CONEXÃO). AF_12/2021</t>
  </si>
  <si>
    <t>EXECUÇÃO DE JUNTA SOLDADA POR TERMOFUSÃO, DE TUBO OU CONEXÃO EM PEAD LISO PARA REDE DE ÁGUA OU ESGOTO, DIÂMETRO DE 1000 MM (NÃO INCLUI O FORNECIMENTO DE TUBO E CONEXÃO). AF_12/2021</t>
  </si>
  <si>
    <t>EXECUÇÃO DE JUNTA SOLDADA POR TERMOFUSÃO, DE TUBO OU CONEXÃO EM PEAD LISO PARA REDE DE ÁGUA OU ESGOTO, DIÂMETRO DE 1200 MM (NÃO INCLUI O FORNECIMENTO DE TUBO E CONEXÃO). AF_12/2021</t>
  </si>
  <si>
    <t>EXECUÇÃO DE JUNTA SOLDADA POR TERMOFUSÃO, DE TUBO OU CONEXÃO EM PEAD LISO PARA REDE DE ÁGUA OU ESGOTO, DIÂMETRO DE 160 MM (NÃO INCLUI O FORNECIMENTO DE TUBO E CONEXÃO). AF_12/2021</t>
  </si>
  <si>
    <t>EXECUÇÃO DE JUNTA SOLDADA POR TERMOFUSÃO, DE TUBO OU CONEXÃO EM PEAD LISO PARA REDE DE ÁGUA OU ESGOTO, DIÂMETRO DE 180 MM (NÃO INCLUI O FORNECIMENTO DE TUBO E CONEXÃO). AF_12/2021</t>
  </si>
  <si>
    <t>EXECUÇÃO DE JUNTA SOLDADA POR TERMOFUSÃO, DE TUBO OU CONEXÃO EM PEAD LISO PARA REDE DE ÁGUA OU ESGOTO, DIÂMETRO DE 200 MM (NÃO INCLUI O FORNECIMENTO DE TUBO E CONEXÃO). AF_12/2021</t>
  </si>
  <si>
    <t>EXECUÇÃO DE JUNTA SOLDADA POR TERMOFUSÃO, DE TUBO OU CONEXÃO EM PEAD LISO PARA REDE DE ÁGUA OU ESGOTO, DIÂMETRO DE 225 MM (NÃO INCLUI O FORNECIMENTO DE TUBO E CONEXÃO). AF_12/2021</t>
  </si>
  <si>
    <t>EXECUÇÃO DE JUNTA SOLDADA POR TERMOFUSÃO, DE TUBO OU CONEXÃO EM PEAD LISO PARA REDE DE ÁGUA OU ESGOTO, DIÂMETRO DE 250 MM (NÃO INCLUI O FORNECIMENTO DE TUBO E CONEXÃO). AF_12/2021</t>
  </si>
  <si>
    <t>EXECUÇÃO DE JUNTA SOLDADA POR TERMOFUSÃO, DE TUBO OU CONEXÃO EM PEAD LISO PARA REDE DE ÁGUA OU ESGOTO, DIÂMETRO DE 280 MM (NÃO INCLUI O FORNECIMENTO DE TUBO E CONEXÃO). AF_12/2021</t>
  </si>
  <si>
    <t>EXECUÇÃO DE JUNTA SOLDADA POR TERMOFUSÃO, DE TUBO OU CONEXÃO EM PEAD LISO PARA REDE DE ÁGUA OU ESGOTO, DIÂMETRO DE 315 MM (NÃO INCLUI O FORNECIMENTO DE TUBO E CONEXÃO). AF_12/2021</t>
  </si>
  <si>
    <t>EXECUÇÃO DE JUNTA SOLDADA POR TERMOFUSÃO, DE TUBO OU CONEXÃO EM PEAD LISO PARA REDE DE ÁGUA OU ESGOTO, DIÂMETRO DE 355 MM (NÃO INCLUI O FORNECIMENTO DE TUBO E CONEXÃO). AF_12/2021</t>
  </si>
  <si>
    <t>EXECUÇÃO DE JUNTA SOLDADA POR TERMOFUSÃO, DE TUBO OU CONEXÃO EM PEAD LISO PARA REDE DE ÁGUA OU ESGOTO, DIÂMETRO DE 400 MM (NÃO INCLUI O FORNECIMENTO DE TUBO E CONEXÃO). AF_12/2021</t>
  </si>
  <si>
    <t>EXECUÇÃO DE JUNTA SOLDADA POR TERMOFUSÃO, DE TUBO OU CONEXÃO EM PEAD LISO PARA REDE DE ÁGUA OU ESGOTO, DIÂMETRO DE 450 MM (NÃO INCLUI O FORNECIMENTO DE TUBO E CONEXÃO). AF_12/2021</t>
  </si>
  <si>
    <t>EXECUÇÃO DE JUNTA SOLDADA POR TERMOFUSÃO, DE TUBO OU CONEXÃO EM PEAD LISO PARA REDE DE ÁGUA OU ESGOTO, DIÂMETRO DE 500 MM (NÃO INCLUI O FORNECIMENTO DE TUBO E CONEXÃO). AF_12/2021</t>
  </si>
  <si>
    <t>EXECUÇÃO DE JUNTA SOLDADA POR TERMOFUSÃO, DE TUBO OU CONEXÃO EM PEAD LISO PARA REDE DE ÁGUA OU ESGOTO, DIÂMETRO DE 560 MM (NÃO INCLUI O FORNECIMENTO DE TUBO E CONEXÃO). AF_12/2021</t>
  </si>
  <si>
    <t>EXECUÇÃO DE JUNTA SOLDADA POR TERMOFUSÃO, DE TUBO OU CONEXÃO EM PEAD LISO PARA REDE DE ÁGUA OU ESGOTO, DIÂMETRO DE 630 MM (NÃO INCLUI O FORNECIMENTO DE TUBO E CONEXÃO). AF_12/2021</t>
  </si>
  <si>
    <t>EXECUÇÃO DE JUNTA SOLDADA POR TERMOFUSÃO, DE TUBO OU CONEXÃO EM PEAD LISO PARA REDE DE ÁGUA OU ESGOTO, DIÂMETRO DE 710 MM (NÃO INCLUI O FORNECIMENTO DE TUBO E CONEXÃO). AF_12/2021</t>
  </si>
  <si>
    <t>EXECUÇÃO DE JUNTA SOLDADA POR TERMOFUSÃO, DE TUBO OU CONEXÃO EM PEAD LISO PARA REDE DE ÁGUA OU ESGOTO, DIÂMETRO DE 800 MM (NÃO INCLUI O FORNECIMENTO DE TUBO E CONEXÃO). AF_12/2021</t>
  </si>
  <si>
    <t>EXECUÇÃO DE JUNTA SOLDADA POR TERMOFUSÃO, DE TUBO OU CONEXÃO EM PEAD LISO PARA REDE DE ÁGUA OU ESGOTO, DIÂMETRO DE 900 MM (NÃO INCLUI O FORNECIMENTO DE TUBO E CONEXÃO). AF_12/2021</t>
  </si>
  <si>
    <t>LUVA, EM PEAD LISO PARA REDE DE ÁGUA OU ESGOTO, DIÂMETRO DE 20 MM, JUNTA SOLDADA POR ELETROFUSÃO (NÃO INCLUI A EXECUÇÃO DE SOLDA). AF_12/2021</t>
  </si>
  <si>
    <t>LUVA, EM PEAD LISO PARA REDE DE ÁGUA OU ESGOTO, DIÂMETRO DE 200 MM, JUNTA SOLDADA POR ELETROFUSÃO (NÃO INCLUI A EXECUÇÃO DE SOLDA). AF_12/2021</t>
  </si>
  <si>
    <t>LUVA, EM PEAD LISO PARA REDE DE ÁGUA OU ESGOTO, DIÂMETRO DE 32 MM, JUNTA SOLDADA POR ELETROFUSÃO (NÃO INCLUI A EXECUÇÃO DE SOLDA). AF_12/2021</t>
  </si>
  <si>
    <t>LUVA, EM PEAD LISO PARA REDE DE ÁGUA OU ESGOTO, DIÂMETRO DE 400 MM, JUNTA SOLDADA POR ELETROFUSÃO (NÃO INCLUI A EXECUÇÃO DE SOLDA). AF_12/2021</t>
  </si>
  <si>
    <t>LUVA, EM PEAD LISO PARA REDE DE ÁGUA OU ESGOTO, DIÂMETRO DE 63 MM, JUNTA SOLDADA POR ELETROFUSÃO (NÃO INCLUI A EXECUÇÃO DE SOLDA). AF_12/2021</t>
  </si>
  <si>
    <t>TUBO PEAD LISO PARA REDE DE ÁGUA OU ESGOTO, DIÂMETRO DE 1000 MM, JUNTA SOLDADA (NÃO INCLUI A EXECUÇÃO DE SOLDA) - FORNECIMENTO E ASSENTAMENTO. AF_12/2021</t>
  </si>
  <si>
    <t>TUBO PEAD LISO PARA REDE DE ÁGUA OU ESGOTO, DIÂMETRO DE 110 MM, JUNTA SOLDADA (NÃO INCLUI A EXECUÇÃO DE SOLDA) - FORNECIMENTO E ASSENTAMENTO. AF_12/2021</t>
  </si>
  <si>
    <t>TUBO PEAD LISO PARA REDE DE ÁGUA OU ESGOTO, DIÂMETRO DE 1200 MM, JUNTA SOLDADA (NÃO INCLUI A EXECUÇÃO DE SOLDA) - FORNECIMENTO E ASSENTAMENTO. AF_12/2021</t>
  </si>
  <si>
    <t>TUBO PEAD LISO PARA REDE DE ÁGUA OU ESGOTO, DIÂMETRO DE 1400 MM, JUNTA SOLDADA (NÃO INCLUI A EXECUÇÃO DE SOLDA) - FORNECIMENTO E ASSENTAMENTO. AF_12/2021</t>
  </si>
  <si>
    <t>TUBO PEAD LISO PARA REDE DE ÁGUA OU ESGOTO, DIÂMETRO DE 160 MM, JUNTA SOLDADA (NÃO INCLUI A EXECUÇÃO DE SOLDA) - FORNECIMENTO E ASSENTAMENTO. AF_12/2021</t>
  </si>
  <si>
    <t>TUBO PEAD LISO PARA REDE DE ÁGUA OU ESGOTO, DIÂMETRO DE 1600 MM, JUNTA SOLDADA (NÃO INCLUI A EXECUÇÃO DE SOLDA) - FORNECIMENTO E ASSENTAMENTO. AF_12/2021</t>
  </si>
  <si>
    <t>TUBO PEAD LISO PARA REDE DE ÁGUA OU ESGOTO, DIÂMETRO DE 180 MM, JUNTA SOLDADA (NÃO INCLUI A EXECUÇÃO DE SOLDA) - FORNECIMENTO E ASSENTAMENTO. AF_12/2021</t>
  </si>
  <si>
    <t>TUBO PEAD LISO PARA REDE DE ÁGUA OU ESGOTO, DIÂMETRO DE 20 MM, JUNTA SOLDADA (NÃO INCLUI A EXECUÇÃO DE SOLDA) - FORNECIMENTO E ASSENTAMENTO. AF_12/2021</t>
  </si>
  <si>
    <t>TUBO PEAD LISO PARA REDE DE ÁGUA OU ESGOTO, DIÂMETRO DE 200 MM, JUNTA SOLDADA (NÃO INCLUI A EXECUÇÃO DE SOLDA) - FORNECIMENTO E ASSENTAMENTO. AF_12/2021</t>
  </si>
  <si>
    <t>TUBO PEAD LISO PARA REDE DE ÁGUA OU ESGOTO, DIÂMETRO DE 225 MM, JUNTA SOLDADA (NÃO INCLUI A EXECUÇÃO DE SOLDA) - FORNECIMENTO E ASSENTAMENTO. AF_12/2021</t>
  </si>
  <si>
    <t>TUBO PEAD LISO PARA REDE DE ÁGUA OU ESGOTO, DIÂMETRO DE 250 MM, JUNTA SOLDADA (NÃO INCLUI A EXECUÇÃO DE SOLDA) - FORNECIMENTO E ASSENTAMENTO. AF_12/2021</t>
  </si>
  <si>
    <t>TUBO PEAD LISO PARA REDE DE ÁGUA OU ESGOTO, DIÂMETRO DE 280 MM, JUNTA SOLDADA (NÃO INCLUI A EXECUÇÃO DE SOLDA) - FORNECIMENTO E ASSENTAMENTO. AF_12/2021</t>
  </si>
  <si>
    <t>TUBO PEAD LISO PARA REDE DE ÁGUA OU ESGOTO, DIÂMETRO DE 315 MM, JUNTA SOLDADA (NÃO INCLUI A EXECUÇÃO DE SOLDA) - FORNECIMENTO E ASSENTAMENTO. AF_12/2021</t>
  </si>
  <si>
    <t>TUBO PEAD LISO PARA REDE DE ÁGUA OU ESGOTO, DIÂMETRO DE 32 MM, JUNTA SOLDADA (NÃO INCLUI A EXECUÇÃO DE SOLDA) - FORNECIMENTO E ASSENTAMENTO. AF_12/2021</t>
  </si>
  <si>
    <t>TUBO PEAD LISO PARA REDE DE ÁGUA OU ESGOTO, DIÂMETRO DE 355 MM, JUNTA SOLDADA (NÃO INCLUI A EXECUÇÃO DE SOLDA) - FORNECIMENTO E ASSENTAMENTO. AF_12/2021</t>
  </si>
  <si>
    <t>TUBO PEAD LISO PARA REDE DE ÁGUA OU ESGOTO, DIÂMETRO DE 400 MM, JUNTA SOLDADA (NÃO INCLUI A EXECUÇÃO DE SOLDA) - FORNECIMENTO E ASSENTAMENTO. AF_12/2021</t>
  </si>
  <si>
    <t>TUBO PEAD LISO PARA REDE DE ÁGUA OU ESGOTO, DIÂMETRO DE 450 MM, JUNTA SOLDADA (NÃO INCLUI A EXECUÇÃO DE SOLDA) - FORNECIMENTO E ASSENTAMENTO. AF_12/2021</t>
  </si>
  <si>
    <t>TUBO PEAD LISO PARA REDE DE ÁGUA OU ESGOTO, DIÂMETRO DE 500 MM, JUNTA SOLDADA (NÃO INCLUI A EXECUÇÃO DE SOLDA) - FORNECIMENTO E ASSENTAMENTO. AF_12/2021</t>
  </si>
  <si>
    <t>TUBO PEAD LISO PARA REDE DE ÁGUA OU ESGOTO, DIÂMETRO DE 560 MM, JUNTA SOLDADA (NÃO INCLUI A EXECUÇÃO DE SOLDA) - FORNECIMENTO E ASSENTAMENTO. AF_12/2021</t>
  </si>
  <si>
    <t>TUBO PEAD LISO PARA REDE DE ÁGUA OU ESGOTO, DIÂMETRO DE 63 MM, JUNTA SOLDADA (NÃO INCLUI A EXECUÇÃO DE SOLDA) - FORNECIMENTO E ASSENTAMENTO. AF_12/2021</t>
  </si>
  <si>
    <t>TUBO PEAD LISO PARA REDE DE ÁGUA OU ESGOTO, DIÂMETRO DE 630 MM, JUNTA SOLDADA (NÃO INCLUI A EXECUÇÃO DE SOLDA) - FORNECIMENTO E ASSENTAMENTO. AF_12/2021</t>
  </si>
  <si>
    <t>TUBO PEAD LISO PARA REDE DE ÁGUA OU ESGOTO, DIÂMETRO DE 710 MM, JUNTA SOLDADA (NÃO INCLUI A EXECUÇÃO DE SOLDA) - FORNECIMENTO E ASSENTAMENTO. AF_12/2021</t>
  </si>
  <si>
    <t>TUBO PEAD LISO PARA REDE DE ÁGUA OU ESGOTO, DIÂMETRO DE 800 MM, JUNTA SOLDADA (NÃO INCLUI A EXECUÇÃO DE SOLDA) - FORNECIMENTO E ASSENTAMENTO. AF_12/2021</t>
  </si>
  <si>
    <t>TUBO PEAD LISO PARA REDE DE ÁGUA OU ESGOTO, DIÂMETRO DE 90 MM, JUNTA SOLDADA (NÃO INCLUI A EXECUÇÃO DE SOLDA) - FORNECIMENTO E ASSENTAMENTO. AF_12/2021</t>
  </si>
  <si>
    <t>TUBO PEAD LISO PARA REDE DE ÁGUA OU ESGOTO, DIÂMETRO DE 900 MM, JUNTA SOLDADA (NÃO INCLUI A EXECUÇÃO DE SOLDA) - FORNECIMENTO E ASSENTAMENTO. AF_12/2021</t>
  </si>
  <si>
    <t>TÊ DE SERVIÇO, EM PEAD LISO PARA REDE DE ÁGUA OU ESGOTO, DIÂMETRO DE 200 X 20 MM, JUNTA SOLDADA POR ELETROFUSÃO (NÃO INCLUI A EXECUÇÃO DE SOLDA). AF_12/2021</t>
  </si>
  <si>
    <t>TÊ DE SERVIÇO, EM PEAD LISO PARA REDE DE ÁGUA OU ESGOTO, DIÂMETRO DE 200 X 32 MM, JUNTA SOLDADA POR ELETROFUSÃO (NÃO INCLUI A EXECUÇÃO DE SOLDA). AF_12/2021</t>
  </si>
  <si>
    <t>TÊ DE SERVIÇO, EM PEAD LISO PARA REDE DE ÁGUA OU ESGOTO, DIÂMETRO DE 200 X 63 MM, JUNTA SOLDADA POR ELETROFUSÃO (NÃO INCLUI A EXECUÇÃO DE SOLDA). AF_12/2021</t>
  </si>
  <si>
    <t>TÊ DE SERVIÇO, EM PEAD LISO PARA REDE DE ÁGUA OU ESGOTO, DIÂMETRO DE 63 X 20 MM, JUNTA SOLDADA POR ELETROFUSÃO (NÃO INCLUI A EXECUÇÃO DE SOLDA). AF_12/2021</t>
  </si>
  <si>
    <t>TÊ DE SERVIÇO, EM PEAD LISO PARA REDE DE ÁGUA OU ESGOTO, DIÂMETRO DE 63 X 32 MM, JUNTA SOLDADA POR ELETROFUSÃO (NÃO INCLUI A EXECUÇÃO DE SOLDA). AF_12/2021</t>
  </si>
  <si>
    <t>TÊ DE SERVIÇO, EM PEAD LISO PARA REDE DE ÁGUA OU ESGOTO, DIÂMETRO DE 63 X 63 MM, JUNTA SOLDADA POR ELETROFUSÃO (NÃO INCLUI A EXECUÇÃO DE SOLDA). AF_12/2021</t>
  </si>
  <si>
    <t>REMOÇÃO DE ENTULHO CLASSE A (ALVENARIA, CONCRETO, ARGAMASSAS E CERÂMICOS) POR DUTO DE ENTULHO E ACONDICIONAMENTO FINAL EM CAÇAMBA ESTACIONÁRIA. EXCLUSO FRETE. AF_09/2025</t>
  </si>
  <si>
    <t>REMOÇÃO DE ENTULHO CLASSE B (BALDES VAZIOS NÃO CONTAMINADOS DE 29 LITROS) TRANSPORTADAS POR CREMALHEIRA. ACONDICIONAMENTO FINAL EM BAIAS. EXCLUSO FRETE. AF_09/2025</t>
  </si>
  <si>
    <t>REMOÇÃO DE ENTULHO CLASSE B (FRAGMENTOS DE MADEIRA) TRANSPORTADOS POR CREMALHEIRA. ACONDICIONAMENTO FINAL CAÇAMBA ESTACIONÁRIA. EXCLUSO FRETE. AF_09/2025</t>
  </si>
  <si>
    <t>REMOÇÃO DE ENTULHO CLASSE B (FRAGMENTOS DE MADEIRA) TRANSPORTADOS POR GRUA. ACONDICIONAMENTO FINAL CAÇAMBA ESTACIONÁRIA. EXCLUSO FRETE. AF_09/2025</t>
  </si>
  <si>
    <t>REMOÇÃO DE ENTULHO CLASSE B (FRAGMENTOS E RESÍDUOS DE GESSO) TRANSPORTADOS POR CREMALHEIRA. ACONDICIONAMENTO FINAL CAÇAMBA ESTACIONÁRIA. EXCLUSO FRETE. AF_09/2025</t>
  </si>
  <si>
    <t>REMOÇÃO DE ENTULHO CLASSE B (LATAS OU BALDES VAZIOS NÃO CONTAMINADOS DE 18 LITROS) TRANSPORTADAS POR CREMALHEIRA. ACONDICIONAMENTO FINAL EM BAIAS. EXCLUSO FRETE. AF_09/2025</t>
  </si>
  <si>
    <t>REMOÇÃO DE ENTULHO CLASSE B (PEÇAS MAIORES DE GESSO ACARTONADO) TRANSPORTADOS POR CREMALHEIRA. ACONDICIONAMENTO FINAL CAÇAMBA ESTACIONÁRIA. EXCLUSO FRETE. AF_09/2025</t>
  </si>
  <si>
    <t>REMOÇÃO DE ENTULHO CLASSE B (PEÇAS MAIORES DE MADEIRA) TRANSPORTADOS POR CREMALHEIRA. ACONDICIONAMENTO FINAL EM CAIXA ROLL ON/ ROLL OFF. EXCLUSO FRETE. AF_09/2025</t>
  </si>
  <si>
    <t>REMOÇÃO DE ENTULHO CLASSE B (PEÇAS MAIORES DE MADEIRA) TRANSPORTADOS POR GRUA. ACONDICIONAMENTO FINAL EM CAIXA ROLL ON/ ROLL OFF. EXCLUSO FRETE. AF_09/2025</t>
  </si>
  <si>
    <t>REMOÇÃO DE ENTULHO CLASSE B (PLASTICO/ PAPEL/ METAL) ARMAZENADO INICIALMENTE EM BOMBONAS E ACONDICIONAMENTO FINAL EM ABRIGOS COBERTOS. EXCLUSO FRETE. AF_09/2025</t>
  </si>
  <si>
    <t>RESERVATÓRIO DE CONCRETO PRÉ-FABRICADO, DIÂMETRO IGUAL A 2,5 M E ALTURA TOTAL IGUAL A 10,5 M - FORNECIMENTO E INSTALAÇÃO. AF_12/2025</t>
  </si>
  <si>
    <t>RESERVATÓRIO DE CONCRETO PRÉ-FABRICADO, DIÂMETRO IGUAL A 2,5 M E ALTURA TOTAL IGUAL A 15,0 M - FORNECIMENTO E INSTALAÇÃO. AF_12/2025</t>
  </si>
  <si>
    <t>RESERVATÓRIO DE CONCRETO PRÉ-FABRICADO, DIÂMETRO IGUAL A 2,5 M E ALTURA TOTAL IGUAL A 20,0 M - FORNECIMENTO E INSTALAÇÃO. AF_12/2025</t>
  </si>
  <si>
    <t>RESERVATÓRIO DE CONCRETO PRÉ-FABRICADO, DIÂMETRO IGUAL A 2,5 M E ALTURA TOTAL IGUAL A 25,0 M - FORNECIMENTO E INSTALAÇÃO. AF_12/2025</t>
  </si>
  <si>
    <t>RESERVATÓRIO DE CONCRETO PRÉ-FABRICADO, DIÂMETRO IGUAL A 2,5 M E ALTURA TOTAL IGUAL A 30,5 M - FORNECIMENTO E INSTALAÇÃO. AF_12/2025</t>
  </si>
  <si>
    <t>RESERVATÓRIO DE CONCRETO PRÉ-FABRICADO, DIÂMETRO IGUAL A 2,5 M E ALTURA TOTAL MENOR OU IGUAL A 30,5 M - SOMENTE INSTALAÇÃO, SEM FORNECIMENTO. AF_12/2025</t>
  </si>
  <si>
    <t>RESERVATÓRIO DE CONCRETO PRÉ-FABRICADO, DIÂMETRO IGUAL A 3,0 M E ALTURA TOTAL IGUAL A 10,5 M - FORNECIMENTO E INSTALAÇÃO. AF_12/2025</t>
  </si>
  <si>
    <t>RESERVATÓRIO DE CONCRETO PRÉ-FABRICADO, DIÂMETRO IGUAL A 3,0 M E ALTURA TOTAL IGUAL A 15,0 M - FORNECIMENTO E INSTALAÇÃO. AF_12/2025</t>
  </si>
  <si>
    <t>RESERVATÓRIO DE CONCRETO PRÉ-FABRICADO, DIÂMETRO IGUAL A 3,0 M E ALTURA TOTAL IGUAL A 20,0 M - FORNECIMENTO E INSTALAÇÃO. AF_12/2025</t>
  </si>
  <si>
    <t>RESERVATÓRIO DE CONCRETO PRÉ-FABRICADO, DIÂMETRO IGUAL A 3,0 M E ALTURA TOTAL IGUAL A 25,0 M - FORNECIMENTO E INSTALAÇÃO. AF_12/2025</t>
  </si>
  <si>
    <t>RESERVATÓRIO DE CONCRETO PRÉ-FABRICADO, DIÂMETRO IGUAL A 3,0 M E ALTURA TOTAL IGUAL A 30,5 M - FORNECIMENTO E INSTALAÇÃO. AF_12/2025</t>
  </si>
  <si>
    <t>RESERVATÓRIO DE CONCRETO PRÉ-FABRICADO, DIÂMETRO IGUAL A 3,0 M E ALTURA TOTAL MENOR OU IGUAL A 30,5 M - SOMENTE INSTALAÇÃO, SEM FORNECIMENTO. AF_12/2025</t>
  </si>
  <si>
    <t>RESERVATÓRIO METÁLICO, TIPO TAÇA COM COLUNA SECA E CAPACIDADE IGUAL A 10.000 L - FORNECIMENTO E INSTALAÇÃO. AF_12/2025</t>
  </si>
  <si>
    <t>RESERVATÓRIO METÁLICO, TIPO TAÇA COM COLUNA SECA E CAPACIDADE IGUAL A 100.000 L - FORNECIMENTO E INSTALAÇÃO. AF_12/2025</t>
  </si>
  <si>
    <t>RESERVATÓRIO METÁLICO, TIPO TAÇA COM COLUNA SECA E CAPACIDADE IGUAL A 15.000 L - FORNECIMENTO E INSTALAÇÃO. AF_12/2025</t>
  </si>
  <si>
    <t>RESERVATÓRIO METÁLICO, TIPO TAÇA COM COLUNA SECA E CAPACIDADE IGUAL A 20.000 L - FORNECIMENTO E INSTALAÇÃO. AF_12/2025</t>
  </si>
  <si>
    <t>RESERVATÓRIO METÁLICO, TIPO TAÇA COM COLUNA SECA E CAPACIDADE IGUAL A 30.000 L - FORNECIMENTO E INSTALAÇÃO. AF_12/2025</t>
  </si>
  <si>
    <t>RESERVATÓRIO METÁLICO, TIPO TAÇA COM COLUNA SECA E CAPACIDADE IGUAL A 40.000 L - FORNECIMENTO E INSTALAÇÃO. AF_12/2025</t>
  </si>
  <si>
    <t>RESERVATÓRIO METÁLICO, TIPO TAÇA COM COLUNA SECA E CAPACIDADE IGUAL A 5.000 L - FORNECIMENTO E INSTALAÇÃO. AF_12/2025</t>
  </si>
  <si>
    <t>RESERVATÓRIO METÁLICO, TIPO TAÇA COM COLUNA SECA E CAPACIDADE IGUAL A 50.000 L - FORNECIMENTO E INSTALAÇÃO. AF_12/2025</t>
  </si>
  <si>
    <t>RESERVATÓRIO METÁLICO, TIPO TAÇA COM COLUNA SECA E CAPACIDADE IGUAL A 75.000 L - FORNECIMENTO E INSTALAÇÃO. AF_12/2025</t>
  </si>
  <si>
    <t>RESERVATÓRIO METÁLICO, TIPO TAÇA COM ÁGUA NA COLUNA E CAPACIDADE IGUAL A 10.000 L - FORNECIMENTO E INSTALAÇÃO. AF_12/2025</t>
  </si>
  <si>
    <t>RESERVATÓRIO METÁLICO, TIPO TAÇA COM ÁGUA NA COLUNA E CAPACIDADE IGUAL A 100.000 L - FORNECIMENTO E INSTALAÇÃO. AF_12/2025</t>
  </si>
  <si>
    <t>RESERVATÓRIO METÁLICO, TIPO TAÇA COM ÁGUA NA COLUNA E CAPACIDADE IGUAL A 15.000 L - FORNECIMENTO E INSTALAÇÃO. AF_12/2025</t>
  </si>
  <si>
    <t>RESERVATÓRIO METÁLICO, TIPO TAÇA COM ÁGUA NA COLUNA E CAPACIDADE IGUAL A 20.000 L - FORNECIMENTO E INSTALAÇÃO. AF_12/2025</t>
  </si>
  <si>
    <t>RESERVATÓRIO METÁLICO, TIPO TAÇA COM ÁGUA NA COLUNA E CAPACIDADE IGUAL A 30.000 L - FORNECIMENTO E INSTALAÇÃO. AF_12/2025</t>
  </si>
  <si>
    <t>RESERVATÓRIO METÁLICO, TIPO TAÇA COM ÁGUA NA COLUNA E CAPACIDADE IGUAL A 40.000 L - FORNECIMENTO E INSTALAÇÃO. AF_12/2025</t>
  </si>
  <si>
    <t>RESERVATÓRIO METÁLICO, TIPO TAÇA COM ÁGUA NA COLUNA E CAPACIDADE IGUAL A 5.000 L - FORNECIMENTO E INSTALAÇÃO. AF_12/2025</t>
  </si>
  <si>
    <t>RESERVATÓRIO METÁLICO, TIPO TAÇA COM ÁGUA NA COLUNA E CAPACIDADE IGUAL A 50.000 L - FORNECIMENTO E INSTALAÇÃO. AF_12/2025</t>
  </si>
  <si>
    <t>RESERVATÓRIO METÁLICO, TIPO TAÇA COM ÁGUA NA COLUNA E CAPACIDADE IGUAL A 75.000 L - FORNECIMENTO E INSTALAÇÃO. AF_12/2025</t>
  </si>
  <si>
    <t>RESERVATÓRIO METÁLICO, TIPO TUBULAR E CAPACIDADE IGUAL A 10.000 L - FORNECIMENTO E INSTALAÇÃO. AF_12/2025</t>
  </si>
  <si>
    <t>RESERVATÓRIO METÁLICO, TIPO TUBULAR E CAPACIDADE IGUAL A 100.000 L - FORNECIMENTO E INSTALAÇÃO. AF_12/2025</t>
  </si>
  <si>
    <t>RESERVATÓRIO METÁLICO, TIPO TUBULAR E CAPACIDADE IGUAL A 15.000 L - FORNECIMENTO E INSTALAÇÃO. AF_12/2025</t>
  </si>
  <si>
    <t>RESERVATÓRIO METÁLICO, TIPO TUBULAR E CAPACIDADE IGUAL A 20.000 L - FORNECIMENTO E INSTALAÇÃO. AF_12/2025</t>
  </si>
  <si>
    <t>RESERVATÓRIO METÁLICO, TIPO TUBULAR E CAPACIDADE IGUAL A 30.000 L - FORNECIMENTO E INSTALAÇÃO. AF_12/2025</t>
  </si>
  <si>
    <t>RESERVATÓRIO METÁLICO, TIPO TUBULAR E CAPACIDADE IGUAL A 40.000 L - FORNECIMENTO E INSTALAÇÃO. AF_12/2025</t>
  </si>
  <si>
    <t>RESERVATÓRIO METÁLICO, TIPO TUBULAR E CAPACIDADE IGUAL A 5.000 L - FORNECIMENTO E INSTALAÇÃO. AF_12/2025</t>
  </si>
  <si>
    <t>RESERVATÓRIO METÁLICO, TIPO TUBULAR E CAPACIDADE IGUAL A 50.000 L - FORNECIMENTO E INSTALAÇÃO. AF_12/2025</t>
  </si>
  <si>
    <t>RESERVATÓRIO METÁLICO, TIPO TUBULAR E CAPACIDADE IGUAL A 75.000 L - FORNECIMENTO E INSTALAÇÃO. AF_12/2025</t>
  </si>
  <si>
    <t>REVESTIMENTO CERÂMICO PARA PAREDES EXTERNAS EM PASTILHAS DE PORCELANA 2,5 X 2,5 CM (PLACAS DE 30 X 30 CM), ALINHADAS A PRUMO, APLICADO EM SUPERFÍCIES INTERNAS DE SACADA. AF_02/2023</t>
  </si>
  <si>
    <t>REVESTIMENTO CERÂMICO PARA PAREDES EXTERNAS EM PASTILHAS DE PORCELANA 2,5 X 2,5 CM (PLACAS DE 30 X 30 CM), ALINHADAS A PRUMO. AF_02/2023</t>
  </si>
  <si>
    <t>REVESTIMENTO CERÂMICO PARA PAREDES EXTERNAS EM PASTILHAS DE PORCELANA 5 X 5 CM (PLACAS DE 30 X 30 CM), ALINHADAS A PRUMO, APLICADO EM SUPERFÍCIES INTERNAS DE SACADA. AF_02/2023</t>
  </si>
  <si>
    <t>REVESTIMENTO CERÂMICO PARA PAREDES EXTERNAS EM PASTILHAS DE PORCELANA 5 X 5 CM (PLACAS DE 30 X 30 CM), ALINHADAS A PRUMO. AF_02/2023</t>
  </si>
  <si>
    <t>REVESTIMENTO CERÂMICO PARA PAREDES EXTERNAS, COM PLACAS TIPO GRÊS OU SEMIGRÊS, FORMATO MENOR OU IGUAL A 200 CM2, ALINHADAS A PRUMO, APLICADO EM SUPERFÍCIES INTERNAS DE SACADA. AF_02/2023</t>
  </si>
  <si>
    <t>REVESTIMENTO CERÂMICO PARA PAREDES EXTERNAS, COM PLACAS TIPO GRÊS OU SEMIGRÊS, FORMATO MENOR OU IGUAL A 200 CM2, ALINHADAS A PRUMO. AF_02/2023</t>
  </si>
  <si>
    <t>REVESTIMENTO CERÂMICO PARA PAREDES EXTERNAS, COM PLACAS TIPO GRÊS OU SEMIGRÊS, FORMATO MENOR OU IGUAL A 200 CM2, DISPOSTAS EM AMARRAÇÃO, APLICADO EM SUPERFÍCIES INTERNAS DE SACADA. AF_02/2023</t>
  </si>
  <si>
    <t>REVESTIMENTO CERÂMICO PARA PAREDES EXTERNAS, COM PLACAS TIPO GRÊS OU SEMIGRÊS, FORMATO MENOR OU IGUAL A 200 CM2, DISPOSTAS EM AMARRAÇÃO. AF_02/2023</t>
  </si>
  <si>
    <t>REVESTIMENTO CERÂMICO PARA PAREDES INTERNAS COM PLACAS TIPO ESMALTADA DE DIMENSÕES 20X20 CM APLICADAS A MEIA ALTURA DAS PAREDES. AF_02/2023_PE</t>
  </si>
  <si>
    <t>REVESTIMENTO CERÂMICO PARA PAREDES INTERNAS COM PLACAS TIPO ESMALTADA DE DIMENSÕES 20X20 CM APLICADAS EM DIAGONAL, A MEIA ALTURA DAS PAREDES. AF_02/2023_PE</t>
  </si>
  <si>
    <t>REVESTIMENTO CERÂMICO PARA PAREDES INTERNAS COM PLACAS TIPO ESMALTADA DE DIMENSÕES 20X20 CM APLICADAS EM DIAGONAL, NA ALTURA INTEIRA DAS PAREDES. AF_02/2023_PE</t>
  </si>
  <si>
    <t>REVESTIMENTO CERÂMICO PARA PAREDES INTERNAS COM PLACAS TIPO ESMALTADA DE DIMENSÕES 20X20 CM APLICADAS NA ALTURA INTEIRA DAS PAREDES. AF_02/2023_PE</t>
  </si>
  <si>
    <t>REVESTIMENTO CERÂMICO PARA PAREDES INTERNAS COM PLACAS TIPO ESMALTADA DE DIMENSÕES 25X35 CM APLICADAS A MEIA ALTURA DAS PAREDES. AF_02/2023_PE</t>
  </si>
  <si>
    <t>REVESTIMENTO CERÂMICO PARA PAREDES INTERNAS COM PLACAS TIPO ESMALTADA DE DIMENSÕES 25X35 CM APLICADAS NA ALTURA INTEIRA DAS PAREDES. AF_02/2023_PE</t>
  </si>
  <si>
    <t>REVESTIMENTO CERÂMICO PARA PAREDES INTERNAS COM PLACAS TIPO ESMALTADA DE DIMENSÕES 33X45 CM APLICADAS A MEIA ALTURA DAS PAREDES. AF_02/2023_PE</t>
  </si>
  <si>
    <t>REVESTIMENTO CERÂMICO PARA PAREDES INTERNAS COM PLACAS TIPO ESMALTADA DE DIMENSÕES 33X45 CM APLICADAS NA ALTURA INTEIRA DAS PAREDES. AF_02/2023_PE</t>
  </si>
  <si>
    <t>REVESTIMENTO CERÂMICO PARA PAREDES INTERNAS COM PLACAS TIPO ESMALTADA DE DIMENSÕES 60X60 CM APLICADAS A MEIA ALTURA DAS PAREDES. AF_02/2023_PE</t>
  </si>
  <si>
    <t>REVESTIMENTO CERÂMICO PARA PAREDES INTERNAS COM PLACAS TIPO ESMALTADA DE DIMENSÕES 60X60 CM APLICADAS NA ALTURA INTEIRA DAS PAREDES. AF_02/2023_PE</t>
  </si>
  <si>
    <t>REVESTIMENTO CERÂMICO PARA PAREDES INTERNAS COM PLACAS TIPO PASTILHA DE DIMENSÕES 2,5 X 2,5 CM (PLACAS DE 30 X 30 CM) CM APLICADAS A MEIA ALTURA DAS PAREDES. AF_02/2023</t>
  </si>
  <si>
    <t>REVESTIMENTO CERÂMICO PARA PAREDES INTERNAS COM PLACAS TIPO PASTILHA DE DIMENSÕES 2,5 X 2,5 CM (PLACAS DE 30 X 30 CM) CM APLICADAS NA ALTURA INTEIRA DAS PAREDES. AF_02/2023</t>
  </si>
  <si>
    <t>REVESTIMENTO CERÂMICO PARA PAREDES INTERNAS COM PLACAS TIPO PASTILHA DE DIMENSÕES 5 X 5 CM (PLACAS DE 30 X 30 CM) CM APLICADAS A MEIA ALTURA DAS PAREDES. AF_02/2023</t>
  </si>
  <si>
    <t>REVESTIMENTO CERÂMICO PARA PAREDES INTERNAS COM PLACAS TIPO PASTILHA DE DIMENSÕES 5 X 5 CM (PLACAS DE 30 X 30 CM) CM APLICADAS NA ALTURA INTEIRA DAS PAREDES. AF_02/2023</t>
  </si>
  <si>
    <t>REVESTIMENTO CERÂMICO PARA PISO COM PLACAS TIPO ESMALTADA DE DIMENSÕES 35X35 CM APLICADA EM AMBIENTES DE ÁREA ENTRE 5 M2 E 10 M2. AF_02/2023_PE</t>
  </si>
  <si>
    <t>REVESTIMENTO CERÂMICO PARA PISO COM PLACAS TIPO ESMALTADA DE DIMENSÕES 35X35 CM APLICADA EM AMBIENTES DE ÁREA MAIOR QUE 10 M2. AF_02/2023_PE</t>
  </si>
  <si>
    <t>REVESTIMENTO CERÂMICO PARA PISO COM PLACAS TIPO ESMALTADA DE DIMENSÕES 35X35 CM APLICADA EM AMBIENTES DE ÁREA MENOR QUE 5 M2. AF_02/2023_PE</t>
  </si>
  <si>
    <t>REVESTIMENTO CERÂMICO PARA PISO COM PLACAS TIPO ESMALTADA DE DIMENSÕES 35X35 CM APLICADA EM DIAGONAL EM AMBIENTES DE ÁREA ENTRE 5 M² E 10 M². AF_02/2023_PE</t>
  </si>
  <si>
    <t>REVESTIMENTO CERÂMICO PARA PISO COM PLACAS TIPO ESMALTADA DE DIMENSÕES 35X35 CM APLICADA EM DIAGONAL EM AMBIENTES DE ÁREA MAIOR QUE 10 M². AF_02/2023_PE</t>
  </si>
  <si>
    <t>REVESTIMENTO CERÂMICO PARA PISO COM PLACAS TIPO ESMALTADA DE DIMENSÕES 35X35 CM APLICADA EM DIAGONAL EM AMBIENTES DE ÁREA MENOR QUE 5 M². AF_02/2023_PE</t>
  </si>
  <si>
    <t>REVESTIMENTO CERÂMICO PARA PISO COM PLACAS TIPO ESMALTADA DE DIMENSÕES 45X45 CM APLICADA EM AMBIENTES DE ÁREA ENTRE 5 M2 E 10 M2. AF_02/2023_PE</t>
  </si>
  <si>
    <t>REVESTIMENTO CERÂMICO PARA PISO COM PLACAS TIPO ESMALTADA DE DIMENSÕES 45X45 CM APLICADA EM AMBIENTES DE ÁREA MAIOR QUE 10 M2. AF_02/2023_PE</t>
  </si>
  <si>
    <t>REVESTIMENTO CERÂMICO PARA PISO COM PLACAS TIPO ESMALTADA DE DIMENSÕES 45X45 CM APLICADA EM AMBIENTES DE ÁREA MENOR QUE 5 M2. AF_02/2023_PE</t>
  </si>
  <si>
    <t>REVESTIMENTO CERÂMICO PARA PISO COM PLACAS TIPO ESMALTADA DE DIMENSÕES 45X45 CM APLICADA EM DIAGONAL EM AMBIENTES DE ÁREA ENTRE 5 M² E 10 M². AF_02/2023_PE</t>
  </si>
  <si>
    <t>REVESTIMENTO CERÂMICO PARA PISO COM PLACAS TIPO ESMALTADA DE DIMENSÕES 45X45 CM APLICADA EM DIAGONAL EM AMBIENTES DE ÁREA MAIOR QUE 10 M². AF_02/2023_PE</t>
  </si>
  <si>
    <t>REVESTIMENTO CERÂMICO PARA PISO COM PLACAS TIPO ESMALTADA DE DIMENSÕES 45X45 CM APLICADA EM DIAGONAL EM AMBIENTES DE ÁREA MENOR QUE 5 M². AF_02/2023_PE</t>
  </si>
  <si>
    <t>REVESTIMENTO CERÂMICO PARA PISO COM PLACAS TIPO ESMALTADA DE DIMENSÕES 60X60 CM APLICADA EM AMBIENTES DE ÁREA ENTRE 5 M2 E 10 M2. AF_02/2023_PE</t>
  </si>
  <si>
    <t>REVESTIMENTO CERÂMICO PARA PISO COM PLACAS TIPO ESMALTADA DE DIMENSÕES 60X60 CM APLICADA EM AMBIENTES DE ÁREA MAIOR QUE 10 M2. AF_02/2023_PE</t>
  </si>
  <si>
    <t>REVESTIMENTO CERÂMICO PARA PISO COM PLACAS TIPO ESMALTADA DE DIMENSÕES 60X60 CM APLICADA EM AMBIENTES DE ÁREA MENOR QUE 5 M2. AF_02/2023_PE</t>
  </si>
  <si>
    <t>REVESTIMENTO CERÂMICO PARA PISO COM PLACAS TIPO ESMALTADA DE DIMENSÕES 80X80 CM APLICADA EM AMBIENTES DE ÁREA ENTRE 5 M² E 10 M². AF_02/2023_PE</t>
  </si>
  <si>
    <t>REVESTIMENTO CERÂMICO PARA PISO COM PLACAS TIPO ESMALTADA DE DIMENSÕES 80X80 CM APLICADA EM AMBIENTES DE ÁREA MAIOR QUE 10 M². AF_02/2023_PE</t>
  </si>
  <si>
    <t>REVESTIMENTO CERÂMICO PARA PISO COM PLACAS TIPO ESMALTADA DE DIMENSÕES 80X80 CM APLICADA EM AMBIENTES DE ÁREA MENOR QUE 5 M². AF_02/2023_PE</t>
  </si>
  <si>
    <t>REVESTIMENTO CERÂMICO PARA PISO COM PLACAS TIPO PORCELANATO DE DIMENSÕES 60X60 CM APLICADA EM AMBIENTES DE ÁREA ENTRE 5 M² E 10 M². AF_02/2023_PE</t>
  </si>
  <si>
    <t>REVESTIMENTO CERÂMICO PARA PISO COM PLACAS TIPO PORCELANATO DE DIMENSÕES 60X60 CM APLICADA EM AMBIENTES DE ÁREA MAIOR QUE 10 M². AF_02/2023_PE</t>
  </si>
  <si>
    <t>REVESTIMENTO CERÂMICO PARA PISO COM PLACAS TIPO PORCELANATO DE DIMENSÕES 60X60 CM APLICADA EM AMBIENTES DE ÁREA MENOR QUE 5 M². AF_02/2023_PE</t>
  </si>
  <si>
    <t>REVESTIMENTO CERÂMICO PARA PISO COM PLACAS TIPO PORCELANATO DE DIMENSÕES 80X80 CM APLICADA EM AMBIENTES DE ÁREA ENTRE 5 M² E 10 M². AF_02/2023_PE</t>
  </si>
  <si>
    <t>REVESTIMENTO CERÂMICO PARA PISO COM PLACAS TIPO PORCELANATO DE DIMENSÕES 80X80 CM APLICADA EM AMBIENTES DE ÁREA MAIOR QUE 10 M². AF_02/2023_PE</t>
  </si>
  <si>
    <t>REVESTIMENTO CERÂMICO PARA PISO COM PLACAS TIPO PORCELANATO DE DIMENSÕES 80X80 CM APLICADA EM AMBIENTES DE ÁREA MENOR QUE 5 M². AF_02/2023_PE</t>
  </si>
  <si>
    <t>RODAPÉ CERÂMICO DE 7CM DE ALTURA COM PLACAS TIPO ESMALTADA DE DIMENSÕES 35X35CM. AF_02/2023</t>
  </si>
  <si>
    <t>RODAPÉ CERÂMICO DE 7CM DE ALTURA COM PLACAS TIPO ESMALTADA DE DIMENSÕES 45X45CM. AF_02/2023</t>
  </si>
  <si>
    <t>RODAPÉ CERÂMICO DE 7CM DE ALTURA COM PLACAS TIPO ESMALTADA DE DIMENSÕES 60X60CM. AF_02/2023</t>
  </si>
  <si>
    <t>RODAPÉ CERÂMICO DE 7CM DE ALTURA COM PLACAS TIPO ESMALTADA DE DIMENSÕES 80X80CM. AF_02/2023</t>
  </si>
  <si>
    <t>PINTURA DE DEMARCAÇÃO DE VAGA COM TINTA ACRÍLICA, E = 10 CM, APLICAÇÃO MANUAL. AF_05/2021</t>
  </si>
  <si>
    <t>PINTURA DE DEMARCAÇÃO DE VAGA COM TINTA ACRÍLICA, E = 10 CM, APLICAÇÃO MECÂNICA COM DEMARCADORA A TRAÇÃO MANUAL. AF_05/2021</t>
  </si>
  <si>
    <t>PINTURA DE EIXO VIÁRIO COM TINTA RETRORREFLETIVA A BASE DE RESINA ACRÍLICA COM MICROESFERAS DE VIDRO, E = 10 CM, APLICAÇÃO MECÂNICA COM DEMARCADORA A TRAÇÃO MANUAL. AF_05/2021</t>
  </si>
  <si>
    <t>PINTURA DE EIXO VIÁRIO SOBRE ASFALTO COM TINTA RETRORREFLETIVA A BASE DE RESINA ACRÍLICA COM MICROESFERAS DE VIDRO, E = 10 CM, APLICAÇÃO MECÂNICA COM DEMARCADORA AUTOPROPELIDA. AF_05/2021</t>
  </si>
  <si>
    <t>PINTURA DE FAIXA DE PEDESTRE OU ZEBRADA COM TINTA ACRÍLICA, E = 30 CM, APLICAÇÃO MANUAL. AF_05/2021</t>
  </si>
  <si>
    <t>PINTURA DE FAIXA DE PEDESTRE OU ZEBRADA COM TINTA ACRÍLICA, E = 30 CM, APLICAÇÃO MECÂNICA COM DEMARCADORA A TRAÇÃO MANUAL. AF_05/2021</t>
  </si>
  <si>
    <t>PINTURA DE FAIXA DE PEDESTRE OU ZEBRADA COM TINTA EPÓXI, E = 30 CM, APLICAÇÃO MANUAL. AF_05/2021</t>
  </si>
  <si>
    <t>PINTURA DE FAIXA DE PEDESTRE OU ZEBRADA COM TINTA RETRORREFLETIVA A BASE DE RESINA ACRÍLICA COM MICROESFERAS DE VIDRO, E = 30 CM, APLICAÇÃO MECÂNICA COM DEMARCADORA A TRAÇÃO MANUAL. AF_05/2021</t>
  </si>
  <si>
    <t>PINTURA DE FAIXA DE PEDESTRE OU ZEBRADA TINTA RETRORREFLETIVA A BASE DE RESINA ACRÍLICA COM MICROESFERAS DE VIDRO, E = 30 CM, APLICAÇÃO MANUAL. AF_05/2021</t>
  </si>
  <si>
    <t>PINTURA DE MEIO-FIO COM TINTA BRANCA A BASE DE CAL (CAIAÇÃO). AF_05/2021</t>
  </si>
  <si>
    <t>PINTURA DE NÚMEROS E LETRAS PARA SINALIZAÇÃO HORIZONTAL, ALTURA 100 MM, APLICADOR SPRAY E MOLDE PLÁSTICO. AF_05/2021</t>
  </si>
  <si>
    <t>PINTURA DE SÍMBOLO "BICICLETA" COM TINTA ACRÍLICA, UTILIZAÇÃO DE MOLDE PLÁSTICO E APLICAÇÃO MECÂNICA, 150X60 CM. AF_05/2021</t>
  </si>
  <si>
    <t>PINTURA DE SÍMBOLO "DEFICIENTE FÍSICO" COM TINTA ACRÍLICA, UTILIZAÇÃO DE MOLDE PLÁSTICO E APLICAÇÃO MECÂNICA, 120X120 CM. AF_05/2021</t>
  </si>
  <si>
    <t>PINTURA DE SÍMBOLO "GESTANTE" COM TINTA ACRÍLICA, UTILIZAÇÃO DE MOLDE PLÁSTICO E APLICAÇÃO MECÂNICA, 120X120 CM. AF_05/2021</t>
  </si>
  <si>
    <t>PINTURA DE SÍMBOLO "IDOSO" COM TINTA ACRÍLICA, UTILIZAÇÃO DE MOLDE PLÁSTICO E APLICAÇÃO MECÂNICA, 120X120 CM. AF_05/2021</t>
  </si>
  <si>
    <t>PINTURA DE SÍMBOLO "PEDESTRE" COM TINTA ACRÍLICA, UTILIZAÇÃO DE MOLDE PLÁSTICO E APLICAÇÃO MECÂNICA, 130X90 CM. AF_05/2021</t>
  </si>
  <si>
    <t>PINTURA DE SÍMBOLOS E TEXTOS COM TINTA ACRÍLICA, DEMARCAÇÃO COM FITA ADESIVA E APLICAÇÃO COM ROLO. AF_05/2021</t>
  </si>
  <si>
    <t>FORNECIMENTO E INSTALAÇÃO DE PLACA DE OBRA COM CHAPA GALVANIZADA E ESTRUTURA DE MADEIRA. AF_03/2022_PS</t>
  </si>
  <si>
    <t>FORNECIMENTO E INSTALAÇÃO DE PLACA DE SINALIZAÇÃO EM CHAPA DE ALUMÍNIO EM SUPORTE DE CONCRETO. AF_03/2022</t>
  </si>
  <si>
    <t>FORNECIMENTO E INSTALAÇÃO DE PLACA DE SINALIZAÇÃO EM CHAPA DE ALUMÍNIO EM SUPORTE DE MADEIRA. AF_03/2022</t>
  </si>
  <si>
    <t>FORNECIMENTO E INSTALAÇÃO DE PLACA DE SINALIZAÇÃO EM CHAPA DE ALUMÍNIO EM SUPORTE METÁLICO. AF_03/2022</t>
  </si>
  <si>
    <t>FORNECIMENTO E INSTALAÇÃO DE PLACA DE SINALIZAÇÃO EM CHAPA DE AÇO EM SUPORTE DE CONCRETO. AF_03/2022</t>
  </si>
  <si>
    <t>FORNECIMENTO E INSTALAÇÃO DE PLACA DE SINALIZAÇÃO EM CHAPA DE AÇO EM SUPORTE DE MADEIRA. AF_03/2022</t>
  </si>
  <si>
    <t>FORNECIMENTO E INSTALAÇÃO DE PLACA DE SINALIZAÇÃO EM CHAPA DE AÇO EM SUPORTE METÁLICO. AF_03/2022</t>
  </si>
  <si>
    <t>FORNECIMENTO E INSTALAÇÃO DE PLACA DE SINALIZAÇÃO EM PÓRTICO E SEMI-PÓRTICO. AF_03/2022</t>
  </si>
  <si>
    <t>FORNECIMENTO E INSTALAÇÃO DE PÓRTICO METÁLICO COM VÃO DE 10,3 M. AF_03/2022</t>
  </si>
  <si>
    <t>FORNECIMENTO E INSTALAÇÃO DE PÓRTICO METÁLICO COM VÃO DE 11,4 M. AF_03/2022</t>
  </si>
  <si>
    <t>FORNECIMENTO E INSTALAÇÃO DE PÓRTICO METÁLICO COM VÃO DE 12,5 M. AF_03/2022</t>
  </si>
  <si>
    <t>FORNECIMENTO E INSTALAÇÃO DE PÓRTICO METÁLICO COM VÃO DE 13,6 M. AF_03/2022</t>
  </si>
  <si>
    <t>FORNECIMENTO E INSTALAÇÃO DE PÓRTICO METÁLICO COM VÃO DE 14,8 M. AF_03/2022</t>
  </si>
  <si>
    <t>FORNECIMENTO E INSTALAÇÃO DE PÓRTICO METÁLICO COM VÃO DE 15,9 M. AF_03/2022</t>
  </si>
  <si>
    <t>FORNECIMENTO E INSTALAÇÃO DE PÓRTICO METÁLICO COM VÃO DE 17 M. AF_03/2022</t>
  </si>
  <si>
    <t>FORNECIMENTO E INSTALAÇÃO DE PÓRTICO METÁLICO COM VÃO DE 18,1 M. AF_03/2022</t>
  </si>
  <si>
    <t>FORNECIMENTO E INSTALAÇÃO DE PÓRTICO METÁLICO COM VÃO DE 19,2 M. AF_03/2022</t>
  </si>
  <si>
    <t>FORNECIMENTO E INSTALAÇÃO DE PÓRTICO METÁLICO COM VÃO DE 20,3 M. AF_03/2022</t>
  </si>
  <si>
    <t>FORNECIMENTO E INSTALAÇÃO DE PÓRTICO METÁLICO COM VÃO DE 21,5 M. AF_03/2022</t>
  </si>
  <si>
    <t>FORNECIMENTO E INSTALAÇÃO DE PÓRTICO METÁLICO COM VÃO DE 22,6 M. AF_03/2022</t>
  </si>
  <si>
    <t>FORNECIMENTO E INSTALAÇÃO DE PÓRTICO METÁLICO COM VÃO DE 23,7 M. AF_03/2022</t>
  </si>
  <si>
    <t>FORNECIMENTO E INSTALAÇÃO DE PÓRTICO METÁLICO COM VÃO DE 24,8 M. AF_03/2022</t>
  </si>
  <si>
    <t>FORNECIMENTO E INSTALAÇÃO DE PÓRTICO METÁLICO COM VÃO DE 26 M. AF_03/2022</t>
  </si>
  <si>
    <t>FORNECIMENTO E INSTALAÇÃO DE PÓRTICO METÁLICO COM VÃO DE 27,1 M. AF_03/2022</t>
  </si>
  <si>
    <t>FORNECIMENTO E INSTALAÇÃO DE PÓRTICO METÁLICO COM VÃO DE 9,2 M. AF_03/2022</t>
  </si>
  <si>
    <t>FORNECIMENTO E INSTALAÇÃO DE SEMI PÓRTICO DUPLO METÁLICO COM VÃO DE 2,7 M. AF_03/2022</t>
  </si>
  <si>
    <t>FORNECIMENTO E INSTALAÇÃO DE SEMI PÓRTICO DUPLO METÁLICO COM VÃO DE 3,8 M. AF_03/2022</t>
  </si>
  <si>
    <t>FORNECIMENTO E INSTALAÇÃO DE SEMI PÓRTICO DUPLO METÁLICO COM VÃO DE 4,9 M. AF_03/2022</t>
  </si>
  <si>
    <t>FORNECIMENTO E INSTALAÇÃO DE SEMI PÓRTICO DUPLO METÁLICO COM VÃO DE 6 M. AF_03/2022</t>
  </si>
  <si>
    <t>FORNECIMENTO E INSTALAÇÃO DE SEMI PÓRTICO DUPLO METÁLICO COM VÃO DE 7,2 M. AF_03/2022</t>
  </si>
  <si>
    <t>FORNECIMENTO E INSTALAÇÃO DE SEMI PÓRTICO DUPLO METÁLICO COM VÃO DE 8,3 M. AF_03/2022</t>
  </si>
  <si>
    <t>FORNECIMENTO E INSTALAÇÃO DE SEMI PÓRTICO METÁLICO COM VÃO DE 2,7 M. AF_03/2022</t>
  </si>
  <si>
    <t>FORNECIMENTO E INSTALAÇÃO DE SEMI PÓRTICO METÁLICO COM VÃO DE 3,8 M. AF_03/2022</t>
  </si>
  <si>
    <t>FORNECIMENTO E INSTALAÇÃO DE SEMI PÓRTICO METÁLICO COM VÃO DE 4,9 M. AF_03/2022</t>
  </si>
  <si>
    <t>FORNECIMENTO E INSTALAÇÃO DE SEMI PÓRTICO METÁLICO COM VÃO DE 6 M. AF_03/2022</t>
  </si>
  <si>
    <t>FORNECIMENTO E INSTALAÇÃO DE SEMI PÓRTICO METÁLICO COM VÃO DE 7,2 M. AF_03/2022</t>
  </si>
  <si>
    <t>FORNECIMENTO E INSTALAÇÃO DE SEMI PÓRTICO METÁLICO COM VÃO DE 8,3 M. AF_03/2022</t>
  </si>
  <si>
    <t>FORNECIMENTO E INSTALAÇÃO DE SUPORTE DE MADEIRA PARA PLACAS DE SINALIZAÇÃO EM CONCRETO, COM H= DE 2,5 M E SEÇÃO DE 7,5 X 7,5 CM. AF_03/2022</t>
  </si>
  <si>
    <t>FORNECIMENTO E INSTALAÇÃO DE SUPORTE DE MADEIRA PARA PLACAS DE SINALIZAÇÃO, EM BASE DE CONCRETO, COM H= DE 2,0 M E SEÇÃO DE 7,5 X 7,5 CM. AF_03/2022</t>
  </si>
  <si>
    <t>FORNECIMENTO E INSTALAÇÃO DE SUPORTE DE MADEIRA PARA PLACAS DE SINALIZAÇÃO, EM SOLO, COM H= DE 2,0 M E SEÇÃO DE 7,5 X 7,5 CM. AF_03/2022</t>
  </si>
  <si>
    <t>FORNECIMENTO E INSTALAÇÃO DE SUPORTE DE MADEIRA PARA PLACAS DE SINALIZAÇÃO, EM SOLO, COM H= DE 2,5 M E SEÇÃO DE 7,5 X 7,5 CM. AF_03/2022</t>
  </si>
  <si>
    <t>FORNECIMENTO E INSTALAÇÃO DE SUPORTE METÁLICO GALVANIZADO PARA PLACAS DE SINALIZAÇÃO EM SOLO, COM H= DE 2,5 M E DIÂMETRO DE 2''. AF_03/2022</t>
  </si>
  <si>
    <t>FORNECIMENTO E INSTALAÇÃO DE SUPORTE METÁLICO GALVANIZADO PARA PLACAS DE SINALIZAÇÃO, EM BASE DE CONCRETO, COM H= DE 2,0 M E DIÂMETRO DE 2''. AF_03/2022</t>
  </si>
  <si>
    <t>FORNECIMENTO E INSTALAÇÃO DE SUPORTE METÁLICO GALVANIZADO PARA PLACAS DE SINALIZAÇÃO, EM BASE DE CONCRETO, COM H= DE 2,5 M E DIÂMETRO DE 2''. AF_03/2022</t>
  </si>
  <si>
    <t>FORNECIMENTO E INSTALAÇÃO DE SUPORTE METÁLICO GALVANIZADO PARA PLACAS DE SINALIZAÇÃO, EM SOLO, COM H= DE 2,0 M E DIÂMETRO DE 2''. AF_03/2022</t>
  </si>
  <si>
    <t>BASE METÁLICA PARA MASTRO 1 ½" PARA SPDA - FORNECIMENTO E INSTALAÇÃO. AF_08/2023</t>
  </si>
  <si>
    <t>CAPTOR TIPO FRANKLIN PARA SPDA - FORNECIMENTO E INSTALAÇÃO. AF_08/2023</t>
  </si>
  <si>
    <t>CONECTOR GRAMPO METÁLICO TIPO OLHAL, PARA SPDA, PARA HASTE DE ATERRAMENTO DE 3/4'' E CABOS DE 10 A 50 MM2 - FORNECIMENTO E INSTALAÇÃO. AF_08/2023</t>
  </si>
  <si>
    <t>CONECTOR GRAMPO METÁLICO TIPO OLHAL, PARA SPDA, PARA HASTE DE ATERRAMENTO DE 5/8'' E CABOS DE 10 A 50 MM2 - FORNECIMENTO E INSTALAÇÃO. AF_08/2023</t>
  </si>
  <si>
    <t>CONECTOR GRAMPO PARALELO METÁLICO, PARA SPDA, PARA CABOS DE 6 A 50 MM2 - FORNECIMENTO E INSTALAÇÃO. AF_08/2023</t>
  </si>
  <si>
    <t>CONECTOR SPLIT-BOLT, PARA SPDA, PARA CABOS ATÉ 35 MM2 - FORNECIMENTO E INSTALAÇÃO. AF_08/2023</t>
  </si>
  <si>
    <t>CONECTOR SPLIT-BOLT, PARA SPDA, PARA CABOS ATÉ 50 MM2 - FORNECIMENTO E INSTALAÇÃO. AF_08/2023</t>
  </si>
  <si>
    <t>CONECTOR SPLIT-BOLT, PARA SPDA, PARA CABOS ATÉ 70 MM2 - FORNECIMENTO E INSTALAÇÃO. AF_08/2023</t>
  </si>
  <si>
    <t>CONECTOR SPLIT-BOLT, PARA SPDA, PARA CABOS ATÉ 95 MM2 - FORNECIMENTO E INSTALAÇÃO. AF_08/2023</t>
  </si>
  <si>
    <t>CONECTOR SPLIT-BOLT, PARA SPDA, PARA CABOS DE 16 A 70 MM2 - FORNECIMENTO E INSTALAÇÃO. AF_08/2023</t>
  </si>
  <si>
    <t>CONJUNTO DE ESTAIAMENTO PARA MASTRO DE SPDA (COMPRIMENTO DOS ESTAIS = 12 M) - FORNECIMENTO E INSTALAÇÃO. AF_08/2023</t>
  </si>
  <si>
    <t>CONJUNTO DE ESTAIAMENTO PARA MASTRO DE SPDA (COMPRIMENTO DOS ESTAIS = 2 M) - FORNECIMENTO E INSTALAÇÃO. AF_08/2023</t>
  </si>
  <si>
    <t>CONJUNTO DE ESTAIAMENTO PARA MASTRO DE SPDA (COMPRIMENTO DOS ESTAIS = 4 M) - FORNECIMENTO E INSTALAÇÃO. AF_08/2023</t>
  </si>
  <si>
    <t>CONJUNTO DE ESTAIAMENTO PARA MASTRO DE SPDA (COMPRIMENTO DOS ESTAIS = 8 M) - FORNECIMENTO E INSTALAÇÃO. AF_08/2023</t>
  </si>
  <si>
    <t>CONJUNTO PARA-RAIOS TIPO FRANKLIN PARA SPDA (INCLUSO BASE METÁLICA, MASTRO COM 6 M, CAPTOR FRANKLIN E CONJUNTO DE ESTAIAMENTO COM 3 ESTAIS FLEXÍVEIS DE 4 M) - FORNECIMENTO E INSTALAÇÃO. AF_08/2023</t>
  </si>
  <si>
    <t>CORDOALHA DE COBRE NU 35 MM², NÃO ENTERRADA, COM ISOLADOR - FORNECIMENTO E INSTALAÇÃO. AF_08/2023</t>
  </si>
  <si>
    <t>CORDOALHA DE COBRE NU 35 MM², NÃO ENTERRADA, COM PRESILHA - FORNECIMENTO E INSTALAÇÃO. AF_08/2023</t>
  </si>
  <si>
    <t>CORDOALHA DE COBRE NU 50 MM², ENTERRADA - FORNECIMENTO E INSTALAÇÃO. AF_08/2023</t>
  </si>
  <si>
    <t>CORDOALHA DE COBRE NU 50 MM², NÃO ENTERRADA, COM ISOLADOR - FORNECIMENTO E INSTALAÇÃO. AF_08/2023</t>
  </si>
  <si>
    <t>CORDOALHA DE COBRE NU 50 MM², NÃO ENTERRADA, COM PRESILHA - FORNECIMENTO E INSTALAÇÃO. AF_08/2023</t>
  </si>
  <si>
    <t>CORDOALHA DE COBRE NU 70 MM², ENTERRADA - FORNECIMENTO E INSTALAÇÃO. AF_08/2023</t>
  </si>
  <si>
    <t>CORDOALHA DE COBRE NU 70 MM², NÃO ENTERRADA, COM ISOLADOR - FORNECIMENTO E INSTALAÇÃO. AF_08/2023</t>
  </si>
  <si>
    <t>CORDOALHA DE COBRE NU 70 MM², NÃO ENTERRADA, COM PRESILHA - FORNECIMENTO E INSTALAÇÃO. AF_08/2023</t>
  </si>
  <si>
    <t>CORDOALHA DE COBRE NU 95 MM², ENTERRADA - FORNECIMENTO E INSTALAÇÃO. AF_08/2023</t>
  </si>
  <si>
    <t>CORDOALHA DE COBRE NU 95 MM², NÃO ENTERRADA, COM ISOLADOR - FORNECIMENTO E INSTALAÇÃO. AF_08/2023</t>
  </si>
  <si>
    <t>ELETRODUTO PVC RÍGIDO, DIÂMETRO 40MM, COM 3 METROS, PARA SPDA - FORNECIMENTO E INSTALAÇÃO. AF_08/2023</t>
  </si>
  <si>
    <t>FITA DE ALUMÍNIO 70 MM² PARA SPDA - FORNECIMENTO E INSTALAÇÃO. AF_08/2023</t>
  </si>
  <si>
    <t>HASTE DE ATERRAMENTO, DIÂMETRO 3/4", COM 3 METROS - FORNECIMENTO E INSTALAÇÃO. AF_08/2023</t>
  </si>
  <si>
    <t>HASTE DE ATERRAMENTO, DIÂMETRO 5/8", COM 3 METROS - FORNECIMENTO E INSTALAÇÃO. AF_08/2023</t>
  </si>
  <si>
    <t>MASTRO 1 ½", COM 3 METROS, PARA SPDA - FORNECIMENTO E INSTALAÇÃO. AF_08/2023</t>
  </si>
  <si>
    <t>MINI CAPTOR PARA SPDA - FORNECIMENTO E INSTALAÇÃO. AF_08/2023</t>
  </si>
  <si>
    <t>PRESILHA PARA FIXAÇÃO DE CORDOALHA NÃO ENTERRADA PARA SPDA - FORNECIMENTO E INSTALAÇÃO. AF_08/2023</t>
  </si>
  <si>
    <t>SOLDA EXOTÉRMICA PARA SPDA - FORNECIMENTO E INSTALAÇÃO. AF_08/2023</t>
  </si>
  <si>
    <t>SUPORTE ISOLADOR 2 DESCIDAS PARA FIXAÇÃO DA CORDOALHA DE COBRE EM MASTRO 1 1/2" DE SPDA - FORNECIMENTO E INSTALAÇÃO. AF_08/2023</t>
  </si>
  <si>
    <t>SUPORTE ISOLADOR PARA FIXAÇÃO DA CORDOALHA DE COBRE EM ALVENARIA OU CONCRETO - FORNECIMENTO E INSTALAÇÃO. AF_08/2023</t>
  </si>
  <si>
    <t>INSTALAÇÃO E FORNECIMENTO DE PAINEL FIXO NA PAREDE COM TOMADAS E SAÍDAS PARA GASES MEDICINAIS. AF_11/2023</t>
  </si>
  <si>
    <t>INSTALAÇÃO E FORNECIMENTO DE PAINEL SUSPENSO COM TOMADAS E SAÍDAS PARA GASES MEDICINAIS. AF_11/2023</t>
  </si>
  <si>
    <t>INSTALAÇÃO E FORNECIMENTO DE POSTO PAREDE, INTERNO OU EXTERNO, PARA REDE DE GASES HOSPITALARES, COM VÁLVULA DE IMPACTO P/ESTANQUEIDADE, PRESSÃO MÁX. TRAB. 8,0 KGF/CM2, CONEXÕES, COM CANOPLA PLÁSTICA COM INDICAÇÃO DO TIPO DE GÁS, COMPLETO. AF_11/2023</t>
  </si>
  <si>
    <t>INSTALAÇÃO E FORNECIMENTO DE RÉGUA DE INALOTERAPIA DE PAREDE PARA REDE DE GÁS COMPRIMIDO, COM 3 PONTOS DE CONSUMO DE GASES IDENTIFICADOS, EM PERFIL DE ALUMÍNIO, APROX. 40 CM, INCLUI VÁLVULA DE IMPACTO E CONEXÕES EM LATÃO, COMPLETO. AF_11/2023</t>
  </si>
  <si>
    <t>INSTALAÇÃO E FORNECIMENTO DE RÉGUA DE INALOTERAPIA DE PAREDE PARA REDE DE GÁS OXIGÊNIO, COM 3 PONTOS DE CONSUMO DE GASES IDENTIFICADOS, EM PERFIL DE ALUMÍNIO ANODIZ., APROX. 40 CM, INCLUI VÁLVULA DE IMPACTO E CONEXÕES EM LATÃO, COMPLETO. AF_11/2023</t>
  </si>
  <si>
    <t>CAIXA DE EMBUTIR EM AÇO GALVANIZADO PARA ABRIGO DE HIDRÔMETRO - FORNECIMENTO E INSTALAÇÃO (EXCLUSIVE HIDRÔMETRO). AF_03/2024</t>
  </si>
  <si>
    <t>CAIXA DE EMBUTIR EM POLICARBONATO PARA ABRIGO DE HIDRÔMETRO - FORNECIMENTO E INSTALAÇÃO (EXCLUSIVE HIDRÔMETRO). AF_03/2024</t>
  </si>
  <si>
    <t>CAIXA DE EMBUTIR EM POLIPROPILENO PARA ABRIGO DE HIDRÔMETRO - FORNECIMENTO E INSTALAÇÃO (EXCLUSIVE HIDRÔMETRO). AF_03/2024</t>
  </si>
  <si>
    <t>CAIXA DE SOBREPOR EM AÇO GALVANIZADO PARA ABRIGO DE HIDRÔMETRO - FORNECIMENTO E INSTALAÇÃO (EXCLUSIVE HIDRÔMETRO). AF_03/2024</t>
  </si>
  <si>
    <t>CAIXA EM CONCRETO PRÉ-MOLDADO PARA ABRIGO DE HIDRÔMETRO COM DN 20 MM - FORNECIMENTO E INSTALAÇÃO. AF_03/2024</t>
  </si>
  <si>
    <t>CAIXA EM CONCRETO PRÉ-MOLDADO PARA ABRIGO DE HIDRÔMETRO COM DN 25 MM - FORNECIMENTO E INSTALAÇÃO (EXCLUSIVE HIDRÔMETRO). AF_03/2024</t>
  </si>
  <si>
    <t>HIDRÔMETRO DN 1 1/2", 20 M³/H - FORNECIMENTO E INSTALAÇÃO. AF_03/2024</t>
  </si>
  <si>
    <t>HIDRÔMETRO DN 1", 10 M³/H - FORNECIMENTO E INSTALAÇÃO. AF_03/2024</t>
  </si>
  <si>
    <t>HIDRÔMETRO DN 1", 7 M³/H - FORNECIMENTO E INSTALAÇÃO. AF_03/2024</t>
  </si>
  <si>
    <t>HIDRÔMETRO DN 1/2", 1,5 M3/H - FORNECIMENTO E INSTALAÇÃO. AF_03/2024</t>
  </si>
  <si>
    <t>HIDRÔMETRO DN 1/2", 3,0 M3/H - FORNECIMENTO E INSTALAÇÃO. AF_03/2024</t>
  </si>
  <si>
    <t>HIDRÔMETRO DN 2", 30 M³/H - FORNECIMENTO E INSTALAÇÃO. AF_03/2024</t>
  </si>
  <si>
    <t>HIDRÔMETRO DN 3/4", 5,0 M3/H - FORNECIMENTO E INSTALAÇÃO. AF_03/2024</t>
  </si>
  <si>
    <t>KIT CAVALETE PARA MEDIÇÃO DE ÁGUA - ENTRADA INDIVIDUALIZADA, EM CPVC DN 28 MM (1"), PARA 1 MEDIDOR - FORNECIMENTO E INSTALAÇÃO (EXCLUSIVE HIDRÔMETRO). AF_03/2024</t>
  </si>
  <si>
    <t>KIT CAVALETE PARA MEDIÇÃO DE ÁGUA - ENTRADA INDIVIDUALIZADA, EM CPVC DN 28 MM (1"), PARA 2 MEDIDORES - FORNECIMENTO E INSTALAÇÃO (EXCLUSIVE HIDRÔMETRO). AF_03/2024</t>
  </si>
  <si>
    <t>KIT CAVALETE PARA MEDIÇÃO DE ÁGUA - ENTRADA INDIVIDUALIZADA, EM CPVC DN 28 MM (1"), PARA 3 MEDIDORES - FORNECIMENTO E INSTALAÇÃO (EXCLUSIVE HIDRÔMETRO). AF_03/2024</t>
  </si>
  <si>
    <t>KIT CAVALETE PARA MEDIÇÃO DE ÁGUA - ENTRADA INDIVIDUALIZADA, EM CPVC DN 28 MM (1"), PARA 4 MEDIDORES - FORNECIMENTO E INSTALAÇÃO (EXCLUSIVE HIDRÔMETRO). AF_03/2024</t>
  </si>
  <si>
    <t>KIT CAVALETE PARA MEDIÇÃO DE ÁGUA - ENTRADA INDIVIDUALIZADA, EM CPVC DN 35 MM (1 1/4"), PARA 1 MEDIDOR - FORNECIMENTO E INSTALAÇÃO (EXCLUSIVE HIDRÔMETRO). AF_03/2024</t>
  </si>
  <si>
    <t>KIT CAVALETE PARA MEDIÇÃO DE ÁGUA - ENTRADA INDIVIDUALIZADA, EM CPVC DN 35 MM (1 1/4"), PARA 2 MEDIDORES - FORNECIMENTO E INSTALAÇÃO (EXCLUSIVE HIDRÔMETRO). AF_03/2024</t>
  </si>
  <si>
    <t>KIT CAVALETE PARA MEDIÇÃO DE ÁGUA - ENTRADA INDIVIDUALIZADA, EM CPVC DN 35 MM (1 1/4"), PARA 3 MEDIDORES - FORNECIMENTO E INSTALAÇÃO (EXCLUSIVE HIDRÔMETRO). AF_03/2024</t>
  </si>
  <si>
    <t>KIT CAVALETE PARA MEDIÇÃO DE ÁGUA - ENTRADA INDIVIDUALIZADA, EM CPVC DN 35 MM (1 1/4"), PARA 4 MEDIDORES - FORNECIMENTO E INSTALAÇÃO (EXCLUSIVE HIDRÔMETRO). AF_03/2024</t>
  </si>
  <si>
    <t>KIT CAVALETE PARA MEDIÇÃO DE ÁGUA - ENTRADA INDIVIDUALIZADA, EM PPR PN20 DN 25 MM (3/4") PARA 1 MEDIDOR - FORNECIMENTO E INSTALAÇÃO (EXCLUSIVE HIDRÔMETRO). AF_03/2024</t>
  </si>
  <si>
    <t>KIT CAVALETE PARA MEDIÇÃO DE ÁGUA - ENTRADA INDIVIDUALIZADA, EM PPR PN20 DN 25 MM (3/4") PARA 2 MEDIDORES - FORNECIMENTO E INSTALAÇÃO (EXCLUSIVE HIDRÔMETRO). AF_03/2024</t>
  </si>
  <si>
    <t>KIT CAVALETE PARA MEDIÇÃO DE ÁGUA - ENTRADA INDIVIDUALIZADA, EM PPR PN20 DN 25 MM (3/4") PARA 3 MEDIDORES - FORNECIMENTO E INSTALAÇÃO (EXCLUSIVE HIDRÔMETRO). AF_03/2024</t>
  </si>
  <si>
    <t>KIT CAVALETE PARA MEDIÇÃO DE ÁGUA - ENTRADA INDIVIDUALIZADA, EM PPR PN20 DN 25 MM (3/4") PARA 4 MEDIDORES - FORNECIMENTO E INSTALAÇÃO (EXCLUSIVE HIDRÔMETRO). AF_03/2024</t>
  </si>
  <si>
    <t>KIT CAVALETE PARA MEDIÇÃO DE ÁGUA - ENTRADA INDIVIDUALIZADA, EM PPR PN20 DN 32 MM (1") PARA 1 MEDIDOR - FORNECIMENTO E INSTALAÇÃO (EXCLUSIVE HIDRÔMETRO). AF_03/2024</t>
  </si>
  <si>
    <t>KIT CAVALETE PARA MEDIÇÃO DE ÁGUA - ENTRADA INDIVIDUALIZADA, EM PPR PN20 DN 32 MM (1") PARA 2 MEDIDORES - FORNECIMENTO E INSTALAÇÃO (EXCLUSIVE HIDRÔMETRO). AF_03/2024</t>
  </si>
  <si>
    <t>KIT CAVALETE PARA MEDIÇÃO DE ÁGUA - ENTRADA INDIVIDUALIZADA, EM PPR PN20 DN 32 MM (1") PARA 3 MEDIDORES - FORNECIMENTO E INSTALAÇÃO (EXCLUSIVE HIDRÔMETRO). AF_03/2024</t>
  </si>
  <si>
    <t>KIT CAVALETE PARA MEDIÇÃO DE ÁGUA - ENTRADA INDIVIDUALIZADA, EM PPR PN20 DN 32 MM (1") PARA 4 MEDIDORES - FORNECIMENTO E INSTALAÇÃO (EXCLUSIVE HIDRÔMETRO). AF_03/2024</t>
  </si>
  <si>
    <t>KIT CAVALETE PARA MEDIÇÃO DE ÁGUA - ENTRADA INDIVIDUALIZADA, EM PPR PN25 DN 25 MM (3/4") PARA 1 MEDIDOR - FORNECIMENTO E INSTALAÇÃO (EXCLUSIVE HIDRÔMETRO). AF_03/2024</t>
  </si>
  <si>
    <t>KIT CAVALETE PARA MEDIÇÃO DE ÁGUA - ENTRADA INDIVIDUALIZADA, EM PPR PN25 DN 25 MM (3/4") PARA 2 MEDIDORES - FORNECIMENTO E INSTALAÇÃO (EXCLUSIVE HIDRÔMETRO). AF_03/2024</t>
  </si>
  <si>
    <t>KIT CAVALETE PARA MEDIÇÃO DE ÁGUA - ENTRADA INDIVIDUALIZADA, EM PPR PN25 DN 25 MM (3/4") PARA 3 MEDIDORES - FORNECIMENTO E INSTALAÇÃO (EXCLUSIVE HIDRÔMETRO). AF_03/2024</t>
  </si>
  <si>
    <t>KIT CAVALETE PARA MEDIÇÃO DE ÁGUA - ENTRADA INDIVIDUALIZADA, EM PPR PN25 DN 25 MM (3/4") PARA 4 MEDIDORES - FORNECIMENTO E INSTALAÇÃO (EXCLUSIVE HIDRÔMETRO). AF_03/2024</t>
  </si>
  <si>
    <t>KIT CAVALETE PARA MEDIÇÃO DE ÁGUA - ENTRADA INDIVIDUALIZADA, EM PPR PN25 DN 32 MM (1") PARA 1 MEDIDOR - FORNECIMENTO E INSTALAÇÃO (EXCLUSIVE HIDRÔMETRO). AF_03/2024</t>
  </si>
  <si>
    <t>KIT CAVALETE PARA MEDIÇÃO DE ÁGUA - ENTRADA INDIVIDUALIZADA, EM PPR PN25 DN 32 MM (1") PARA 2 MEDIDORES - FORNECIMENTO E INSTALAÇÃO (EXCLUSIVE HIDRÔMETRO). AF_03/2024</t>
  </si>
  <si>
    <t>KIT CAVALETE PARA MEDIÇÃO DE ÁGUA - ENTRADA INDIVIDUALIZADA, EM PPR PN25 DN 32 MM (1") PARA 3 MEDIDORES - FORNECIMENTO E INSTALAÇÃO (EXCLUSIVE HIDRÔMETRO). AF_03/2024</t>
  </si>
  <si>
    <t>KIT CAVALETE PARA MEDIÇÃO DE ÁGUA - ENTRADA INDIVIDUALIZADA, EM PPR PN25 DN 32 MM (1") PARA 4 MEDIDORES - FORNECIMENTO E INSTALAÇÃO (EXCLUSIVE HIDRÔMETRO). AF_03/2024</t>
  </si>
  <si>
    <t>KIT CAVALETE PARA MEDIÇÃO DE ÁGUA - ENTRADA INDIVIDUALIZADA, EM PVC 25 MM (3/4"), PARA 1 MEDIDOR - FORNECIMENTO E INSTALAÇÃO (EXCLUSIVE HIDRÔMETRO). AF_03/2024</t>
  </si>
  <si>
    <t>KIT CAVALETE PARA MEDIÇÃO DE ÁGUA - ENTRADA INDIVIDUALIZADA, EM PVC 25 MM (3/4"), PARA 2 MEDIDORES - FORNECIMENTO E INSTALAÇÃO (EXCLUSIVE HIDRÔMETRO). AF_03/2024</t>
  </si>
  <si>
    <t>KIT CAVALETE PARA MEDIÇÃO DE ÁGUA - ENTRADA INDIVIDUALIZADA, EM PVC 25 MM (3/4"), PARA 3 MEDIDORES - FORNECIMENTO E INSTALAÇÃO (EXCLUSIVE HIDRÔMETRO). AF_03/2024</t>
  </si>
  <si>
    <t>KIT CAVALETE PARA MEDIÇÃO DE ÁGUA - ENTRADA INDIVIDUALIZADA, EM PVC 25 MM (3/4"), PARA 4 MEDIDORES - FORNECIMENTO E INSTALAÇÃO (EXCLUSIVE HIDRÔMETRO). AF_03/2024</t>
  </si>
  <si>
    <t>KIT CAVALETE PARA MEDIÇÃO DE ÁGUA - ENTRADA INDIVIDUALIZADA, EM PVC 32 MM (1"), PARA 1 MEDIDOR - FORNECIMENTO E INSTALAÇÃO (EXCLUSIVE HIDRÔMETRO). AF_03/2024</t>
  </si>
  <si>
    <t>KIT CAVALETE PARA MEDIÇÃO DE ÁGUA - ENTRADA INDIVIDUALIZADA, EM PVC 32 MM (1"), PARA 2 MEDIDORES - FORNECIMENTO E INSTALAÇÃO (EXCLUSIVE HIDRÔMETRO). AF_03/2024</t>
  </si>
  <si>
    <t>KIT CAVALETE PARA MEDIÇÃO DE ÁGUA - ENTRADA INDIVIDUALIZADA, EM PVC 32 MM (1"), PARA 3 MEDIDORES - FORNECIMENTO E INSTALAÇÃO (EXCLUSIVE HIDRÔMETRO). AF_03/2024</t>
  </si>
  <si>
    <t>KIT CAVALETE PARA MEDIÇÃO DE ÁGUA - ENTRADA INDIVIDUALIZADA, EM PVC 32 MM (1"), PARA 4 MEDIDORES - FORNECIMENTO E INSTALAÇÃO (EXCLUSIVE HIDRÔMETRO). AF_03/2024</t>
  </si>
  <si>
    <t>KIT CAVALETE PARA MEDIÇÃO DE ÁGUA - ENTRADA PRINCIPAL, EM AÇO GALVANIZADO DN 25 MM (1") - FORNECIMENTO E INSTALAÇÃO (EXCLUSIVE HIDRÔMETRO). AF_03/2024</t>
  </si>
  <si>
    <t>KIT CAVALETE PARA MEDIÇÃO DE ÁGUA - ENTRADA PRINCIPAL, EM AÇO GALVANIZADO DN 32 MM (1 1/4") - FORNECIMENTO E INSTALAÇÃO (EXCLUSIVE HIDRÔMETRO). AF_03/2024</t>
  </si>
  <si>
    <t>KIT CAVALETE PARA MEDIÇÃO DE ÁGUA - ENTRADA PRINCIPAL, EM AÇO GALVANIZADO DN 40 MM (1 1/2") - FORNECIMENTO E INSTALAÇÃO (EXCLUSIVE HIDRÔMETRO). AF_03/2024</t>
  </si>
  <si>
    <t>KIT CAVALETE PARA MEDIÇÃO DE ÁGUA - ENTRADA PRINCIPAL, EM AÇO GALVANIZADO DN 50 MM (2") - FORNECIMENTO E INSTALAÇÃO (EXCLUSIVE HIDRÔMETRO). AF_03/2024</t>
  </si>
  <si>
    <t>KIT CAVALETE PARA MEDIÇÃO DE ÁGUA - ENTRADA PRINCIPAL, EM PVC 20 MM (1/2") - FORNECIMENTO E INSTALAÇÃO (EXCLUSIVE HIDRÔMETRO). AF_03/2024</t>
  </si>
  <si>
    <t>KIT CAVALETE PARA MEDIÇÃO DE ÁGUA - ENTRADA PRINCIPAL, EM PVC 25 MM (3/4") - FORNECIMENTO E INSTALAÇÃO (EXCLUSIVE HIDRÔMETRO). AF_03/2024</t>
  </si>
  <si>
    <t>SOLDA DE TOPO EM CHAPA/PERFIL/TUBO DE AÇO CHANFRADO, ESPESSURA=1/2''. AF_06/2018</t>
  </si>
  <si>
    <t>SOLDA DE TOPO EM CHAPA/PERFIL/TUBO DE AÇO CHANFRADO, ESPESSURA=1/4''. AF_06/2018</t>
  </si>
  <si>
    <t>SOLDA DE TOPO EM CHAPA/PERFIL/TUBO DE AÇO CHANFRADO, ESPESSURA=3/4''. AF_06/2018</t>
  </si>
  <si>
    <t>SOLDA DE TOPO EM CHAPA/PERFIL/TUBO DE AÇO CHANFRADO, ESPESSURA=3/8''. AF_06/2018</t>
  </si>
  <si>
    <t>SOLDA DE TOPO EM CHAPA/PERFIL/TUBO DE AÇO CHANFRADO, ESPESSURA=5/16''. AF_06/2018</t>
  </si>
  <si>
    <t>SOLDA DE TOPO EM CHAPA/PERFIL/TUBO DE AÇO CHANFRADO, ESPESSURA=5/8''. AF_06/2018</t>
  </si>
  <si>
    <t>CORTE RASO E RECORTE DE ÁRVORE COM DIÂMETRO DE TRONCO MAIOR OU IGUAL A 0,20 M E MENOR QUE 0,40 M. AF_03/2024</t>
  </si>
  <si>
    <t>CORTE RASO E RECORTE DE ÁRVORE COM DIÂMETRO DE TRONCO MAIOR OU IGUAL A 0,40 M E MENOR QUE 0,60 M. AF_03/2024</t>
  </si>
  <si>
    <t>CORTE RASO E RECORTE DE ÁRVORE COM DIÂMETRO DE TRONCO MAIOR OU IGUAL A 0,60 M. AF_03/2024</t>
  </si>
  <si>
    <t>LIMPEZA MANUAL DE VEGETAÇÃO EM TERRENO COM ENXADA. AF_03/2024</t>
  </si>
  <si>
    <t>LIMPEZA MECANIZADA DE CAMADA VEGETAL, VEGETAÇÃO E PEQUENAS ÁRVORES (DIÂMETRO DE TRONCO MENOR QUE 0,20 M), COM TRATOR DE ESTEIRAS. AF_03/2024</t>
  </si>
  <si>
    <t>PODA EM ALTURA DE ÁRVORE COM DIÂMETRO DE TRONCO MAIOR OU IGUAL A 0,20 M E MENOR QUE 0,40 M. AF_03/2024</t>
  </si>
  <si>
    <t>PODA EM ALTURA DE ÁRVORE COM DIÂMETRO DE TRONCO MAIOR OU IGUAL A 0,40 M E MENOR QUE 0,60 M. AF_03/2024</t>
  </si>
  <si>
    <t>PODA EM ALTURA DE ÁRVORE COM DIÂMETRO DE TRONCO MAIOR OU IGUAL A 0,60 M. AF_03/2024</t>
  </si>
  <si>
    <t>PODA EM ALTURA DE ÁRVORE COM DIÂMETRO DE TRONCO MENOR QUE 0,20 M. AF_03/2024</t>
  </si>
  <si>
    <t>REMOÇÃO DE RAÍZES REMANESCENTES DE TRONCO DE ÁRVORE COM DIÂMETRO MAIOR OU IGUAL A 0,20 M E MENOR QUE 0,40 M. AF_03/2024</t>
  </si>
  <si>
    <t>REMOÇÃO DE RAÍZES REMANESCENTES DE TRONCO DE ÁRVORE COM DIÂMETRO MAIOR OU IGUAL A 0,40 M E MENOR QUE 0,60 M. AF_03/2024</t>
  </si>
  <si>
    <t>REMOÇÃO DE RAÍZES REMANESCENTES DE TRONCO DE ÁRVORE COM DIÂMETRO MAIOR OU IGUAL A 0,60 M. AF_03/2024</t>
  </si>
  <si>
    <t>AMARRAÇÃO DE TELHAS CERÂMICAS OU DE CONCRETO. AF_07/2019</t>
  </si>
  <si>
    <t>CALHA DE BEIRAL, SEMICIRCULAR DE PVC, DIAMETRO 125 MM, INCLUINDO CABECEIRAS, EMENDAS, BOCAIS, SUPORTES E VEDAÇÕES, EXCLUINDO CONDUTORES, INCLUSO TRANSPORTE VERTICAL. AF_07/2019</t>
  </si>
  <si>
    <t>CALHA EM CHAPA DE AÇO GALVANIZADO NÚMERO 24, DESENVOLVIMENTO DE 100 CM, INCLUSO TRANSPORTE VERTICAL. AF_07/2019</t>
  </si>
  <si>
    <t>CALHA EM CHAPA DE AÇO GALVANIZADO NÚMERO 24, DESENVOLVIMENTO DE 33 CM, INCLUSO TRANSPORTE VERTICAL. AF_07/2019</t>
  </si>
  <si>
    <t>CALHA EM CHAPA DE AÇO GALVANIZADO NÚMERO 24, DESENVOLVIMENTO DE 50 CM, INCLUSO TRANSPORTE VERTICAL.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</si>
  <si>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</si>
  <si>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</si>
  <si>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NORMAL PARA TELHA TRAPEZOIDAL DE AÇO, E = 0,5 MM, INCLUSO ACESSÓRIOS DE FIXAÇÃO E IÇAMENTO.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</si>
  <si>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</si>
  <si>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</si>
  <si>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ESTRUTURAL E = 6 MM, INCLUSO ACESSÓRIOS DE FIXAÇÃO E IÇAMENTO. AF_07/2019</t>
  </si>
  <si>
    <t>CUMEEIRA PARA TELHA DE FIBROCIMENTO ONDULADA E = 6 MM, INCLUSO ACESSÓRIOS DE FIXAÇÃO E IÇAMENTO. AF_07/2019</t>
  </si>
  <si>
    <t>CUMEEIRA SHED PARA TELHA ONDULADA DE FIBROCIMENTO, E = 6 MM, INCLUSO ACESSÓRIOS DE FIXAÇÃO E IÇAMENTO. AF_07/2019</t>
  </si>
  <si>
    <t>EMBOÇAMENTO COM ARGAMASSA TRAÇO 1:2:9 (CIMENTO, CAL E AREIA). AF_07/2019</t>
  </si>
  <si>
    <t>ISOLAMENTO TERMOACÚSTICO COM LÃ MINERAL NA SUBCOBERTURA, INCLUSO TRANSPORTE VERTICAL. AF_07/2019</t>
  </si>
  <si>
    <t>RETIRADA E RECOLOCAÇÃO DE TELHA CERÂMICA CAPA-CANAL, COM ATÉ DUAS ÁGUAS, INCLUSO IÇAMENTO. AF_07/2019</t>
  </si>
  <si>
    <t>RETIRADA E RECOLOCAÇÃO DE TELHA CERÂMICA CAPA-CANAL, COM MAIS DE DUAS ÁGUAS, INCLUSO IÇAMENTO. AF_07/2019</t>
  </si>
  <si>
    <t>RETIRADA E RECOLOCAÇÃO DE TELHA CERÂMICA DE ENCAIXE, COM ATÉ DUAS ÁGUAS, INCLUSO IÇAMENTO. AF_07/2019</t>
  </si>
  <si>
    <t>RETIRADA E RECOLOCAÇÃO DE TELHA CERÂMICA DE ENCAIXE, COM MAIS DE DUAS ÁGUAS, INCLUSO IÇAMENTO. AF_07/2019</t>
  </si>
  <si>
    <t>RUFO EM CHAPA DE AÇO GALVANIZADO NÚMERO 24, CORTE DE 25 CM, INCLUSO TRANSPORTE VERTICAL. AF_07/2019</t>
  </si>
  <si>
    <t>RUFO EM FIBROCIMENTO PARA TELHA ONDULADA E = 6 MM, ABA DE 26 CM, INCLUSO TRANSPORTE VERTICAL, EXCETO CONTRARRUFO. AF_07/2019</t>
  </si>
  <si>
    <t>RUFO EXTERNO/INTERNO EM CHAPA DE AÇO GALVANIZADO NÚMERO 26, CORTE DE 33 CM, INCLUSO IÇAMENTO. AF_07/2019</t>
  </si>
  <si>
    <t>SUBCOBERTURA COM MANTA PLÁSTICA REVESTIDA POR PELÍCULA DE ALUMÍNO,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</si>
  <si>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</si>
  <si>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</si>
  <si>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</si>
  <si>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</si>
  <si>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</si>
  <si>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</si>
  <si>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</si>
  <si>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</si>
  <si>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</si>
  <si>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</si>
  <si>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</si>
  <si>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</si>
  <si>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DE AÇO/ALUMÍNIO E = 0,5 MM, COM ATÉ 2 ÁGUAS, INCLUSO IÇAMENTO. AF_07/2019</t>
  </si>
  <si>
    <t>TELHAMENTO COM TELHA DE CONCRETO DE ENCAIXE, COM ATÉ 2 ÁGUAS, INCLUSO TRANSPORTE VERTICAL. AF_07/2019</t>
  </si>
  <si>
    <t>TELHAMENTO COM TELHA DE CONCRETO DE ENCAIXE, COM MAIS DE 2 ÁGUAS, INCLUSO TRANSPORTE VERTICAL. AF_07/2019</t>
  </si>
  <si>
    <t>TELHAMENTO COM TELHA DE ENCAIXE, TIPO FRANCESA DE VIDRO, COM ATÉ 2 ÁGUAS, INCLUSO TRANSPORTE VERTICAL. AF_07/2019</t>
  </si>
  <si>
    <t>TELHAMENTO COM TELHA ESTRUTURAL DE FIBROCIMENTO E= 8 MM, COM ATÉ 2 ÁGUAS, INCLUSO IÇAMENTO. AF_07/2019_PS</t>
  </si>
  <si>
    <t>TELHAMENTO COM TELHA METÁLICA TERMOACÚSTICA E = 30 MM, COM ATÉ 2 ÁGUAS, INCLUSO IÇAMENTO. AF_07/2019</t>
  </si>
  <si>
    <t>TELHAMENTO COM TELHA ONDULADA DE FIBRA DE VIDRO E = 0,6 MM,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</si>
  <si>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</si>
  <si>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ONDULADA DE FIBROCIMENTO E = 6 MM, COM RECOBRIMENTO LATERAL DE 1/4 DE ONDA PARA TELHADO COM INCLINAÇÃO MAIOR QUE 10°, COM ATÉ 2 ÁGUAS, INCLUSO IÇAMENTO. AF_07/2019</t>
  </si>
  <si>
    <t>SUPORTE PARA TRANSFORMADOR EM POSTE DE CONCRETO CIRCULAR - FORNECIMENTO E INSTALAÇÃO. AF_12/2020</t>
  </si>
  <si>
    <t>SUPORTE PARA TRANSFORMADOR EM POSTE DE CONCRETO DUPLO T - FORNECIMENTO E INSTALAÇÃO. AF_12/2020</t>
  </si>
  <si>
    <t>TRANSFORMADOR DE DISTRIBUIÇÃO, 1000 KVA, TRIFÁSICO, 60 HZ, CLASSE 15 KV, IMERSO EM ÓLEO MINERAL, INSTALAÇÃO EM SOLO (NÃO INCLUSO ABRIGO) - FORNECIMENTO E INSTALAÇÃO. AF_02/2022</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</si>
  <si>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</si>
  <si>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</si>
  <si>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</si>
  <si>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</si>
  <si>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</si>
  <si>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</si>
  <si>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500KVA, TRIFÁSICO, 60 HZ, CLASSE 15 KV, IMERSO EM ÓLEO MINERAL, INSTALAÇÃO EM SOLO (NÃO INCLUSO ABRIGO) - FORNECIMENTO E INSTALAÇÃO. AF_02/2022</t>
  </si>
  <si>
    <t>TRANSFORMADOR DE DISTRIBUIÇÃO, 75 KVA, TRIFÁSICO, 60 HZ, CLASSE 15 KV, IMERSO EM ÓLEO MINERAL, INSTALAÇÃO EM POSTE (NÃO INCLUSO SUPORTE) - FORNECIMENTO E INSTALAÇÃO. AF_12/2020</t>
  </si>
  <si>
    <t>TRANSFORMADOR DE DISTRIBUIÇÃO, 750 KVA, TRIFÁSICO, 60 HZ, CLASSE 15 KV, IMERSO EM ÓLEO MINERAL, INSTALAÇÃO EM SOLO (NÃO INCLUSO ABRIGO) - FORNECIMENTO E INSTALAÇÃO. AF_02/2022</t>
  </si>
  <si>
    <t>CARGA E DESCARGA COM CARRINHO PLATAFORMA, DE BANCADA DE MÁRMORE OU GRANITO PARA COZINHA/LAVATÓRIO OU MÁRMORE SINTÉTICO COM CUBA INTEGRADA, EM BALSA DE 1000 TONELADAS. AF_05/2024</t>
  </si>
  <si>
    <t>CARGA E DESCARGA COM CARRINHO PLATAFORMA, DE BANCADA DE MÁRMORE OU GRANITO PARA COZINHA/LAVATÓRIO OU MÁRMORE SINTÉTICO COM CUBA INTEGRADA, EM BALSA DE 1500 TONELADAS. AF_05/2024</t>
  </si>
  <si>
    <t>CARGA E DESCARGA COM CARRINHO PLATAFORMA, DE BANCADA DE MÁRMORE OU GRANITO PARA COZINHA/LAVATÓRIO OU MÁRMORE SINTÉTICO COM CUBA INTEGRADA, EM BALSA DE 2000 TONELADAS. AF_05/2024</t>
  </si>
  <si>
    <t>CARGA E DESCARGA COM CARRINHO PLATAFORMA, DE BANCADA DE MÁRMORE OU GRANITO PARA COZINHA/LAVATÓRIO OU MÁRMORE SINTÉTICO COM CUBA INTEGRADA, EM BALSA DE 600 TONELADAS. AF_05/2024</t>
  </si>
  <si>
    <t>CARGA E DESCARGA COM MANIPULADOR TELESCÓPICO, DE PÁLETE DE BACIA SANITÁRIA, CAIXA ACOPLADA, TANQUE OU PIA, EM BALSA DE 1000 TONELADAS. AF_05/2024</t>
  </si>
  <si>
    <t>CARGA E DESCARGA COM MANIPULADOR TELESCÓPICO, DE PÁLETE DE BACIA SANITÁRIA, CAIXA ACOPLADA, TANQUE OU PIA, EM BALSA DE 1500 TONELADAS. AF_05/2024</t>
  </si>
  <si>
    <t>CARGA E DESCARGA COM MANIPULADOR TELESCÓPICO, DE PÁLETE DE BACIA SANITÁRIA, CAIXA ACOPLADA, TANQUE OU PIA, EM BALSA DE 2000 TONELADAS. AF_05/2024</t>
  </si>
  <si>
    <t>CARGA E DESCARGA COM MANIPULADOR TELESCÓPICO, DE PÁLETE DE BACIA SANITÁRIA, CAIXA ACOPLADA, TANQUE OU PIA, EM BALSA DE 600 TONELADAS. AF_05/2024</t>
  </si>
  <si>
    <t>CARGA E DESCARGA COM MANIPULADOR TELESCÓPICO, DE PÁLETE DE BLOCOS VAZADOS DE CONCRETO OU CERÂMICO, EM BALSA DE 1000 TONELADAS. AF_05/2024</t>
  </si>
  <si>
    <t>CARGA E DESCARGA COM MANIPULADOR TELESCÓPICO, DE PÁLETE DE BLOCOS VAZADOS DE CONCRETO OU CERÂMICO, EM BALSA DE 1500 TONELADAS. AF_05/2024</t>
  </si>
  <si>
    <t>CARGA E DESCARGA COM MANIPULADOR TELESCÓPICO, DE PÁLETE DE BLOCOS VAZADOS DE CONCRETO OU CERÂMICO, EM BALSA DE 2000 TONELADAS. AF_05/2024</t>
  </si>
  <si>
    <t>CARGA E DESCARGA COM MANIPULADOR TELESCÓPICO, DE PÁLETE DE BLOCOS VAZADOS DE CONCRETO OU CERÂMICO, EM BALSA DE 600 TONELADAS. AF_05/2024</t>
  </si>
  <si>
    <t>CARGA E DESCARGA COM MANIPULADOR TELESCÓPICO, DE PÁLETE DE CAIXAS COM REVESTIMENTO CERÂMICO, EM BALSA DE 1000 TONELADAS. AF_05/2024</t>
  </si>
  <si>
    <t>CARGA E DESCARGA COM MANIPULADOR TELESCÓPICO, DE PÁLETE DE CAIXAS COM REVESTIMENTO CERÂMICO, EM BALSA DE 1500 TONELADAS. AF_05/2024</t>
  </si>
  <si>
    <t>CARGA E DESCARGA COM MANIPULADOR TELESCÓPICO, DE PÁLETE DE CAIXAS COM REVESTIMENTO CERÂMICO, EM BALSA DE 2000 TONELADAS. AF_05/2024</t>
  </si>
  <si>
    <t>CARGA E DESCARGA COM MANIPULADOR TELESCÓPICO, DE PÁLETE DE CAIXAS COM REVESTIMENTO CERÂMICO, EM BALSA DE 600 TONELADAS. AF_05/2024</t>
  </si>
  <si>
    <t>CARGA E DESCARGA COM MANIPULADOR TELESCÓPICO, DE PÁLETE DE LATAS 18 LITROS, EM BALSA DE 1000 TONELADAS. AF_05/2024</t>
  </si>
  <si>
    <t>CARGA E DESCARGA COM MANIPULADOR TELESCÓPICO, DE PÁLETE DE LATAS 18 LITROS, EM BALSA DE 1500 TONELADAS. AF_05/2024</t>
  </si>
  <si>
    <t>CARGA E DESCARGA COM MANIPULADOR TELESCÓPICO, DE PÁLETE DE LATAS 18 LITROS, EM BALSA DE 2000 TONELADAS. AF_05/2024</t>
  </si>
  <si>
    <t>CARGA E DESCARGA COM MANIPULADOR TELESCÓPICO, DE PÁLETE DE LATAS 18 LITROS, EM BALSA DE 600 TONELADAS. AF_05/2024</t>
  </si>
  <si>
    <t>CARGA E DESCARGA COM MANIPULADOR TELESCÓPICO, DE PÁLETE DE SACOS, EM BALSA DE 1000 TONELADAS. AF_05/2024</t>
  </si>
  <si>
    <t>CARGA E DESCARGA COM MANIPULADOR TELESCÓPICO, DE PÁLETE DE SACOS, EM BALSA DE 1500 TONELADAS. AF_05/2024</t>
  </si>
  <si>
    <t>CARGA E DESCARGA COM MANIPULADOR TELESCÓPICO, DE PÁLETE DE SACOS, EM BALSA DE 2000 TONELADAS. AF_05/2024</t>
  </si>
  <si>
    <t>CARGA E DESCARGA COM MANIPULADOR TELESCÓPICO, DE PÁLETE DE SACOS, EM BALSA DE 600 TONELADAS. AF_05/2024</t>
  </si>
  <si>
    <t>CARGA E DESCARGA COM MANIPULADOR TELESCÓPICO, DE PÁLETE DE TELHA DE CONCRETO OU CERÂMICA, EM BALSA DE 1000 TONELADAS. AF_05/2024</t>
  </si>
  <si>
    <t>CARGA E DESCARGA COM MANIPULADOR TELESCÓPICO, DE PÁLETE DE TELHA DE CONCRETO OU CERÂMICA, EM BALSA DE 1500 TONELADAS. AF_05/2024</t>
  </si>
  <si>
    <t>CARGA E DESCARGA COM MANIPULADOR TELESCÓPICO, DE PÁLETE DE TELHA DE CONCRETO OU CERÂMICA, EM BALSA DE 2000 TONELADAS. AF_05/2024</t>
  </si>
  <si>
    <t>CARGA E DESCARGA COM MANIPULADOR TELESCÓPICO, DE PÁLETE DE TELHA DE CONCRETO OU CERÂMICA, EM BALSA DE 600 TONELADAS. AF_05/2024</t>
  </si>
  <si>
    <t>CARGA E DESCARGA COM MANIPULADOR TELESCÓPICO, DE TELHAS TERMOACÚSTICAS, FIBROCIMENTO, AÇO ZINCADO, FIBROCIMENTO ESTRUTURAL, CANALETE 90 OU KALHETÃO, EM BALSA DE 1000 TONELADAS. AF_05/2024</t>
  </si>
  <si>
    <t>CARGA E DESCARGA COM MANIPULADOR TELESCÓPICO, DE TELHAS TERMOACÚSTICAS, FIBROCIMENTO, AÇO ZINCADO, FIBROCIMENTO ESTRUTURAL, CANALETE 90 OU KALHETÃO, EM BALSA DE 1500 TONELADAS. AF_05/2024</t>
  </si>
  <si>
    <t>CARGA E DESCARGA COM MANIPULADOR TELESCÓPICO, DE TELHAS TERMOACÚSTICAS, FIBROCIMENTO, AÇO ZINCADO, FIBROCIMENTO ESTRUTURAL, CANALETE 90 OU KALHETÃO, EM BALSA DE 2000 TONELADAS. AF_05/2024</t>
  </si>
  <si>
    <t>CARGA E DESCARGA COM MANIPULADOR TELESCÓPICO, DE TELHAS TERMOACÚSTICAS, FIBROCIMENTO, AÇO ZINCADO, FIBROCIMENTO ESTRUTURAL, CANALETE 90 OU KALHETÃO, EM BALSA DE 600 TONELADAS. AF_05/2024</t>
  </si>
  <si>
    <t>CARGA E DESCARGA DE BETONEIRA, COM CAMINHÃO CARROCERIA COM GUINDAUTO (MUNCK) 11,7 TM, EM BALSA DE 1000 TONELADAS. AF_05/2024</t>
  </si>
  <si>
    <t>CARGA E DESCARGA DE BETONEIRA, COM CAMINHÃO CARROCERIA COM GUINDAUTO (MUNCK) 11,7 TM, EM BALSA DE 1500 TONELADAS. AF_05/2024</t>
  </si>
  <si>
    <t>CARGA E DESCARGA DE BETONEIRA, COM CAMINHÃO CARROCERIA COM GUINDAUTO (MUNCK) 11,7 TM, EM BALSA DE 2000 TONELADAS. AF_05/2024</t>
  </si>
  <si>
    <t>CARGA E DESCARGA DE BETONEIRA, COM CAMINHÃO CARROCERIA COM GUINDAUTO (MUNCK) 11,7 TM, EM BALSA DE 600 TONELADAS. AF_05/2024</t>
  </si>
  <si>
    <t>CARGA E DESCARGA DE CAMINHÃO DE 10 M³, EM BALSA DE 1000 TONELADAS. AF_05/2024</t>
  </si>
  <si>
    <t>CARGA E DESCARGA DE CAMINHÃO DE 10 M³, EM BALSA DE 1500 TONELADAS. AF_05/2024</t>
  </si>
  <si>
    <t>CARGA E DESCARGA DE CAMINHÃO DE 10 M³, EM BALSA DE 2000 TONELADAS. AF_05/2024</t>
  </si>
  <si>
    <t>CARGA E DESCARGA DE CAMINHÃO DE 10 M³, EM BALSA DE 600 TONELADAS. AF_05/2024</t>
  </si>
  <si>
    <t>CARGA E DESCARGA DE CAMINHÃO DE 14 M³, EM BALSA DE 1000 TONELADAS. AF_05/2024</t>
  </si>
  <si>
    <t>CARGA E DESCARGA DE CAMINHÃO DE 14 M³, EM BALSA DE 1500 TONELADAS. AF_05/2024</t>
  </si>
  <si>
    <t>CARGA E DESCARGA DE CAMINHÃO DE 14 M³, EM BALSA DE 2000 TONELADAS. AF_05/2024</t>
  </si>
  <si>
    <t>CARGA E DESCARGA DE CAMINHÃO DE 14 M³, EM BALSA DE 600 TONELADAS. AF_05/2024</t>
  </si>
  <si>
    <t>CARGA E DESCARGA DE CAMINHÃO DE 6 M³, EM BALSA DE 1000 TONELADAS. AF_05/2024</t>
  </si>
  <si>
    <t>CARGA E DESCARGA DE CAMINHÃO DE 6 M³, EM BALSA DE 1500 TONELADAS. AF_05/2024</t>
  </si>
  <si>
    <t>CARGA E DESCARGA DE CAMINHÃO DE 6 M³, EM BALSA DE 2000 TONELADAS. AF_05/2024</t>
  </si>
  <si>
    <t>CARGA E DESCARGA DE CAMINHÃO DE 6 M³, EM BALSA DE 600 TONELADAS. AF_05/2024</t>
  </si>
  <si>
    <t>CARGA E DESCARGA DE PERFIL METÁLICO E VERGALHÕES DE AÇO E VERGALHÕES DE AÇO, COM CAMINHÃO CARROCERIA COM GUINDAUTO (MUNCK) 11,7 TM, EM BALSA DE 1500 TONELADAS. AF_05/2024</t>
  </si>
  <si>
    <t>CARGA E DESCARGA DE PERFIL METÁLICO E VERGALHÕES DE AÇO, COM CAMINHÃO CARROCERIA COM GUINDAUTO (MUNCK) 11,7 TM, EM BALSA DE 1000 TONELADAS. AF_05/2024</t>
  </si>
  <si>
    <t>CARGA E DESCARGA DE PERFIL METÁLICO E VERGALHÕES DE AÇO, COM CAMINHÃO CARROCERIA COM GUINDAUTO (MUNCK) 11,7 TM, EM BALSA DE 2000 TONELADAS. AF_05/2024</t>
  </si>
  <si>
    <t>CARGA E DESCARGA DE PERFIL METÁLICO E VERGALHÕES DE AÇO, COM CAMINHÃO CARROCERIA COM GUINDAUTO (MUNCK) 11,7 TM, EM BALSA DE 600 TONELADAS. AF_05/2024</t>
  </si>
  <si>
    <t>CARGA E DESCARGA DE POSTES DE CONCRETO, COM CAMINHÃO CARROCERIA COM GUINDAUTO (MUNCK) 11,7 TM, EM BALSA DE 1000 TONELADAS. AF_05/2024</t>
  </si>
  <si>
    <t>CARGA E DESCARGA DE POSTES DE CONCRETO, COM CAMINHÃO CARROCERIA COM GUINDAUTO (MUNCK) 11,7 TM, EM BALSA DE 1500 TONELADAS. AF_05/2024</t>
  </si>
  <si>
    <t>CARGA E DESCARGA DE POSTES DE CONCRETO, COM CAMINHÃO CARROCERIA COM GUINDAUTO (MUNCK) 11,7 TM, EM BALSA DE 2000 TONELADAS. AF_05/2024</t>
  </si>
  <si>
    <t>CARGA E DESCARGA DE POSTES DE CONCRETO, COM CAMINHÃO CARROCERIA COM GUINDAUTO (MUNCK) 11,7 TM, EM BALSA DE 600 TONELADAS. AF_05/2024</t>
  </si>
  <si>
    <t>CARGA E DESCARGA DE RETROESCAVADEIRA, EM BALSA DE 1000 TONELADAS. AF_05/2024</t>
  </si>
  <si>
    <t>CARGA E DESCARGA DE RETROESCAVADEIRA, EM BALSA DE 1500 TONELADAS. AF_05/2024</t>
  </si>
  <si>
    <t>CARGA E DESCARGA DE RETROESCAVADEIRA, EM BALSA DE 2000 TONELADAS. AF_05/2024</t>
  </si>
  <si>
    <t>CARGA E DESCARGA DE RETROESCAVADEIRA, EM BALSA DE 600 TONELADAS. AF_05/2024</t>
  </si>
  <si>
    <t>CARGA E DESCARGA DE SOLOS E MATERIAIS GRANULARES, COM CAMINHÃO DE 10 M³ E ESCAVADEIRA HIDRÁULICA, EM BALSA DE 1000 TONELADAS. AF_05/2024</t>
  </si>
  <si>
    <t>CARGA E DESCARGA DE SOLOS E MATERIAIS GRANULARES, COM CAMINHÃO DE 10 M³ E ESCAVADEIRA HIDRÁULICA, EM BALSA DE 1500 TONELADAS. AF_05/2024</t>
  </si>
  <si>
    <t>CARGA E DESCARGA DE SOLOS E MATERIAIS GRANULARES, COM CAMINHÃO DE 10 M³ E ESCAVADEIRA HIDRÁULICA, EM BALSA DE 2000 TONELADAS. AF_05/2024</t>
  </si>
  <si>
    <t>CARGA E DESCARGA DE SOLOS E MATERIAIS GRANULARES, COM CAMINHÃO DE 10 M³ E ESCAVADEIRA HIDRÁULICA, EM BALSA DE 600 TONELADAS. AF_05/2024</t>
  </si>
  <si>
    <t>CARGA E DESCARGA DE SOLOS E MATERIAIS GRANULARES, COM CAMINHÃO DE 14 M³ E ESCAVADEIRA HIDRÁULICA, EM BALSA DE 1000 TONELADAS. AF_05/2024</t>
  </si>
  <si>
    <t>CARGA E DESCARGA DE SOLOS E MATERIAIS GRANULARES, COM CAMINHÃO DE 14 M³ E ESCAVADEIRA HIDRÁULICA, EM BALSA DE 1500 TONELADAS. AF_05/2024</t>
  </si>
  <si>
    <t>CARGA E DESCARGA DE SOLOS E MATERIAIS GRANULARES, COM CAMINHÃO DE 14 M³ E ESCAVADEIRA HIDRÁULICA, EM BALSA DE 2000 TONELADAS. AF_05/2024</t>
  </si>
  <si>
    <t>CARGA E DESCARGA DE SOLOS E MATERIAIS GRANULARES, COM CAMINHÃO DE 14 M³ E ESCAVADEIRA HIDRÁULICA, EM BALSA DE 600 TONELADAS. AF_05/2024</t>
  </si>
  <si>
    <t>CARGA E DESCARGA DE SOLOS E MATERIAIS GRANULARES, COM CAMINHÃO DE 6 M³ E ESCAVADEIRA HIDRÁULICA, EM BALSA DE 1000 TONELADAS. AF_05/2024</t>
  </si>
  <si>
    <t>CARGA E DESCARGA DE SOLOS E MATERIAIS GRANULARES, COM CAMINHÃO DE 6 M³ E ESCAVADEIRA HIDRÁULICA, EM BALSA DE 1500 TONELADAS. AF_05/2024</t>
  </si>
  <si>
    <t>CARGA E DESCARGA DE SOLOS E MATERIAIS GRANULARES, COM CAMINHÃO DE 6 M³ E ESCAVADEIRA HIDRÁULICA, EM BALSA DE 2000 TONELADAS. AF_05/2024</t>
  </si>
  <si>
    <t>CARGA E DESCARGA DE SOLOS E MATERIAIS GRANULARES, COM CAMINHÃO DE 6 M³ E ESCAVADEIRA HIDRÁULICA, EM BALSA DE 600 TONELADAS. AF_05/2024</t>
  </si>
  <si>
    <t>CARGA E DESCARGA DE TELA DE AÇO, COM CAMINHÃO CARROCERIA COM GUINDAUTO (MUNCK) 11,7 TM, EM BALSA DE 1000 TONELADAS. AF_05/2024</t>
  </si>
  <si>
    <t>CARGA E DESCARGA DE TELA DE AÇO, COM CAMINHÃO CARROCERIA COM GUINDAUTO (MUNCK) 11,7 TM, EM BALSA DE 1500 TONELADAS. AF_05/2024</t>
  </si>
  <si>
    <t>CARGA E DESCARGA DE TELA DE AÇO, COM CAMINHÃO CARROCERIA COM GUINDAUTO (MUNCK) 11,7 TM, EM BALSA DE 2000 TONELADAS. AF_05/2024</t>
  </si>
  <si>
    <t>CARGA E DESCARGA DE TELA DE AÇO, COM CAMINHÃO CARROCERIA COM GUINDAUTO (MUNCK) 11,7 TM, EM BALSA DE 600 TONELADAS. AF_05/2024</t>
  </si>
  <si>
    <t>CARGA E DESCARGA DE TUBOS DE CONCRETO, COM CAMINHÃO CARROCERIA COM GUINDAUTO (MUNCK) 11,7 TM, EM BALSA DE 1000 TONELADAS. AF_05/2024</t>
  </si>
  <si>
    <t>CARGA E DESCARGA DE TUBOS DE CONCRETO, COM CAMINHÃO CARROCERIA COM GUINDAUTO (MUNCK) 11,7 TM, EM BALSA DE 1500 TONELADAS. AF_05/2024</t>
  </si>
  <si>
    <t>CARGA E DESCARGA DE TUBOS DE CONCRETO, COM CAMINHÃO CARROCERIA COM GUINDAUTO (MUNCK) 11,7 TM, EM BALSA DE 2000 TONELADAS. AF_05/2024</t>
  </si>
  <si>
    <t>CARGA E DESCARGA DE TUBOS DE CONCRETO, COM CAMINHÃO CARROCERIA COM GUINDAUTO (MUNCK) 11,7 TM, EM BALSA DE 600 TONELADAS. AF_05/2024</t>
  </si>
  <si>
    <t>CARGA E DESCARGA DE TUBOS METÁLICOS, COM CAMINHÃO CARROCERIA COM GUINDAUTO (MUNCK) 11,7 TM, EM BALSA DE 1000 TONELADAS. AF_05/2024</t>
  </si>
  <si>
    <t>CARGA E DESCARGA DE TUBOS METÁLICOS, COM CAMINHÃO CARROCERIA COM GUINDAUTO (MUNCK) 11,7 TM, EM BALSA DE 1500 TONELADAS. AF_05/2024</t>
  </si>
  <si>
    <t>CARGA E DESCARGA DE TUBOS METÁLICOS, COM CAMINHÃO CARROCERIA COM GUINDAUTO (MUNCK) 11,7 TM, EM BALSA DE 2000 TONELADAS. AF_05/2024</t>
  </si>
  <si>
    <t>CARGA E DESCARGA DE TUBOS METÁLICOS, COM CAMINHÃO CARROCERIA COM GUINDAUTO (MUNCK) 11,7 TM, EM BALSA DE 600 TONELADAS. AF_05/2024</t>
  </si>
  <si>
    <t>CARGA E DESCARGA DE TUBOS PLÁSTICOS, COM CAMINHÃO CARROCERIA COM GUINDAUTO (MUNCK) 11,7 TM, EM BALSA DE 1000 TONELADAS. AF_05/2024</t>
  </si>
  <si>
    <t>CARGA E DESCARGA DE TUBOS PLÁSTICOS, COM CAMINHÃO CARROCERIA COM GUINDAUTO (MUNCK) 11,7 TM, EM BALSA DE 1500 TONELADAS. AF_05/2024</t>
  </si>
  <si>
    <t>CARGA E DESCARGA DE TUBOS PLÁSTICOS, COM CAMINHÃO CARROCERIA COM GUINDAUTO (MUNCK) 11,7 TM, EM BALSA DE 2000 TONELADAS. AF_05/2024</t>
  </si>
  <si>
    <t>CARGA E DESCARGA DE TUBOS PLÁSTICOS, COM CAMINHÃO CARROCERIA COM GUINDAUTO (MUNCK) 11,7 TM, EM BALSA DE 600 TONELADAS. AF_05/2024</t>
  </si>
  <si>
    <t>CARGA E DESCARGA MANUAL, DE JANELA, KIT PORTA-PRONTA OU PORTA DE MADEIRA, PORTA DE AÇO E PORTA DE ALUMÍNIO, EM BALSA DE 1000 TONELADAS. AF_05/2024</t>
  </si>
  <si>
    <t>CARGA E DESCARGA MANUAL, DE JANELA, KIT PORTA-PRONTA OU PORTA DE MADEIRA, PORTA DE AÇO E PORTA DE ALUMÍNIO, EM BALSA DE 1500 TONELADAS. AF_05/2024</t>
  </si>
  <si>
    <t>CARGA E DESCARGA MANUAL, DE JANELA, KIT PORTA-PRONTA OU PORTA DE MADEIRA, PORTA DE AÇO E PORTA DE ALUMÍNIO, EM BALSA DE 2000 TONELADAS. AF_05/2024</t>
  </si>
  <si>
    <t>CARGA E DESCARGA MANUAL, DE JANELA, KIT PORTA-PRONTA OU PORTA DE MADEIRA, PORTA DE AÇO E PORTA DE ALUMÍNIO, EM BALSA DE 600 TONELADAS. AF_05/2024</t>
  </si>
  <si>
    <t>CARGA E DESCARGA MANUAL, DE PEÇAS DE MADEIRA (CAIBROS, TÁBUAS, RIPAS, VIGAS E COMPENSADOS), EM BALSA DE 1000 TONELADAS. AF_05/2024</t>
  </si>
  <si>
    <t>CARGA E DESCARGA MANUAL, DE PEÇAS DE MADEIRA (CAIBROS, TÁBUAS, RIPAS, VIGAS E COMPENSADOS), EM BALSA DE 1500 TONELADAS. AF_05/2024</t>
  </si>
  <si>
    <t>CARGA E DESCARGA MANUAL, DE PEÇAS DE MADEIRA (CAIBROS, TÁBUAS, RIPAS, VIGAS E COMPENSADOS), EM BALSA DE 2000 TONELADAS. AF_05/2024</t>
  </si>
  <si>
    <t>CARGA E DESCARGA MANUAL, DE PEÇAS DE MADEIRA (CAIBROS, TÁBUAS, RIPAS, VIGAS E COMPENSADOS), EM BALSA DE 600 TONELADAS. AF_05/2024</t>
  </si>
  <si>
    <t>CARGA E DESCARGA MANUAL, DE VIDRO, EM BALSA DE 1000 TONELADAS. AF_05/2024</t>
  </si>
  <si>
    <t>CARGA E DESCARGA MANUAL, DE VIDRO, EM BALSA DE 1500 TONELADAS. AF_05/2024</t>
  </si>
  <si>
    <t>CARGA E DESCARGA MANUAL, DE VIDRO, EM BALSA DE 2000 TONELADAS. AF_05/2024</t>
  </si>
  <si>
    <t>CARGA E DESCARGA MANUAL, DE VIDRO, EM BALSA DE 600 TONELADAS. AF_05/2024</t>
  </si>
  <si>
    <t>TRANSPORTE FLUVIAL COM CONJUNTO EMPURRADOR DE 250 HP E BALSA DE 200 A 600 TONELADAS, EM VIA NAVEGÁVEL NO SENTIDO A JUSANTE (DESCENDO O RIO). AF_05/2024</t>
  </si>
  <si>
    <t>TXKM</t>
  </si>
  <si>
    <t>TRANSPORTE FLUVIAL COM CONJUNTO EMPURRADOR DE 250 HP E BALSA DE 200 A 600 TONELADAS, EM VIA NAVEGÁVEL NO SENTIDO A MONTANTE (SUBINDO O RIO). AF_05/2024</t>
  </si>
  <si>
    <t>TRANSPORTE FLUVIAL COM CONJUNTO EMPURRADOR DE 315 HP E BALSA 600 A 1000 TONELADAS, EM VIA NAVEGÁVEL NO SENTIDO A JUSANTE (DESCENDO O RIO). AF_05/2024</t>
  </si>
  <si>
    <t>TRANSPORTE FLUVIAL COM CONJUNTO EMPURRADOR DE 315 HP E BALSA 600 A 1000 TONELADAS, EM VIA NAVEGÁVEL NO SENTIDO A MONTANTE (SUBINDO O RIO). AF_05/2024</t>
  </si>
  <si>
    <t>TRANSPORTE FLUVIAL COM CONJUNTO EMPURRADOR DE 475 HP E BALSA DE 1.000 A 1.500 TONELADAS, EM VIA NAVEGÁVEL NO SENTIDO A JUSANTE (DESCENDO O RIO). AF_05/2024</t>
  </si>
  <si>
    <t>TRANSPORTE FLUVIAL COM CONJUNTO EMPURRADOR DE 475 HP E BALSA DE 1.000 A 1.500 TONELADAS, EM VIA NAVEGÁVEL NO SENTIDO A MONTANTE (SUBINDO O RIO). AF_05/2024</t>
  </si>
  <si>
    <t>TRANSPORTE FLUVIAL COM CONJUNTO EMPURRADOR DE 600 HP E BALSA DE 1.500 A 2.000 TONELADAS, EM VIA NAVEGÁVEL NO SENTIDO A JUSANTE (DESCENDO O RIO). AF_05/2024</t>
  </si>
  <si>
    <t>TRANSPORTE FLUVIAL COM CONJUNTO EMPURRADOR DE 600 HP E BALSA DE 1.500 A 2.000 TONELADAS, EM VIA NAVEGÁVEL NO SENTIDO A MONTANTE (SUBINDO O RIO). AF_05/2024</t>
  </si>
  <si>
    <t>TRANSPORTE HORIZONTAL COM CARREGADEIRA, DE MASSA/ GRANEL (UNIDADE: M3XKM). AF_04/2026</t>
  </si>
  <si>
    <t>TRANSPORTE HORIZONTAL COM CARRINHO DE MÃO, DE CAIXA COM REVESTIMENTO CERÂMICO (UNIDADE: M2XKM). AF_04/2026</t>
  </si>
  <si>
    <t>M2XKM</t>
  </si>
  <si>
    <t>TRANSPORTE HORIZONTAL COM CARRINHO DE MÃO, DE SACOS DE 20 KG (UNIDADE: KGXKM). AF_04/2026</t>
  </si>
  <si>
    <t>KGXKM</t>
  </si>
  <si>
    <t>TRANSPORTE HORIZONTAL COM CARRINHO DE MÃO, DE SACOS DE 30 KG (UNIDADE: KGXKM). AF_04/2026</t>
  </si>
  <si>
    <t>TRANSPORTE HORIZONTAL COM CARRINHO DE MÃO, DE SACOS DE 50 KG (UNIDADE: KGXKM). AF_04/2026</t>
  </si>
  <si>
    <t>TRANSPORTE HORIZONTAL COM CARRINHO MANUAL RACIONAL, DE BLOCOS CERÂMICOS FURADOS NA HORIZONTAL DE 9X19X19CM (UNIDADE: BLOCOXKM). AF_04/2026</t>
  </si>
  <si>
    <t>TRANSPORTE HORIZONTAL COM CARRINHO MANUAL RACIONAL, DE BLOCOS VAZADOS DE CONCRETO OU CERÂMICO DE 19X19X39CM (UNIDADE: BLOCOXKM). AF_04/2026</t>
  </si>
  <si>
    <t>TRANSPORTE HORIZONTAL COM CARRINHO MINI PÁLETES, DE BLOCOS CERÂMICOS FURADOS NA HORIZONTAL DE 9X19X19CM (UNIDADE: BLOCOXKM). AF_04/2026</t>
  </si>
  <si>
    <t>TRANSPORTE HORIZONTAL COM CARRINHO MINI PÁLETES, DE BLOCOS CERÂMICOS FURADOS NA VERTICAL DE 19X19X39CM (UNIDADE: BLOCOXKM). AF_04/2026</t>
  </si>
  <si>
    <t>TRANSPORTE HORIZONTAL COM CARRINHO MINI PÁLETES, DE BLOCOS VAZADOS DE CONCRETO DE 19X19X39CM (UNIDADE: BLOCOXKM). AF_04/2026</t>
  </si>
  <si>
    <t>TRANSPORTE HORIZONTAL COM CARRINHO MINI PÁLETES, DE CAIXA COM REVESTIMENTO CERÂMICO (UNIDADE: M2XKM). AF_04/2026</t>
  </si>
  <si>
    <t>TRANSPORTE HORIZONTAL COM CARRINHO PLATAFORMA, DE BACIA SANITÁRIA, CAIXA ACOPLADA, TANQUE OU PIA (UNIDADE: UNIDXKM). AF_04/2026</t>
  </si>
  <si>
    <t>TRANSPORTE HORIZONTAL COM CARRINHO PLATAFORMA, DE BANCADA DE MÁRMORE OU GRANITO PARA COZINHA/LAVATÓRIO OU MÁRMORE SINTÉTICO COM CUBA INTEGRADA (UNIDADE: UNIDXKM). AF_04/2026</t>
  </si>
  <si>
    <t>TRANSPORTE HORIZONTAL COM CARRINHO PLATAFORMA, DE BARRAMENTO BLINDADO (UNIDADE: MXKM). AF_04/2026</t>
  </si>
  <si>
    <t>MXKM</t>
  </si>
  <si>
    <t>TRANSPORTE HORIZONTAL COM CARRINHO PLATAFORMA, DE BLOCOS CERÂMICOS FURADOS NA HORIZONTAL DE 9X19X19CM (UNIDADE: BLOCOXKM). AF_04/2026</t>
  </si>
  <si>
    <t>TRANSPORTE HORIZONTAL COM CARRINHO PLATAFORMA, DE BLOCOS VAZADOS DE CONCRETO OU CERÂMICO DE 19X19X39CM (UNIDADE: BLOCOXKM). AF_04/2026</t>
  </si>
  <si>
    <t>TRANSPORTE HORIZONTAL COM CARRINHO PLATAFORMA, DE CAIXA COM REVESTIMENTO CERÂMICO (UNIDADE: M2XKM). AF_04/2026</t>
  </si>
  <si>
    <t>TRANSPORTE HORIZONTAL COM CARRINHO PLATAFORMA, DE LATA DE 18 LITROS (UNIDADE: LXKM). AF_04/2026</t>
  </si>
  <si>
    <t>LXKM</t>
  </si>
  <si>
    <t>TRANSPORTE HORIZONTAL COM CARRINHO PLATAFORMA, DE SACOS DE 20 KG (UNIDADE: KGXKM). AF_04/2026</t>
  </si>
  <si>
    <t>TRANSPORTE HORIZONTAL COM CARRINHO PLATAFORMA, DE SACOS DE 30 KG (UNIDADE: KGXKM). AF_04/2026</t>
  </si>
  <si>
    <t>TRANSPORTE HORIZONTAL COM CARRINHO PLATAFORMA, DE SACOS DE 50 KG (UNIDADE: KGXKM). AF_04/2026</t>
  </si>
  <si>
    <t>TRANSPORTE HORIZONTAL COM CARRINHO PLATAFORMA, DE TELHA DE CONCRETO OU CERÂMICA (UNIDADE: M2XKM). AF_04/2026</t>
  </si>
  <si>
    <t>TRANSPORTE HORIZONTAL COM CARRINHO PÁLETES, 50 M, DE BLOCOS CERÂMICOS FURADOS NA HORIZONTAL DE 9X19X19CM. AF_04/2026</t>
  </si>
  <si>
    <t>TRANSPORTE HORIZONTAL COM CARRINHO PÁLETES, 50 M, DE BLOCOS CERÂMICOS FURADOS NA VERTICAL DE 19X19X39CM. AF_04/2026</t>
  </si>
  <si>
    <t>TRANSPORTE HORIZONTAL COM CARRINHO PÁLETES, 50 M, DE BLOCOS VAZADOS DE CONCRETO DE 19X19X39CM. AF_04/2026</t>
  </si>
  <si>
    <t>TRANSPORTE HORIZONTAL COM CARRINHO PÁLETES, 50 M, DE CAIXA COM REVESTIMENTO CERÂMICO. AF_04/2026</t>
  </si>
  <si>
    <t>TRANSPORTE HORIZONTAL COM CARRINHO RACIONAL, DE LATA DE 18 LITROS (UNIDADE: LXKM). AF_04/2026</t>
  </si>
  <si>
    <t>TRANSPORTE HORIZONTAL COM JERICA DE 60 L, DE MASSA/ GRANEL (UNIDADE: M3XKM). AF_04/2026</t>
  </si>
  <si>
    <t>TRANSPORTE HORIZONTAL COM JERICA DE 90 L, DE MASSA/ GRANEL (UNIDADE: M3XKM). AF_04/2026</t>
  </si>
  <si>
    <t>TRANSPORTE HORIZONTAL COM MANIPULADOR TELESCÓPICO, DE BACIA SANITÁRIA, CAIXA ACOPLADA, TANQUE OU PIA (UNIDADE: UNIDXKM). AF_04/2026</t>
  </si>
  <si>
    <t>TRANSPORTE HORIZONTAL COM MANIPULADOR TELESCÓPICO, DE BLOCOS CERÂMICOS FURADOS NA HORIZONTAL DE 9X19X19CM (UNIDADE: BLOCOXKM). AF_04/2026</t>
  </si>
  <si>
    <t>TRANSPORTE HORIZONTAL COM MANIPULADOR TELESCÓPICO, DE BLOCOS CERÂMICOS FURADOS NA VERTICAL DE 19X19X39CM (UNIDADE: BLOCOXKM). AF_04/2026</t>
  </si>
  <si>
    <t>TRANSPORTE HORIZONTAL COM MANIPULADOR TELESCÓPICO, DE BLOCOS VAZADOS DE CONCRETO DE 19X19X39CM (UNIDADE: BLOCOXKM). AF_04/2026</t>
  </si>
  <si>
    <t>TRANSPORTE HORIZONTAL COM MANIPULADOR TELESCÓPICO, DE CAIXA COM REVESTIMENTO CERÂMICO (UNIDADE: M2XKM). AF_04/2026</t>
  </si>
  <si>
    <t>TRANSPORTE HORIZONTAL COM MANIPULADOR TELESCÓPICO, DE LATA DE 18 LITROS (UNIDADE: LXKM). AF_04/2026</t>
  </si>
  <si>
    <t>TRANSPORTE HORIZONTAL COM MANIPULADOR TELESCÓPICO, DE PÁLETE DE SACOS (UNIDADE: KGXKM). AF_04/2026</t>
  </si>
  <si>
    <t>TRANSPORTE HORIZONTAL COM MANIPULADOR TELESCÓPICO, DE TELHA DE CONCRETO OU CERÂMICA (UNIDADE: M2XKM). AF_04/2026</t>
  </si>
  <si>
    <t>TRANSPORTE HORIZONTAL COM MANIPULADOR TELESCÓPICO, DE TELHAS TERMOACÚSTICAS, FIBROCIMENTO, AÇO ZINCADO, FIBROCIMENTO ESTRUTURAL, CANALETE 90 OU KALHETÃO (UNIDADE: M2XKM). AF_04/2026</t>
  </si>
  <si>
    <t>TRANSPORTE HORIZONTAL MANUAL, DE BACIA SANITÁRIA, CAIXA ACOPLADA, TANQUE OU PIA (UNIDADE: UNIDXKM). AF_04/2026</t>
  </si>
  <si>
    <t>TRANSPORTE HORIZONTAL MANUAL, DE BANCADA DE MÁRMORE OU GRANITO PARA COZINHA/LAVATÓRIO OU MÁRMORE SINTÉTICO COM CUBA INTEGRADA (UNIDADE: UNIDXKM). AF_04/2026</t>
  </si>
  <si>
    <t>TRANSPORTE HORIZONTAL MANUAL, DE BARRAMENTO BLINDADO (UNIDADE: MXKM). AF_04/2026</t>
  </si>
  <si>
    <t>TRANSPORTE HORIZONTAL MANUAL, DE BLOCOS CERÂMICOS FURADOS NA HORIZONTAL DE 9X19X19CM (UNIDADE: BLOCOXKM). AF_04/2026</t>
  </si>
  <si>
    <t>TRANSPORTE HORIZONTAL MANUAL, DE BLOCOS VAZADOS DE CONCRETO OU CERÂMICO DE 19X19X39CM (UNIDADE: BLOCOXKM). AF_04/2026</t>
  </si>
  <si>
    <t>TRANSPORTE HORIZONTAL MANUAL, DE CAIBROS DE MADEIRA COM SEÇÃO TRANSVERSAL DE 7,5 X 6 CM E 6 X 8 CM (UNIDADE: MXKM). AF_04/2026</t>
  </si>
  <si>
    <t>TRANSPORTE HORIZONTAL MANUAL, DE CAIXA COM REVESTIMENTO CERÂMICO (UNIDADE: M2XKM). AF_04/2026</t>
  </si>
  <si>
    <t>TRANSPORTE HORIZONTAL MANUAL, DE CALHA QUADRADA NÚMERO 24 - CORTE 33 (UNIDADE: MXKM). AF_04/2026</t>
  </si>
  <si>
    <t>TRANSPORTE HORIZONTAL MANUAL, DE COMPENSADO DE MADEIRA (UNIDADE: M2XKM). AF_04/2026</t>
  </si>
  <si>
    <t>TRANSPORTE HORIZONTAL MANUAL, DE JANELA (UNIDADE: M2XKM). AF_04/2026</t>
  </si>
  <si>
    <t>TRANSPORTE HORIZONTAL MANUAL, DE LATA DE 18 LITROS (UNIDADE: LXKM). AF_04/2026</t>
  </si>
  <si>
    <t>TRANSPORTE HORIZONTAL MANUAL, DE PORTA (UNIDADE: UNIDXKM). AF_04/2026</t>
  </si>
  <si>
    <t>TRANSPORTE HORIZONTAL MANUAL, DE RIPAS DE MADEIRA COM SEÇÃO TRANSVERSAL DE 1 X 5 CM E 2 X 5 CM (UNIDADE: MXKM). AF_04/2026</t>
  </si>
  <si>
    <t>TRANSPORTE HORIZONTAL MANUAL, DE SACOS DE 20 KG (UNIDADE: KGXKM). AF_04/2026</t>
  </si>
  <si>
    <t>TRANSPORTE HORIZONTAL MANUAL, DE SACOS DE 30 KG (UNIDADE: KGXKM). AF_04/2026</t>
  </si>
  <si>
    <t>TRANSPORTE HORIZONTAL MANUAL, DE SACOS DE 50 KG (UNIDADE: KGXKM). AF_04/2026</t>
  </si>
  <si>
    <t>TRANSPORTE HORIZONTAL MANUAL, DE TELA DE AÇO (UNIDADE: KGXKM). AF_04/2026</t>
  </si>
  <si>
    <t>TRANSPORTE HORIZONTAL MANUAL, DE TELHA DE CONCRETO OU CERÂMICA (UNIDADE: M2XKM). AF_04/2026</t>
  </si>
  <si>
    <t>TRANSPORTE HORIZONTAL MANUAL, DE TELHA DE FIBROCIMENTO OU TELHA ESTRUTURAL DE FIBROCIMENTO, CANALETE 90 OU KALHETÃO (UNIDADE: M2XKM). AF_04/2026</t>
  </si>
  <si>
    <t>TRANSPORTE HORIZONTAL MANUAL, DE TELHA TERMOACÚSTICA OU TELHA DE AÇO ZINCADO (UNIDADE: M2XKM). AF_04/2026</t>
  </si>
  <si>
    <t>TRANSPORTE HORIZONTAL MANUAL, DE TUBO DE AÇO CARBONO LEVE OU MÉDIO, PRETO OU GALVANIZADO, COM DIÂMETRO MAIOR QUE 125 MM E MENOR OU IGUAL A 150 MM (UNIDADE: MXKM). AF_04/2026</t>
  </si>
  <si>
    <t>TRANSPORTE HORIZONTAL MANUAL, DE TUBO DE AÇO CARBONO LEVE OU MÉDIO, PRETO OU GALVANIZADO, COM DIÂMETRO MAIOR QUE 20 MM E MENOR OU IGUAL A 32 MM (UNIDADE: MXKM). AF_04/2026</t>
  </si>
  <si>
    <t>TRANSPORTE HORIZONTAL MANUAL, DE TUBO DE AÇO CARBONO LEVE OU MÉDIO, PRETO OU GALVANIZADO, COM DIÂMETRO MAIOR QUE 32 MM E MENOR OU IGUAL A 65 MM (UNIDADE: MXKM). AF_04/2026</t>
  </si>
  <si>
    <t>TRANSPORTE HORIZONTAL MANUAL, DE TUBO DE AÇO CARBONO LEVE OU MÉDIO, PRETO OU GALVANIZADO, COM DIÂMETRO MAIOR QUE 65 MM E MENOR OU IGUAL A 90 MM (UNIDADE: MXKM). AF_04/2026</t>
  </si>
  <si>
    <t>TRANSPORTE HORIZONTAL MANUAL, DE TUBO DE AÇO CARBONO LEVE OU MÉDIO, PRETO OU GALVANIZADO, COM DIÂMETRO MAIOR QUE 90 MM E MENOR OU IGUAL A 125 MM (UNIDADE: MXKM). AF_04/2026</t>
  </si>
  <si>
    <t>TRANSPORTE HORIZONTAL MANUAL, DE TUBO DE AÇO CARBONO LEVE OU MÉDIO, PRETO OU GALVANIZADO, COM DIÂMETRO MENOR OU IGUAL A 20 MM (UNIDADE: MXKM). AF_04/2026</t>
  </si>
  <si>
    <t>TRANSPORTE HORIZONTAL MANUAL, DE TUBO DE COBRE - CLASSE E - COM DIÂMETRO MAIOR QUE 54 MM E MENOR OU IGUAL A 79 MM (UNIDADE: MXKM). AF_04/2026</t>
  </si>
  <si>
    <t>TRANSPORTE HORIZONTAL MANUAL, DE TUBO DE COBRE - CLASSE E - COM DIÂMETRO MAIOR QUE 79 MM E MENOR OU IGUAL A 104 MM (UNIDADE: MXKM). AF_04/2026</t>
  </si>
  <si>
    <t>TRANSPORTE HORIZONTAL MANUAL, DE TUBO DE COBRE - CLASSE E - COM DIÂMETRO MENOR OU IGUAL A 54 MM (UNIDADE: MXKM). AF_04/2026</t>
  </si>
  <si>
    <t>TRANSPORTE HORIZONTAL MANUAL, DE TUBO DE CPVC COM DIÂMETRO MAIOR QUE 73 MM E MENOR OU IGUAL A 89 MM (UNIDADE: MXKM). AF_04/2026</t>
  </si>
  <si>
    <t>TRANSPORTE HORIZONTAL MANUAL, DE TUBO DE CPVC COM DIÂMETRO MENOR OU IGUAL A 73 MM (UNIDADE: MXKM). AF_04/2026</t>
  </si>
  <si>
    <t>TRANSPORTE HORIZONTAL MANUAL, DE TUBO DE PPR - PN12 OU PN25 - COM DIÂMETRO MAIOR QUE 50 MM E MENOR OU IGUAL A 75 MM (UNIDADE: MXKM). AF_04/2026</t>
  </si>
  <si>
    <t>TRANSPORTE HORIZONTAL MANUAL, DE TUBO DE PPR - PN12 OU PN25 - COM DIÂMETRO MAIOR QUE 75 MM E MENOR OU IGUAL A 110 MM (UNIDADE: MXKM). AF_04/2026</t>
  </si>
  <si>
    <t>TRANSPORTE HORIZONTAL MANUAL, DE TUBO DE PPR - PN12 OU PN25 - COM DIÂMETRO MENOR OU IGUAL A 50 MM (UNIDADE: MXKM). AF_04/2026</t>
  </si>
  <si>
    <t>TRANSPORTE HORIZONTAL MANUAL, DE TUBO DE PVC SOLDÁVEL COM DIÂMETRO MAIOR QUE 60 MM E MENOR OU IGUAL A 85 MM (UNIDADE: MXKM). AF_04/2026</t>
  </si>
  <si>
    <t>TRANSPORTE HORIZONTAL MANUAL, DE TUBO DE PVC SOLDÁVEL COM DIÂMETRO MENOR OU IGUAL A 60 MM (UNIDADE: MXKM). AF_04/2026</t>
  </si>
  <si>
    <t>TRANSPORTE HORIZONTAL MANUAL, DE TUBO DE PVC SÉRIE NORMAL - ESGOTO PREDIAL, OU REFORÇADO PARA ESGOTO OU ÁGUAS PLUVIAIS PREDIAL, COM DIÂMETRO MAIOR QUE 100 MM E MENOR OU IGUAL A 150 MM (UNIDADE: MXKM). AF_04/2026</t>
  </si>
  <si>
    <t>TRANSPORTE HORIZONTAL MANUAL, DE TUBO DE PVC SÉRIE NORMAL - ESGOTO PREDIAL, OU REFORÇADO PARA ESGOTO OU ÁGUAS PLUVIAIS PREDIAL, COM DIÂMETRO MAIOR QUE 75 MM E MENOR OU IGUAL A 100 MM (UNIDADE: MXKM). AF_04/2026</t>
  </si>
  <si>
    <t>TRANSPORTE HORIZONTAL MANUAL, DE TUBO DE PVC SÉRIE NORMAL - ESGOTO PREDIAL, OU REFORÇADO PARA ESGOTO OU ÁGUAS PLUVIAIS PREDIAL, COM DIÂMETRO MENOR OU IGUAL A 75 MM (UNIDADE: MXKM). AF_04/2026</t>
  </si>
  <si>
    <t>TRANSPORTE HORIZONTAL MANUAL, DE TÁBUAS DE MADEIRA COM SEÇÃO TRANSVERSAL DE 2,5 X 25 CM E 2,5 X 30 CM (UNIDADE: MXKM). AF_04/2026</t>
  </si>
  <si>
    <t>TRANSPORTE HORIZONTAL MANUAL, DE VERGALHÕES DE AÇO COM DIÂMETRO DE 10 MM; 12,5 MM; 16 MM; 20 MM; 25 MM OU 32 MM (UNIDADE: KGXKM). AF_04/2026</t>
  </si>
  <si>
    <t>TRANSPORTE HORIZONTAL MANUAL, DE VERGALHÕES DE AÇO COM DIÂMETRO DE 5 MM (UNIDADE: KGXKM). AF_04/2026</t>
  </si>
  <si>
    <t>TRANSPORTE HORIZONTAL MANUAL, DE VERGALHÕES DE AÇO COM DIÂMETRO DE 6,3 MM (UNIDADE: KGXKM). AF_04/2026</t>
  </si>
  <si>
    <t>TRANSPORTE HORIZONTAL MANUAL, DE VERGALHÕES DE AÇO COM DIÂMETRO DE 8 MM (UNIDADE: KGXKM). AF_04/2026</t>
  </si>
  <si>
    <t>TRANSPORTE HORIZONTAL MANUAL, DE VIDRO (UNIDADE: M2XKM). AF_04/2026</t>
  </si>
  <si>
    <t>TRANSPORTE HORIZONTAL MANUAL, DE VIGAS DE MADEIRA COM SEÇÃO TRANSVERSAL DE 5 X 12 CM (UNIDADE: MXKM). AF_04/2026</t>
  </si>
  <si>
    <t>TRANSPORTE HORIZONTAL MANUAL, DE VIGAS DE MADEIRA COM SEÇÃO TRANSVERSAL DE 6 X 16 CM (UNIDADE: MXKM). AF_04/2026</t>
  </si>
  <si>
    <t>TRANSPORTE VERTICAL MANUAL, 1 PAVIMENTO, DE BACIA SANITÁRIA, CAIXA ACOPLADA, TANQUE OU PIA (UNIDADE: UNID). AF_04/2026</t>
  </si>
  <si>
    <t>TRANSPORTE VERTICAL MANUAL, 1 PAVIMENTO, DE BLOCOS CERÂMICOS FURADOS NA HORIZONTAL DE 9X19X19CM (UNIDADE: BLOCO). AF_04/2026</t>
  </si>
  <si>
    <t>TRANSPORTE VERTICAL MANUAL, 1 PAVIMENTO, DE BLOCOS VAZADOS DE CONCRETO OU CERÂMICO DE 19X19X39CM (UNIDADE: BLOCO). AF_04/2026</t>
  </si>
  <si>
    <t>TRANSPORTE VERTICAL MANUAL, 1 PAVIMENTO, DE CAIXA COM REVESTIMENTO CERÂMICO (UNIDADE: M2). AF_04/2026</t>
  </si>
  <si>
    <t>TRANSPORTE VERTICAL MANUAL, 1 PAVIMENTO, DE JANELA (UNIDADE: M2). AF_04/2026</t>
  </si>
  <si>
    <t>TRANSPORTE VERTICAL MANUAL, 1 PAVIMENTO, DE LATA DE 18 LITROS (UNIDADE: L). AF_04/2026</t>
  </si>
  <si>
    <t>TRANSPORTE VERTICAL MANUAL, 1 PAVIMENTO, DE PORTA (UNIDADE: UNID). AF_04/2026</t>
  </si>
  <si>
    <t>TRANSPORTE VERTICAL MANUAL, 1 PAVIMENTO, DE SACOS DE 20 KG (UNIDADE: KG). AF_04/2026</t>
  </si>
  <si>
    <t>TRANSPORTE VERTICAL MANUAL, 1 PAVIMENTO, DE SACOS DE 30 KG (UNIDADE: KG). AF_04/2026</t>
  </si>
  <si>
    <t>TRANSPORTE VERTICAL MANUAL, 1 PAVIMENTO, DE SACOS DE 50 KG (UNIDADE: KG). AF_04/2026</t>
  </si>
  <si>
    <t>TRANSPORTE VERTICAL MANUAL, 1 PAVIMENTO, DE VIDRO (UNIDADE: M2). AF_04/2026</t>
  </si>
  <si>
    <t>TRANSPORTE VERTICAL, BANCADA DE MÁRMORE OU GRANITO PARA COZINHA/LAVATÓRIO OU MÁRMORE SINTÉTICO COM CUBA INTEGRADA, MANUAL, 1 PAVIMENTO, (UNIDADE: UNID). AF_04/2026</t>
  </si>
  <si>
    <t>CARGA DE MISTURA ASFÁLTICA EM CAMINHÃO BASCULANTE 10 M³ (UNIDADE: M3). AF_02/2026</t>
  </si>
  <si>
    <t>CARGA DE MISTURA ASFÁLTICA EM CAMINHÃO BASCULANTE 10 M³ (UNIDADE: T). AF_02/2026</t>
  </si>
  <si>
    <t>CARGA DE MISTURA ASFÁLTICA EM CAMINHÃO BASCULANTE 14 M³ (UNIDADE: M3). AF_02/2026</t>
  </si>
  <si>
    <t>CARGA DE MISTURA ASFÁLTICA EM CAMINHÃO BASCULANTE 14 M³ (UNIDADE: T). AF_02/2026</t>
  </si>
  <si>
    <t>CARGA DE MISTURA ASFÁLTICA EM CAMINHÃO BASCULANTE 18 M³ (UNIDADE: M3). AF_02/2026</t>
  </si>
  <si>
    <t>CARGA DE MISTURA ASFÁLTICA EM CAMINHÃO BASCULANTE 18 M³ (UNIDADE: T). AF_02/2026</t>
  </si>
  <si>
    <t>CARGA DE MISTURA ASFÁLTICA EM CAMINHÃO BASCULANTE 6 M³ (UNIDADE: M3). AF_02/2026</t>
  </si>
  <si>
    <t>CARGA DE MISTURA ASFÁLTICA EM CAMINHÃO BASCULANTE 6 M³ (UNIDADE: T). AF_02/2026</t>
  </si>
  <si>
    <t>CARGA DE ÁGUA EM CAMINHÃO PIPA 10 M³. AF_02/2026</t>
  </si>
  <si>
    <t>CARGA DE ÁGUA EM CAMINHÃO PIPA 14 M³. AF_02/2026</t>
  </si>
  <si>
    <t>CARGA DE ÁGUA EM CAMINHÃO PIPA 6 M³. AF_02/2026</t>
  </si>
  <si>
    <t>CARGA, MANOBRA E DESCARGA DE CAÇAMBA DE ENTULHO EM CAMINHÃO POLIGUINDASTE 8 M3. AF_02/2026</t>
  </si>
  <si>
    <t>CARGA, MANOBRA E DESCARGA DE ELEMENTOS PRÉ-FABRICADOS DE ATÉ 1,0 T EM CAMINHÃO CAVALO MECÂNICO COM SEMIRREBOQUE 30T. AF_02/2026</t>
  </si>
  <si>
    <t>CARGA, MANOBRA E DESCARGA DE ELEMENTOS PRÉ-FABRICADOS DE MAIS DE 1,0 T EM CAMINHÃO CAVALO MECÂNICO COM SEMIRREBOQUE 30T. AF_02/2026</t>
  </si>
  <si>
    <t>CARGA, MANOBRA E DESCARGA DE ENTULHO EM CAMINHÃO BASCULANTE 10 M³ - CARGA COM ESCAVADEIRA HIDRÁULICA (CAÇAMBA DE 0,80 M³ / 111 HP) E DESCARGA LIVRE (UNIDADE: M3). AF_02/2026</t>
  </si>
  <si>
    <t>CARGA, MANOBRA E DESCARGA DE ENTULHO EM CAMINHÃO BASCULANTE 10 M³ - CARGA COM ESCAVADEIRA HIDRÁULICA (CAÇAMBA DE 0,80 M³ / 111 HP) E DESCARGA LIVRE (UNIDADE: T). AF_02/2026</t>
  </si>
  <si>
    <t>CARGA, MANOBRA E DESCARGA DE ENTULHO EM CAMINHÃO BASCULANTE 14 M³ - CARGA COM ESCAVADEIRA HIDRÁULICA (CAÇAMBA DE 0,80 M³ / 111 HP) E DESCARGA LIVRE (UNIDADE: M3). AF_02/2026</t>
  </si>
  <si>
    <t>CARGA, MANOBRA E DESCARGA DE ENTULHO EM CAMINHÃO BASCULANTE 14 M³ - CARGA COM ESCAVADEIRA HIDRÁULICA (CAÇAMBA DE 0,80 M³ / 111 HP) E DESCARGA LIVRE (UNIDADE: T). AF_02/2026</t>
  </si>
  <si>
    <t>CARGA, MANOBRA E DESCARGA DE ENTULHO EM CAMINHÃO BASCULANTE 18 M³ - CARGA COM ESCAVADEIRA HIDRÁULICA (CAÇAMBA DE 0,80 M³ / 111 HP) E DESCARGA LIVRE (UNIDADE: M3). AF_02/2026</t>
  </si>
  <si>
    <t>CARGA, MANOBRA E DESCARGA DE ENTULHO EM CAMINHÃO BASCULANTE 18 M³ - CARGA COM ESCAVADEIRA HIDRÁULICA (CAÇAMBA DE 0,80 M³ / 111 HP) E DESCARGA LIVRE (UNIDADE: T). AF_02/2026</t>
  </si>
  <si>
    <t>CARGA, MANOBRA E DESCARGA DE ENTULHO EM CAMINHÃO BASCULANTE 6 M³ - CARGA COM ESCAVADEIRA HIDRÁULICA (CAÇAMBA DE 0,80 M³ / 111 HP) E DESCARGA LIVRE (UNIDADE: M3). AF_02/2026</t>
  </si>
  <si>
    <t>CARGA, MANOBRA E DESCARGA DE ENTULHO EM CAMINHÃO BASCULANTE 6 M³ - CARGA COM ESCAVADEIRA HIDRÁULICA (CAÇAMBA DE 0,80 M³ / 111 HP) E DESCARGA LIVRE (UNIDADE: T). AF_02/2026</t>
  </si>
  <si>
    <t>CARGA, MANOBRA E DESCARGA DE PERFIL METÁLICO EM CAMINHÃO CARROCERIA COM GUINDAUTO (MUNCK) 11,7 TM. AF_02/2026</t>
  </si>
  <si>
    <t>CARGA, MANOBRA E DESCARGA DE PERFIL METÁLICO EM CAMINHÃO CARROCERIA COM GUINDAUTO (MUNCK) 42,3 TM. AF_02/2026</t>
  </si>
  <si>
    <t>CARGA, MANOBRA E DESCARGA DE POSTE DE CONCRETO EM CAMINHÃO CARROCERIA COM GUINDAUTO (MUNCK) 11,7 TM. AF_02/2026</t>
  </si>
  <si>
    <t>CARGA, MANOBRA E DESCARGA DE POSTES DE CONCRETO EM CAMINHÃO CARROCERIA COM GUINDAUTO (MUNCK) 42,3 TM. AF_02/2026</t>
  </si>
  <si>
    <t>CARGA, MANOBRA E DESCARGA DE SOLOS E MATERIAIS GRANULARES EM CAMINHÃO BASCULANTE 10 M³ - CARGA COM ESCAVADEIRA HIDRÁULICA (CAÇAMBA DE 1,20 M³ / 155 HP) E DESCARGA LIVRE (UNIDADE: M3). AF_02/2026</t>
  </si>
  <si>
    <t>CARGA, MANOBRA E DESCARGA DE SOLOS E MATERIAIS GRANULARES EM CAMINHÃO BASCULANTE 10 M³ - CARGA COM ESCAVADEIRA HIDRÁULICA (CAÇAMBA DE 1,20 M³ / 155 HP) E DESCARGA LIVRE (UNIDADE: T). AF_02/2026</t>
  </si>
  <si>
    <t>CARGA, MANOBRA E DESCARGA DE SOLOS E MATERIAIS GRANULARES EM CAMINHÃO BASCULANTE 10 M³ - CARGA COM PÁ CARREGADEIRA (CAÇAMBA DE 1,7 A 2,8 M³ / 128 HP) E DESCARGA LIVRE (UNIDADE: M3). AF_02/2026</t>
  </si>
  <si>
    <t>CARGA, MANOBRA E DESCARGA DE SOLOS E MATERIAIS GRANULARES EM CAMINHÃO BASCULANTE 10 M³ - CARGA COM PÁ CARREGADEIRA (CAÇAMBA DE 1,7 A 2,8 M³ / 128 HP) E DESCARGA LIVRE (UNIDADE: T). AF_02/2026</t>
  </si>
  <si>
    <t>CARGA, MANOBRA E DESCARGA DE SOLOS E MATERIAIS GRANULARES EM CAMINHÃO BASCULANTE 14 M³ - CARGA COM ESCAVADEIRA HIDRÁULICA (CAÇAMBA DE 1,20 M³ / 155 HP) E DESCARGA LIVRE (UNIDADE: M3). AF_02/2026</t>
  </si>
  <si>
    <t>CARGA, MANOBRA E DESCARGA DE SOLOS E MATERIAIS GRANULARES EM CAMINHÃO BASCULANTE 14 M³ - CARGA COM ESCAVADEIRA HIDRÁULICA (CAÇAMBA DE 1,20 M³ / 155 HP) E DESCARGA LIVRE (UNIDADE: T). AF_02/2026</t>
  </si>
  <si>
    <t>CARGA, MANOBRA E DESCARGA DE SOLOS E MATERIAIS GRANULARES EM CAMINHÃO BASCULANTE 14 M³ - CARGA COM PÁ CARREGADEIRA (CAÇAMBA DE 1,7 A 2,8 M³ / 128 HP) E DESCARGA LIVRE (UNIDADE: M3). AF_02/2026</t>
  </si>
  <si>
    <t>CARGA, MANOBRA E DESCARGA DE SOLOS E MATERIAIS GRANULARES EM CAMINHÃO BASCULANTE 14 M³ - CARGA COM PÁ CARREGADEIRA (CAÇAMBA DE 1,7 A 2,8 M³ / 128 HP) E DESCARGA LIVRE (UNIDADE: T). AF_02/2026</t>
  </si>
  <si>
    <t>CARGA, MANOBRA E DESCARGA DE SOLOS E MATERIAIS GRANULARES EM CAMINHÃO BASCULANTE 18 M³ - CARGA COM ESCAVADEIRA HIDRÁULICA (CAÇAMBA DE 1,20 M³ / 155 HP) E DESCARGA LIVRE (UNIDADE: M3). AF_02/2026</t>
  </si>
  <si>
    <t>CARGA, MANOBRA E DESCARGA DE SOLOS E MATERIAIS GRANULARES EM CAMINHÃO BASCULANTE 18 M³ - CARGA COM ESCAVADEIRA HIDRÁULICA (CAÇAMBA DE 1,20 M³ / 155 HP) E DESCARGA LIVRE (UNIDADE: T). AF_02/2026</t>
  </si>
  <si>
    <t>CARGA, MANOBRA E DESCARGA DE SOLOS E MATERIAIS GRANULARES EM CAMINHÃO BASCULANTE 18 M³ - CARGA COM PÁ CARREGADEIRA (CAÇAMBA DE 1,7 A 2,8 M³ / 128 HP) E DESCARGA LIVRE (UNIDADE: M3). AF_02/2026</t>
  </si>
  <si>
    <t>CARGA, MANOBRA E DESCARGA DE SOLOS E MATERIAIS GRANULARES EM CAMINHÃO BASCULANTE 18 M³ - CARGA COM PÁ CARREGADEIRA (CAÇAMBA DE 1,7 A 2,8 M³ / 128 HP) E DESCARGA LIVRE (UNIDADE: T). AF_02/2026</t>
  </si>
  <si>
    <t>CARGA, MANOBRA E DESCARGA DE SOLOS E MATERIAIS GRANULARES EM CAMINHÃO BASCULANTE 6 M³ - CARGA COM ESCAVADEIRA HIDRÁULICA (CAÇAMBA DE 1,20 M³ / 155 HP) E DESCARGA LIVRE (UNIDADE: M3). AF_02/2026</t>
  </si>
  <si>
    <t>CARGA, MANOBRA E DESCARGA DE SOLOS E MATERIAIS GRANULARES EM CAMINHÃO BASCULANTE 6 M³ - CARGA COM ESCAVADEIRA HIDRÁULICA (CAÇAMBA DE 1,20 M³ / 155 HP) E DESCARGA LIVRE (UNIDADE: T). AF_02/2026</t>
  </si>
  <si>
    <t>CARGA, MANOBRA E DESCARGA DE SOLOS E MATERIAIS GRANULARES EM CAMINHÃO BASCULANTE 6 M³ - CARGA COM PÁ CARREGADEIRA (CAÇAMBA DE 1,7 A 2,8 M³ / 128 HP) E DESCARGA LIVRE (UNIDADE: M3). AF_02/2026</t>
  </si>
  <si>
    <t>CARGA, MANOBRA E DESCARGA DE SOLOS E MATERIAIS GRANULARES EM CAMINHÃO BASCULANTE 6 M³ - CARGA COM PÁ CARREGADEIRA (CAÇAMBA DE 1,7 A 2,8 M³ / 128 HP) E DESCARGA LIVRE (UNIDADE: T). AF_02/2026</t>
  </si>
  <si>
    <t>CARGA, MANOBRA E DESCARGA DE TUBOS DE CONCRETO, DN 1000 MM, EM CAMINHÃO CARROCERIA COM GUINDAUTO (MUNCK) 11,7 TM. AF_02/2026</t>
  </si>
  <si>
    <t>CARGA, MANOBRA E DESCARGA DE TUBOS DE CONCRETO, DN 1000 MM, EM CAMINHÃO CARROCERIA COM GUINDAUTO (MUNCK) 42,3 TM. AF_02/2026</t>
  </si>
  <si>
    <t>CARGA, MANOBRA E DESCARGA DE TUBOS DE CONCRETO, DN 1200 MM, EM CAMINHÃO CARROCERIA COM GUINDAUTO (MUNCK) 11,7 TM. AF_02/2026</t>
  </si>
  <si>
    <t>CARGA, MANOBRA E DESCARGA DE TUBOS DE CONCRETO, DN 1200 MM, EM CAMINHÃO CARROCERIA COM GUINDAUTO (MUNCK) 42,3 TM. AF_02/2026</t>
  </si>
  <si>
    <t>CARGA, MANOBRA E DESCARGA DE TUBOS DE CONCRETO, DN 400 MM, EM CAMINHÃO CARROCERIA COM GUINDAUTO (MUNCK) 11,7 TM. AF_02/2026</t>
  </si>
  <si>
    <t>CARGA, MANOBRA E DESCARGA DE TUBOS DE CONCRETO, DN 400 MM, EM CAMINHÃO CARROCERIA COM GUINDAUTO (MUNCK) 42,3 TM. AF_02/2026</t>
  </si>
  <si>
    <t>CARGA, MANOBRA E DESCARGA DE TUBOS DE CONCRETO, DN 500 MM, EM CAMINHÃO CARROCERIA COM GUINDAUTO (MUNCK) 11,7 TM. AF_02/2026</t>
  </si>
  <si>
    <t>CARGA, MANOBRA E DESCARGA DE TUBOS DE CONCRETO, DN 500 MM, EM CAMINHÃO CARROCERIA COM GUINDAUTO (MUNCK) 42,3 TM. AF_02/2026</t>
  </si>
  <si>
    <t>CARGA, MANOBRA E DESCARGA DE TUBOS DE CONCRETO, DN 600 MM, EM CAMINHÃO CARROCERIA COM GUINDAUTO (MUNCK) 11,7 TM. AF_02/2026</t>
  </si>
  <si>
    <t>CARGA, MANOBRA E DESCARGA DE TUBOS DE CONCRETO, DN 600 MM, EM CAMINHÃO CARROCERIA COM GUINDAUTO (MUNCK) 42,3 TM. AF_02/2026</t>
  </si>
  <si>
    <t>CARGA, MANOBRA E DESCARGA DE TUBOS DE CONCRETO, DN 700 MM, EM CAMINHÃO CARROCERIA COM GUINDAUTO (MUNCK) 11,7 TM. AF_02/2026</t>
  </si>
  <si>
    <t>CARGA, MANOBRA E DESCARGA DE TUBOS DE CONCRETO, DN 700 MM, EM CAMINHÃO CARROCERIA COM GUINDAUTO (MUNCK) 42,3 TM. AF_02/2026</t>
  </si>
  <si>
    <t>CARGA, MANOBRA E DESCARGA DE TUBOS DE CONCRETO, DN 800 MM, EM CAMINHÃO CARROCERIA COM GUINDAUTO (MUNCK) 11,7 TM. AF_02/2026</t>
  </si>
  <si>
    <t>CARGA, MANOBRA E DESCARGA DE TUBOS DE CONCRETO, DN 800 MM, EM CAMINHÃO CARROCERIA COM GUINDAUTO (MUNCK) 42,3 TM. AF_02/2026</t>
  </si>
  <si>
    <t>CARGA, MANOBRA E DESCARGA DE TUBOS DE CONCRETO, DN 900 MM, EM CAMINHÃO CARROCERIA COM GUINDAUTO (MUNCK) 11,7 TM. AF_02/2026</t>
  </si>
  <si>
    <t>CARGA, MANOBRA E DESCARGA DE TUBOS DE CONCRETO, DN 900 MM, EM CAMINHÃO CARROCERIA COM GUINDAUTO (MUNCK) 42,3 TM. AF_02/2026</t>
  </si>
  <si>
    <t>CARGA, MANOBRA E DESCARGA DE TUBOS DE CONCRETO, DN MENOR OU IGUAL A 300 MM, EM CAMINHÃO CARROCERIA COM GUINDAUTO (MUNCK) 11,7 TM. AF_02/2026</t>
  </si>
  <si>
    <t>CARGA, MANOBRA E DESCARGA DE TUBOS DE CONCRETO, DN MENOR OU IGUAL A 300 MM, EM CAMINHÃO CARROCERIA COM GUINDAUTO (MUNCK) 42,3 TM. AF_02/2026</t>
  </si>
  <si>
    <t>CARGA, MANOBRA E DESCARGA DE TUBOS METÁLICOS, DN 1000 MM, EM CAMINHÃO CARROCERIA COM GUINDAUTO (MUNCK) 11,7 TM. AF_02/2026</t>
  </si>
  <si>
    <t>CARGA, MANOBRA E DESCARGA DE TUBOS METÁLICOS, DN 1000 MM, EM CAMINHÃO CARROCERIA COM GUINDAUTO (MUNCK) 42,3 TM. AF_02/2026</t>
  </si>
  <si>
    <t>CARGA, MANOBRA E DESCARGA DE TUBOS METÁLICOS, DN 1200 MM, EM CAMINHÃO CARROCERIA COM GUINDAUTO (MUNCK) 11,7 TM. AF_02/2026</t>
  </si>
  <si>
    <t>CARGA, MANOBRA E DESCARGA DE TUBOS METÁLICOS, DN 1200 MM, EM CAMINHÃO CARROCERIA COM GUINDAUTO (MUNCK) 42,3 TM. AF_02/2026</t>
  </si>
  <si>
    <t>CARGA, MANOBRA E DESCARGA DE TUBOS METÁLICOS, DN 200 MM, EM CAMINHÃO CARROCERIA COM GUINDAUTO (MUNCK) 11,7 TM. AF_02/2026</t>
  </si>
  <si>
    <t>CARGA, MANOBRA E DESCARGA DE TUBOS METÁLICOS, DN 200 MM, EM CAMINHÃO CARROCERIA COM GUINDAUTO (MUNCK) 42,3 TM. AF_02/2026</t>
  </si>
  <si>
    <t>CARGA, MANOBRA E DESCARGA DE TUBOS METÁLICOS, DN 250 MM, EM CAMINHÃO CARROCERIA COM GUINDAUTO (MUNCK) 11,7 TM. AF_02/2026</t>
  </si>
  <si>
    <t>CARGA, MANOBRA E DESCARGA DE TUBOS METÁLICOS, DN 250 MM, EM CAMINHÃO CARROCERIA COM GUINDAUTO (MUNCK) 42,3 TM. AF_02/2026</t>
  </si>
  <si>
    <t>CARGA, MANOBRA E DESCARGA DE TUBOS METÁLICOS, DN 300 MM, EM CAMINHÃO CARROCERIA COM GUINDAUTO (MUNCK) 11,7 TM. AF_02/2026</t>
  </si>
  <si>
    <t>CARGA, MANOBRA E DESCARGA DE TUBOS METÁLICOS, DN 300 MM, EM CAMINHÃO CARROCERIA COM GUINDAUTO (MUNCK) 42,3 TM. AF_02/2026</t>
  </si>
  <si>
    <t>CARGA, MANOBRA E DESCARGA DE TUBOS METÁLICOS, DN 350 MM, EM CAMINHÃO CARROCERIA COM GUINDAUTO (MUNCK) 11,7 TM. AF_02/2026</t>
  </si>
  <si>
    <t>CARGA, MANOBRA E DESCARGA DE TUBOS METÁLICOS, DN 350 MM, EM CAMINHÃO CARROCERIA COM GUINDAUTO (MUNCK) 42,3 TM. AF_02/2026</t>
  </si>
  <si>
    <t>CARGA, MANOBRA E DESCARGA DE TUBOS METÁLICOS, DN 400 MM, EM CAMINHÃO CARROCERIA COM GUINDAUTO (MUNCK) 11,7 TM. AF_02/2026</t>
  </si>
  <si>
    <t>CARGA, MANOBRA E DESCARGA DE TUBOS METÁLICOS, DN 400 MM, EM CAMINHÃO CARROCERIA COM GUINDAUTO (MUNCK) 42,3 TM. AF_02/2026</t>
  </si>
  <si>
    <t>CARGA, MANOBRA E DESCARGA DE TUBOS METÁLICOS, DN 500 MM, EM CAMINHÃO CARROCERIA COM GUINDAUTO (MUNCK) 11,7 TM. AF_02/2026</t>
  </si>
  <si>
    <t>CARGA, MANOBRA E DESCARGA DE TUBOS METÁLICOS, DN 500 MM, EM CAMINHÃO CARROCERIA COM GUINDAUTO (MUNCK) 42,3 TM. AF_02/2026</t>
  </si>
  <si>
    <t>CARGA, MANOBRA E DESCARGA DE TUBOS METÁLICOS, DN 600 MM, EM CAMINHÃO CARROCERIA COM GUINDAUTO (MUNCK) 11,7 TM. AF_02/2026</t>
  </si>
  <si>
    <t>CARGA, MANOBRA E DESCARGA DE TUBOS METÁLICOS, DN 600 MM, EM CAMINHÃO CARROCERIA COM GUINDAUTO (MUNCK) 42,3 TM. AF_02/2026</t>
  </si>
  <si>
    <t>CARGA, MANOBRA E DESCARGA DE TUBOS METÁLICOS, DN 700 MM, EM CAMINHÃO CARROCERIA COM GUINDAUTO (MUNCK) 11,7 TM. AF_02/2026</t>
  </si>
  <si>
    <t>CARGA, MANOBRA E DESCARGA DE TUBOS METÁLICOS, DN 700 MM, EM CAMINHÃO CARROCERIA COM GUINDAUTO (MUNCK) 42,3 TM. AF_02/2026</t>
  </si>
  <si>
    <t>CARGA, MANOBRA E DESCARGA DE TUBOS METÁLICOS, DN 800 MM, EM CAMINHÃO CARROCERIA COM GUINDAUTO (MUNCK) 11,7 TM. AF_02/2026</t>
  </si>
  <si>
    <t>CARGA, MANOBRA E DESCARGA DE TUBOS METÁLICOS, DN 800 MM, EM CAMINHÃO CARROCERIA COM GUINDAUTO (MUNCK) 42,3 TM. AF_02/2026</t>
  </si>
  <si>
    <t>CARGA, MANOBRA E DESCARGA DE TUBOS METÁLICOS, DN 900 MM, EM CAMINHÃO CARROCERIA COM GUINDAUTO (MUNCK) 11,7 TM. AF_02/2026</t>
  </si>
  <si>
    <t>CARGA, MANOBRA E DESCARGA DE TUBOS METÁLICOS, DN 900 MM, EM CAMINHÃO CARROCERIA COM GUINDAUTO (MUNCK) 42,3 TM. AF_02/2026</t>
  </si>
  <si>
    <t>CARGA, MANOBRA E DESCARGA DE TUBOS METÁLICOS, DN MENOR OU IGUAL A 150 MM, EM CAMINHÃO CARROCERIA COM GUINDAUTO (MUNCK) 11,7 TM. AF_02/2026</t>
  </si>
  <si>
    <t>CARGA, MANOBRA E DESCARGA DE TUBOS METÁLICOS, DN MENOR OU IGUAL A 150 MM, EM CAMINHÃO CARROCERIA COM GUINDAUTO (MUNCK) 42,3 TM. AF_02/2026</t>
  </si>
  <si>
    <t>CARGA, MANOBRA E DESCARGA DE TUBOS PLÁSTICOS, DN 1000 MM, EM CAMINHÃO CARROCERIA COM GUINDAUTO (MUNCK) 11,7 TM. AF_02/2026</t>
  </si>
  <si>
    <t>CARGA, MANOBRA E DESCARGA DE TUBOS PLÁSTICOS, DN 1000 MM, EM CAMINHÃO CARROCERIA COM GUINDAUTO (MUNCK) 42,3 TM. AF_02/2026</t>
  </si>
  <si>
    <t>CARGA, MANOBRA E DESCARGA DE TUBOS PLÁSTICOS, DN 1200 MM, EM CAMINHÃO CARROCERIA COM GUINDAUTO (MUNCK) 11,7 TM. AF_02/2026</t>
  </si>
  <si>
    <t>CARGA, MANOBRA E DESCARGA DE TUBOS PLÁSTICOS, DN 1200 MM, EM CAMINHÃO CARROCERIA COM GUINDAUTO (MUNCK) 42,3 TM. AF_02/2026</t>
  </si>
  <si>
    <t>CARGA, MANOBRA E DESCARGA DE TUBOS PLÁSTICOS, DN 250 MM, EM CAMINHÃO CARROCERIA COM GUINDAUTO (MUNCK) 11,7 TM. AF_02/2026</t>
  </si>
  <si>
    <t>CARGA, MANOBRA E DESCARGA DE TUBOS PLÁSTICOS, DN 250 MM, EM CAMINHÃO CARROCERIA COM GUINDAUTO (MUNCK) 42,3 TM. AF_02/2026</t>
  </si>
  <si>
    <t>CARGA, MANOBRA E DESCARGA DE TUBOS PLÁSTICOS, DN 300 MM, EM CAMINHÃO CARROCERIA COM GUINDAUTO (MUNCK) 11,7 TM. AF_02/2026</t>
  </si>
  <si>
    <t>CARGA, MANOBRA E DESCARGA DE TUBOS PLÁSTICOS, DN 300 MM, EM CAMINHÃO CARROCERIA COM GUINDAUTO (MUNCK) 42,3 TM. AF_02/2026</t>
  </si>
  <si>
    <t>CARGA, MANOBRA E DESCARGA DE TUBOS PLÁSTICOS, DN 400 MM, EM CAMINHÃO CARROCERIA COM GUINDAUTO (MUNCK) 11,7 TM. AF_02/2026</t>
  </si>
  <si>
    <t>CARGA, MANOBRA E DESCARGA DE TUBOS PLÁSTICOS, DN 400 MM, EM CAMINHÃO CARROCERIA COM GUINDAUTO (MUNCK) 42,3 TM. AF_02/2026</t>
  </si>
  <si>
    <t>CARGA, MANOBRA E DESCARGA DE TUBOS PLÁSTICOS, DN 500 MM, EM CAMINHÃO CARROCERIA COM GUINDAUTO (MUNCK) 11,7 TM. AF_02/2026</t>
  </si>
  <si>
    <t>CARGA, MANOBRA E DESCARGA DE TUBOS PLÁSTICOS, DN 500 MM, EM CAMINHÃO CARROCERIA COM GUINDAUTO (MUNCK) 42,3 TM. AF_02/2026</t>
  </si>
  <si>
    <t>CARGA, MANOBRA E DESCARGA DE TUBOS PLÁSTICOS, DN 600 MM, EM CAMINHÃO CARROCERIA COM GUINDAUTO (MUNCK) 11,7 TM. AF_02/2026</t>
  </si>
  <si>
    <t>CARGA, MANOBRA E DESCARGA DE TUBOS PLÁSTICOS, DN 600 MM, EM CAMINHÃO CARROCERIA COM GUINDAUTO (MUNCK) 42,3 TM. AF_02/2026</t>
  </si>
  <si>
    <t>CARGA, MANOBRA E DESCARGA DE TUBOS PLÁSTICOS, DN 750 MM, EM CAMINHÃO CARROCERIA COM GUINDAUTO (MUNCK) 11,7 TM. AF_02/2026</t>
  </si>
  <si>
    <t>CARGA, MANOBRA E DESCARGA DE TUBOS PLÁSTICOS, DN 750 MM, EM CAMINHÃO CARROCERIA COM GUINDAUTO (MUNCK) 42,3 TM. AF_02/2026</t>
  </si>
  <si>
    <t>CARGA, MANOBRA E DESCARGA DE TUBOS PLÁSTICOS, DN 900 MM, EM CAMINHÃO CARROCERIA COM GUINDAUTO (MUNCK) 11,7 TM. AF_02/2026</t>
  </si>
  <si>
    <t>CARGA, MANOBRA E DESCARGA DE TUBOS PLÁSTICOS, DN 900 MM, EM CAMINHÃO CARROCERIA COM GUINDAUTO (MUNCK) 42,3 TM. AF_02/2026</t>
  </si>
  <si>
    <t>CARGA, MANOBRA E DESCARGA DE ÁGUA EM CAMINHÃO PIPA 10 M³. AF_02/2026</t>
  </si>
  <si>
    <t>CARGA, MANOBRA E DESCARGA DE ÁGUA EM CAMINHÃO PIPA 14 M³. AF_02/2026</t>
  </si>
  <si>
    <t>CARGA, MANOBRA E DESCARGA DE ÁGUA EM CAMINHÃO PIPA 6 M³. AF_02/2026</t>
  </si>
  <si>
    <t>CARGA, MANOBRA E DESCARGA MANUAL DE BLOCO CERAMICO FURADO NA HORIZONTAL, EM CAMINHÃO CARROCERIA 15T. AF_02/2026</t>
  </si>
  <si>
    <t>CARGA, MANOBRA E DESCARGA MANUAL DE BLOCO CERAMICO FURADO NA HORIZONTAL, EM CAMINHÃO CARROCERIA 9T. AF_02/2026</t>
  </si>
  <si>
    <t>CARGA, MANOBRA E DESCARGA MANUAL DE BLOCO CERAMICO FURADO NA VERTICAL, EM CAMINHÃO CARROCERIA 15T. AF_02/2026</t>
  </si>
  <si>
    <t>CARGA, MANOBRA E DESCARGA MANUAL DE BLOCO CERAMICO FURADO NA VERTICAL, EM CAMINHÃO CARROCERIA 9T. AF_02/2026</t>
  </si>
  <si>
    <t>CARGA, MANOBRA E DESCARGA MANUAL DE BLOCO DE CONCRETO, EM CAMINHÃO CARROCERIA 15T. AF_02/2026</t>
  </si>
  <si>
    <t>CARGA, MANOBRA E DESCARGA MANUAL DE BLOCO DE CONCRETO, EM CAMINHÃO CARROCERIA 9T. AF_02/2026</t>
  </si>
  <si>
    <t>CARGA, MANOBRA E DESCARGA MANUAL DE SACOS DE AREIA DE 25 KG, EM CAMINHÃO CARROCERIA 15T. AF_02/2026</t>
  </si>
  <si>
    <t>CARGA, MANOBRA E DESCARGA MANUAL DE SACOS DE AREIA DE 25 KG, EM CAMINHÃO CARROCERIA 9T. AF_02/2026</t>
  </si>
  <si>
    <t>CARGA, MANOBRA E DESCARGA MANUAL DE SACOS DE ARGAMASSA DE 20 KG, EM CAMINHÃO CARROCERIA 15T. AF_02/2026</t>
  </si>
  <si>
    <t>CARGA, MANOBRA E DESCARGA MANUAL DE SACOS DE ARGAMASSA DE 20 KG, EM CAMINHÃO CARROCERIA 9T. AF_02/2026</t>
  </si>
  <si>
    <t>CARGA, MANOBRA E DESCARGA MANUAL DE SACOS DE CIMENTO DE 50 KG, EM CAMINHÃO CARROCERIA 15T. AF_02/2026</t>
  </si>
  <si>
    <t>CARGA, MANOBRA E DESCARGA MANUAL DE SACOS DE CIMENTO DE 50 KG, EM CAMINHÃO CARROCERIA 9T. AF_02/2026</t>
  </si>
  <si>
    <t>CARGA, MANOBRA E DESCARGA MANUAL DE TIJOLO MACIÇO, EM CAMINHÃO CARROCERIA 15T. AF_02/2026</t>
  </si>
  <si>
    <t>CARGA, MANOBRA E DESCARGA MANUAL DE TIJOLO MACIÇO, EM CAMINHÃO CARROCERIA 9T. AF_02/2026</t>
  </si>
  <si>
    <t>CARGA, MANOBRA E DESCARGA MANUAL DE TUBOS PLÁSTICOS, DN 150 MM, EM CAMINHÃO CARROCERIA 15T. AF_02/2026</t>
  </si>
  <si>
    <t>CARGA, MANOBRA E DESCARGA MANUAL DE TUBOS PLÁSTICOS, DN 150 MM, EM CAMINHÃO CARROCERIA 9T. AF_02/2026</t>
  </si>
  <si>
    <t>CARGA, MANOBRA E DESCARGA MANUAL DE TUBOS PLÁSTICOS, DN 200 MM, EM CAMINHÃO CARROCERIA 15T. AF_02/2026</t>
  </si>
  <si>
    <t>CARGA, MANOBRA E DESCARGA MANUAL DE TUBOS PLÁSTICOS, DN 200 MM, EM CAMINHÃO CARROCERIA 9T. AF_02/2026</t>
  </si>
  <si>
    <t>CARGA, MANOBRA E DESCARGA MANUAL DE TUBOS PLÁSTICOS, DN MENOR OU IGUAL A 100 MM, EM CAMINHÃO CARROCERIA 15T. AF_02/2026</t>
  </si>
  <si>
    <t>CARGA, MANOBRA E DESCARGA MANUAL DE TUBOS PLÁSTICOS, DN MENOR OU IGUAL A 100 MM, EM CAMINHÃO CARROCERIA 9T. AF_02/2026</t>
  </si>
  <si>
    <t>CARGA, MANOBRA E DESCARGA MECANIZADA DE PALETES, EM CAMINHÃO CARROCERIA 15T. AF_02/2026</t>
  </si>
  <si>
    <t>CARGA, MANOBRA E DESCARGA MECANIZADA DE PALETES, EM CAMINHÃO CARROCERIA 9T. AF_02/2026</t>
  </si>
  <si>
    <t>TRANSPORTE COM CAMINHÃO BASCULANTE DE 10 M³, EM VIA INTERNA (DENTRO DO CANTEIRO - UNIDADE: M3XKM). AF_02/2026</t>
  </si>
  <si>
    <t>TRANSPORTE COM CAMINHÃO BASCULANTE DE 10 M³, EM VIA INTERNA A OBRA (UNIDADE: TXKM). AF_02/2026</t>
  </si>
  <si>
    <t>TRANSPORTE COM CAMINHÃO BASCULANTE DE 10 M³, EM VIA URBANA EM LEITO NATURAL (UNIDADE: M3XKM). AF_02/2026</t>
  </si>
  <si>
    <t>TRANSPORTE COM CAMINHÃO BASCULANTE DE 10 M³, EM VIA URBANA EM LEITO NATURAL (UNIDADE: TXKM). AF_02/2026</t>
  </si>
  <si>
    <t>TRANSPORTE COM CAMINHÃO BASCULANTE DE 10 M³, EM VIA URBANA EM REVESTIMENTO PRIMÁRIO (UNIDADE: M3XKM). AF_02/2026</t>
  </si>
  <si>
    <t>TRANSPORTE COM CAMINHÃO BASCULANTE DE 10 M³, EM VIA URBANA EM REVESTIMENTO PRIMÁRIO (UNIDADE: TXKM). AF_02/2026</t>
  </si>
  <si>
    <t>TRANSPORTE COM CAMINHÃO BASCULANTE DE 10 M³, EM VIA URBANA PAVIMENTADA, ADICIONAL PARA DMT EXCEDENTE A 30 KM (UNIDADE: M3XKM). AF_02/2026</t>
  </si>
  <si>
    <t>TRANSPORTE COM CAMINHÃO BASCULANTE DE 10 M³, EM VIA URBANA PAVIMENTADA, ADICIONAL PARA DMT EXCEDENTE A 30 KM (UNIDADE: TXKM). AF_02/2026</t>
  </si>
  <si>
    <t>TRANSPORTE COM CAMINHÃO BASCULANTE DE 10 M³, EM VIA URBANA PAVIMENTADA, DMT ATÉ 30 KM (UNIDADE: M3XKM). AF_02/2026</t>
  </si>
  <si>
    <t>TRANSPORTE COM CAMINHÃO BASCULANTE DE 10 M³, EM VIA URBANA PAVIMENTADA, DMT ATÉ 30 KM (UNIDADE: TXKM). AF_02/2026</t>
  </si>
  <si>
    <t>TRANSPORTE COM CAMINHÃO BASCULANTE DE 14 M³, EM VIA INTERNA (DENTRO DO CANTEIRO - UNIDADE: TXKM). AF_02/2026</t>
  </si>
  <si>
    <t>TRANSPORTE COM CAMINHÃO BASCULANTE DE 14 M³, EM VIA INTERNA (DENTRO DO CANTEIRO - UNIDADE:M3XKM). AF_02/2026</t>
  </si>
  <si>
    <t>TRANSPORTE COM CAMINHÃO BASCULANTE DE 14 M³, EM VIA URBANA EM LEITO NATURAL (UNIDADE: M3XKM). AF_02/2026</t>
  </si>
  <si>
    <t>TRANSPORTE COM CAMINHÃO BASCULANTE DE 14 M³, EM VIA URBANA EM LEITO NATURAL (UNIDADE: TXKM). AF_02/2026</t>
  </si>
  <si>
    <t>TRANSPORTE COM CAMINHÃO BASCULANTE DE 14 M³, EM VIA URBANA EM REVESTIMENTO PRIMÁRIO (UNIDADE: M3XKM). AF_02/2026</t>
  </si>
  <si>
    <t>TRANSPORTE COM CAMINHÃO BASCULANTE DE 14 M³, EM VIA URBANA EM REVESTIMENTO PRIMÁRIO (UNIDADE: TXKM). AF_02/2026</t>
  </si>
  <si>
    <t>TRANSPORTE COM CAMINHÃO BASCULANTE DE 14 M³, EM VIA URBANA PAVIMENTADA, ADICIONAL PARA DMT EXCEDENTE A 30 KM (UNIDADE: M3XKM). AF_02/2026</t>
  </si>
  <si>
    <t>TRANSPORTE COM CAMINHÃO BASCULANTE DE 14 M³, EM VIA URBANA PAVIMENTADA, ADICIONAL PARA DMT EXCEDENTE A 30 KM (UNIDADE: TXKM). AF_02/2026</t>
  </si>
  <si>
    <t>TRANSPORTE COM CAMINHÃO BASCULANTE DE 14 M³, EM VIA URBANA PAVIMENTADA, DMT ATÉ 30 KM (UNIDADE: M3XKM). AF_02/2026</t>
  </si>
  <si>
    <t>TRANSPORTE COM CAMINHÃO BASCULANTE DE 14 M³, EM VIA URBANA PAVIMENTADA, DMT ATÉ 30 KM (UNIDADE: TXKM). AF_02/2026</t>
  </si>
  <si>
    <t>TRANSPORTE COM CAMINHÃO BASCULANTE DE 18 M³, EM VIA INTERNA (DENTRO DO CANTEIRO - UNIDADE: M3XKM). AF_02/2026</t>
  </si>
  <si>
    <t>TRANSPORTE COM CAMINHÃO BASCULANTE DE 18 M³, EM VIA INTERNA (DENTRO DO CANTEIRO - UNIDADE: TXKM). AF_02/2026</t>
  </si>
  <si>
    <t>TRANSPORTE COM CAMINHÃO BASCULANTE DE 18 M³, EM VIA URBANA EM LEITO NATURAL (UNIDADE: M3XKM). AF_02/2026</t>
  </si>
  <si>
    <t>TRANSPORTE COM CAMINHÃO BASCULANTE DE 18 M³, EM VIA URBANA EM LEITO NATURAL (UNIDADE: TXKM). AF_02/2026</t>
  </si>
  <si>
    <t>TRANSPORTE COM CAMINHÃO BASCULANTE DE 18 M³, EM VIA URBANA EM REVESTIMENTO PRIMÁRIO (UNIDADE: M3XKM). AF_02/2026</t>
  </si>
  <si>
    <t>TRANSPORTE COM CAMINHÃO BASCULANTE DE 18 M³, EM VIA URBANA EM REVESTIMENTO PRIMÁRIO (UNIDADE: TXKM). AF_02/2026</t>
  </si>
  <si>
    <t>TRANSPORTE COM CAMINHÃO BASCULANTE DE 18 M³, EM VIA URBANA PAVIMENTADA, ADICIONAL PARA DMT EXCEDENTE A 30 KM (UNIDADE: M3XKM). AF_02/2026</t>
  </si>
  <si>
    <t>TRANSPORTE COM CAMINHÃO BASCULANTE DE 18 M³, EM VIA URBANA PAVIMENTADA, ADICIONAL PARA DMT EXCEDENTE A 30 KM (UNIDADE: TXKM). AF_02/2026</t>
  </si>
  <si>
    <t>TRANSPORTE COM CAMINHÃO BASCULANTE DE 18 M³, EM VIA URBANA PAVIMENTADA, DMT ATÉ 30 KM (UNIDADE: M3XKM). AF_02/2026</t>
  </si>
  <si>
    <t>TRANSPORTE COM CAMINHÃO BASCULANTE DE 18 M³, EM VIA URBANA PAVIMENTADA, DMT ATÉ 30 KM (UNIDADE: TXKM). AF_02/2026</t>
  </si>
  <si>
    <t>TRANSPORTE COM CAMINHÃO BASCULANTE DE 6 M³, EM VIA INTERNA (DENTRO DO CANTEIRO - UNIDADE: M3XKM). AF_02/2026</t>
  </si>
  <si>
    <t>TRANSPORTE COM CAMINHÃO BASCULANTE DE 6 M³, EM VIA INTERNA (DENTRO DO CANTEIRO - UNIDADE: TXKM). AF_02/2026</t>
  </si>
  <si>
    <t>TRANSPORTE COM CAMINHÃO BASCULANTE DE 6 M³, EM VIA URBANA EM LEITO NATURAL (UNIDADE: M3XKM). AF_02/2026</t>
  </si>
  <si>
    <t>TRANSPORTE COM CAMINHÃO BASCULANTE DE 6 M³, EM VIA URBANA EM LEITO NATURAL (UNIDADE: TXKM). AF_02/2026</t>
  </si>
  <si>
    <t>TRANSPORTE COM CAMINHÃO BASCULANTE DE 6 M³, EM VIA URBANA EM REVESTIMENTO PRIMÁRIO (UNIDADE: M3XKM). AF_02/2026</t>
  </si>
  <si>
    <t>TRANSPORTE COM CAMINHÃO BASCULANTE DE 6 M³, EM VIA URBANA EM REVESTIMENTO PRIMÁRIO (UNIDADE: TXKM). AF_02/2026</t>
  </si>
  <si>
    <t>TRANSPORTE COM CAMINHÃO BASCULANTE DE 6 M³, EM VIA URBANA PAVIMENTADA, ADICIONAL PARA DMT EXCEDENTE A 30 KM (UNIDADE: M3XKM). AF_02/2026</t>
  </si>
  <si>
    <t>TRANSPORTE COM CAMINHÃO BASCULANTE DE 6 M³, EM VIA URBANA PAVIMENTADA, ADICIONAL PARA DMT EXCEDENTE A 30 KM (UNIDADE: TXKM). AF_02/2026</t>
  </si>
  <si>
    <t>TRANSPORTE COM CAMINHÃO BASCULANTE DE 6 M³, EM VIA URBANA PAVIMENTADA, DMT ATÉ 30 KM (UNIDADE: M3XKM). AF_02/2026</t>
  </si>
  <si>
    <t>TRANSPORTE COM CAMINHÃO BASCULANTE DE 6 M³, EM VIA URBANA PAVIMENTADA, DMT ATÉ 30 KM (UNIDADE: TXKM). AF_02/2026</t>
  </si>
  <si>
    <t>TRANSPORTE COM CAMINHÃO CARROCERIA 15T DE 10 M³, EM VIA INTERNA (DENTRO DO CANTEIRO) (UNIDADE: TXKM). AF_02/2026</t>
  </si>
  <si>
    <t>TRANSPORTE COM CAMINHÃO CARROCERIA 15T DE 10 M³, EM VIA URBANA EM LEITO NATURAL (UNIDADE: TXKM). AF_02/2026</t>
  </si>
  <si>
    <t>TRANSPORTE COM CAMINHÃO CARROCERIA 15T DE 10 M³, EM VIA URBANA EM REVESTIMENTO PRIMÁRIO (UNIDADE: TXKM). AF_02/2026</t>
  </si>
  <si>
    <t>TRANSPORTE COM CAMINHÃO CARROCERIA 15T DE 10 M³, EM VIA URBANA PAVIMENTADA, ADICIONAL PARA DMT EXCEDENTE A 30 KM (UNIDADE: TXKM). AF_02/2026</t>
  </si>
  <si>
    <t>TRANSPORTE COM CAMINHÃO CARROCERIA 15T DE 10 M³, EM VIA URBANA PAVIMENTADA, DMT ATÉ 30KM (UNIDADE: TXKM). AF_02/2026</t>
  </si>
  <si>
    <t>TRANSPORTE COM CAMINHÃO CARROCERIA 9T, EM VIA INTERNA (DENTRO DO CANTEIRO - UNIDADE: TXKM). AF_02/2026</t>
  </si>
  <si>
    <t>TRANSPORTE COM CAMINHÃO CARROCERIA 9T, EM VIA URBANA EM LEITO NATURAL (UNIDADE: TXKM). AF_02/2026</t>
  </si>
  <si>
    <t>TRANSPORTE COM CAMINHÃO CARROCERIA 9T, EM VIA URBANA EM REVESTIMENTO PRIMÁRIO (UNIDADE: TXKM). AF_02/2026</t>
  </si>
  <si>
    <t>TRANSPORTE COM CAMINHÃO CARROCERIA 9T, EM VIA URBANA PAVIMENTADA, ADICIONAL PARA DMT EXCEDENTE A 30 KM (UNIDADE: TXKM). AF_02/2026</t>
  </si>
  <si>
    <t>TRANSPORTE COM CAMINHÃO CARROCERIA 9T, EM VIA URBANA PAVIMENTADA, DMT ATÉ 30KM (UNIDADE: TXKM). AF_02/2026</t>
  </si>
  <si>
    <t>TRANSPORTE COM CAMINHÃO CARROCERIA COM GUINDAUTO (MUNCK), MOMENTO MÁXIMO DE CARGA 11,7 TM, EM VIA INTERNA (DENTRO DO CANTEIRO - UNIDADE: TXKM). AF_02/2026</t>
  </si>
  <si>
    <t>TRANSPORTE COM CAMINHÃO CARROCERIA COM GUINDAUTO (MUNCK), MOMENTO MÁXIMO DE CARGA 11,7 TM, EM VIA URBANA EM LEITO NATURAL (UNIDADE: TXKM). AF_02/2026</t>
  </si>
  <si>
    <t>TRANSPORTE COM CAMINHÃO CARROCERIA COM GUINDAUTO (MUNCK), MOMENTO MÁXIMO DE CARGA 11,7 TM, EM VIA URBANA EM REVESTIMENTO PRIMÁRIO (UNIDADE: TXKM). AF_02/2026</t>
  </si>
  <si>
    <t>TRANSPORTE COM CAMINHÃO CARROCERIA COM GUINDAUTO (MUNCK), MOMENTO MÁXIMO DE CARGA 11,7 TM, EM VIA URBANA PAVIMENTADA, ADICIONAL PARA DMT EXCEDENTE A 30 KM (UNIDADE: TXKM). AF_02/2026</t>
  </si>
  <si>
    <t>TRANSPORTE COM CAMINHÃO CARROCERIA COM GUINDAUTO (MUNCK), MOMENTO MÁXIMO DE CARGA 11,7 TM, EM VIA URBANA PAVIMENTADA, DMT ATÉ 30KM (UNIDADE: TXKM). AF_02/2026</t>
  </si>
  <si>
    <t>TRANSPORTE COM CAMINHÃO CARROCERIA COM GUINDAUTO (MUNCK), MOMENTO MÁXIMO DE CARGA 42,3 TM, EM VIA INTERNA (DENTRO DO CANTEIRO) (UNIDADE: TXKM). AF_02/2026</t>
  </si>
  <si>
    <t>TRANSPORTE COM CAMINHÃO CARROCERIA COM GUINDAUTO (MUNCK), MOMENTO MÁXIMO DE CARGA 42,3 TM, EM VIA URBANA EM LEITO NATURAL (UNIDADE: TXKM). AF_02/2026</t>
  </si>
  <si>
    <t>TRANSPORTE COM CAMINHÃO CARROCERIA COM GUINDAUTO (MUNCK), MOMENTO MÁXIMO DE CARGA 42,3 TM, EM VIA URBANA EM REVESTIMENTO PRIMÁRIO (UNIDADE: TXKM). AF_02/2026</t>
  </si>
  <si>
    <t>TRANSPORTE COM CAMINHÃO CARROCERIA COM GUINDAUTO (MUNCK), MOMENTO MÁXIMO DE CARGA 42,3 TM, EM VIA URBANA PAVIMENTADA, ADICIONAL PARA DMT EXCEDENTE A 30 KM (UNIDADE: TXKM). AF_02/2026</t>
  </si>
  <si>
    <t>TRANSPORTE COM CAMINHÃO CARROCERIA COM GUINDAUTO (MUNCK), MOMENTO MÁXIMO DE CARGA 42,3 TM, EM VIA URBANA PAVIMENTADA, DMT ATÉ 30KM (UNIDADE: TXKM). AF_02/2026</t>
  </si>
  <si>
    <t>TRANSPORTE COM CAMINHÃO PIPA DE 10 M³, EM VIA INTERNA (DENTRO DO CANTEIRO - UNIDADE: M3XKM). AF_02/2026</t>
  </si>
  <si>
    <t>TRANSPORTE COM CAMINHÃO PIPA DE 10 M³, EM VIA URBANA EM LEITO NATURAL (UNIDADE: M3XKM). AF_02/2026</t>
  </si>
  <si>
    <t>TRANSPORTE COM CAMINHÃO PIPA DE 10 M³, EM VIA URBANA EM REVESTIMENTO PRIMÁRIO (UNIDADE: M3XKM). AF_02/2026</t>
  </si>
  <si>
    <t>TRANSPORTE COM CAMINHÃO PIPA DE 10 M³, EM VIA URBANA PAVIMENTADA, ADICIONAL PARA DMT EXCEDENTE A 30 KM (UNIDADE: M3XKM). AF_02/2026</t>
  </si>
  <si>
    <t>TRANSPORTE COM CAMINHÃO PIPA DE 10 M³, EM VIA URBANA PAVIMENTADA, DMT ATÉ 30KM (UNIDADE: M3XKM). AF_02/2026</t>
  </si>
  <si>
    <t>TRANSPORTE COM CAMINHÃO PIPA DE 14 M³, EM VIA INTERNA (DENTRO DO CANTEIRO) (UNIDADE: M³XKM). AF_02/2026</t>
  </si>
  <si>
    <t>TRANSPORTE COM CAMINHÃO PIPA DE 14 M³, EM VIA URBANA EM LEITO NATURAL (UNIDADE: M³XKM). AF_02/2026</t>
  </si>
  <si>
    <t>TRANSPORTE COM CAMINHÃO PIPA DE 14 M³, EM VIA URBANA EM REVESTIMENTO PRIMÁRIO (UNIDADE: M³XKM). AF_02/2026</t>
  </si>
  <si>
    <t>TRANSPORTE COM CAMINHÃO PIPA DE 14 M³, EM VIA URBANA PAVIMENTADA, ADICIONAL PARA DMT EXCEDENTE A 30 KM (UNIDADE: M³XKM). AF_02/2026</t>
  </si>
  <si>
    <t>TRANSPORTE COM CAMINHÃO PIPA DE 14 M³, EM VIA URBANA PAVIMENTADA, DMT ATÉ 30KM (UNIDADE: M³XKM). AF_02/2026</t>
  </si>
  <si>
    <t>TRANSPORTE COM CAMINHÃO PIPA DE 6 M³, EM VIA INTERNA (DENTRO DO CANTEIRO - UNIDADE: M3XKM). AF_02/2026</t>
  </si>
  <si>
    <t>TRANSPORTE COM CAMINHÃO PIPA DE 6 M³, EM VIA URBANA EM LEITO NATURAL (UNIDADE: M3XKM). AF_02/2026</t>
  </si>
  <si>
    <t>TRANSPORTE COM CAMINHÃO PIPA DE 6 M³, EM VIA URBANA EM REVESTIMENTO PRIMÁRIO (UNIDADE: M3XKM). AF_02/2026</t>
  </si>
  <si>
    <t>TRANSPORTE COM CAMINHÃO PIPA DE 6 M³, EM VIA URBANA PAVIMENTADA, ADICIONAL PARA DMT EXCEDENTE A 30 KM (UNIDADE: M3XKM). AF_02/2026</t>
  </si>
  <si>
    <t>TRANSPORTE COM CAMINHÃO PIPA DE 6 M³, EM VIA URBANA PAVIMENTADA, DMT ATÉ 30KM (UNIDADE: M3XKM). AF_02/2026</t>
  </si>
  <si>
    <t>TRANSPORTE COM CAMINHÃO POLIGUINDASTE SIMPLES 8 T DE 8 M³, EM VIA INTERNA (DENTRO DO CANTEIRO) (UNIDADE: M³XKM). AF_02/2026</t>
  </si>
  <si>
    <t>TRANSPORTE COM CAMINHÃO POLIGUINDASTE SIMPLES 8 T DE 8 M³, EM VIA URBANA EM LEITO NATURAL (UNIDADE: M³XKM). AF_02/2026</t>
  </si>
  <si>
    <t>TRANSPORTE COM CAMINHÃO POLIGUINDASTE SIMPLES 8 T DE 8 M³, EM VIA URBANA EM REVESTIMENTO PRIMÁRIO (UNIDADE: M³XKM). AF_02/2026</t>
  </si>
  <si>
    <t>TRANSPORTE COM CAMINHÃO POLIGUINDASTE SIMPLES 8 T DE 8 M³, EM VIA URBANA PAVIMENTADA, ADICIONAL PARA DMT EXCEDENTE A 30 KM (UNIDADE: M³XKM). AF_02/2026</t>
  </si>
  <si>
    <t>TRANSPORTE COM CAMINHÃO POLIGUINDASTE SIMPLES 8 T DE 8 M³, EM VIA URBANA PAVIMENTADA, DMT ATÉ 30KM (UNIDADE: M³XKM). AF_02/2026</t>
  </si>
  <si>
    <t>TRANSPORTE COM CAMINHÃO TANQUE DE TRANSPORTE DE MATERIAL ASFÁLTICO DE 20000 L, EM VIA URBANA EM LEITO NATURAL (UNIDADE: TXKM). AF_02/2026</t>
  </si>
  <si>
    <t>TRANSPORTE COM CAMINHÃO TANQUE DE TRANSPORTE DE MATERIAL ASFÁLTICO DE 20000 L, EM VIA URBANA EM REVESTIMENTO PRIMÁRIO (UNIDADE: TXKM). AF_02/2026</t>
  </si>
  <si>
    <t>TRANSPORTE COM CAMINHÃO TANQUE DE TRANSPORTE DE MATERIAL ASFÁLTICO DE 20000 L, EM VIA URBANA PAVIMENTADA, ADICIONAL PARA DMT EXCEDENTE A 30 KM (UNIDADE: TXKM). AF_02/2026</t>
  </si>
  <si>
    <t>TRANSPORTE COM CAMINHÃO TANQUE DE TRANSPORTE DE MATERIAL ASFÁLTICO DE 20000 L, EM VIA URBANA PAVIMENTADA, DMT ATÉ 30KM (UNIDADE: TXKM). AF_02/2026</t>
  </si>
  <si>
    <t>TRANSPORTE COM CAMINHÃO TANQUE DE TRANSPORTE DE MATERIAL ASFÁLTICO DE 30000 L, EM VIA URBANA EM LEITO NATURAL (UNIDADE: TXKM). AF_02/2026</t>
  </si>
  <si>
    <t>TRANSPORTE COM CAMINHÃO TANQUE DE TRANSPORTE DE MATERIAL ASFÁLTICO DE 30000 L, EM VIA URBANA EM REVESTIMENTO PRIMÁRIO (UNIDADE: TXKM). AF_02/2026</t>
  </si>
  <si>
    <t>TRANSPORTE COM CAMINHÃO TANQUE DE TRANSPORTE DE MATERIAL ASFÁLTICO DE 30000 L, EM VIA URBANA PAVIMENTADA, ADICIONAL PARA DMT EXCEDENTE A 30 KM (UNIDADE: TXKM). AF_02/2026</t>
  </si>
  <si>
    <t>TRANSPORTE COM CAMINHÃO TANQUE DE TRANSPORTE DE MATERIAL ASFÁLTICO DE 30000 L, EM VIA URBANA PAVIMENTADA, DMT ATÉ 30KM (UNIDADE: TXKM). AF_02/2026</t>
  </si>
  <si>
    <t>TRANSPORTE COM CAVALO MECÂNICO E SEMIRREBOQUE 30 T, EM VIA INTERNA (DENTRO DO CANTEIRO) (UNIDADE: TXKM). AF_02/2026</t>
  </si>
  <si>
    <t>TRANSPORTE COM CAVALO MECÂNICO E SEMIRREBOQUE 30 T, EM VIA URBANA EM LEITO NATURAL (UNIDADE: TXKM). AF_02/2026</t>
  </si>
  <si>
    <t>TRANSPORTE COM CAVALO MECÂNICO E SEMIRREBOQUE 30 T, EM VIA URBANA EM REVESTIMENTO PRIMÁRIO (UNIDADE: TXKM). AF_02/2026</t>
  </si>
  <si>
    <t>TRANSPORTE COM CAVALO MECÂNICO E SEMIRREBOQUE 30 T, EM VIA URBANA PAVIMENTADA, ADICIONAL PARA DMT EXCEDENTE A 30 KM (UNIDADE: TXKM). AF_02/2026</t>
  </si>
  <si>
    <t>TRANSPORTE COM CAVALO MECÂNICO E SEMIRREBOQUE 30 T, EM VIA URBANA PAVIMENTADA, DMT ATÉ 30KM (UNIDADE: TXKM). AF_02/2026</t>
  </si>
  <si>
    <t>PAVIMENTO COM TRATAMENTO SUPERFICIAL DUPLO, COM CAP 150/200 E ROLO COMPACTADOR DE PNEUS. AF_11/2025</t>
  </si>
  <si>
    <t>PAVIMENTO COM TRATAMENTO SUPERFICIAL DUPLO, COM CAP 150/200 E ROLO COMPACTADOR TANDEM. AF_11/2025</t>
  </si>
  <si>
    <t>PAVIMENTO COM TRATAMENTO SUPERFICIAL DUPLO, COM EMULSÃO ASFÁLTICA RR-2C E ROLO COMPACTADOR DE PNEUS. AF_11/2025</t>
  </si>
  <si>
    <t>PAVIMENTO COM TRATAMENTO SUPERFICIAL DUPLO, COM EMULSÃO ASFÁLTICA RR-2C E ROLO COMPACTADOR TANDEM. AF_11/2025</t>
  </si>
  <si>
    <t>PAVIMENTO COM TRATAMENTO SUPERFICIAL DUPLO, COM EMULSÃO ASFÁLTICA RR-2C, COM BANHO DILUÍDO E ROLO COMPACTADOR DE PNEUS. AF_11/2025</t>
  </si>
  <si>
    <t>PAVIMENTO COM TRATAMENTO SUPERFICIAL DUPLO, COM EMULSÃO ASFÁLTICA RR-2C, COM BANHO DILUÍDO E ROLO COMPACTADOR TANDEM. AF_11/2025</t>
  </si>
  <si>
    <t>PAVIMENTO COM TRATAMENTO SUPERFICIAL DUPLO, COM EMULSÃO ASFÁLTICA RR-2C, COM CAPA SELANTE E ROLO COMPACTADOR DE PNEUS. AF_11/2025</t>
  </si>
  <si>
    <t>PAVIMENTO COM TRATAMENTO SUPERFICIAL DUPLO, COM EMULSÃO ASFÁLTICA RR-2C, COM CAPA SELANTE E ROLO COMPACTADOR TANDEM. AF_11/2025</t>
  </si>
  <si>
    <t>PAVIMENTO COM TRATAMENTO SUPERFICIAL SIMPLES, COM CAP 150/200 E ROLO COMPACTADOR DE PNEUS. AF_11/2025</t>
  </si>
  <si>
    <t>PAVIMENTO COM TRATAMENTO SUPERFICIAL SIMPLES, COM CAP 150/200 E ROLO COMPACTADOR TANDEM. AF_11/2025</t>
  </si>
  <si>
    <t>PAVIMENTO COM TRATAMENTO SUPERFICIAL SIMPLES, COM EMULSÃO ASFÁLTICA RR-2C E ROLO COMPACTADOR DE PNEUS. AF_11/2025</t>
  </si>
  <si>
    <t>PAVIMENTO COM TRATAMENTO SUPERFICIAL SIMPLES, COM EMULSÃO ASFÁLTICA RR-2C E ROLO COMPACTADOR TANDEM. AF_11/2025</t>
  </si>
  <si>
    <t>PAVIMENTO COM TRATAMENTO SUPERFICIAL SIMPLES, COM EMULSÃO ASFÁLTICA RR-2C, COM BANHO DILUÍDO E ROLO COMPACTADOR DE PNEUS. AF_11/2025</t>
  </si>
  <si>
    <t>PAVIMENTO COM TRATAMENTO SUPERFICIAL SIMPLES, COM EMULSÃO ASFÁLTICAA RR-2C, COM BANHO DILUÍDO E ROLO COMPACTADOR TANDEM. AF_11/2025</t>
  </si>
  <si>
    <t>PAVIMENTO COM TRATAMENTO SUPERFICIAL TRIPLO, COM CAP 150/200 E ROLO COMPACTADOR DE PNEUS. AF_11/2025</t>
  </si>
  <si>
    <t>PAVIMENTO COM TRATAMENTO SUPERFICIAL TRIPLO, COM CAP 150/200 E ROLO COMPACTADOR TANDEM. AF_11/2025</t>
  </si>
  <si>
    <t>PAVIMENTO COM TRATAMENTO SUPERFICIAL TRIPLO, COM EMULSÃO ASFÁLTICA RR-2C E ROLO COMPACTADOR DE PNEUS. AF_11/2025</t>
  </si>
  <si>
    <t>PAVIMENTO COM TRATAMENTO SUPERFICIAL TRIPLO, COM EMULSÃO ASFÁLTICA RR-2C E ROLO COMPACTADOR TANDEM. AF_11/2025</t>
  </si>
  <si>
    <t>PAVIMENTO COM TRATAMENTO SUPERFICIAL TRIPLO, COM EMULSÃO ASFÁLTICA RR-2C, COM BANHO DILUÍDO E ROLO COMPACTADOR DE PNEUS. AF_11/2025</t>
  </si>
  <si>
    <t>PAVIMENTO COM TRATAMENTO SUPERFICIAL TRIPLO, COM EMULSÃO ASFÁLTICA RR-2C, COM BANHO DILUÍDO E ROLO COMPACTADOR TANDEM. AF_11/2025</t>
  </si>
  <si>
    <t>PAVIMENTO COM TRATAMENTO SUPERFICIAL TRIPLO, COM EMULSÃO ASFÁLTICA RR-2C, COM CAPA SELANTE E ROLO COMPACTADOR DE PNEUS. AF_11/2025</t>
  </si>
  <si>
    <t>PAVIMENTO COM TRATAMENTO SUPERFICIAL TRIPLO, COM EMULSÃO ASFÁLTICA RR-2C, COM CAPA SELANTE E ROLO COMPACTADOR TANDEM. AF_11/2025</t>
  </si>
  <si>
    <t>ASSENTAMENTO DE CONEXÃO COM 1 ACESSO, FERRO FUNDIDO PARA REDE DE ÁGUA, DN 100 MM, JUNTA FLANGEADA (NÃO INCLUI O FORNECIMENTO). AF_09/2021</t>
  </si>
  <si>
    <t>ASSENTAMENTO DE CONEXÃO COM 1 ACESSO, FERRO FUNDIDO PARA REDE DE ÁGUA, DN 1000 MM, JUNTA FLANGEADA (NÃO INCLUI O FORNECIMENTO). AF_09/2021</t>
  </si>
  <si>
    <t>ASSENTAMENTO DE CONEXÃO COM 1 ACESSO, FERRO FUNDIDO PARA REDE DE ÁGUA, DN 1200 MM, JUNTA FLANGEADA (NÃO INCLUI O FORNECIMENTO). AF_09/2021</t>
  </si>
  <si>
    <t>ASSENTAMENTO DE CONEXÃO COM 1 ACESSO, FERRO FUNDIDO PARA REDE DE ÁGUA, DN 150 MM, JUNTA FLANGEADA (NÃO INCLUI O FORNECIMENTO). AF_09/2021</t>
  </si>
  <si>
    <t>ASSENTAMENTO DE CONEXÃO COM 1 ACESSO, FERRO FUNDIDO PARA REDE DE ÁGUA, DN 200 MM, JUNTA FLANGEADA (NÃO INCLUI O FORNECIMENTO). AF_09/2021</t>
  </si>
  <si>
    <t>ASSENTAMENTO DE CONEXÃO COM 1 ACESSO, FERRO FUNDIDO PARA REDE DE ÁGUA, DN 250 MM, JUNTA FLANGEADA (NÃO INCLUI O FORNECIMENTO). AF_09/2021</t>
  </si>
  <si>
    <t>ASSENTAMENTO DE CONEXÃO COM 1 ACESSO, FERRO FUNDIDO PARA REDE DE ÁGUA, DN 300 MM, JUNTA FLANGEADA (NÃO INCLUI O FORNECIMENTO). AF_09/2021</t>
  </si>
  <si>
    <t>ASSENTAMENTO DE CONEXÃO COM 1 ACESSO, FERRO FUNDIDO PARA REDE DE ÁGUA, DN 350 MM, JUNTA FLANGEADA (NÃO INCLUI O FORNECIMENTO). AF_09/2021</t>
  </si>
  <si>
    <t>ASSENTAMENTO DE CONEXÃO COM 1 ACESSO, FERRO FUNDIDO PARA REDE DE ÁGUA, DN 400 MM, JUNTA FLANGEADA (NÃO INCLUI O FORNECIMENTO). AF_09/2021</t>
  </si>
  <si>
    <t>ASSENTAMENTO DE CONEXÃO COM 1 ACESSO, FERRO FUNDIDO PARA REDE DE ÁGUA, DN 450 MM, JUNTA FLANGEADA (NÃO INCLUI O FORNECIMENTO). AF_09/2021</t>
  </si>
  <si>
    <t>ASSENTAMENTO DE CONEXÃO COM 1 ACESSO, FERRO FUNDIDO PARA REDE DE ÁGUA, DN 500 MM, JUNTA FLANGEADA (NÃO INCLUI O FORNECIMENTO). AF_09/2021</t>
  </si>
  <si>
    <t>ASSENTAMENTO DE CONEXÃO COM 1 ACESSO, FERRO FUNDIDO PARA REDE DE ÁGUA, DN 600 MM, JUNTA FLANGEADA (NÃO INCLUI O FORNECIMENTO). AF_09/2021</t>
  </si>
  <si>
    <t>ASSENTAMENTO DE CONEXÃO COM 1 ACESSO, FERRO FUNDIDO PARA REDE DE ÁGUA, DN 700 MM, JUNTA FLANGEADA (NÃO INCLUI O FORNECIMENTO). AF_09/2021</t>
  </si>
  <si>
    <t>ASSENTAMENTO DE CONEXÃO COM 1 ACESSO, FERRO FUNDIDO PARA REDE DE ÁGUA, DN 80 MM, JUNTA FLANGEADA (NÃO INCLUI O FORNECIMENTO). AF_09/2021</t>
  </si>
  <si>
    <t>ASSENTAMENTO DE CONEXÃO COM 1 ACESSO, FERRO FUNDIDO PARA REDE DE ÁGUA, DN 800 MM, JUNTA FLANGEADA (NÃO INCLUI O FORNECIMENTO). AF_09/2021</t>
  </si>
  <si>
    <t>ASSENTAMENTO DE CONEXÃO COM 1 ACESSO, FERRO FUNDIDO PARA REDE DE ÁGUA, DN 900 MM, JUNTA FLANGEADA (NÃO INCLUI O FORNECIMENTO). AF_09/2021</t>
  </si>
  <si>
    <t>ASSENTAMENTO DE CONEXÃO COM 2 ACESSOS, FERRO FUNDIDO PARA REDE DE ÁGUA, DN 100 MM, JUNTA FLANGEADA (NÃO INCLUI O FORNECIMENTO). AF_09/2021</t>
  </si>
  <si>
    <t>ASSENTAMENTO DE CONEXÃO COM 2 ACESSOS, FERRO FUNDIDO PARA REDE DE ÁGUA, DN 1000 MM, JUNTA FLANGEADA (NÃO INCLUI O FORNECIMENTO). AF_09/2021</t>
  </si>
  <si>
    <t>ASSENTAMENTO DE CONEXÃO COM 2 ACESSOS, FERRO FUNDIDO PARA REDE DE ÁGUA, DN 1200 MM, JUNTA FLANGEADA (NÃO INCLUI O FORNECIMENTO). AF_09/2021</t>
  </si>
  <si>
    <t>ASSENTAMENTO DE CONEXÃO COM 2 ACESSOS, FERRO FUNDIDO PARA REDE DE ÁGUA, DN 150 MM, JUNTA FLANGEADA (NÃO INCLUI O FORNECIMENTO). AF_09/2021</t>
  </si>
  <si>
    <t>ASSENTAMENTO DE CONEXÃO COM 2 ACESSOS, FERRO FUNDIDO PARA REDE DE ÁGUA, DN 200 MM, JUNTA FLANGEADA (NÃO INCLUI O FORNECIMENTO). AF_09/2021</t>
  </si>
  <si>
    <t>ASSENTAMENTO DE CONEXÃO COM 2 ACESSOS, FERRO FUNDIDO PARA REDE DE ÁGUA, DN 250 MM, JUNTA FLANGEADA (NÃO INCLUI O FORNECIMENTO). AF_09/2021</t>
  </si>
  <si>
    <t>ASSENTAMENTO DE CONEXÃO COM 2 ACESSOS, FERRO FUNDIDO PARA REDE DE ÁGUA, DN 300 MM, JUNTA FLANGEADA (NÃO INCLUI O FORNECIMENTO). AF_09/2021</t>
  </si>
  <si>
    <t>ASSENTAMENTO DE CONEXÃO COM 2 ACESSOS, FERRO FUNDIDO PARA REDE DE ÁGUA, DN 350 MM, JUNTA FLANGEADA (NÃO INCLUI O FORNECIMENTO). AF_09/2021</t>
  </si>
  <si>
    <t>ASSENTAMENTO DE CONEXÃO COM 2 ACESSOS, FERRO FUNDIDO PARA REDE DE ÁGUA, DN 400 MM, JUNTA FLANGEADA (NÃO INCLUI O FORNECIMENTO). AF_09/2021</t>
  </si>
  <si>
    <t>ASSENTAMENTO DE CONEXÃO COM 2 ACESSOS, FERRO FUNDIDO PARA REDE DE ÁGUA, DN 450 MM, JUNTA FLANGEADA (NÃO INCLUI O FORNECIMENTO). AF_09/2021</t>
  </si>
  <si>
    <t>ASSENTAMENTO DE CONEXÃO COM 2 ACESSOS, FERRO FUNDIDO PARA REDE DE ÁGUA, DN 500 MM, JUNTA FLANGEADA (NÃO INCLUI O FORNECIMENTO). AF_09/2021</t>
  </si>
  <si>
    <t>ASSENTAMENTO DE CONEXÃO COM 2 ACESSOS, FERRO FUNDIDO PARA REDE DE ÁGUA, DN 600 MM, JUNTA FLANGEADA (NÃO INCLUI O FORNECIMENTO). AF_09/2021</t>
  </si>
  <si>
    <t>ASSENTAMENTO DE CONEXÃO COM 2 ACESSOS, FERRO FUNDIDO PARA REDE DE ÁGUA, DN 700 MM, JUNTA FLANGEADA (NÃO INCLUI O FORNECIMENTO). AF_09/2021</t>
  </si>
  <si>
    <t>ASSENTAMENTO DE CONEXÃO COM 2 ACESSOS, FERRO FUNDIDO PARA REDE DE ÁGUA, DN 80 MM, JUNTA FLANGEADA (NÃO INCLUI O FORNECIMENTO). AF_09/2021</t>
  </si>
  <si>
    <t>ASSENTAMENTO DE CONEXÃO COM 2 ACESSOS, FERRO FUNDIDO PARA REDE DE ÁGUA, DN 800 MM, JUNTA FLANGEADA (NÃO INCLUI O FORNECIMENTO). AF_09/2021</t>
  </si>
  <si>
    <t>ASSENTAMENTO DE CONEXÃO COM 2 ACESSOS, FERRO FUNDIDO PARA REDE DE ÁGUA, DN 900 MM, JUNTA FLANGEADA (NÃO INCLUI O FORNECIMENTO). AF_09/2021</t>
  </si>
  <si>
    <t>ASSENTAMENTO DE CONEXÃO COM 3 ACESSOS, FERRO FUNDIDO PARA REDE DE ÁGUA, DN 100 MM, JUNTA FLANGEADA (NÃO INCLUI O FORNECIMENTO). AF_09/2021</t>
  </si>
  <si>
    <t>ASSENTAMENTO DE CONEXÃO COM 3 ACESSOS, FERRO FUNDIDO PARA REDE DE ÁGUA, DN 1000 MM, JUNTA FLANGEADA (NÃO INCLUI O FORNECIMENTO). AF_09/2021</t>
  </si>
  <si>
    <t>ASSENTAMENTO DE CONEXÃO COM 3 ACESSOS, FERRO FUNDIDO PARA REDE DE ÁGUA, DN 1200 MM, JUNTA FLANGEADA (NÃO INCLUI O FORNECIMENTO). AF_09/2021</t>
  </si>
  <si>
    <t>ASSENTAMENTO DE CONEXÃO COM 3 ACESSOS, FERRO FUNDIDO PARA REDE DE ÁGUA, DN 150 MM, JUNTA FLANGEADA (NÃO INCLUI O FORNECIMENTO). AF_09/2021</t>
  </si>
  <si>
    <t>ASSENTAMENTO DE CONEXÃO COM 3 ACESSOS, FERRO FUNDIDO PARA REDE DE ÁGUA, DN 200 MM, JUNTA FLANGEADA (NÃO INCLUI O FORNECIMENTO). AF_09/2021</t>
  </si>
  <si>
    <t>ASSENTAMENTO DE CONEXÃO COM 3 ACESSOS, FERRO FUNDIDO PARA REDE DE ÁGUA, DN 250 MM, JUNTA FLANGEADA (NÃO INCLUI O FORNECIMENTO). AF_09/2021</t>
  </si>
  <si>
    <t>ASSENTAMENTO DE CONEXÃO COM 3 ACESSOS, FERRO FUNDIDO PARA REDE DE ÁGUA, DN 300 MM, JUNTA FLANGEADA (NÃO INCLUI O FORNECIMENTO). AF_09/2021</t>
  </si>
  <si>
    <t>ASSENTAMENTO DE CONEXÃO COM 3 ACESSOS, FERRO FUNDIDO PARA REDE DE ÁGUA, DN 350 MM, JUNTA FLANGEADA (NÃO INCLUI O FORNECIMENTO). AF_09/2021</t>
  </si>
  <si>
    <t>ASSENTAMENTO DE CONEXÃO COM 3 ACESSOS, FERRO FUNDIDO PARA REDE DE ÁGUA, DN 400 MM, JUNTA FLANGEADA (NÃO INCLUI O FORNECIMENTO). AF_09/2021</t>
  </si>
  <si>
    <t>ASSENTAMENTO DE CONEXÃO COM 3 ACESSOS, FERRO FUNDIDO PARA REDE DE ÁGUA, DN 450 MM, JUNTA FLANGEADA (NÃO INCLUI O FORNECIMENTO). AF_09/2021</t>
  </si>
  <si>
    <t>ASSENTAMENTO DE CONEXÃO COM 3 ACESSOS, FERRO FUNDIDO PARA REDE DE ÁGUA, DN 500 MM, JUNTA FLANGEADA (NÃO INCLUI O FORNECIMENTO). AF_09/2021</t>
  </si>
  <si>
    <t>ASSENTAMENTO DE CONEXÃO COM 3 ACESSOS, FERRO FUNDIDO PARA REDE DE ÁGUA, DN 600 MM, JUNTA FLANGEADA (NÃO INCLUI O FORNECIMENTO). AF_09/2021</t>
  </si>
  <si>
    <t>ASSENTAMENTO DE CONEXÃO COM 3 ACESSOS, FERRO FUNDIDO PARA REDE DE ÁGUA, DN 700 MM, JUNTA FLANGEADA (NÃO INCLUI O FORNECIMENTO). AF_09/2021</t>
  </si>
  <si>
    <t>ASSENTAMENTO DE CONEXÃO COM 3 ACESSOS, FERRO FUNDIDO PARA REDE DE ÁGUA, DN 80 MM, JUNTA FLANGEADA (NÃO INCLUI O FORNECIMENTO). AF_09/2021</t>
  </si>
  <si>
    <t>ASSENTAMENTO DE CONEXÃO COM 3 ACESSOS, FERRO FUNDIDO PARA REDE DE ÁGUA, DN 800 MM, JUNTA FLANGEADA (NÃO INCLUI O FORNECIMENTO). AF_09/2021</t>
  </si>
  <si>
    <t>ASSENTAMENTO DE CONEXÃO COM 3 ACESSOS, FERRO FUNDIDO PARA REDE DE ÁGUA, DN 900 MM, JUNTA FLANGEADA (NÃO INCLUI O FORNECIMENTO). AF_09/2021</t>
  </si>
  <si>
    <t>ASSENTAMENTO DE TUBO DE FERRO FUNDIDO PARA REDE DE ÁGUA, DN 100 MM, JUNTA FLANGEADA (NÃO INCLUI O FORNECIMENTO). AF_09/2021</t>
  </si>
  <si>
    <t>ASSENTAMENTO DE TUBO DE FERRO FUNDIDO PARA REDE DE ÁGUA, DN 1000 MM, JUNTA FLANGEADA (NÃO INCLUI O FORNECIMENTO). AF_09/2021</t>
  </si>
  <si>
    <t>ASSENTAMENTO DE TUBO DE FERRO FUNDIDO PARA REDE DE ÁGUA, DN 1200 MM, JUNTA FLANGEADA (NÃO INCLUI O FORNECIMENTO). AF_09/2021</t>
  </si>
  <si>
    <t>ASSENTAMENTO DE TUBO DE FERRO FUNDIDO PARA REDE DE ÁGUA, DN 150 MM, JUNTA FLANGEADA (NÃO INCLUI O FORNECIMENTO). AF_09/2021</t>
  </si>
  <si>
    <t>ASSENTAMENTO DE TUBO DE FERRO FUNDIDO PARA REDE DE ÁGUA, DN 200 MM, JUNTA FLANGEADA (NÃO INCLUI O FORNECIMENTO). AF_09/2021</t>
  </si>
  <si>
    <t>ASSENTAMENTO DE TUBO DE FERRO FUNDIDO PARA REDE DE ÁGUA, DN 250 MM, JUNTA FLANGEADA (NÃO INCLUI O FORNECIMENTO). AF_09/2021</t>
  </si>
  <si>
    <t>ASSENTAMENTO DE TUBO DE FERRO FUNDIDO PARA REDE DE ÁGUA, DN 300 MM, JUNTA FLANGEADA (NÃO INCLUI O FORNECIMENTO). AF_09/2021</t>
  </si>
  <si>
    <t>ASSENTAMENTO DE TUBO DE FERRO FUNDIDO PARA REDE DE ÁGUA, DN 350 MM, JUNTA FLANGEADA (NÃO INCLUI O FORNECIMENTO). AF_09/2021</t>
  </si>
  <si>
    <t>ASSENTAMENTO DE TUBO DE FERRO FUNDIDO PARA REDE DE ÁGUA, DN 400 MM, JUNTA FLANGEADA (NÃO INCLUI O FORNECIMENTO). AF_09/2021</t>
  </si>
  <si>
    <t>ASSENTAMENTO DE TUBO DE FERRO FUNDIDO PARA REDE DE ÁGUA, DN 450 MM, JUNTA FLANGEADA (NÃO INCLUI O FORNECIMENTO). AF_09/2021</t>
  </si>
  <si>
    <t>ASSENTAMENTO DE TUBO DE FERRO FUNDIDO PARA REDE DE ÁGUA, DN 500 MM, JUNTA FLANGEADA (NÃO INCLUI O FORNECIMENTO). AF_09/2021</t>
  </si>
  <si>
    <t>ASSENTAMENTO DE TUBO DE FERRO FUNDIDO PARA REDE DE ÁGUA, DN 600 MM, JUNTA FLANGEADA (NÃO INCLUI O FORNECIMENTO). AF_09/2021</t>
  </si>
  <si>
    <t>ASSENTAMENTO DE TUBO DE FERRO FUNDIDO PARA REDE DE ÁGUA, DN 700 MM, JUNTA FLANGEADA (NÃO INCLUI O FORNECIMENTO). AF_09/2021</t>
  </si>
  <si>
    <t>ASSENTAMENTO DE TUBO DE FERRO FUNDIDO PARA REDE DE ÁGUA, DN 80 MM, JUNTA FLANGEADA (NÃO INCLUI O FORNECIMENTO). AF_09/2021</t>
  </si>
  <si>
    <t>ASSENTAMENTO DE TUBO DE FERRO FUNDIDO PARA REDE DE ÁGUA, DN 800 MM, JUNTA FLANGEADA (NÃO INCLUI O FORNECIMENTO). AF_09/2021</t>
  </si>
  <si>
    <t>ASSENTAMENTO DE TUBO DE FERRO FUNDIDO PARA REDE DE ÁGUA, DN 900 MM, JUNTA FLANGEADA (NÃO INCLUI O FORNECIMENTO). AF_09/2021</t>
  </si>
  <si>
    <t>ALARGAMENTO DE BASE DE TUBULÃO A CÉU ABERTO, ESCAVAÇÃO MANUAL, CONCRETO FEITO EM OBRA E LANÇADO COM JERICA. AF_05/2020</t>
  </si>
  <si>
    <t>ALARGAMENTO DE BASE DE TUBULÃO A CÉU ABERTO, ESCAVAÇÃO MANUAL, CONCRETO USINADO E LANÇADO COM BOMBA OU DIRETAMENTE DO CAMINHÃO (EXCLUSIVE BOMBEAMENTO). AF_05/2020</t>
  </si>
  <si>
    <t>TUBULÃO A CÉU ABERTO, DIÂMETRO DO FUSTE DE 100CM, ESCAVAÇÃO MANUAL, SEM ALARGAMENTO DE BASE, CONCRETO FEITO EM OBRA E LANÇADO COM JERICA. AF_05/2020</t>
  </si>
  <si>
    <t>TUBULÃO A CÉU ABERTO, DIÂMETRO DO FUSTE DE 100CM, ESCAVAÇÃO MANUAL, SEM ALARGAMENTO DE BASE, CONCRETO USINADO E LANÇADO COM BOMBA OU DIRETAMENTE DO CAMINHÃO (EXCLUSIVE BOMBEAMENTO). AF_05/2020</t>
  </si>
  <si>
    <t>TUBULÃO A CÉU ABERTO, DIÂMETRO DO FUSTE DE 100CM, ESCAVAÇÃO MECÂNICA, SEM ALARGAMENTO DE BASE, CONCRETO FEITO EM OBRA E LANÇADO COM JERICA (EXCLUSIVE MOBILIZAÇÃO E DESMOBILIZAÇÃO). AF_05/2020</t>
  </si>
  <si>
    <t>TUBULÃO A CÉU ABERTO, DIÂMETRO DO FUSTE DE 100CM, ESCAVAÇÃO MECÂNICA, SEM ALARGAMENTO DE BASE, CONCRETO USINADO E LANÇADO COM BOMBA OU DIRETAMENTE DO CAMINHÃO (EXCLUSIVE BOMBEAMENTO, MOBILIZAÇÃO E DESMOBILIZAÇÃO). AF_05/2020</t>
  </si>
  <si>
    <t>TUBULÃO A CÉU ABERTO, DIÂMETRO DO FUSTE DE 120CM, ESCAVAÇÃO MANUAL, SEM ALARGAMENTO DE BASE, CONCRETO FEITO EM OBRA E LANÇADO COM JERICA. AF_05/2020</t>
  </si>
  <si>
    <t>TUBULÃO A CÉU ABERTO, DIÂMETRO DO FUSTE DE 120CM, ESCAVAÇÃO MANUAL, SEM ALARGAMENTO DE BASE, CONCRETO USINADO E LANÇADO COM BOMBA OU DIRETAMENTE DO CAMINHÃO (EXCLUSIVE BOMBEAMENTO). AF_05/2020</t>
  </si>
  <si>
    <t>TUBULÃO A CÉU ABERTO, DIÂMETRO DO FUSTE DE 120CM, ESCAVAÇÃO MECÂNICA, SEM ALARGAMENTO DE BASE, CONCRETO FEITO EM OBRA E LANÇADO COM JERICA (EXCLUSIVE MOBILIZAÇÃO E DESMOBILIZAÇÃO). AF_05/2020</t>
  </si>
  <si>
    <t>TUBULÃO A CÉU ABERTO, DIÂMETRO DO FUSTE DE 120CM, ESCAVAÇÃO MECÂNICA, SEM ALARGAMENTO DE BASE, CONCRETO USINADO E LANÇADO COM BOMBA OU DIRETAMENTE DO CAMINHÃO (EXCLUSIVE BOMBEAMENTO, MOBILIZAÇÃO E DESMOBILIZAÇÃO). AF_05/2020</t>
  </si>
  <si>
    <t>TUBULÃO A CÉU ABERTO, DIÂMETRO DO FUSTE DE 70CM, ESCAVAÇÃO MANUAL, SEM ALARGAMENTO DE BASE, CONCRETO FEITO EM OBRA E LANÇADO COM JERICA. AF_05/2020</t>
  </si>
  <si>
    <t>TUBULÃO A CÉU ABERTO, DIÂMETRO DO FUSTE DE 70CM, ESCAVAÇÃO MANUAL, SEM ALARGAMENTO DE BASE, CONCRETO USINADO E LANÇADO COM BOMBA OU DIRETAMENTE DO CAMINHÃO (EXCLUSIVE BOMBEAMENTO). AF_05/2020</t>
  </si>
  <si>
    <t>TUBULÃO A CÉU ABERTO, DIÂMETRO DO FUSTE DE 70CM, ESCAVAÇÃO MECÂNICA, SEM ALARGAMENTO DE BASE, CONCRETO FEITO EM OBRA E LANÇADO COM JERICA. AF_05/2020</t>
  </si>
  <si>
    <t>TUBULÃO A CÉU ABERTO, DIÂMETRO DO FUSTE DE 70CM, ESCAVAÇÃO MECÂNICA, SEM ALARGAMENTO DE BASE, CONCRETO USINADO E LANÇADO COM BOMBA OU DIRETAMENTE DO CAMINHÃO (EXCLUSIVE BOMBEAMENTO, MOBILIZAÇÃO E DESMOBILIZAÇÃO). AF_05/2020</t>
  </si>
  <si>
    <t>TUBULÃO A CÉU ABERTO, DIÂMETRO DO FUSTE DE 80CM, ESCAVAÇÃO MANUAL, SEM ALARGAMENTO DE BASE, CONCRETO FEITO EM OBRA E LANÇADO COM JERICA. AF_05/2020</t>
  </si>
  <si>
    <t>TUBULÃO A CÉU ABERTO, DIÂMETRO DO FUSTE DE 80CM, ESCAVAÇÃO MANUAL, SEM ALARGAMENTO DE BASE, CONCRETO USINADO E LANÇADO COM BOMBA OU DIRETAMENTE DO CAMINHÃO (EXCLUSIVE BOMBEAMENTO). AF_05/2020</t>
  </si>
  <si>
    <t>TUBULÃO A CÉU ABERTO, DIÂMETRO DO FUSTE DE 80CM, ESCAVAÇÃO MECÂNICA, SEM ALARGAMENTO DE BASE, CONCRETO FEITO EM OBRA E LANÇADO COM JERICA (EXCLUSIVE MOBILIZAÇÃO E DESMOBILIZAÇÃO). AF_05/2020</t>
  </si>
  <si>
    <t>TUBULÃO A CÉU ABERTO, DIÂMETRO DO FUSTE DE 80CM, ESCAVAÇÃO MECÂNICA, SEM ALARGAMENTO DE BASE, CONCRETO USINADO E LANÇADO COM BOMBA OU DIRETAMENTE DO CAMINHÃO (EXCLUSIVE BOMBEAMENTO, MOBILIZAÇÃO E DESMOBILIZAÇÃO). AF_05/2020</t>
  </si>
  <si>
    <t>ACOMPANHAMENTO TOPOGRAFICO PARA EXECUÇÃO DE TUNNEL LINER EM CHAPA GALVANIZADA. AF_10/2025</t>
  </si>
  <si>
    <t>CHAPA GALVANIZADA COM OU SEM REVESTIMENTO EPÓXI, DIÂMETRO 1,4 M, ESPESSURA DE 2,2 MM, PARA TUNNEL LINER HORIZONTAL - FORNECIMENTO E INSTALAÇÃO. AF_10/2025</t>
  </si>
  <si>
    <t>CHAPA GALVANIZADA COM OU SEM REVESTIMENTO EPÓXI, DIÂMETRO 1,4 M, ESPESSURA DE 2,7 MM, PARA TUNNEL LINER HORIZONTAL - FORNECIMENTO E INSTALAÇÃO. AF_10/2025</t>
  </si>
  <si>
    <t>CHAPA GALVANIZADA COM OU SEM REVESTIMENTO EPÓXI, DIÂMETRO 1,6 M, ESPESSURA DE 2,2 MM, PARA TUNNEL LINER HORIZONTAL - FORNECIMENTO E INSTALAÇÃO. AF_10/2025</t>
  </si>
  <si>
    <t>CHAPA GALVANIZADA COM OU SEM REVESTIMENTO EPÓXI, DIÂMETRO 1,6 M, ESPESSURA DE 2,7 MM, PARA TUNNEL LINER HORIZONTAL - FORNECIMENTO E INSTALAÇÃO. AF_10/2025</t>
  </si>
  <si>
    <t>CHAPA GALVANIZADA COM OU SEM REVESTIMENTO EPÓXI, DIÂMETRO 1,8 M, ESPESSURA DE 2,2 MM, PARA TUNNEL LINER HORIZONTAL - FORNECIMENTO E INSTALAÇÃO. AF_10/2025</t>
  </si>
  <si>
    <t>CHAPA GALVANIZADA COM OU SEM REVESTIMENTO EPÓXI, DIÂMETRO 1,8 M, ESPESSURA DE 2,7 MM, PARA TUNNEL LINER HORIZONTAL - FORNECIMENTO E INSTALAÇÃO. AF_10/2025</t>
  </si>
  <si>
    <t>CHAPA GALVANIZADA COM OU SEM REVESTIMENTO EPÓXI, DIÂMETRO 1,8 M, ESPESSURA DE 3,4 MM, PARA TUNNEL LINER HORIZONTAL - FORNECIMENTO E INSTALAÇÃO. AF_10/2025</t>
  </si>
  <si>
    <t>CHAPA GALVANIZADA COM OU SEM REVESTIMENTO EPÓXI, DIÂMETRO 2 M, ESPESSURA DE 2,2 MM, PARA TUNNEL LINER HORIZONTAL - FORNECIMENTO E INSTALAÇÃO. AF_10/2025</t>
  </si>
  <si>
    <t>CHAPA GALVANIZADA COM OU SEM REVESTIMENTO EPÓXI, DIÂMETRO 2 M, ESPESSURA DE 2,7 MM, PARA TUNNEL LINER HORIZONTAL - FORNECIMENTO E INSTALAÇÃO. AF_10/2025</t>
  </si>
  <si>
    <t>CHAPA GALVANIZADA COM OU SEM REVESTIMENTO EPÓXI, DIÂMETRO 2 M, ESPESSURA DE 3,4 MM, PARA TUNNEL LINER HORIZONTAL - FORNECIMENTO E INSTALAÇÃO. AF_10/2025</t>
  </si>
  <si>
    <t>CHAPA GALVANIZADA COM OU SEM REVESTIMENTO EPÓXI, DIÂMETRO 2,2 M, ESPESSURA DE 2,2 MM, PARA TUNNEL LINER HORIZONTAL - FORNECIMENTO E INSTALAÇÃO. AF_10/2025</t>
  </si>
  <si>
    <t>CHAPA GALVANIZADA COM OU SEM REVESTIMENTO EPÓXI, DIÂMETRO 2,2 M, ESPESSURA DE 2,7 MM, PARA TUNNEL LINER HORIZONTAL - FORNECIMENTO E INSTALAÇÃO. AF_10/2025</t>
  </si>
  <si>
    <t>CHAPA GALVANIZADA COM OU SEM REVESTIMENTO EPÓXI, DIÂMETRO 2,2 M, ESPESSURA DE 3,4 MM, PARA TUNNEL LINER HORIZONTAL - FORNECIMENTO E INSTALAÇÃO. AF_10/2025</t>
  </si>
  <si>
    <t>CHAPA GALVANIZADA COM OU SEM REVESTIMENTO EPÓXI, DIÂMETRO 2,4 M, ESPESSURA DE 2,2 MM, PARA TUNNEL LINER HORIZONTAL - FORNECIMENTO E INSTALAÇÃO. AF_10/2025</t>
  </si>
  <si>
    <t>CHAPA GALVANIZADA COM OU SEM REVESTIMENTO EPÓXI, DIÂMETRO 2,4 M, ESPESSURA DE 2,7 MM, PARA TUNNEL LINER HORIZONTAL - FORNECIMENTO E INSTALAÇÃO. AF_10/2025</t>
  </si>
  <si>
    <t>CHAPA GALVANIZADA COM OU SEM REVESTIMENTO EPÓXI, DIÂMETRO 2,4 M, ESPESSURA DE 3,4 MM, PARA TUNNEL LINER HORIZONTAL - FORNECIMENTO E INSTALAÇÃO. AF_10/2025</t>
  </si>
  <si>
    <t>CHAPA GALVANIZADA COM OU SEM REVESTIMENTO EPÓXI, DIÂMETRO 2,4 M, ESPESSURA DE 3,9 MM, PARA TUNNEL LINER HORIZONTAL - FORNECIMENTO E INSTALAÇÃO. AF_10/2025</t>
  </si>
  <si>
    <t>CHAPA GALVANIZADA COM OU SEM REVESTIMENTO EPÓXI, DIÂMETRO 2,6 M, ESPESSURA DE 2,2 MM, PARA TUNNEL LINER HORIZONTAL - FORNECIMENTO E INSTALAÇÃO. AF_10/2025</t>
  </si>
  <si>
    <t>CHAPA GALVANIZADA COM OU SEM REVESTIMENTO EPÓXI, DIÂMETRO 2,6 M, ESPESSURA DE 2,7 MM, PARA TUNNEL LINER HORIZONTAL - FORNECIMENTO E INSTALAÇÃO. AF_10/2025</t>
  </si>
  <si>
    <t>CHAPA GALVANIZADA COM OU SEM REVESTIMENTO EPÓXI, DIÂMETRO 2,6 M, ESPESSURA DE 3,4 MM, PARA TUNNEL LINER HORIZONTAL - FORNECIMENTO E INSTALAÇÃO. AF_10/2025</t>
  </si>
  <si>
    <t>CHAPA GALVANIZADA COM OU SEM REVESTIMENTO EPÓXI, DIÂMETRO 2,6 M, ESPESSURA DE 3,9 MM, PARA TUNNEL LINER HORIZONTAL - FORNECIMENTO E INSTALAÇÃO. AF_10/2025</t>
  </si>
  <si>
    <t>CHAPA GALVANIZADA COM OU SEM REVESTIMENTO EPÓXI, DIÂMETRO 2,8 M, ESPESSURA DE 2,2 MM, PARA TUNNEL LINER HORIZONTAL - FORNECIMENTO E INSTALAÇÃO. AF_10/2025</t>
  </si>
  <si>
    <t>CHAPA GALVANIZADA COM OU SEM REVESTIMENTO EPÓXI, DIÂMETRO 2,8 M, ESPESSURA DE 2,7 MM, PARA TUNNEL LINER HORIZONTAL - FORNECIMENTO E INSTALAÇÃO. AF_10/2025</t>
  </si>
  <si>
    <t>CHAPA GALVANIZADA COM OU SEM REVESTIMENTO EPÓXI, DIÂMETRO 2,8 M, ESPESSURA DE 3,4 MM, PARA TUNNEL LINER HORIZONTAL - FORNECIMENTO E INSTALAÇÃO. AF_10/2025</t>
  </si>
  <si>
    <t>CHAPA GALVANIZADA COM OU SEM REVESTIMENTO EPÓXI, DIÂMETRO 2,8 M, ESPESSURA DE 3,9 MM, PARA TUNNEL LINER HORIZONTAL - FORNECIMENTO E INSTALAÇÃO. AF_10/2025</t>
  </si>
  <si>
    <t>CHAPA GALVANIZADA COM OU SEM REVESTIMENTO EPÓXI, DIÂMETRO 3 M, ESPESSURA DE 2,2 MM, PARA TUNNEL LINER HORIZONTAL - FORNECIMENTO E INSTALAÇÃO. AF_10/2025</t>
  </si>
  <si>
    <t>CHAPA GALVANIZADA COM OU SEM REVESTIMENTO EPÓXI, DIÂMETRO 3 M, ESPESSURA DE 2,7 MM, PARA TUNNEL LINER HORIZONTAL OU VERTICAL - FORNECIMENTO E INSTALAÇÃO. AF_10/2025</t>
  </si>
  <si>
    <t>CHAPA GALVANIZADA COM OU SEM REVESTIMENTO EPÓXI, DIÂMETRO 3 M, ESPESSURA DE 3,4 MM, PARA TUNNEL LINER HORIZONTAL - FORNECIMENTO E INSTALAÇÃO. AF_10/2025</t>
  </si>
  <si>
    <t>CHAPA GALVANIZADA COM OU SEM REVESTIMENTO EPÓXI, DIÂMETRO 3 M, ESPESSURA DE 3,9 MM, PARA TUNNEL LINER HORIZONTAL - FORNECIMENTO E INSTALAÇÃO. AF_10/2025</t>
  </si>
  <si>
    <t>CHAPA GALVANIZADA COM OU SEM REVESTIMENTO EPÓXI, DIÂMETRO 3,2 M, ESPESSURA DE 2,7 MM, PARA TUNNEL LINER VERTICAL - FORNECIMENTO E INSTALAÇÃO. AF_10/2025</t>
  </si>
  <si>
    <t>CHAPA GALVANIZADA COM OU SEM REVESTIMENTO EPÓXI, DIÂMETRO 3,4 M, ESPESSURA DE 2,7 MM, PARA TUNNEL LINER VERTICAL - FORNECIMENTO E INSTALAÇÃO. AF_10/2025</t>
  </si>
  <si>
    <t>CHAPA GALVANIZADA COM OU SEM REVESTIMENTO EPÓXI, DIÂMETRO 3,6 M, ESPESSURA DE 2,7 MM, PARA TUNNEL LINER VERTICAL - FORNECIMENTO E INSTALAÇÃO. AF_10/2025</t>
  </si>
  <si>
    <t>CHAPA GALVANIZADA COM OU SEM REVESTIMENTO EPÓXI, DIÂMETRO 3,8 M, ESPESSURA DE 2,7 MM, PARA TUNNEL LINER VERTICAL - FORNECIMENTO E INSTALAÇÃO. AF_10/2025</t>
  </si>
  <si>
    <t>ESCAVAÇÃO MANUAL DE TUNNEL LINER EM SOLO DE PRIMEIRA CATEGORIA. AF_10/2025</t>
  </si>
  <si>
    <t>ESCAVAÇÃO MANUAL DE TUNNEL LINER EM SOLO DE SEGUNDA CATEGORIA. AF_10/2025</t>
  </si>
  <si>
    <t>INJEÇÃO DE ARGAMASSA FLUIDA SOLO CIMENTO NA EXECUÇÃO DE TUNNEL LINER - EXCLUSIVE ARGAMASSA. AF_10/2025</t>
  </si>
  <si>
    <t>VEDAÇÃO COM ESPUMA DURA OU PRODUTO SIMILAR NAS JUNTAS OU EMENDAS DAS CHAPAS DE TUNNEL LINER. AF_10/2025</t>
  </si>
  <si>
    <t>USINAGEM DE BRITA GRADUADA SIMPLES. AF_09/2025</t>
  </si>
  <si>
    <t>USINAGEM DE BRITA GRADUADA TRATADA COM CIMENTO. AF_09/2025</t>
  </si>
  <si>
    <t>USINAGEM DE CONCRETO ASFÁLTICO COM CAP 50/70 PARA CAMADA DE ROLAMENTO, PADRÃO DNIT FAIXA C, EM USINA DE ASFALTO GRAVIMÉTRICA DE 150 TON/H. AF_09/2025</t>
  </si>
  <si>
    <t>USINAGEM DE CONCRETO ASFÁLTICO COM CAP 50/70, PARA CAMADA DE BINDER, PADRÃO DNIT FAIXA B, EM USINA DE ASFALTO CONTÍNUA DE 140 TON/H. AF_09/2025</t>
  </si>
  <si>
    <t>USINAGEM DE CONCRETO ASFÁLTICO COM CAP 50/70, PARA CAMADA DE BINDER, PADRÃO DNIT FAIXA B, EM USINA DE ASFALTO CONTÍNUA DE 80 TON/H. AF_09/2025</t>
  </si>
  <si>
    <t>USINAGEM DE CONCRETO ASFÁLTICO COM CAP 50/70, PARA CAMADA DE BINDER, PADRÃO DNIT FAIXA B, EM USINA DE ASFALTO GRAVIMÉTRICA DE 150 TON/H. AF_09/2025</t>
  </si>
  <si>
    <t>USINAGEM DE CONCRETO ASFÁLTICO COM CAP 50/70, PARA CAMADA DE ROLAMENTO, PADRÃO DNIT FAIXA C, EM USINA DE ASFALTO CONTÍNUA DE 140 TON/H. AF_09/2025</t>
  </si>
  <si>
    <t>USINAGEM DE CONCRETO ASFÁLTICO COM CAP 50/70, PARA CAMADA DE ROLAMENTO, PADRÃO DNIT FAIXA C, EM USINA DE ASFALTO CONTÍNUA DE 80 TON/H. AF_09/2025</t>
  </si>
  <si>
    <t>USINAGEM DE CONCRETO PARA COMPACTAÇÃO COM ROLO. AF_09/2025</t>
  </si>
  <si>
    <t>USINAGEM DE MICRORREVESTIMENTO, PADRÃO DNIT FAIXA 2. AF_09/2025</t>
  </si>
  <si>
    <t>USINAGEM DE MICRORREVESTIMENTO, PADRÃO DNIT FAIXA 3. AF_09/2025</t>
  </si>
  <si>
    <t>USINAGEM DE PRÉ MISTURADO A FRIO, PARA CAMADA DE BINDER, PADRÃO DNIT FAIXA B. AF_09/2025</t>
  </si>
  <si>
    <t>USINAGEM DE PRÉ MISTURADO A FRIO, PARA CAMADA DE ROLAMENTO, PADRÃO DNIT FAIXA C. AF_09/2025</t>
  </si>
  <si>
    <t>USINAGEM DE SOLO BRITA 40%-60% COM 4% DE CIMENTO, UTILIZANDO BRITA COMERCIAL. AF_09/2025</t>
  </si>
  <si>
    <t>USINAGEM DE SOLO BRITA 40%-60% COM 6% DE CIMENTO, UTILIZANDO BRITA COMERCIAL. AF_09/2025</t>
  </si>
  <si>
    <t>USINAGEM DE SOLO BRITA 40%-60% COM 8% DE CIMENTO, UTILIZANDO BRITA COMERCIAL. AF_09/2025</t>
  </si>
  <si>
    <t>USINAGEM DE SOLO BRITA 40%-60%, UTILIZANDO BRITA COMERCIAL. AF_09/2025</t>
  </si>
  <si>
    <t>USINAGEM DE SOLO BRITA 50%-50% COM 4% DE CIMENTO, UTILIZANDO BRITA COMERCIAL. AF_09/2025</t>
  </si>
  <si>
    <t>USINAGEM DE SOLO BRITA 50%-50% COM 6% DE CIMENTO, UTILIZANDO BRITA COMERCIAL. AF_09/2025</t>
  </si>
  <si>
    <t>USINAGEM DE SOLO BRITA 50%-50% COM 8% DE CIMENTO, UTILIZANDO BRITA COMERCIAL. AF_09/2025</t>
  </si>
  <si>
    <t>USINAGEM DE SOLO BRITA 50%-50%, UTILIZANDO BRITA COMERCIAL. AF_09/2025</t>
  </si>
  <si>
    <t>USINAGEM DE SOLO JAZIDA MELHORADO COM CIMENTO 2%. AF_09/2025</t>
  </si>
  <si>
    <t>USINAGEM DE SOLO JAZIDA MELHORADO COM CIMENTO 3%. AF_09/2025</t>
  </si>
  <si>
    <t>USINAGEM DE SOLO JAZIDA MELHORADO COM CIMENTO 4%. AF_09/2025</t>
  </si>
  <si>
    <t>USINAGEM DE SOLO JAZIDA MELHORADO COM CIMENTO 6%. AF_09/2025</t>
  </si>
  <si>
    <t>USINAGEM DE SOLO  JAZIDA MELHORADO COM CIMENTO 8%. AF_09/2025</t>
  </si>
  <si>
    <t>CINTA DE AMARRAÇÃO DE ALVENARIA MOLDADA IN LOCO COM UTILIZAÇÃO DE BLOCOS CANALETA, ESPESSURA DE *10* CM. AF_03/2024</t>
  </si>
  <si>
    <t>CINTA DE AMARRAÇÃO DE ALVENARIA MOLDADA IN LOCO COM UTILIZAÇÃO DE BLOCOS CANALETA, ESPESSURA DE *15* CM. AF_03/2024</t>
  </si>
  <si>
    <t>CINTA DE AMARRAÇÃO DE ALVENARIA MOLDADA IN LOCO COM UTILIZAÇÃO DE BLOCOS CANALETA, ESPESSURA DE *20* CM. AF_03/2024</t>
  </si>
  <si>
    <t>CONTRAVERGA MOLDADA IN LOCO COM UTILIZAÇÃO DE BLOCOS CANALETA, ESPESSURA DE *10* CM. AF_03/2024</t>
  </si>
  <si>
    <t>CONTRAVERGA MOLDADA IN LOCO COM UTILIZAÇÃO DE BLOCOS CANALETA, ESPESSURA DE *15* CM. AF_03/2024</t>
  </si>
  <si>
    <t>CONTRAVERGA MOLDADA IN LOCO COM UTILIZAÇÃO DE BLOCOS CANALETA, ESPESSURA DE *20* CM. AF_03/2024</t>
  </si>
  <si>
    <t>CONTRAVERGA MOLDADA IN LOCO EM CONCRETO, ESPESSURA DE *10* CM. AF_03/2024</t>
  </si>
  <si>
    <t>CONTRAVERGA MOLDADA IN LOCO EM CONCRETO, ESPESSURA DE *15* CM. AF_03/2024</t>
  </si>
  <si>
    <t>CONTRAVERGA MOLDADA IN LOCO EM CONCRETO, ESPESSURA DE *20* CM. AF_03/2024</t>
  </si>
  <si>
    <t>CONTRAVERGA PRÉ-FABRICADA, ESPESSURA DE *10* CM. AF_03/2024</t>
  </si>
  <si>
    <t>CONTRAVERGA PRÉ-FABRICADA, ESPESSURA DE *15* CM. AF_03/2024</t>
  </si>
  <si>
    <t>CONTRAVERGA PRÉ-FABRICADA, ESPESSURA DE *20* CM. AF_03/2024</t>
  </si>
  <si>
    <t>CONTRAVERGA PRÉ-MOLDADA, ESPESSURA DE *10* CM. AF_03/2024</t>
  </si>
  <si>
    <t>CONTRAVERGA PRÉ-MOLDADA, ESPESSURA DE *15* CM. AF_03/2024</t>
  </si>
  <si>
    <t>CONTRAVERGA PRÉ-MOLDADA, ESPESSURA DE *20* CM. AF_03/2024</t>
  </si>
  <si>
    <t>FIXAÇÃO (ENCUNHAMENTO) DE ALVENARIA DE VEDAÇÃO COM ARGAMASSA APLICADA COM BISNAGA. AF_03/2024</t>
  </si>
  <si>
    <t>FIXAÇÃO (ENCUNHAMENTO) DE ALVENARIA DE VEDAÇÃO COM ESPUMA DE POLIURETANO EXPANSIVA. AF_03/2024</t>
  </si>
  <si>
    <t>FIXAÇÃO (ENCUNHAMENTO) DE ALVENARIA DE VEDAÇÃO COM TIJOLO MACIÇO. AF_03/2024</t>
  </si>
  <si>
    <t>VERGA MOLDADA IN LOCO COM UTILIZAÇÃO DE BLOCOS CANALETA, ESPESSURA DE *10* CM. AF_03/2024</t>
  </si>
  <si>
    <t>VERGA MOLDADA IN LOCO COM UTILIZAÇÃO DE BLOCOS CANALETA, ESPESSURA DE *15* CM. AF_03/2024</t>
  </si>
  <si>
    <t>VERGA MOLDADA IN LOCO COM UTILIZAÇÃO DE BLOCOS CANALETA, ESPESSURA DE *20* CM. AF_03/2024</t>
  </si>
  <si>
    <t>VERGA MOLDADA IN LOCO EM CONCRETO, ESPESSURA DE *10* CM. AF_03/2024</t>
  </si>
  <si>
    <t>VERGA MOLDADA IN LOCO EM CONCRETO, ESPESSURA DE *15* CM. AF_03/2024</t>
  </si>
  <si>
    <t>VERGA MOLDADA IN LOCO EM CONCRETO, ESPESSURA DE *20* CM. AF_03/2024</t>
  </si>
  <si>
    <t>VERGA PRÉ-FABRICADA COM ATÉ 1,5 M DE VÃO, ESPESSURA DE *10* CM. AF_03/2024</t>
  </si>
  <si>
    <t>VERGA PRÉ-FABRICADA COM ATÉ 1,5 M DE VÃO, ESPESSURA DE *15* CM. AF_03/2024</t>
  </si>
  <si>
    <t>VERGA PRÉ-FABRICADA COM ATÉ 1,5 M DE VÃO, ESPESSURA DE *20* CM. AF_03/2024</t>
  </si>
  <si>
    <t>VERGA PRÉ-MOLDADA COM ATÉ 1,5 M DE VÃO, ESPESSURA DE *10* CM. AF_03/2024</t>
  </si>
  <si>
    <t>VERGA PRÉ-MOLDADA COM ATÉ 1,5 M DE VÃO, ESPESSURA DE *15* CM. AF_03/2024</t>
  </si>
  <si>
    <t>VERGA PRÉ-MOLDADA COM ATÉ 1,5 M DE VÃO, ESPESSURA DE *20* CM. AF_03/2024</t>
  </si>
  <si>
    <t>BOX EM L DE CORRER, COM VIDRO TEMPERADO 8 MM, 90X90X190 CM, 2 FOLHAS FIXAS, 2 FOLHAS MÓVEIS, PERFIS E FERRAGENS EM ALUMÍNIO. AF_11/2025</t>
  </si>
  <si>
    <t>BOX FRONTAL DE CORRER, COM VIDRO TEMPERADO 8 MM, 190X100CM, 1 FOLHA FIXA, 1 FOLHA MÓVEL, PERFIS E FERRAGENS EM ALUMÍNIO. AF_11/2025</t>
  </si>
  <si>
    <t>ESPELHO CRISTAL, ESPESSURA 4 MM, ADERIDO COM ADESIVO FIXA ESPELHO E FITA DUPLA-FACE, COM MOLDURA DE MADEIRA APARAFUSADA NA PAREDE, COM ÁREA MAIOR QUE 1,0 M2. AF_11/2025</t>
  </si>
  <si>
    <t>ESPELHO CRISTAL, ESPESSURA 4 MM, ADERIDO COM ADESIVO FIXA ESPELHO FITA DUPLA-FACE, COM MOLDURA DE MADEIRA APARAFUSADA NA PAREDE, COM ÁREA MENOR OU IGUAL A 1,0 M2. AF_11/2025</t>
  </si>
  <si>
    <t>ESPELHO CRISTAL, ESPESSURA 4 MM, ADERIDO COM ADESIVO FIXA ESPELHO, COM MOLDURA DE MADEIRA APARAFUSADA NA PAREDE, COM ÁREA MAIOR QUE 1,0 M2. AF_11/2025</t>
  </si>
  <si>
    <t>ESPELHO CRISTAL, ESPESSURA 4 MM, ADERIDO COM ADESIVO FIXA ESPELHO, COM MOLDURA DE MADEIRA APARAFUSADA NA PAREDE, COM ÁREA MENOR OU IGUAL A 1,0 M2. AF_11/2025</t>
  </si>
  <si>
    <t>ESPELHO CRISTAL, ESPESSURA 4 MM, SEM MOLDURA, ADERIDO COM ADESIVO FIXA ESPELHO E FITA DUPLA-FACE. AF_11/2025</t>
  </si>
  <si>
    <t>ESPELHO CRISTAL, ESPESSURA 4 MM, SEM MOLDURA, ADERIDO COM ADESIVO FIXA ESPELHO. AF_11/2025</t>
  </si>
  <si>
    <t>ESPELHO CRISTAL, ESPESSURA 4 MM, SEM MOLDURA, APARAFUSADO COM BOTÃO DE ROSCA INTERNA, COM ÁREA MAIOR QUE 1,0 M2.. AF_11/2025</t>
  </si>
  <si>
    <t>INSTALAÇÃO DE VIDRO ARAMADO, E = 6 MM, EM ESQUADRIA DE ALUMÍNIO OU PVC, FIXADO COM BAGUETE. AF_11/2025</t>
  </si>
  <si>
    <t>INSTALAÇÃO DE VIDRO ARAMADO, E = 7 MM, EM ESQUADRIA DE ALUMÍNIO OU PVC, FIXADO COM BAGUETE. AF_11/2025</t>
  </si>
  <si>
    <t>INSTALAÇÃO DE VIDRO IMPRESSO, E = 4 MM, EM ESQUADRIA DE ALUMÍNIO OU PVC, FIXADO COM BAGUETE. AF_11/2025</t>
  </si>
  <si>
    <t>INSTALAÇÃO DE VIDRO IMPRESSO, E = 4 MM, EM ESQUADRIA DE MADEIRA, FIXADO COM BAGUETE. AF_11/2025</t>
  </si>
  <si>
    <t>INSTALAÇÃO DE VIDRO LAMINADO, E = 12 MM (4+4+4), ENCAIXADO EM PERFIL U. AF_11/2025</t>
  </si>
  <si>
    <t>INSTALAÇÃO DE VIDRO LAMINADO, E = 12 MM (4+4+4), FIXADO COM SILICONE ESTRUTURAL. AF_11/2025</t>
  </si>
  <si>
    <t>INSTALAÇÃO DE VIDRO LAMINADO, E = 15 MM (5+5+5), ENCAIXADO EM PERFIL U. AF_11/2025</t>
  </si>
  <si>
    <t>INSTALAÇÃO DE VIDRO LAMINADO, E = 15 MM (5+5+5), FIXADO COM SILICONE ESTRUTURAL. AF_11/2025</t>
  </si>
  <si>
    <t>INSTALAÇÃO DE VIDRO LAMINADO, E = 8 MM (4+4), ENCAIXADO EM PERFIL U. AF_11/2025</t>
  </si>
  <si>
    <t>INSTALAÇÃO DE VIDRO LAMINADO, E = 8 MM (4+4), FIXADO COM SILICONE ESTRUTURAL. AF_11/2025</t>
  </si>
  <si>
    <t>INSTALAÇÃO DE VIDRO LISO FUMÊ, E = 4 MM, EM ESQUADRIA DE ALUMÍNIO OU PVC, FIXADO COM BAGUETE. AF_11/2025</t>
  </si>
  <si>
    <t>INSTALAÇÃO DE VIDRO LISO FUMÊ, E = 4 MM, EM ESQUADRIA DE MADEIRA, FIXADO COM BAGUETE. AF_11/2025</t>
  </si>
  <si>
    <t>INSTALAÇÃO DE VIDRO LISO FUMÊ, E = 5 MM, EM ESQUADRIA DE ALUMÍNIO OU PVC, FIXADO COM BAGUETE. AF_11/2025</t>
  </si>
  <si>
    <t>INSTALAÇÃO DE VIDRO LISO FUMÊ, E = 5 MM, EM ESQUADRIA DE MADEIRA, FIXADO COM BAGUETE. AF_11/2025</t>
  </si>
  <si>
    <t>INSTALAÇÃO DE VIDRO LISO FUMÊ, E = 6 MM, EM ESQUADRIA DE ALUMÍNIO OU PVC, FIXADO COM BAGUETE. AF_11/2025</t>
  </si>
  <si>
    <t>INSTALAÇÃO DE VIDRO LISO FUMÊ, E = 6 MM, EM ESQUADRIA DE MADEIRA, FIXADO COM BAGUETE. AF_11/2025</t>
  </si>
  <si>
    <t>INSTALAÇÃO DE VIDRO LISO INCOLOR, E = 10 MM, EM ESQUADRIA DE ALUMÍNIO OU PVC, FIXADO COM BAGUETE. AF_11/2025</t>
  </si>
  <si>
    <t>INSTALAÇÃO DE VIDRO LISO INCOLOR, E = 10 MM, EM ESQUADRIA DE MADEIRA, FIXADO COM BAGUETE. AF_11/2025</t>
  </si>
  <si>
    <t>INSTALAÇÃO DE VIDRO LISO INCOLOR, E = 3 MM, EM ESQUADRIA DE ALUMÍNIO OU PVC, FIXADO COM BAGUETE. AF_11/2025</t>
  </si>
  <si>
    <t>INSTALAÇÃO DE VIDRO LISO INCOLOR, E = 3 MM, EM ESQUADRIA DE MADEIRA, FIXADO COM BAGUETE. AF_11/2025</t>
  </si>
  <si>
    <t>INSTALAÇÃO DE VIDRO LISO INCOLOR, E = 4 MM, EM ESQUADRIA DE ALUMÍNIO OU PVC, FIXADO COM BAGUETE. AF_11/2025</t>
  </si>
  <si>
    <t>INSTALAÇÃO DE VIDRO LISO INCOLOR, E = 4 MM, EM ESQUADRIA DE MADEIRA, FIXADO COM BAGUETE. AF_11/2025</t>
  </si>
  <si>
    <t>INSTALAÇÃO DE VIDRO LISO INCOLOR, E = 5 MM, EM ESQUADRIA DE ALUMÍNIO OU PVC, FIXADO COM BAGUETE. AF_11/2025</t>
  </si>
  <si>
    <t>INSTALAÇÃO DE VIDRO LISO INCOLOR, E = 5 MM, EM ESQUADRIA DE MADEIRA, FIXADO COM BAGUETE. AF_11/2025</t>
  </si>
  <si>
    <t>INSTALAÇÃO DE VIDRO LISO INCOLOR, E = 6 MM, EM ESQUADRIA DE ALUMÍNIO OU PVC, FIXADO COM BAGUETE. AF_11/2025</t>
  </si>
  <si>
    <t>INSTALAÇÃO DE VIDRO LISO INCOLOR, E = 6 MM, EM ESQUADRIA DE MADEIRA, FIXADO COM BAGUETE. AF_11/2025</t>
  </si>
  <si>
    <t>INSTALAÇÃO DE VIDRO LISO INCOLOR, E = 8 MM, EM ESQUADRIA DE ALUMÍNIO OU PVC, FIXADO COM BAGUETE. AF_11/2025</t>
  </si>
  <si>
    <t>INSTALAÇÃO DE VIDRO LISO INCOLOR, E = 8 MM, EM ESQUADRIA DE MADEIRA, FIXADO COM BAGUETE. AF_11/2025</t>
  </si>
  <si>
    <t>INSTALAÇÃO DE VIDRO TEMPERADO, E = 10 MM, ENCAIXADO EM PERFIL U. AF_11/2025</t>
  </si>
  <si>
    <t>INSTALAÇÃO DE VIDRO TEMPERADO, E = 6 MM, ENCAIXADO EM PERFIL U. AF_11/2025</t>
  </si>
  <si>
    <t>INSTALAÇÃO DE VIDRO TEMPERADO, E = 8 MM, ENCAIXADO EM PERFIL U. AF_11/2025</t>
  </si>
  <si>
    <t>JOGO DE FERRAGENS CROMADAS PARA PORTA DE VIDRO TEMPERADO, UMA FOLHA COMPOSTO DE DOBRADICAS SUPERIOR E INFERIOR, TRINCO, FECHADURA, CONTRA FECHADURA COM CAPUCHINHO SEM MOLA E PUXADOR. AF_11/2025</t>
  </si>
  <si>
    <t>MOLA HIDRAULICA DE PISO PARA PORTA DE VIDRO TEMPERADO. AF_11/2025</t>
  </si>
  <si>
    <t>PORTA DE ABRIR COM MOLA HIDRÁULICA, EM VIDRO TEMPERADO, 120X210 CM, ESPESSURA 10 MM, INCLUSIVE ACESSÓRIOS. AF_11/2025</t>
  </si>
  <si>
    <t>PORTA DE ABRIR COM MOLA HIDRÁULICA, EM VIDRO TEMPERADO, 2 FOLHAS DE 90X210 CM, ESPESSURA DE 10 MM, INCLUSIVE ACESSÓRIOS. AF_11/2025</t>
  </si>
  <si>
    <t>PORTA DE ABRIR COM MOLA HIDRÁULICA, EM VIDRO TEMPERADO, 70X210 CM, ESPESSURA 10 MM, INCLUSIVE ACESSÓRIOS. AF_11/2025</t>
  </si>
  <si>
    <t>PORTA DE ABRIR COM MOLA HIDRÁULICA, EM VIDRO TEMPERADO, 80X210 CM, ESPESSURA 10 MM, INCLUSIVE ACESSÓRIOS. AF_11/2025</t>
  </si>
  <si>
    <t>PORTA DE ABRIR COM MOLA HIDRÁULICA, EM VIDRO TEMPERADO, 90X210 CM, ESPESSURA 10 MM, INCLUSIVE ACESSÓRIOS. AF_11/2025</t>
  </si>
  <si>
    <t>PORTA DE CORRER EM VIDRO TEMPERADO, 2 FOLHAS DE 90X210 CM, ESPESSURA 10 MM, INCLUSIVE ACESSÓRIOS. AF_11/2025</t>
  </si>
  <si>
    <t>PORTA DE CORRER EM VIDRO TEMPERADO, 90X210 CM, ESPESSURA 10 MM, INCLUSIVE ACESSÓRIOS. AF_11/2025</t>
  </si>
  <si>
    <t>PORTA PIVOTANTE DE VIDRO TEMPERADO, 2 FOLHAS DE 90X210 CM, ESPESSURA DE 10 MM, INCLUSIVE ACESSÓRIOS. AF_11/2025</t>
  </si>
  <si>
    <t>PORTA PIVOTANTE DE VIDRO TEMPERADO, 90X210 CM, ESPESSURA 10 MM, INCLUSIVE ACESSÓRIOS. AF_11/2025</t>
  </si>
  <si>
    <t>REMOÇÃO DE VIDRO LISO COMUM DE ESQUADRIA COM BAGUETE DE ALUMÍNIO OU PVC. AF_11/2025</t>
  </si>
  <si>
    <t>REMOÇÃO DE VIDRO LISO COMUM DE ESQUADRIA COM BAGUETE DE MADEIRA. AF_11/2025</t>
  </si>
  <si>
    <t>REMOÇÃO DE VIDRO TEMPERADO FIXADO EM PERFIL U. AF_11/2025</t>
  </si>
  <si>
    <t>MISTURADOR MONOCOMANDO PARA CHUVEIRO, BASE BRUTA E ACABAMENTO CROMADO - FORNECIMENTO E INSTALAÇÃO. AF_08/2021</t>
  </si>
  <si>
    <t>REGISTRO DE ESFERA, PVC, ROSCÁVEL, COM BORBOLETA, 1/2" - FORNECIMENTO E INSTALAÇÃO. AF_08/2021</t>
  </si>
  <si>
    <t>REGISTRO DE ESFERA, PVC, ROSCÁVEL, COM BORBOLETA, 3/4" - FORNECIMENTO E INSTALAÇÃO. AF_08/2021</t>
  </si>
  <si>
    <t>REGISTRO DE ESFERA, PVC, ROSCÁVEL, COM CABEÇA QUADRADA, 1/2" - FORNECIMENTO E INSTALAÇÃO. AF_08/2021</t>
  </si>
  <si>
    <t>REGISTRO DE ESFERA, PVC, ROSCÁVEL, COM CABEÇA QUADRADA, 3/4" - FORNECIMENTO E INSTALAÇÃO. AF_08/2021</t>
  </si>
  <si>
    <t>REGISTRO DE ESFERA, PVC, ROSCÁVEL, COM VOLANTE, 1 1/2" - FORNECIMENTO E INSTALAÇÃO. AF_08/2021</t>
  </si>
  <si>
    <t>REGISTRO DE ESFERA, PVC, ROSCÁVEL, COM VOLANTE, 1 1/4" - FORNECIMENTO E INSTALAÇÃO. AF_08/2021</t>
  </si>
  <si>
    <t>REGISTRO DE ESFERA, PVC, ROSCÁVEL, COM VOLANTE, 1" - FORNECIMENTO E INSTALAÇÃO. AF_08/2021</t>
  </si>
  <si>
    <t>REGISTRO DE ESFERA, PVC, ROSCÁVEL, COM VOLANTE, 1/2" - FORNECIMENTO E INSTALAÇÃO. AF_08/2021</t>
  </si>
  <si>
    <t>REGISTRO DE ESFERA, PVC, ROSCÁVEL, COM VOLANTE, 2" - FORNECIMENTO E INSTALAÇÃO. AF_08/2021</t>
  </si>
  <si>
    <t>REGISTRO DE ESFERA, PVC, ROSCÁVEL, COM VOLANTE, 3/4" - FORNECIMENTO E INSTALAÇÃO. AF_08/2021</t>
  </si>
  <si>
    <t>REGISTRO DE ESFERA, PVC, SOLDÁVEL, COM VOLANTE, DN 20 MM - FORNECIMENTO E INSTALAÇÃO. AF_08/2021</t>
  </si>
  <si>
    <t>REGISTRO DE ESFERA, PVC, SOLDÁVEL, COM VOLANTE, DN 25 MM - FORNECIMENTO E INSTALAÇÃO. AF_08/2021</t>
  </si>
  <si>
    <t>REGISTRO DE ESFERA, PVC, SOLDÁVEL, COM VOLANTE, DN 32 MM - FORNECIMENTO E INSTALAÇÃO. AF_08/2021</t>
  </si>
  <si>
    <t>REGISTRO DE ESFERA, PVC, SOLDÁVEL, COM VOLANTE, DN 40 MM - FORNECIMENTO E INSTALAÇÃO. AF_08/2021</t>
  </si>
  <si>
    <t>REGISTRO DE ESFERA, PVC, SOLDÁVEL, COM VOLANTE, DN 50 MM - FORNECIMENTO E INSTALAÇÃO. AF_08/2021</t>
  </si>
  <si>
    <t>REGISTRO DE ESFERA, PVC, SOLDÁVEL, COM VOLANTE, DN 60 MM - FORNECIMENTO E INSTALAÇÃO. AF_08/2021</t>
  </si>
  <si>
    <t>REGISTRO DE GAVETA BRUTO, LATÃO, ROSCÁVEL, 1 1/2" - FORNECIMENTO E INSTALAÇÃO. AF_08/2021</t>
  </si>
  <si>
    <t>REGISTRO DE GAVETA BRUTO, LATÃO, ROSCÁVEL, 1 1/2", COM ACABAMENTO E CANOPLA CROMADOS - FORNECIMENTO E INSTALAÇÃO. AF_08/2021</t>
  </si>
  <si>
    <t>REGISTRO DE GAVETA BRUTO, LATÃO, ROSCÁVEL, 1 1/4" - FORNECIMENTO E INSTALAÇÃO. AF_08/2021</t>
  </si>
  <si>
    <t>REGISTRO DE GAVETA BRUTO, LATÃO, ROSCÁVEL, 1 1/4", COM ACABAMENTO E CANOPLA CROMADOS - FORNECIMENTO E INSTALAÇÃO. AF_08/2021</t>
  </si>
  <si>
    <t>REGISTRO DE GAVETA BRUTO, LATÃO, ROSCÁVEL, 1" - FORNECIMENTO E INSTALAÇÃO. AF_08/2021</t>
  </si>
  <si>
    <t>REGISTRO DE GAVETA BRUTO, LATÃO, ROSCÁVEL, 1", COM ACABAMENTO E CANOPLA CROMADOS - FORNECIMENTO E INSTALAÇÃO. AF_08/2021</t>
  </si>
  <si>
    <t>REGISTRO DE GAVETA BRUTO, LATÃO, ROSCÁVEL, 1/2" - FORNECIMENTO E INSTALAÇÃO. AF_08/2021</t>
  </si>
  <si>
    <t>REGISTRO DE GAVETA BRUTO, LATÃO, ROSCÁVEL, 1/2", COM ACABAMENTO E CANOPLA CROMADOS - FORNECIMENTO E INSTALAÇÃO. AF_08/2021</t>
  </si>
  <si>
    <t>REGISTRO DE GAVETA BRUTO, LATÃO, ROSCÁVEL, 2 1/2" - FORNECIMENTO E INSTALAÇÃO. AF_08/2021</t>
  </si>
  <si>
    <t>REGISTRO DE GAVETA BRUTO, LATÃO, ROSCÁVEL, 2" - FORNECIMENTO E INSTALAÇÃO. AF_08/2021</t>
  </si>
  <si>
    <t>REGISTRO DE GAVETA BRUTO, LATÃO, ROSCÁVEL, 3" - FORNECIMENTO E INSTALAÇÃO. AF_08/2021</t>
  </si>
  <si>
    <t>REGISTRO DE GAVETA BRUTO, LATÃO, ROSCÁVEL, 3/4" - FORNECIMENTO E INSTALAÇÃO. AF_08/2021</t>
  </si>
  <si>
    <t>REGISTRO DE GAVETA BRUTO, LATÃO, ROSCÁVEL, 3/4", COM ACABAMENTO E CANOPLA CROMADOS - FORNECIMENTO E INSTALAÇÃO. AF_08/2021</t>
  </si>
  <si>
    <t>REGISTRO DE GAVETA BRUTO, LATÃO, ROSCÁVEL, 4" - FORNECIMENTO E INSTALAÇÃO. AF_08/2021</t>
  </si>
  <si>
    <t>REGISTRO DE PRESSÃO BRUTO, LATÃO, ROSCÁVEL, 1/2" - FORNECIMENTO E INSTALAÇÃO. AF_08/2021</t>
  </si>
  <si>
    <t>REGISTRO DE PRESSÃO BRUTO, LATÃO, ROSCÁVEL, 1/2", COM ACABAMENTO E CANOPLA CROMADOS - FORNECIMENTO E INSTALAÇÃO. AF_08/2021</t>
  </si>
  <si>
    <t>REGISTRO DE PRESSÃO BRUTO, LATÃO, ROSCÁVEL, 3/4", COM ACABAMENTO E CANOPLA CROMADOS - FORNECIMENTO E INSTALAÇÃO. AF_08/2021</t>
  </si>
  <si>
    <t>REGISTRO DE PRESSÃO BRUTO, LATÃO, ROSCÁVEL, 3/4'' - FORNECIMENTO E INSTALAÇÃO. AF_08/2021</t>
  </si>
  <si>
    <t>REGISTRO DE PRESSÃO, PVC, ROSCÁVEL, VOLANTE SIMPLES, 1/2" - FORNECIMENTO E INSTALAÇÃO. AF_08/2021</t>
  </si>
  <si>
    <t>REGISTRO DE PRESSÃO, PVC, ROSCÁVEL, VOLANTE SIMPLES, 3/4" - FORNECIMENTO E INSTALAÇÃO. AF_08/2021</t>
  </si>
  <si>
    <t>REGISTRO DE PRESSÃO, PVC, SOLDÁVEL, VOLANTE SIMPLES, DN 20 MM - FORNECIMENTO E INSTALAÇÃO. AF_08/2021</t>
  </si>
  <si>
    <t>REGISTRO DE PRESSÃO, PVC, SOLDÁVEL, VOLANTE SIMPLES, DN 25 MM - FORNECIMENTO E INSTALAÇÃO. AF_08/2021</t>
  </si>
  <si>
    <t>REGISTRO OU REGULADOR DE GÁS DE COZINHA - FORNECIMENTO E INSTALAÇÃO. AF_08/2021</t>
  </si>
  <si>
    <t>REGISTRO OU VÁLVULA GLOBO ANGULAR EM LATÃO, PARA HIDRANTES EM INSTALAÇÃO PREDIAL DE INCÊNDIO, 45 GRAUS, 2 1/2" - FORNECIMENTO E INSTALAÇÃO. AF_08/2021</t>
  </si>
  <si>
    <t>SUBSTITUIÇÃO DE REGISTRO OU VÁLVULA, ROSCÁVEL, DN 20 MM. AF_08/2021</t>
  </si>
  <si>
    <t>SUBSTITUIÇÃO DE REGISTRO OU VÁLVULA, ROSCÁVEL, DN 25 MM. AF_08/2021</t>
  </si>
  <si>
    <t>SUBSTITUIÇÃO DE REGISTRO OU VÁLVULA, ROSCÁVEL, DN 32 MM. AF_08/2021</t>
  </si>
  <si>
    <t>TORNEIRA DE BOIA PARA CAIXA D'ÁGUA, ROSCÁVEL, 1 1/2" - FORNECIMENTO E INSTALAÇÃO. AF_08/2021</t>
  </si>
  <si>
    <t>TORNEIRA DE BOIA PARA CAIXA D'ÁGUA, ROSCÁVEL, 1 1/4" - FORNECIMENTO E INSTALAÇÃO. AF_08/2021</t>
  </si>
  <si>
    <t>TORNEIRA DE BOIA PARA CAIXA D'ÁGUA, ROSCÁVEL, 1" - FORNECIMENTO E INSTALAÇÃO. AF_08/2021</t>
  </si>
  <si>
    <t>TORNEIRA DE BOIA PARA CAIXA D'ÁGUA, ROSCÁVEL, 1/2" - FORNECIMENTO E INSTALAÇÃO. AF_08/2021</t>
  </si>
  <si>
    <t>TORNEIRA DE BOIA PARA CAIXA D'ÁGUA, ROSCÁVEL, 2" - FORNECIMENTO E INSTALAÇÃO. AF_08/2021</t>
  </si>
  <si>
    <t>TORNEIRA DE BOIA PARA CAIXA D'ÁGUA, ROSCÁVEL, 3/4" - FORNECIMENTO E INSTALAÇÃO. AF_08/2021</t>
  </si>
  <si>
    <t>VÁLVULA DE DESCARGA METÁLICA, BASE 1 1/2", ACABAMENTO METALICO CROMADO - FORNECIMENTO E INSTALAÇÃO. AF_08/2021</t>
  </si>
  <si>
    <t>VÁLVULA DE DESCARGA METÁLICA, BASE 1 1/4", ACABAMENTO METALICO CROMADO - FORNECIMENTO E INSTALAÇÃO. AF_08/2021</t>
  </si>
  <si>
    <t>VÁLVULA DE ESFERA BRUTA, BRONZE, ROSCÁVEL, 1 1/2'' - FORNECIMENTO E INSTALAÇÃO. AF_08/2021</t>
  </si>
  <si>
    <t>VÁLVULA DE ESFERA BRUTA, BRONZE, ROSCÁVEL, 1 1/4'' - FORNECIMENTO E INSTALAÇÃO. AF_08/2021</t>
  </si>
  <si>
    <t>VÁLVULA DE ESFERA BRUTA, BRONZE, ROSCÁVEL, 1'' - FORNECIMENTO E INSTALAÇÃO. AF_08/2021</t>
  </si>
  <si>
    <t>VÁLVULA DE ESFERA BRUTA, BRONZE, ROSCÁVEL, 1/2" - FORNECIMENTO E INSTALAÇÃO. AF_08/2021</t>
  </si>
  <si>
    <t>VÁLVULA DE ESFERA BRUTA, BRONZE, ROSCÁVEL, 2'' - FORNECIMENTO E INSTALAÇÃO. AF_08/2021</t>
  </si>
  <si>
    <t>VÁLVULA DE ESFERA BRUTA, BRONZE, ROSCÁVEL, 3/4'' - FORNECIMENTO E INSTALAÇÃO. AF_08/2021</t>
  </si>
  <si>
    <t>VÁLVULA DE RETENÇÃO HORIZONTAL, DE BRONZE, ROSCÁVEL, 1 1/2" - FORNECIMENTO E INSTALAÇÃO. AF_08/2021</t>
  </si>
  <si>
    <t>VÁLVULA DE RETENÇÃO HORIZONTAL, DE BRONZE, ROSCÁVEL, 1 1/4" - FORNECIMENTO E INSTALAÇÃO. AF_08/2021</t>
  </si>
  <si>
    <t>VÁLVULA DE RETENÇÃO HORIZONTAL, DE BRONZE, ROSCÁVEL, 1" - FORNECIMENTO E INSTALAÇÃO. AF_08/2021</t>
  </si>
  <si>
    <t>VÁLVULA DE RETENÇÃO HORIZONTAL, DE BRONZE, ROSCÁVEL, 1/2" - FORNECIMENTO E INSTALAÇÃO. AF_08/2021</t>
  </si>
  <si>
    <t>VÁLVULA DE RETENÇÃO HORIZONTAL, DE BRONZE, ROSCÁVEL, 2 1/2" - FORNECIMENTO E INSTALAÇÃO. AF_08/2021</t>
  </si>
  <si>
    <t>VÁLVULA DE RETENÇÃO HORIZONTAL, DE BRONZE, ROSCÁVEL, 2" - FORNECIMENTO E INSTALAÇÃO. AF_08/2021</t>
  </si>
  <si>
    <t>VÁLVULA DE RETENÇÃO HORIZONTAL, DE BRONZE, ROSCÁVEL, 3" - FORNECIMENTO E INSTALAÇÃO. AF_08/2021</t>
  </si>
  <si>
    <t>VÁLVULA DE RETENÇÃO HORIZONTAL, DE BRONZE, ROSCÁVEL, 3/4" - FORNECIMENTO E INSTALAÇÃO. AF_08/2021</t>
  </si>
  <si>
    <t>VÁLVULA DE RETENÇÃO HORIZONTAL, DE BRONZE, ROSCÁVEL, 4" - FORNECIMENTO E INSTALAÇÃO. AF_08/2021</t>
  </si>
  <si>
    <t>VÁLVULA DE RETENÇÃO VERTICAL, DE BRONZE, ROSCÁVEL, 1 1/2" - FORNECIMENTO E INSTALAÇÃO. AF_08/2021</t>
  </si>
  <si>
    <t>VÁLVULA DE RETENÇÃO VERTICAL, DE BRONZE, ROSCÁVEL, 1 1/4" - FORNECIMENTO E INSTALAÇÃO. AF_08/2021</t>
  </si>
  <si>
    <t>VÁLVULA DE RETENÇÃO VERTICAL, DE BRONZE, ROSCÁVEL, 1" - FORNECIMENTO E INSTALAÇÃO. AF_08/2021</t>
  </si>
  <si>
    <t>VÁLVULA DE RETENÇÃO VERTICAL, DE BRONZE, ROSCÁVEL, 1/2" - FORNECIMENTO E INSTALAÇÃO. AF_08/2021</t>
  </si>
  <si>
    <t>VÁLVULA DE RETENÇÃO VERTICAL, DE BRONZE, ROSCÁVEL, 2 1/2" - FORNECIMENTO E INSTALAÇÃO. AF_08/2021</t>
  </si>
  <si>
    <t>VÁLVULA DE RETENÇÃO VERTICAL, DE BRONZE, ROSCÁVEL, 2" - FORNECIMENTO E INSTALAÇÃO. AF_08/2021</t>
  </si>
  <si>
    <t>VÁLVULA DE RETENÇÃO VERTICAL, DE BRONZE, ROSCÁVEL, 3" - FORNECIMENTO E INSTALAÇÃO. AF_08/2021</t>
  </si>
  <si>
    <t>VÁLVULA DE RETENÇÃO VERTICAL, DE BRONZE, ROSCÁVEL, 3/4" - FORNECIMENTO E INSTALAÇÃO. AF_08/2021</t>
  </si>
  <si>
    <t>VÁLVULA DE RETENÇÃO VERTICAL, DE BRONZE, ROSCÁVEL, 4" - FORNECIMENTO E INSTALAÇÃO. AF_08/2021</t>
  </si>
  <si>
    <t>VÁLVULA DE RETENÇÃO, DE BRONZE, PÉ COM CRIVOS, ROSCÁVEL, 1 1/2" - FORNECIMENTO E INSTALAÇÃO. AF_08/2021</t>
  </si>
  <si>
    <t>VÁLVULA DE RETENÇÃO, DE BRONZE, PÉ COM CRIVOS, ROSCÁVEL, 1 1/4" - FORNECIMENTO E INSTALAÇÃO. AF_08/2021</t>
  </si>
  <si>
    <t>VÁLVULA DE RETENÇÃO, DE BRONZE, PÉ COM CRIVOS, ROSCÁVEL, 1" - FORNECIMENTO E INSTALAÇÃO. AF_08/2021</t>
  </si>
  <si>
    <t>VÁLVULA DE RETENÇÃO, DE BRONZE, PÉ COM CRIVOS, ROSCÁVEL, 2 1/2" - FORNECIMENTO E INSTALAÇÃO. AF_08/2021</t>
  </si>
  <si>
    <t>VÁLVULA DE RETENÇÃO, DE BRONZE, PÉ COM CRIVOS, ROSCÁVEL, 2" - FORNECIMENTO E INSTALAÇÃO. AF_08/2021</t>
  </si>
  <si>
    <t>VÁLVULA DE RETENÇÃO, DE BRONZE, PÉ COM CRIVOS, ROSCÁVEL, 3" - FORNECIMENTO E INSTALAÇÃO. AF_08/2021</t>
  </si>
  <si>
    <t>VÁLVULA DE RETENÇÃO, DE BRONZE, PÉ COM CRIVOS, ROSCÁVEL, 3/4" - FORNECIMENTO E INSTALAÇÃO. AF_08/2021</t>
  </si>
  <si>
    <t>VÁLVULA DE RETENÇÃO, DE BRONZE, PÉ COM CRIVOS, ROSCÁVEL, 4" - FORNECIMENTO E INSTALAÇÃO. AF_08/2021</t>
  </si>
  <si>
    <t>VÁLVULA DE SEGURANÇA À TEMPERATURA, 1/2" - FORNECIMENTO E INSTALAÇÃO. AF_08/2021</t>
  </si>
  <si>
    <t>VÁLVULA ESFERA PARA GÁS, 1" - FORNECIMENTO E INSTALAÇÃO. AF_08/2021</t>
  </si>
  <si>
    <t>VÁLVULA ESFERA PARA GÁS, 1/2" - FORNECIMENTO E INSTALAÇÃO. AF_08/2021</t>
  </si>
  <si>
    <t>VÁLVULA ESFERA PARA GÁS, 3/4" - FORNECIMENTO E INSTALAÇÃO. AF_08/2021</t>
  </si>
  <si>
    <t>VÁLVULA ESTABILIZADORA DE VAZÃO/ AUTOFLOW, 1" - FORNECIMENTO E INSTALAÇÃO. AF_08/2021</t>
  </si>
  <si>
    <t>VÁLVULA ESTABILIZADORA DE VAZÃO/ AUTOFLOW, 3/4" - FORNECIMENTO E INSTALAÇÃO. AF_08/2021</t>
  </si>
  <si>
    <t>VÁLVULA REDUTORA DE PRESSÃO PARA SISTEMAS PREDIAIS, 1 1/2" - FORNECIMENTO E INSTALAÇÃO. AF_08/2021</t>
  </si>
  <si>
    <t>VÁLVULA REDUTORA DE PRESSÃO PARA SISTEMAS PREDIAIS, 1 1/4" - FORNECIMENTO E INSTALAÇÃO. AF_08/2021</t>
  </si>
  <si>
    <t>VÁLVULA REDUTORA DE PRESSÃO PARA SISTEMAS PREDIAIS, 1" - FORNECIMENTO E INSTALAÇÃO. AF_08/2021</t>
  </si>
  <si>
    <t>VÁLVULA REDUTORA DE PRESSÃO PARA SISTEMAS PREDIAIS, 1/2" - FORNECIMENTO E INSTALAÇÃO. AF_08/2021</t>
  </si>
  <si>
    <t>VÁLVULA REDUTORA DE PRESSÃO PARA SISTEMAS PREDIAIS, 2 1/2" - FORNECIMENTO E INSTALAÇÃO. AF_08/2021</t>
  </si>
  <si>
    <t>VÁLVULA REDUTORA DE PRESSÃO PARA SISTEMAS PREDIAIS, 2" - FORNECIMENTO E INSTALAÇÃO. AF_08/2021</t>
  </si>
  <si>
    <t>VÁLVULA REDUTORA DE PRESSÃO PARA SISTEMAS PREDIAIS, 3/4" - FORNECIMENTO E INSTALAÇÃO. AF_08/2021</t>
  </si>
  <si>
    <t>VÁLVULA VENTOSA ELIMINADORA DE AR, PARA SISTEMAS PREDIAIS, 1/2" - FORNECIMENTO E INSTALAÇÃO. AF_08/2021</t>
  </si>
  <si>
    <t>VÁLVULA VENTOSA ELIMINADORA DE AR, PARA SISTEMAS PREDIAIS, 3/4" - FORNECIMENTO E INSTALAÇÃO. AF_08/2021</t>
  </si>
  <si>
    <t>JUNTA DE DESMONTAGEM TRAVADA AXIALMENTE DE FERRO FUNDIDO PARA REDE DE ÁGUA OU ESGOTO, DN 100 MM. AF_12/2021</t>
  </si>
  <si>
    <t>JUNTA DE DESMONTAGEM TRAVADA AXIALMENTE DE FERRO FUNDIDO PARA REDE DE ÁGUA OU ESGOTO, DN 150 MM. AF_12/2021</t>
  </si>
  <si>
    <t>JUNTA DE DESMONTAGEM TRAVADA AXIALMENTE DE FERRO FUNDIDO PARA REDE DE ÁGUA OU ESGOTO, DN 200 MM. AF_12/2021</t>
  </si>
  <si>
    <t>JUNTA DE DESMONTAGEM TRAVADA AXIALMENTE DE FERRO FUNDIDO PARA REDE DE ÁGUA OU ESGOTO, DN 250 MM. AF_12/2021</t>
  </si>
  <si>
    <t>JUNTA DE DESMONTAGEM TRAVADA AXIALMENTE DE FERRO FUNDIDO PARA REDE DE ÁGUA OU ESGOTO, DN 300 MM. AF_12/2021</t>
  </si>
  <si>
    <t>JUNTA DE DESMONTAGEM TRAVADA AXIALMENTE DE FERRO FUNDIDO PARA REDE DE ÁGUA OU ESGOTO, DN 350 MM. AF_12/2021</t>
  </si>
  <si>
    <t>JUNTA DE DESMONTAGEM TRAVADA AXIALMENTE DE FERRO FUNDIDO PARA REDE DE ÁGUA OU ESGOTO, DN 400 MM. AF_12/2021</t>
  </si>
  <si>
    <t>JUNTA DE DESMONTAGEM TRAVADA AXIALMENTE DE FERRO FUNDIDO PARA REDE DE ÁGUA OU ESGOTO, DN 500 MM. AF_12/2021</t>
  </si>
  <si>
    <t>JUNTA DE DESMONTAGEM TRAVADA AXIALMENTE DE FERRO FUNDIDO PARA REDE DE ÁGUA OU ESGOTO, DN 600 MM. AF_12/2021</t>
  </si>
  <si>
    <t>JUNTA DE DESMONTAGEM TRAVADA AXIALMENTE DE FERRO FUNDIDO PARA REDE DE ÁGUA OU ESGOTO, DN 80 MM. AF_12/2021</t>
  </si>
  <si>
    <t>JUNTA MECÂNICA (LUVA DE CORRER COM BOLSA JUNTA MECÂNICA) DE FERRO FUNDIDO PARA REDE DE ÁGUA OU ESGOTO, DN 100 MM. AF_12/2021</t>
  </si>
  <si>
    <t>JUNTA MECÂNICA (LUVA DE CORRER COM BOLSA JUNTA MECÂNICA) DE FERRO FUNDIDO PARA REDE DE ÁGUA OU ESGOTO, DN 1000 MM. AF_12/2021</t>
  </si>
  <si>
    <t>JUNTA MECÂNICA (LUVA DE CORRER COM BOLSA JUNTA MECÂNICA) DE FERRO FUNDIDO PARA REDE DE ÁGUA OU ESGOTO, DN 1200 MM. AF_12/2021</t>
  </si>
  <si>
    <t>JUNTA MECÂNICA (LUVA DE CORRER COM BOLSA JUNTA MECÂNICA) DE FERRO FUNDIDO PARA REDE DE ÁGUA OU ESGOTO, DN 150 MM. AF_12/2021</t>
  </si>
  <si>
    <t>JUNTA MECÂNICA (LUVA DE CORRER COM BOLSA JUNTA MECÂNICA) DE FERRO FUNDIDO PARA REDE DE ÁGUA OU ESGOTO, DN 200 MM. AF_12/2021</t>
  </si>
  <si>
    <t>JUNTA MECÂNICA (LUVA DE CORRER COM BOLSA JUNTA MECÂNICA) DE FERRO FUNDIDO PARA REDE DE ÁGUA OU ESGOTO, DN 250 MM. AF_12/2021</t>
  </si>
  <si>
    <t>JUNTA MECÂNICA (LUVA DE CORRER COM BOLSA JUNTA MECÂNICA) DE FERRO FUNDIDO PARA REDE DE ÁGUA OU ESGOTO, DN 300 MM. AF_12/2021</t>
  </si>
  <si>
    <t>JUNTA MECÂNICA (LUVA DE CORRER COM BOLSA JUNTA MECÂNICA) DE FERRO FUNDIDO PARA REDE DE ÁGUA OU ESGOTO, DN 350 MM. AF_12/2021</t>
  </si>
  <si>
    <t>JUNTA MECÂNICA (LUVA DE CORRER COM BOLSA JUNTA MECÂNICA) DE FERRO FUNDIDO PARA REDE DE ÁGUA OU ESGOTO, DN 400 MM. AF_12/2021</t>
  </si>
  <si>
    <t>JUNTA MECÂNICA (LUVA DE CORRER COM BOLSA JUNTA MECÂNICA) DE FERRO FUNDIDO PARA REDE DE ÁGUA OU ESGOTO, DN 500 MM. AF_12/2021</t>
  </si>
  <si>
    <t>JUNTA MECÂNICA (LUVA DE CORRER COM BOLSA JUNTA MECÂNICA) DE FERRO FUNDIDO PARA REDE DE ÁGUA OU ESGOTO, DN 600 MM. AF_12/2021</t>
  </si>
  <si>
    <t>JUNTA MECÂNICA (LUVA DE CORRER COM BOLSA JUNTA MECÂNICA) DE FERRO FUNDIDO PARA REDE DE ÁGUA OU ESGOTO, DN 700 MM. AF_12/2021</t>
  </si>
  <si>
    <t>JUNTA MECÂNICA (LUVA DE CORRER COM BOLSA JUNTA MECÂNICA) DE FERRO FUNDIDO PARA REDE DE ÁGUA OU ESGOTO, DN 80 MM. AF_12/2021</t>
  </si>
  <si>
    <t>JUNTA MECÂNICA (LUVA DE CORRER COM BOLSA JUNTA MECÂNICA) DE FERRO FUNDIDO PARA REDE DE ÁGUA OU ESGOTO, DN 800 MM. AF_12/2021</t>
  </si>
  <si>
    <t>JUNTA MECÂNICA (LUVA DE CORRER COM BOLSA JUNTA MECÂNICA) DE FERRO FUNDIDO PARA REDE DE ÁGUA OU ESGOTO, DN 900 MM. AF_12/2021</t>
  </si>
  <si>
    <t>MEDIDOR DE VAZÃO ELETROMAGNÉTICO DE AÇO CARBONO PARA REDE DE ÁGUA OU ESGOTO, DN 100 MM, JUNTA FLANGEADA. AF_12/2021</t>
  </si>
  <si>
    <t>MEDIDOR DE VAZÃO ELETROMAGNÉTICO DE AÇO CARBONO PARA REDE DE ÁGUA OU ESGOTO, DN 200 MM, JUNTA FLANGEADA. AF_12/2021</t>
  </si>
  <si>
    <t>MEDIDOR DE VAZÃO ELETROMAGNÉTICO DE AÇO CARBONO PARA REDE DE ÁGUA OU ESGOTO, DN 300 MM, JUNTA FLANGEADA. AF_12/2021</t>
  </si>
  <si>
    <t>MEDIDOR DE VAZÃO ELETROMAGNÉTICO DE AÇO CARBONO PARA REDE DE ÁGUA OU ESGOTO, DN 400 MM, JUNTA FLANGEADA. AF_12/2021</t>
  </si>
  <si>
    <t>MEDIDOR DE VAZÃO ELETROMAGNÉTICO DE AÇO CARBONO PARA REDE DE ÁGUA OU ESGOTO, DN 500 MM, JUNTA FLANGEADA. AF_12/2021</t>
  </si>
  <si>
    <t>REGISTRO DE GAVETA DE FERRO FUNDIDO PARA REDE DE ÁGUA OU ESGOTO, DN 100 MM, JUNTA FLANGEADA. AF_12/2021</t>
  </si>
  <si>
    <t>REGISTRO DE GAVETA DE FERRO FUNDIDO PARA REDE DE ÁGUA OU ESGOTO, DN 150 MM, JUNTA FLANGEADA. AF_01/2021</t>
  </si>
  <si>
    <t>REGISTRO DE GAVETA DE FERRO FUNDIDO PARA REDE DE ÁGUA OU ESGOTO, DN 200 MM, JUNTA FLANGEADA. AF_12/2021</t>
  </si>
  <si>
    <t>REGISTRO DE GAVETA DE FERRO FUNDIDO PARA REDE DE ÁGUA OU ESGOTO, DN 250 MM, JUNTA FLANGEADA. AF_12/2021</t>
  </si>
  <si>
    <t>REGISTRO DE GAVETA DE FERRO FUNDIDO PARA REDE DE ÁGUA OU ESGOTO, DN 300 MM, JUNTA FLANGEADA. AF_12/2021</t>
  </si>
  <si>
    <t>REGISTRO DE GAVETA DE FERRO FUNDIDO PARA REDE DE ÁGUA OU ESGOTO, DN 350 MM, JUNTA FLANGEADA. AF_12/2021</t>
  </si>
  <si>
    <t>REGISTRO DE GAVETA DE FERRO FUNDIDO PARA REDE DE ÁGUA OU ESGOTO, DN 400 MM, JUNTA FLANGEADA. AF_12/2021</t>
  </si>
  <si>
    <t>REGISTRO DE GAVETA DE FERRO FUNDIDO PARA REDE DE ÁGUA OU ESGOTO, DN 50 MM, JUNTA FLANGEADA. AF_12/2021</t>
  </si>
  <si>
    <t>REGISTRO DE GAVETA DE FERRO FUNDIDO PARA REDE DE ÁGUA OU ESGOTO, DN 500 MM, JUNTA FLANGEADA. AF_12/2021</t>
  </si>
  <si>
    <t>REGISTRO DE GAVETA DE FERRO FUNDIDO PARA REDE DE ÁGUA OU ESGOTO, DN 80 MM, JUNTA FLANGEADA. AF_12/2021</t>
  </si>
  <si>
    <t>VÁLVULA DE RETENÇÃO DE FERRO FUNDIDO PARA REDE DE ÁGUA OU ESGOTO, COM FLANGES, DN 200 MM, JUNTA FLANGEADA. AF_12/2021</t>
  </si>
  <si>
    <t>VÁLVULA DE RETENÇÃO DE FERRO FUNDIDO PARA REDE DE ÁGUA OU ESGOTO, DN 100 MM, JUNTA FLANGEADA. AF_12/2021</t>
  </si>
  <si>
    <t>VÁLVULA DE RETENÇÃO DE FERRO FUNDIDO PARA REDE DE ÁGUA OU ESGOTO, DN 150 MM, JUNTA FLANGEADA. AF_12/2021</t>
  </si>
  <si>
    <t>VÁLVULA DE RETENÇÃO DE FERRO FUNDIDO PARA REDE DE ÁGUA OU ESGOTO, DN 250 MM, JUNTA FLANGEADA. AF_12/2021</t>
  </si>
  <si>
    <t>VÁLVULA DE RETENÇÃO DE FERRO FUNDIDO PARA REDE DE ÁGUA OU ESGOTO, DN 300 MM, JUNTA FLANGEADA. AF_12/2021</t>
  </si>
  <si>
    <t>VÁLVULA DE RETENÇÃO DE FERRO FUNDIDO PARA REDE DE ÁGUA OU ESGOTO, DN 350 MM, JUNTA FLANGEADA. AF_12/2021</t>
  </si>
  <si>
    <t>VÁLVULA DE RETENÇÃO DE FERRO FUNDIDO PARA REDE DE ÁGUA OU ESGOTO, DN 400 MM, JUNTA FLANGEADA. AF_12/2021</t>
  </si>
  <si>
    <t>VÁLVULA DE RETENÇÃO DE FERRO FUNDIDO PARA REDE DE ÁGUA OU ESGOTO, DN 50 MM, JUNTA FLANGEADA. AF_12/2021</t>
  </si>
  <si>
    <t>VÁLVULA DE RETENÇÃO DE FERRO FUNDIDO PARA REDE DE ÁGUA OU ESGOTO, DN 500 MM, JUNTA FLANGEADA. AF_12/2021</t>
  </si>
  <si>
    <t>VÁLVULA DE RETENÇÃO DE FERRO FUNDIDO PARA REDE DE ÁGUA OU ESGOTO, DN 80 MM, JUNTA FLANGEADA. AF_12/2021</t>
  </si>
  <si>
    <t>VÁLVULA REDUTORA DE PRESSÃO DE FERRO FUNDIDO PARA REDE DE ÁGUA, DN 100 MM, JUNTA FLANGEADA. AF_12/2021</t>
  </si>
  <si>
    <t>VÁLVULA REDUTORA DE PRESSÃO DE FERRO FUNDIDO PARA REDE DE ÁGUA, DN 150 MM, JUNTA FLANGEADA. AF_12/2021</t>
  </si>
  <si>
    <t>VÁLVULA REDUTORA DE PRESSÃO DE FERRO FUNDIDO PARA REDE DE ÁGUA, DN 200 MM, JUNTA FLANGEADA. AF_12/2021</t>
  </si>
  <si>
    <t>VÁLVULA REDUTORA DE PRESSÃO DE FERRO FUNDIDO PARA REDE DE ÁGUA, DN 250 MM, JUNTA FLANGEADA. AF_12/2021</t>
  </si>
  <si>
    <t>VÁLVULA REDUTORA DE PRESSÃO DE FERRO FUNDIDO PARA REDE DE ÁGUA, DN 300 MM, JUNTA FLANGEADA. AF_12/2021</t>
  </si>
  <si>
    <t>VÁLVULA REDUTORA DE PRESSÃO DE FERRO FUNDIDO PARA REDE DE ÁGUA, DN 350 MM, JUNTA FLANGEADA. AF_12/2021</t>
  </si>
  <si>
    <t>VÁLVULA REDUTORA DE PRESSÃO DE FERRO FUNDIDO PARA REDE DE ÁGUA, DN 400 MM, JUNTA FLANGEADA. AF_12/2021</t>
  </si>
  <si>
    <t>VÁLVULA REDUTORA DE PRESSÃO DE FERRO FUNDIDO PARA REDE DE ÁGUA, DN 50 MM, JUNTA FLANGEADA. AF_12/2021</t>
  </si>
  <si>
    <t>VÁLVULA REDUTORA DE PRESSÃO DE FERRO FUNDIDO PARA REDE DE ÁGUA, DN 500 MM, JUNTA FLANGEADA. AF_12/2021</t>
  </si>
  <si>
    <t>VÁLVULA REDUTORA DE PRESSÃO DE FERRO FUNDIDO PARA REDE DE ÁGUA, DN 80 MM, JUNTA FLANGEADA. AF_12/2021</t>
  </si>
  <si>
    <t>CDHU 201, com desoneração | SINAPI - 05/2026, com desoneração</t>
  </si>
  <si>
    <t>V. UN. C/ BDI</t>
  </si>
  <si>
    <t>6*6*2</t>
  </si>
  <si>
    <t>6*2</t>
  </si>
  <si>
    <t>Lajes expostas - Projeto Arquitetônico</t>
  </si>
  <si>
    <t>Projeto Arquitetônico</t>
  </si>
  <si>
    <t>Projeto Arquitetônico: 30,95+34,8+13,95+9,5</t>
  </si>
  <si>
    <t>clarabóia: 4,41*4+20,42</t>
  </si>
  <si>
    <t>Rufos: Projeto Arquitetônico</t>
  </si>
  <si>
    <t>Calhas: Projeto Arquitetônico</t>
  </si>
  <si>
    <t>242,5*0,5</t>
  </si>
  <si>
    <t>Projeto do ar condicionado</t>
  </si>
  <si>
    <t>Projeto de drenagem</t>
  </si>
  <si>
    <t>Projeto de distribuição de água</t>
  </si>
  <si>
    <t>ART: 2620261920467</t>
  </si>
  <si>
    <t>________________________________________________________</t>
  </si>
  <si>
    <t>4.4</t>
  </si>
  <si>
    <t>5.5</t>
  </si>
  <si>
    <t>5.6</t>
  </si>
  <si>
    <t>5.7</t>
  </si>
  <si>
    <t>MEMORIAL DE CÁLCULO</t>
  </si>
  <si>
    <t>AR CONDICIONADO PROJETO 1</t>
  </si>
  <si>
    <t>REDE DE ÁGUA NA COBERTURA</t>
  </si>
  <si>
    <t>REDE PLUVIAL NA COBERTURA</t>
  </si>
  <si>
    <t>60 dias</t>
  </si>
  <si>
    <t>30 dias</t>
  </si>
  <si>
    <t>90 dias</t>
  </si>
  <si>
    <t>120 dias</t>
  </si>
  <si>
    <t>150 dias</t>
  </si>
  <si>
    <t>180 dias</t>
  </si>
  <si>
    <t>947/2026</t>
  </si>
  <si>
    <t>Itirapina, 02 de julho de 2026</t>
  </si>
  <si>
    <t>03.03.100</t>
  </si>
  <si>
    <t>Lixamento mecânico de superfícies</t>
  </si>
  <si>
    <t>17.10.150</t>
  </si>
  <si>
    <t>17.10.160</t>
  </si>
  <si>
    <t>17.10.180</t>
  </si>
  <si>
    <t>17.10.190</t>
  </si>
  <si>
    <t>18.08.091</t>
  </si>
  <si>
    <t>Revestimento em porcelanato esmaltado acetinado para área interna e ambiente com acesso ao exterior, grupo de absorção BIa, resistência química B, assentado com argamassa colante de assentamento e sobreposição, rejuntado</t>
  </si>
  <si>
    <t>18.08.153</t>
  </si>
  <si>
    <t>Revestimento em porcelanato técnico natural para área interna e ambiente com acesso ao exterior, grupo de absorção BIa, assentado com argamassa colante de assentamento e sobreposição, rejuntado</t>
  </si>
  <si>
    <t>Porta/portinhola de abrir veneziana em alumínio anodizado, sob medida</t>
  </si>
  <si>
    <t>Portinhola de abrir veneziana em alumínio anodizado - linha comercial</t>
  </si>
  <si>
    <t>Porta de abrir veneziana em alumínio anodizado, sob medida</t>
  </si>
  <si>
    <t>Porta de abrir veneziana em alumínio anodizado - branco</t>
  </si>
  <si>
    <t>Porta de abrir veneziana em alumínio anodizado, sob medida - bronze/preto</t>
  </si>
  <si>
    <t>Portinhola de correr veneziana em alumínio anodizado, sob medida - bronze/preto</t>
  </si>
  <si>
    <t>Porta de abrir lambri em alumínio com pintura eletrostática, sob medida - branco</t>
  </si>
  <si>
    <t>Gira-gira metálico com assento de madeira (8 lugares)</t>
  </si>
  <si>
    <t>35.05.300</t>
  </si>
  <si>
    <t>Balanço duplo metálico com 1 assento PCD e 1 convencional</t>
  </si>
  <si>
    <t>35.05.301</t>
  </si>
  <si>
    <t>Gangorra metálica com 2 assentos PCD e 2 convencionais</t>
  </si>
  <si>
    <t>35.05.302</t>
  </si>
  <si>
    <t>Gira-gira metálico com assento de madeira, 2 espaços acessíveis e 2 bancos convencionais para até 4 lugares</t>
  </si>
  <si>
    <t>98.02.300</t>
  </si>
  <si>
    <t>Banco reto três lugares, estrutura com apoios de braço metálicos, e ripas em madeira maciça natural</t>
  </si>
  <si>
    <t>98.02.301</t>
  </si>
  <si>
    <t>Mesa conjugada com 2 bancos retos em madeira</t>
  </si>
  <si>
    <t>B.02.000.039034</t>
  </si>
  <si>
    <t>N.02.000.091657</t>
  </si>
  <si>
    <t>N.02.000.091658</t>
  </si>
  <si>
    <t>N.02.000.091659</t>
  </si>
  <si>
    <t>N.03.000.050495</t>
  </si>
  <si>
    <t>N.03.000.050496</t>
  </si>
  <si>
    <t>P.10.000.034000</t>
  </si>
  <si>
    <t>P.10.000.034009</t>
  </si>
  <si>
    <t>P.10.000.091045</t>
  </si>
  <si>
    <t>S.04.000.033041</t>
  </si>
  <si>
    <t>S.04.000.033042</t>
  </si>
  <si>
    <t>S.05.000.036032</t>
  </si>
  <si>
    <t>Argamassa colante cinza/branco para assentamento e sobreposição piso sobrepiso e porcelanatos em áreas internas e externas; ref. Overcoll da Fortaleza ou equivalente</t>
  </si>
  <si>
    <t>Concreto usinado para bombeamento fck= 40 MPa, slump 8 ± 1cm</t>
  </si>
  <si>
    <t>Fechadura com maçaneta tipo alavanca em aço inoxidável e rozeta, ref. Luma 582-90 IXE externa, Pado ou equivalente</t>
  </si>
  <si>
    <t>Verniz acrílico base água; ref. Verniz acrílico impermeabilizante premium Eucatex, Verniz acrílico Lukscolor, Verniz acrílico Coral, Verniz acrílico Suvinil ou equivalente</t>
  </si>
  <si>
    <t>Gira-gira metálico com assento de madeira (8 lugares), ref. Mundo Mágico ou equivalente</t>
  </si>
  <si>
    <t>Balanço americano duplo metálico adaptado para 1 cadeirante e 1 banco convencional - 2,30x1,50x2,00m; ref. Parque Metal, Casinha Infantil, Cia da Criança ou equivalente</t>
  </si>
  <si>
    <t>Gangorra metálica adaptado para 2 assentos PCD e 2 convencionais; ref. Parque Metal, Casinha Infantil, Cia da Criança ou equivalente</t>
  </si>
  <si>
    <t>Gira-gira metálico adaptado para 2 cadeirantes e 2 convencionais, estrutura em tubo de ferro galvanizado 2", dimensões 2,40x2,00x1,95m e area do piso 4,00x4,00m; ref. Parque Metal, Casinha Infantil, Cia da Criança ou equivalente</t>
  </si>
  <si>
    <t xml:space="preserve">Banco reto três lugares, estrutura com apoios de braço metálicos, e ripas em madeira natural, 150x77,5x74,5cm ou 150x87x52cm </t>
  </si>
  <si>
    <t>Mesa conjugada com 2 bancos retos em madeira, 150x85x180cm ou 150x75x140cm</t>
  </si>
  <si>
    <t>Papeleira de louça de embutir, de 15x15cm/18x18cm, inclusive rolete de plástico; ref. Icasa ou equivalente</t>
  </si>
  <si>
    <t>Torneira curta amarela de 3/4" para jardim; ref. 1128 Kelly, Bognar 1128, Casa grande Mundial 1128, Hidrolim 1128 ou equivalente</t>
  </si>
  <si>
    <t>Torneira curta amarela de 1/2" para jardim; ref. 1128 Kelly, Bognar 1128, Casa grande Mundial 1128, Hidrolim 1128 ou equivalente</t>
  </si>
  <si>
    <t>Cabide cromado para banheiro simples; ref. 2060.C01 da Deca, 2312 standard da Jackwal, 2060 C32 da Lorenzetti, Plus da Sicmol, 2060 Fit da Esteves, Easy da Sensea ou equivalente</t>
  </si>
  <si>
    <t>Cabo coaxial tipo RGC-06, 75 OHMS, com condutor de aço cobreado e blindagem em fita aluminizada e malha trançada em alumínio 67%, cobertura em capa PVC antichama; ref. GP Cabos, Megatron, Foxlux ou equivalente</t>
  </si>
  <si>
    <t>Cabo coaxial tipo RG 6, condutor de aço cobreado e blindagem em fita aluminizada e malha trançada em alumínio, isolação em polietileno antichama preto/branco; ref. Eldtec, Cableteck, Commscope ou equivalente</t>
  </si>
  <si>
    <t>Cabo coaxial tipo RGC-59, 75 Ohms, condutor de aço cobreado e blindagem em fita aluminizada e malha trançada em alumínio 67%, cobertura em capa PVC antichama; ref. GP Cabos, Megatron, Foxlux ou equivalente</t>
  </si>
  <si>
    <t>Cabo coaxial tipo RG11, 75 Ohms, com condutor em aço cobreado, blindagem com fio de cobre nu, malha com mínimo 60% de proteção, cobertura em PVC antichama; ref. Furukawa, KmP ou equivalente</t>
  </si>
  <si>
    <t>Caixa de passagem de sobrepor em chapa n° 24, com tampa parafusada, medidas aproximadas 100x100x80mm, acabamento sem pintura; ref. Andra, Cemar, Legrand ou equivalente</t>
  </si>
  <si>
    <t>Caixa de passagem de sobrepor em chapa n° 24, com tampa parafusada, medidas aproximadas 150x150x80mm, acabamento sem pintura; ref. Andra, Cemar, Legrand ou equivalente</t>
  </si>
  <si>
    <t>Caixa de passagem de sobrepor em chapa n° 24, com tampa parafusada, medidas aproximadas 200x200x100mm, acabamento sem pintura; ref. Andra, Cemar, Legrand ou equivalente</t>
  </si>
  <si>
    <t>Caixa de passagem de sobrepor em chapa n° 24, com tampa parafusada, medidas aproximadas 300x300x120mm, acabamento sem pintura; ref. Andra, Cemar, Legrand ou equivalente</t>
  </si>
  <si>
    <t>Caixa de passagem de sobrepor em chapa n° 24, com tampa parafusada, medidas aproximadas 400x400x150mm, acabamento sem pintura; ref. Andra, Cemar, Legrand ou equivalente</t>
  </si>
  <si>
    <t>Caixa de passagem de sobrepor em chapa n° 24, com tampa parafusada, medidas aproximadas 500x500x150mm, acabamento sem pintura; ref. Andra, Cemar, Legrand ou equivalente</t>
  </si>
  <si>
    <t>Lâmpada LED 13,5W, base E-27, cor branca quente ou fria, bivolt, temperatura 3.000K ou 6500K, fluxo luminoso mínimo de 1400lm a 1510lm, vida útil de 20.000 a 25.000h</t>
  </si>
  <si>
    <t>Lâmpada LED tubular T8, base G13 - 18 a 20W, 1850 até 2000 lm, cor 4000 a 6500K, vida útil mínimo 25.000 horas; ref. Essential LEDtube 1200mm 18W 840/865 Philips, Tubo LED T8 - 20W/4000/5000/6500 1200mm da Osram ou equivalente</t>
  </si>
  <si>
    <t>Luminária LED redonda sobrepor, 17 a 19W, fluxo luminoso de 1900 a 2000 lm, 4000K, difusor translucido, vida útil 50.000h; ref. EF72-S2000840 Lumicenter, PL 644/LED20W TL Prolumi ou equivalente</t>
  </si>
  <si>
    <t>Luminária pública LED retangular para poste, 14.200 a 18.000 lm, IRC&gt;=70, 5000K/6500K, vida útil 50.000h, eficiência mínima 120lm/W, IP&gt;=66; ref. P-702-SPXL2508100 SpledLux, 7017570 Ledvance, FLEDSS21-5K Fortlight ou equivalente</t>
  </si>
  <si>
    <t>Luminária LED retangular para parede/piso de 11.838 a 12.150lm, IRC&gt;=70, 5000/6000 K, vida útil 50.000h, IP&gt;=66, eficiência 135lm/W, potência 86W/120W; ref. FLED 100-RR25 da Fortlight, CLF-MP100 da Conexled ou equivalente</t>
  </si>
  <si>
    <t>Luminária LED retangular em alumínio para poste, tipo pública, IP67, fluxo luminoso de 5000 a 5500lm, vida útil mínimo 50.000h, temperatura da cor 6000-6500K, potência 50W - bivolt</t>
  </si>
  <si>
    <t>Projetor LED modular de 150 a 200W, eficiência minima de 125 l/W, fluxo luminoso mínimo de 26294lm, vida útil 50.000h; ref. CLF-MP200C da Conexled, HRS-200 da H2xtech, RFL180-B502-002 da LED ou equivalente</t>
  </si>
  <si>
    <t>Controlador de acesso com identificação por impressão digital (biometria) e software de gerencimento; ref. IDAccess da Controlid ou equivalente</t>
  </si>
  <si>
    <t>Fusível Diazed rap/ret 35A a 63A; ref. Weg, JNG, Sibratec, Negrini, Eletromec da Eaton ou equivalente</t>
  </si>
  <si>
    <t>Fusível Diazed retardado 2A a 25A; referência DZ25 da Simecol, Eletromec da Eaton, R021 Sibratec, Web, TEE ou equivalente</t>
  </si>
  <si>
    <t>Bloco ligação interna 10 pares com canaleta BLI-10; referência Multitoc, Rohdina, Decorlux, Intelli, Seccon-WT-1002A-BS, Khromos ou equivalente</t>
  </si>
  <si>
    <t>Parafuso em aço inoxidável auto-atarraxante sextavado M6x50mm com bucha plástica tipo S6</t>
  </si>
  <si>
    <t>Disco de lixa groso (24 ou 36)</t>
  </si>
  <si>
    <t>Disco de borracha</t>
  </si>
  <si>
    <t>Caixilho tipo fixo sem ventilação permanente, em alumínio anodizado comum, H= 1,00m, L= 1,20m, perfilado 30 - sem vidros</t>
  </si>
  <si>
    <t>Espuma expansiva monocomponente à base de poliuretano, para vedação, preenchimento e fixação com propriedades isolantes, e aderência de superfícies</t>
  </si>
  <si>
    <t xml:space="preserve">CDHU nº 202,  sem desoneração, e SINAPI – Referência 04/2026, sem desoneração.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</si>
</sst>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quot;R$&quot;\ * #,##0.00_-;\-&quot;R$&quot;\ * #,##0.00_-;_-&quot;R$&quot;\ * &quot;-&quot;??_-;_-@_-"/>
    <numFmt numFmtId="43" formatCode="_-* #,##0.00_-;\-* #,##0.00_-;_-* &quot;-&quot;??_-;_-@_-"/>
    <numFmt numFmtId="164" formatCode="_(* #,##0.00_);_(* \(#,##0.00\);_(* &quot;-&quot;??_);_(@_)"/>
    <numFmt numFmtId="165" formatCode="&quot;R$&quot;\ #,##0.00"/>
    <numFmt numFmtId="166" formatCode="0.0%"/>
    <numFmt numFmtId="167" formatCode="#,##0.00;\-\ #,##0.00;\-"/>
  </numFmts>
  <fonts count="68" x14ac:knownFonts="1">
    <font>
      <sz val="11"/>
      <color theme="1"/>
      <name val="Calibri"/>
      <family val="2"/>
      <scheme val="minor"/>
    </font>
    <font>
      <sz val="10"/>
      <color indexed="8"/>
      <name val="MS Sans Serif"/>
      <family val="2"/>
    </font>
    <font>
      <b/>
      <sz val="10"/>
      <color indexed="8"/>
      <name val="Arial"/>
      <family val="2"/>
    </font>
    <font>
      <sz val="10"/>
      <color indexed="8"/>
      <name val="Arial"/>
      <family val="2"/>
    </font>
    <font>
      <sz val="10"/>
      <name val="Arial"/>
      <family val="2"/>
    </font>
    <font>
      <b/>
      <sz val="9.85"/>
      <color indexed="8"/>
      <name val="Times New Roman"/>
      <family val="1"/>
    </font>
    <font>
      <b/>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0"/>
      <name val="MS Sans Serif"/>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b/>
      <sz val="11"/>
      <color indexed="8"/>
      <name val="Calibri"/>
      <family val="2"/>
    </font>
    <font>
      <sz val="11"/>
      <color theme="1"/>
      <name val="Calibri"/>
      <family val="2"/>
      <scheme val="minor"/>
    </font>
    <font>
      <sz val="11"/>
      <color indexed="8"/>
      <name val="Calibri"/>
      <family val="2"/>
      <scheme val="minor"/>
    </font>
    <font>
      <sz val="10"/>
      <color indexed="8"/>
      <name val="Arial"/>
      <family val="2"/>
    </font>
    <font>
      <sz val="11"/>
      <color indexed="8"/>
      <name val="Arial"/>
      <family val="2"/>
    </font>
    <font>
      <b/>
      <sz val="13"/>
      <color theme="4"/>
      <name val="Arial"/>
      <family val="2"/>
    </font>
    <font>
      <b/>
      <u/>
      <sz val="12"/>
      <color indexed="8"/>
      <name val="Arial"/>
      <family val="2"/>
    </font>
    <font>
      <sz val="11"/>
      <color theme="1"/>
      <name val="Arial"/>
      <family val="2"/>
    </font>
    <font>
      <b/>
      <sz val="11"/>
      <color theme="1"/>
      <name val="Arial"/>
      <family val="2"/>
    </font>
    <font>
      <b/>
      <i/>
      <sz val="11"/>
      <color indexed="8"/>
      <name val="Arial"/>
      <family val="2"/>
    </font>
    <font>
      <sz val="8"/>
      <name val="Calibri"/>
      <family val="2"/>
      <scheme val="minor"/>
    </font>
    <font>
      <sz val="12"/>
      <color indexed="8"/>
      <name val="Arial"/>
      <family val="2"/>
    </font>
    <font>
      <b/>
      <sz val="12"/>
      <color indexed="8"/>
      <name val="Arial"/>
      <family val="2"/>
    </font>
    <font>
      <b/>
      <sz val="12"/>
      <name val="Arial"/>
      <family val="2"/>
    </font>
    <font>
      <sz val="12"/>
      <name val="Arial"/>
      <family val="2"/>
    </font>
    <font>
      <b/>
      <sz val="12"/>
      <color theme="1"/>
      <name val="Arial"/>
      <family val="2"/>
    </font>
    <font>
      <b/>
      <sz val="14"/>
      <color indexed="8"/>
      <name val="Arial"/>
      <family val="2"/>
    </font>
    <font>
      <sz val="12"/>
      <color theme="1"/>
      <name val="Arial"/>
      <family val="2"/>
    </font>
    <font>
      <b/>
      <sz val="12"/>
      <color theme="0"/>
      <name val="Arial"/>
      <family val="2"/>
    </font>
    <font>
      <b/>
      <sz val="11"/>
      <color indexed="8"/>
      <name val="Arial"/>
      <family val="2"/>
    </font>
    <font>
      <sz val="11"/>
      <name val="Arial"/>
      <family val="2"/>
    </font>
    <font>
      <b/>
      <sz val="13"/>
      <color theme="1"/>
      <name val="Arial"/>
      <family val="2"/>
    </font>
    <font>
      <b/>
      <sz val="11"/>
      <name val="Arial"/>
      <family val="2"/>
    </font>
    <font>
      <i/>
      <sz val="10"/>
      <name val="Arial"/>
      <family val="2"/>
    </font>
    <font>
      <b/>
      <sz val="10"/>
      <color theme="1"/>
      <name val="Arial"/>
      <family val="2"/>
    </font>
    <font>
      <sz val="10"/>
      <color theme="1"/>
      <name val="Arial"/>
      <family val="2"/>
    </font>
    <font>
      <sz val="12"/>
      <color rgb="FFFF0000"/>
      <name val="Arial"/>
      <family val="2"/>
    </font>
    <font>
      <b/>
      <sz val="12"/>
      <color rgb="FFFF0000"/>
      <name val="Arial"/>
      <family val="2"/>
    </font>
    <font>
      <sz val="12"/>
      <color rgb="FF00B0F0"/>
      <name val="Arial"/>
      <family val="2"/>
    </font>
    <font>
      <b/>
      <sz val="12"/>
      <color rgb="FF00B0F0"/>
      <name val="Arial"/>
      <family val="2"/>
    </font>
    <font>
      <sz val="11"/>
      <color rgb="FFFF0000"/>
      <name val="Calibri"/>
      <family val="2"/>
      <scheme val="minor"/>
    </font>
    <font>
      <sz val="16"/>
      <color theme="1"/>
      <name val="Arial"/>
      <family val="2"/>
    </font>
    <font>
      <sz val="16"/>
      <color theme="1"/>
      <name val="Calibri"/>
      <family val="2"/>
      <scheme val="minor"/>
    </font>
    <font>
      <sz val="16"/>
      <color indexed="8"/>
      <name val="Calibri"/>
      <family val="2"/>
      <scheme val="minor"/>
    </font>
    <font>
      <b/>
      <i/>
      <sz val="10"/>
      <color rgb="FFFF0000"/>
      <name val="Arial"/>
      <family val="2"/>
    </font>
    <font>
      <b/>
      <i/>
      <sz val="16"/>
      <color rgb="FFFF0000"/>
      <name val="Arial"/>
      <family val="2"/>
    </font>
    <font>
      <sz val="16"/>
      <color rgb="FFFF0000"/>
      <name val="Calibri"/>
      <family val="2"/>
      <scheme val="minor"/>
    </font>
    <font>
      <b/>
      <sz val="22"/>
      <color theme="1"/>
      <name val="Calibri"/>
      <family val="2"/>
      <scheme val="minor"/>
    </font>
    <font>
      <b/>
      <u/>
      <sz val="12"/>
      <color theme="1"/>
      <name val="Arial"/>
      <family val="2"/>
    </font>
    <font>
      <sz val="12"/>
      <color theme="0"/>
      <name val="Arial"/>
      <family val="2"/>
    </font>
    <font>
      <b/>
      <u val="singleAccounting"/>
      <sz val="12"/>
      <name val="Arial"/>
      <family val="2"/>
    </font>
    <font>
      <u val="singleAccounting"/>
      <sz val="12"/>
      <color rgb="FFFF0000"/>
      <name val="Arial"/>
      <family val="2"/>
    </font>
    <font>
      <b/>
      <sz val="12"/>
      <color theme="1"/>
      <name val="Calibri"/>
      <family val="2"/>
      <scheme val="minor"/>
    </font>
    <font>
      <b/>
      <sz val="10"/>
      <color rgb="FFFF0000"/>
      <name val="Arial"/>
      <family val="2"/>
    </font>
  </fonts>
  <fills count="4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rgb="FFFFFFFF"/>
        <bgColor indexed="64"/>
      </patternFill>
    </fill>
    <fill>
      <patternFill patternType="solid">
        <fgColor rgb="FFFFFFFF"/>
      </patternFill>
    </fill>
    <fill>
      <patternFill patternType="solid">
        <fgColor theme="4" tint="0.79998168889431442"/>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3" tint="-0.249977111117893"/>
        <bgColor indexed="64"/>
      </patternFill>
    </fill>
    <fill>
      <patternFill patternType="solid">
        <fgColor rgb="FFFFFF99"/>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6" tint="-0.499984740745262"/>
        <bgColor indexed="64"/>
      </patternFill>
    </fill>
    <fill>
      <patternFill patternType="solid">
        <fgColor theme="5" tint="-0.499984740745262"/>
        <bgColor indexed="64"/>
      </patternFill>
    </fill>
    <fill>
      <patternFill patternType="solid">
        <fgColor theme="5" tint="0.39997558519241921"/>
        <bgColor indexed="64"/>
      </patternFill>
    </fill>
    <fill>
      <patternFill patternType="solid">
        <fgColor rgb="FF00B0F0"/>
        <bgColor indexed="64"/>
      </patternFill>
    </fill>
    <fill>
      <patternFill patternType="solid">
        <fgColor rgb="FFFF0000"/>
        <bgColor indexed="64"/>
      </patternFill>
    </fill>
    <fill>
      <patternFill patternType="solid">
        <fgColor rgb="FF7030A0"/>
        <bgColor indexed="64"/>
      </patternFill>
    </fill>
    <fill>
      <patternFill patternType="solid">
        <fgColor rgb="FFFFFF66"/>
        <bgColor indexed="64"/>
      </patternFill>
    </fill>
    <fill>
      <patternFill patternType="solid">
        <fgColor rgb="FF7FDCE9"/>
        <bgColor indexed="64"/>
      </patternFill>
    </fill>
    <fill>
      <patternFill patternType="solid">
        <fgColor theme="4" tint="0.59999389629810485"/>
        <bgColor indexed="64"/>
      </patternFill>
    </fill>
    <fill>
      <patternFill patternType="solid">
        <fgColor theme="8" tint="0.79998168889431442"/>
        <bgColor indexed="64"/>
      </patternFill>
    </fill>
  </fills>
  <borders count="119">
    <border>
      <left/>
      <right/>
      <top/>
      <bottom/>
      <diagonal/>
    </border>
    <border>
      <left/>
      <right style="medium">
        <color indexed="64"/>
      </right>
      <top/>
      <bottom/>
      <diagonal/>
    </border>
    <border>
      <left style="medium">
        <color indexed="64"/>
      </left>
      <right/>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dashDot">
        <color indexed="64"/>
      </top>
      <bottom style="medium">
        <color indexed="64"/>
      </bottom>
      <diagonal/>
    </border>
    <border>
      <left style="medium">
        <color indexed="64"/>
      </left>
      <right style="medium">
        <color indexed="64"/>
      </right>
      <top style="medium">
        <color indexed="64"/>
      </top>
      <bottom style="dashDot">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bottom/>
      <diagonal/>
    </border>
    <border diagonalDown="1">
      <left style="medium">
        <color indexed="64"/>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style="medium">
        <color indexed="64"/>
      </left>
      <right/>
      <top/>
      <bottom style="thin">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style="medium">
        <color indexed="64"/>
      </right>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bottom/>
      <diagonal/>
    </border>
    <border>
      <left/>
      <right style="medium">
        <color indexed="64"/>
      </right>
      <top/>
      <bottom style="medium">
        <color indexed="64"/>
      </bottom>
      <diagonal/>
    </border>
    <border>
      <left style="medium">
        <color indexed="64"/>
      </left>
      <right/>
      <top style="medium">
        <color rgb="FF000000"/>
      </top>
      <bottom/>
      <diagonal/>
    </border>
    <border>
      <left/>
      <right/>
      <top style="medium">
        <color rgb="FF000000"/>
      </top>
      <bottom/>
      <diagonal/>
    </border>
    <border>
      <left/>
      <right style="thin">
        <color indexed="64"/>
      </right>
      <top style="medium">
        <color rgb="FF000000"/>
      </top>
      <bottom/>
      <diagonal/>
    </border>
    <border>
      <left style="thin">
        <color auto="1"/>
      </left>
      <right/>
      <top/>
      <bottom/>
      <diagonal/>
    </border>
    <border>
      <left style="thin">
        <color indexed="64"/>
      </left>
      <right/>
      <top style="medium">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medium">
        <color indexed="64"/>
      </right>
      <top style="dashDot">
        <color indexed="64"/>
      </top>
      <bottom/>
      <diagonal/>
    </border>
  </borders>
  <cellStyleXfs count="70">
    <xf numFmtId="0" fontId="0" fillId="0" borderId="0"/>
    <xf numFmtId="0" fontId="1" fillId="0" borderId="0"/>
    <xf numFmtId="0" fontId="1" fillId="0" borderId="0"/>
    <xf numFmtId="164" fontId="4" fillId="0" borderId="0" applyFont="0" applyFill="0" applyBorder="0" applyAlignment="0" applyProtection="0"/>
    <xf numFmtId="0" fontId="5" fillId="0" borderId="0" applyNumberFormat="0" applyFill="0" applyBorder="0" applyProtection="0">
      <alignment vertical="center"/>
    </xf>
    <xf numFmtId="9" fontId="4" fillId="0" borderId="0" applyFont="0" applyFill="0" applyBorder="0" applyAlignment="0" applyProtection="0"/>
    <xf numFmtId="0" fontId="1" fillId="0" borderId="0"/>
    <xf numFmtId="0" fontId="1" fillId="0" borderId="0"/>
    <xf numFmtId="0" fontId="5" fillId="0" borderId="0" applyNumberFormat="0" applyFill="0" applyBorder="0" applyProtection="0">
      <alignment vertical="center"/>
    </xf>
    <xf numFmtId="0" fontId="3" fillId="0" borderId="0">
      <alignment vertical="top"/>
    </xf>
    <xf numFmtId="9" fontId="1" fillId="0" borderId="0" applyFont="0" applyFill="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7"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9" fillId="6" borderId="0" applyNumberFormat="0" applyBorder="0" applyAlignment="0" applyProtection="0"/>
    <xf numFmtId="0" fontId="10" fillId="18" borderId="18" applyNumberFormat="0" applyAlignment="0" applyProtection="0"/>
    <xf numFmtId="0" fontId="11" fillId="19" borderId="19" applyNumberFormat="0" applyAlignment="0" applyProtection="0"/>
    <xf numFmtId="0" fontId="12" fillId="0" borderId="20" applyNumberFormat="0" applyFill="0" applyAlignment="0" applyProtection="0"/>
    <xf numFmtId="0" fontId="8" fillId="20"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23" borderId="0" applyNumberFormat="0" applyBorder="0" applyAlignment="0" applyProtection="0"/>
    <xf numFmtId="0" fontId="13" fillId="9" borderId="18" applyNumberFormat="0" applyAlignment="0" applyProtection="0"/>
    <xf numFmtId="0" fontId="4" fillId="0" borderId="0"/>
    <xf numFmtId="0" fontId="14" fillId="5" borderId="0" applyNumberFormat="0" applyBorder="0" applyAlignment="0" applyProtection="0"/>
    <xf numFmtId="0" fontId="5" fillId="0" borderId="0" applyNumberFormat="0" applyFill="0" applyBorder="0" applyProtection="0">
      <alignment vertical="center"/>
    </xf>
    <xf numFmtId="0" fontId="15" fillId="24" borderId="0" applyNumberFormat="0" applyBorder="0" applyAlignment="0" applyProtection="0"/>
    <xf numFmtId="0" fontId="1" fillId="0" borderId="0"/>
    <xf numFmtId="0" fontId="16" fillId="0" borderId="0"/>
    <xf numFmtId="0" fontId="3" fillId="0" borderId="0">
      <alignment vertical="top"/>
    </xf>
    <xf numFmtId="0" fontId="4" fillId="0" borderId="0"/>
    <xf numFmtId="0" fontId="4" fillId="25" borderId="21" applyNumberFormat="0" applyFont="0" applyAlignment="0" applyProtection="0"/>
    <xf numFmtId="0" fontId="17" fillId="18" borderId="22"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23" applyNumberFormat="0" applyFill="0" applyAlignment="0" applyProtection="0"/>
    <xf numFmtId="0" fontId="21" fillId="0" borderId="24" applyNumberFormat="0" applyFill="0" applyAlignment="0" applyProtection="0"/>
    <xf numFmtId="0" fontId="22" fillId="0" borderId="25" applyNumberFormat="0" applyFill="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26" applyNumberFormat="0" applyFill="0" applyAlignment="0" applyProtection="0"/>
    <xf numFmtId="164" fontId="3" fillId="0" borderId="0" applyFont="0" applyFill="0" applyBorder="0" applyAlignment="0" applyProtection="0">
      <alignment vertical="top"/>
    </xf>
    <xf numFmtId="164" fontId="4"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43" fontId="26" fillId="0" borderId="0" applyFont="0" applyFill="0" applyBorder="0" applyAlignment="0" applyProtection="0"/>
    <xf numFmtId="0" fontId="27" fillId="0" borderId="0">
      <alignment vertical="top"/>
    </xf>
    <xf numFmtId="0" fontId="25" fillId="0" borderId="0"/>
    <xf numFmtId="164" fontId="26" fillId="0" borderId="0" applyFont="0" applyFill="0" applyBorder="0" applyAlignment="0" applyProtection="0"/>
    <xf numFmtId="43" fontId="25" fillId="0" borderId="0" applyFont="0" applyFill="0" applyBorder="0" applyAlignment="0" applyProtection="0"/>
    <xf numFmtId="9" fontId="25" fillId="0" borderId="0" applyFont="0" applyFill="0" applyBorder="0" applyAlignment="0" applyProtection="0"/>
    <xf numFmtId="44" fontId="25" fillId="0" borderId="0" applyFont="0" applyFill="0" applyBorder="0" applyAlignment="0" applyProtection="0"/>
  </cellStyleXfs>
  <cellXfs count="698">
    <xf numFmtId="0" fontId="0" fillId="0" borderId="0" xfId="0"/>
    <xf numFmtId="49" fontId="0" fillId="0" borderId="31" xfId="0" applyNumberFormat="1" applyBorder="1" applyAlignment="1">
      <alignment horizontal="left" vertical="center"/>
    </xf>
    <xf numFmtId="49" fontId="26" fillId="0" borderId="0" xfId="62" applyNumberFormat="1" applyAlignment="1">
      <alignment horizontal="left" vertical="center"/>
    </xf>
    <xf numFmtId="0" fontId="28" fillId="0" borderId="0" xfId="62" applyFont="1" applyAlignment="1">
      <alignment horizontal="center" vertical="center"/>
    </xf>
    <xf numFmtId="0" fontId="31" fillId="3" borderId="0" xfId="0" applyFont="1" applyFill="1" applyAlignment="1">
      <alignment vertical="center"/>
    </xf>
    <xf numFmtId="0" fontId="32" fillId="3" borderId="0" xfId="0" applyFont="1" applyFill="1" applyAlignment="1">
      <alignment horizontal="right" vertical="center"/>
    </xf>
    <xf numFmtId="0" fontId="33" fillId="0" borderId="0" xfId="62" applyFont="1" applyAlignment="1">
      <alignment horizontal="right" vertical="center"/>
    </xf>
    <xf numFmtId="0" fontId="0" fillId="0" borderId="0" xfId="0" applyAlignment="1">
      <alignment vertical="center"/>
    </xf>
    <xf numFmtId="0" fontId="0" fillId="0" borderId="0" xfId="0" applyAlignment="1">
      <alignment horizontal="center" vertical="center"/>
    </xf>
    <xf numFmtId="4" fontId="0" fillId="0" borderId="31" xfId="0" applyNumberFormat="1" applyBorder="1" applyAlignment="1">
      <alignment vertical="center"/>
    </xf>
    <xf numFmtId="0" fontId="0" fillId="0" borderId="31" xfId="0" applyBorder="1" applyAlignment="1">
      <alignment horizontal="center" vertical="center"/>
    </xf>
    <xf numFmtId="0" fontId="0" fillId="3" borderId="0" xfId="0" applyFill="1" applyAlignment="1">
      <alignment vertical="center"/>
    </xf>
    <xf numFmtId="0" fontId="32" fillId="26" borderId="0" xfId="0" applyFont="1" applyFill="1" applyAlignment="1">
      <alignment horizontal="right" vertical="center"/>
    </xf>
    <xf numFmtId="0" fontId="35" fillId="0" borderId="0" xfId="1" applyFont="1" applyAlignment="1">
      <alignment vertical="center"/>
    </xf>
    <xf numFmtId="49" fontId="36" fillId="0" borderId="3" xfId="59" applyNumberFormat="1" applyFont="1" applyBorder="1" applyAlignment="1">
      <alignment horizontal="right" vertical="center"/>
    </xf>
    <xf numFmtId="0" fontId="36" fillId="0" borderId="0" xfId="1" applyFont="1" applyAlignment="1">
      <alignment vertical="center"/>
    </xf>
    <xf numFmtId="164" fontId="35" fillId="0" borderId="5" xfId="59" applyFont="1" applyBorder="1" applyAlignment="1">
      <alignment horizontal="left" vertical="center" wrapText="1"/>
    </xf>
    <xf numFmtId="49" fontId="35" fillId="0" borderId="5" xfId="1" applyNumberFormat="1" applyFont="1" applyBorder="1" applyAlignment="1">
      <alignment horizontal="center" vertical="center"/>
    </xf>
    <xf numFmtId="0" fontId="36" fillId="0" borderId="0" xfId="2" applyFont="1" applyAlignment="1">
      <alignment vertical="center"/>
    </xf>
    <xf numFmtId="49" fontId="35" fillId="0" borderId="0" xfId="1" applyNumberFormat="1" applyFont="1" applyAlignment="1">
      <alignment horizontal="center" vertical="center"/>
    </xf>
    <xf numFmtId="0" fontId="35" fillId="0" borderId="0" xfId="1" applyFont="1" applyAlignment="1">
      <alignment horizontal="left" vertical="center" wrapText="1"/>
    </xf>
    <xf numFmtId="4" fontId="35" fillId="0" borderId="0" xfId="1" applyNumberFormat="1" applyFont="1" applyAlignment="1">
      <alignment vertical="center"/>
    </xf>
    <xf numFmtId="4" fontId="35" fillId="0" borderId="0" xfId="59" applyNumberFormat="1" applyFont="1" applyAlignment="1">
      <alignment horizontal="right" vertical="center"/>
    </xf>
    <xf numFmtId="0" fontId="35" fillId="0" borderId="34" xfId="1" applyFont="1" applyBorder="1" applyAlignment="1">
      <alignment horizontal="left" vertical="center" wrapText="1"/>
    </xf>
    <xf numFmtId="0" fontId="36" fillId="0" borderId="0" xfId="1" applyFont="1" applyAlignment="1">
      <alignment horizontal="center" vertical="center" wrapText="1"/>
    </xf>
    <xf numFmtId="0" fontId="4" fillId="0" borderId="0" xfId="9" applyFont="1" applyAlignment="1">
      <alignment vertical="center"/>
    </xf>
    <xf numFmtId="0" fontId="38" fillId="0" borderId="0" xfId="9" applyFont="1" applyAlignment="1">
      <alignment vertical="center"/>
    </xf>
    <xf numFmtId="164" fontId="38" fillId="0" borderId="14" xfId="3" applyFont="1" applyBorder="1" applyAlignment="1">
      <alignment horizontal="center" vertical="center"/>
    </xf>
    <xf numFmtId="0" fontId="35" fillId="0" borderId="0" xfId="1" applyFont="1" applyAlignment="1">
      <alignment horizontal="center" vertical="center" wrapText="1"/>
    </xf>
    <xf numFmtId="49" fontId="36" fillId="0" borderId="3" xfId="1" applyNumberFormat="1" applyFont="1" applyBorder="1" applyAlignment="1">
      <alignment horizontal="left" vertical="center"/>
    </xf>
    <xf numFmtId="10" fontId="33" fillId="26" borderId="0" xfId="62" applyNumberFormat="1" applyFont="1" applyFill="1" applyAlignment="1">
      <alignment horizontal="center" vertical="center"/>
    </xf>
    <xf numFmtId="0" fontId="35" fillId="0" borderId="5" xfId="1" applyFont="1" applyBorder="1" applyAlignment="1">
      <alignment horizontal="center" vertical="center"/>
    </xf>
    <xf numFmtId="0" fontId="35" fillId="0" borderId="0" xfId="1" applyFont="1" applyAlignment="1">
      <alignment vertical="center" wrapText="1"/>
    </xf>
    <xf numFmtId="0" fontId="36" fillId="30" borderId="5" xfId="2" applyFont="1" applyFill="1" applyBorder="1" applyAlignment="1">
      <alignment horizontal="center" vertical="center"/>
    </xf>
    <xf numFmtId="49" fontId="36" fillId="30" borderId="5" xfId="2" applyNumberFormat="1" applyFont="1" applyFill="1" applyBorder="1" applyAlignment="1">
      <alignment horizontal="center" vertical="center"/>
    </xf>
    <xf numFmtId="164" fontId="35" fillId="30" borderId="5" xfId="3" applyFont="1" applyFill="1" applyBorder="1" applyAlignment="1">
      <alignment horizontal="right" vertical="center"/>
    </xf>
    <xf numFmtId="165" fontId="36" fillId="29" borderId="8" xfId="4" applyNumberFormat="1" applyFont="1" applyFill="1" applyBorder="1">
      <alignment vertical="center"/>
    </xf>
    <xf numFmtId="0" fontId="36" fillId="29" borderId="7" xfId="2" applyFont="1" applyFill="1" applyBorder="1" applyAlignment="1">
      <alignment horizontal="left" vertical="center" wrapText="1"/>
    </xf>
    <xf numFmtId="0" fontId="35" fillId="0" borderId="29" xfId="1" applyFont="1" applyBorder="1" applyAlignment="1">
      <alignment horizontal="center" vertical="center"/>
    </xf>
    <xf numFmtId="49" fontId="35" fillId="0" borderId="29" xfId="1" applyNumberFormat="1" applyFont="1" applyBorder="1" applyAlignment="1">
      <alignment horizontal="center" vertical="center"/>
    </xf>
    <xf numFmtId="164" fontId="35" fillId="0" borderId="29" xfId="59" applyFont="1" applyBorder="1" applyAlignment="1">
      <alignment horizontal="left" vertical="center" wrapText="1"/>
    </xf>
    <xf numFmtId="0" fontId="36" fillId="29" borderId="7" xfId="2" applyFont="1" applyFill="1" applyBorder="1" applyAlignment="1">
      <alignment vertical="center" wrapText="1"/>
    </xf>
    <xf numFmtId="49" fontId="36" fillId="28" borderId="5" xfId="1" applyNumberFormat="1" applyFont="1" applyFill="1" applyBorder="1" applyAlignment="1">
      <alignment horizontal="center" vertical="center"/>
    </xf>
    <xf numFmtId="0" fontId="36" fillId="30" borderId="12" xfId="2" applyFont="1" applyFill="1" applyBorder="1" applyAlignment="1">
      <alignment horizontal="center" vertical="center"/>
    </xf>
    <xf numFmtId="49" fontId="36" fillId="30" borderId="12" xfId="2" applyNumberFormat="1" applyFont="1" applyFill="1" applyBorder="1" applyAlignment="1">
      <alignment horizontal="center" vertical="center"/>
    </xf>
    <xf numFmtId="164" fontId="35" fillId="30" borderId="12" xfId="3" applyFont="1" applyFill="1" applyBorder="1" applyAlignment="1">
      <alignment horizontal="right" vertical="center"/>
    </xf>
    <xf numFmtId="0" fontId="36" fillId="0" borderId="3" xfId="1" applyFont="1" applyBorder="1" applyAlignment="1">
      <alignment vertical="center" wrapText="1"/>
    </xf>
    <xf numFmtId="0" fontId="37" fillId="0" borderId="0" xfId="9" applyFont="1" applyAlignment="1">
      <alignment vertical="center"/>
    </xf>
    <xf numFmtId="0" fontId="31" fillId="0" borderId="0" xfId="0" applyFont="1" applyAlignment="1">
      <alignment vertical="center"/>
    </xf>
    <xf numFmtId="0" fontId="36" fillId="0" borderId="0" xfId="1" applyFont="1" applyAlignment="1">
      <alignment vertical="center" wrapText="1"/>
    </xf>
    <xf numFmtId="0" fontId="36" fillId="0" borderId="0" xfId="1" applyFont="1" applyAlignment="1">
      <alignment horizontal="center" vertical="center"/>
    </xf>
    <xf numFmtId="0" fontId="36" fillId="0" borderId="0" xfId="1" applyFont="1" applyAlignment="1">
      <alignment horizontal="left" vertical="center" wrapText="1"/>
    </xf>
    <xf numFmtId="49" fontId="35" fillId="0" borderId="0" xfId="1" applyNumberFormat="1" applyFont="1" applyAlignment="1">
      <alignment horizontal="left" vertical="center"/>
    </xf>
    <xf numFmtId="0" fontId="31" fillId="0" borderId="0" xfId="0" applyFont="1" applyAlignment="1">
      <alignment horizontal="left" vertical="center"/>
    </xf>
    <xf numFmtId="0" fontId="0" fillId="0" borderId="0" xfId="0" applyAlignment="1">
      <alignment vertical="center" wrapText="1"/>
    </xf>
    <xf numFmtId="0" fontId="35" fillId="0" borderId="27" xfId="1" applyFont="1" applyBorder="1" applyAlignment="1">
      <alignment horizontal="center" vertical="center"/>
    </xf>
    <xf numFmtId="49" fontId="35" fillId="0" borderId="27" xfId="1" applyNumberFormat="1" applyFont="1" applyBorder="1" applyAlignment="1">
      <alignment horizontal="center" vertical="center"/>
    </xf>
    <xf numFmtId="164" fontId="35" fillId="0" borderId="27" xfId="59" applyFont="1" applyFill="1" applyBorder="1" applyAlignment="1">
      <alignment horizontal="left" vertical="center" wrapText="1"/>
    </xf>
    <xf numFmtId="10" fontId="36" fillId="29" borderId="9" xfId="68" applyNumberFormat="1" applyFont="1" applyFill="1" applyBorder="1" applyAlignment="1">
      <alignment vertical="center"/>
    </xf>
    <xf numFmtId="4" fontId="37" fillId="0" borderId="0" xfId="0" applyNumberFormat="1" applyFont="1" applyAlignment="1">
      <alignment horizontal="center" vertical="center"/>
    </xf>
    <xf numFmtId="0" fontId="38" fillId="0" borderId="0" xfId="0" applyFont="1"/>
    <xf numFmtId="164" fontId="37" fillId="0" borderId="0" xfId="59" applyFont="1" applyFill="1" applyBorder="1" applyAlignment="1">
      <alignment vertical="center"/>
    </xf>
    <xf numFmtId="164" fontId="41" fillId="0" borderId="0" xfId="59" applyFont="1" applyBorder="1" applyAlignment="1">
      <alignment vertical="center"/>
    </xf>
    <xf numFmtId="43" fontId="41" fillId="0" borderId="37" xfId="67" applyFont="1" applyBorder="1" applyAlignment="1">
      <alignment vertical="center"/>
    </xf>
    <xf numFmtId="43" fontId="38" fillId="0" borderId="37" xfId="67" applyFont="1" applyBorder="1" applyAlignment="1">
      <alignment vertical="center"/>
    </xf>
    <xf numFmtId="164" fontId="38" fillId="0" borderId="0" xfId="59" applyFont="1" applyFill="1" applyBorder="1" applyAlignment="1">
      <alignment vertical="center"/>
    </xf>
    <xf numFmtId="164" fontId="41" fillId="0" borderId="0" xfId="59" applyFont="1" applyAlignment="1">
      <alignment vertical="center"/>
    </xf>
    <xf numFmtId="43" fontId="41" fillId="0" borderId="37" xfId="67" applyFont="1" applyFill="1" applyBorder="1" applyAlignment="1">
      <alignment vertical="center"/>
    </xf>
    <xf numFmtId="43" fontId="38" fillId="0" borderId="37" xfId="67" applyFont="1" applyFill="1" applyBorder="1" applyAlignment="1">
      <alignment vertical="center"/>
    </xf>
    <xf numFmtId="164" fontId="41" fillId="0" borderId="0" xfId="59" applyFont="1" applyFill="1" applyAlignment="1">
      <alignment vertical="center"/>
    </xf>
    <xf numFmtId="164" fontId="38" fillId="0" borderId="37" xfId="59" applyFont="1" applyFill="1" applyBorder="1" applyAlignment="1">
      <alignment vertical="center"/>
    </xf>
    <xf numFmtId="9" fontId="38" fillId="0" borderId="38" xfId="10" applyFont="1" applyBorder="1" applyAlignment="1">
      <alignment horizontal="center" vertical="center"/>
    </xf>
    <xf numFmtId="10" fontId="36" fillId="33" borderId="9" xfId="68" applyNumberFormat="1" applyFont="1" applyFill="1" applyBorder="1" applyAlignment="1">
      <alignment vertical="center"/>
    </xf>
    <xf numFmtId="10" fontId="36" fillId="34" borderId="9" xfId="68" applyNumberFormat="1" applyFont="1" applyFill="1" applyBorder="1" applyAlignment="1">
      <alignment vertical="center"/>
    </xf>
    <xf numFmtId="0" fontId="6" fillId="0" borderId="0" xfId="0" applyFont="1" applyAlignment="1">
      <alignment vertical="center"/>
    </xf>
    <xf numFmtId="0" fontId="45" fillId="0" borderId="0" xfId="0" applyFont="1" applyAlignment="1">
      <alignment vertical="center" wrapText="1"/>
    </xf>
    <xf numFmtId="0" fontId="2" fillId="0" borderId="0" xfId="1" applyFont="1" applyAlignment="1">
      <alignment horizontal="center" vertical="center"/>
    </xf>
    <xf numFmtId="0" fontId="3" fillId="0" borderId="0" xfId="1" applyFont="1" applyAlignment="1">
      <alignment horizontal="center" vertical="center"/>
    </xf>
    <xf numFmtId="0" fontId="31" fillId="0" borderId="0" xfId="0" applyFont="1" applyAlignment="1">
      <alignment horizontal="center" vertical="center" wrapText="1"/>
    </xf>
    <xf numFmtId="10" fontId="0" fillId="0" borderId="0" xfId="68" applyNumberFormat="1" applyFont="1" applyAlignment="1">
      <alignment vertical="center" wrapText="1"/>
    </xf>
    <xf numFmtId="0" fontId="0" fillId="0" borderId="0" xfId="0" applyAlignment="1">
      <alignment horizontal="center" vertical="center" wrapText="1"/>
    </xf>
    <xf numFmtId="10" fontId="0" fillId="0" borderId="0" xfId="68" applyNumberFormat="1" applyFont="1" applyAlignment="1">
      <alignment horizontal="center" vertical="center" wrapText="1"/>
    </xf>
    <xf numFmtId="10" fontId="0" fillId="0" borderId="0" xfId="68" applyNumberFormat="1" applyFont="1" applyAlignment="1">
      <alignment horizontal="center" vertical="center"/>
    </xf>
    <xf numFmtId="49" fontId="6" fillId="0" borderId="0" xfId="0" applyNumberFormat="1" applyFont="1" applyAlignment="1">
      <alignment vertical="center"/>
    </xf>
    <xf numFmtId="0" fontId="4" fillId="0" borderId="0" xfId="0" applyFont="1" applyAlignment="1">
      <alignment horizontal="left" vertical="center"/>
    </xf>
    <xf numFmtId="10" fontId="46" fillId="0" borderId="51" xfId="0" applyNumberFormat="1" applyFont="1" applyBorder="1" applyAlignment="1">
      <alignment horizontal="center" vertical="center"/>
    </xf>
    <xf numFmtId="10" fontId="31" fillId="0" borderId="0" xfId="0" applyNumberFormat="1" applyFont="1" applyAlignment="1">
      <alignment vertical="center"/>
    </xf>
    <xf numFmtId="0" fontId="6" fillId="0" borderId="0" xfId="0" applyFont="1" applyAlignment="1">
      <alignment horizontal="center" vertical="center"/>
    </xf>
    <xf numFmtId="0" fontId="31" fillId="0" borderId="0" xfId="0" applyFont="1" applyAlignment="1">
      <alignment horizontal="right" vertical="center"/>
    </xf>
    <xf numFmtId="0" fontId="0" fillId="0" borderId="0" xfId="0" applyAlignment="1">
      <alignment horizontal="left" vertical="center"/>
    </xf>
    <xf numFmtId="0" fontId="48" fillId="0" borderId="0" xfId="0" applyFont="1" applyAlignment="1">
      <alignment vertical="center"/>
    </xf>
    <xf numFmtId="0" fontId="6" fillId="0" borderId="35" xfId="0" applyFont="1" applyBorder="1" applyAlignment="1">
      <alignment vertical="center"/>
    </xf>
    <xf numFmtId="0" fontId="6" fillId="0" borderId="50" xfId="0" applyFont="1" applyBorder="1" applyAlignment="1">
      <alignment horizontal="right" vertical="center"/>
    </xf>
    <xf numFmtId="164" fontId="35" fillId="0" borderId="55" xfId="59" applyFont="1" applyBorder="1" applyAlignment="1">
      <alignment horizontal="left" vertical="center" wrapText="1"/>
    </xf>
    <xf numFmtId="164" fontId="35" fillId="0" borderId="56" xfId="59" applyFont="1" applyFill="1" applyBorder="1" applyAlignment="1">
      <alignment horizontal="left" vertical="center" wrapText="1"/>
    </xf>
    <xf numFmtId="0" fontId="36" fillId="28" borderId="55" xfId="1" applyFont="1" applyFill="1" applyBorder="1" applyAlignment="1">
      <alignment horizontal="center" vertical="center" wrapText="1"/>
    </xf>
    <xf numFmtId="10" fontId="36" fillId="28" borderId="55" xfId="1" applyNumberFormat="1" applyFont="1" applyFill="1" applyBorder="1" applyAlignment="1">
      <alignment horizontal="center" vertical="center" wrapText="1"/>
    </xf>
    <xf numFmtId="0" fontId="36" fillId="28" borderId="12" xfId="2" applyFont="1" applyFill="1" applyBorder="1" applyAlignment="1">
      <alignment horizontal="center" vertical="center"/>
    </xf>
    <xf numFmtId="49" fontId="36" fillId="28" borderId="12" xfId="2" applyNumberFormat="1" applyFont="1" applyFill="1" applyBorder="1" applyAlignment="1">
      <alignment horizontal="center" vertical="center"/>
    </xf>
    <xf numFmtId="164" fontId="35" fillId="28" borderId="12" xfId="3" applyFont="1" applyFill="1" applyBorder="1" applyAlignment="1">
      <alignment horizontal="right" vertical="center"/>
    </xf>
    <xf numFmtId="0" fontId="36" fillId="28" borderId="0" xfId="1" applyFont="1" applyFill="1" applyAlignment="1">
      <alignment vertical="center"/>
    </xf>
    <xf numFmtId="164" fontId="41" fillId="28" borderId="0" xfId="59" applyFont="1" applyFill="1" applyAlignment="1">
      <alignment vertical="center"/>
    </xf>
    <xf numFmtId="164" fontId="41" fillId="28" borderId="0" xfId="59" applyFont="1" applyFill="1" applyBorder="1" applyAlignment="1">
      <alignment vertical="center"/>
    </xf>
    <xf numFmtId="49" fontId="0" fillId="26" borderId="32" xfId="0" applyNumberFormat="1" applyFill="1" applyBorder="1" applyAlignment="1">
      <alignment horizontal="left" vertical="center"/>
    </xf>
    <xf numFmtId="0" fontId="0" fillId="0" borderId="32" xfId="0" applyBorder="1" applyAlignment="1">
      <alignment horizontal="center" vertical="center"/>
    </xf>
    <xf numFmtId="4" fontId="0" fillId="0" borderId="32" xfId="0" applyNumberFormat="1" applyBorder="1" applyAlignment="1">
      <alignment vertical="center"/>
    </xf>
    <xf numFmtId="43" fontId="41" fillId="0" borderId="61" xfId="67" applyFont="1" applyFill="1" applyBorder="1" applyAlignment="1">
      <alignment vertical="center"/>
    </xf>
    <xf numFmtId="43" fontId="38" fillId="0" borderId="61" xfId="67" applyFont="1" applyFill="1" applyBorder="1" applyAlignment="1">
      <alignment vertical="center"/>
    </xf>
    <xf numFmtId="164" fontId="38" fillId="0" borderId="61" xfId="59" applyFont="1" applyFill="1" applyBorder="1" applyAlignment="1">
      <alignment vertical="center"/>
    </xf>
    <xf numFmtId="0" fontId="36" fillId="28" borderId="5" xfId="1" applyFont="1" applyFill="1" applyBorder="1" applyAlignment="1">
      <alignment horizontal="center" vertical="center"/>
    </xf>
    <xf numFmtId="164" fontId="36" fillId="28" borderId="5" xfId="59" applyFont="1" applyFill="1" applyBorder="1" applyAlignment="1">
      <alignment horizontal="left" vertical="center" wrapText="1"/>
    </xf>
    <xf numFmtId="164" fontId="36" fillId="28" borderId="55" xfId="59" applyFont="1" applyFill="1" applyBorder="1" applyAlignment="1">
      <alignment horizontal="left" vertical="center" wrapText="1"/>
    </xf>
    <xf numFmtId="164" fontId="39" fillId="0" borderId="0" xfId="59" applyFont="1" applyAlignment="1">
      <alignment vertical="center"/>
    </xf>
    <xf numFmtId="0" fontId="35" fillId="0" borderId="34" xfId="1" applyFont="1" applyBorder="1" applyAlignment="1">
      <alignment horizontal="center" vertical="center"/>
    </xf>
    <xf numFmtId="49" fontId="35" fillId="0" borderId="34" xfId="1" applyNumberFormat="1" applyFont="1" applyBorder="1" applyAlignment="1">
      <alignment horizontal="center" vertical="center"/>
    </xf>
    <xf numFmtId="164" fontId="35" fillId="0" borderId="34" xfId="59" applyFont="1" applyFill="1" applyBorder="1" applyAlignment="1">
      <alignment horizontal="left" vertical="center" wrapText="1"/>
    </xf>
    <xf numFmtId="164" fontId="3" fillId="0" borderId="34" xfId="59" applyFont="1" applyFill="1" applyBorder="1" applyAlignment="1">
      <alignment horizontal="center" vertical="center" wrapText="1"/>
    </xf>
    <xf numFmtId="0" fontId="36" fillId="0" borderId="3" xfId="47" applyFont="1" applyBorder="1" applyAlignment="1">
      <alignment horizontal="left" vertical="center"/>
    </xf>
    <xf numFmtId="49" fontId="32" fillId="26" borderId="0" xfId="0" applyNumberFormat="1" applyFont="1" applyFill="1" applyAlignment="1">
      <alignment horizontal="center" vertical="center"/>
    </xf>
    <xf numFmtId="4" fontId="33" fillId="3" borderId="0" xfId="66" applyNumberFormat="1" applyFont="1" applyFill="1" applyAlignment="1">
      <alignment horizontal="right" vertical="center"/>
    </xf>
    <xf numFmtId="164" fontId="36" fillId="30" borderId="62" xfId="3" applyFont="1" applyFill="1" applyBorder="1" applyAlignment="1">
      <alignment vertical="center"/>
    </xf>
    <xf numFmtId="10" fontId="35" fillId="30" borderId="55" xfId="68" applyNumberFormat="1" applyFont="1" applyFill="1" applyBorder="1" applyAlignment="1">
      <alignment horizontal="right" vertical="center"/>
    </xf>
    <xf numFmtId="43" fontId="41" fillId="0" borderId="64" xfId="67" applyFont="1" applyFill="1" applyBorder="1" applyAlignment="1">
      <alignment vertical="center"/>
    </xf>
    <xf numFmtId="43" fontId="38" fillId="0" borderId="64" xfId="67" applyFont="1" applyFill="1" applyBorder="1" applyAlignment="1">
      <alignment vertical="center"/>
    </xf>
    <xf numFmtId="164" fontId="35" fillId="0" borderId="5" xfId="59" applyFont="1" applyFill="1" applyBorder="1" applyAlignment="1">
      <alignment horizontal="left" vertical="center" wrapText="1"/>
    </xf>
    <xf numFmtId="164" fontId="35" fillId="0" borderId="55" xfId="59" applyFont="1" applyFill="1" applyBorder="1" applyAlignment="1">
      <alignment horizontal="left" vertical="center" wrapText="1"/>
    </xf>
    <xf numFmtId="164" fontId="35" fillId="0" borderId="29" xfId="59" applyFont="1" applyFill="1" applyBorder="1" applyAlignment="1">
      <alignment horizontal="left" vertical="center" wrapText="1"/>
    </xf>
    <xf numFmtId="43" fontId="35" fillId="0" borderId="5" xfId="67" applyFont="1" applyFill="1" applyBorder="1" applyAlignment="1">
      <alignment horizontal="left" vertical="center" wrapText="1"/>
    </xf>
    <xf numFmtId="43" fontId="35" fillId="0" borderId="55" xfId="67" applyFont="1" applyFill="1" applyBorder="1" applyAlignment="1">
      <alignment horizontal="left" vertical="center" wrapText="1"/>
    </xf>
    <xf numFmtId="164" fontId="35" fillId="0" borderId="64" xfId="59" applyFont="1" applyFill="1" applyBorder="1" applyAlignment="1">
      <alignment horizontal="right" vertical="center"/>
    </xf>
    <xf numFmtId="164" fontId="36" fillId="30" borderId="64" xfId="3" applyFont="1" applyFill="1" applyBorder="1" applyAlignment="1">
      <alignment vertical="center"/>
    </xf>
    <xf numFmtId="164" fontId="36" fillId="28" borderId="64" xfId="3" applyFont="1" applyFill="1" applyBorder="1" applyAlignment="1">
      <alignment vertical="center"/>
    </xf>
    <xf numFmtId="164" fontId="35" fillId="0" borderId="64" xfId="59" applyFont="1" applyBorder="1" applyAlignment="1">
      <alignment horizontal="right" vertical="center"/>
    </xf>
    <xf numFmtId="164" fontId="36" fillId="28" borderId="64" xfId="59" applyFont="1" applyFill="1" applyBorder="1" applyAlignment="1">
      <alignment horizontal="right" vertical="center"/>
    </xf>
    <xf numFmtId="43" fontId="38" fillId="30" borderId="64" xfId="67" applyFont="1" applyFill="1" applyBorder="1" applyAlignment="1">
      <alignment vertical="center"/>
    </xf>
    <xf numFmtId="164" fontId="3" fillId="0" borderId="28" xfId="59" applyFont="1" applyFill="1" applyBorder="1" applyAlignment="1">
      <alignment horizontal="center" vertical="center" wrapText="1"/>
    </xf>
    <xf numFmtId="164" fontId="3" fillId="0" borderId="56" xfId="59" applyFont="1" applyFill="1" applyBorder="1" applyAlignment="1">
      <alignment horizontal="center" vertical="center" wrapText="1"/>
    </xf>
    <xf numFmtId="164" fontId="3" fillId="30" borderId="65" xfId="3" applyFont="1" applyFill="1" applyBorder="1" applyAlignment="1">
      <alignment horizontal="center" vertical="center"/>
    </xf>
    <xf numFmtId="164" fontId="3" fillId="28" borderId="65" xfId="3" applyFont="1" applyFill="1" applyBorder="1" applyAlignment="1">
      <alignment horizontal="center" vertical="center"/>
    </xf>
    <xf numFmtId="164" fontId="3" fillId="0" borderId="28" xfId="59" applyFont="1" applyBorder="1" applyAlignment="1">
      <alignment horizontal="center" vertical="center" wrapText="1"/>
    </xf>
    <xf numFmtId="164" fontId="2" fillId="28" borderId="28" xfId="59" applyFont="1" applyFill="1" applyBorder="1" applyAlignment="1">
      <alignment horizontal="center" vertical="center" wrapText="1"/>
    </xf>
    <xf numFmtId="164" fontId="3" fillId="0" borderId="66" xfId="59" applyFont="1" applyBorder="1" applyAlignment="1">
      <alignment horizontal="center" vertical="center" wrapText="1"/>
    </xf>
    <xf numFmtId="165" fontId="36" fillId="34" borderId="8" xfId="4" applyNumberFormat="1" applyFont="1" applyFill="1" applyBorder="1">
      <alignment vertical="center"/>
    </xf>
    <xf numFmtId="165" fontId="36" fillId="33" borderId="8" xfId="4" applyNumberFormat="1" applyFont="1" applyFill="1" applyBorder="1">
      <alignment vertical="center"/>
    </xf>
    <xf numFmtId="4" fontId="36" fillId="0" borderId="0" xfId="1" applyNumberFormat="1" applyFont="1" applyAlignment="1">
      <alignment horizontal="center" vertical="center"/>
    </xf>
    <xf numFmtId="4" fontId="35" fillId="0" borderId="0" xfId="1" applyNumberFormat="1" applyFont="1" applyAlignment="1">
      <alignment horizontal="center" vertical="center"/>
    </xf>
    <xf numFmtId="4" fontId="36" fillId="0" borderId="64" xfId="1" applyNumberFormat="1" applyFont="1" applyBorder="1" applyAlignment="1">
      <alignment horizontal="center" vertical="center"/>
    </xf>
    <xf numFmtId="4" fontId="35" fillId="0" borderId="64" xfId="1" applyNumberFormat="1" applyFont="1" applyBorder="1" applyAlignment="1">
      <alignment horizontal="center" vertical="center"/>
    </xf>
    <xf numFmtId="164" fontId="36" fillId="30" borderId="69" xfId="3" applyFont="1" applyFill="1" applyBorder="1" applyAlignment="1">
      <alignment vertical="center"/>
    </xf>
    <xf numFmtId="43" fontId="41" fillId="0" borderId="68" xfId="67" applyFont="1" applyFill="1" applyBorder="1" applyAlignment="1">
      <alignment vertical="center"/>
    </xf>
    <xf numFmtId="164" fontId="36" fillId="30" borderId="68" xfId="3" applyFont="1" applyFill="1" applyBorder="1" applyAlignment="1">
      <alignment vertical="center"/>
    </xf>
    <xf numFmtId="164" fontId="36" fillId="28" borderId="68" xfId="3" applyFont="1" applyFill="1" applyBorder="1" applyAlignment="1">
      <alignment vertical="center"/>
    </xf>
    <xf numFmtId="164" fontId="35" fillId="0" borderId="68" xfId="59" applyFont="1" applyBorder="1" applyAlignment="1">
      <alignment horizontal="right" vertical="center"/>
    </xf>
    <xf numFmtId="43" fontId="41" fillId="0" borderId="68" xfId="67" applyFont="1" applyBorder="1" applyAlignment="1">
      <alignment vertical="center"/>
    </xf>
    <xf numFmtId="164" fontId="36" fillId="28" borderId="68" xfId="59" applyFont="1" applyFill="1" applyBorder="1" applyAlignment="1">
      <alignment horizontal="right" vertical="center"/>
    </xf>
    <xf numFmtId="10" fontId="36" fillId="33" borderId="7" xfId="68" applyNumberFormat="1" applyFont="1" applyFill="1" applyBorder="1" applyAlignment="1">
      <alignment vertical="center"/>
    </xf>
    <xf numFmtId="10" fontId="36" fillId="34" borderId="7" xfId="68" applyNumberFormat="1" applyFont="1" applyFill="1" applyBorder="1" applyAlignment="1">
      <alignment vertical="center"/>
    </xf>
    <xf numFmtId="164" fontId="38" fillId="0" borderId="70" xfId="59" applyFont="1" applyFill="1" applyBorder="1" applyAlignment="1">
      <alignment vertical="center"/>
    </xf>
    <xf numFmtId="164" fontId="36" fillId="30" borderId="70" xfId="3" applyFont="1" applyFill="1" applyBorder="1" applyAlignment="1">
      <alignment vertical="center"/>
    </xf>
    <xf numFmtId="164" fontId="36" fillId="28" borderId="70" xfId="3" applyFont="1" applyFill="1" applyBorder="1" applyAlignment="1">
      <alignment vertical="center"/>
    </xf>
    <xf numFmtId="164" fontId="35" fillId="0" borderId="70" xfId="59" applyFont="1" applyBorder="1" applyAlignment="1">
      <alignment horizontal="right" vertical="center"/>
    </xf>
    <xf numFmtId="164" fontId="36" fillId="28" borderId="70" xfId="59" applyFont="1" applyFill="1" applyBorder="1" applyAlignment="1">
      <alignment horizontal="right" vertical="center"/>
    </xf>
    <xf numFmtId="43" fontId="38" fillId="30" borderId="76" xfId="67" applyFont="1" applyFill="1" applyBorder="1" applyAlignment="1">
      <alignment vertical="center"/>
    </xf>
    <xf numFmtId="43" fontId="41" fillId="0" borderId="76" xfId="67" applyFont="1" applyFill="1" applyBorder="1" applyAlignment="1">
      <alignment vertical="center"/>
    </xf>
    <xf numFmtId="164" fontId="36" fillId="30" borderId="76" xfId="3" applyFont="1" applyFill="1" applyBorder="1" applyAlignment="1">
      <alignment vertical="center"/>
    </xf>
    <xf numFmtId="164" fontId="36" fillId="28" borderId="76" xfId="3" applyFont="1" applyFill="1" applyBorder="1" applyAlignment="1">
      <alignment vertical="center"/>
    </xf>
    <xf numFmtId="164" fontId="36" fillId="28" borderId="76" xfId="59" applyFont="1" applyFill="1" applyBorder="1" applyAlignment="1">
      <alignment horizontal="right" vertical="center"/>
    </xf>
    <xf numFmtId="10" fontId="36" fillId="29" borderId="67" xfId="68" applyNumberFormat="1" applyFont="1" applyFill="1" applyBorder="1" applyAlignment="1">
      <alignment vertical="center"/>
    </xf>
    <xf numFmtId="0" fontId="35" fillId="0" borderId="78" xfId="1" applyFont="1" applyBorder="1" applyAlignment="1">
      <alignment vertical="center"/>
    </xf>
    <xf numFmtId="164" fontId="38" fillId="38" borderId="70" xfId="59" applyFont="1" applyFill="1" applyBorder="1" applyAlignment="1">
      <alignment vertical="center"/>
    </xf>
    <xf numFmtId="43" fontId="50" fillId="0" borderId="64" xfId="67" applyFont="1" applyFill="1" applyBorder="1" applyAlignment="1">
      <alignment vertical="center"/>
    </xf>
    <xf numFmtId="166" fontId="50" fillId="0" borderId="74" xfId="68" applyNumberFormat="1" applyFont="1" applyFill="1" applyBorder="1" applyAlignment="1">
      <alignment vertical="center"/>
    </xf>
    <xf numFmtId="0" fontId="50" fillId="0" borderId="0" xfId="1" applyFont="1" applyAlignment="1">
      <alignment vertical="center"/>
    </xf>
    <xf numFmtId="164" fontId="50" fillId="0" borderId="37" xfId="59" applyFont="1" applyFill="1" applyBorder="1" applyAlignment="1">
      <alignment vertical="center"/>
    </xf>
    <xf numFmtId="164" fontId="51" fillId="30" borderId="64" xfId="3" applyFont="1" applyFill="1" applyBorder="1" applyAlignment="1">
      <alignment vertical="center"/>
    </xf>
    <xf numFmtId="164" fontId="50" fillId="0" borderId="64" xfId="59" applyFont="1" applyBorder="1" applyAlignment="1">
      <alignment horizontal="right" vertical="center"/>
    </xf>
    <xf numFmtId="164" fontId="50" fillId="0" borderId="64" xfId="59" applyFont="1" applyFill="1" applyBorder="1" applyAlignment="1">
      <alignment horizontal="right" vertical="center"/>
    </xf>
    <xf numFmtId="164" fontId="50" fillId="0" borderId="61" xfId="59" applyFont="1" applyFill="1" applyBorder="1" applyAlignment="1">
      <alignment vertical="center"/>
    </xf>
    <xf numFmtId="164" fontId="51" fillId="28" borderId="64" xfId="59" applyFont="1" applyFill="1" applyBorder="1" applyAlignment="1">
      <alignment horizontal="right" vertical="center"/>
    </xf>
    <xf numFmtId="165" fontId="51" fillId="29" borderId="8" xfId="4" applyNumberFormat="1" applyFont="1" applyFill="1" applyBorder="1">
      <alignment vertical="center"/>
    </xf>
    <xf numFmtId="166" fontId="50" fillId="0" borderId="0" xfId="68" applyNumberFormat="1" applyFont="1" applyAlignment="1">
      <alignment vertical="center"/>
    </xf>
    <xf numFmtId="166" fontId="51" fillId="30" borderId="74" xfId="68" applyNumberFormat="1" applyFont="1" applyFill="1" applyBorder="1" applyAlignment="1">
      <alignment vertical="center"/>
    </xf>
    <xf numFmtId="166" fontId="51" fillId="30" borderId="70" xfId="68" applyNumberFormat="1" applyFont="1" applyFill="1" applyBorder="1" applyAlignment="1">
      <alignment vertical="center"/>
    </xf>
    <xf numFmtId="166" fontId="50" fillId="28" borderId="74" xfId="68" applyNumberFormat="1" applyFont="1" applyFill="1" applyBorder="1" applyAlignment="1">
      <alignment vertical="center"/>
    </xf>
    <xf numFmtId="166" fontId="51" fillId="28" borderId="70" xfId="68" applyNumberFormat="1" applyFont="1" applyFill="1" applyBorder="1" applyAlignment="1">
      <alignment horizontal="right" vertical="center"/>
    </xf>
    <xf numFmtId="166" fontId="51" fillId="29" borderId="9" xfId="68" applyNumberFormat="1" applyFont="1" applyFill="1" applyBorder="1" applyAlignment="1">
      <alignment vertical="center"/>
    </xf>
    <xf numFmtId="166" fontId="50" fillId="0" borderId="77" xfId="68" applyNumberFormat="1" applyFont="1" applyBorder="1" applyAlignment="1">
      <alignment vertical="center"/>
    </xf>
    <xf numFmtId="10" fontId="51" fillId="29" borderId="9" xfId="68" applyNumberFormat="1" applyFont="1" applyFill="1" applyBorder="1" applyAlignment="1">
      <alignment vertical="center"/>
    </xf>
    <xf numFmtId="166" fontId="38" fillId="0" borderId="74" xfId="68" applyNumberFormat="1" applyFont="1" applyFill="1" applyBorder="1" applyAlignment="1">
      <alignment vertical="center"/>
    </xf>
    <xf numFmtId="164" fontId="41" fillId="39" borderId="0" xfId="59" applyFont="1" applyFill="1" applyAlignment="1">
      <alignment vertical="center"/>
    </xf>
    <xf numFmtId="164" fontId="38" fillId="39" borderId="37" xfId="59" applyFont="1" applyFill="1" applyBorder="1" applyAlignment="1">
      <alignment vertical="center"/>
    </xf>
    <xf numFmtId="43" fontId="50" fillId="3" borderId="74" xfId="67" applyFont="1" applyFill="1" applyBorder="1" applyAlignment="1">
      <alignment vertical="center"/>
    </xf>
    <xf numFmtId="164" fontId="38" fillId="3" borderId="70" xfId="59" applyFont="1" applyFill="1" applyBorder="1" applyAlignment="1">
      <alignment vertical="center"/>
    </xf>
    <xf numFmtId="0" fontId="38" fillId="0" borderId="0" xfId="1" applyFont="1" applyAlignment="1">
      <alignment vertical="center"/>
    </xf>
    <xf numFmtId="164" fontId="38" fillId="0" borderId="0" xfId="59" applyFont="1" applyFill="1" applyAlignment="1">
      <alignment vertical="center"/>
    </xf>
    <xf numFmtId="0" fontId="52" fillId="0" borderId="0" xfId="1" applyFont="1" applyAlignment="1">
      <alignment vertical="center"/>
    </xf>
    <xf numFmtId="164" fontId="53" fillId="30" borderId="75" xfId="3" applyFont="1" applyFill="1" applyBorder="1" applyAlignment="1">
      <alignment vertical="center"/>
    </xf>
    <xf numFmtId="164" fontId="52" fillId="0" borderId="75" xfId="59" applyFont="1" applyFill="1" applyBorder="1" applyAlignment="1">
      <alignment vertical="center"/>
    </xf>
    <xf numFmtId="164" fontId="52" fillId="3" borderId="75" xfId="59" applyFont="1" applyFill="1" applyBorder="1" applyAlignment="1">
      <alignment vertical="center"/>
    </xf>
    <xf numFmtId="165" fontId="53" fillId="29" borderId="10" xfId="4" applyNumberFormat="1" applyFont="1" applyFill="1" applyBorder="1">
      <alignment vertical="center"/>
    </xf>
    <xf numFmtId="0" fontId="52" fillId="0" borderId="79" xfId="1" applyFont="1" applyBorder="1" applyAlignment="1">
      <alignment vertical="center"/>
    </xf>
    <xf numFmtId="164" fontId="37" fillId="30" borderId="75" xfId="3" applyFont="1" applyFill="1" applyBorder="1" applyAlignment="1">
      <alignment vertical="center"/>
    </xf>
    <xf numFmtId="164" fontId="38" fillId="0" borderId="75" xfId="59" applyFont="1" applyFill="1" applyBorder="1" applyAlignment="1">
      <alignment vertical="center"/>
    </xf>
    <xf numFmtId="164" fontId="38" fillId="38" borderId="75" xfId="59" applyFont="1" applyFill="1" applyBorder="1" applyAlignment="1">
      <alignment vertical="center"/>
    </xf>
    <xf numFmtId="164" fontId="37" fillId="30" borderId="62" xfId="3" applyFont="1" applyFill="1" applyBorder="1" applyAlignment="1">
      <alignment vertical="center"/>
    </xf>
    <xf numFmtId="164" fontId="37" fillId="28" borderId="75" xfId="3" applyFont="1" applyFill="1" applyBorder="1" applyAlignment="1">
      <alignment vertical="center"/>
    </xf>
    <xf numFmtId="164" fontId="38" fillId="0" borderId="75" xfId="59" applyFont="1" applyBorder="1" applyAlignment="1">
      <alignment horizontal="right" vertical="center"/>
    </xf>
    <xf numFmtId="164" fontId="37" fillId="30" borderId="64" xfId="3" applyFont="1" applyFill="1" applyBorder="1" applyAlignment="1">
      <alignment vertical="center"/>
    </xf>
    <xf numFmtId="164" fontId="37" fillId="28" borderId="64" xfId="3" applyFont="1" applyFill="1" applyBorder="1" applyAlignment="1">
      <alignment vertical="center"/>
    </xf>
    <xf numFmtId="164" fontId="38" fillId="0" borderId="64" xfId="59" applyFont="1" applyBorder="1" applyAlignment="1">
      <alignment horizontal="right" vertical="center"/>
    </xf>
    <xf numFmtId="164" fontId="37" fillId="28" borderId="64" xfId="59" applyFont="1" applyFill="1" applyBorder="1" applyAlignment="1">
      <alignment horizontal="right" vertical="center"/>
    </xf>
    <xf numFmtId="164" fontId="37" fillId="28" borderId="75" xfId="59" applyFont="1" applyFill="1" applyBorder="1" applyAlignment="1">
      <alignment horizontal="right" vertical="center"/>
    </xf>
    <xf numFmtId="164" fontId="37" fillId="0" borderId="0" xfId="59" applyFont="1" applyAlignment="1">
      <alignment vertical="center"/>
    </xf>
    <xf numFmtId="164" fontId="3" fillId="3" borderId="28" xfId="59" applyFont="1" applyFill="1" applyBorder="1" applyAlignment="1">
      <alignment horizontal="center" vertical="center" wrapText="1"/>
    </xf>
    <xf numFmtId="166" fontId="52" fillId="0" borderId="74" xfId="68" applyNumberFormat="1" applyFont="1" applyFill="1" applyBorder="1" applyAlignment="1">
      <alignment vertical="center"/>
    </xf>
    <xf numFmtId="164" fontId="35" fillId="2" borderId="5" xfId="59" applyFont="1" applyFill="1" applyBorder="1" applyAlignment="1">
      <alignment horizontal="left" vertical="center" wrapText="1"/>
    </xf>
    <xf numFmtId="164" fontId="35" fillId="2" borderId="55" xfId="59" applyFont="1" applyFill="1" applyBorder="1" applyAlignment="1">
      <alignment horizontal="left" vertical="center" wrapText="1"/>
    </xf>
    <xf numFmtId="164" fontId="52" fillId="40" borderId="70" xfId="59" applyFont="1" applyFill="1" applyBorder="1" applyAlignment="1">
      <alignment vertical="center"/>
    </xf>
    <xf numFmtId="0" fontId="35" fillId="0" borderId="0" xfId="1" applyFont="1" applyBorder="1" applyAlignment="1">
      <alignment horizontal="center" vertical="center"/>
    </xf>
    <xf numFmtId="0" fontId="36" fillId="0" borderId="0" xfId="1" applyFont="1" applyBorder="1" applyAlignment="1">
      <alignment vertical="center" wrapText="1"/>
    </xf>
    <xf numFmtId="43" fontId="50" fillId="30" borderId="64" xfId="67" applyFont="1" applyFill="1" applyBorder="1" applyAlignment="1">
      <alignment vertical="center"/>
    </xf>
    <xf numFmtId="164" fontId="51" fillId="28" borderId="64" xfId="3" applyFont="1" applyFill="1" applyBorder="1" applyAlignment="1">
      <alignment vertical="center"/>
    </xf>
    <xf numFmtId="0" fontId="35" fillId="3" borderId="5" xfId="1" applyFont="1" applyFill="1" applyBorder="1" applyAlignment="1">
      <alignment horizontal="center" vertical="center"/>
    </xf>
    <xf numFmtId="49" fontId="35" fillId="3" borderId="5" xfId="1" applyNumberFormat="1" applyFont="1" applyFill="1" applyBorder="1" applyAlignment="1">
      <alignment horizontal="center" vertical="center"/>
    </xf>
    <xf numFmtId="0" fontId="35" fillId="3" borderId="0" xfId="1" applyFont="1" applyFill="1" applyAlignment="1">
      <alignment vertical="center"/>
    </xf>
    <xf numFmtId="0" fontId="31" fillId="0" borderId="0" xfId="0" applyFont="1" applyAlignment="1">
      <alignment horizontal="left" vertical="center" wrapText="1"/>
    </xf>
    <xf numFmtId="0" fontId="35" fillId="0" borderId="0" xfId="1" applyFont="1" applyAlignment="1">
      <alignment horizontal="center" vertical="center"/>
    </xf>
    <xf numFmtId="43" fontId="41" fillId="0" borderId="82" xfId="67" applyFont="1" applyFill="1" applyBorder="1" applyAlignment="1">
      <alignment vertical="center"/>
    </xf>
    <xf numFmtId="43" fontId="38" fillId="0" borderId="82" xfId="67" applyFont="1" applyFill="1" applyBorder="1" applyAlignment="1">
      <alignment vertical="center"/>
    </xf>
    <xf numFmtId="164" fontId="38" fillId="0" borderId="82" xfId="59" applyFont="1" applyFill="1" applyBorder="1" applyAlignment="1">
      <alignment vertical="center"/>
    </xf>
    <xf numFmtId="0" fontId="55" fillId="0" borderId="0" xfId="0" applyFont="1"/>
    <xf numFmtId="0" fontId="49" fillId="0" borderId="0" xfId="0" applyFont="1" applyAlignment="1">
      <alignment horizontal="center"/>
    </xf>
    <xf numFmtId="167" fontId="49" fillId="0" borderId="0" xfId="0" applyNumberFormat="1" applyFont="1"/>
    <xf numFmtId="49" fontId="0" fillId="0" borderId="0" xfId="0" applyNumberFormat="1" applyBorder="1" applyAlignment="1">
      <alignment vertical="center"/>
    </xf>
    <xf numFmtId="49" fontId="0" fillId="0" borderId="0" xfId="0" applyNumberFormat="1" applyBorder="1" applyAlignment="1">
      <alignment horizontal="left" vertical="center"/>
    </xf>
    <xf numFmtId="0" fontId="56" fillId="0" borderId="0" xfId="0" applyFont="1"/>
    <xf numFmtId="0" fontId="57" fillId="0" borderId="0" xfId="62" applyFont="1" applyAlignment="1">
      <alignment vertical="center" wrapText="1"/>
    </xf>
    <xf numFmtId="49" fontId="58" fillId="27" borderId="82" xfId="62" applyNumberFormat="1" applyFont="1" applyFill="1" applyBorder="1" applyAlignment="1">
      <alignment horizontal="center" vertical="center"/>
    </xf>
    <xf numFmtId="0" fontId="59" fillId="27" borderId="85" xfId="62" applyFont="1" applyFill="1" applyBorder="1" applyAlignment="1">
      <alignment horizontal="center" vertical="center" wrapText="1"/>
    </xf>
    <xf numFmtId="0" fontId="58" fillId="27" borderId="82" xfId="62" applyFont="1" applyFill="1" applyBorder="1" applyAlignment="1">
      <alignment horizontal="center" vertical="center"/>
    </xf>
    <xf numFmtId="4" fontId="58" fillId="27" borderId="82" xfId="62" applyNumberFormat="1" applyFont="1" applyFill="1" applyBorder="1" applyAlignment="1">
      <alignment horizontal="center" vertical="center"/>
    </xf>
    <xf numFmtId="0" fontId="56" fillId="0" borderId="32" xfId="0" applyFont="1" applyBorder="1" applyAlignment="1">
      <alignment vertical="center" wrapText="1"/>
    </xf>
    <xf numFmtId="4" fontId="54" fillId="0" borderId="32" xfId="0" applyNumberFormat="1" applyFont="1" applyBorder="1" applyAlignment="1">
      <alignment vertical="center"/>
    </xf>
    <xf numFmtId="0" fontId="56" fillId="0" borderId="31" xfId="0" applyFont="1" applyBorder="1" applyAlignment="1">
      <alignment vertical="center" wrapText="1"/>
    </xf>
    <xf numFmtId="4" fontId="54" fillId="0" borderId="31" xfId="0" applyNumberFormat="1" applyFont="1" applyBorder="1" applyAlignment="1">
      <alignment vertical="center"/>
    </xf>
    <xf numFmtId="0" fontId="56" fillId="3" borderId="31" xfId="0" applyFont="1" applyFill="1" applyBorder="1" applyAlignment="1">
      <alignment vertical="center" wrapText="1"/>
    </xf>
    <xf numFmtId="49" fontId="54" fillId="0" borderId="31" xfId="0" applyNumberFormat="1" applyFont="1" applyBorder="1" applyAlignment="1">
      <alignment horizontal="left" vertical="center"/>
    </xf>
    <xf numFmtId="0" fontId="60" fillId="0" borderId="31" xfId="0" applyFont="1" applyBorder="1" applyAlignment="1">
      <alignment vertical="center" wrapText="1"/>
    </xf>
    <xf numFmtId="0" fontId="54" fillId="0" borderId="31" xfId="0" applyFont="1" applyBorder="1" applyAlignment="1">
      <alignment horizontal="center" vertical="center"/>
    </xf>
    <xf numFmtId="49" fontId="0" fillId="3" borderId="0" xfId="0" applyNumberFormat="1" applyFill="1" applyBorder="1" applyAlignment="1">
      <alignment vertical="center"/>
    </xf>
    <xf numFmtId="0" fontId="0" fillId="26" borderId="32" xfId="0" applyFill="1" applyBorder="1" applyAlignment="1">
      <alignment vertical="center"/>
    </xf>
    <xf numFmtId="0" fontId="0" fillId="0" borderId="32" xfId="0" applyBorder="1" applyAlignment="1">
      <alignment horizontal="left" vertical="center" wrapText="1"/>
    </xf>
    <xf numFmtId="43" fontId="0" fillId="0" borderId="32" xfId="67" applyFont="1" applyBorder="1" applyAlignment="1">
      <alignment vertical="center"/>
    </xf>
    <xf numFmtId="0" fontId="0" fillId="0" borderId="31" xfId="0" applyBorder="1" applyAlignment="1">
      <alignment vertical="center"/>
    </xf>
    <xf numFmtId="0" fontId="0" fillId="0" borderId="31" xfId="0" applyBorder="1" applyAlignment="1">
      <alignment horizontal="left" vertical="center" wrapText="1"/>
    </xf>
    <xf numFmtId="43" fontId="0" fillId="0" borderId="31" xfId="67" applyFont="1" applyBorder="1" applyAlignment="1">
      <alignment vertical="center"/>
    </xf>
    <xf numFmtId="49" fontId="56" fillId="0" borderId="0" xfId="0" applyNumberFormat="1" applyFont="1" applyBorder="1" applyAlignment="1">
      <alignment vertical="center"/>
    </xf>
    <xf numFmtId="49" fontId="4" fillId="0" borderId="0" xfId="0" applyNumberFormat="1" applyFont="1" applyAlignment="1">
      <alignment vertical="center"/>
    </xf>
    <xf numFmtId="0" fontId="4" fillId="0" borderId="0" xfId="0" applyFont="1" applyAlignment="1">
      <alignment vertical="center"/>
    </xf>
    <xf numFmtId="0" fontId="4" fillId="0" borderId="52" xfId="0" applyFont="1" applyBorder="1" applyAlignment="1">
      <alignment horizontal="center" vertical="center"/>
    </xf>
    <xf numFmtId="0" fontId="4" fillId="3" borderId="53" xfId="0" applyFont="1" applyFill="1" applyBorder="1" applyAlignment="1">
      <alignment horizontal="left" vertical="center" wrapText="1"/>
    </xf>
    <xf numFmtId="0" fontId="6" fillId="3" borderId="54" xfId="0" applyFont="1" applyFill="1" applyBorder="1" applyAlignment="1">
      <alignment horizontal="center" vertical="center"/>
    </xf>
    <xf numFmtId="0" fontId="4" fillId="3" borderId="53" xfId="0" applyFont="1" applyFill="1" applyBorder="1" applyAlignment="1">
      <alignment horizontal="left" vertical="center"/>
    </xf>
    <xf numFmtId="0" fontId="4" fillId="3" borderId="54" xfId="0" applyFont="1" applyFill="1" applyBorder="1" applyAlignment="1">
      <alignment horizontal="center" vertical="center"/>
    </xf>
    <xf numFmtId="10" fontId="4" fillId="0" borderId="47" xfId="0" applyNumberFormat="1" applyFont="1" applyBorder="1" applyAlignment="1">
      <alignment horizontal="center" vertical="center"/>
    </xf>
    <xf numFmtId="10" fontId="4" fillId="0" borderId="48" xfId="0" applyNumberFormat="1" applyFont="1" applyBorder="1" applyAlignment="1">
      <alignment horizontal="center" vertical="center"/>
    </xf>
    <xf numFmtId="10" fontId="4" fillId="0" borderId="49" xfId="0" applyNumberFormat="1" applyFont="1" applyBorder="1" applyAlignment="1">
      <alignment horizontal="center" vertical="center"/>
    </xf>
    <xf numFmtId="0" fontId="31" fillId="0" borderId="81" xfId="0" applyFont="1" applyBorder="1" applyAlignment="1">
      <alignment horizontal="center" vertical="center"/>
    </xf>
    <xf numFmtId="0" fontId="6" fillId="0" borderId="82" xfId="0" applyFont="1" applyBorder="1" applyAlignment="1">
      <alignment vertical="center"/>
    </xf>
    <xf numFmtId="10" fontId="31" fillId="0" borderId="83" xfId="68" applyNumberFormat="1" applyFont="1" applyBorder="1" applyAlignment="1">
      <alignment horizontal="center" vertical="center"/>
    </xf>
    <xf numFmtId="10" fontId="31" fillId="3" borderId="83" xfId="0" applyNumberFormat="1" applyFont="1" applyFill="1" applyBorder="1" applyAlignment="1">
      <alignment horizontal="center" vertical="center"/>
    </xf>
    <xf numFmtId="0" fontId="31" fillId="0" borderId="81" xfId="0" applyFont="1" applyBorder="1" applyAlignment="1">
      <alignment vertical="center"/>
    </xf>
    <xf numFmtId="0" fontId="31" fillId="0" borderId="82" xfId="0" applyFont="1" applyBorder="1" applyAlignment="1">
      <alignment vertical="center"/>
    </xf>
    <xf numFmtId="10" fontId="31" fillId="0" borderId="83" xfId="0" applyNumberFormat="1" applyFont="1" applyBorder="1" applyAlignment="1">
      <alignment horizontal="center" vertical="center"/>
    </xf>
    <xf numFmtId="0" fontId="47" fillId="0" borderId="82" xfId="0" applyFont="1" applyBorder="1" applyAlignment="1">
      <alignment vertical="center"/>
    </xf>
    <xf numFmtId="0" fontId="31" fillId="3" borderId="0" xfId="0" applyFont="1" applyFill="1" applyAlignment="1">
      <alignment horizontal="center" vertical="center" wrapText="1"/>
    </xf>
    <xf numFmtId="0" fontId="0" fillId="0" borderId="0" xfId="0" applyBorder="1"/>
    <xf numFmtId="0" fontId="36" fillId="0" borderId="0" xfId="1" applyFont="1" applyBorder="1" applyAlignment="1">
      <alignment horizontal="center" vertical="center"/>
    </xf>
    <xf numFmtId="0" fontId="35" fillId="0" borderId="0" xfId="1" applyFont="1" applyBorder="1" applyAlignment="1">
      <alignment vertical="center"/>
    </xf>
    <xf numFmtId="0" fontId="35" fillId="0" borderId="0" xfId="1" applyFont="1" applyBorder="1" applyAlignment="1">
      <alignment vertical="center" wrapText="1"/>
    </xf>
    <xf numFmtId="0" fontId="36" fillId="0" borderId="0" xfId="1" applyFont="1" applyBorder="1" applyAlignment="1">
      <alignment horizontal="left" vertical="center"/>
    </xf>
    <xf numFmtId="1" fontId="35" fillId="0" borderId="0" xfId="1" applyNumberFormat="1" applyFont="1" applyAlignment="1">
      <alignment horizontal="center" vertical="center"/>
    </xf>
    <xf numFmtId="0" fontId="36" fillId="0" borderId="0" xfId="1" applyFont="1" applyBorder="1" applyAlignment="1">
      <alignment vertical="center"/>
    </xf>
    <xf numFmtId="0" fontId="35" fillId="0" borderId="0" xfId="1" applyFont="1" applyBorder="1" applyAlignment="1">
      <alignment horizontal="left" vertical="center"/>
    </xf>
    <xf numFmtId="0" fontId="36" fillId="0" borderId="0" xfId="1" applyFont="1" applyBorder="1" applyAlignment="1">
      <alignment horizontal="center" vertical="center" wrapText="1"/>
    </xf>
    <xf numFmtId="0" fontId="35" fillId="0" borderId="2" xfId="1" applyFont="1" applyBorder="1" applyAlignment="1">
      <alignment horizontal="center" vertical="center"/>
    </xf>
    <xf numFmtId="49" fontId="37" fillId="3" borderId="0" xfId="9" applyNumberFormat="1" applyFont="1" applyFill="1" applyAlignment="1">
      <alignment horizontal="center" vertical="center"/>
    </xf>
    <xf numFmtId="49" fontId="38" fillId="42" borderId="14" xfId="9" applyNumberFormat="1" applyFont="1" applyFill="1" applyBorder="1" applyAlignment="1">
      <alignment horizontal="center" vertical="center"/>
    </xf>
    <xf numFmtId="164" fontId="38" fillId="3" borderId="0" xfId="3" applyFont="1" applyFill="1" applyBorder="1" applyAlignment="1">
      <alignment vertical="center"/>
    </xf>
    <xf numFmtId="164" fontId="38" fillId="43" borderId="14" xfId="3" applyFont="1" applyFill="1" applyBorder="1" applyAlignment="1">
      <alignment horizontal="center" vertical="center"/>
    </xf>
    <xf numFmtId="164" fontId="38" fillId="32" borderId="0" xfId="3" applyFont="1" applyFill="1" applyBorder="1" applyAlignment="1">
      <alignment vertical="center"/>
    </xf>
    <xf numFmtId="164" fontId="37" fillId="3" borderId="7" xfId="3" applyFont="1" applyFill="1" applyBorder="1" applyAlignment="1">
      <alignment horizontal="center" vertical="center"/>
    </xf>
    <xf numFmtId="9" fontId="63" fillId="3" borderId="0" xfId="9" applyNumberFormat="1" applyFont="1" applyFill="1" applyAlignment="1">
      <alignment vertical="center"/>
    </xf>
    <xf numFmtId="0" fontId="38" fillId="3" borderId="0" xfId="9" applyFont="1" applyFill="1" applyAlignment="1">
      <alignment vertical="center"/>
    </xf>
    <xf numFmtId="0" fontId="38" fillId="0" borderId="0" xfId="9" applyFont="1" applyAlignment="1">
      <alignment horizontal="center" vertical="center"/>
    </xf>
    <xf numFmtId="164" fontId="64" fillId="3" borderId="0" xfId="9" applyNumberFormat="1" applyFont="1" applyFill="1" applyAlignment="1">
      <alignment vertical="center"/>
    </xf>
    <xf numFmtId="164" fontId="38" fillId="3" borderId="0" xfId="9" applyNumberFormat="1" applyFont="1" applyFill="1" applyAlignment="1">
      <alignment vertical="center"/>
    </xf>
    <xf numFmtId="0" fontId="4" fillId="0" borderId="0" xfId="9" applyFont="1" applyAlignment="1">
      <alignment horizontal="center" vertical="center"/>
    </xf>
    <xf numFmtId="0" fontId="4" fillId="3" borderId="0" xfId="9" applyFont="1" applyFill="1" applyAlignment="1">
      <alignment vertical="center"/>
    </xf>
    <xf numFmtId="0" fontId="54" fillId="0" borderId="0" xfId="0" applyFont="1"/>
    <xf numFmtId="1" fontId="36" fillId="0" borderId="0" xfId="1" applyNumberFormat="1" applyFont="1" applyAlignment="1">
      <alignment horizontal="center" vertical="center"/>
    </xf>
    <xf numFmtId="0" fontId="37" fillId="0" borderId="0" xfId="1" applyFont="1" applyAlignment="1">
      <alignment horizontal="center" vertical="center"/>
    </xf>
    <xf numFmtId="44" fontId="36" fillId="0" borderId="0" xfId="69" applyFont="1" applyAlignment="1">
      <alignment horizontal="center" vertical="center"/>
    </xf>
    <xf numFmtId="0" fontId="50" fillId="0" borderId="0" xfId="1" applyFont="1" applyAlignment="1">
      <alignment horizontal="center" vertical="center"/>
    </xf>
    <xf numFmtId="1" fontId="36" fillId="0" borderId="0" xfId="1" applyNumberFormat="1" applyFont="1" applyAlignment="1">
      <alignment vertical="center"/>
    </xf>
    <xf numFmtId="0" fontId="38" fillId="0" borderId="0" xfId="1" applyFont="1" applyAlignment="1">
      <alignment horizontal="center" vertical="center" wrapText="1"/>
    </xf>
    <xf numFmtId="0" fontId="38" fillId="0" borderId="0" xfId="1" applyFont="1" applyAlignment="1">
      <alignment vertical="center" wrapText="1"/>
    </xf>
    <xf numFmtId="44" fontId="35" fillId="0" borderId="0" xfId="69" applyFont="1" applyAlignment="1">
      <alignment vertical="center" wrapText="1"/>
    </xf>
    <xf numFmtId="1" fontId="35" fillId="0" borderId="0" xfId="1" applyNumberFormat="1" applyFont="1" applyAlignment="1">
      <alignment vertical="center"/>
    </xf>
    <xf numFmtId="0" fontId="38" fillId="0" borderId="0" xfId="1" applyFont="1" applyAlignment="1">
      <alignment horizontal="center" vertical="center"/>
    </xf>
    <xf numFmtId="1" fontId="35" fillId="0" borderId="0" xfId="1" applyNumberFormat="1" applyFont="1" applyAlignment="1">
      <alignment vertical="center" wrapText="1"/>
    </xf>
    <xf numFmtId="44" fontId="35" fillId="0" borderId="0" xfId="69" applyFont="1" applyAlignment="1">
      <alignment vertical="center"/>
    </xf>
    <xf numFmtId="0" fontId="36" fillId="28" borderId="84" xfId="1" applyFont="1" applyFill="1" applyBorder="1" applyAlignment="1">
      <alignment horizontal="center" vertical="center" wrapText="1"/>
    </xf>
    <xf numFmtId="10" fontId="36" fillId="28" borderId="85" xfId="1" applyNumberFormat="1" applyFont="1" applyFill="1" applyBorder="1" applyAlignment="1">
      <alignment horizontal="center" vertical="center" wrapText="1"/>
    </xf>
    <xf numFmtId="0" fontId="37" fillId="0" borderId="0" xfId="1" applyFont="1" applyAlignment="1">
      <alignment vertical="center"/>
    </xf>
    <xf numFmtId="4" fontId="38" fillId="0" borderId="0" xfId="1" applyNumberFormat="1" applyFont="1" applyAlignment="1">
      <alignment horizontal="center" vertical="center"/>
    </xf>
    <xf numFmtId="4" fontId="38" fillId="0" borderId="0" xfId="59" applyNumberFormat="1" applyFont="1" applyAlignment="1">
      <alignment horizontal="right" vertical="center"/>
    </xf>
    <xf numFmtId="0" fontId="38" fillId="41" borderId="77" xfId="1" applyFont="1" applyFill="1" applyBorder="1" applyAlignment="1">
      <alignment horizontal="center" vertical="center"/>
    </xf>
    <xf numFmtId="49" fontId="38" fillId="41" borderId="78" xfId="2" applyNumberFormat="1" applyFont="1" applyFill="1" applyBorder="1" applyAlignment="1">
      <alignment horizontal="center" vertical="center"/>
    </xf>
    <xf numFmtId="1" fontId="38" fillId="41" borderId="78" xfId="2" applyNumberFormat="1" applyFont="1" applyFill="1" applyBorder="1" applyAlignment="1">
      <alignment horizontal="center" vertical="center"/>
    </xf>
    <xf numFmtId="0" fontId="38" fillId="41" borderId="78" xfId="2" applyFont="1" applyFill="1" applyBorder="1" applyAlignment="1">
      <alignment horizontal="center" vertical="center" wrapText="1"/>
    </xf>
    <xf numFmtId="0" fontId="38" fillId="41" borderId="78" xfId="2" applyFont="1" applyFill="1" applyBorder="1" applyAlignment="1">
      <alignment horizontal="center" vertical="center"/>
    </xf>
    <xf numFmtId="4" fontId="38" fillId="41" borderId="78" xfId="3" applyNumberFormat="1" applyFont="1" applyFill="1" applyBorder="1" applyAlignment="1">
      <alignment horizontal="center" vertical="center"/>
    </xf>
    <xf numFmtId="4" fontId="38" fillId="41" borderId="91" xfId="3" applyNumberFormat="1" applyFont="1" applyFill="1" applyBorder="1" applyAlignment="1">
      <alignment horizontal="center" vertical="center"/>
    </xf>
    <xf numFmtId="4" fontId="38" fillId="41" borderId="65" xfId="3" applyNumberFormat="1" applyFont="1" applyFill="1" applyBorder="1" applyAlignment="1">
      <alignment horizontal="center" vertical="center"/>
    </xf>
    <xf numFmtId="4" fontId="38" fillId="41" borderId="63" xfId="3" applyNumberFormat="1" applyFont="1" applyFill="1" applyBorder="1" applyAlignment="1">
      <alignment horizontal="center" vertical="center"/>
    </xf>
    <xf numFmtId="44" fontId="38" fillId="41" borderId="79" xfId="69" applyFont="1" applyFill="1" applyBorder="1" applyAlignment="1">
      <alignment horizontal="center" vertical="center"/>
    </xf>
    <xf numFmtId="0" fontId="38" fillId="29" borderId="57" xfId="1" applyFont="1" applyFill="1" applyBorder="1" applyAlignment="1">
      <alignment horizontal="center" vertical="center"/>
    </xf>
    <xf numFmtId="49" fontId="38" fillId="29" borderId="58" xfId="2" applyNumberFormat="1" applyFont="1" applyFill="1" applyBorder="1" applyAlignment="1">
      <alignment horizontal="center" vertical="center"/>
    </xf>
    <xf numFmtId="1" fontId="38" fillId="29" borderId="58" xfId="2" applyNumberFormat="1" applyFont="1" applyFill="1" applyBorder="1" applyAlignment="1">
      <alignment horizontal="center" vertical="center"/>
    </xf>
    <xf numFmtId="0" fontId="38" fillId="29" borderId="58" xfId="2" applyFont="1" applyFill="1" applyBorder="1" applyAlignment="1">
      <alignment horizontal="center" vertical="center" wrapText="1"/>
    </xf>
    <xf numFmtId="0" fontId="38" fillId="29" borderId="58" xfId="2" applyFont="1" applyFill="1" applyBorder="1" applyAlignment="1">
      <alignment horizontal="center" vertical="center"/>
    </xf>
    <xf numFmtId="4" fontId="38" fillId="29" borderId="58" xfId="3" applyNumberFormat="1" applyFont="1" applyFill="1" applyBorder="1" applyAlignment="1">
      <alignment horizontal="center" vertical="center"/>
    </xf>
    <xf numFmtId="4" fontId="38" fillId="29" borderId="92" xfId="3" applyNumberFormat="1" applyFont="1" applyFill="1" applyBorder="1" applyAlignment="1">
      <alignment horizontal="center" vertical="center"/>
    </xf>
    <xf numFmtId="4" fontId="38" fillId="29" borderId="59" xfId="3" applyNumberFormat="1" applyFont="1" applyFill="1" applyBorder="1" applyAlignment="1">
      <alignment horizontal="center" vertical="center"/>
    </xf>
    <xf numFmtId="4" fontId="38" fillId="29" borderId="60" xfId="3" applyNumberFormat="1" applyFont="1" applyFill="1" applyBorder="1" applyAlignment="1">
      <alignment horizontal="center" vertical="center"/>
    </xf>
    <xf numFmtId="4" fontId="38" fillId="29" borderId="12" xfId="3" applyNumberFormat="1" applyFont="1" applyFill="1" applyBorder="1" applyAlignment="1">
      <alignment horizontal="center" vertical="center"/>
    </xf>
    <xf numFmtId="0" fontId="38" fillId="29" borderId="11" xfId="1" applyFont="1" applyFill="1" applyBorder="1" applyAlignment="1">
      <alignment horizontal="center" vertical="center"/>
    </xf>
    <xf numFmtId="49" fontId="38" fillId="29" borderId="12" xfId="2" applyNumberFormat="1" applyFont="1" applyFill="1" applyBorder="1" applyAlignment="1">
      <alignment horizontal="center" vertical="center"/>
    </xf>
    <xf numFmtId="1" fontId="38" fillId="29" borderId="12" xfId="2" applyNumberFormat="1" applyFont="1" applyFill="1" applyBorder="1" applyAlignment="1">
      <alignment horizontal="center" vertical="center"/>
    </xf>
    <xf numFmtId="0" fontId="38" fillId="29" borderId="12" xfId="2" applyFont="1" applyFill="1" applyBorder="1" applyAlignment="1">
      <alignment horizontal="center" vertical="center" wrapText="1"/>
    </xf>
    <xf numFmtId="0" fontId="38" fillId="29" borderId="12" xfId="2" applyFont="1" applyFill="1" applyBorder="1" applyAlignment="1">
      <alignment horizontal="center" vertical="center"/>
    </xf>
    <xf numFmtId="164" fontId="36" fillId="30" borderId="82" xfId="3" applyFont="1" applyFill="1" applyBorder="1" applyAlignment="1">
      <alignment vertical="center"/>
    </xf>
    <xf numFmtId="164" fontId="36" fillId="30" borderId="93" xfId="3" applyFont="1" applyFill="1" applyBorder="1" applyAlignment="1">
      <alignment vertical="center"/>
    </xf>
    <xf numFmtId="43" fontId="38" fillId="30" borderId="82" xfId="67" applyFont="1" applyFill="1" applyBorder="1" applyAlignment="1">
      <alignment vertical="center"/>
    </xf>
    <xf numFmtId="43" fontId="39" fillId="30" borderId="82" xfId="67" applyFont="1" applyFill="1" applyBorder="1" applyAlignment="1">
      <alignment horizontal="right" vertical="center"/>
    </xf>
    <xf numFmtId="43" fontId="38" fillId="33" borderId="82" xfId="67" applyFont="1" applyFill="1" applyBorder="1" applyAlignment="1">
      <alignment vertical="center"/>
    </xf>
    <xf numFmtId="43" fontId="39" fillId="33" borderId="82" xfId="67" applyFont="1" applyFill="1" applyBorder="1" applyAlignment="1">
      <alignment horizontal="right" vertical="center"/>
    </xf>
    <xf numFmtId="43" fontId="38" fillId="34" borderId="82" xfId="67" applyFont="1" applyFill="1" applyBorder="1" applyAlignment="1">
      <alignment vertical="center"/>
    </xf>
    <xf numFmtId="43" fontId="39" fillId="34" borderId="82" xfId="67" applyFont="1" applyFill="1" applyBorder="1" applyAlignment="1">
      <alignment horizontal="right" vertical="center"/>
    </xf>
    <xf numFmtId="0" fontId="38" fillId="0" borderId="82" xfId="1" applyFont="1" applyFill="1" applyBorder="1" applyAlignment="1">
      <alignment horizontal="center" vertical="center"/>
    </xf>
    <xf numFmtId="0" fontId="35" fillId="0" borderId="82" xfId="1" applyFont="1" applyFill="1" applyBorder="1" applyAlignment="1">
      <alignment horizontal="center" vertical="center"/>
    </xf>
    <xf numFmtId="1" fontId="35" fillId="3" borderId="82" xfId="1" applyNumberFormat="1" applyFont="1" applyFill="1" applyBorder="1" applyAlignment="1">
      <alignment horizontal="center" vertical="center"/>
    </xf>
    <xf numFmtId="0" fontId="38" fillId="3" borderId="82" xfId="1" applyFont="1" applyFill="1" applyBorder="1" applyAlignment="1">
      <alignment horizontal="center" vertical="center" wrapText="1"/>
    </xf>
    <xf numFmtId="0" fontId="41" fillId="3" borderId="82" xfId="1" applyFont="1" applyFill="1" applyBorder="1" applyAlignment="1">
      <alignment horizontal="center" vertical="center" wrapText="1"/>
    </xf>
    <xf numFmtId="164" fontId="35" fillId="3" borderId="82" xfId="59" applyFont="1" applyFill="1" applyBorder="1" applyAlignment="1">
      <alignment horizontal="right" vertical="center"/>
    </xf>
    <xf numFmtId="164" fontId="38" fillId="28" borderId="82" xfId="59" applyFont="1" applyFill="1" applyBorder="1" applyAlignment="1">
      <alignment horizontal="center" vertical="center"/>
    </xf>
    <xf numFmtId="164" fontId="35" fillId="0" borderId="94" xfId="59" applyFont="1" applyFill="1" applyBorder="1" applyAlignment="1">
      <alignment horizontal="right" vertical="center"/>
    </xf>
    <xf numFmtId="0" fontId="36" fillId="0" borderId="0" xfId="1" applyFont="1" applyFill="1" applyAlignment="1">
      <alignment vertical="center"/>
    </xf>
    <xf numFmtId="0" fontId="35" fillId="32" borderId="82" xfId="1" applyFont="1" applyFill="1" applyBorder="1" applyAlignment="1">
      <alignment horizontal="center" vertical="center"/>
    </xf>
    <xf numFmtId="10" fontId="35" fillId="32" borderId="82" xfId="1" applyNumberFormat="1" applyFont="1" applyFill="1" applyBorder="1" applyAlignment="1">
      <alignment horizontal="center" vertical="center"/>
    </xf>
    <xf numFmtId="0" fontId="35" fillId="3" borderId="0" xfId="1" applyFont="1" applyFill="1" applyAlignment="1">
      <alignment horizontal="center" vertical="center" wrapText="1"/>
    </xf>
    <xf numFmtId="0" fontId="35" fillId="0" borderId="0" xfId="69" applyNumberFormat="1" applyFont="1" applyAlignment="1">
      <alignment vertical="center"/>
    </xf>
    <xf numFmtId="0" fontId="35" fillId="32" borderId="82" xfId="1" applyFont="1" applyFill="1" applyBorder="1" applyAlignment="1">
      <alignment vertical="center"/>
    </xf>
    <xf numFmtId="164" fontId="65" fillId="0" borderId="64" xfId="59" applyFont="1" applyFill="1" applyBorder="1" applyAlignment="1">
      <alignment horizontal="right" vertical="center"/>
    </xf>
    <xf numFmtId="10" fontId="50" fillId="0" borderId="0" xfId="1" applyNumberFormat="1" applyFont="1" applyAlignment="1">
      <alignment vertical="center"/>
    </xf>
    <xf numFmtId="164" fontId="2" fillId="3" borderId="28" xfId="59" applyFont="1" applyFill="1" applyBorder="1" applyAlignment="1">
      <alignment horizontal="center" vertical="center" wrapText="1"/>
    </xf>
    <xf numFmtId="164" fontId="2" fillId="0" borderId="28" xfId="59" applyFont="1" applyFill="1" applyBorder="1" applyAlignment="1">
      <alignment horizontal="center" vertical="center" wrapText="1"/>
    </xf>
    <xf numFmtId="164" fontId="6" fillId="3" borderId="28" xfId="59" applyFont="1" applyFill="1" applyBorder="1" applyAlignment="1">
      <alignment horizontal="center" vertical="center" wrapText="1"/>
    </xf>
    <xf numFmtId="164" fontId="35" fillId="0" borderId="98" xfId="59" applyFont="1" applyFill="1" applyBorder="1" applyAlignment="1">
      <alignment horizontal="left" vertical="center" wrapText="1"/>
    </xf>
    <xf numFmtId="164" fontId="2" fillId="3" borderId="98" xfId="59" applyFont="1" applyFill="1" applyBorder="1" applyAlignment="1">
      <alignment horizontal="center" vertical="center" wrapText="1"/>
    </xf>
    <xf numFmtId="164" fontId="35" fillId="0" borderId="95" xfId="59" applyFont="1" applyFill="1" applyBorder="1" applyAlignment="1">
      <alignment horizontal="right" vertical="center"/>
    </xf>
    <xf numFmtId="43" fontId="41" fillId="0" borderId="95" xfId="67" applyFont="1" applyFill="1" applyBorder="1" applyAlignment="1">
      <alignment vertical="center"/>
    </xf>
    <xf numFmtId="43" fontId="38" fillId="0" borderId="95" xfId="67" applyFont="1" applyFill="1" applyBorder="1" applyAlignment="1">
      <alignment vertical="center"/>
    </xf>
    <xf numFmtId="43" fontId="50" fillId="0" borderId="95" xfId="67" applyFont="1" applyFill="1" applyBorder="1" applyAlignment="1">
      <alignment vertical="center"/>
    </xf>
    <xf numFmtId="166" fontId="38" fillId="0" borderId="96" xfId="68" applyNumberFormat="1" applyFont="1" applyFill="1" applyBorder="1" applyAlignment="1">
      <alignment vertical="center"/>
    </xf>
    <xf numFmtId="164" fontId="38" fillId="0" borderId="95" xfId="59" applyFont="1" applyFill="1" applyBorder="1" applyAlignment="1">
      <alignment vertical="center"/>
    </xf>
    <xf numFmtId="164" fontId="52" fillId="0" borderId="97" xfId="59" applyFont="1" applyFill="1" applyBorder="1" applyAlignment="1">
      <alignment vertical="center"/>
    </xf>
    <xf numFmtId="0" fontId="50" fillId="0" borderId="4" xfId="1" applyFont="1" applyBorder="1" applyAlignment="1">
      <alignment horizontal="center" vertical="center"/>
    </xf>
    <xf numFmtId="0" fontId="41" fillId="3" borderId="0" xfId="0" applyFont="1" applyFill="1" applyAlignment="1">
      <alignment vertical="center"/>
    </xf>
    <xf numFmtId="0" fontId="51" fillId="0" borderId="0" xfId="1" applyFont="1" applyAlignment="1">
      <alignment vertical="center"/>
    </xf>
    <xf numFmtId="0" fontId="50" fillId="0" borderId="3" xfId="1" applyFont="1" applyBorder="1" applyAlignment="1">
      <alignment horizontal="center" vertical="center"/>
    </xf>
    <xf numFmtId="0" fontId="51" fillId="0" borderId="36" xfId="1" applyFont="1" applyBorder="1" applyAlignment="1">
      <alignment horizontal="center" vertical="center"/>
    </xf>
    <xf numFmtId="0" fontId="51" fillId="30" borderId="11" xfId="1" applyFont="1" applyFill="1" applyBorder="1" applyAlignment="1">
      <alignment horizontal="center" vertical="center"/>
    </xf>
    <xf numFmtId="0" fontId="51" fillId="0" borderId="43" xfId="1" applyFont="1" applyBorder="1" applyAlignment="1">
      <alignment horizontal="center" vertical="center"/>
    </xf>
    <xf numFmtId="0" fontId="35" fillId="0" borderId="0" xfId="1" applyFont="1" applyAlignment="1">
      <alignment horizontal="center" vertical="center"/>
    </xf>
    <xf numFmtId="0" fontId="35" fillId="0" borderId="0" xfId="1" applyFont="1" applyAlignment="1">
      <alignment horizontal="center" vertical="center" wrapText="1"/>
    </xf>
    <xf numFmtId="49" fontId="36" fillId="0" borderId="3" xfId="1" applyNumberFormat="1" applyFont="1" applyBorder="1" applyAlignment="1">
      <alignment horizontal="center" vertical="center"/>
    </xf>
    <xf numFmtId="0" fontId="35" fillId="0" borderId="5" xfId="1" applyFont="1" applyBorder="1" applyAlignment="1">
      <alignment horizontal="center" vertical="center" wrapText="1"/>
    </xf>
    <xf numFmtId="0" fontId="35" fillId="0" borderId="27" xfId="1" applyFont="1" applyBorder="1" applyAlignment="1">
      <alignment horizontal="center" vertical="center" wrapText="1"/>
    </xf>
    <xf numFmtId="0" fontId="35" fillId="0" borderId="34" xfId="1" applyFont="1" applyBorder="1" applyAlignment="1">
      <alignment horizontal="center" vertical="center" wrapText="1"/>
    </xf>
    <xf numFmtId="0" fontId="35" fillId="0" borderId="29" xfId="1" applyFont="1" applyBorder="1" applyAlignment="1">
      <alignment horizontal="center" vertical="center" wrapText="1"/>
    </xf>
    <xf numFmtId="0" fontId="36" fillId="28" borderId="5" xfId="1" applyFont="1" applyFill="1" applyBorder="1" applyAlignment="1">
      <alignment horizontal="center" vertical="center" wrapText="1"/>
    </xf>
    <xf numFmtId="0" fontId="36" fillId="29" borderId="7" xfId="2" applyFont="1" applyFill="1" applyBorder="1" applyAlignment="1">
      <alignment horizontal="center" vertical="center" wrapText="1"/>
    </xf>
    <xf numFmtId="164" fontId="35" fillId="0" borderId="95" xfId="59" applyFont="1" applyFill="1" applyBorder="1" applyAlignment="1">
      <alignment horizontal="left" vertical="center" wrapText="1"/>
    </xf>
    <xf numFmtId="164" fontId="2" fillId="3" borderId="95" xfId="59" applyFont="1" applyFill="1" applyBorder="1" applyAlignment="1">
      <alignment horizontal="center" vertical="center" wrapText="1"/>
    </xf>
    <xf numFmtId="164" fontId="36" fillId="28" borderId="95" xfId="3" applyFont="1" applyFill="1" applyBorder="1" applyAlignment="1">
      <alignment vertical="center"/>
    </xf>
    <xf numFmtId="0" fontId="35" fillId="0" borderId="12" xfId="1" applyFont="1" applyBorder="1" applyAlignment="1">
      <alignment horizontal="center" vertical="center"/>
    </xf>
    <xf numFmtId="49" fontId="35" fillId="0" borderId="12" xfId="1" applyNumberFormat="1" applyFont="1" applyBorder="1" applyAlignment="1">
      <alignment horizontal="center" vertical="center"/>
    </xf>
    <xf numFmtId="0" fontId="35" fillId="0" borderId="12" xfId="1" applyFont="1" applyBorder="1" applyAlignment="1">
      <alignment horizontal="center" vertical="center" wrapText="1"/>
    </xf>
    <xf numFmtId="164" fontId="35" fillId="0" borderId="100" xfId="59" applyFont="1" applyFill="1" applyBorder="1" applyAlignment="1">
      <alignment horizontal="right" vertical="center"/>
    </xf>
    <xf numFmtId="43" fontId="41" fillId="0" borderId="100" xfId="67" applyFont="1" applyFill="1" applyBorder="1" applyAlignment="1">
      <alignment vertical="center"/>
    </xf>
    <xf numFmtId="43" fontId="38" fillId="0" borderId="100" xfId="67" applyFont="1" applyFill="1" applyBorder="1" applyAlignment="1">
      <alignment vertical="center"/>
    </xf>
    <xf numFmtId="43" fontId="50" fillId="0" borderId="100" xfId="67" applyFont="1" applyFill="1" applyBorder="1" applyAlignment="1">
      <alignment vertical="center"/>
    </xf>
    <xf numFmtId="166" fontId="38" fillId="0" borderId="99" xfId="68" applyNumberFormat="1" applyFont="1" applyFill="1" applyBorder="1" applyAlignment="1">
      <alignment vertical="center"/>
    </xf>
    <xf numFmtId="164" fontId="38" fillId="0" borderId="100" xfId="59" applyFont="1" applyFill="1" applyBorder="1" applyAlignment="1">
      <alignment vertical="center"/>
    </xf>
    <xf numFmtId="164" fontId="52" fillId="0" borderId="101" xfId="59" applyFont="1" applyFill="1" applyBorder="1" applyAlignment="1">
      <alignment vertical="center"/>
    </xf>
    <xf numFmtId="0" fontId="35" fillId="0" borderId="105" xfId="1" applyFont="1" applyBorder="1" applyAlignment="1">
      <alignment horizontal="center" vertical="center"/>
    </xf>
    <xf numFmtId="49" fontId="35" fillId="0" borderId="105" xfId="1" applyNumberFormat="1" applyFont="1" applyBorder="1" applyAlignment="1">
      <alignment horizontal="center" vertical="center"/>
    </xf>
    <xf numFmtId="0" fontId="35" fillId="0" borderId="105" xfId="1" applyFont="1" applyBorder="1" applyAlignment="1">
      <alignment horizontal="center" vertical="center" wrapText="1"/>
    </xf>
    <xf numFmtId="164" fontId="35" fillId="0" borderId="105" xfId="59" applyFont="1" applyBorder="1" applyAlignment="1">
      <alignment horizontal="left" vertical="center" wrapText="1"/>
    </xf>
    <xf numFmtId="164" fontId="35" fillId="0" borderId="102" xfId="59" applyFont="1" applyBorder="1" applyAlignment="1">
      <alignment horizontal="left" vertical="center" wrapText="1"/>
    </xf>
    <xf numFmtId="164" fontId="3" fillId="0" borderId="106" xfId="59" applyFont="1" applyBorder="1" applyAlignment="1">
      <alignment horizontal="center" vertical="center" wrapText="1"/>
    </xf>
    <xf numFmtId="164" fontId="35" fillId="0" borderId="102" xfId="59" applyFont="1" applyBorder="1" applyAlignment="1">
      <alignment horizontal="right" vertical="center"/>
    </xf>
    <xf numFmtId="164" fontId="50" fillId="0" borderId="102" xfId="59" applyFont="1" applyBorder="1" applyAlignment="1">
      <alignment horizontal="right" vertical="center"/>
    </xf>
    <xf numFmtId="43" fontId="41" fillId="0" borderId="102" xfId="67" applyFont="1" applyFill="1" applyBorder="1" applyAlignment="1">
      <alignment vertical="center"/>
    </xf>
    <xf numFmtId="43" fontId="38" fillId="0" borderId="102" xfId="67" applyFont="1" applyFill="1" applyBorder="1" applyAlignment="1">
      <alignment vertical="center"/>
    </xf>
    <xf numFmtId="43" fontId="50" fillId="0" borderId="102" xfId="67" applyFont="1" applyFill="1" applyBorder="1" applyAlignment="1">
      <alignment vertical="center"/>
    </xf>
    <xf numFmtId="166" fontId="50" fillId="0" borderId="107" xfId="68" applyNumberFormat="1" applyFont="1" applyFill="1" applyBorder="1" applyAlignment="1">
      <alignment vertical="center"/>
    </xf>
    <xf numFmtId="164" fontId="38" fillId="0" borderId="102" xfId="59" applyFont="1" applyFill="1" applyBorder="1" applyAlignment="1">
      <alignment vertical="center"/>
    </xf>
    <xf numFmtId="164" fontId="52" fillId="0" borderId="103" xfId="59" applyFont="1" applyFill="1" applyBorder="1" applyAlignment="1">
      <alignment vertical="center"/>
    </xf>
    <xf numFmtId="164" fontId="50" fillId="0" borderId="102" xfId="59" applyFont="1" applyFill="1" applyBorder="1" applyAlignment="1">
      <alignment vertical="center"/>
    </xf>
    <xf numFmtId="43" fontId="41" fillId="0" borderId="102" xfId="67" applyFont="1" applyBorder="1" applyAlignment="1">
      <alignment vertical="center"/>
    </xf>
    <xf numFmtId="43" fontId="38" fillId="0" borderId="102" xfId="67" applyFont="1" applyBorder="1" applyAlignment="1">
      <alignment vertical="center"/>
    </xf>
    <xf numFmtId="0" fontId="36" fillId="28" borderId="102" xfId="1" applyFont="1" applyFill="1" applyBorder="1" applyAlignment="1">
      <alignment horizontal="left" vertical="center" wrapText="1"/>
    </xf>
    <xf numFmtId="164" fontId="36" fillId="28" borderId="102" xfId="59" applyFont="1" applyFill="1" applyBorder="1" applyAlignment="1">
      <alignment horizontal="right" vertical="center"/>
    </xf>
    <xf numFmtId="164" fontId="36" fillId="28" borderId="102" xfId="59" applyFont="1" applyFill="1" applyBorder="1" applyAlignment="1">
      <alignment horizontal="left" vertical="center" wrapText="1"/>
    </xf>
    <xf numFmtId="164" fontId="2" fillId="28" borderId="108" xfId="59" applyFont="1" applyFill="1" applyBorder="1" applyAlignment="1">
      <alignment horizontal="center" vertical="center" wrapText="1"/>
    </xf>
    <xf numFmtId="49" fontId="35" fillId="0" borderId="102" xfId="1" applyNumberFormat="1" applyFont="1" applyBorder="1" applyAlignment="1">
      <alignment horizontal="center" vertical="center"/>
    </xf>
    <xf numFmtId="164" fontId="35" fillId="32" borderId="5" xfId="59" applyFont="1" applyFill="1" applyBorder="1" applyAlignment="1">
      <alignment horizontal="left" vertical="center" wrapText="1"/>
    </xf>
    <xf numFmtId="164" fontId="35" fillId="32" borderId="55" xfId="59" applyFont="1" applyFill="1" applyBorder="1" applyAlignment="1">
      <alignment horizontal="left" vertical="center" wrapText="1"/>
    </xf>
    <xf numFmtId="164" fontId="35" fillId="0" borderId="102" xfId="59" applyFont="1" applyFill="1" applyBorder="1" applyAlignment="1">
      <alignment horizontal="left" vertical="center" wrapText="1"/>
    </xf>
    <xf numFmtId="164" fontId="2" fillId="3" borderId="102" xfId="59" applyFont="1" applyFill="1" applyBorder="1" applyAlignment="1">
      <alignment horizontal="center" vertical="center" wrapText="1"/>
    </xf>
    <xf numFmtId="0" fontId="35" fillId="0" borderId="0" xfId="1" applyFont="1" applyAlignment="1">
      <alignment horizontal="center" vertical="center"/>
    </xf>
    <xf numFmtId="4" fontId="37" fillId="29" borderId="12" xfId="3" applyNumberFormat="1" applyFont="1" applyFill="1" applyBorder="1" applyAlignment="1">
      <alignment horizontal="center" vertical="center"/>
    </xf>
    <xf numFmtId="0" fontId="41" fillId="3" borderId="0" xfId="0" applyFont="1" applyFill="1" applyAlignment="1">
      <alignment horizontal="center" vertical="center"/>
    </xf>
    <xf numFmtId="0" fontId="36" fillId="0" borderId="0" xfId="1" applyFont="1" applyAlignment="1">
      <alignment horizontal="center" vertical="center" wrapText="1"/>
    </xf>
    <xf numFmtId="0" fontId="38" fillId="0" borderId="0" xfId="9" applyFont="1" applyAlignment="1">
      <alignment horizontal="center" vertical="center"/>
    </xf>
    <xf numFmtId="0" fontId="35" fillId="0" borderId="0" xfId="1" applyFont="1" applyAlignment="1">
      <alignment horizontal="center" vertical="center" wrapText="1"/>
    </xf>
    <xf numFmtId="164" fontId="50" fillId="0" borderId="109" xfId="59" applyFont="1" applyFill="1" applyBorder="1" applyAlignment="1">
      <alignment horizontal="right" vertical="center"/>
    </xf>
    <xf numFmtId="164" fontId="38" fillId="3" borderId="5" xfId="59" applyFont="1" applyFill="1" applyBorder="1" applyAlignment="1">
      <alignment horizontal="right" vertical="center"/>
    </xf>
    <xf numFmtId="0" fontId="39" fillId="0" borderId="0" xfId="1" applyFont="1" applyAlignment="1">
      <alignment vertical="center"/>
    </xf>
    <xf numFmtId="0" fontId="41" fillId="0" borderId="0" xfId="1" applyFont="1" applyAlignment="1">
      <alignment horizontal="center" vertical="center"/>
    </xf>
    <xf numFmtId="164" fontId="38" fillId="0" borderId="5" xfId="59" applyFont="1" applyFill="1" applyBorder="1" applyAlignment="1">
      <alignment horizontal="right" vertical="center"/>
    </xf>
    <xf numFmtId="0" fontId="37" fillId="30" borderId="4" xfId="1" applyFont="1" applyFill="1" applyBorder="1" applyAlignment="1">
      <alignment horizontal="center" vertical="center"/>
    </xf>
    <xf numFmtId="0" fontId="38" fillId="0" borderId="4" xfId="1" applyFont="1" applyBorder="1" applyAlignment="1">
      <alignment horizontal="center" vertical="center"/>
    </xf>
    <xf numFmtId="10" fontId="36" fillId="3" borderId="33" xfId="1" applyNumberFormat="1" applyFont="1" applyFill="1" applyBorder="1" applyAlignment="1">
      <alignment horizontal="center" vertical="center" wrapText="1"/>
    </xf>
    <xf numFmtId="0" fontId="37" fillId="28" borderId="11" xfId="1" applyFont="1" applyFill="1" applyBorder="1" applyAlignment="1">
      <alignment horizontal="center" vertical="center"/>
    </xf>
    <xf numFmtId="0" fontId="37" fillId="30" borderId="11" xfId="1" applyFont="1" applyFill="1" applyBorder="1" applyAlignment="1">
      <alignment horizontal="center" vertical="center"/>
    </xf>
    <xf numFmtId="165" fontId="36" fillId="3" borderId="8" xfId="4" applyNumberFormat="1" applyFont="1" applyFill="1" applyBorder="1">
      <alignment vertical="center"/>
    </xf>
    <xf numFmtId="49" fontId="37" fillId="28" borderId="102" xfId="1" applyNumberFormat="1" applyFont="1" applyFill="1" applyBorder="1" applyAlignment="1">
      <alignment horizontal="center" vertical="center"/>
    </xf>
    <xf numFmtId="0" fontId="38" fillId="0" borderId="30" xfId="1" applyFont="1" applyBorder="1" applyAlignment="1">
      <alignment horizontal="center" vertical="center"/>
    </xf>
    <xf numFmtId="0" fontId="38" fillId="0" borderId="104" xfId="1" applyFont="1" applyBorder="1" applyAlignment="1">
      <alignment horizontal="center" vertical="center"/>
    </xf>
    <xf numFmtId="0" fontId="37" fillId="28" borderId="4" xfId="1" applyFont="1" applyFill="1" applyBorder="1" applyAlignment="1">
      <alignment horizontal="center" vertical="center"/>
    </xf>
    <xf numFmtId="0" fontId="37" fillId="29" borderId="6" xfId="2" applyFont="1" applyFill="1" applyBorder="1" applyAlignment="1">
      <alignment horizontal="left" vertical="center" indent="2"/>
    </xf>
    <xf numFmtId="0" fontId="38" fillId="29" borderId="7" xfId="2" applyFont="1" applyFill="1" applyBorder="1" applyAlignment="1">
      <alignment vertical="center"/>
    </xf>
    <xf numFmtId="0" fontId="37" fillId="29" borderId="7" xfId="2" applyFont="1" applyFill="1" applyBorder="1" applyAlignment="1">
      <alignment vertical="center" wrapText="1"/>
    </xf>
    <xf numFmtId="0" fontId="49" fillId="0" borderId="0" xfId="0" applyFont="1"/>
    <xf numFmtId="164" fontId="50" fillId="0" borderId="109" xfId="59" applyFont="1" applyBorder="1" applyAlignment="1">
      <alignment horizontal="right" vertical="center"/>
    </xf>
    <xf numFmtId="164" fontId="65" fillId="0" borderId="109" xfId="59" applyFont="1" applyFill="1" applyBorder="1" applyAlignment="1">
      <alignment horizontal="right" vertical="center"/>
    </xf>
    <xf numFmtId="164" fontId="67" fillId="3" borderId="98" xfId="59" applyFont="1" applyFill="1" applyBorder="1" applyAlignment="1">
      <alignment horizontal="center" vertical="center" wrapText="1"/>
    </xf>
    <xf numFmtId="4" fontId="38" fillId="0" borderId="0" xfId="1" applyNumberFormat="1" applyFont="1" applyAlignment="1">
      <alignment vertical="center"/>
    </xf>
    <xf numFmtId="164" fontId="38" fillId="0" borderId="5" xfId="59" applyFont="1" applyBorder="1" applyAlignment="1">
      <alignment horizontal="right" vertical="center"/>
    </xf>
    <xf numFmtId="164" fontId="38" fillId="0" borderId="27" xfId="59" applyFont="1" applyFill="1" applyBorder="1" applyAlignment="1">
      <alignment horizontal="right" vertical="center"/>
    </xf>
    <xf numFmtId="164" fontId="38" fillId="0" borderId="12" xfId="59" applyFont="1" applyFill="1" applyBorder="1" applyAlignment="1">
      <alignment horizontal="right" vertical="center"/>
    </xf>
    <xf numFmtId="164" fontId="38" fillId="28" borderId="12" xfId="3" applyFont="1" applyFill="1" applyBorder="1" applyAlignment="1">
      <alignment horizontal="right" vertical="center"/>
    </xf>
    <xf numFmtId="164" fontId="38" fillId="0" borderId="34" xfId="59" applyFont="1" applyFill="1" applyBorder="1" applyAlignment="1">
      <alignment horizontal="right" vertical="center"/>
    </xf>
    <xf numFmtId="164" fontId="38" fillId="0" borderId="95" xfId="59" applyFont="1" applyFill="1" applyBorder="1" applyAlignment="1">
      <alignment horizontal="right" vertical="center"/>
    </xf>
    <xf numFmtId="164" fontId="38" fillId="3" borderId="102" xfId="59" applyFont="1" applyFill="1" applyBorder="1" applyAlignment="1">
      <alignment horizontal="right" vertical="center"/>
    </xf>
    <xf numFmtId="164" fontId="38" fillId="0" borderId="105" xfId="59" applyFont="1" applyBorder="1" applyAlignment="1">
      <alignment horizontal="right" vertical="center"/>
    </xf>
    <xf numFmtId="164" fontId="38" fillId="3" borderId="29" xfId="59" applyFont="1" applyFill="1" applyBorder="1" applyAlignment="1">
      <alignment horizontal="right" vertical="center"/>
    </xf>
    <xf numFmtId="49" fontId="38" fillId="0" borderId="3" xfId="1" applyNumberFormat="1" applyFont="1" applyBorder="1" applyAlignment="1">
      <alignment vertical="center" wrapText="1"/>
    </xf>
    <xf numFmtId="4" fontId="38" fillId="30" borderId="5" xfId="2" applyNumberFormat="1" applyFont="1" applyFill="1" applyBorder="1" applyAlignment="1">
      <alignment vertical="center"/>
    </xf>
    <xf numFmtId="4" fontId="38" fillId="28" borderId="12" xfId="2" applyNumberFormat="1" applyFont="1" applyFill="1" applyBorder="1" applyAlignment="1">
      <alignment vertical="center"/>
    </xf>
    <xf numFmtId="4" fontId="38" fillId="30" borderId="12" xfId="2" applyNumberFormat="1" applyFont="1" applyFill="1" applyBorder="1" applyAlignment="1">
      <alignment vertical="center"/>
    </xf>
    <xf numFmtId="164" fontId="38" fillId="28" borderId="102" xfId="59" applyFont="1" applyFill="1" applyBorder="1" applyAlignment="1">
      <alignment horizontal="left" vertical="center" wrapText="1"/>
    </xf>
    <xf numFmtId="164" fontId="38" fillId="28" borderId="5" xfId="59" applyFont="1" applyFill="1" applyBorder="1" applyAlignment="1">
      <alignment horizontal="right" vertical="center"/>
    </xf>
    <xf numFmtId="164" fontId="36" fillId="30" borderId="5" xfId="3" applyFont="1" applyFill="1" applyBorder="1" applyAlignment="1">
      <alignment horizontal="right" vertical="center"/>
    </xf>
    <xf numFmtId="164" fontId="2" fillId="0" borderId="28" xfId="59" applyFont="1" applyBorder="1" applyAlignment="1">
      <alignment horizontal="center" vertical="center" wrapText="1"/>
    </xf>
    <xf numFmtId="164" fontId="2" fillId="0" borderId="56" xfId="59" applyFont="1" applyFill="1" applyBorder="1" applyAlignment="1">
      <alignment horizontal="center" vertical="center" wrapText="1"/>
    </xf>
    <xf numFmtId="164" fontId="2" fillId="0" borderId="34" xfId="59" applyFont="1" applyFill="1" applyBorder="1" applyAlignment="1">
      <alignment horizontal="center" vertical="center" wrapText="1"/>
    </xf>
    <xf numFmtId="164" fontId="2" fillId="0" borderId="106" xfId="59" applyFont="1" applyBorder="1" applyAlignment="1">
      <alignment horizontal="center" vertical="center" wrapText="1"/>
    </xf>
    <xf numFmtId="4" fontId="36" fillId="0" borderId="0" xfId="59" applyNumberFormat="1" applyFont="1" applyAlignment="1">
      <alignment horizontal="right" vertical="center"/>
    </xf>
    <xf numFmtId="0" fontId="35" fillId="3" borderId="0" xfId="1" applyFont="1" applyFill="1" applyAlignment="1">
      <alignment horizontal="center" vertical="center"/>
    </xf>
    <xf numFmtId="49" fontId="35" fillId="0" borderId="3" xfId="1" applyNumberFormat="1" applyFont="1" applyBorder="1" applyAlignment="1">
      <alignment horizontal="center" vertical="center"/>
    </xf>
    <xf numFmtId="0" fontId="35" fillId="30" borderId="5" xfId="2" applyFont="1" applyFill="1" applyBorder="1" applyAlignment="1">
      <alignment horizontal="center" vertical="center" wrapText="1"/>
    </xf>
    <xf numFmtId="0" fontId="35" fillId="3" borderId="5" xfId="1" applyFont="1" applyFill="1" applyBorder="1" applyAlignment="1">
      <alignment horizontal="center" vertical="center" wrapText="1"/>
    </xf>
    <xf numFmtId="0" fontId="35" fillId="28" borderId="12" xfId="2" applyFont="1" applyFill="1" applyBorder="1" applyAlignment="1">
      <alignment horizontal="center" vertical="center" wrapText="1"/>
    </xf>
    <xf numFmtId="0" fontId="35" fillId="30" borderId="12" xfId="2" applyFont="1" applyFill="1" applyBorder="1" applyAlignment="1">
      <alignment horizontal="center" vertical="center" wrapText="1"/>
    </xf>
    <xf numFmtId="0" fontId="35" fillId="3" borderId="12" xfId="1" applyFont="1" applyFill="1" applyBorder="1" applyAlignment="1">
      <alignment horizontal="center" vertical="center" wrapText="1"/>
    </xf>
    <xf numFmtId="4" fontId="35" fillId="28" borderId="12" xfId="2" applyNumberFormat="1" applyFont="1" applyFill="1" applyBorder="1" applyAlignment="1">
      <alignment horizontal="center" vertical="center"/>
    </xf>
    <xf numFmtId="0" fontId="35" fillId="28" borderId="102" xfId="1" applyFont="1" applyFill="1" applyBorder="1" applyAlignment="1">
      <alignment horizontal="center" vertical="center" wrapText="1"/>
    </xf>
    <xf numFmtId="0" fontId="35" fillId="28" borderId="5" xfId="1" applyFont="1" applyFill="1" applyBorder="1" applyAlignment="1">
      <alignment horizontal="center" vertical="center" wrapText="1"/>
    </xf>
    <xf numFmtId="0" fontId="41" fillId="0" borderId="0" xfId="1" applyFont="1" applyAlignment="1">
      <alignment vertical="center"/>
    </xf>
    <xf numFmtId="4" fontId="38" fillId="3" borderId="0" xfId="59" applyNumberFormat="1" applyFont="1" applyFill="1" applyAlignment="1">
      <alignment horizontal="center" vertical="center"/>
    </xf>
    <xf numFmtId="0" fontId="50" fillId="0" borderId="0" xfId="1" applyFont="1" applyBorder="1" applyAlignment="1">
      <alignment horizontal="center" vertical="center"/>
    </xf>
    <xf numFmtId="164" fontId="50" fillId="43" borderId="86" xfId="3" applyFont="1" applyFill="1" applyBorder="1" applyAlignment="1">
      <alignment horizontal="center" vertical="center"/>
    </xf>
    <xf numFmtId="164" fontId="50" fillId="43" borderId="0" xfId="3" applyFont="1" applyFill="1" applyBorder="1" applyAlignment="1">
      <alignment horizontal="center" vertical="center"/>
    </xf>
    <xf numFmtId="0" fontId="35" fillId="0" borderId="0" xfId="1" applyFont="1" applyAlignment="1">
      <alignment horizontal="center" vertical="center"/>
    </xf>
    <xf numFmtId="4" fontId="38" fillId="29" borderId="12" xfId="3" applyNumberFormat="1" applyFont="1" applyFill="1" applyBorder="1" applyAlignment="1">
      <alignment horizontal="center" vertical="center"/>
    </xf>
    <xf numFmtId="0" fontId="35" fillId="0" borderId="0" xfId="1" applyFont="1" applyAlignment="1">
      <alignment horizontal="center" vertical="center" wrapText="1"/>
    </xf>
    <xf numFmtId="0" fontId="35" fillId="0" borderId="113" xfId="1" applyFont="1" applyBorder="1" applyAlignment="1">
      <alignment horizontal="center" vertical="center"/>
    </xf>
    <xf numFmtId="49" fontId="35" fillId="0" borderId="113" xfId="1" applyNumberFormat="1" applyFont="1" applyBorder="1" applyAlignment="1">
      <alignment horizontal="center" vertical="center"/>
    </xf>
    <xf numFmtId="164" fontId="35" fillId="0" borderId="115" xfId="59" applyFont="1" applyFill="1" applyBorder="1" applyAlignment="1">
      <alignment horizontal="left" vertical="center" wrapText="1"/>
    </xf>
    <xf numFmtId="164" fontId="2" fillId="3" borderId="115" xfId="59" applyFont="1" applyFill="1" applyBorder="1" applyAlignment="1">
      <alignment horizontal="center" vertical="center" wrapText="1"/>
    </xf>
    <xf numFmtId="164" fontId="35" fillId="0" borderId="113" xfId="59" applyFont="1" applyFill="1" applyBorder="1" applyAlignment="1">
      <alignment horizontal="right" vertical="center"/>
    </xf>
    <xf numFmtId="43" fontId="41" fillId="0" borderId="113" xfId="67" applyFont="1" applyFill="1" applyBorder="1" applyAlignment="1">
      <alignment vertical="center"/>
    </xf>
    <xf numFmtId="43" fontId="38" fillId="0" borderId="113" xfId="67" applyFont="1" applyFill="1" applyBorder="1" applyAlignment="1">
      <alignment vertical="center"/>
    </xf>
    <xf numFmtId="43" fontId="50" fillId="0" borderId="113" xfId="67" applyFont="1" applyFill="1" applyBorder="1" applyAlignment="1">
      <alignment vertical="center"/>
    </xf>
    <xf numFmtId="166" fontId="38" fillId="0" borderId="112" xfId="68" applyNumberFormat="1" applyFont="1" applyFill="1" applyBorder="1" applyAlignment="1">
      <alignment vertical="center"/>
    </xf>
    <xf numFmtId="164" fontId="38" fillId="0" borderId="113" xfId="59" applyFont="1" applyFill="1" applyBorder="1" applyAlignment="1">
      <alignment vertical="center"/>
    </xf>
    <xf numFmtId="164" fontId="52" fillId="0" borderId="114" xfId="59" applyFont="1" applyFill="1" applyBorder="1" applyAlignment="1">
      <alignment vertical="center"/>
    </xf>
    <xf numFmtId="164" fontId="35" fillId="0" borderId="113" xfId="59" applyFont="1" applyFill="1" applyBorder="1" applyAlignment="1">
      <alignment horizontal="left" vertical="center" wrapText="1"/>
    </xf>
    <xf numFmtId="164" fontId="2" fillId="3" borderId="113" xfId="59" applyFont="1" applyFill="1" applyBorder="1" applyAlignment="1">
      <alignment horizontal="center" vertical="center" wrapText="1"/>
    </xf>
    <xf numFmtId="164" fontId="38" fillId="3" borderId="115" xfId="59" applyFont="1" applyFill="1" applyBorder="1" applyAlignment="1">
      <alignment horizontal="right" vertical="center"/>
    </xf>
    <xf numFmtId="0" fontId="38" fillId="3" borderId="113" xfId="1" applyFont="1" applyFill="1" applyBorder="1" applyAlignment="1">
      <alignment horizontal="center" vertical="center" wrapText="1"/>
    </xf>
    <xf numFmtId="164" fontId="38" fillId="0" borderId="113" xfId="59" applyFont="1" applyFill="1" applyBorder="1" applyAlignment="1">
      <alignment horizontal="right" vertical="center"/>
    </xf>
    <xf numFmtId="164" fontId="38" fillId="3" borderId="113" xfId="59" applyFont="1" applyFill="1" applyBorder="1" applyAlignment="1">
      <alignment horizontal="right" vertical="center"/>
    </xf>
    <xf numFmtId="0" fontId="37" fillId="0" borderId="0" xfId="1" applyFont="1" applyAlignment="1">
      <alignment vertical="center" wrapText="1"/>
    </xf>
    <xf numFmtId="4" fontId="37" fillId="0" borderId="0" xfId="1" applyNumberFormat="1" applyFont="1" applyAlignment="1">
      <alignment vertical="center"/>
    </xf>
    <xf numFmtId="49" fontId="37" fillId="0" borderId="3" xfId="1" applyNumberFormat="1" applyFont="1" applyBorder="1" applyAlignment="1">
      <alignment vertical="center" wrapText="1"/>
    </xf>
    <xf numFmtId="4" fontId="37" fillId="30" borderId="5" xfId="2" applyNumberFormat="1" applyFont="1" applyFill="1" applyBorder="1" applyAlignment="1">
      <alignment vertical="center"/>
    </xf>
    <xf numFmtId="164" fontId="37" fillId="0" borderId="5" xfId="59" applyFont="1" applyFill="1" applyBorder="1" applyAlignment="1">
      <alignment horizontal="right" vertical="center"/>
    </xf>
    <xf numFmtId="164" fontId="37" fillId="0" borderId="5" xfId="59" applyFont="1" applyBorder="1" applyAlignment="1">
      <alignment horizontal="right" vertical="center"/>
    </xf>
    <xf numFmtId="4" fontId="37" fillId="28" borderId="12" xfId="2" applyNumberFormat="1" applyFont="1" applyFill="1" applyBorder="1" applyAlignment="1">
      <alignment vertical="center"/>
    </xf>
    <xf numFmtId="164" fontId="37" fillId="0" borderId="27" xfId="59" applyFont="1" applyFill="1" applyBorder="1" applyAlignment="1">
      <alignment horizontal="right" vertical="center"/>
    </xf>
    <xf numFmtId="4" fontId="37" fillId="30" borderId="12" xfId="2" applyNumberFormat="1" applyFont="1" applyFill="1" applyBorder="1" applyAlignment="1">
      <alignment vertical="center"/>
    </xf>
    <xf numFmtId="164" fontId="37" fillId="3" borderId="5" xfId="59" applyFont="1" applyFill="1" applyBorder="1" applyAlignment="1">
      <alignment horizontal="right" vertical="center"/>
    </xf>
    <xf numFmtId="164" fontId="37" fillId="0" borderId="12" xfId="59" applyFont="1" applyFill="1" applyBorder="1" applyAlignment="1">
      <alignment horizontal="right" vertical="center"/>
    </xf>
    <xf numFmtId="164" fontId="37" fillId="28" borderId="12" xfId="3" applyFont="1" applyFill="1" applyBorder="1" applyAlignment="1">
      <alignment horizontal="right" vertical="center"/>
    </xf>
    <xf numFmtId="164" fontId="37" fillId="0" borderId="95" xfId="59" applyFont="1" applyFill="1" applyBorder="1" applyAlignment="1">
      <alignment horizontal="right" vertical="center"/>
    </xf>
    <xf numFmtId="164" fontId="37" fillId="0" borderId="34" xfId="59" applyFont="1" applyFill="1" applyBorder="1" applyAlignment="1">
      <alignment horizontal="right" vertical="center"/>
    </xf>
    <xf numFmtId="164" fontId="37" fillId="3" borderId="113" xfId="59" applyFont="1" applyFill="1" applyBorder="1" applyAlignment="1">
      <alignment horizontal="right" vertical="center"/>
    </xf>
    <xf numFmtId="164" fontId="37" fillId="3" borderId="102" xfId="59" applyFont="1" applyFill="1" applyBorder="1" applyAlignment="1">
      <alignment horizontal="right" vertical="center"/>
    </xf>
    <xf numFmtId="164" fontId="37" fillId="28" borderId="102" xfId="59" applyFont="1" applyFill="1" applyBorder="1" applyAlignment="1">
      <alignment horizontal="left" vertical="center" wrapText="1"/>
    </xf>
    <xf numFmtId="164" fontId="37" fillId="0" borderId="105" xfId="59" applyFont="1" applyBorder="1" applyAlignment="1">
      <alignment horizontal="right" vertical="center"/>
    </xf>
    <xf numFmtId="164" fontId="37" fillId="28" borderId="5" xfId="59" applyFont="1" applyFill="1" applyBorder="1" applyAlignment="1">
      <alignment horizontal="right" vertical="center"/>
    </xf>
    <xf numFmtId="164" fontId="37" fillId="3" borderId="29" xfId="59" applyFont="1" applyFill="1" applyBorder="1" applyAlignment="1">
      <alignment horizontal="right" vertical="center"/>
    </xf>
    <xf numFmtId="164" fontId="37" fillId="0" borderId="29" xfId="59" applyFont="1" applyFill="1" applyBorder="1" applyAlignment="1">
      <alignment horizontal="right" vertical="center"/>
    </xf>
    <xf numFmtId="164" fontId="37" fillId="0" borderId="29" xfId="59" applyFont="1" applyBorder="1" applyAlignment="1">
      <alignment horizontal="right" vertical="center"/>
    </xf>
    <xf numFmtId="164" fontId="38" fillId="43" borderId="87" xfId="3" applyFont="1" applyFill="1" applyBorder="1" applyAlignment="1">
      <alignment horizontal="center" vertical="center"/>
    </xf>
    <xf numFmtId="0" fontId="62" fillId="3" borderId="0" xfId="0" applyFont="1" applyFill="1" applyAlignment="1">
      <alignment horizontal="center"/>
    </xf>
    <xf numFmtId="0" fontId="35" fillId="29" borderId="7" xfId="2" applyFont="1" applyFill="1" applyBorder="1" applyAlignment="1">
      <alignment horizontal="center" vertical="center" wrapText="1"/>
    </xf>
    <xf numFmtId="0" fontId="38" fillId="28" borderId="28" xfId="1" applyFont="1" applyFill="1" applyBorder="1" applyAlignment="1">
      <alignment horizontal="center" vertical="center" wrapText="1"/>
    </xf>
    <xf numFmtId="0" fontId="38" fillId="28" borderId="110" xfId="1" applyFont="1" applyFill="1" applyBorder="1" applyAlignment="1">
      <alignment horizontal="center" vertical="center" wrapText="1"/>
    </xf>
    <xf numFmtId="164" fontId="50" fillId="30" borderId="64" xfId="3" applyFont="1" applyFill="1" applyBorder="1" applyAlignment="1">
      <alignment vertical="center"/>
    </xf>
    <xf numFmtId="164" fontId="50" fillId="30" borderId="111" xfId="3" applyFont="1" applyFill="1" applyBorder="1" applyAlignment="1">
      <alignment vertical="center"/>
    </xf>
    <xf numFmtId="164" fontId="38" fillId="3" borderId="95" xfId="59" applyNumberFormat="1" applyFont="1" applyFill="1" applyBorder="1" applyAlignment="1">
      <alignment horizontal="left" vertical="center" wrapText="1"/>
    </xf>
    <xf numFmtId="164" fontId="38" fillId="3" borderId="109" xfId="59" applyNumberFormat="1" applyFont="1" applyFill="1" applyBorder="1" applyAlignment="1">
      <alignment horizontal="left" vertical="center" wrapText="1"/>
    </xf>
    <xf numFmtId="164" fontId="50" fillId="28" borderId="64" xfId="3" applyFont="1" applyFill="1" applyBorder="1" applyAlignment="1">
      <alignment vertical="center"/>
    </xf>
    <xf numFmtId="164" fontId="50" fillId="28" borderId="109" xfId="3" applyFont="1" applyFill="1" applyBorder="1" applyAlignment="1">
      <alignment vertical="center"/>
    </xf>
    <xf numFmtId="164" fontId="50" fillId="30" borderId="109" xfId="3" applyFont="1" applyFill="1" applyBorder="1" applyAlignment="1">
      <alignment vertical="center"/>
    </xf>
    <xf numFmtId="164" fontId="35" fillId="28" borderId="95" xfId="3" applyFont="1" applyFill="1" applyBorder="1" applyAlignment="1">
      <alignment vertical="center"/>
    </xf>
    <xf numFmtId="164" fontId="35" fillId="28" borderId="109" xfId="3" applyFont="1" applyFill="1" applyBorder="1" applyAlignment="1">
      <alignment vertical="center"/>
    </xf>
    <xf numFmtId="164" fontId="35" fillId="28" borderId="102" xfId="59" applyFont="1" applyFill="1" applyBorder="1" applyAlignment="1">
      <alignment horizontal="right" vertical="center"/>
    </xf>
    <xf numFmtId="164" fontId="35" fillId="28" borderId="109" xfId="59" applyFont="1" applyFill="1" applyBorder="1" applyAlignment="1">
      <alignment horizontal="right" vertical="center"/>
    </xf>
    <xf numFmtId="164" fontId="50" fillId="28" borderId="64" xfId="59" applyFont="1" applyFill="1" applyBorder="1" applyAlignment="1">
      <alignment horizontal="right" vertical="center"/>
    </xf>
    <xf numFmtId="164" fontId="50" fillId="28" borderId="109" xfId="59" applyFont="1" applyFill="1" applyBorder="1" applyAlignment="1">
      <alignment horizontal="right" vertical="center"/>
    </xf>
    <xf numFmtId="0" fontId="35" fillId="29" borderId="7" xfId="2" applyFont="1" applyFill="1" applyBorder="1" applyAlignment="1">
      <alignment horizontal="left" vertical="center" wrapText="1"/>
    </xf>
    <xf numFmtId="166" fontId="50" fillId="0" borderId="0" xfId="68" applyNumberFormat="1" applyFont="1" applyBorder="1" applyAlignment="1">
      <alignment vertical="center"/>
    </xf>
    <xf numFmtId="0" fontId="52" fillId="0" borderId="0" xfId="1" applyFont="1" applyBorder="1" applyAlignment="1">
      <alignment vertical="center"/>
    </xf>
    <xf numFmtId="164" fontId="2" fillId="0" borderId="113" xfId="59" applyFont="1" applyFill="1" applyBorder="1" applyAlignment="1">
      <alignment horizontal="center" vertical="center" wrapText="1"/>
    </xf>
    <xf numFmtId="164" fontId="2" fillId="28" borderId="113" xfId="3" applyFont="1" applyFill="1" applyBorder="1" applyAlignment="1">
      <alignment horizontal="center" vertical="center"/>
    </xf>
    <xf numFmtId="164" fontId="2" fillId="30" borderId="113" xfId="3" applyFont="1" applyFill="1" applyBorder="1" applyAlignment="1">
      <alignment horizontal="center" vertical="center"/>
    </xf>
    <xf numFmtId="164" fontId="6" fillId="3" borderId="113" xfId="59" applyFont="1" applyFill="1" applyBorder="1" applyAlignment="1">
      <alignment horizontal="center" vertical="center" wrapText="1"/>
    </xf>
    <xf numFmtId="164" fontId="37" fillId="0" borderId="113" xfId="59" applyFont="1" applyFill="1" applyBorder="1" applyAlignment="1">
      <alignment horizontal="center" vertical="center"/>
    </xf>
    <xf numFmtId="164" fontId="2" fillId="28" borderId="113" xfId="59" applyFont="1" applyFill="1" applyBorder="1" applyAlignment="1">
      <alignment horizontal="center" vertical="center" wrapText="1"/>
    </xf>
    <xf numFmtId="0" fontId="38" fillId="0" borderId="113" xfId="1" applyFont="1" applyBorder="1" applyAlignment="1">
      <alignment horizontal="center" vertical="center"/>
    </xf>
    <xf numFmtId="164" fontId="52" fillId="3" borderId="0" xfId="9" applyNumberFormat="1" applyFont="1" applyFill="1" applyAlignment="1">
      <alignment vertical="center"/>
    </xf>
    <xf numFmtId="164" fontId="36" fillId="30" borderId="113" xfId="3" applyFont="1" applyFill="1" applyBorder="1" applyAlignment="1">
      <alignment vertical="center"/>
    </xf>
    <xf numFmtId="0" fontId="38" fillId="0" borderId="116" xfId="1" applyFont="1" applyFill="1" applyBorder="1" applyAlignment="1">
      <alignment horizontal="center" vertical="center"/>
    </xf>
    <xf numFmtId="0" fontId="35" fillId="0" borderId="113" xfId="1" applyFont="1" applyFill="1" applyBorder="1" applyAlignment="1">
      <alignment horizontal="center" vertical="center"/>
    </xf>
    <xf numFmtId="1" fontId="35" fillId="3" borderId="113" xfId="1" applyNumberFormat="1" applyFont="1" applyFill="1" applyBorder="1" applyAlignment="1">
      <alignment horizontal="center" vertical="center"/>
    </xf>
    <xf numFmtId="0" fontId="41" fillId="3" borderId="113" xfId="1" applyFont="1" applyFill="1" applyBorder="1" applyAlignment="1">
      <alignment horizontal="center" vertical="center" wrapText="1"/>
    </xf>
    <xf numFmtId="164" fontId="35" fillId="3" borderId="113" xfId="59" applyFont="1" applyFill="1" applyBorder="1" applyAlignment="1">
      <alignment horizontal="right" vertical="center"/>
    </xf>
    <xf numFmtId="164" fontId="38" fillId="28" borderId="115" xfId="59" applyFont="1" applyFill="1" applyBorder="1" applyAlignment="1">
      <alignment horizontal="center" vertical="center"/>
    </xf>
    <xf numFmtId="49" fontId="35" fillId="0" borderId="0" xfId="1" applyNumberFormat="1" applyFont="1" applyAlignment="1">
      <alignment vertical="center"/>
    </xf>
    <xf numFmtId="49" fontId="38" fillId="42" borderId="15" xfId="9" applyNumberFormat="1" applyFont="1" applyFill="1" applyBorder="1" applyAlignment="1">
      <alignment horizontal="center" vertical="center"/>
    </xf>
    <xf numFmtId="9" fontId="38" fillId="43" borderId="15" xfId="5" applyFont="1" applyFill="1" applyBorder="1" applyAlignment="1">
      <alignment horizontal="center" vertical="center"/>
    </xf>
    <xf numFmtId="9" fontId="38" fillId="43" borderId="1" xfId="5" applyFont="1" applyFill="1" applyBorder="1" applyAlignment="1">
      <alignment horizontal="center" vertical="center"/>
    </xf>
    <xf numFmtId="9" fontId="38" fillId="0" borderId="0" xfId="68" applyFont="1" applyAlignment="1">
      <alignment horizontal="center" vertical="center"/>
    </xf>
    <xf numFmtId="164" fontId="37" fillId="3" borderId="117" xfId="59" applyFont="1" applyFill="1" applyBorder="1" applyAlignment="1">
      <alignment horizontal="right" vertical="center"/>
    </xf>
    <xf numFmtId="164" fontId="37" fillId="0" borderId="117" xfId="59" applyFont="1" applyFill="1" applyBorder="1" applyAlignment="1">
      <alignment horizontal="right" vertical="center"/>
    </xf>
    <xf numFmtId="164" fontId="38" fillId="43" borderId="38" xfId="3" applyFont="1" applyFill="1" applyBorder="1" applyAlignment="1">
      <alignment horizontal="center" vertical="center"/>
    </xf>
    <xf numFmtId="164" fontId="38" fillId="0" borderId="38" xfId="3" applyFont="1" applyBorder="1" applyAlignment="1">
      <alignment horizontal="center" vertical="center"/>
    </xf>
    <xf numFmtId="164" fontId="38" fillId="3" borderId="117" xfId="3" applyFont="1" applyFill="1" applyBorder="1" applyAlignment="1">
      <alignment horizontal="center" vertical="center"/>
    </xf>
    <xf numFmtId="164" fontId="52" fillId="3" borderId="117" xfId="3" applyFont="1" applyFill="1" applyBorder="1" applyAlignment="1">
      <alignment horizontal="center" vertical="center"/>
    </xf>
    <xf numFmtId="9" fontId="38" fillId="3" borderId="117" xfId="68" applyFont="1" applyFill="1" applyBorder="1" applyAlignment="1">
      <alignment horizontal="center" vertical="center"/>
    </xf>
    <xf numFmtId="9" fontId="63" fillId="3" borderId="117" xfId="9" applyNumberFormat="1" applyFont="1" applyFill="1" applyBorder="1" applyAlignment="1">
      <alignment vertical="center"/>
    </xf>
    <xf numFmtId="0" fontId="0" fillId="0" borderId="31" xfId="0" applyBorder="1" applyAlignment="1">
      <alignment vertical="center" wrapText="1"/>
    </xf>
    <xf numFmtId="10" fontId="37" fillId="28" borderId="110" xfId="68" applyNumberFormat="1" applyFont="1" applyFill="1" applyBorder="1" applyAlignment="1">
      <alignment horizontal="center" vertical="center" wrapText="1"/>
    </xf>
    <xf numFmtId="0" fontId="37" fillId="0" borderId="0" xfId="0" applyFont="1" applyAlignment="1">
      <alignment horizontal="center" vertical="center"/>
    </xf>
    <xf numFmtId="0" fontId="4" fillId="0" borderId="0" xfId="0" applyFont="1" applyAlignment="1">
      <alignment horizontal="center" vertical="center" wrapText="1"/>
    </xf>
    <xf numFmtId="4" fontId="44" fillId="0" borderId="0" xfId="0" applyNumberFormat="1" applyFont="1" applyAlignment="1">
      <alignment horizontal="center" wrapText="1"/>
    </xf>
    <xf numFmtId="0" fontId="38" fillId="0" borderId="44" xfId="0" applyFont="1" applyBorder="1" applyAlignment="1">
      <alignment horizontal="center" vertical="center"/>
    </xf>
    <xf numFmtId="0" fontId="38" fillId="0" borderId="45" xfId="0" applyFont="1" applyBorder="1" applyAlignment="1">
      <alignment horizontal="center" vertical="center"/>
    </xf>
    <xf numFmtId="0" fontId="38" fillId="0" borderId="46" xfId="0" applyFont="1" applyBorder="1" applyAlignment="1">
      <alignment horizontal="center" vertical="center"/>
    </xf>
    <xf numFmtId="0" fontId="31" fillId="0" borderId="0" xfId="0" applyFont="1" applyAlignment="1">
      <alignment horizontal="left" vertical="center" wrapText="1"/>
    </xf>
    <xf numFmtId="0" fontId="66" fillId="0" borderId="0" xfId="0" applyFont="1" applyAlignment="1">
      <alignment horizontal="center" vertical="center"/>
    </xf>
    <xf numFmtId="49" fontId="61" fillId="32" borderId="0" xfId="0" applyNumberFormat="1" applyFont="1" applyFill="1" applyBorder="1" applyAlignment="1">
      <alignment horizontal="center" vertical="center"/>
    </xf>
    <xf numFmtId="0" fontId="29" fillId="0" borderId="0" xfId="62" applyFont="1" applyBorder="1" applyAlignment="1">
      <alignment horizontal="center" vertical="center"/>
    </xf>
    <xf numFmtId="0" fontId="29" fillId="0" borderId="0" xfId="62" applyFont="1" applyAlignment="1">
      <alignment horizontal="center" vertical="center"/>
    </xf>
    <xf numFmtId="0" fontId="2" fillId="0" borderId="0" xfId="62" applyFont="1" applyAlignment="1">
      <alignment horizontal="center" vertical="center"/>
    </xf>
    <xf numFmtId="0" fontId="30" fillId="26" borderId="0" xfId="62" applyFont="1" applyFill="1" applyAlignment="1">
      <alignment horizontal="center" vertical="center"/>
    </xf>
    <xf numFmtId="1" fontId="44" fillId="3" borderId="0" xfId="1" applyNumberFormat="1" applyFont="1" applyFill="1" applyAlignment="1">
      <alignment horizontal="left" vertical="top" wrapText="1"/>
    </xf>
    <xf numFmtId="4" fontId="38" fillId="29" borderId="12" xfId="3" applyNumberFormat="1" applyFont="1" applyFill="1" applyBorder="1" applyAlignment="1">
      <alignment horizontal="center" vertical="center"/>
    </xf>
    <xf numFmtId="4" fontId="38" fillId="29" borderId="61" xfId="3" applyNumberFormat="1" applyFont="1" applyFill="1" applyBorder="1" applyAlignment="1">
      <alignment horizontal="center" vertical="center"/>
    </xf>
    <xf numFmtId="164" fontId="37" fillId="32" borderId="6" xfId="59" applyFont="1" applyFill="1" applyBorder="1" applyAlignment="1">
      <alignment horizontal="center" vertical="center"/>
    </xf>
    <xf numFmtId="164" fontId="37" fillId="32" borderId="7" xfId="59" applyFont="1" applyFill="1" applyBorder="1" applyAlignment="1">
      <alignment horizontal="center" vertical="center"/>
    </xf>
    <xf numFmtId="164" fontId="37" fillId="32" borderId="8" xfId="59" applyFont="1" applyFill="1" applyBorder="1" applyAlignment="1">
      <alignment horizontal="center" vertical="center"/>
    </xf>
    <xf numFmtId="166" fontId="38" fillId="29" borderId="71" xfId="68" applyNumberFormat="1" applyFont="1" applyFill="1" applyBorder="1" applyAlignment="1">
      <alignment horizontal="center" vertical="center"/>
    </xf>
    <xf numFmtId="166" fontId="38" fillId="29" borderId="74" xfId="68" applyNumberFormat="1" applyFont="1" applyFill="1" applyBorder="1" applyAlignment="1">
      <alignment horizontal="center" vertical="center"/>
    </xf>
    <xf numFmtId="0" fontId="43" fillId="0" borderId="37" xfId="1" applyFont="1" applyBorder="1" applyAlignment="1">
      <alignment horizontal="center" vertical="center"/>
    </xf>
    <xf numFmtId="14" fontId="28" fillId="0" borderId="37" xfId="1" applyNumberFormat="1" applyFont="1" applyBorder="1" applyAlignment="1">
      <alignment horizontal="center" vertical="center"/>
    </xf>
    <xf numFmtId="0" fontId="28" fillId="0" borderId="37" xfId="1" applyFont="1" applyBorder="1" applyAlignment="1">
      <alignment horizontal="center" vertical="center"/>
    </xf>
    <xf numFmtId="0" fontId="42" fillId="31" borderId="6" xfId="1" applyFont="1" applyFill="1" applyBorder="1" applyAlignment="1">
      <alignment horizontal="center" vertical="center"/>
    </xf>
    <xf numFmtId="0" fontId="42" fillId="31" borderId="8" xfId="1" applyFont="1" applyFill="1" applyBorder="1" applyAlignment="1">
      <alignment horizontal="center" vertical="center"/>
    </xf>
    <xf numFmtId="4" fontId="38" fillId="29" borderId="58" xfId="0" applyNumberFormat="1" applyFont="1" applyFill="1" applyBorder="1" applyAlignment="1">
      <alignment horizontal="center" vertical="center"/>
    </xf>
    <xf numFmtId="4" fontId="38" fillId="29" borderId="12" xfId="0" applyNumberFormat="1" applyFont="1" applyFill="1" applyBorder="1" applyAlignment="1">
      <alignment horizontal="center" vertical="center"/>
    </xf>
    <xf numFmtId="0" fontId="40" fillId="0" borderId="0" xfId="1" applyFont="1" applyAlignment="1">
      <alignment horizontal="center" vertical="center"/>
    </xf>
    <xf numFmtId="0" fontId="35" fillId="0" borderId="0" xfId="1" applyFont="1" applyAlignment="1">
      <alignment horizontal="center" vertical="center"/>
    </xf>
    <xf numFmtId="0" fontId="42" fillId="35" borderId="6" xfId="1" applyFont="1" applyFill="1" applyBorder="1" applyAlignment="1">
      <alignment horizontal="center" vertical="center"/>
    </xf>
    <xf numFmtId="0" fontId="42" fillId="35" borderId="7" xfId="1" applyFont="1" applyFill="1" applyBorder="1" applyAlignment="1">
      <alignment horizontal="center" vertical="center"/>
    </xf>
    <xf numFmtId="0" fontId="42" fillId="35" borderId="8" xfId="1" applyFont="1" applyFill="1" applyBorder="1" applyAlignment="1">
      <alignment horizontal="center" vertical="center"/>
    </xf>
    <xf numFmtId="0" fontId="42" fillId="36" borderId="6" xfId="1" applyFont="1" applyFill="1" applyBorder="1" applyAlignment="1">
      <alignment horizontal="center" vertical="center"/>
    </xf>
    <xf numFmtId="0" fontId="42" fillId="36" borderId="7" xfId="1" applyFont="1" applyFill="1" applyBorder="1" applyAlignment="1">
      <alignment horizontal="center" vertical="center"/>
    </xf>
    <xf numFmtId="0" fontId="42" fillId="36" borderId="8" xfId="1" applyFont="1" applyFill="1" applyBorder="1" applyAlignment="1">
      <alignment horizontal="center" vertical="center"/>
    </xf>
    <xf numFmtId="0" fontId="42" fillId="3" borderId="9" xfId="1" applyFont="1" applyFill="1" applyBorder="1" applyAlignment="1">
      <alignment horizontal="center" vertical="center"/>
    </xf>
    <xf numFmtId="0" fontId="42" fillId="3" borderId="7" xfId="1" applyFont="1" applyFill="1" applyBorder="1" applyAlignment="1">
      <alignment horizontal="center" vertical="center"/>
    </xf>
    <xf numFmtId="0" fontId="42" fillId="3" borderId="10" xfId="1" applyFont="1" applyFill="1" applyBorder="1" applyAlignment="1">
      <alignment horizontal="center" vertical="center"/>
    </xf>
    <xf numFmtId="4" fontId="38" fillId="37" borderId="58" xfId="0" applyNumberFormat="1" applyFont="1" applyFill="1" applyBorder="1" applyAlignment="1">
      <alignment horizontal="center" vertical="center"/>
    </xf>
    <xf numFmtId="4" fontId="38" fillId="37" borderId="12" xfId="0" applyNumberFormat="1" applyFont="1" applyFill="1" applyBorder="1" applyAlignment="1">
      <alignment horizontal="center" vertical="center"/>
    </xf>
    <xf numFmtId="4" fontId="38" fillId="29" borderId="58" xfId="3" applyNumberFormat="1" applyFont="1" applyFill="1" applyBorder="1" applyAlignment="1">
      <alignment horizontal="center" vertical="center"/>
    </xf>
    <xf numFmtId="4" fontId="38" fillId="29" borderId="59" xfId="3" applyNumberFormat="1" applyFont="1" applyFill="1" applyBorder="1" applyAlignment="1">
      <alignment horizontal="center" vertical="center"/>
    </xf>
    <xf numFmtId="4" fontId="38" fillId="29" borderId="60" xfId="3" applyNumberFormat="1" applyFont="1" applyFill="1" applyBorder="1" applyAlignment="1">
      <alignment horizontal="center" vertical="center"/>
    </xf>
    <xf numFmtId="4" fontId="38" fillId="29" borderId="58" xfId="3" applyNumberFormat="1" applyFont="1" applyFill="1" applyBorder="1" applyAlignment="1">
      <alignment horizontal="center" vertical="center" wrapText="1"/>
    </xf>
    <xf numFmtId="4" fontId="38" fillId="29" borderId="12" xfId="3" applyNumberFormat="1" applyFont="1" applyFill="1" applyBorder="1" applyAlignment="1">
      <alignment horizontal="center" vertical="center" wrapText="1"/>
    </xf>
    <xf numFmtId="0" fontId="38" fillId="29" borderId="57" xfId="1" applyFont="1" applyFill="1" applyBorder="1" applyAlignment="1">
      <alignment horizontal="center" vertical="center"/>
    </xf>
    <xf numFmtId="0" fontId="38" fillId="29" borderId="11" xfId="1" applyFont="1" applyFill="1" applyBorder="1" applyAlignment="1">
      <alignment horizontal="center" vertical="center"/>
    </xf>
    <xf numFmtId="49" fontId="38" fillId="29" borderId="58" xfId="2" applyNumberFormat="1" applyFont="1" applyFill="1" applyBorder="1" applyAlignment="1">
      <alignment horizontal="center" vertical="center"/>
    </xf>
    <xf numFmtId="49" fontId="38" fillId="29" borderId="12" xfId="2" applyNumberFormat="1" applyFont="1" applyFill="1" applyBorder="1" applyAlignment="1">
      <alignment horizontal="center" vertical="center"/>
    </xf>
    <xf numFmtId="0" fontId="38" fillId="29" borderId="58" xfId="2" applyFont="1" applyFill="1" applyBorder="1" applyAlignment="1">
      <alignment horizontal="center" vertical="center" wrapText="1"/>
    </xf>
    <xf numFmtId="0" fontId="38" fillId="29" borderId="12" xfId="2" applyFont="1" applyFill="1" applyBorder="1" applyAlignment="1">
      <alignment horizontal="center" vertical="center" wrapText="1"/>
    </xf>
    <xf numFmtId="0" fontId="38" fillId="29" borderId="58" xfId="2" applyFont="1" applyFill="1" applyBorder="1" applyAlignment="1">
      <alignment horizontal="center" vertical="center"/>
    </xf>
    <xf numFmtId="0" fontId="38" fillId="29" borderId="12" xfId="2" applyFont="1" applyFill="1" applyBorder="1" applyAlignment="1">
      <alignment horizontal="center" vertical="center"/>
    </xf>
    <xf numFmtId="4" fontId="38" fillId="33" borderId="58" xfId="0" applyNumberFormat="1" applyFont="1" applyFill="1" applyBorder="1" applyAlignment="1">
      <alignment horizontal="center" vertical="center"/>
    </xf>
    <xf numFmtId="4" fontId="38" fillId="33" borderId="12" xfId="0" applyNumberFormat="1" applyFont="1" applyFill="1" applyBorder="1" applyAlignment="1">
      <alignment horizontal="center" vertical="center"/>
    </xf>
    <xf numFmtId="4" fontId="38" fillId="29" borderId="73" xfId="0" applyNumberFormat="1" applyFont="1" applyFill="1" applyBorder="1" applyAlignment="1">
      <alignment horizontal="center" vertical="center"/>
    </xf>
    <xf numFmtId="4" fontId="38" fillId="29" borderId="75" xfId="0" applyNumberFormat="1" applyFont="1" applyFill="1" applyBorder="1" applyAlignment="1">
      <alignment horizontal="center" vertical="center"/>
    </xf>
    <xf numFmtId="4" fontId="38" fillId="29" borderId="72" xfId="0" applyNumberFormat="1" applyFont="1" applyFill="1" applyBorder="1" applyAlignment="1">
      <alignment horizontal="center" vertical="center"/>
    </xf>
    <xf numFmtId="4" fontId="38" fillId="29" borderId="70" xfId="0" applyNumberFormat="1" applyFont="1" applyFill="1" applyBorder="1" applyAlignment="1">
      <alignment horizontal="center" vertical="center"/>
    </xf>
    <xf numFmtId="4" fontId="37" fillId="37" borderId="58" xfId="0" applyNumberFormat="1" applyFont="1" applyFill="1" applyBorder="1" applyAlignment="1">
      <alignment horizontal="center" vertical="center"/>
    </xf>
    <xf numFmtId="4" fontId="37" fillId="37" borderId="12" xfId="0" applyNumberFormat="1" applyFont="1" applyFill="1" applyBorder="1" applyAlignment="1">
      <alignment horizontal="center" vertical="center"/>
    </xf>
    <xf numFmtId="4" fontId="37" fillId="29" borderId="58" xfId="0" applyNumberFormat="1" applyFont="1" applyFill="1" applyBorder="1" applyAlignment="1">
      <alignment horizontal="center" vertical="center"/>
    </xf>
    <xf numFmtId="4" fontId="37" fillId="29" borderId="12" xfId="0" applyNumberFormat="1" applyFont="1" applyFill="1" applyBorder="1" applyAlignment="1">
      <alignment horizontal="center" vertical="center"/>
    </xf>
    <xf numFmtId="4" fontId="37" fillId="29" borderId="73" xfId="0" applyNumberFormat="1" applyFont="1" applyFill="1" applyBorder="1" applyAlignment="1">
      <alignment horizontal="center" vertical="center"/>
    </xf>
    <xf numFmtId="4" fontId="37" fillId="29" borderId="75" xfId="0" applyNumberFormat="1" applyFont="1" applyFill="1" applyBorder="1" applyAlignment="1">
      <alignment horizontal="center" vertical="center"/>
    </xf>
    <xf numFmtId="4" fontId="37" fillId="33" borderId="58" xfId="0" applyNumberFormat="1" applyFont="1" applyFill="1" applyBorder="1" applyAlignment="1">
      <alignment horizontal="center" vertical="center"/>
    </xf>
    <xf numFmtId="4" fontId="37" fillId="33" borderId="12" xfId="0" applyNumberFormat="1" applyFont="1" applyFill="1" applyBorder="1" applyAlignment="1">
      <alignment horizontal="center" vertical="center"/>
    </xf>
    <xf numFmtId="166" fontId="37" fillId="29" borderId="71" xfId="68" applyNumberFormat="1" applyFont="1" applyFill="1" applyBorder="1" applyAlignment="1">
      <alignment horizontal="center" vertical="center"/>
    </xf>
    <xf numFmtId="166" fontId="37" fillId="29" borderId="74" xfId="68" applyNumberFormat="1" applyFont="1" applyFill="1" applyBorder="1" applyAlignment="1">
      <alignment horizontal="center" vertical="center"/>
    </xf>
    <xf numFmtId="4" fontId="37" fillId="29" borderId="72" xfId="0" applyNumberFormat="1" applyFont="1" applyFill="1" applyBorder="1" applyAlignment="1">
      <alignment horizontal="center" vertical="center"/>
    </xf>
    <xf numFmtId="4" fontId="37" fillId="29" borderId="70" xfId="0" applyNumberFormat="1" applyFont="1" applyFill="1" applyBorder="1" applyAlignment="1">
      <alignment horizontal="center" vertical="center"/>
    </xf>
    <xf numFmtId="4" fontId="37" fillId="29" borderId="58" xfId="3" applyNumberFormat="1" applyFont="1" applyFill="1" applyBorder="1" applyAlignment="1">
      <alignment horizontal="center" vertical="center" wrapText="1"/>
    </xf>
    <xf numFmtId="4" fontId="37" fillId="29" borderId="12" xfId="3" applyNumberFormat="1" applyFont="1" applyFill="1" applyBorder="1" applyAlignment="1">
      <alignment horizontal="center" vertical="center" wrapText="1"/>
    </xf>
    <xf numFmtId="4" fontId="37" fillId="29" borderId="58" xfId="3" applyNumberFormat="1" applyFont="1" applyFill="1" applyBorder="1" applyAlignment="1">
      <alignment horizontal="center" vertical="center"/>
    </xf>
    <xf numFmtId="4" fontId="37" fillId="29" borderId="12" xfId="3" applyNumberFormat="1" applyFont="1" applyFill="1" applyBorder="1" applyAlignment="1">
      <alignment horizontal="center" vertical="center"/>
    </xf>
    <xf numFmtId="4" fontId="37" fillId="29" borderId="59" xfId="3" applyNumberFormat="1" applyFont="1" applyFill="1" applyBorder="1" applyAlignment="1">
      <alignment horizontal="center" vertical="center"/>
    </xf>
    <xf numFmtId="4" fontId="37" fillId="29" borderId="60" xfId="3" applyNumberFormat="1" applyFont="1" applyFill="1" applyBorder="1" applyAlignment="1">
      <alignment horizontal="center" vertical="center"/>
    </xf>
    <xf numFmtId="0" fontId="41" fillId="3" borderId="0" xfId="1" applyFont="1" applyFill="1" applyAlignment="1">
      <alignment horizontal="center" vertical="center" wrapText="1"/>
    </xf>
    <xf numFmtId="0" fontId="38" fillId="0" borderId="117" xfId="9" applyFont="1" applyBorder="1" applyAlignment="1">
      <alignment horizontal="center" vertical="center"/>
    </xf>
    <xf numFmtId="0" fontId="38" fillId="0" borderId="17" xfId="9" applyFont="1" applyBorder="1" applyAlignment="1">
      <alignment horizontal="center" vertical="center" wrapText="1"/>
    </xf>
    <xf numFmtId="0" fontId="38" fillId="0" borderId="118" xfId="9" applyFont="1" applyBorder="1" applyAlignment="1">
      <alignment horizontal="center" vertical="center" wrapText="1"/>
    </xf>
    <xf numFmtId="0" fontId="38" fillId="44" borderId="15" xfId="9" applyFont="1" applyFill="1" applyBorder="1" applyAlignment="1">
      <alignment horizontal="center" vertical="center"/>
    </xf>
    <xf numFmtId="0" fontId="38" fillId="44" borderId="38" xfId="9" applyFont="1" applyFill="1" applyBorder="1" applyAlignment="1">
      <alignment horizontal="center" vertical="center"/>
    </xf>
    <xf numFmtId="0" fontId="38" fillId="0" borderId="16" xfId="9" applyFont="1" applyBorder="1" applyAlignment="1">
      <alignment horizontal="center" vertical="center" wrapText="1"/>
    </xf>
    <xf numFmtId="0" fontId="38" fillId="44" borderId="14" xfId="9" applyFont="1" applyFill="1" applyBorder="1" applyAlignment="1">
      <alignment horizontal="center" vertical="center"/>
    </xf>
    <xf numFmtId="0" fontId="38" fillId="42" borderId="39" xfId="9" applyFont="1" applyFill="1" applyBorder="1" applyAlignment="1">
      <alignment horizontal="left" vertical="center" wrapText="1"/>
    </xf>
    <xf numFmtId="0" fontId="38" fillId="42" borderId="40" xfId="9" applyFont="1" applyFill="1" applyBorder="1" applyAlignment="1">
      <alignment horizontal="left" vertical="center"/>
    </xf>
    <xf numFmtId="0" fontId="38" fillId="42" borderId="41" xfId="9" applyFont="1" applyFill="1" applyBorder="1" applyAlignment="1">
      <alignment horizontal="left" vertical="center"/>
    </xf>
    <xf numFmtId="0" fontId="38" fillId="42" borderId="42" xfId="9" applyFont="1" applyFill="1" applyBorder="1" applyAlignment="1">
      <alignment horizontal="left" vertical="center"/>
    </xf>
    <xf numFmtId="49" fontId="38" fillId="42" borderId="15" xfId="9" applyNumberFormat="1" applyFont="1" applyFill="1" applyBorder="1" applyAlignment="1">
      <alignment horizontal="center" vertical="center"/>
    </xf>
    <xf numFmtId="49" fontId="38" fillId="42" borderId="14" xfId="9" applyNumberFormat="1" applyFont="1" applyFill="1" applyBorder="1" applyAlignment="1">
      <alignment horizontal="center" vertical="center"/>
    </xf>
    <xf numFmtId="0" fontId="40" fillId="0" borderId="0" xfId="1" applyFont="1" applyBorder="1" applyAlignment="1">
      <alignment horizontal="center" vertical="center"/>
    </xf>
    <xf numFmtId="0" fontId="35" fillId="0" borderId="0" xfId="1" applyFont="1" applyBorder="1" applyAlignment="1">
      <alignment horizontal="center" vertical="center"/>
    </xf>
    <xf numFmtId="0" fontId="35" fillId="0" borderId="0" xfId="1" applyFont="1" applyAlignment="1">
      <alignment horizontal="center" vertical="center" wrapText="1"/>
    </xf>
    <xf numFmtId="4" fontId="37" fillId="29" borderId="57" xfId="3" applyNumberFormat="1" applyFont="1" applyFill="1" applyBorder="1" applyAlignment="1">
      <alignment horizontal="center" vertical="center"/>
    </xf>
    <xf numFmtId="4" fontId="37" fillId="29" borderId="11" xfId="3" applyNumberFormat="1" applyFont="1" applyFill="1" applyBorder="1" applyAlignment="1">
      <alignment horizontal="center" vertical="center"/>
    </xf>
    <xf numFmtId="4" fontId="37" fillId="29" borderId="80" xfId="3" applyNumberFormat="1" applyFont="1" applyFill="1" applyBorder="1" applyAlignment="1">
      <alignment horizontal="center" vertical="center"/>
    </xf>
    <xf numFmtId="4" fontId="37" fillId="29" borderId="13" xfId="3" applyNumberFormat="1" applyFont="1" applyFill="1" applyBorder="1" applyAlignment="1">
      <alignment horizontal="center" vertical="center"/>
    </xf>
    <xf numFmtId="0" fontId="37" fillId="29" borderId="88" xfId="1" applyNumberFormat="1" applyFont="1" applyFill="1" applyBorder="1" applyAlignment="1">
      <alignment horizontal="center" vertical="center"/>
    </xf>
    <xf numFmtId="0" fontId="37" fillId="29" borderId="89" xfId="1" applyNumberFormat="1" applyFont="1" applyFill="1" applyBorder="1" applyAlignment="1">
      <alignment horizontal="center" vertical="center"/>
    </xf>
    <xf numFmtId="0" fontId="37" fillId="29" borderId="90" xfId="1" applyNumberFormat="1" applyFont="1" applyFill="1" applyBorder="1" applyAlignment="1">
      <alignment horizontal="center" vertical="center"/>
    </xf>
    <xf numFmtId="0" fontId="42" fillId="31" borderId="7" xfId="1" applyFont="1" applyFill="1" applyBorder="1" applyAlignment="1">
      <alignment horizontal="center" vertical="center"/>
    </xf>
    <xf numFmtId="0" fontId="43" fillId="0" borderId="82" xfId="1" applyFont="1" applyBorder="1" applyAlignment="1">
      <alignment horizontal="center" vertical="center"/>
    </xf>
    <xf numFmtId="14" fontId="28" fillId="0" borderId="82" xfId="1" applyNumberFormat="1" applyFont="1" applyBorder="1" applyAlignment="1">
      <alignment horizontal="center" vertical="center"/>
    </xf>
    <xf numFmtId="0" fontId="28" fillId="0" borderId="82" xfId="1" applyFont="1" applyBorder="1" applyAlignment="1">
      <alignment horizontal="center" vertical="center"/>
    </xf>
    <xf numFmtId="0" fontId="41" fillId="3" borderId="0" xfId="0" applyFont="1" applyFill="1" applyAlignment="1">
      <alignment horizontal="center" vertical="center"/>
    </xf>
  </cellXfs>
  <cellStyles count="70">
    <cellStyle name="20% - Ênfase1 2" xfId="11"/>
    <cellStyle name="20% - Ênfase2 2" xfId="12"/>
    <cellStyle name="20% - Ênfase3 2" xfId="13"/>
    <cellStyle name="20% - Ênfase4 2" xfId="14"/>
    <cellStyle name="20% - Ênfase5 2" xfId="15"/>
    <cellStyle name="20% - Ênfase6 2" xfId="16"/>
    <cellStyle name="40% - Ênfase1 2" xfId="17"/>
    <cellStyle name="40% - Ênfase2 2" xfId="18"/>
    <cellStyle name="40% - Ênfase3 2" xfId="19"/>
    <cellStyle name="40% - Ênfase4 2" xfId="20"/>
    <cellStyle name="40% - Ênfase5 2" xfId="21"/>
    <cellStyle name="40% - Ênfase6 2" xfId="22"/>
    <cellStyle name="60% - Ênfase1 2" xfId="23"/>
    <cellStyle name="60% - Ênfase2 2" xfId="24"/>
    <cellStyle name="60% - Ênfase3 2" xfId="25"/>
    <cellStyle name="60% - Ênfase4 2" xfId="26"/>
    <cellStyle name="60% - Ênfase5 2" xfId="27"/>
    <cellStyle name="60% - Ênfase6 2" xfId="28"/>
    <cellStyle name="Bom 2" xfId="29"/>
    <cellStyle name="Cálculo 2" xfId="30"/>
    <cellStyle name="Célula de Verificação 2" xfId="31"/>
    <cellStyle name="Célula Vinculada 2" xfId="32"/>
    <cellStyle name="Ênfase1 2" xfId="33"/>
    <cellStyle name="Ênfase2 2" xfId="34"/>
    <cellStyle name="Ênfase3 2" xfId="35"/>
    <cellStyle name="Ênfase4 2" xfId="36"/>
    <cellStyle name="Ênfase5 2" xfId="37"/>
    <cellStyle name="Ênfase6 2" xfId="38"/>
    <cellStyle name="Entrada 2" xfId="39"/>
    <cellStyle name="Excel Built-in Normal" xfId="40"/>
    <cellStyle name="Incorreto 2" xfId="41"/>
    <cellStyle name="Moeda" xfId="69" builtinId="4"/>
    <cellStyle name="Moeda 2" xfId="42"/>
    <cellStyle name="Moeda 2 2" xfId="4"/>
    <cellStyle name="Moeda 2_3_-_PLANILHA_MODELO_e_Boletim_CPOS_157" xfId="8"/>
    <cellStyle name="Neutra 2" xfId="43"/>
    <cellStyle name="Normal" xfId="0" builtinId="0"/>
    <cellStyle name="Normal 2" xfId="1"/>
    <cellStyle name="Normal 2 2" xfId="44"/>
    <cellStyle name="Normal 2 2 2" xfId="2"/>
    <cellStyle name="Normal 2 3" xfId="7"/>
    <cellStyle name="Normal 2 4" xfId="62"/>
    <cellStyle name="Normal 2 5" xfId="65"/>
    <cellStyle name="Normal 2_3_-_PLANILHA_MODELO_e_Boletim_CPOS_157" xfId="6"/>
    <cellStyle name="Normal 3" xfId="45"/>
    <cellStyle name="Normal 4" xfId="46"/>
    <cellStyle name="Normal 4 2" xfId="9"/>
    <cellStyle name="Normal 5" xfId="47"/>
    <cellStyle name="Normal 6" xfId="60"/>
    <cellStyle name="Normal 7" xfId="64"/>
    <cellStyle name="Nota 2" xfId="48"/>
    <cellStyle name="Porcentagem" xfId="68" builtinId="5"/>
    <cellStyle name="Porcentagem 2" xfId="5"/>
    <cellStyle name="Porcentagem 3" xfId="10"/>
    <cellStyle name="Saída 2" xfId="49"/>
    <cellStyle name="Separador de milhares 2" xfId="61"/>
    <cellStyle name="Texto de Aviso 2" xfId="50"/>
    <cellStyle name="Texto Explicativo 2" xfId="51"/>
    <cellStyle name="Título 1 2" xfId="52"/>
    <cellStyle name="Título 2 2" xfId="53"/>
    <cellStyle name="Título 3 2" xfId="54"/>
    <cellStyle name="Título 4 2" xfId="55"/>
    <cellStyle name="Título 5" xfId="56"/>
    <cellStyle name="Total 2" xfId="57"/>
    <cellStyle name="Vírgula" xfId="67" builtinId="3"/>
    <cellStyle name="Vírgula 2" xfId="58"/>
    <cellStyle name="Vírgula 2 2" xfId="63"/>
    <cellStyle name="Vírgula 2 3" xfId="66"/>
    <cellStyle name="Vírgula 3" xfId="59"/>
    <cellStyle name="Vírgula 3 2" xfId="3"/>
  </cellStyles>
  <dxfs count="4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79998168889431442"/>
        </patternFill>
      </fill>
    </dxf>
    <dxf>
      <fill>
        <patternFill>
          <bgColor theme="6" tint="0.5999633777886288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theme="5" tint="0.79998168889431442"/>
        </patternFill>
      </fill>
    </dxf>
    <dxf>
      <fill>
        <patternFill>
          <bgColor theme="6" tint="0.5999633777886288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theme="5" tint="0.79998168889431442"/>
        </patternFill>
      </fill>
    </dxf>
    <dxf>
      <fill>
        <patternFill>
          <bgColor theme="6" tint="0.59996337778862885"/>
        </patternFill>
      </fill>
    </dxf>
    <dxf>
      <fill>
        <patternFill>
          <bgColor rgb="FFFFFF99"/>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color rgb="FF008000"/>
      </font>
    </dxf>
    <dxf>
      <font>
        <b/>
        <i val="0"/>
        <color rgb="FFFF0000"/>
      </font>
    </dxf>
    <dxf>
      <font>
        <b val="0"/>
      </font>
    </dxf>
    <dxf>
      <border outline="0">
        <top style="medium">
          <color rgb="FF000000"/>
        </top>
        <bottom style="medium">
          <color rgb="FF000000"/>
        </bottom>
      </border>
    </dxf>
    <dxf>
      <fill>
        <patternFill patternType="solid">
          <fgColor indexed="64"/>
          <bgColor rgb="FFFFFF66"/>
        </patternFill>
      </fill>
    </dxf>
    <dxf>
      <font>
        <b val="0"/>
      </font>
    </dxf>
    <dxf>
      <font>
        <b val="0"/>
      </font>
    </dxf>
    <dxf>
      <border outline="0">
        <top style="medium">
          <color rgb="FF000000"/>
        </top>
        <bottom style="medium">
          <color rgb="FF000000"/>
        </bottom>
      </border>
    </dxf>
    <dxf>
      <fill>
        <patternFill patternType="solid">
          <fgColor indexed="64"/>
          <bgColor rgb="FFFFFF66"/>
        </patternFill>
      </fill>
    </dxf>
  </dxfs>
  <tableStyles count="0" defaultTableStyle="TableStyleMedium2" defaultPivotStyle="PivotStyleLight16"/>
  <colors>
    <mruColors>
      <color rgb="FFFFFF99"/>
      <color rgb="FFFFFF66"/>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76201</xdr:rowOff>
    </xdr:from>
    <xdr:to>
      <xdr:col>0</xdr:col>
      <xdr:colOff>983697</xdr:colOff>
      <xdr:row>3</xdr:row>
      <xdr:rowOff>200026</xdr:rowOff>
    </xdr:to>
    <xdr:pic>
      <xdr:nvPicPr>
        <xdr:cNvPr id="2" name="Imagem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76201"/>
          <a:ext cx="793197" cy="857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24114</xdr:colOff>
      <xdr:row>2</xdr:row>
      <xdr:rowOff>186267</xdr:rowOff>
    </xdr:to>
    <xdr:pic>
      <xdr:nvPicPr>
        <xdr:cNvPr id="2" name="Imagem 1">
          <a:extLst>
            <a:ext uri="{FF2B5EF4-FFF2-40B4-BE49-F238E27FC236}">
              <a16:creationId xmlns:a16="http://schemas.microsoft.com/office/drawing/2014/main" id="{19F89EED-70AD-C6C4-86FC-FB5CA2A1D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7175"/>
          <a:ext cx="1176639" cy="3958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87245</xdr:colOff>
      <xdr:row>0</xdr:row>
      <xdr:rowOff>68465</xdr:rowOff>
    </xdr:from>
    <xdr:to>
      <xdr:col>1</xdr:col>
      <xdr:colOff>380306</xdr:colOff>
      <xdr:row>4</xdr:row>
      <xdr:rowOff>136071</xdr:rowOff>
    </xdr:to>
    <xdr:pic>
      <xdr:nvPicPr>
        <xdr:cNvPr id="4" name="Imagem 3">
          <a:extLst>
            <a:ext uri="{FF2B5EF4-FFF2-40B4-BE49-F238E27FC236}">
              <a16:creationId xmlns:a16="http://schemas.microsoft.com/office/drawing/2014/main" id="{287113BC-25FB-3F54-93C6-6F831BA1AC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245" y="68465"/>
          <a:ext cx="1034249" cy="1128963"/>
        </a:xfrm>
        <a:prstGeom prst="rect">
          <a:avLst/>
        </a:prstGeom>
      </xdr:spPr>
    </xdr:pic>
    <xdr:clientData/>
  </xdr:twoCellAnchor>
  <xdr:twoCellAnchor>
    <xdr:from>
      <xdr:col>5</xdr:col>
      <xdr:colOff>730703</xdr:colOff>
      <xdr:row>68</xdr:row>
      <xdr:rowOff>103188</xdr:rowOff>
    </xdr:from>
    <xdr:to>
      <xdr:col>12</xdr:col>
      <xdr:colOff>662668</xdr:colOff>
      <xdr:row>71</xdr:row>
      <xdr:rowOff>150812</xdr:rowOff>
    </xdr:to>
    <xdr:sp macro="" textlink="">
      <xdr:nvSpPr>
        <xdr:cNvPr id="5" name="CaixaDeTexto 4"/>
        <xdr:cNvSpPr txBox="1"/>
      </xdr:nvSpPr>
      <xdr:spPr>
        <a:xfrm>
          <a:off x="7723641" y="20185063"/>
          <a:ext cx="4440465" cy="619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1200" b="1">
              <a:solidFill>
                <a:sysClr val="windowText" lastClr="000000"/>
              </a:solidFill>
              <a:latin typeface="Arial" panose="020B0604020202020204" pitchFamily="34" charset="0"/>
              <a:cs typeface="Arial" panose="020B0604020202020204" pitchFamily="34" charset="0"/>
            </a:rPr>
            <a:t>RAFAEL COURY</a:t>
          </a:r>
          <a:r>
            <a:rPr lang="pt-BR" sz="1200" b="1" baseline="0">
              <a:solidFill>
                <a:sysClr val="windowText" lastClr="000000"/>
              </a:solidFill>
              <a:latin typeface="Arial" panose="020B0604020202020204" pitchFamily="34" charset="0"/>
              <a:cs typeface="Arial" panose="020B0604020202020204" pitchFamily="34" charset="0"/>
            </a:rPr>
            <a:t> MALULI</a:t>
          </a:r>
          <a:endParaRPr lang="pt-BR" sz="1200" b="1">
            <a:solidFill>
              <a:sysClr val="windowText" lastClr="000000"/>
            </a:solidFill>
            <a:latin typeface="Arial" panose="020B0604020202020204" pitchFamily="34" charset="0"/>
            <a:cs typeface="Arial" panose="020B0604020202020204" pitchFamily="34" charset="0"/>
          </a:endParaRPr>
        </a:p>
        <a:p>
          <a:pPr algn="ctr"/>
          <a:r>
            <a:rPr lang="pt-BR" sz="1200" b="0">
              <a:solidFill>
                <a:sysClr val="windowText" lastClr="000000"/>
              </a:solidFill>
              <a:latin typeface="Arial" panose="020B0604020202020204" pitchFamily="34" charset="0"/>
              <a:cs typeface="Arial" panose="020B0604020202020204" pitchFamily="34" charset="0"/>
            </a:rPr>
            <a:t>ENGENHEIRO CIVIL</a:t>
          </a:r>
        </a:p>
        <a:p>
          <a:pPr algn="ctr"/>
          <a:r>
            <a:rPr lang="pt-BR" sz="1200" b="0">
              <a:solidFill>
                <a:sysClr val="windowText" lastClr="000000"/>
              </a:solidFill>
              <a:latin typeface="Arial" panose="020B0604020202020204" pitchFamily="34" charset="0"/>
              <a:cs typeface="Arial" panose="020B0604020202020204" pitchFamily="34" charset="0"/>
            </a:rPr>
            <a:t>CREA/SP 5070839695                                                      </a:t>
          </a:r>
        </a:p>
      </xdr:txBody>
    </xdr:sp>
    <xdr:clientData/>
  </xdr:twoCellAnchor>
  <xdr:twoCellAnchor>
    <xdr:from>
      <xdr:col>1</xdr:col>
      <xdr:colOff>182337</xdr:colOff>
      <xdr:row>68</xdr:row>
      <xdr:rowOff>99559</xdr:rowOff>
    </xdr:from>
    <xdr:to>
      <xdr:col>3</xdr:col>
      <xdr:colOff>2775858</xdr:colOff>
      <xdr:row>72</xdr:row>
      <xdr:rowOff>23586</xdr:rowOff>
    </xdr:to>
    <xdr:sp macro="" textlink="">
      <xdr:nvSpPr>
        <xdr:cNvPr id="6" name="CaixaDeTexto 5"/>
        <xdr:cNvSpPr txBox="1"/>
      </xdr:nvSpPr>
      <xdr:spPr>
        <a:xfrm>
          <a:off x="936400" y="22999247"/>
          <a:ext cx="4633458" cy="7177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1200" b="1">
              <a:latin typeface="Arial" panose="020B0604020202020204" pitchFamily="34" charset="0"/>
              <a:cs typeface="Arial" panose="020B0604020202020204" pitchFamily="34" charset="0"/>
            </a:rPr>
            <a:t>VALÉRIA MARIA</a:t>
          </a:r>
          <a:r>
            <a:rPr lang="pt-BR" sz="1200" b="1" baseline="0">
              <a:latin typeface="Arial" panose="020B0604020202020204" pitchFamily="34" charset="0"/>
              <a:cs typeface="Arial" panose="020B0604020202020204" pitchFamily="34" charset="0"/>
            </a:rPr>
            <a:t> FELTRIN SANCHES</a:t>
          </a:r>
          <a:endParaRPr lang="pt-BR" sz="1200" b="1">
            <a:latin typeface="Arial" panose="020B0604020202020204" pitchFamily="34" charset="0"/>
            <a:cs typeface="Arial" panose="020B0604020202020204" pitchFamily="34" charset="0"/>
          </a:endParaRPr>
        </a:p>
        <a:p>
          <a:pPr algn="ctr"/>
          <a:r>
            <a:rPr lang="pt-BR" sz="1200" b="0">
              <a:latin typeface="Arial" panose="020B0604020202020204" pitchFamily="34" charset="0"/>
              <a:cs typeface="Arial" panose="020B0604020202020204" pitchFamily="34" charset="0"/>
            </a:rPr>
            <a:t>SECRETÁRIA MUNICIPAL DE EDUCAÇÃO</a:t>
          </a:r>
          <a:r>
            <a:rPr lang="pt-BR" sz="1200" b="0" baseline="0">
              <a:latin typeface="Arial" panose="020B0604020202020204" pitchFamily="34" charset="0"/>
              <a:cs typeface="Arial" panose="020B0604020202020204" pitchFamily="34" charset="0"/>
            </a:rPr>
            <a:t> </a:t>
          </a:r>
        </a:p>
        <a:p>
          <a:pPr algn="ctr"/>
          <a:r>
            <a:rPr lang="pt-BR" sz="1200" b="0" baseline="0">
              <a:latin typeface="Arial" panose="020B0604020202020204" pitchFamily="34" charset="0"/>
              <a:cs typeface="Arial" panose="020B0604020202020204" pitchFamily="34" charset="0"/>
            </a:rPr>
            <a:t>GESTORA DO CONTRATO</a:t>
          </a:r>
          <a:endParaRPr lang="pt-BR" sz="1200" b="0">
            <a:latin typeface="Arial" panose="020B0604020202020204" pitchFamily="34" charset="0"/>
            <a:cs typeface="Arial" panose="020B0604020202020204" pitchFamily="34" charset="0"/>
          </a:endParaRPr>
        </a:p>
      </xdr:txBody>
    </xdr:sp>
    <xdr:clientData/>
  </xdr:twoCellAnchor>
  <xdr:twoCellAnchor>
    <xdr:from>
      <xdr:col>1</xdr:col>
      <xdr:colOff>73705</xdr:colOff>
      <xdr:row>67</xdr:row>
      <xdr:rowOff>190500</xdr:rowOff>
    </xdr:from>
    <xdr:to>
      <xdr:col>3</xdr:col>
      <xdr:colOff>2876777</xdr:colOff>
      <xdr:row>67</xdr:row>
      <xdr:rowOff>190500</xdr:rowOff>
    </xdr:to>
    <xdr:cxnSp macro="">
      <xdr:nvCxnSpPr>
        <xdr:cNvPr id="7" name="Conector reto 6"/>
        <xdr:cNvCxnSpPr/>
      </xdr:nvCxnSpPr>
      <xdr:spPr>
        <a:xfrm>
          <a:off x="827768" y="22891750"/>
          <a:ext cx="484300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619578</xdr:colOff>
      <xdr:row>68</xdr:row>
      <xdr:rowOff>10659</xdr:rowOff>
    </xdr:from>
    <xdr:to>
      <xdr:col>12</xdr:col>
      <xdr:colOff>1222375</xdr:colOff>
      <xdr:row>68</xdr:row>
      <xdr:rowOff>10659</xdr:rowOff>
    </xdr:to>
    <xdr:cxnSp macro="">
      <xdr:nvCxnSpPr>
        <xdr:cNvPr id="11" name="Conector reto 10"/>
        <xdr:cNvCxnSpPr/>
      </xdr:nvCxnSpPr>
      <xdr:spPr>
        <a:xfrm>
          <a:off x="7612516" y="20290972"/>
          <a:ext cx="4079422"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87245</xdr:colOff>
      <xdr:row>0</xdr:row>
      <xdr:rowOff>68465</xdr:rowOff>
    </xdr:from>
    <xdr:to>
      <xdr:col>1</xdr:col>
      <xdr:colOff>380306</xdr:colOff>
      <xdr:row>4</xdr:row>
      <xdr:rowOff>136071</xdr:rowOff>
    </xdr:to>
    <xdr:pic>
      <xdr:nvPicPr>
        <xdr:cNvPr id="2" name="Imagem 1">
          <a:extLst>
            <a:ext uri="{FF2B5EF4-FFF2-40B4-BE49-F238E27FC236}">
              <a16:creationId xmlns:a16="http://schemas.microsoft.com/office/drawing/2014/main" id="{287113BC-25FB-3F54-93C6-6F831BA1AC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245" y="68465"/>
          <a:ext cx="1045536" cy="1115356"/>
        </a:xfrm>
        <a:prstGeom prst="rect">
          <a:avLst/>
        </a:prstGeom>
      </xdr:spPr>
    </xdr:pic>
    <xdr:clientData/>
  </xdr:twoCellAnchor>
  <xdr:twoCellAnchor>
    <xdr:from>
      <xdr:col>5</xdr:col>
      <xdr:colOff>873578</xdr:colOff>
      <xdr:row>61</xdr:row>
      <xdr:rowOff>95251</xdr:rowOff>
    </xdr:from>
    <xdr:to>
      <xdr:col>10</xdr:col>
      <xdr:colOff>0</xdr:colOff>
      <xdr:row>64</xdr:row>
      <xdr:rowOff>142875</xdr:rowOff>
    </xdr:to>
    <xdr:sp macro="" textlink="">
      <xdr:nvSpPr>
        <xdr:cNvPr id="3" name="CaixaDeTexto 2"/>
        <xdr:cNvSpPr txBox="1"/>
      </xdr:nvSpPr>
      <xdr:spPr>
        <a:xfrm>
          <a:off x="7864928" y="20431126"/>
          <a:ext cx="3408590" cy="619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1200" b="1">
              <a:solidFill>
                <a:sysClr val="windowText" lastClr="000000"/>
              </a:solidFill>
              <a:latin typeface="Arial" panose="020B0604020202020204" pitchFamily="34" charset="0"/>
              <a:cs typeface="Arial" panose="020B0604020202020204" pitchFamily="34" charset="0"/>
            </a:rPr>
            <a:t>RAFAEL COURY</a:t>
          </a:r>
          <a:r>
            <a:rPr lang="pt-BR" sz="1200" b="1" baseline="0">
              <a:solidFill>
                <a:sysClr val="windowText" lastClr="000000"/>
              </a:solidFill>
              <a:latin typeface="Arial" panose="020B0604020202020204" pitchFamily="34" charset="0"/>
              <a:cs typeface="Arial" panose="020B0604020202020204" pitchFamily="34" charset="0"/>
            </a:rPr>
            <a:t> MALULI</a:t>
          </a:r>
          <a:endParaRPr lang="pt-BR" sz="1200" b="1">
            <a:solidFill>
              <a:sysClr val="windowText" lastClr="000000"/>
            </a:solidFill>
            <a:latin typeface="Arial" panose="020B0604020202020204" pitchFamily="34" charset="0"/>
            <a:cs typeface="Arial" panose="020B0604020202020204" pitchFamily="34" charset="0"/>
          </a:endParaRPr>
        </a:p>
        <a:p>
          <a:pPr algn="ctr"/>
          <a:r>
            <a:rPr lang="pt-BR" sz="1200" b="0">
              <a:solidFill>
                <a:sysClr val="windowText" lastClr="000000"/>
              </a:solidFill>
              <a:latin typeface="Arial" panose="020B0604020202020204" pitchFamily="34" charset="0"/>
              <a:cs typeface="Arial" panose="020B0604020202020204" pitchFamily="34" charset="0"/>
            </a:rPr>
            <a:t>ENGENHEIRO CIVIL</a:t>
          </a:r>
        </a:p>
        <a:p>
          <a:pPr algn="ctr"/>
          <a:r>
            <a:rPr lang="pt-BR" sz="1200" b="0">
              <a:solidFill>
                <a:sysClr val="windowText" lastClr="000000"/>
              </a:solidFill>
              <a:latin typeface="Arial" panose="020B0604020202020204" pitchFamily="34" charset="0"/>
              <a:cs typeface="Arial" panose="020B0604020202020204" pitchFamily="34" charset="0"/>
            </a:rPr>
            <a:t>CREA/SP 5070839695                                                      </a:t>
          </a:r>
        </a:p>
      </xdr:txBody>
    </xdr:sp>
    <xdr:clientData/>
  </xdr:twoCellAnchor>
  <xdr:twoCellAnchor>
    <xdr:from>
      <xdr:col>1</xdr:col>
      <xdr:colOff>198212</xdr:colOff>
      <xdr:row>61</xdr:row>
      <xdr:rowOff>67809</xdr:rowOff>
    </xdr:from>
    <xdr:to>
      <xdr:col>3</xdr:col>
      <xdr:colOff>2791733</xdr:colOff>
      <xdr:row>64</xdr:row>
      <xdr:rowOff>190274</xdr:rowOff>
    </xdr:to>
    <xdr:sp macro="" textlink="">
      <xdr:nvSpPr>
        <xdr:cNvPr id="4" name="CaixaDeTexto 3"/>
        <xdr:cNvSpPr txBox="1"/>
      </xdr:nvSpPr>
      <xdr:spPr>
        <a:xfrm>
          <a:off x="952275" y="22681747"/>
          <a:ext cx="4633458" cy="7177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1200" b="1">
              <a:latin typeface="Arial" panose="020B0604020202020204" pitchFamily="34" charset="0"/>
              <a:cs typeface="Arial" panose="020B0604020202020204" pitchFamily="34" charset="0"/>
            </a:rPr>
            <a:t>VALÉRIA MARIA</a:t>
          </a:r>
          <a:r>
            <a:rPr lang="pt-BR" sz="1200" b="1" baseline="0">
              <a:latin typeface="Arial" panose="020B0604020202020204" pitchFamily="34" charset="0"/>
              <a:cs typeface="Arial" panose="020B0604020202020204" pitchFamily="34" charset="0"/>
            </a:rPr>
            <a:t> FELTRIN SANCHES</a:t>
          </a:r>
          <a:endParaRPr lang="pt-BR" sz="1200" b="1">
            <a:latin typeface="Arial" panose="020B0604020202020204" pitchFamily="34" charset="0"/>
            <a:cs typeface="Arial" panose="020B0604020202020204" pitchFamily="34" charset="0"/>
          </a:endParaRPr>
        </a:p>
        <a:p>
          <a:pPr algn="ctr"/>
          <a:r>
            <a:rPr lang="pt-BR" sz="1200" b="0">
              <a:latin typeface="Arial" panose="020B0604020202020204" pitchFamily="34" charset="0"/>
              <a:cs typeface="Arial" panose="020B0604020202020204" pitchFamily="34" charset="0"/>
            </a:rPr>
            <a:t>SECRETÁRIA MUNICIPAL DE EDUCAÇÃO</a:t>
          </a:r>
          <a:r>
            <a:rPr lang="pt-BR" sz="1200" b="0" baseline="0">
              <a:latin typeface="Arial" panose="020B0604020202020204" pitchFamily="34" charset="0"/>
              <a:cs typeface="Arial" panose="020B0604020202020204" pitchFamily="34" charset="0"/>
            </a:rPr>
            <a:t> </a:t>
          </a:r>
        </a:p>
        <a:p>
          <a:pPr algn="ctr"/>
          <a:r>
            <a:rPr lang="pt-BR" sz="1200" b="0" baseline="0">
              <a:latin typeface="Arial" panose="020B0604020202020204" pitchFamily="34" charset="0"/>
              <a:cs typeface="Arial" panose="020B0604020202020204" pitchFamily="34" charset="0"/>
            </a:rPr>
            <a:t>GESTORA DO CONTRATO</a:t>
          </a:r>
          <a:endParaRPr lang="pt-BR" sz="1200" b="0">
            <a:latin typeface="Arial" panose="020B0604020202020204" pitchFamily="34" charset="0"/>
            <a:cs typeface="Arial" panose="020B0604020202020204" pitchFamily="34" charset="0"/>
          </a:endParaRPr>
        </a:p>
      </xdr:txBody>
    </xdr:sp>
    <xdr:clientData/>
  </xdr:twoCellAnchor>
  <xdr:twoCellAnchor>
    <xdr:from>
      <xdr:col>1</xdr:col>
      <xdr:colOff>137206</xdr:colOff>
      <xdr:row>61</xdr:row>
      <xdr:rowOff>7937</xdr:rowOff>
    </xdr:from>
    <xdr:to>
      <xdr:col>3</xdr:col>
      <xdr:colOff>2940278</xdr:colOff>
      <xdr:row>61</xdr:row>
      <xdr:rowOff>7937</xdr:rowOff>
    </xdr:to>
    <xdr:cxnSp macro="">
      <xdr:nvCxnSpPr>
        <xdr:cNvPr id="5" name="Conector reto 4"/>
        <xdr:cNvCxnSpPr/>
      </xdr:nvCxnSpPr>
      <xdr:spPr>
        <a:xfrm>
          <a:off x="891269" y="22621875"/>
          <a:ext cx="484300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619578</xdr:colOff>
      <xdr:row>61</xdr:row>
      <xdr:rowOff>10659</xdr:rowOff>
    </xdr:from>
    <xdr:to>
      <xdr:col>10</xdr:col>
      <xdr:colOff>0</xdr:colOff>
      <xdr:row>61</xdr:row>
      <xdr:rowOff>10659</xdr:rowOff>
    </xdr:to>
    <xdr:cxnSp macro="">
      <xdr:nvCxnSpPr>
        <xdr:cNvPr id="6" name="Conector reto 5"/>
        <xdr:cNvCxnSpPr/>
      </xdr:nvCxnSpPr>
      <xdr:spPr>
        <a:xfrm>
          <a:off x="7610928" y="20346534"/>
          <a:ext cx="4079422"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95250</xdr:colOff>
      <xdr:row>0</xdr:row>
      <xdr:rowOff>54429</xdr:rowOff>
    </xdr:from>
    <xdr:to>
      <xdr:col>1</xdr:col>
      <xdr:colOff>716634</xdr:colOff>
      <xdr:row>4</xdr:row>
      <xdr:rowOff>136071</xdr:rowOff>
    </xdr:to>
    <xdr:pic>
      <xdr:nvPicPr>
        <xdr:cNvPr id="2" name="Imagem 1">
          <a:extLst>
            <a:ext uri="{FF2B5EF4-FFF2-40B4-BE49-F238E27FC236}">
              <a16:creationId xmlns:a16="http://schemas.microsoft.com/office/drawing/2014/main" id="{C8CBCF07-F8BE-9423-31B9-EA5AAE9F2F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54429"/>
          <a:ext cx="1238922" cy="127226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87245</xdr:colOff>
      <xdr:row>0</xdr:row>
      <xdr:rowOff>68465</xdr:rowOff>
    </xdr:from>
    <xdr:to>
      <xdr:col>1</xdr:col>
      <xdr:colOff>380306</xdr:colOff>
      <xdr:row>4</xdr:row>
      <xdr:rowOff>136071</xdr:rowOff>
    </xdr:to>
    <xdr:pic>
      <xdr:nvPicPr>
        <xdr:cNvPr id="2" name="Imagem 1">
          <a:extLst>
            <a:ext uri="{FF2B5EF4-FFF2-40B4-BE49-F238E27FC236}">
              <a16:creationId xmlns:a16="http://schemas.microsoft.com/office/drawing/2014/main" id="{287113BC-25FB-3F54-93C6-6F831BA1AC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245" y="68465"/>
          <a:ext cx="1045536" cy="1115356"/>
        </a:xfrm>
        <a:prstGeom prst="rect">
          <a:avLst/>
        </a:prstGeom>
      </xdr:spPr>
    </xdr:pic>
    <xdr:clientData/>
  </xdr:twoCellAnchor>
  <xdr:twoCellAnchor>
    <xdr:from>
      <xdr:col>5</xdr:col>
      <xdr:colOff>730703</xdr:colOff>
      <xdr:row>26</xdr:row>
      <xdr:rowOff>103188</xdr:rowOff>
    </xdr:from>
    <xdr:to>
      <xdr:col>12</xdr:col>
      <xdr:colOff>662668</xdr:colOff>
      <xdr:row>29</xdr:row>
      <xdr:rowOff>150812</xdr:rowOff>
    </xdr:to>
    <xdr:sp macro="" textlink="">
      <xdr:nvSpPr>
        <xdr:cNvPr id="3" name="CaixaDeTexto 2"/>
        <xdr:cNvSpPr txBox="1"/>
      </xdr:nvSpPr>
      <xdr:spPr>
        <a:xfrm>
          <a:off x="7722053" y="23039388"/>
          <a:ext cx="4437290" cy="6476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1200" b="1">
              <a:solidFill>
                <a:sysClr val="windowText" lastClr="000000"/>
              </a:solidFill>
              <a:latin typeface="Arial" panose="020B0604020202020204" pitchFamily="34" charset="0"/>
              <a:cs typeface="Arial" panose="020B0604020202020204" pitchFamily="34" charset="0"/>
            </a:rPr>
            <a:t>RAFAEL COURY</a:t>
          </a:r>
          <a:r>
            <a:rPr lang="pt-BR" sz="1200" b="1" baseline="0">
              <a:solidFill>
                <a:sysClr val="windowText" lastClr="000000"/>
              </a:solidFill>
              <a:latin typeface="Arial" panose="020B0604020202020204" pitchFamily="34" charset="0"/>
              <a:cs typeface="Arial" panose="020B0604020202020204" pitchFamily="34" charset="0"/>
            </a:rPr>
            <a:t> MALULI</a:t>
          </a:r>
          <a:endParaRPr lang="pt-BR" sz="1200" b="1">
            <a:solidFill>
              <a:sysClr val="windowText" lastClr="000000"/>
            </a:solidFill>
            <a:latin typeface="Arial" panose="020B0604020202020204" pitchFamily="34" charset="0"/>
            <a:cs typeface="Arial" panose="020B0604020202020204" pitchFamily="34" charset="0"/>
          </a:endParaRPr>
        </a:p>
        <a:p>
          <a:pPr algn="ctr"/>
          <a:r>
            <a:rPr lang="pt-BR" sz="1200" b="0">
              <a:solidFill>
                <a:sysClr val="windowText" lastClr="000000"/>
              </a:solidFill>
              <a:latin typeface="Arial" panose="020B0604020202020204" pitchFamily="34" charset="0"/>
              <a:cs typeface="Arial" panose="020B0604020202020204" pitchFamily="34" charset="0"/>
            </a:rPr>
            <a:t>ENGENHEIRO CIVIL</a:t>
          </a:r>
        </a:p>
        <a:p>
          <a:pPr algn="ctr"/>
          <a:r>
            <a:rPr lang="pt-BR" sz="1200" b="0">
              <a:solidFill>
                <a:sysClr val="windowText" lastClr="000000"/>
              </a:solidFill>
              <a:latin typeface="Arial" panose="020B0604020202020204" pitchFamily="34" charset="0"/>
              <a:cs typeface="Arial" panose="020B0604020202020204" pitchFamily="34" charset="0"/>
            </a:rPr>
            <a:t>CREA/SP 5070839695                                                      </a:t>
          </a:r>
        </a:p>
      </xdr:txBody>
    </xdr:sp>
    <xdr:clientData/>
  </xdr:twoCellAnchor>
  <xdr:twoCellAnchor>
    <xdr:from>
      <xdr:col>1</xdr:col>
      <xdr:colOff>182337</xdr:colOff>
      <xdr:row>26</xdr:row>
      <xdr:rowOff>99559</xdr:rowOff>
    </xdr:from>
    <xdr:to>
      <xdr:col>3</xdr:col>
      <xdr:colOff>2775858</xdr:colOff>
      <xdr:row>30</xdr:row>
      <xdr:rowOff>23586</xdr:rowOff>
    </xdr:to>
    <xdr:sp macro="" textlink="">
      <xdr:nvSpPr>
        <xdr:cNvPr id="4" name="CaixaDeTexto 3"/>
        <xdr:cNvSpPr txBox="1"/>
      </xdr:nvSpPr>
      <xdr:spPr>
        <a:xfrm>
          <a:off x="934812" y="23035759"/>
          <a:ext cx="4631871" cy="72412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1200" b="1">
              <a:latin typeface="Arial" panose="020B0604020202020204" pitchFamily="34" charset="0"/>
              <a:cs typeface="Arial" panose="020B0604020202020204" pitchFamily="34" charset="0"/>
            </a:rPr>
            <a:t>VALÉRIA MARIA</a:t>
          </a:r>
          <a:r>
            <a:rPr lang="pt-BR" sz="1200" b="1" baseline="0">
              <a:latin typeface="Arial" panose="020B0604020202020204" pitchFamily="34" charset="0"/>
              <a:cs typeface="Arial" panose="020B0604020202020204" pitchFamily="34" charset="0"/>
            </a:rPr>
            <a:t> FELTRIN SANCHES</a:t>
          </a:r>
          <a:endParaRPr lang="pt-BR" sz="1200" b="1">
            <a:latin typeface="Arial" panose="020B0604020202020204" pitchFamily="34" charset="0"/>
            <a:cs typeface="Arial" panose="020B0604020202020204" pitchFamily="34" charset="0"/>
          </a:endParaRPr>
        </a:p>
        <a:p>
          <a:pPr algn="ctr"/>
          <a:r>
            <a:rPr lang="pt-BR" sz="1200" b="0">
              <a:latin typeface="Arial" panose="020B0604020202020204" pitchFamily="34" charset="0"/>
              <a:cs typeface="Arial" panose="020B0604020202020204" pitchFamily="34" charset="0"/>
            </a:rPr>
            <a:t>SECRETÁRIA MUNICIPAL DE EDUCAÇÃO</a:t>
          </a:r>
          <a:r>
            <a:rPr lang="pt-BR" sz="1200" b="0" baseline="0">
              <a:latin typeface="Arial" panose="020B0604020202020204" pitchFamily="34" charset="0"/>
              <a:cs typeface="Arial" panose="020B0604020202020204" pitchFamily="34" charset="0"/>
            </a:rPr>
            <a:t> E CULTURA</a:t>
          </a:r>
        </a:p>
        <a:p>
          <a:pPr algn="ctr"/>
          <a:r>
            <a:rPr lang="pt-BR" sz="1200" b="0" baseline="0">
              <a:latin typeface="Arial" panose="020B0604020202020204" pitchFamily="34" charset="0"/>
              <a:cs typeface="Arial" panose="020B0604020202020204" pitchFamily="34" charset="0"/>
            </a:rPr>
            <a:t>GESTORA DO CONTRATO</a:t>
          </a:r>
          <a:endParaRPr lang="pt-BR" sz="1200" b="0">
            <a:latin typeface="Arial" panose="020B0604020202020204" pitchFamily="34" charset="0"/>
            <a:cs typeface="Arial" panose="020B0604020202020204" pitchFamily="34" charset="0"/>
          </a:endParaRPr>
        </a:p>
      </xdr:txBody>
    </xdr:sp>
    <xdr:clientData/>
  </xdr:twoCellAnchor>
  <xdr:twoCellAnchor>
    <xdr:from>
      <xdr:col>1</xdr:col>
      <xdr:colOff>73705</xdr:colOff>
      <xdr:row>25</xdr:row>
      <xdr:rowOff>190500</xdr:rowOff>
    </xdr:from>
    <xdr:to>
      <xdr:col>3</xdr:col>
      <xdr:colOff>2876777</xdr:colOff>
      <xdr:row>25</xdr:row>
      <xdr:rowOff>190500</xdr:rowOff>
    </xdr:to>
    <xdr:cxnSp macro="">
      <xdr:nvCxnSpPr>
        <xdr:cNvPr id="5" name="Conector reto 4"/>
        <xdr:cNvCxnSpPr/>
      </xdr:nvCxnSpPr>
      <xdr:spPr>
        <a:xfrm>
          <a:off x="826180" y="22926675"/>
          <a:ext cx="4841422"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619578</xdr:colOff>
      <xdr:row>26</xdr:row>
      <xdr:rowOff>10659</xdr:rowOff>
    </xdr:from>
    <xdr:to>
      <xdr:col>12</xdr:col>
      <xdr:colOff>1222375</xdr:colOff>
      <xdr:row>26</xdr:row>
      <xdr:rowOff>10659</xdr:rowOff>
    </xdr:to>
    <xdr:cxnSp macro="">
      <xdr:nvCxnSpPr>
        <xdr:cNvPr id="6" name="Conector reto 5"/>
        <xdr:cNvCxnSpPr/>
      </xdr:nvCxnSpPr>
      <xdr:spPr>
        <a:xfrm>
          <a:off x="7610928" y="22946859"/>
          <a:ext cx="5108122"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209709</xdr:colOff>
      <xdr:row>0</xdr:row>
      <xdr:rowOff>88876</xdr:rowOff>
    </xdr:from>
    <xdr:to>
      <xdr:col>1</xdr:col>
      <xdr:colOff>518384</xdr:colOff>
      <xdr:row>4</xdr:row>
      <xdr:rowOff>156482</xdr:rowOff>
    </xdr:to>
    <xdr:pic>
      <xdr:nvPicPr>
        <xdr:cNvPr id="2" name="Imagem 1">
          <a:extLst>
            <a:ext uri="{FF2B5EF4-FFF2-40B4-BE49-F238E27FC236}">
              <a16:creationId xmlns:a16="http://schemas.microsoft.com/office/drawing/2014/main" id="{287113BC-25FB-3F54-93C6-6F831BA1AC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709" y="88876"/>
          <a:ext cx="1042100" cy="111535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209709</xdr:colOff>
      <xdr:row>0</xdr:row>
      <xdr:rowOff>88876</xdr:rowOff>
    </xdr:from>
    <xdr:to>
      <xdr:col>1</xdr:col>
      <xdr:colOff>518384</xdr:colOff>
      <xdr:row>4</xdr:row>
      <xdr:rowOff>156482</xdr:rowOff>
    </xdr:to>
    <xdr:pic>
      <xdr:nvPicPr>
        <xdr:cNvPr id="2" name="Imagem 1">
          <a:extLst>
            <a:ext uri="{FF2B5EF4-FFF2-40B4-BE49-F238E27FC236}">
              <a16:creationId xmlns:a16="http://schemas.microsoft.com/office/drawing/2014/main" id="{287113BC-25FB-3F54-93C6-6F831BA1AC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709" y="88876"/>
          <a:ext cx="1042100" cy="111535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u&#225;rio\Desktop\RAFAEL%20ITIRAPINA\CASAS%20POPULARES\OR&#199;AMENTOS%20E%20DEMAIS%20DOCUMENTOS\para%20assinar%20e%20mandar\BD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248.255.248\obra\Documents%20and%20Settings\000458_Sergio\Meus%20documentos\teste\3_-_PLANILHA_MODELO_e_Boletim_CPOS_155(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I_Obra"/>
      <sheetName val="BDI_Material"/>
      <sheetName val="197"/>
      <sheetName val="PLANILHA_ORÇAMENTÁRIA"/>
      <sheetName val="LEVANTAMENTO QTT."/>
      <sheetName val="Memória de Cálculo"/>
      <sheetName val="Composições"/>
      <sheetName val="Cotações"/>
      <sheetName val="Cronograma"/>
    </sheetNames>
    <sheetDataSet>
      <sheetData sheetId="0"/>
      <sheetData sheetId="1"/>
      <sheetData sheetId="2"/>
      <sheetData sheetId="3">
        <row r="1">
          <cell r="A1" t="str">
            <v>PREFEITURA MUNICIPAL DE ITIRAPINA</v>
          </cell>
        </row>
        <row r="2">
          <cell r="A2" t="str">
            <v>Avenida Um, 106 - Centro - CEP 13530-000</v>
          </cell>
        </row>
        <row r="203">
          <cell r="D203" t="str">
            <v>Rafael Coury Maluli</v>
          </cell>
        </row>
        <row r="204">
          <cell r="D204" t="str">
            <v>ENGENHEIRO CIVIL</v>
          </cell>
        </row>
        <row r="205">
          <cell r="D205">
            <v>5070839695</v>
          </cell>
        </row>
      </sheetData>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LETIM 161"/>
      <sheetName val="Planilha Modelo-sugestão"/>
      <sheetName val="ASFÁLTO-sugestão"/>
      <sheetName val="Cronograma Modelo-SPDR"/>
      <sheetName val="BOLETIM 157"/>
      <sheetName val="Planilha Modelo"/>
      <sheetName val="Cronograma Modelo"/>
      <sheetName val="Composições"/>
      <sheetName val="BOLETIM 155"/>
      <sheetName val="Planilha Modelo - SEP"/>
      <sheetName val="Cronograma Modelo - SEP"/>
      <sheetName val="Planilha- Por_Via"/>
      <sheetName val="BOLETIM 160"/>
      <sheetName val="Orçamento"/>
      <sheetName val="BOLETIM 171"/>
    </sheetNames>
    <sheetDataSet>
      <sheetData sheetId="0" refreshError="1">
        <row r="7">
          <cell r="A7" t="str">
            <v>010211</v>
          </cell>
          <cell r="B7" t="str">
            <v>Parecer técnico de fundações, contenções e recomendações gerais para empreendimentos com área construída acima 10.001 m²</v>
          </cell>
          <cell r="C7" t="str">
            <v>un</v>
          </cell>
          <cell r="D7">
            <v>14584.99</v>
          </cell>
          <cell r="E7">
            <v>0</v>
          </cell>
          <cell r="F7">
            <v>14584.99</v>
          </cell>
        </row>
        <row r="8">
          <cell r="A8" t="str">
            <v>010602</v>
          </cell>
          <cell r="B8" t="str">
            <v>Elaboração de projeto de adequação de entrada de energia elétrica junto a concessionária, com medição em baixa tensão e demanda até 75 kVA</v>
          </cell>
          <cell r="C8" t="str">
            <v>gl</v>
          </cell>
          <cell r="D8">
            <v>13696.12</v>
          </cell>
          <cell r="E8">
            <v>0</v>
          </cell>
          <cell r="F8">
            <v>13696.12</v>
          </cell>
        </row>
        <row r="9">
          <cell r="A9" t="str">
            <v>010603</v>
          </cell>
          <cell r="B9" t="str">
            <v>Elaboração de projeto de adequação de entrada de energia elétrica junto a concessionária, com medição em média tensão e demanda até 300 kVA</v>
          </cell>
          <cell r="C9" t="str">
            <v>gl</v>
          </cell>
          <cell r="D9">
            <v>23968.21</v>
          </cell>
          <cell r="E9">
            <v>0</v>
          </cell>
          <cell r="F9">
            <v>23968.21</v>
          </cell>
        </row>
        <row r="10">
          <cell r="A10" t="str">
            <v>010604</v>
          </cell>
          <cell r="B10" t="str">
            <v>Elaboração de projeto de adequação de entrada de energia elétrica junto a concessionária, com medição em média tensão e demanda acima de 300 kVA</v>
          </cell>
          <cell r="C10" t="str">
            <v>gl</v>
          </cell>
          <cell r="D10">
            <v>34240.300000000003</v>
          </cell>
          <cell r="E10">
            <v>0</v>
          </cell>
          <cell r="F10">
            <v>34240.300000000003</v>
          </cell>
        </row>
        <row r="11">
          <cell r="A11" t="str">
            <v>011703</v>
          </cell>
          <cell r="B11" t="str">
            <v>Projeto executivo de arquitetura em formato A1</v>
          </cell>
          <cell r="C11" t="str">
            <v>un</v>
          </cell>
          <cell r="D11">
            <v>3006.7000000000003</v>
          </cell>
          <cell r="E11">
            <v>0</v>
          </cell>
          <cell r="F11">
            <v>3006.7000000000003</v>
          </cell>
        </row>
        <row r="12">
          <cell r="A12" t="str">
            <v>011704</v>
          </cell>
          <cell r="B12" t="str">
            <v>Projeto executivo de arquitetura em formato A0</v>
          </cell>
          <cell r="C12" t="str">
            <v>un</v>
          </cell>
          <cell r="D12">
            <v>4149.51</v>
          </cell>
          <cell r="E12">
            <v>0</v>
          </cell>
          <cell r="F12">
            <v>4149.51</v>
          </cell>
        </row>
        <row r="13">
          <cell r="A13" t="str">
            <v>011705</v>
          </cell>
          <cell r="B13" t="str">
            <v>Projeto executivo de estrutura em formato A1</v>
          </cell>
          <cell r="C13" t="str">
            <v>un</v>
          </cell>
          <cell r="D13">
            <v>2101.5700000000002</v>
          </cell>
          <cell r="E13">
            <v>0</v>
          </cell>
          <cell r="F13">
            <v>2101.5700000000002</v>
          </cell>
        </row>
        <row r="14">
          <cell r="A14" t="str">
            <v>011706</v>
          </cell>
          <cell r="B14" t="str">
            <v>Projeto executivo de estrutura em formato A0</v>
          </cell>
          <cell r="C14" t="str">
            <v>un</v>
          </cell>
          <cell r="D14">
            <v>2916.52</v>
          </cell>
          <cell r="E14">
            <v>0</v>
          </cell>
          <cell r="F14">
            <v>2916.52</v>
          </cell>
        </row>
        <row r="15">
          <cell r="A15" t="str">
            <v>011707</v>
          </cell>
          <cell r="B15" t="str">
            <v>Projeto executivo de instalações hidráulicas em formato A1</v>
          </cell>
          <cell r="C15" t="str">
            <v>un</v>
          </cell>
          <cell r="D15">
            <v>905.13</v>
          </cell>
          <cell r="E15">
            <v>0</v>
          </cell>
          <cell r="F15">
            <v>905.13</v>
          </cell>
        </row>
        <row r="16">
          <cell r="A16" t="str">
            <v>011708</v>
          </cell>
          <cell r="B16" t="str">
            <v>Projeto executivo de instalações hidráulicas em formato A0</v>
          </cell>
          <cell r="C16" t="str">
            <v>un</v>
          </cell>
          <cell r="D16">
            <v>1215.74</v>
          </cell>
          <cell r="E16">
            <v>0</v>
          </cell>
          <cell r="F16">
            <v>1215.74</v>
          </cell>
        </row>
        <row r="17">
          <cell r="A17" t="str">
            <v>011709</v>
          </cell>
          <cell r="B17" t="str">
            <v>Projeto executivo de instalações elétricas em formato A1</v>
          </cell>
          <cell r="C17" t="str">
            <v>un</v>
          </cell>
          <cell r="D17">
            <v>995.03</v>
          </cell>
          <cell r="E17">
            <v>0</v>
          </cell>
          <cell r="F17">
            <v>995.03</v>
          </cell>
        </row>
        <row r="18">
          <cell r="A18" t="str">
            <v>011710</v>
          </cell>
          <cell r="B18" t="str">
            <v>Projeto executivo de instalações elétricas em formato A0</v>
          </cell>
          <cell r="C18" t="str">
            <v>un</v>
          </cell>
          <cell r="D18">
            <v>1398.59</v>
          </cell>
          <cell r="E18">
            <v>0</v>
          </cell>
          <cell r="F18">
            <v>1398.59</v>
          </cell>
        </row>
        <row r="19">
          <cell r="A19" t="str">
            <v>012001</v>
          </cell>
          <cell r="B19" t="str">
            <v>Instalação e transporte de equipamento topográfico</v>
          </cell>
          <cell r="C19" t="str">
            <v>tx</v>
          </cell>
          <cell r="D19">
            <v>616.52</v>
          </cell>
          <cell r="E19">
            <v>0</v>
          </cell>
          <cell r="F19">
            <v>616.52</v>
          </cell>
        </row>
        <row r="20">
          <cell r="A20" t="str">
            <v>012020</v>
          </cell>
          <cell r="B20" t="str">
            <v>Levantamento planialtimétrico e cadastral de área urbana e suburbana até 2 alqueires</v>
          </cell>
          <cell r="C20" t="str">
            <v>m²</v>
          </cell>
          <cell r="D20">
            <v>0.44</v>
          </cell>
          <cell r="E20">
            <v>0</v>
          </cell>
          <cell r="F20">
            <v>0.44</v>
          </cell>
        </row>
        <row r="21">
          <cell r="A21" t="str">
            <v>012021</v>
          </cell>
          <cell r="B21" t="str">
            <v>Levantamento planialtimétrico e cadastral de área urbana e suburbana de 2 a 5 alqueires</v>
          </cell>
          <cell r="C21" t="str">
            <v>m²</v>
          </cell>
          <cell r="D21">
            <v>0.36</v>
          </cell>
          <cell r="E21">
            <v>0</v>
          </cell>
          <cell r="F21">
            <v>0.36</v>
          </cell>
        </row>
        <row r="22">
          <cell r="A22" t="str">
            <v>012022</v>
          </cell>
          <cell r="B22" t="str">
            <v>Levantamento planialtimétrico e cadastral de área urbana e suburbana de 5 a 10 alqueires</v>
          </cell>
          <cell r="C22" t="str">
            <v>m²</v>
          </cell>
          <cell r="D22">
            <v>0.31</v>
          </cell>
          <cell r="E22">
            <v>0</v>
          </cell>
          <cell r="F22">
            <v>0.31</v>
          </cell>
        </row>
        <row r="23">
          <cell r="A23" t="str">
            <v>012023</v>
          </cell>
          <cell r="B23" t="str">
            <v>Levantamento planialtimétrico e cadastral de área urbana e suburbana acima de 10 alqueires</v>
          </cell>
          <cell r="C23" t="str">
            <v>m²</v>
          </cell>
          <cell r="D23">
            <v>0.28000000000000003</v>
          </cell>
          <cell r="E23">
            <v>0</v>
          </cell>
          <cell r="F23">
            <v>0.28000000000000003</v>
          </cell>
        </row>
        <row r="24">
          <cell r="A24" t="str">
            <v>012024</v>
          </cell>
          <cell r="B24" t="str">
            <v>Levantamento planialtimétrico e cadastral de área rural até 2 alqueires</v>
          </cell>
          <cell r="C24" t="str">
            <v>m²</v>
          </cell>
          <cell r="D24">
            <v>0.28000000000000003</v>
          </cell>
          <cell r="E24">
            <v>0</v>
          </cell>
          <cell r="F24">
            <v>0.28000000000000003</v>
          </cell>
        </row>
        <row r="25">
          <cell r="A25" t="str">
            <v>012025</v>
          </cell>
          <cell r="B25" t="str">
            <v>Levantamento planialtimétrico e cadastral de área rural de 2 a 5 alqueires</v>
          </cell>
          <cell r="C25" t="str">
            <v>m²</v>
          </cell>
          <cell r="D25">
            <v>0.24</v>
          </cell>
          <cell r="E25">
            <v>0</v>
          </cell>
          <cell r="F25">
            <v>0.24</v>
          </cell>
        </row>
        <row r="26">
          <cell r="A26" t="str">
            <v>012026</v>
          </cell>
          <cell r="B26" t="str">
            <v>Levantamento planialtimétrico e cadastral de área rural de 5 a 10 alqueires</v>
          </cell>
          <cell r="C26" t="str">
            <v>m²</v>
          </cell>
          <cell r="D26">
            <v>0.21</v>
          </cell>
          <cell r="E26">
            <v>0</v>
          </cell>
          <cell r="F26">
            <v>0.21</v>
          </cell>
        </row>
        <row r="27">
          <cell r="A27" t="str">
            <v>012027</v>
          </cell>
          <cell r="B27" t="str">
            <v>Levantamento planialtimétrico e cadastral de área rural acima de 10 alqueires</v>
          </cell>
          <cell r="C27" t="str">
            <v>m²</v>
          </cell>
          <cell r="D27">
            <v>0.19</v>
          </cell>
          <cell r="E27">
            <v>0</v>
          </cell>
          <cell r="F27">
            <v>0.19</v>
          </cell>
        </row>
        <row r="28">
          <cell r="A28" t="str">
            <v>012101</v>
          </cell>
          <cell r="B28" t="str">
            <v>Instalação e transporte de equipamento de sondagem</v>
          </cell>
          <cell r="C28" t="str">
            <v>tx</v>
          </cell>
          <cell r="D28">
            <v>713.04</v>
          </cell>
          <cell r="E28">
            <v>0</v>
          </cell>
          <cell r="F28">
            <v>713.04</v>
          </cell>
        </row>
        <row r="29">
          <cell r="A29" t="str">
            <v>012109</v>
          </cell>
          <cell r="B29" t="str">
            <v>Instalação e transporte de equipamentos de sondagem rotativa</v>
          </cell>
          <cell r="C29" t="str">
            <v>tx</v>
          </cell>
          <cell r="D29">
            <v>3600</v>
          </cell>
          <cell r="E29">
            <v>0</v>
          </cell>
          <cell r="F29">
            <v>3600</v>
          </cell>
        </row>
        <row r="30">
          <cell r="A30" t="str">
            <v>012110</v>
          </cell>
          <cell r="B30" t="str">
            <v>Sondagem do terreno a trado</v>
          </cell>
          <cell r="C30" t="str">
            <v>m</v>
          </cell>
          <cell r="D30">
            <v>55.52</v>
          </cell>
          <cell r="E30">
            <v>0</v>
          </cell>
          <cell r="F30">
            <v>55.52</v>
          </cell>
        </row>
        <row r="31">
          <cell r="A31" t="str">
            <v>012111</v>
          </cell>
          <cell r="B31" t="str">
            <v>Sondagem do terreno à percussão (mínimo de 30 m)</v>
          </cell>
          <cell r="C31" t="str">
            <v>m</v>
          </cell>
          <cell r="D31">
            <v>82.570000000000007</v>
          </cell>
          <cell r="E31">
            <v>0</v>
          </cell>
          <cell r="F31">
            <v>82.570000000000007</v>
          </cell>
        </row>
        <row r="32">
          <cell r="A32" t="str">
            <v>012112</v>
          </cell>
          <cell r="B32" t="str">
            <v>Sondagem do terreno rotativa em solo</v>
          </cell>
          <cell r="C32" t="str">
            <v>m</v>
          </cell>
          <cell r="D32">
            <v>228.8</v>
          </cell>
          <cell r="E32">
            <v>0</v>
          </cell>
          <cell r="F32">
            <v>228.8</v>
          </cell>
        </row>
        <row r="33">
          <cell r="A33" t="str">
            <v>012113</v>
          </cell>
          <cell r="B33" t="str">
            <v>Sondagem do terreno rotativa em rocha</v>
          </cell>
          <cell r="C33" t="str">
            <v>m</v>
          </cell>
          <cell r="D33">
            <v>636.34</v>
          </cell>
          <cell r="E33">
            <v>0</v>
          </cell>
          <cell r="F33">
            <v>636.34</v>
          </cell>
        </row>
        <row r="34">
          <cell r="A34" t="str">
            <v>012114</v>
          </cell>
          <cell r="B34" t="str">
            <v>Sondagem do terreno à percussão com a utilização de torquímetro (mínimo de 30 m)</v>
          </cell>
          <cell r="C34" t="str">
            <v>m</v>
          </cell>
          <cell r="D34">
            <v>93.210000000000008</v>
          </cell>
          <cell r="E34">
            <v>0</v>
          </cell>
          <cell r="F34">
            <v>93.210000000000008</v>
          </cell>
        </row>
        <row r="35">
          <cell r="A35" t="str">
            <v>012203</v>
          </cell>
          <cell r="B35" t="str">
            <v>Pré-filtro tipo pirambóia</v>
          </cell>
          <cell r="C35" t="str">
            <v>m³</v>
          </cell>
          <cell r="D35">
            <v>869</v>
          </cell>
          <cell r="E35">
            <v>0</v>
          </cell>
          <cell r="F35">
            <v>869</v>
          </cell>
        </row>
        <row r="36">
          <cell r="A36" t="str">
            <v>012209</v>
          </cell>
          <cell r="B36" t="str">
            <v>Análise físico-química e bacteriológica da água para poço profundo</v>
          </cell>
          <cell r="C36" t="str">
            <v>cj</v>
          </cell>
          <cell r="D36">
            <v>2598.15</v>
          </cell>
          <cell r="E36">
            <v>0</v>
          </cell>
          <cell r="F36">
            <v>2598.15</v>
          </cell>
        </row>
        <row r="37">
          <cell r="A37" t="str">
            <v>012210</v>
          </cell>
          <cell r="B37" t="str">
            <v>Cimentação de boca do poço profundo, entre perfuração de maior diâmetro</v>
          </cell>
          <cell r="C37" t="str">
            <v>m³</v>
          </cell>
          <cell r="D37">
            <v>1897.25</v>
          </cell>
          <cell r="E37">
            <v>0</v>
          </cell>
          <cell r="F37">
            <v>1897.25</v>
          </cell>
        </row>
        <row r="38">
          <cell r="A38" t="str">
            <v>012212</v>
          </cell>
          <cell r="B38" t="str">
            <v>Desinfecção de poço profundo</v>
          </cell>
          <cell r="C38" t="str">
            <v>un</v>
          </cell>
          <cell r="D38">
            <v>446.67</v>
          </cell>
          <cell r="E38">
            <v>0</v>
          </cell>
          <cell r="F38">
            <v>446.67</v>
          </cell>
        </row>
        <row r="39">
          <cell r="A39" t="str">
            <v>012213</v>
          </cell>
          <cell r="B39" t="str">
            <v>Filtro PVC geomecânico nervurado tipo reforçado para poço profundo, diâmetro 8´ (200 mm)</v>
          </cell>
          <cell r="C39" t="str">
            <v>m</v>
          </cell>
          <cell r="D39">
            <v>636.89</v>
          </cell>
          <cell r="E39">
            <v>0</v>
          </cell>
          <cell r="F39">
            <v>636.89</v>
          </cell>
        </row>
        <row r="40">
          <cell r="A40" t="str">
            <v>012215</v>
          </cell>
          <cell r="B40" t="str">
            <v>Filtro espiralado galvanizado super reforçado para poço profundo, diâmetro 6´ (150 mm)</v>
          </cell>
          <cell r="C40" t="str">
            <v>m</v>
          </cell>
          <cell r="D40">
            <v>1136.6099999999999</v>
          </cell>
          <cell r="E40">
            <v>0</v>
          </cell>
          <cell r="F40">
            <v>1136.6099999999999</v>
          </cell>
        </row>
        <row r="41">
          <cell r="A41" t="str">
            <v>012216</v>
          </cell>
          <cell r="B41" t="str">
            <v>Filtro galvanizado tipo NOLD para poço profundo, diâmetro 6´ (150 mm)</v>
          </cell>
          <cell r="C41" t="str">
            <v>m</v>
          </cell>
          <cell r="D41">
            <v>500.67</v>
          </cell>
          <cell r="E41">
            <v>0</v>
          </cell>
          <cell r="F41">
            <v>500.67</v>
          </cell>
        </row>
        <row r="42">
          <cell r="A42" t="str">
            <v>012217</v>
          </cell>
          <cell r="B42" t="str">
            <v>Filtro PVC geomecânico nervurado tipo standard para poço profundo, diâmetro 6´ (150 mm)</v>
          </cell>
          <cell r="C42" t="str">
            <v>m</v>
          </cell>
          <cell r="D42">
            <v>261.33</v>
          </cell>
          <cell r="E42">
            <v>0</v>
          </cell>
          <cell r="F42">
            <v>261.33</v>
          </cell>
        </row>
        <row r="43">
          <cell r="A43" t="str">
            <v>012219</v>
          </cell>
          <cell r="B43" t="str">
            <v>Revestimento interno de poço profundo tubo PVC geomecânico nervurado standard, diâmetro 6´ (150 mm)</v>
          </cell>
          <cell r="C43" t="str">
            <v>m</v>
          </cell>
          <cell r="D43">
            <v>173.78</v>
          </cell>
          <cell r="E43">
            <v>0</v>
          </cell>
          <cell r="F43">
            <v>173.78</v>
          </cell>
        </row>
        <row r="44">
          <cell r="A44" t="str">
            <v>012220</v>
          </cell>
          <cell r="B44" t="str">
            <v>Laje de proteção com 2,00 x 2,00 m para poço profundo</v>
          </cell>
          <cell r="C44" t="str">
            <v>un</v>
          </cell>
          <cell r="D44">
            <v>96.02</v>
          </cell>
          <cell r="E44">
            <v>90.36</v>
          </cell>
          <cell r="F44">
            <v>186.38</v>
          </cell>
        </row>
        <row r="45">
          <cell r="A45" t="str">
            <v>012221</v>
          </cell>
          <cell r="B45" t="str">
            <v>Revestimento interno de poço profundo tubo PVC geomecânico nervurado reforçado, diâmetro 8´ (200 mm)</v>
          </cell>
          <cell r="C45" t="str">
            <v>m</v>
          </cell>
          <cell r="D45">
            <v>497.86</v>
          </cell>
          <cell r="E45">
            <v>0</v>
          </cell>
          <cell r="F45">
            <v>497.86</v>
          </cell>
        </row>
        <row r="46">
          <cell r="A46" t="str">
            <v>012222</v>
          </cell>
          <cell r="B46" t="str">
            <v>Limpeza e desenvolvimento do poço</v>
          </cell>
          <cell r="C46" t="str">
            <v>h</v>
          </cell>
          <cell r="D46">
            <v>340.65000000000003</v>
          </cell>
          <cell r="E46">
            <v>0</v>
          </cell>
          <cell r="F46">
            <v>340.65000000000003</v>
          </cell>
        </row>
        <row r="47">
          <cell r="A47" t="str">
            <v>012224</v>
          </cell>
          <cell r="B47" t="str">
            <v>Perfuração rotativa para poço profundo em aluvião, arenito, ou solos sedimentados em geral, diâmetro de 10´ (250 mm)</v>
          </cell>
          <cell r="C47" t="str">
            <v>m</v>
          </cell>
          <cell r="D47">
            <v>264.39</v>
          </cell>
          <cell r="E47">
            <v>0</v>
          </cell>
          <cell r="F47">
            <v>264.39</v>
          </cell>
        </row>
        <row r="48">
          <cell r="A48" t="str">
            <v>012226</v>
          </cell>
          <cell r="B48" t="str">
            <v>Perfuração rotativa para poço profundo em aluvião, arenito, ou solos sedimentados em geral, diâmetro de 12´ (300 mm)</v>
          </cell>
          <cell r="C48" t="str">
            <v>m</v>
          </cell>
          <cell r="D48">
            <v>371.88</v>
          </cell>
          <cell r="E48">
            <v>0</v>
          </cell>
          <cell r="F48">
            <v>371.88</v>
          </cell>
        </row>
        <row r="49">
          <cell r="A49" t="str">
            <v>012227</v>
          </cell>
          <cell r="B49" t="str">
            <v>Perfuração rotativa para poço profundo em rocha sã (basalto), diâmetro de 14´ (350 mm)</v>
          </cell>
          <cell r="C49" t="str">
            <v>m</v>
          </cell>
          <cell r="D49">
            <v>2535.89</v>
          </cell>
          <cell r="E49">
            <v>0</v>
          </cell>
          <cell r="F49">
            <v>2535.89</v>
          </cell>
        </row>
        <row r="50">
          <cell r="A50" t="str">
            <v>012228</v>
          </cell>
          <cell r="B50" t="str">
            <v>Perfuração rotativa para poço profundo em aluvião, arenito, ou solos sedimentados em geral, diâmetro de 14´ (350 mm)</v>
          </cell>
          <cell r="C50" t="str">
            <v>m</v>
          </cell>
          <cell r="D50">
            <v>383.38</v>
          </cell>
          <cell r="E50">
            <v>0</v>
          </cell>
          <cell r="F50">
            <v>383.38</v>
          </cell>
        </row>
        <row r="51">
          <cell r="A51" t="str">
            <v>012229</v>
          </cell>
          <cell r="B51" t="str">
            <v>Perfuração rotativa para poço profundo em aluvião, arenito, ou solos sedimentados em geral, diâmetro de 22´ (550 mm)</v>
          </cell>
          <cell r="C51" t="str">
            <v>m</v>
          </cell>
          <cell r="D51">
            <v>748.4</v>
          </cell>
          <cell r="E51">
            <v>0</v>
          </cell>
          <cell r="F51">
            <v>748.4</v>
          </cell>
        </row>
        <row r="52">
          <cell r="A52" t="str">
            <v>012230</v>
          </cell>
          <cell r="B52" t="str">
            <v>Perfuração rotativa para poço profundo em aluvião, arenito, ou solos sedimentados em geral, diâmetro de 16´ (400 mm)</v>
          </cell>
          <cell r="C52" t="str">
            <v>m</v>
          </cell>
          <cell r="D52">
            <v>431.82</v>
          </cell>
          <cell r="E52">
            <v>0</v>
          </cell>
          <cell r="F52">
            <v>431.82</v>
          </cell>
        </row>
        <row r="53">
          <cell r="A53" t="str">
            <v>012231</v>
          </cell>
          <cell r="B53" t="str">
            <v>Perfuração rotativa para poço profundo em aluvião, arenito, ou solos sedimentados em geral, diâmetro de 20´ (500 mm)</v>
          </cell>
          <cell r="C53" t="str">
            <v>m</v>
          </cell>
          <cell r="D53">
            <v>620.08000000000004</v>
          </cell>
          <cell r="E53">
            <v>0</v>
          </cell>
          <cell r="F53">
            <v>620.08000000000004</v>
          </cell>
        </row>
        <row r="54">
          <cell r="A54" t="str">
            <v>012232</v>
          </cell>
          <cell r="B54" t="str">
            <v>Perfuração rotativa para poço profundo em aluvião, arenito, ou solos sedimentados em geral, diâmetro de 18´ (450 mm)</v>
          </cell>
          <cell r="C54" t="str">
            <v>m</v>
          </cell>
          <cell r="D54">
            <v>491.46000000000004</v>
          </cell>
          <cell r="E54">
            <v>0</v>
          </cell>
          <cell r="F54">
            <v>491.46000000000004</v>
          </cell>
        </row>
        <row r="55">
          <cell r="A55" t="str">
            <v>012233</v>
          </cell>
          <cell r="B55" t="str">
            <v>Perfuração rotativa para poço profundo em aluvião, arenito, ou solos sedimentados em geral, diâmetro de 26´ (650 mm)</v>
          </cell>
          <cell r="C55" t="str">
            <v>m</v>
          </cell>
          <cell r="D55">
            <v>982.6</v>
          </cell>
          <cell r="E55">
            <v>0</v>
          </cell>
          <cell r="F55">
            <v>982.6</v>
          </cell>
        </row>
        <row r="56">
          <cell r="A56" t="str">
            <v>012234</v>
          </cell>
          <cell r="B56" t="str">
            <v>Perfuração rotativa para poço profundo em rocha alterada (basalto alterado), diâmetro de 8´ (200 mm)</v>
          </cell>
          <cell r="C56" t="str">
            <v>m</v>
          </cell>
          <cell r="D56">
            <v>187.96</v>
          </cell>
          <cell r="E56">
            <v>0</v>
          </cell>
          <cell r="F56">
            <v>187.96</v>
          </cell>
        </row>
        <row r="57">
          <cell r="A57" t="str">
            <v>012236</v>
          </cell>
          <cell r="B57" t="str">
            <v>Perfuração rotativa para poço profundo em rocha alterada (basalto alterado), diâmetro de 10´ (250 mm)</v>
          </cell>
          <cell r="C57" t="str">
            <v>m</v>
          </cell>
          <cell r="D57">
            <v>263.18</v>
          </cell>
          <cell r="E57">
            <v>0</v>
          </cell>
          <cell r="F57">
            <v>263.18</v>
          </cell>
        </row>
        <row r="58">
          <cell r="A58" t="str">
            <v>012238</v>
          </cell>
          <cell r="B58" t="str">
            <v>Perfuração rotativa para poço profundo em rocha alterada (basalto alterado), diâmetro de 12´ (300 mm)</v>
          </cell>
          <cell r="C58" t="str">
            <v>m</v>
          </cell>
          <cell r="D58">
            <v>374</v>
          </cell>
          <cell r="E58">
            <v>0</v>
          </cell>
          <cell r="F58">
            <v>374</v>
          </cell>
        </row>
        <row r="59">
          <cell r="A59" t="str">
            <v>012240</v>
          </cell>
          <cell r="B59" t="str">
            <v>Perfuração roto-pneumática para poço profundo em rocha sã (basalto), diâmetro de 6´ (150 mm)</v>
          </cell>
          <cell r="C59" t="str">
            <v>m</v>
          </cell>
          <cell r="D59">
            <v>173.71</v>
          </cell>
          <cell r="E59">
            <v>0</v>
          </cell>
          <cell r="F59">
            <v>173.71</v>
          </cell>
        </row>
        <row r="60">
          <cell r="A60" t="str">
            <v>012241</v>
          </cell>
          <cell r="B60" t="str">
            <v>Perfuração roto-pneumática para poço profundo em rocha sã (basalto), diâmetro de 14´ (350 mm)</v>
          </cell>
          <cell r="C60" t="str">
            <v>m</v>
          </cell>
          <cell r="D60">
            <v>1612.3400000000001</v>
          </cell>
          <cell r="E60">
            <v>0</v>
          </cell>
          <cell r="F60">
            <v>1612.3400000000001</v>
          </cell>
        </row>
        <row r="61">
          <cell r="A61" t="str">
            <v>012242</v>
          </cell>
          <cell r="B61" t="str">
            <v>Perfuração roto-pneumática para poço profundo em rocha sã (basalto), diâmetro de 8´ (200 mm)</v>
          </cell>
          <cell r="C61" t="str">
            <v>m</v>
          </cell>
          <cell r="D61">
            <v>271.2</v>
          </cell>
          <cell r="E61">
            <v>0</v>
          </cell>
          <cell r="F61">
            <v>271.2</v>
          </cell>
        </row>
        <row r="62">
          <cell r="A62" t="str">
            <v>012243</v>
          </cell>
          <cell r="B62" t="str">
            <v>Perfuração roto-pneumática para poço profundo em rocha sã (basalto), diâmetro de 12´ (300 mm)</v>
          </cell>
          <cell r="C62" t="str">
            <v>m</v>
          </cell>
          <cell r="D62">
            <v>1140.81</v>
          </cell>
          <cell r="E62">
            <v>0</v>
          </cell>
          <cell r="F62">
            <v>1140.81</v>
          </cell>
        </row>
        <row r="63">
          <cell r="A63" t="str">
            <v>012244</v>
          </cell>
          <cell r="B63" t="str">
            <v>Perfuração roto-pneumática para poço profundo em rocha sã (basalto), diâmetro de 10´ (250 mm)</v>
          </cell>
          <cell r="C63" t="str">
            <v>m</v>
          </cell>
          <cell r="D63">
            <v>412.65000000000003</v>
          </cell>
          <cell r="E63">
            <v>0</v>
          </cell>
          <cell r="F63">
            <v>412.65000000000003</v>
          </cell>
        </row>
        <row r="64">
          <cell r="A64" t="str">
            <v>012245</v>
          </cell>
          <cell r="B64" t="str">
            <v>Perfuração roto-pneumática para poço profundo em rocha sã (basalto), diâmetro de 18´ (450 mm)</v>
          </cell>
          <cell r="C64" t="str">
            <v>m</v>
          </cell>
          <cell r="D64">
            <v>2428.4499999999998</v>
          </cell>
          <cell r="E64">
            <v>0</v>
          </cell>
          <cell r="F64">
            <v>2428.4499999999998</v>
          </cell>
        </row>
        <row r="65">
          <cell r="A65" t="str">
            <v>012247</v>
          </cell>
          <cell r="B65" t="str">
            <v>Pré-filtro tipo pérola</v>
          </cell>
          <cell r="C65" t="str">
            <v>m³</v>
          </cell>
          <cell r="D65">
            <v>1146.08</v>
          </cell>
          <cell r="E65">
            <v>0</v>
          </cell>
          <cell r="F65">
            <v>1146.08</v>
          </cell>
        </row>
        <row r="66">
          <cell r="A66" t="str">
            <v>012248</v>
          </cell>
          <cell r="B66" t="str">
            <v>Revestimento da boca de poço profundo tubo chapa 3/16´, diâmetro 12´</v>
          </cell>
          <cell r="C66" t="str">
            <v>m</v>
          </cell>
          <cell r="D66">
            <v>570</v>
          </cell>
          <cell r="E66">
            <v>0</v>
          </cell>
          <cell r="F66">
            <v>570</v>
          </cell>
        </row>
        <row r="67">
          <cell r="A67" t="str">
            <v>012249</v>
          </cell>
          <cell r="B67" t="str">
            <v>Pré-filtro tipo Jacareí</v>
          </cell>
          <cell r="C67" t="str">
            <v>m³</v>
          </cell>
          <cell r="D67">
            <v>902.25</v>
          </cell>
          <cell r="E67">
            <v>0</v>
          </cell>
          <cell r="F67">
            <v>902.25</v>
          </cell>
        </row>
        <row r="68">
          <cell r="A68" t="str">
            <v>012250</v>
          </cell>
          <cell r="B68" t="str">
            <v>Revestimento da boca de poço profundo tubo chapa 3/16´, diâmetro 14´</v>
          </cell>
          <cell r="C68" t="str">
            <v>m</v>
          </cell>
          <cell r="D68">
            <v>605</v>
          </cell>
          <cell r="E68">
            <v>0</v>
          </cell>
          <cell r="F68">
            <v>605</v>
          </cell>
        </row>
        <row r="69">
          <cell r="A69" t="str">
            <v>012252</v>
          </cell>
          <cell r="B69" t="str">
            <v>Revestimento da boca de poço profundo tubo chapa 3/16´, diâmetro 16´</v>
          </cell>
          <cell r="C69" t="str">
            <v>m</v>
          </cell>
          <cell r="D69">
            <v>748.33</v>
          </cell>
          <cell r="E69">
            <v>0</v>
          </cell>
          <cell r="F69">
            <v>748.33</v>
          </cell>
        </row>
        <row r="70">
          <cell r="A70" t="str">
            <v>012253</v>
          </cell>
          <cell r="B70" t="str">
            <v>Revestimento interno de poço profundo tubo aço schedule 40, diâmetro 10´ (250 mm)</v>
          </cell>
          <cell r="C70" t="str">
            <v>m</v>
          </cell>
          <cell r="D70">
            <v>1507.17</v>
          </cell>
          <cell r="E70">
            <v>0</v>
          </cell>
          <cell r="F70">
            <v>1507.17</v>
          </cell>
        </row>
        <row r="71">
          <cell r="A71" t="str">
            <v>012254</v>
          </cell>
          <cell r="B71" t="str">
            <v>Revestimento interno de poço profundo tubo preto DIN 2440, diâmetro 6´ (150 mm)</v>
          </cell>
          <cell r="C71" t="str">
            <v>m</v>
          </cell>
          <cell r="D71">
            <v>313.79000000000002</v>
          </cell>
          <cell r="E71">
            <v>0</v>
          </cell>
          <cell r="F71">
            <v>313.79000000000002</v>
          </cell>
        </row>
        <row r="72">
          <cell r="A72" t="str">
            <v>012255</v>
          </cell>
          <cell r="B72" t="str">
            <v>Revestimento interno de poço profundo tubo aço schedule 40, diâmetro 6´ (150 mm)</v>
          </cell>
          <cell r="C72" t="str">
            <v>m</v>
          </cell>
          <cell r="D72">
            <v>535.66999999999996</v>
          </cell>
          <cell r="E72">
            <v>0</v>
          </cell>
          <cell r="F72">
            <v>535.66999999999996</v>
          </cell>
        </row>
        <row r="73">
          <cell r="A73" t="str">
            <v>012256</v>
          </cell>
          <cell r="B73" t="str">
            <v>Revestimento interno de poço profundo tubo preto DIN 2440, diâmetro 8´ (200 mm)</v>
          </cell>
          <cell r="C73" t="str">
            <v>m</v>
          </cell>
          <cell r="D73">
            <v>534.54</v>
          </cell>
          <cell r="E73">
            <v>0</v>
          </cell>
          <cell r="F73">
            <v>534.54</v>
          </cell>
        </row>
        <row r="74">
          <cell r="A74" t="str">
            <v>012257</v>
          </cell>
          <cell r="B74" t="str">
            <v>Instalação e transporte de equipamento de perfuração para poço profundo com profundidade até 200 m</v>
          </cell>
          <cell r="C74" t="str">
            <v>tx</v>
          </cell>
          <cell r="D74">
            <v>5028.57</v>
          </cell>
          <cell r="E74">
            <v>0</v>
          </cell>
          <cell r="F74">
            <v>5028.57</v>
          </cell>
        </row>
        <row r="75">
          <cell r="A75" t="str">
            <v>012261</v>
          </cell>
          <cell r="B75" t="str">
            <v>Instalação e transporte de equipamento para bombeamento, limpeza, desenvolvimento e teste de vazão</v>
          </cell>
          <cell r="C75" t="str">
            <v>tx</v>
          </cell>
          <cell r="D75">
            <v>1648.16</v>
          </cell>
          <cell r="E75">
            <v>0</v>
          </cell>
          <cell r="F75">
            <v>1648.16</v>
          </cell>
        </row>
        <row r="76">
          <cell r="A76" t="str">
            <v>012266</v>
          </cell>
          <cell r="B76" t="str">
            <v>Teste de vazão de poço profundo com bomba submersa</v>
          </cell>
          <cell r="C76" t="str">
            <v>h</v>
          </cell>
          <cell r="D76">
            <v>152.83000000000001</v>
          </cell>
          <cell r="E76">
            <v>0</v>
          </cell>
          <cell r="F76">
            <v>152.83000000000001</v>
          </cell>
        </row>
        <row r="77">
          <cell r="A77" t="str">
            <v>012268</v>
          </cell>
          <cell r="B77" t="str">
            <v>Teste de vazão de poço profundo com compressor de ar</v>
          </cell>
          <cell r="C77" t="str">
            <v>h</v>
          </cell>
          <cell r="D77">
            <v>188.3</v>
          </cell>
          <cell r="E77">
            <v>0</v>
          </cell>
          <cell r="F77">
            <v>188.3</v>
          </cell>
        </row>
        <row r="78">
          <cell r="A78" t="str">
            <v>012269</v>
          </cell>
          <cell r="B78" t="str">
            <v>Perfilagem ótica</v>
          </cell>
          <cell r="C78" t="str">
            <v>m</v>
          </cell>
          <cell r="D78">
            <v>55.120000000000005</v>
          </cell>
          <cell r="E78">
            <v>0</v>
          </cell>
          <cell r="F78">
            <v>55.120000000000005</v>
          </cell>
        </row>
        <row r="79">
          <cell r="A79" t="str">
            <v>012270</v>
          </cell>
          <cell r="B79" t="str">
            <v>Perfilagem elétrica</v>
          </cell>
          <cell r="C79" t="str">
            <v>m</v>
          </cell>
          <cell r="D79">
            <v>103.63</v>
          </cell>
          <cell r="E79">
            <v>0</v>
          </cell>
          <cell r="F79">
            <v>103.63</v>
          </cell>
        </row>
        <row r="80">
          <cell r="A80" t="str">
            <v>012271</v>
          </cell>
          <cell r="B80" t="str">
            <v>Perfuração rotativa para poço profundo em solos e/ou rocha metassedimentar alterada em geral, diâmetro de 20´ (508 mm)</v>
          </cell>
          <cell r="C80" t="str">
            <v>m</v>
          </cell>
          <cell r="D80">
            <v>456.67</v>
          </cell>
          <cell r="E80">
            <v>0</v>
          </cell>
          <cell r="F80">
            <v>456.67</v>
          </cell>
        </row>
        <row r="81">
          <cell r="A81" t="str">
            <v>012272</v>
          </cell>
          <cell r="B81" t="str">
            <v>Perfuração roto-pneumática para poço profundo em rocha metassedimentar em geral, diâmetro de 12,25´ (311,15 mm)</v>
          </cell>
          <cell r="C81" t="str">
            <v>m</v>
          </cell>
          <cell r="D81">
            <v>950</v>
          </cell>
          <cell r="E81">
            <v>0</v>
          </cell>
          <cell r="F81">
            <v>950</v>
          </cell>
        </row>
        <row r="82">
          <cell r="A82" t="str">
            <v>012273</v>
          </cell>
          <cell r="B82" t="str">
            <v>Revestimento interno de poço profundo tubo de aço preto liso calandrado, diâmetro 16´ (406,40 mm)</v>
          </cell>
          <cell r="C82" t="str">
            <v>m</v>
          </cell>
          <cell r="D82">
            <v>903.33</v>
          </cell>
          <cell r="E82">
            <v>0</v>
          </cell>
          <cell r="F82">
            <v>903.33</v>
          </cell>
        </row>
        <row r="83">
          <cell r="A83" t="str">
            <v>012274</v>
          </cell>
          <cell r="B83" t="str">
            <v>Revestimento interno de poço profundo tubo aço schedule 40, diâmetro 14´ (355,60 mm)</v>
          </cell>
          <cell r="C83" t="str">
            <v>m</v>
          </cell>
          <cell r="D83">
            <v>843.33</v>
          </cell>
          <cell r="E83">
            <v>0</v>
          </cell>
          <cell r="F83">
            <v>843.33</v>
          </cell>
        </row>
        <row r="84">
          <cell r="A84" t="str">
            <v>012275</v>
          </cell>
          <cell r="B84" t="str">
            <v>Instalação e transporte de equipamento de perfuração para poço profundo com profundidade acima de 200 m e até 300 m</v>
          </cell>
          <cell r="C84" t="str">
            <v>tx</v>
          </cell>
          <cell r="D84">
            <v>7874</v>
          </cell>
          <cell r="E84">
            <v>0</v>
          </cell>
          <cell r="F84">
            <v>7874</v>
          </cell>
        </row>
        <row r="85">
          <cell r="A85" t="str">
            <v>012276</v>
          </cell>
          <cell r="B85" t="str">
            <v>Instalação e transporte de equipamento de perfuração para poço profundo com profundidade acima de 300 m</v>
          </cell>
          <cell r="C85" t="str">
            <v>tx</v>
          </cell>
          <cell r="D85">
            <v>14138.79</v>
          </cell>
          <cell r="E85">
            <v>0</v>
          </cell>
          <cell r="F85">
            <v>14138.79</v>
          </cell>
        </row>
        <row r="86">
          <cell r="A86" t="str">
            <v>012280</v>
          </cell>
          <cell r="B86" t="str">
            <v>Revestimento da boca de poço profundo tubo chapa 3/16´, diâmetro 20´</v>
          </cell>
          <cell r="C86" t="str">
            <v>m</v>
          </cell>
          <cell r="D86">
            <v>890</v>
          </cell>
          <cell r="E86">
            <v>0</v>
          </cell>
          <cell r="F86">
            <v>890</v>
          </cell>
        </row>
        <row r="87">
          <cell r="A87" t="str">
            <v>012296</v>
          </cell>
          <cell r="B87" t="str">
            <v>Filtro espiralado galvanizado standard para poço profundo, diâmetro 6´ (152,40 mm)</v>
          </cell>
          <cell r="C87" t="str">
            <v>m</v>
          </cell>
          <cell r="D87">
            <v>809</v>
          </cell>
          <cell r="E87">
            <v>0</v>
          </cell>
          <cell r="F87">
            <v>809</v>
          </cell>
        </row>
        <row r="88">
          <cell r="A88" t="str">
            <v>012297</v>
          </cell>
          <cell r="B88" t="str">
            <v>Revestimento interno de poço profundo tubo de aço preto NBR5590, diâmetro 6´ (152,40mm)</v>
          </cell>
          <cell r="C88" t="str">
            <v>m</v>
          </cell>
          <cell r="D88">
            <v>553.33000000000004</v>
          </cell>
          <cell r="E88">
            <v>0</v>
          </cell>
          <cell r="F88">
            <v>553.33000000000004</v>
          </cell>
        </row>
        <row r="89">
          <cell r="A89" t="str">
            <v>012298</v>
          </cell>
          <cell r="B89" t="str">
            <v>Licença de perfuração e procedimentos para obtenção da outorga de poço profundo</v>
          </cell>
          <cell r="C89" t="str">
            <v>un</v>
          </cell>
          <cell r="D89">
            <v>4275</v>
          </cell>
          <cell r="E89">
            <v>0</v>
          </cell>
          <cell r="F89">
            <v>4275</v>
          </cell>
        </row>
        <row r="90">
          <cell r="A90" t="str">
            <v>012301</v>
          </cell>
          <cell r="B90" t="str">
            <v>Taxa de mobilização de equipamentos para corte em concreto armado</v>
          </cell>
          <cell r="C90" t="str">
            <v>tx</v>
          </cell>
          <cell r="D90">
            <v>223.33</v>
          </cell>
          <cell r="E90">
            <v>0</v>
          </cell>
          <cell r="F90">
            <v>223.33</v>
          </cell>
        </row>
        <row r="91">
          <cell r="A91" t="str">
            <v>012302</v>
          </cell>
          <cell r="B91" t="str">
            <v>Limpeza de armadura com escova de aço</v>
          </cell>
          <cell r="C91" t="str">
            <v>m²</v>
          </cell>
          <cell r="D91">
            <v>0.95000000000000007</v>
          </cell>
          <cell r="E91">
            <v>2.91</v>
          </cell>
          <cell r="F91">
            <v>3.86</v>
          </cell>
        </row>
        <row r="92">
          <cell r="A92" t="str">
            <v>012303</v>
          </cell>
          <cell r="B92" t="str">
            <v>Preparo de ponte de aderência com adesivo a base de epóxi</v>
          </cell>
          <cell r="C92" t="str">
            <v>m²</v>
          </cell>
          <cell r="D92">
            <v>54.36</v>
          </cell>
          <cell r="E92">
            <v>21.47</v>
          </cell>
          <cell r="F92">
            <v>75.83</v>
          </cell>
        </row>
        <row r="93">
          <cell r="A93" t="str">
            <v>012304</v>
          </cell>
          <cell r="B93" t="str">
            <v>Tratamento de armadura com produto anticorrosivo a base de zinco</v>
          </cell>
          <cell r="C93" t="str">
            <v>m²</v>
          </cell>
          <cell r="D93">
            <v>9.76</v>
          </cell>
          <cell r="E93">
            <v>18.46</v>
          </cell>
          <cell r="F93">
            <v>28.22</v>
          </cell>
        </row>
        <row r="94">
          <cell r="A94" t="str">
            <v>012306</v>
          </cell>
          <cell r="B94" t="str">
            <v>Corte de concreto deteriorado inclusive remoção dos detritos</v>
          </cell>
          <cell r="C94" t="str">
            <v>m²</v>
          </cell>
          <cell r="D94">
            <v>0</v>
          </cell>
          <cell r="E94">
            <v>14.57</v>
          </cell>
          <cell r="F94">
            <v>14.57</v>
          </cell>
        </row>
        <row r="95">
          <cell r="A95" t="str">
            <v>012312</v>
          </cell>
          <cell r="B95" t="str">
            <v>Furação de 3 1/4´ em concreto armado</v>
          </cell>
          <cell r="C95" t="str">
            <v>m</v>
          </cell>
          <cell r="D95">
            <v>146.36000000000001</v>
          </cell>
          <cell r="E95">
            <v>0</v>
          </cell>
          <cell r="F95">
            <v>146.36000000000001</v>
          </cell>
        </row>
        <row r="96">
          <cell r="A96" t="str">
            <v>012313</v>
          </cell>
          <cell r="B96" t="str">
            <v>Furação de 6 1/4´ em concreto armado</v>
          </cell>
          <cell r="C96" t="str">
            <v>m</v>
          </cell>
          <cell r="D96">
            <v>239.45000000000002</v>
          </cell>
          <cell r="E96">
            <v>0</v>
          </cell>
          <cell r="F96">
            <v>239.45000000000002</v>
          </cell>
        </row>
        <row r="97">
          <cell r="A97" t="str">
            <v>012314</v>
          </cell>
          <cell r="B97" t="str">
            <v>Furação de 1 1/4´ em concreto armado</v>
          </cell>
          <cell r="C97" t="str">
            <v>m</v>
          </cell>
          <cell r="D97">
            <v>109.82000000000001</v>
          </cell>
          <cell r="E97">
            <v>0</v>
          </cell>
          <cell r="F97">
            <v>109.82000000000001</v>
          </cell>
        </row>
        <row r="98">
          <cell r="A98" t="str">
            <v>012315</v>
          </cell>
          <cell r="B98" t="str">
            <v>Furação de 1 1/2´ em concreto armado</v>
          </cell>
          <cell r="C98" t="str">
            <v>m</v>
          </cell>
          <cell r="D98">
            <v>113.21000000000001</v>
          </cell>
          <cell r="E98">
            <v>0</v>
          </cell>
          <cell r="F98">
            <v>113.21000000000001</v>
          </cell>
        </row>
        <row r="99">
          <cell r="A99" t="str">
            <v>012316</v>
          </cell>
          <cell r="B99" t="str">
            <v>Furação de 2 1/4´ em concreto armado</v>
          </cell>
          <cell r="C99" t="str">
            <v>m</v>
          </cell>
          <cell r="D99">
            <v>131.26</v>
          </cell>
          <cell r="E99">
            <v>0</v>
          </cell>
          <cell r="F99">
            <v>131.26</v>
          </cell>
        </row>
        <row r="100">
          <cell r="A100" t="str">
            <v>012319</v>
          </cell>
          <cell r="B100" t="str">
            <v>Furação de 2 1/2´ em concreto armado</v>
          </cell>
          <cell r="C100" t="str">
            <v>m</v>
          </cell>
          <cell r="D100">
            <v>135.77000000000001</v>
          </cell>
          <cell r="E100">
            <v>0</v>
          </cell>
          <cell r="F100">
            <v>135.77000000000001</v>
          </cell>
        </row>
        <row r="101">
          <cell r="A101" t="str">
            <v>012320</v>
          </cell>
          <cell r="B101" t="str">
            <v>Taxa de mobilização para execução de serviço de perfuração em concreto</v>
          </cell>
          <cell r="C101" t="str">
            <v>tx</v>
          </cell>
          <cell r="D101">
            <v>147.1</v>
          </cell>
          <cell r="E101">
            <v>0</v>
          </cell>
          <cell r="F101">
            <v>147.1</v>
          </cell>
        </row>
        <row r="102">
          <cell r="A102" t="str">
            <v>012321</v>
          </cell>
          <cell r="B102" t="str">
            <v>Furação de 12,5 x 200 mm em concreto armado, inclusive colagem da armadura</v>
          </cell>
          <cell r="C102" t="str">
            <v>un</v>
          </cell>
          <cell r="D102">
            <v>9.98</v>
          </cell>
          <cell r="E102">
            <v>0</v>
          </cell>
          <cell r="F102">
            <v>9.98</v>
          </cell>
        </row>
        <row r="103">
          <cell r="A103" t="str">
            <v>012322</v>
          </cell>
          <cell r="B103" t="str">
            <v>Furação de 16 x 150 mm em concreto armado, inclusive colagem da armadura</v>
          </cell>
          <cell r="C103" t="str">
            <v>un</v>
          </cell>
          <cell r="D103">
            <v>11.03</v>
          </cell>
          <cell r="E103">
            <v>0</v>
          </cell>
          <cell r="F103">
            <v>11.03</v>
          </cell>
        </row>
        <row r="104">
          <cell r="A104" t="str">
            <v>012324</v>
          </cell>
          <cell r="B104" t="str">
            <v>Furação de 20 x 150 mm em concreto armado, inclusive colagem da armadura</v>
          </cell>
          <cell r="C104" t="str">
            <v>un</v>
          </cell>
          <cell r="D104">
            <v>17.84</v>
          </cell>
          <cell r="E104">
            <v>0</v>
          </cell>
          <cell r="F104">
            <v>17.84</v>
          </cell>
        </row>
        <row r="105">
          <cell r="A105" t="str">
            <v>012326</v>
          </cell>
          <cell r="B105" t="str">
            <v>Furação de 2´ em concreto armado</v>
          </cell>
          <cell r="C105" t="str">
            <v>m</v>
          </cell>
          <cell r="D105">
            <v>146.94</v>
          </cell>
          <cell r="E105">
            <v>0</v>
          </cell>
          <cell r="F105">
            <v>146.94</v>
          </cell>
        </row>
        <row r="106">
          <cell r="A106" t="str">
            <v>012327</v>
          </cell>
          <cell r="B106" t="str">
            <v>Furação de 4´ em concreto armado</v>
          </cell>
          <cell r="C106" t="str">
            <v>m</v>
          </cell>
          <cell r="D106">
            <v>190.62</v>
          </cell>
          <cell r="E106">
            <v>0</v>
          </cell>
          <cell r="F106">
            <v>190.62</v>
          </cell>
        </row>
        <row r="107">
          <cell r="A107" t="str">
            <v>012328</v>
          </cell>
          <cell r="B107" t="str">
            <v>Furação de 6´ em concreto armado</v>
          </cell>
          <cell r="C107" t="str">
            <v>m</v>
          </cell>
          <cell r="D107">
            <v>263.06</v>
          </cell>
          <cell r="E107">
            <v>0</v>
          </cell>
          <cell r="F107">
            <v>263.06</v>
          </cell>
        </row>
        <row r="108">
          <cell r="A108" t="str">
            <v>012329</v>
          </cell>
          <cell r="B108" t="str">
            <v>Furação de 8´ em concreto armado</v>
          </cell>
          <cell r="C108" t="str">
            <v>m</v>
          </cell>
          <cell r="D108">
            <v>367</v>
          </cell>
          <cell r="E108">
            <v>0</v>
          </cell>
          <cell r="F108">
            <v>367</v>
          </cell>
        </row>
        <row r="109">
          <cell r="A109" t="str">
            <v>012346</v>
          </cell>
          <cell r="B109" t="str">
            <v>Furação de 1´ em concreto armado</v>
          </cell>
          <cell r="C109" t="str">
            <v>m</v>
          </cell>
          <cell r="D109">
            <v>117.95</v>
          </cell>
          <cell r="E109">
            <v>0</v>
          </cell>
          <cell r="F109">
            <v>117.95</v>
          </cell>
        </row>
        <row r="110">
          <cell r="A110" t="str">
            <v>012347</v>
          </cell>
          <cell r="B110" t="str">
            <v>Furação de 3´ em concreto armado</v>
          </cell>
          <cell r="C110" t="str">
            <v>m</v>
          </cell>
          <cell r="D110">
            <v>164.83</v>
          </cell>
          <cell r="E110">
            <v>0</v>
          </cell>
          <cell r="F110">
            <v>164.83</v>
          </cell>
        </row>
        <row r="111">
          <cell r="A111" t="str">
            <v>012348</v>
          </cell>
          <cell r="B111" t="str">
            <v>Furação de 5´ em concreto armado</v>
          </cell>
          <cell r="C111" t="str">
            <v>m</v>
          </cell>
          <cell r="D111">
            <v>222.27</v>
          </cell>
          <cell r="E111">
            <v>0</v>
          </cell>
          <cell r="F111">
            <v>222.27</v>
          </cell>
        </row>
        <row r="112">
          <cell r="A112" t="str">
            <v>012349</v>
          </cell>
          <cell r="B112" t="str">
            <v>Furação de 7´ em concreto armado</v>
          </cell>
          <cell r="C112" t="str">
            <v>m</v>
          </cell>
          <cell r="D112">
            <v>304.43</v>
          </cell>
          <cell r="E112">
            <v>0</v>
          </cell>
          <cell r="F112">
            <v>304.43</v>
          </cell>
        </row>
        <row r="113">
          <cell r="A113" t="str">
            <v>012351</v>
          </cell>
          <cell r="B113" t="str">
            <v>Corte vertical em concreto armado, espessura de 15 cm</v>
          </cell>
          <cell r="C113" t="str">
            <v>m</v>
          </cell>
          <cell r="D113">
            <v>177.64000000000001</v>
          </cell>
          <cell r="E113">
            <v>0</v>
          </cell>
          <cell r="F113">
            <v>177.64000000000001</v>
          </cell>
        </row>
        <row r="114">
          <cell r="A114" t="str">
            <v>012701</v>
          </cell>
          <cell r="B114" t="str">
            <v>Projeto e implementação de gerenciamento integrado de resíduos sólidos e gestão de perdas</v>
          </cell>
          <cell r="C114" t="str">
            <v>un</v>
          </cell>
          <cell r="D114">
            <v>7553.5</v>
          </cell>
          <cell r="E114">
            <v>0</v>
          </cell>
          <cell r="F114">
            <v>7553.5</v>
          </cell>
        </row>
        <row r="115">
          <cell r="A115" t="str">
            <v>012702</v>
          </cell>
          <cell r="B115" t="str">
            <v>Projeto e implementação de educação ambiental</v>
          </cell>
          <cell r="C115" t="str">
            <v>un</v>
          </cell>
          <cell r="D115">
            <v>10693.82</v>
          </cell>
          <cell r="E115">
            <v>0</v>
          </cell>
          <cell r="F115">
            <v>10693.82</v>
          </cell>
        </row>
        <row r="116">
          <cell r="A116" t="str">
            <v>012703</v>
          </cell>
          <cell r="B116" t="str">
            <v>Projeto e implementação de controle ambiental das obras</v>
          </cell>
          <cell r="C116" t="str">
            <v>un</v>
          </cell>
          <cell r="D116">
            <v>10729.800000000001</v>
          </cell>
          <cell r="E116">
            <v>0</v>
          </cell>
          <cell r="F116">
            <v>10729.800000000001</v>
          </cell>
        </row>
        <row r="117">
          <cell r="A117" t="str">
            <v>012704</v>
          </cell>
          <cell r="B117" t="str">
            <v>Laudo de caracterização de vegetação</v>
          </cell>
          <cell r="C117" t="str">
            <v>un</v>
          </cell>
          <cell r="D117">
            <v>20668.080000000002</v>
          </cell>
          <cell r="E117">
            <v>0</v>
          </cell>
          <cell r="F117">
            <v>20668.080000000002</v>
          </cell>
        </row>
        <row r="118">
          <cell r="A118" t="str">
            <v>012705</v>
          </cell>
          <cell r="B118" t="str">
            <v>Laudo de caracterização da fauna associada à flora</v>
          </cell>
          <cell r="C118" t="str">
            <v>un</v>
          </cell>
          <cell r="D118">
            <v>31721.040000000001</v>
          </cell>
          <cell r="E118">
            <v>0</v>
          </cell>
          <cell r="F118">
            <v>31721.040000000001</v>
          </cell>
        </row>
        <row r="119">
          <cell r="A119" t="str">
            <v>012706</v>
          </cell>
          <cell r="B119" t="str">
            <v>Projeto e implementação de monitoramento da fauna durante a obra</v>
          </cell>
          <cell r="C119" t="str">
            <v>un</v>
          </cell>
          <cell r="D119">
            <v>12834.7</v>
          </cell>
          <cell r="E119">
            <v>0</v>
          </cell>
          <cell r="F119">
            <v>12834.7</v>
          </cell>
        </row>
        <row r="120">
          <cell r="A120" t="str">
            <v>012707</v>
          </cell>
          <cell r="B120" t="str">
            <v>Laudo de autodepuração</v>
          </cell>
          <cell r="C120" t="str">
            <v>un</v>
          </cell>
          <cell r="D120">
            <v>15311.5</v>
          </cell>
          <cell r="E120">
            <v>0</v>
          </cell>
          <cell r="F120">
            <v>15311.5</v>
          </cell>
        </row>
        <row r="121">
          <cell r="A121" t="str">
            <v>020102</v>
          </cell>
          <cell r="B121" t="str">
            <v>Construção provisória em madeira - fornecimento e montagem</v>
          </cell>
          <cell r="C121" t="str">
            <v>m²</v>
          </cell>
          <cell r="D121">
            <v>158.21</v>
          </cell>
          <cell r="E121">
            <v>56.53</v>
          </cell>
          <cell r="F121">
            <v>214.74</v>
          </cell>
        </row>
        <row r="122">
          <cell r="A122" t="str">
            <v>020117</v>
          </cell>
          <cell r="B122" t="str">
            <v>Sanitário/vestiário em alvenaria</v>
          </cell>
          <cell r="C122" t="str">
            <v>m²</v>
          </cell>
          <cell r="D122">
            <v>247.03</v>
          </cell>
          <cell r="E122">
            <v>149.63999999999999</v>
          </cell>
          <cell r="F122">
            <v>396.67</v>
          </cell>
        </row>
        <row r="123">
          <cell r="A123" t="str">
            <v>020120</v>
          </cell>
          <cell r="B123" t="str">
            <v>Desmobilização de construção provisória</v>
          </cell>
          <cell r="C123" t="str">
            <v>m²</v>
          </cell>
          <cell r="D123">
            <v>6.82</v>
          </cell>
          <cell r="E123">
            <v>3.38</v>
          </cell>
          <cell r="F123">
            <v>10.199999999999999</v>
          </cell>
        </row>
        <row r="124">
          <cell r="A124" t="str">
            <v>020202</v>
          </cell>
          <cell r="B124" t="str">
            <v>Container alojamento - mínimo 9,20 m²</v>
          </cell>
          <cell r="C124" t="str">
            <v>unxmês</v>
          </cell>
          <cell r="D124">
            <v>253.33</v>
          </cell>
          <cell r="E124">
            <v>1.94</v>
          </cell>
          <cell r="F124">
            <v>255.27</v>
          </cell>
        </row>
        <row r="125">
          <cell r="A125" t="str">
            <v>020204</v>
          </cell>
          <cell r="B125" t="str">
            <v>Container sanitário - mínimo 2 duchas, 2 bacias, 1 lavatório e 1 mictório</v>
          </cell>
          <cell r="C125" t="str">
            <v>unxmês</v>
          </cell>
          <cell r="D125">
            <v>450</v>
          </cell>
          <cell r="E125">
            <v>1.94</v>
          </cell>
          <cell r="F125">
            <v>451.94</v>
          </cell>
        </row>
        <row r="126">
          <cell r="A126" t="str">
            <v>020206</v>
          </cell>
          <cell r="B126" t="str">
            <v>Container depósito - mínimo 9,20 m²</v>
          </cell>
          <cell r="C126" t="str">
            <v>unxmês</v>
          </cell>
          <cell r="D126">
            <v>253.33</v>
          </cell>
          <cell r="E126">
            <v>1.94</v>
          </cell>
          <cell r="F126">
            <v>255.27</v>
          </cell>
        </row>
        <row r="127">
          <cell r="A127" t="str">
            <v>020208</v>
          </cell>
          <cell r="B127" t="str">
            <v>Container escritório com 1 sanitário - mínimo 9,20 m²</v>
          </cell>
          <cell r="C127" t="str">
            <v>unxmês</v>
          </cell>
          <cell r="D127">
            <v>276.67</v>
          </cell>
          <cell r="E127">
            <v>1.94</v>
          </cell>
          <cell r="F127">
            <v>278.61</v>
          </cell>
        </row>
        <row r="128">
          <cell r="A128" t="str">
            <v>020210</v>
          </cell>
          <cell r="B128" t="str">
            <v>Container guarita simples - mínimo 1,0 m²</v>
          </cell>
          <cell r="C128" t="str">
            <v>unxmês</v>
          </cell>
          <cell r="D128">
            <v>176.67000000000002</v>
          </cell>
          <cell r="E128">
            <v>1.94</v>
          </cell>
          <cell r="F128">
            <v>178.61</v>
          </cell>
        </row>
        <row r="129">
          <cell r="A129" t="str">
            <v>020303</v>
          </cell>
          <cell r="B129" t="str">
            <v>Proteção de superfícies em geral com plástico bolha</v>
          </cell>
          <cell r="C129" t="str">
            <v>m²</v>
          </cell>
          <cell r="D129">
            <v>0.36</v>
          </cell>
          <cell r="E129">
            <v>0.97</v>
          </cell>
          <cell r="F129">
            <v>1.33</v>
          </cell>
        </row>
        <row r="130">
          <cell r="A130" t="str">
            <v>020306</v>
          </cell>
          <cell r="B130" t="str">
            <v>Proteção de fachada com tela de nylon</v>
          </cell>
          <cell r="C130" t="str">
            <v>m²</v>
          </cell>
          <cell r="D130">
            <v>2.2599999999999998</v>
          </cell>
          <cell r="E130">
            <v>9.2899999999999991</v>
          </cell>
          <cell r="F130">
            <v>11.55</v>
          </cell>
        </row>
        <row r="131">
          <cell r="A131" t="str">
            <v>020308</v>
          </cell>
          <cell r="B131" t="str">
            <v>Fechamento provisório de vãos em chapa de madeira compensada</v>
          </cell>
          <cell r="C131" t="str">
            <v>m²</v>
          </cell>
          <cell r="D131">
            <v>5.15</v>
          </cell>
          <cell r="E131">
            <v>6.99</v>
          </cell>
          <cell r="F131">
            <v>12.14</v>
          </cell>
        </row>
        <row r="132">
          <cell r="A132" t="str">
            <v>020309</v>
          </cell>
          <cell r="B132" t="str">
            <v>Fechamento definitivo de vãos em chapa de madeira compensada</v>
          </cell>
          <cell r="C132" t="str">
            <v>m²</v>
          </cell>
          <cell r="D132">
            <v>12.82</v>
          </cell>
          <cell r="E132">
            <v>6.99</v>
          </cell>
          <cell r="F132">
            <v>19.809999999999999</v>
          </cell>
        </row>
        <row r="133">
          <cell r="A133" t="str">
            <v>020311</v>
          </cell>
          <cell r="B133" t="str">
            <v>Tapume móvel para fechamento de áreas</v>
          </cell>
          <cell r="C133" t="str">
            <v>m²</v>
          </cell>
          <cell r="D133">
            <v>18.32</v>
          </cell>
          <cell r="E133">
            <v>18.329999999999998</v>
          </cell>
          <cell r="F133">
            <v>36.65</v>
          </cell>
        </row>
        <row r="134">
          <cell r="A134" t="str">
            <v>020312</v>
          </cell>
          <cell r="B134" t="str">
            <v>Tapume fixo para fechamento de áreas, com portão</v>
          </cell>
          <cell r="C134" t="str">
            <v>m²</v>
          </cell>
          <cell r="D134">
            <v>18.32</v>
          </cell>
          <cell r="E134">
            <v>18.05</v>
          </cell>
          <cell r="F134">
            <v>36.369999999999997</v>
          </cell>
        </row>
        <row r="135">
          <cell r="A135" t="str">
            <v>020320</v>
          </cell>
          <cell r="B135" t="str">
            <v>Locação de quadros metálicos para plataforma de proteção, inclusive o madeiramento</v>
          </cell>
          <cell r="C135" t="str">
            <v>m²xmês</v>
          </cell>
          <cell r="D135">
            <v>14.76</v>
          </cell>
          <cell r="E135">
            <v>0.47000000000000003</v>
          </cell>
          <cell r="F135">
            <v>15.23</v>
          </cell>
        </row>
        <row r="136">
          <cell r="A136" t="str">
            <v>020324</v>
          </cell>
          <cell r="B136" t="str">
            <v>Proteção de piso com tecido de aniagem e gesso</v>
          </cell>
          <cell r="C136" t="str">
            <v>m²</v>
          </cell>
          <cell r="D136">
            <v>5.6000000000000005</v>
          </cell>
          <cell r="E136">
            <v>1.94</v>
          </cell>
          <cell r="F136">
            <v>7.54</v>
          </cell>
        </row>
        <row r="137">
          <cell r="A137" t="str">
            <v>020325</v>
          </cell>
          <cell r="B137" t="str">
            <v>Tapume fixo em painel OSB - espessura 08 mm</v>
          </cell>
          <cell r="C137" t="str">
            <v>m²</v>
          </cell>
          <cell r="D137">
            <v>25.53</v>
          </cell>
          <cell r="E137">
            <v>18.14</v>
          </cell>
          <cell r="F137">
            <v>43.67</v>
          </cell>
        </row>
        <row r="138">
          <cell r="A138" t="str">
            <v>020326</v>
          </cell>
          <cell r="B138" t="str">
            <v>Tapume fixo em painel OSB - espessura 10 mm</v>
          </cell>
          <cell r="C138" t="str">
            <v>m²</v>
          </cell>
          <cell r="D138">
            <v>27.12</v>
          </cell>
          <cell r="E138">
            <v>18.14</v>
          </cell>
          <cell r="F138">
            <v>45.26</v>
          </cell>
        </row>
        <row r="139">
          <cell r="A139" t="str">
            <v>020327</v>
          </cell>
          <cell r="B139" t="str">
            <v>Tapume fixo em painel OSB - espessura 12 mm</v>
          </cell>
          <cell r="C139" t="str">
            <v>m²</v>
          </cell>
          <cell r="D139">
            <v>29.16</v>
          </cell>
          <cell r="E139">
            <v>18.14</v>
          </cell>
          <cell r="F139">
            <v>47.300000000000004</v>
          </cell>
        </row>
        <row r="140">
          <cell r="A140" t="str">
            <v>020350</v>
          </cell>
          <cell r="B140" t="str">
            <v>Proteção em madeira e lona plástica para equipamentos: mecânico/informática, para obras de reforma</v>
          </cell>
          <cell r="C140" t="str">
            <v>m³</v>
          </cell>
          <cell r="D140">
            <v>19.61</v>
          </cell>
          <cell r="E140">
            <v>20.830000000000002</v>
          </cell>
          <cell r="F140">
            <v>40.44</v>
          </cell>
        </row>
        <row r="141">
          <cell r="A141" t="str">
            <v>020503</v>
          </cell>
          <cell r="B141" t="str">
            <v>Andaime tubular fachadeiro</v>
          </cell>
          <cell r="C141" t="str">
            <v>m²xmês</v>
          </cell>
          <cell r="D141">
            <v>7.62</v>
          </cell>
          <cell r="E141">
            <v>0.97</v>
          </cell>
          <cell r="F141">
            <v>8.59</v>
          </cell>
        </row>
        <row r="142">
          <cell r="A142" t="str">
            <v>020506</v>
          </cell>
          <cell r="B142" t="str">
            <v>Montagem e desmontagem de andaime torre metálica com altura até 10 m</v>
          </cell>
          <cell r="C142" t="str">
            <v>m</v>
          </cell>
          <cell r="D142">
            <v>0</v>
          </cell>
          <cell r="E142">
            <v>5.93</v>
          </cell>
          <cell r="F142">
            <v>5.93</v>
          </cell>
        </row>
        <row r="143">
          <cell r="A143" t="str">
            <v>020508</v>
          </cell>
          <cell r="B143" t="str">
            <v>Montagem e desmontagem de andaime torre metálica com altura superior a 10 m</v>
          </cell>
          <cell r="C143" t="str">
            <v>m</v>
          </cell>
          <cell r="D143">
            <v>0</v>
          </cell>
          <cell r="E143">
            <v>14.96</v>
          </cell>
          <cell r="F143">
            <v>14.96</v>
          </cell>
        </row>
        <row r="144">
          <cell r="A144" t="str">
            <v>020509</v>
          </cell>
          <cell r="B144" t="str">
            <v>Montagem e desmontagem de andaime tubular fachadeiro com altura até 10 m</v>
          </cell>
          <cell r="C144" t="str">
            <v>m²</v>
          </cell>
          <cell r="D144">
            <v>0</v>
          </cell>
          <cell r="E144">
            <v>5.93</v>
          </cell>
          <cell r="F144">
            <v>5.93</v>
          </cell>
        </row>
        <row r="145">
          <cell r="A145" t="str">
            <v>020510</v>
          </cell>
          <cell r="B145" t="str">
            <v>Montagem e desmontagem de andaime tubular fachadeiro com altura superior a 10 m</v>
          </cell>
          <cell r="C145" t="str">
            <v>m²</v>
          </cell>
          <cell r="D145">
            <v>0</v>
          </cell>
          <cell r="E145">
            <v>14.96</v>
          </cell>
          <cell r="F145">
            <v>14.96</v>
          </cell>
        </row>
        <row r="146">
          <cell r="A146" t="str">
            <v>020511</v>
          </cell>
          <cell r="B146" t="str">
            <v>Balancim duplo</v>
          </cell>
          <cell r="C146" t="str">
            <v>unxmês</v>
          </cell>
          <cell r="D146">
            <v>83.100000000000009</v>
          </cell>
          <cell r="E146">
            <v>4.82</v>
          </cell>
          <cell r="F146">
            <v>87.92</v>
          </cell>
        </row>
        <row r="147">
          <cell r="A147" t="str">
            <v>020512</v>
          </cell>
          <cell r="B147" t="str">
            <v>Montagem e desmontagem de balancim duplo</v>
          </cell>
          <cell r="C147" t="str">
            <v>un</v>
          </cell>
          <cell r="D147">
            <v>8.0399999999999991</v>
          </cell>
          <cell r="E147">
            <v>21.85</v>
          </cell>
          <cell r="F147">
            <v>29.89</v>
          </cell>
        </row>
        <row r="148">
          <cell r="A148" t="str">
            <v>020515</v>
          </cell>
          <cell r="B148" t="str">
            <v>Andaime torre metálico de 1,5 x 1,5 m</v>
          </cell>
          <cell r="C148" t="str">
            <v>mxmês</v>
          </cell>
          <cell r="D148">
            <v>17.420000000000002</v>
          </cell>
          <cell r="E148">
            <v>1.94</v>
          </cell>
          <cell r="F148">
            <v>19.36</v>
          </cell>
        </row>
        <row r="149">
          <cell r="A149" t="str">
            <v>020802</v>
          </cell>
          <cell r="B149" t="str">
            <v>Placa de identificação para obra</v>
          </cell>
          <cell r="C149" t="str">
            <v>m²</v>
          </cell>
          <cell r="D149">
            <v>311.24</v>
          </cell>
          <cell r="E149">
            <v>43.25</v>
          </cell>
          <cell r="F149">
            <v>354.49</v>
          </cell>
        </row>
        <row r="150">
          <cell r="A150" t="str">
            <v>020803</v>
          </cell>
          <cell r="B150" t="str">
            <v>Manutenção de placa padronizada de identificação visual de programas e empreendimentos do governo do Estado de São Paulo</v>
          </cell>
          <cell r="C150" t="str">
            <v>m²xmês</v>
          </cell>
          <cell r="D150">
            <v>5.61</v>
          </cell>
          <cell r="E150">
            <v>1.73</v>
          </cell>
          <cell r="F150">
            <v>7.34</v>
          </cell>
        </row>
        <row r="151">
          <cell r="A151" t="str">
            <v>020903</v>
          </cell>
          <cell r="B151" t="str">
            <v>Limpeza manual do terreno, inclusive troncos até 5 cm de diâmetro, com caminhão à disposição, dentro da obra, até o raio de 1,0 km</v>
          </cell>
          <cell r="C151" t="str">
            <v>m²</v>
          </cell>
          <cell r="D151">
            <v>1</v>
          </cell>
          <cell r="E151">
            <v>2.4300000000000002</v>
          </cell>
          <cell r="F151">
            <v>3.43</v>
          </cell>
        </row>
        <row r="152">
          <cell r="A152" t="str">
            <v>020904</v>
          </cell>
          <cell r="B152" t="str">
            <v>Limpeza mecanizada do terreno, inclusive troncos até 15 cm de diâmetro, com caminhão à disposição, dentro e fora da obra, com transporte no raio de até 1,0 km</v>
          </cell>
          <cell r="C152" t="str">
            <v>m²</v>
          </cell>
          <cell r="D152">
            <v>1.97</v>
          </cell>
          <cell r="E152">
            <v>0.16</v>
          </cell>
          <cell r="F152">
            <v>2.13</v>
          </cell>
        </row>
        <row r="153">
          <cell r="A153" t="str">
            <v>020913</v>
          </cell>
          <cell r="B153" t="str">
            <v>Limpeza mecanizada do terreno, inclusive troncos com diâmetro acima de 15 cm até 50 cm, com caminhão à disposição dentro da obra, até o raio de 1,0 km</v>
          </cell>
          <cell r="C153" t="str">
            <v>m²</v>
          </cell>
          <cell r="D153">
            <v>2.1800000000000002</v>
          </cell>
          <cell r="E153">
            <v>0.16</v>
          </cell>
          <cell r="F153">
            <v>2.34</v>
          </cell>
        </row>
        <row r="154">
          <cell r="A154" t="str">
            <v>020916</v>
          </cell>
          <cell r="B154" t="str">
            <v>Corte e derrubada de eucalípto (1° corte) - idade acima de 4 anos</v>
          </cell>
          <cell r="C154" t="str">
            <v>m³</v>
          </cell>
          <cell r="D154">
            <v>33.340000000000003</v>
          </cell>
          <cell r="E154">
            <v>5.15</v>
          </cell>
          <cell r="F154">
            <v>38.49</v>
          </cell>
        </row>
        <row r="155">
          <cell r="A155" t="str">
            <v>021002</v>
          </cell>
          <cell r="B155" t="str">
            <v>Locação de obra de edificação</v>
          </cell>
          <cell r="C155" t="str">
            <v>m²</v>
          </cell>
          <cell r="D155">
            <v>3.73</v>
          </cell>
          <cell r="E155">
            <v>2.75</v>
          </cell>
          <cell r="F155">
            <v>6.48</v>
          </cell>
        </row>
        <row r="156">
          <cell r="A156" t="str">
            <v>021004</v>
          </cell>
          <cell r="B156" t="str">
            <v>Locação de rede de canalização</v>
          </cell>
          <cell r="C156" t="str">
            <v>m</v>
          </cell>
          <cell r="D156">
            <v>0.51</v>
          </cell>
          <cell r="E156">
            <v>0.2</v>
          </cell>
          <cell r="F156">
            <v>0.71</v>
          </cell>
        </row>
        <row r="157">
          <cell r="A157" t="str">
            <v>021005</v>
          </cell>
          <cell r="B157" t="str">
            <v>Locação para muros, cercas e alambrados</v>
          </cell>
          <cell r="C157" t="str">
            <v>m</v>
          </cell>
          <cell r="D157">
            <v>0.51</v>
          </cell>
          <cell r="E157">
            <v>0.2</v>
          </cell>
          <cell r="F157">
            <v>0.71</v>
          </cell>
        </row>
        <row r="158">
          <cell r="A158" t="str">
            <v>021006</v>
          </cell>
          <cell r="B158" t="str">
            <v>Locação de vias, calçadas, tanques e lagoas</v>
          </cell>
          <cell r="C158" t="str">
            <v>m²</v>
          </cell>
          <cell r="D158">
            <v>0.43</v>
          </cell>
          <cell r="E158">
            <v>0.39</v>
          </cell>
          <cell r="F158">
            <v>0.82000000000000006</v>
          </cell>
        </row>
        <row r="159">
          <cell r="A159" t="str">
            <v>030102</v>
          </cell>
          <cell r="B159" t="str">
            <v>Demolição manual de concreto simples</v>
          </cell>
          <cell r="C159" t="str">
            <v>m³</v>
          </cell>
          <cell r="D159">
            <v>0</v>
          </cell>
          <cell r="E159">
            <v>106.81</v>
          </cell>
          <cell r="F159">
            <v>106.81</v>
          </cell>
        </row>
        <row r="160">
          <cell r="A160" t="str">
            <v>030104</v>
          </cell>
          <cell r="B160" t="str">
            <v>Demolição manual de concreto armado</v>
          </cell>
          <cell r="C160" t="str">
            <v>m³</v>
          </cell>
          <cell r="D160">
            <v>0</v>
          </cell>
          <cell r="E160">
            <v>194.20000000000002</v>
          </cell>
          <cell r="F160">
            <v>194.20000000000002</v>
          </cell>
        </row>
        <row r="161">
          <cell r="A161" t="str">
            <v>030106</v>
          </cell>
          <cell r="B161" t="str">
            <v>Demolição manual de lajes pré-moldadas, incluindo revestimento</v>
          </cell>
          <cell r="C161" t="str">
            <v>m²</v>
          </cell>
          <cell r="D161">
            <v>0</v>
          </cell>
          <cell r="E161">
            <v>14.57</v>
          </cell>
          <cell r="F161">
            <v>14.57</v>
          </cell>
        </row>
        <row r="162">
          <cell r="A162" t="str">
            <v>030120</v>
          </cell>
          <cell r="B162" t="str">
            <v>Demolição mecanizada de concreto armado, inclusive fragmentação, carregamento, transporte até 1,0 quilômetro e descarregamento</v>
          </cell>
          <cell r="C162" t="str">
            <v>m³</v>
          </cell>
          <cell r="D162">
            <v>186.08</v>
          </cell>
          <cell r="E162">
            <v>58.26</v>
          </cell>
          <cell r="F162">
            <v>244.34</v>
          </cell>
        </row>
        <row r="163">
          <cell r="A163" t="str">
            <v>030121</v>
          </cell>
          <cell r="B163" t="str">
            <v>Demolição mecanizada de concreto armado, inclusive fragmentação e acomodação do material</v>
          </cell>
          <cell r="C163" t="str">
            <v>m³</v>
          </cell>
          <cell r="D163">
            <v>177.38</v>
          </cell>
          <cell r="E163">
            <v>58.26</v>
          </cell>
          <cell r="F163">
            <v>235.64000000000001</v>
          </cell>
        </row>
        <row r="164">
          <cell r="A164" t="str">
            <v>030122</v>
          </cell>
          <cell r="B164" t="str">
            <v>Demolição mecanizada de concreto simples, inclusive fragmentação, carregamento, transporte até 1,0 quilômetro e descarregamento</v>
          </cell>
          <cell r="C164" t="str">
            <v>m³</v>
          </cell>
          <cell r="D164">
            <v>97.39</v>
          </cell>
          <cell r="E164">
            <v>38.840000000000003</v>
          </cell>
          <cell r="F164">
            <v>136.22999999999999</v>
          </cell>
        </row>
        <row r="165">
          <cell r="A165" t="str">
            <v>030123</v>
          </cell>
          <cell r="B165" t="str">
            <v>Demolição mecanizada de concreto simples, inclusive fragmentação e acomodação do material</v>
          </cell>
          <cell r="C165" t="str">
            <v>m³</v>
          </cell>
          <cell r="D165">
            <v>88.69</v>
          </cell>
          <cell r="E165">
            <v>38.840000000000003</v>
          </cell>
          <cell r="F165">
            <v>127.53</v>
          </cell>
        </row>
        <row r="166">
          <cell r="A166" t="str">
            <v>030124</v>
          </cell>
          <cell r="B166" t="str">
            <v>Demolição mecanizada de pavimento ou piso em concreto, inclusive fragmentação, carregamento, transporte até 1,0 quilômetro e descarregamento</v>
          </cell>
          <cell r="C166" t="str">
            <v>m²</v>
          </cell>
          <cell r="D166">
            <v>9.57</v>
          </cell>
          <cell r="E166">
            <v>3.88</v>
          </cell>
          <cell r="F166">
            <v>13.450000000000001</v>
          </cell>
        </row>
        <row r="167">
          <cell r="A167" t="str">
            <v>030125</v>
          </cell>
          <cell r="B167" t="str">
            <v>Demolição mecanizada de pavimento ou piso em concreto, inclusive fragmentação e acomodação do material</v>
          </cell>
          <cell r="C167" t="str">
            <v>m²</v>
          </cell>
          <cell r="D167">
            <v>8.8699999999999992</v>
          </cell>
          <cell r="E167">
            <v>3.88</v>
          </cell>
          <cell r="F167">
            <v>12.75</v>
          </cell>
        </row>
        <row r="168">
          <cell r="A168" t="str">
            <v>030126</v>
          </cell>
          <cell r="B168" t="str">
            <v>Demolição mecanizada de sarjeta ou sarjetão, inclusive fragmentação, carregamento, transporte até 1,0 quilômetro e descarregamento</v>
          </cell>
          <cell r="C168" t="str">
            <v>m³</v>
          </cell>
          <cell r="D168">
            <v>95.69</v>
          </cell>
          <cell r="E168">
            <v>38.840000000000003</v>
          </cell>
          <cell r="F168">
            <v>134.53</v>
          </cell>
        </row>
        <row r="169">
          <cell r="A169" t="str">
            <v>030127</v>
          </cell>
          <cell r="B169" t="str">
            <v>Demolição mecanizada de sarjeta ou sarjetão, inclusive fragmentação e acomodação do material</v>
          </cell>
          <cell r="C169" t="str">
            <v>m³</v>
          </cell>
          <cell r="D169">
            <v>88.69</v>
          </cell>
          <cell r="E169">
            <v>38.840000000000003</v>
          </cell>
          <cell r="F169">
            <v>127.53</v>
          </cell>
        </row>
        <row r="170">
          <cell r="A170" t="str">
            <v>030202</v>
          </cell>
          <cell r="B170" t="str">
            <v>Demolição manual de alvenaria de fundação/embasamento</v>
          </cell>
          <cell r="C170" t="str">
            <v>m³</v>
          </cell>
          <cell r="D170">
            <v>0</v>
          </cell>
          <cell r="E170">
            <v>58.26</v>
          </cell>
          <cell r="F170">
            <v>58.26</v>
          </cell>
        </row>
        <row r="171">
          <cell r="A171" t="str">
            <v>030204</v>
          </cell>
          <cell r="B171" t="str">
            <v>Demolição manual de alvenaria de elevação ou elemento vazado, incluindo revestimento</v>
          </cell>
          <cell r="C171" t="str">
            <v>m³</v>
          </cell>
          <cell r="D171">
            <v>0</v>
          </cell>
          <cell r="E171">
            <v>38.840000000000003</v>
          </cell>
          <cell r="F171">
            <v>38.840000000000003</v>
          </cell>
        </row>
        <row r="172">
          <cell r="A172" t="str">
            <v>030302</v>
          </cell>
          <cell r="B172" t="str">
            <v>Apicoamento manual de piso, parede ou teto</v>
          </cell>
          <cell r="C172" t="str">
            <v>m²</v>
          </cell>
          <cell r="D172">
            <v>0</v>
          </cell>
          <cell r="E172">
            <v>1.46</v>
          </cell>
          <cell r="F172">
            <v>1.46</v>
          </cell>
        </row>
        <row r="173">
          <cell r="A173" t="str">
            <v>030304</v>
          </cell>
          <cell r="B173" t="str">
            <v>Demolição manual de revestimento em massa de parede ou teto</v>
          </cell>
          <cell r="C173" t="str">
            <v>m²</v>
          </cell>
          <cell r="D173">
            <v>0</v>
          </cell>
          <cell r="E173">
            <v>2.91</v>
          </cell>
          <cell r="F173">
            <v>2.91</v>
          </cell>
        </row>
        <row r="174">
          <cell r="A174" t="str">
            <v>030306</v>
          </cell>
          <cell r="B174" t="str">
            <v>Demolição manual de revestimento em massa de piso</v>
          </cell>
          <cell r="C174" t="str">
            <v>m²</v>
          </cell>
          <cell r="D174">
            <v>0</v>
          </cell>
          <cell r="E174">
            <v>4.8600000000000003</v>
          </cell>
          <cell r="F174">
            <v>4.8600000000000003</v>
          </cell>
        </row>
        <row r="175">
          <cell r="A175" t="str">
            <v>030402</v>
          </cell>
          <cell r="B175" t="str">
            <v>Demolição manual de revestimento cerâmico, incluindo a base</v>
          </cell>
          <cell r="C175" t="str">
            <v>m²</v>
          </cell>
          <cell r="D175">
            <v>0</v>
          </cell>
          <cell r="E175">
            <v>5.83</v>
          </cell>
          <cell r="F175">
            <v>5.83</v>
          </cell>
        </row>
        <row r="176">
          <cell r="A176" t="str">
            <v>030403</v>
          </cell>
          <cell r="B176" t="str">
            <v>Demolição manual de revestimento em ladrilho hidráulico, incluindo a base</v>
          </cell>
          <cell r="C176" t="str">
            <v>m²</v>
          </cell>
          <cell r="D176">
            <v>0</v>
          </cell>
          <cell r="E176">
            <v>4.8600000000000003</v>
          </cell>
          <cell r="F176">
            <v>4.8600000000000003</v>
          </cell>
        </row>
        <row r="177">
          <cell r="A177" t="str">
            <v>030404</v>
          </cell>
          <cell r="B177" t="str">
            <v>Demolição manual de rodapé, soleira ou peitoril, em material cerâmico e/ou ladrilho hidráilico, incluindo a base</v>
          </cell>
          <cell r="C177" t="str">
            <v>m</v>
          </cell>
          <cell r="D177">
            <v>0</v>
          </cell>
          <cell r="E177">
            <v>1.46</v>
          </cell>
          <cell r="F177">
            <v>1.46</v>
          </cell>
        </row>
        <row r="178">
          <cell r="A178" t="str">
            <v>030502</v>
          </cell>
          <cell r="B178" t="str">
            <v>Demolição manual de revestimento sintético, incluindo a base</v>
          </cell>
          <cell r="C178" t="str">
            <v>m²</v>
          </cell>
          <cell r="D178">
            <v>0</v>
          </cell>
          <cell r="E178">
            <v>3.88</v>
          </cell>
          <cell r="F178">
            <v>3.88</v>
          </cell>
        </row>
        <row r="179">
          <cell r="A179" t="str">
            <v>030605</v>
          </cell>
          <cell r="B179" t="str">
            <v>Desmonte (levantamento) mecanizado de pavimento em paralelepípedo ou lajota de concreto, inclusive carregamento, transporte até 1,0 quilômetro e descarregamento</v>
          </cell>
          <cell r="C179" t="str">
            <v>m²</v>
          </cell>
          <cell r="D179">
            <v>6.96</v>
          </cell>
          <cell r="E179">
            <v>4.8600000000000003</v>
          </cell>
          <cell r="F179">
            <v>11.82</v>
          </cell>
        </row>
        <row r="180">
          <cell r="A180" t="str">
            <v>030606</v>
          </cell>
          <cell r="B180" t="str">
            <v>Desmonte (levantamento) mecanizado de pavimento em paralelepípedo ou lajota de concreto, inclusive acomodação do material</v>
          </cell>
          <cell r="C180" t="str">
            <v>m²</v>
          </cell>
          <cell r="D180">
            <v>0.71</v>
          </cell>
          <cell r="E180">
            <v>4.8600000000000003</v>
          </cell>
          <cell r="F180">
            <v>5.57</v>
          </cell>
        </row>
        <row r="181">
          <cell r="A181" t="str">
            <v>030701</v>
          </cell>
          <cell r="B181" t="str">
            <v>Demolição (levantamento) mecanizada de pavimento asfáltico, inclusive carregamento, transporte até 1,0 quilômetro e descarregamento</v>
          </cell>
          <cell r="C181" t="str">
            <v>m²</v>
          </cell>
          <cell r="D181">
            <v>9.86</v>
          </cell>
          <cell r="E181">
            <v>1.94</v>
          </cell>
          <cell r="F181">
            <v>11.8</v>
          </cell>
        </row>
        <row r="182">
          <cell r="A182" t="str">
            <v>030703</v>
          </cell>
          <cell r="B182" t="str">
            <v>Demolição (levantamento) mecanizada de pavimento asfáltico, inclusive fragmentação e acomodação do material</v>
          </cell>
          <cell r="C182" t="str">
            <v>m²</v>
          </cell>
          <cell r="D182">
            <v>8.8699999999999992</v>
          </cell>
          <cell r="E182">
            <v>1.94</v>
          </cell>
          <cell r="F182">
            <v>10.81</v>
          </cell>
        </row>
        <row r="183">
          <cell r="A183" t="str">
            <v>030705</v>
          </cell>
          <cell r="B183" t="str">
            <v>Fresagem de pavimento asfáltico com espessura até 5 cm, inclusive carregamento, transporte até 1,0 quilômetro e descarregamento</v>
          </cell>
          <cell r="C183" t="str">
            <v>m²</v>
          </cell>
          <cell r="D183">
            <v>3.61</v>
          </cell>
          <cell r="E183">
            <v>0.68</v>
          </cell>
          <cell r="F183">
            <v>4.29</v>
          </cell>
        </row>
        <row r="184">
          <cell r="A184" t="str">
            <v>030707</v>
          </cell>
          <cell r="B184" t="str">
            <v>Fresagem de pavimento asfáltico com espessura até 5 cm, inclusive acomodação do material</v>
          </cell>
          <cell r="C184" t="str">
            <v>m²</v>
          </cell>
          <cell r="D184">
            <v>2.57</v>
          </cell>
          <cell r="E184">
            <v>0.68</v>
          </cell>
          <cell r="F184">
            <v>3.25</v>
          </cell>
        </row>
        <row r="185">
          <cell r="A185" t="str">
            <v>030708</v>
          </cell>
          <cell r="B185" t="str">
            <v>Fresagem de pavimeto asfáltico com espessura até 5 cm, inclusive remoção do material fresado até 10 km e varrição</v>
          </cell>
          <cell r="C185" t="str">
            <v>m²</v>
          </cell>
          <cell r="D185">
            <v>5.08</v>
          </cell>
          <cell r="E185">
            <v>0.28999999999999998</v>
          </cell>
          <cell r="F185">
            <v>5.37</v>
          </cell>
        </row>
        <row r="186">
          <cell r="A186" t="str">
            <v>030802</v>
          </cell>
          <cell r="B186" t="str">
            <v>Demolição manual de forro em estuque, inclusive sistema de fixação/tarugamento</v>
          </cell>
          <cell r="C186" t="str">
            <v>m²</v>
          </cell>
          <cell r="D186">
            <v>0</v>
          </cell>
          <cell r="E186">
            <v>5.05</v>
          </cell>
          <cell r="F186">
            <v>5.05</v>
          </cell>
        </row>
        <row r="187">
          <cell r="A187" t="str">
            <v>030804</v>
          </cell>
          <cell r="B187" t="str">
            <v>Demolição manual de forro qualquer, inclusive sistema de fixação/tarugamento</v>
          </cell>
          <cell r="C187" t="str">
            <v>m²</v>
          </cell>
          <cell r="D187">
            <v>0</v>
          </cell>
          <cell r="E187">
            <v>2.91</v>
          </cell>
          <cell r="F187">
            <v>2.91</v>
          </cell>
        </row>
        <row r="188">
          <cell r="A188" t="str">
            <v>030806</v>
          </cell>
          <cell r="B188" t="str">
            <v>Demolição manual de forro em gesso, inclusive sistema de fixação</v>
          </cell>
          <cell r="C188" t="str">
            <v>m²</v>
          </cell>
          <cell r="D188">
            <v>0</v>
          </cell>
          <cell r="E188">
            <v>2.91</v>
          </cell>
          <cell r="F188">
            <v>2.91</v>
          </cell>
        </row>
        <row r="189">
          <cell r="A189" t="str">
            <v>030902</v>
          </cell>
          <cell r="B189" t="str">
            <v>Demolição manual de camada impermeabilizante</v>
          </cell>
          <cell r="C189" t="str">
            <v>m²</v>
          </cell>
          <cell r="D189">
            <v>0</v>
          </cell>
          <cell r="E189">
            <v>7.8</v>
          </cell>
          <cell r="F189">
            <v>7.8</v>
          </cell>
        </row>
        <row r="190">
          <cell r="A190" t="str">
            <v>030904</v>
          </cell>
          <cell r="B190" t="str">
            <v>Demolição manual de argamassa regularizante, isolante ou protetora e papel kraft</v>
          </cell>
          <cell r="C190" t="str">
            <v>m²</v>
          </cell>
          <cell r="D190">
            <v>0</v>
          </cell>
          <cell r="E190">
            <v>9.36</v>
          </cell>
          <cell r="F190">
            <v>9.36</v>
          </cell>
        </row>
        <row r="191">
          <cell r="A191" t="str">
            <v>030906</v>
          </cell>
          <cell r="B191" t="str">
            <v>Remoção manual de junta de dilatação ou retração, inclusive apoio</v>
          </cell>
          <cell r="C191" t="str">
            <v>m</v>
          </cell>
          <cell r="D191">
            <v>0</v>
          </cell>
          <cell r="E191">
            <v>3.12</v>
          </cell>
          <cell r="F191">
            <v>3.12</v>
          </cell>
        </row>
        <row r="192">
          <cell r="A192" t="str">
            <v>031002</v>
          </cell>
          <cell r="B192" t="str">
            <v>Remoção de pintura em rodapé, baguete ou moldura com lixa</v>
          </cell>
          <cell r="C192" t="str">
            <v>m</v>
          </cell>
          <cell r="D192">
            <v>0.04</v>
          </cell>
          <cell r="E192">
            <v>0.61</v>
          </cell>
          <cell r="F192">
            <v>0.65</v>
          </cell>
        </row>
        <row r="193">
          <cell r="A193" t="str">
            <v>031004</v>
          </cell>
          <cell r="B193" t="str">
            <v>Remoção de pintura em rodapé, baguete ou moldura com produto químico</v>
          </cell>
          <cell r="C193" t="str">
            <v>m</v>
          </cell>
          <cell r="D193">
            <v>0.34</v>
          </cell>
          <cell r="E193">
            <v>0.61</v>
          </cell>
          <cell r="F193">
            <v>0.95000000000000007</v>
          </cell>
        </row>
        <row r="194">
          <cell r="A194" t="str">
            <v>031006</v>
          </cell>
          <cell r="B194" t="str">
            <v>Remoção de caiação ou tinta mineral impermeável</v>
          </cell>
          <cell r="C194" t="str">
            <v>m²</v>
          </cell>
          <cell r="D194">
            <v>0.21</v>
          </cell>
          <cell r="E194">
            <v>1.22</v>
          </cell>
          <cell r="F194">
            <v>1.43</v>
          </cell>
        </row>
        <row r="195">
          <cell r="A195" t="str">
            <v>031008</v>
          </cell>
          <cell r="B195" t="str">
            <v>Remoção de pintura em superfícies de madeira e/ou metálicas com produtos químicos</v>
          </cell>
          <cell r="C195" t="str">
            <v>m²</v>
          </cell>
          <cell r="D195">
            <v>1.72</v>
          </cell>
          <cell r="E195">
            <v>4.8600000000000003</v>
          </cell>
          <cell r="F195">
            <v>6.58</v>
          </cell>
        </row>
        <row r="196">
          <cell r="A196" t="str">
            <v>031010</v>
          </cell>
          <cell r="B196" t="str">
            <v>Remoção de pintura em superfícies de madeira e/ou metálicas com lixamento</v>
          </cell>
          <cell r="C196" t="str">
            <v>m²</v>
          </cell>
          <cell r="D196">
            <v>0.21</v>
          </cell>
          <cell r="E196">
            <v>3.65</v>
          </cell>
          <cell r="F196">
            <v>3.86</v>
          </cell>
        </row>
        <row r="197">
          <cell r="A197" t="str">
            <v>031012</v>
          </cell>
          <cell r="B197" t="str">
            <v>Remoção de pintura em massa com produtos químicos</v>
          </cell>
          <cell r="C197" t="str">
            <v>m²</v>
          </cell>
          <cell r="D197">
            <v>1.72</v>
          </cell>
          <cell r="E197">
            <v>3.65</v>
          </cell>
          <cell r="F197">
            <v>5.37</v>
          </cell>
        </row>
        <row r="198">
          <cell r="A198" t="str">
            <v>031014</v>
          </cell>
          <cell r="B198" t="str">
            <v>Remoção de pintura em massa com lixamento</v>
          </cell>
          <cell r="C198" t="str">
            <v>m²</v>
          </cell>
          <cell r="D198">
            <v>0.21</v>
          </cell>
          <cell r="E198">
            <v>2.4300000000000002</v>
          </cell>
          <cell r="F198">
            <v>2.64</v>
          </cell>
        </row>
        <row r="199">
          <cell r="A199" t="str">
            <v>040102</v>
          </cell>
          <cell r="B199" t="str">
            <v>Retirada de divisória em placa de madeira ou fibrocimento tarugada</v>
          </cell>
          <cell r="C199" t="str">
            <v>m²</v>
          </cell>
          <cell r="D199">
            <v>0</v>
          </cell>
          <cell r="E199">
            <v>17.21</v>
          </cell>
          <cell r="F199">
            <v>17.21</v>
          </cell>
        </row>
        <row r="200">
          <cell r="A200" t="str">
            <v>040104</v>
          </cell>
          <cell r="B200" t="str">
            <v>Retirada de divisória em placa de madeira ou fibrocimento com montantes metálicos</v>
          </cell>
          <cell r="C200" t="str">
            <v>m²</v>
          </cell>
          <cell r="D200">
            <v>0</v>
          </cell>
          <cell r="E200">
            <v>14.91</v>
          </cell>
          <cell r="F200">
            <v>14.91</v>
          </cell>
        </row>
        <row r="201">
          <cell r="A201" t="str">
            <v>040106</v>
          </cell>
          <cell r="B201" t="str">
            <v>Retirada de divisória em placa de concreto, granito, granilite ou mármore</v>
          </cell>
          <cell r="C201" t="str">
            <v>m²</v>
          </cell>
          <cell r="D201">
            <v>0</v>
          </cell>
          <cell r="E201">
            <v>9.41</v>
          </cell>
          <cell r="F201">
            <v>9.41</v>
          </cell>
        </row>
        <row r="202">
          <cell r="A202" t="str">
            <v>040108</v>
          </cell>
          <cell r="B202" t="str">
            <v>Retirada de fechamento em placas pré-moldadas, inclusive pilares</v>
          </cell>
          <cell r="C202" t="str">
            <v>m²</v>
          </cell>
          <cell r="D202">
            <v>1.21</v>
          </cell>
          <cell r="E202">
            <v>0.33</v>
          </cell>
          <cell r="F202">
            <v>1.54</v>
          </cell>
        </row>
        <row r="203">
          <cell r="A203" t="str">
            <v>040109</v>
          </cell>
          <cell r="B203" t="str">
            <v>Retirada de barreira de proteção com arame de alta segurança, simples ou duplo</v>
          </cell>
          <cell r="C203" t="str">
            <v>m</v>
          </cell>
          <cell r="D203">
            <v>0</v>
          </cell>
          <cell r="E203">
            <v>2.0499999999999998</v>
          </cell>
          <cell r="F203">
            <v>2.0499999999999998</v>
          </cell>
        </row>
        <row r="204">
          <cell r="A204" t="str">
            <v>040110</v>
          </cell>
          <cell r="B204" t="str">
            <v>Retirada de cerca</v>
          </cell>
          <cell r="C204" t="str">
            <v>m</v>
          </cell>
          <cell r="D204">
            <v>0</v>
          </cell>
          <cell r="E204">
            <v>6.0200000000000005</v>
          </cell>
          <cell r="F204">
            <v>6.0200000000000005</v>
          </cell>
        </row>
        <row r="205">
          <cell r="A205" t="str">
            <v>040202</v>
          </cell>
          <cell r="B205" t="str">
            <v>Retirada de peças lineares em madeira com seção até 60 cm²</v>
          </cell>
          <cell r="C205" t="str">
            <v>m</v>
          </cell>
          <cell r="D205">
            <v>0</v>
          </cell>
          <cell r="E205">
            <v>0.62</v>
          </cell>
          <cell r="F205">
            <v>0.62</v>
          </cell>
        </row>
        <row r="206">
          <cell r="A206" t="str">
            <v>040203</v>
          </cell>
          <cell r="B206" t="str">
            <v>Retirada de peças lineares em madeira com seção superior a 60 cm²</v>
          </cell>
          <cell r="C206" t="str">
            <v>m</v>
          </cell>
          <cell r="D206">
            <v>0</v>
          </cell>
          <cell r="E206">
            <v>2.09</v>
          </cell>
          <cell r="F206">
            <v>2.09</v>
          </cell>
        </row>
        <row r="207">
          <cell r="A207" t="str">
            <v>040205</v>
          </cell>
          <cell r="B207" t="str">
            <v>Retirada de estrutura em madeira tesoura - telhas de barro</v>
          </cell>
          <cell r="C207" t="str">
            <v>m²</v>
          </cell>
          <cell r="D207">
            <v>0</v>
          </cell>
          <cell r="E207">
            <v>11.48</v>
          </cell>
          <cell r="F207">
            <v>11.48</v>
          </cell>
        </row>
        <row r="208">
          <cell r="A208" t="str">
            <v>040207</v>
          </cell>
          <cell r="B208" t="str">
            <v>Retirada de estrutura em madeira tesoura - telhas perfil qualquer</v>
          </cell>
          <cell r="C208" t="str">
            <v>m²</v>
          </cell>
          <cell r="D208">
            <v>0</v>
          </cell>
          <cell r="E208">
            <v>9.39</v>
          </cell>
          <cell r="F208">
            <v>9.39</v>
          </cell>
        </row>
        <row r="209">
          <cell r="A209" t="str">
            <v>040209</v>
          </cell>
          <cell r="B209" t="str">
            <v>Retirada de estrutura em madeira pontaletada - telhas de barro</v>
          </cell>
          <cell r="C209" t="str">
            <v>m²</v>
          </cell>
          <cell r="D209">
            <v>0</v>
          </cell>
          <cell r="E209">
            <v>8.35</v>
          </cell>
          <cell r="F209">
            <v>8.35</v>
          </cell>
        </row>
        <row r="210">
          <cell r="A210" t="str">
            <v>040211</v>
          </cell>
          <cell r="B210" t="str">
            <v>Retirada de estrutura em madeira pontaletada - telhas perfil qualquer</v>
          </cell>
          <cell r="C210" t="str">
            <v>m²</v>
          </cell>
          <cell r="D210">
            <v>0</v>
          </cell>
          <cell r="E210">
            <v>6.26</v>
          </cell>
          <cell r="F210">
            <v>6.26</v>
          </cell>
        </row>
        <row r="211">
          <cell r="A211" t="str">
            <v>040214</v>
          </cell>
          <cell r="B211" t="str">
            <v>Retirada de estrutura metálica</v>
          </cell>
          <cell r="C211" t="str">
            <v>kg</v>
          </cell>
          <cell r="D211">
            <v>1.3</v>
          </cell>
          <cell r="E211">
            <v>0</v>
          </cell>
          <cell r="F211">
            <v>1.3</v>
          </cell>
        </row>
        <row r="212">
          <cell r="A212" t="str">
            <v>040302</v>
          </cell>
          <cell r="B212" t="str">
            <v>Retirada de telhamento em barro</v>
          </cell>
          <cell r="C212" t="str">
            <v>m²</v>
          </cell>
          <cell r="D212">
            <v>0</v>
          </cell>
          <cell r="E212">
            <v>7.44</v>
          </cell>
          <cell r="F212">
            <v>7.44</v>
          </cell>
        </row>
        <row r="213">
          <cell r="A213" t="str">
            <v>040304</v>
          </cell>
          <cell r="B213" t="str">
            <v>Retirada de telhamento perfil e material qualquer, exceto barro</v>
          </cell>
          <cell r="C213" t="str">
            <v>m²</v>
          </cell>
          <cell r="D213">
            <v>0</v>
          </cell>
          <cell r="E213">
            <v>3.72</v>
          </cell>
          <cell r="F213">
            <v>3.72</v>
          </cell>
        </row>
        <row r="214">
          <cell r="A214" t="str">
            <v>040306</v>
          </cell>
          <cell r="B214" t="str">
            <v>Retirada de cumeeira ou espigão em barro</v>
          </cell>
          <cell r="C214" t="str">
            <v>m</v>
          </cell>
          <cell r="D214">
            <v>0</v>
          </cell>
          <cell r="E214">
            <v>2.79</v>
          </cell>
          <cell r="F214">
            <v>2.79</v>
          </cell>
        </row>
        <row r="215">
          <cell r="A215" t="str">
            <v>040308</v>
          </cell>
          <cell r="B215" t="str">
            <v>Retirada de cumeeira, espigão ou rufo perfil qualquer</v>
          </cell>
          <cell r="C215" t="str">
            <v>m</v>
          </cell>
          <cell r="D215">
            <v>0</v>
          </cell>
          <cell r="E215">
            <v>4.6500000000000004</v>
          </cell>
          <cell r="F215">
            <v>4.6500000000000004</v>
          </cell>
        </row>
        <row r="216">
          <cell r="A216" t="str">
            <v>040309</v>
          </cell>
          <cell r="B216" t="str">
            <v>Retirada de domo de acrílico, inclusive perfis metálicos de fixação</v>
          </cell>
          <cell r="C216" t="str">
            <v>m²</v>
          </cell>
          <cell r="D216">
            <v>0</v>
          </cell>
          <cell r="E216">
            <v>5.88</v>
          </cell>
          <cell r="F216">
            <v>5.88</v>
          </cell>
        </row>
        <row r="217">
          <cell r="A217" t="str">
            <v>040401</v>
          </cell>
          <cell r="B217" t="str">
            <v>Retirada de revestimento em pedra, granito ou mármore, em parede ou fachada</v>
          </cell>
          <cell r="C217" t="str">
            <v>m²</v>
          </cell>
          <cell r="D217">
            <v>0</v>
          </cell>
          <cell r="E217">
            <v>20.740000000000002</v>
          </cell>
          <cell r="F217">
            <v>20.740000000000002</v>
          </cell>
        </row>
        <row r="218">
          <cell r="A218" t="str">
            <v>040402</v>
          </cell>
          <cell r="B218" t="str">
            <v>Retirada de piso em pedra, granito ou mármore</v>
          </cell>
          <cell r="C218" t="str">
            <v>m²</v>
          </cell>
          <cell r="D218">
            <v>0</v>
          </cell>
          <cell r="E218">
            <v>12.620000000000001</v>
          </cell>
          <cell r="F218">
            <v>12.620000000000001</v>
          </cell>
        </row>
        <row r="219">
          <cell r="A219" t="str">
            <v>040403</v>
          </cell>
          <cell r="B219" t="str">
            <v>Retirada de soleira ou peitoril em pedra, granito ou mármore</v>
          </cell>
          <cell r="C219" t="str">
            <v>m</v>
          </cell>
          <cell r="D219">
            <v>0</v>
          </cell>
          <cell r="E219">
            <v>8.74</v>
          </cell>
          <cell r="F219">
            <v>8.74</v>
          </cell>
        </row>
        <row r="220">
          <cell r="A220" t="str">
            <v>040404</v>
          </cell>
          <cell r="B220" t="str">
            <v>Retirada de degrau em pedra, granito ou mármore</v>
          </cell>
          <cell r="C220" t="str">
            <v>m</v>
          </cell>
          <cell r="D220">
            <v>0</v>
          </cell>
          <cell r="E220">
            <v>9.7100000000000009</v>
          </cell>
          <cell r="F220">
            <v>9.7100000000000009</v>
          </cell>
        </row>
        <row r="221">
          <cell r="A221" t="str">
            <v>040406</v>
          </cell>
          <cell r="B221" t="str">
            <v>Retirada de rodapé em pedra, granito ou mármore</v>
          </cell>
          <cell r="C221" t="str">
            <v>m</v>
          </cell>
          <cell r="D221">
            <v>0</v>
          </cell>
          <cell r="E221">
            <v>7.7700000000000005</v>
          </cell>
          <cell r="F221">
            <v>7.7700000000000005</v>
          </cell>
        </row>
        <row r="222">
          <cell r="A222" t="str">
            <v>040501</v>
          </cell>
          <cell r="B222" t="str">
            <v>Retirada de revestimento em lambris de madeira</v>
          </cell>
          <cell r="C222" t="str">
            <v>m²</v>
          </cell>
          <cell r="D222">
            <v>0</v>
          </cell>
          <cell r="E222">
            <v>27.02</v>
          </cell>
          <cell r="F222">
            <v>27.02</v>
          </cell>
        </row>
        <row r="223">
          <cell r="A223" t="str">
            <v>040502</v>
          </cell>
          <cell r="B223" t="str">
            <v>Retirada de piso em tacos de madeira</v>
          </cell>
          <cell r="C223" t="str">
            <v>m²</v>
          </cell>
          <cell r="D223">
            <v>0</v>
          </cell>
          <cell r="E223">
            <v>5.83</v>
          </cell>
          <cell r="F223">
            <v>5.83</v>
          </cell>
        </row>
        <row r="224">
          <cell r="A224" t="str">
            <v>040504</v>
          </cell>
          <cell r="B224" t="str">
            <v>Retirada de soalho somente o tablado</v>
          </cell>
          <cell r="C224" t="str">
            <v>m²</v>
          </cell>
          <cell r="D224">
            <v>0</v>
          </cell>
          <cell r="E224">
            <v>7.3</v>
          </cell>
          <cell r="F224">
            <v>7.3</v>
          </cell>
        </row>
        <row r="225">
          <cell r="A225" t="str">
            <v>040506</v>
          </cell>
          <cell r="B225" t="str">
            <v>Retirada de soalho inclusive vigamento</v>
          </cell>
          <cell r="C225" t="str">
            <v>m²</v>
          </cell>
          <cell r="D225">
            <v>0</v>
          </cell>
          <cell r="E225">
            <v>12.52</v>
          </cell>
          <cell r="F225">
            <v>12.52</v>
          </cell>
        </row>
        <row r="226">
          <cell r="A226" t="str">
            <v>040508</v>
          </cell>
          <cell r="B226" t="str">
            <v>Retirada de degrau em madeira</v>
          </cell>
          <cell r="C226" t="str">
            <v>m</v>
          </cell>
          <cell r="D226">
            <v>0</v>
          </cell>
          <cell r="E226">
            <v>6.26</v>
          </cell>
          <cell r="F226">
            <v>6.26</v>
          </cell>
        </row>
        <row r="227">
          <cell r="A227" t="str">
            <v>040510</v>
          </cell>
          <cell r="B227" t="str">
            <v>Retirada de rodapé inclusive cordão em madeira</v>
          </cell>
          <cell r="C227" t="str">
            <v>m</v>
          </cell>
          <cell r="D227">
            <v>0</v>
          </cell>
          <cell r="E227">
            <v>1.41</v>
          </cell>
          <cell r="F227">
            <v>1.41</v>
          </cell>
        </row>
        <row r="228">
          <cell r="A228" t="str">
            <v>040601</v>
          </cell>
          <cell r="B228" t="str">
            <v>Retirada de revestimento em lambris metálicos</v>
          </cell>
          <cell r="C228" t="str">
            <v>m²</v>
          </cell>
          <cell r="D228">
            <v>0</v>
          </cell>
          <cell r="E228">
            <v>27.02</v>
          </cell>
          <cell r="F228">
            <v>27.02</v>
          </cell>
        </row>
        <row r="229">
          <cell r="A229" t="str">
            <v>040602</v>
          </cell>
          <cell r="B229" t="str">
            <v>Retirada de piso em material sintético assentado a cola</v>
          </cell>
          <cell r="C229" t="str">
            <v>m²</v>
          </cell>
          <cell r="D229">
            <v>0</v>
          </cell>
          <cell r="E229">
            <v>2.15</v>
          </cell>
          <cell r="F229">
            <v>2.15</v>
          </cell>
        </row>
        <row r="230">
          <cell r="A230" t="str">
            <v>040604</v>
          </cell>
          <cell r="B230" t="str">
            <v>Retirada de degrau em material sintético assentado a cola</v>
          </cell>
          <cell r="C230" t="str">
            <v>m</v>
          </cell>
          <cell r="D230">
            <v>0</v>
          </cell>
          <cell r="E230">
            <v>1.99</v>
          </cell>
          <cell r="F230">
            <v>1.99</v>
          </cell>
        </row>
        <row r="231">
          <cell r="A231" t="str">
            <v>040606</v>
          </cell>
          <cell r="B231" t="str">
            <v>Retirada de rodapé inclusive cordão em material sintético</v>
          </cell>
          <cell r="C231" t="str">
            <v>m</v>
          </cell>
          <cell r="D231">
            <v>0</v>
          </cell>
          <cell r="E231">
            <v>0.49</v>
          </cell>
          <cell r="F231">
            <v>0.49</v>
          </cell>
        </row>
        <row r="232">
          <cell r="A232" t="str">
            <v>040610</v>
          </cell>
          <cell r="B232" t="str">
            <v>Retirada de piso elevado telescópico metálico, inclusive estrutura de sustentação</v>
          </cell>
          <cell r="C232" t="str">
            <v>m²</v>
          </cell>
          <cell r="D232">
            <v>0</v>
          </cell>
          <cell r="E232">
            <v>23.28</v>
          </cell>
          <cell r="F232">
            <v>23.28</v>
          </cell>
        </row>
        <row r="233">
          <cell r="A233" t="str">
            <v>040702</v>
          </cell>
          <cell r="B233" t="str">
            <v>Retirada de forro qualquer em placas ou tiras fixadas</v>
          </cell>
          <cell r="C233" t="str">
            <v>m²</v>
          </cell>
          <cell r="D233">
            <v>0</v>
          </cell>
          <cell r="E233">
            <v>5.84</v>
          </cell>
          <cell r="F233">
            <v>5.84</v>
          </cell>
        </row>
        <row r="234">
          <cell r="A234" t="str">
            <v>040704</v>
          </cell>
          <cell r="B234" t="str">
            <v>Retirada de forro qualquer em placas ou tiras apoiadas</v>
          </cell>
          <cell r="C234" t="str">
            <v>m²</v>
          </cell>
          <cell r="D234">
            <v>0</v>
          </cell>
          <cell r="E234">
            <v>3.13</v>
          </cell>
          <cell r="F234">
            <v>3.13</v>
          </cell>
        </row>
        <row r="235">
          <cell r="A235" t="str">
            <v>040706</v>
          </cell>
          <cell r="B235" t="str">
            <v>Retirada de sistema de fixação/tarugamento de forro</v>
          </cell>
          <cell r="C235" t="str">
            <v>m²</v>
          </cell>
          <cell r="D235">
            <v>0</v>
          </cell>
          <cell r="E235">
            <v>2.4300000000000002</v>
          </cell>
          <cell r="F235">
            <v>2.4300000000000002</v>
          </cell>
        </row>
        <row r="236">
          <cell r="A236" t="str">
            <v>040802</v>
          </cell>
          <cell r="B236" t="str">
            <v>Retirada de folha de esquadria em madeira</v>
          </cell>
          <cell r="C236" t="str">
            <v>un</v>
          </cell>
          <cell r="D236">
            <v>0</v>
          </cell>
          <cell r="E236">
            <v>10.44</v>
          </cell>
          <cell r="F236">
            <v>10.44</v>
          </cell>
        </row>
        <row r="237">
          <cell r="A237" t="str">
            <v>040804</v>
          </cell>
          <cell r="B237" t="str">
            <v>Retirada de guarnição, moldura e peças lineares em madeira, fixadas</v>
          </cell>
          <cell r="C237" t="str">
            <v>m</v>
          </cell>
          <cell r="D237">
            <v>0</v>
          </cell>
          <cell r="E237">
            <v>0.8</v>
          </cell>
          <cell r="F237">
            <v>0.8</v>
          </cell>
        </row>
        <row r="238">
          <cell r="A238" t="str">
            <v>040806</v>
          </cell>
          <cell r="B238" t="str">
            <v>Retirada de batente com guarnição e peças lineares em madeira, chumbados</v>
          </cell>
          <cell r="C238" t="str">
            <v>m</v>
          </cell>
          <cell r="D238">
            <v>0</v>
          </cell>
          <cell r="E238">
            <v>6.44</v>
          </cell>
          <cell r="F238">
            <v>6.44</v>
          </cell>
        </row>
        <row r="239">
          <cell r="A239" t="str">
            <v>040808</v>
          </cell>
          <cell r="B239" t="str">
            <v>Retirada de elemento em madeira e sistema de fixação tipo quadro, lousa etc.</v>
          </cell>
          <cell r="C239" t="str">
            <v>m²</v>
          </cell>
          <cell r="D239">
            <v>0</v>
          </cell>
          <cell r="E239">
            <v>2.91</v>
          </cell>
          <cell r="F239">
            <v>2.91</v>
          </cell>
        </row>
        <row r="240">
          <cell r="A240" t="str">
            <v>040902</v>
          </cell>
          <cell r="B240" t="str">
            <v>Retirada de esquadria metálica em geral</v>
          </cell>
          <cell r="C240" t="str">
            <v>m²</v>
          </cell>
          <cell r="D240">
            <v>0</v>
          </cell>
          <cell r="E240">
            <v>15.030000000000001</v>
          </cell>
          <cell r="F240">
            <v>15.030000000000001</v>
          </cell>
        </row>
        <row r="241">
          <cell r="A241" t="str">
            <v>040904</v>
          </cell>
          <cell r="B241" t="str">
            <v>Retirada de folha de esquadria metálica</v>
          </cell>
          <cell r="C241" t="str">
            <v>un</v>
          </cell>
          <cell r="D241">
            <v>0</v>
          </cell>
          <cell r="E241">
            <v>12.42</v>
          </cell>
          <cell r="F241">
            <v>12.42</v>
          </cell>
        </row>
        <row r="242">
          <cell r="A242" t="str">
            <v>040906</v>
          </cell>
          <cell r="B242" t="str">
            <v>Retirada de batente, corrimão ou peças lineares metálicas, chumbados</v>
          </cell>
          <cell r="C242" t="str">
            <v>m</v>
          </cell>
          <cell r="D242">
            <v>0</v>
          </cell>
          <cell r="E242">
            <v>5.15</v>
          </cell>
          <cell r="F242">
            <v>5.15</v>
          </cell>
        </row>
        <row r="243">
          <cell r="A243" t="str">
            <v>040908</v>
          </cell>
          <cell r="B243" t="str">
            <v>Retirada de batente, corrimão ou peças lineares metálicas, fixados</v>
          </cell>
          <cell r="C243" t="str">
            <v>m</v>
          </cell>
          <cell r="D243">
            <v>0</v>
          </cell>
          <cell r="E243">
            <v>3.5300000000000002</v>
          </cell>
          <cell r="F243">
            <v>3.5300000000000002</v>
          </cell>
        </row>
        <row r="244">
          <cell r="A244" t="str">
            <v>040910</v>
          </cell>
          <cell r="B244" t="str">
            <v>Retirada de guarda-corpo ou gradil em geral</v>
          </cell>
          <cell r="C244" t="str">
            <v>m²</v>
          </cell>
          <cell r="D244">
            <v>0</v>
          </cell>
          <cell r="E244">
            <v>15.030000000000001</v>
          </cell>
          <cell r="F244">
            <v>15.030000000000001</v>
          </cell>
        </row>
        <row r="245">
          <cell r="A245" t="str">
            <v>040912</v>
          </cell>
          <cell r="B245" t="str">
            <v>Retirada de escada de marinheiro com ou sem guarda-corpo</v>
          </cell>
          <cell r="C245" t="str">
            <v>m</v>
          </cell>
          <cell r="D245">
            <v>0</v>
          </cell>
          <cell r="E245">
            <v>17.18</v>
          </cell>
          <cell r="F245">
            <v>17.18</v>
          </cell>
        </row>
        <row r="246">
          <cell r="A246" t="str">
            <v>040914</v>
          </cell>
          <cell r="B246" t="str">
            <v>Retirada de poste ou sistema de sustentação para alambrado ou fechamento</v>
          </cell>
          <cell r="C246" t="str">
            <v>un</v>
          </cell>
          <cell r="D246">
            <v>0</v>
          </cell>
          <cell r="E246">
            <v>12.620000000000001</v>
          </cell>
          <cell r="F246">
            <v>12.620000000000001</v>
          </cell>
        </row>
        <row r="247">
          <cell r="A247" t="str">
            <v>040916</v>
          </cell>
          <cell r="B247" t="str">
            <v>Retirada de entelamento metálico em geral</v>
          </cell>
          <cell r="C247" t="str">
            <v>m²</v>
          </cell>
          <cell r="D247">
            <v>0</v>
          </cell>
          <cell r="E247">
            <v>2.0499999999999998</v>
          </cell>
          <cell r="F247">
            <v>2.0499999999999998</v>
          </cell>
        </row>
        <row r="248">
          <cell r="A248" t="str">
            <v>041002</v>
          </cell>
          <cell r="B248" t="str">
            <v>Retirada de fechadura ou fecho de embutir</v>
          </cell>
          <cell r="C248" t="str">
            <v>un</v>
          </cell>
          <cell r="D248">
            <v>0</v>
          </cell>
          <cell r="E248">
            <v>5.74</v>
          </cell>
          <cell r="F248">
            <v>5.74</v>
          </cell>
        </row>
        <row r="249">
          <cell r="A249" t="str">
            <v>041004</v>
          </cell>
          <cell r="B249" t="str">
            <v>Retirada de fechadura ou fecho de sobrepor</v>
          </cell>
          <cell r="C249" t="str">
            <v>un</v>
          </cell>
          <cell r="D249">
            <v>0</v>
          </cell>
          <cell r="E249">
            <v>2.29</v>
          </cell>
          <cell r="F249">
            <v>2.29</v>
          </cell>
        </row>
        <row r="250">
          <cell r="A250" t="str">
            <v>041006</v>
          </cell>
          <cell r="B250" t="str">
            <v>Retirada de dobradiça</v>
          </cell>
          <cell r="C250" t="str">
            <v>un</v>
          </cell>
          <cell r="D250">
            <v>0</v>
          </cell>
          <cell r="E250">
            <v>1.1499999999999999</v>
          </cell>
          <cell r="F250">
            <v>1.1499999999999999</v>
          </cell>
        </row>
        <row r="251">
          <cell r="A251" t="str">
            <v>041008</v>
          </cell>
          <cell r="B251" t="str">
            <v>Retirada de peça ou acessório complementar em geral de esquadria</v>
          </cell>
          <cell r="C251" t="str">
            <v>un</v>
          </cell>
          <cell r="D251">
            <v>0</v>
          </cell>
          <cell r="E251">
            <v>9.32</v>
          </cell>
          <cell r="F251">
            <v>9.32</v>
          </cell>
        </row>
        <row r="252">
          <cell r="A252" t="str">
            <v>041102</v>
          </cell>
          <cell r="B252" t="str">
            <v>Retirada de aparelho sanitário incluindo acessórios</v>
          </cell>
          <cell r="C252" t="str">
            <v>un</v>
          </cell>
          <cell r="D252">
            <v>0</v>
          </cell>
          <cell r="E252">
            <v>21.72</v>
          </cell>
          <cell r="F252">
            <v>21.72</v>
          </cell>
        </row>
        <row r="253">
          <cell r="A253" t="str">
            <v>041103</v>
          </cell>
          <cell r="B253" t="str">
            <v>Retirada de bancada incluindo pertences</v>
          </cell>
          <cell r="C253" t="str">
            <v>m²</v>
          </cell>
          <cell r="D253">
            <v>0</v>
          </cell>
          <cell r="E253">
            <v>30.05</v>
          </cell>
          <cell r="F253">
            <v>30.05</v>
          </cell>
        </row>
        <row r="254">
          <cell r="A254" t="str">
            <v>041104</v>
          </cell>
          <cell r="B254" t="str">
            <v>Retirada de complemento sanitário chumbado, papeleiras e etc.</v>
          </cell>
          <cell r="C254" t="str">
            <v>un</v>
          </cell>
          <cell r="D254">
            <v>0</v>
          </cell>
          <cell r="E254">
            <v>7.0600000000000005</v>
          </cell>
          <cell r="F254">
            <v>7.0600000000000005</v>
          </cell>
        </row>
        <row r="255">
          <cell r="A255" t="str">
            <v>041106</v>
          </cell>
          <cell r="B255" t="str">
            <v>Retirada de complemento sanitário fixado ou de sobrepor, porta-papel, etc.</v>
          </cell>
          <cell r="C255" t="str">
            <v>un</v>
          </cell>
          <cell r="D255">
            <v>0</v>
          </cell>
          <cell r="E255">
            <v>2.94</v>
          </cell>
          <cell r="F255">
            <v>2.94</v>
          </cell>
        </row>
        <row r="256">
          <cell r="A256" t="str">
            <v>041108</v>
          </cell>
          <cell r="B256" t="str">
            <v>Retirada de registro ou válvula embutidos</v>
          </cell>
          <cell r="C256" t="str">
            <v>un</v>
          </cell>
          <cell r="D256">
            <v>0</v>
          </cell>
          <cell r="E256">
            <v>27.6</v>
          </cell>
          <cell r="F256">
            <v>27.6</v>
          </cell>
        </row>
        <row r="257">
          <cell r="A257" t="str">
            <v>041110</v>
          </cell>
          <cell r="B257" t="str">
            <v>Retirada de registro ou válvula aparentes</v>
          </cell>
          <cell r="C257" t="str">
            <v>un</v>
          </cell>
          <cell r="D257">
            <v>0</v>
          </cell>
          <cell r="E257">
            <v>15.93</v>
          </cell>
          <cell r="F257">
            <v>15.93</v>
          </cell>
        </row>
        <row r="258">
          <cell r="A258" t="str">
            <v>041112</v>
          </cell>
          <cell r="B258" t="str">
            <v>Retirada de torneira ou chuveiro</v>
          </cell>
          <cell r="C258" t="str">
            <v>un</v>
          </cell>
          <cell r="D258">
            <v>0</v>
          </cell>
          <cell r="E258">
            <v>3.7600000000000002</v>
          </cell>
          <cell r="F258">
            <v>3.7600000000000002</v>
          </cell>
        </row>
        <row r="259">
          <cell r="A259" t="str">
            <v>041114</v>
          </cell>
          <cell r="B259" t="str">
            <v>Retirada de sifão ou metais sanitários diversos</v>
          </cell>
          <cell r="C259" t="str">
            <v>un</v>
          </cell>
          <cell r="D259">
            <v>0</v>
          </cell>
          <cell r="E259">
            <v>5.79</v>
          </cell>
          <cell r="F259">
            <v>5.79</v>
          </cell>
        </row>
        <row r="260">
          <cell r="A260" t="str">
            <v>041116</v>
          </cell>
          <cell r="B260" t="str">
            <v>Retirada de caixa de descarga de sobrepor ou acoplada</v>
          </cell>
          <cell r="C260" t="str">
            <v>un</v>
          </cell>
          <cell r="D260">
            <v>0</v>
          </cell>
          <cell r="E260">
            <v>11</v>
          </cell>
          <cell r="F260">
            <v>11</v>
          </cell>
        </row>
        <row r="261">
          <cell r="A261" t="str">
            <v>041202</v>
          </cell>
          <cell r="B261" t="str">
            <v>Retirada de conjunto motor-bomba</v>
          </cell>
          <cell r="C261" t="str">
            <v>un</v>
          </cell>
          <cell r="D261">
            <v>0</v>
          </cell>
          <cell r="E261">
            <v>43.89</v>
          </cell>
          <cell r="F261">
            <v>43.89</v>
          </cell>
        </row>
        <row r="262">
          <cell r="A262" t="str">
            <v>041204</v>
          </cell>
          <cell r="B262" t="str">
            <v>Retirada de motor de bomba de recalque</v>
          </cell>
          <cell r="C262" t="str">
            <v>un</v>
          </cell>
          <cell r="D262">
            <v>0</v>
          </cell>
          <cell r="E262">
            <v>34.11</v>
          </cell>
          <cell r="F262">
            <v>34.11</v>
          </cell>
        </row>
        <row r="263">
          <cell r="A263" t="str">
            <v>041302</v>
          </cell>
          <cell r="B263" t="str">
            <v>Retirada de isolamento térmico com material monolítico</v>
          </cell>
          <cell r="C263" t="str">
            <v>m²</v>
          </cell>
          <cell r="D263">
            <v>0</v>
          </cell>
          <cell r="E263">
            <v>2.91</v>
          </cell>
          <cell r="F263">
            <v>2.91</v>
          </cell>
        </row>
        <row r="264">
          <cell r="A264" t="str">
            <v>041306</v>
          </cell>
          <cell r="B264" t="str">
            <v>Retirada de isolamento térmico com material em panos</v>
          </cell>
          <cell r="C264" t="str">
            <v>m²</v>
          </cell>
          <cell r="D264">
            <v>0</v>
          </cell>
          <cell r="E264">
            <v>0.49</v>
          </cell>
          <cell r="F264">
            <v>0.49</v>
          </cell>
        </row>
        <row r="265">
          <cell r="A265" t="str">
            <v>041402</v>
          </cell>
          <cell r="B265" t="str">
            <v>Retirada de vidro ou espelho com raspagem da massa ou retirada de baguete</v>
          </cell>
          <cell r="C265" t="str">
            <v>m²</v>
          </cell>
          <cell r="D265">
            <v>0</v>
          </cell>
          <cell r="E265">
            <v>7.03</v>
          </cell>
          <cell r="F265">
            <v>7.03</v>
          </cell>
        </row>
        <row r="266">
          <cell r="A266" t="str">
            <v>041404</v>
          </cell>
          <cell r="B266" t="str">
            <v>Retirada de esquadria em vidro</v>
          </cell>
          <cell r="C266" t="str">
            <v>m²</v>
          </cell>
          <cell r="D266">
            <v>0</v>
          </cell>
          <cell r="E266">
            <v>21.47</v>
          </cell>
          <cell r="F266">
            <v>21.47</v>
          </cell>
        </row>
        <row r="267">
          <cell r="A267">
            <v>41555</v>
          </cell>
        </row>
        <row r="268">
          <cell r="A268" t="str">
            <v>041702</v>
          </cell>
          <cell r="B268" t="str">
            <v>Remoção de aparelho de iluminação ou projetor fixo em teto, piso ou parede</v>
          </cell>
          <cell r="C268" t="str">
            <v>un</v>
          </cell>
          <cell r="D268">
            <v>0</v>
          </cell>
          <cell r="E268">
            <v>9.1</v>
          </cell>
          <cell r="F268">
            <v>9.1</v>
          </cell>
        </row>
        <row r="269">
          <cell r="A269" t="str">
            <v>041704</v>
          </cell>
          <cell r="B269" t="str">
            <v>Remoção de aparelho de iluminação ou projetor fixo em poste ou braço</v>
          </cell>
          <cell r="C269" t="str">
            <v>un</v>
          </cell>
          <cell r="D269">
            <v>0</v>
          </cell>
          <cell r="E269">
            <v>34.11</v>
          </cell>
          <cell r="F269">
            <v>34.11</v>
          </cell>
        </row>
        <row r="270">
          <cell r="A270" t="str">
            <v>041706</v>
          </cell>
          <cell r="B270" t="str">
            <v>Remoção de suporte tipo braquet</v>
          </cell>
          <cell r="C270" t="str">
            <v>un</v>
          </cell>
          <cell r="D270">
            <v>0</v>
          </cell>
          <cell r="E270">
            <v>11.370000000000001</v>
          </cell>
          <cell r="F270">
            <v>11.370000000000001</v>
          </cell>
        </row>
        <row r="271">
          <cell r="A271" t="str">
            <v>041708</v>
          </cell>
          <cell r="B271" t="str">
            <v>Remoção de barramento de cobre</v>
          </cell>
          <cell r="C271" t="str">
            <v>m</v>
          </cell>
          <cell r="D271">
            <v>0</v>
          </cell>
          <cell r="E271">
            <v>9.1</v>
          </cell>
          <cell r="F271">
            <v>9.1</v>
          </cell>
        </row>
        <row r="272">
          <cell r="A272" t="str">
            <v>041710</v>
          </cell>
          <cell r="B272" t="str">
            <v>Remoção de base de disjuntor tipo QUIK-LAG</v>
          </cell>
          <cell r="C272" t="str">
            <v>un</v>
          </cell>
          <cell r="D272">
            <v>0</v>
          </cell>
          <cell r="E272">
            <v>3.41</v>
          </cell>
          <cell r="F272">
            <v>3.41</v>
          </cell>
        </row>
        <row r="273">
          <cell r="A273" t="str">
            <v>041712</v>
          </cell>
          <cell r="B273" t="str">
            <v>Remoção de base de fusível tipo DIAZED</v>
          </cell>
          <cell r="C273" t="str">
            <v>un</v>
          </cell>
          <cell r="D273">
            <v>0</v>
          </cell>
          <cell r="E273">
            <v>3.41</v>
          </cell>
          <cell r="F273">
            <v>3.41</v>
          </cell>
        </row>
        <row r="274">
          <cell r="A274" t="str">
            <v>041714</v>
          </cell>
          <cell r="B274" t="str">
            <v>Remoção de base e haste de pára-raios</v>
          </cell>
          <cell r="C274" t="str">
            <v>un</v>
          </cell>
          <cell r="D274">
            <v>0</v>
          </cell>
          <cell r="E274">
            <v>22.740000000000002</v>
          </cell>
          <cell r="F274">
            <v>22.740000000000002</v>
          </cell>
        </row>
        <row r="275">
          <cell r="A275" t="str">
            <v>041716</v>
          </cell>
          <cell r="B275" t="str">
            <v>Remoção de base ou chave para fusível NH tipo tripolar</v>
          </cell>
          <cell r="C275" t="str">
            <v>un</v>
          </cell>
          <cell r="D275">
            <v>0</v>
          </cell>
          <cell r="E275">
            <v>11.370000000000001</v>
          </cell>
          <cell r="F275">
            <v>11.370000000000001</v>
          </cell>
        </row>
        <row r="276">
          <cell r="A276" t="str">
            <v>041718</v>
          </cell>
          <cell r="B276" t="str">
            <v>Remoção de base ou chave para fusível NH tipo unipolar</v>
          </cell>
          <cell r="C276" t="str">
            <v>un</v>
          </cell>
          <cell r="D276">
            <v>0</v>
          </cell>
          <cell r="E276">
            <v>10.23</v>
          </cell>
          <cell r="F276">
            <v>10.23</v>
          </cell>
        </row>
        <row r="277">
          <cell r="A277" t="str">
            <v>041720</v>
          </cell>
          <cell r="B277" t="str">
            <v>Remoção de braçadeira para passagem de cordoalha</v>
          </cell>
          <cell r="C277" t="str">
            <v>un</v>
          </cell>
          <cell r="D277">
            <v>0</v>
          </cell>
          <cell r="E277">
            <v>9.1</v>
          </cell>
          <cell r="F277">
            <v>9.1</v>
          </cell>
        </row>
        <row r="278">
          <cell r="A278" t="str">
            <v>041722</v>
          </cell>
          <cell r="B278" t="str">
            <v>Remoção de bucha de passagem interna ou externa</v>
          </cell>
          <cell r="C278" t="str">
            <v>un</v>
          </cell>
          <cell r="D278">
            <v>0</v>
          </cell>
          <cell r="E278">
            <v>9.1</v>
          </cell>
          <cell r="F278">
            <v>9.1</v>
          </cell>
        </row>
        <row r="279">
          <cell r="A279" t="str">
            <v>041724</v>
          </cell>
          <cell r="B279" t="str">
            <v>Remoção de bucha de passagem para neutro</v>
          </cell>
          <cell r="C279" t="str">
            <v>un</v>
          </cell>
          <cell r="D279">
            <v>0</v>
          </cell>
          <cell r="E279">
            <v>6.82</v>
          </cell>
          <cell r="F279">
            <v>6.82</v>
          </cell>
        </row>
        <row r="280">
          <cell r="A280" t="str">
            <v>041802</v>
          </cell>
          <cell r="B280" t="str">
            <v>Remoção de cabeçote em rede de telefonia</v>
          </cell>
          <cell r="C280" t="str">
            <v>un</v>
          </cell>
          <cell r="D280">
            <v>0</v>
          </cell>
          <cell r="E280">
            <v>5.69</v>
          </cell>
          <cell r="F280">
            <v>5.69</v>
          </cell>
        </row>
        <row r="281">
          <cell r="A281" t="str">
            <v>041804</v>
          </cell>
          <cell r="B281" t="str">
            <v>Remoção de cabo de aço e esticadores de pára-raios</v>
          </cell>
          <cell r="C281" t="str">
            <v>m</v>
          </cell>
          <cell r="D281">
            <v>0</v>
          </cell>
          <cell r="E281">
            <v>7.96</v>
          </cell>
          <cell r="F281">
            <v>7.96</v>
          </cell>
        </row>
        <row r="282">
          <cell r="A282" t="str">
            <v>041806</v>
          </cell>
          <cell r="B282" t="str">
            <v>Remoção de caixa de entrada de energia padrão medição indireta completa</v>
          </cell>
          <cell r="C282" t="str">
            <v>un</v>
          </cell>
          <cell r="D282">
            <v>0</v>
          </cell>
          <cell r="E282">
            <v>113.7</v>
          </cell>
          <cell r="F282">
            <v>113.7</v>
          </cell>
        </row>
        <row r="283">
          <cell r="A283" t="str">
            <v>041807</v>
          </cell>
          <cell r="B283" t="str">
            <v>Remoção de caixa de entrada de energia padrão residencial completa</v>
          </cell>
          <cell r="C283" t="str">
            <v>un</v>
          </cell>
          <cell r="D283">
            <v>0</v>
          </cell>
          <cell r="E283">
            <v>90.960000000000008</v>
          </cell>
          <cell r="F283">
            <v>90.960000000000008</v>
          </cell>
        </row>
        <row r="284">
          <cell r="A284" t="str">
            <v>041808</v>
          </cell>
          <cell r="B284" t="str">
            <v>Remoção de caixa de entrada telefônica completa</v>
          </cell>
          <cell r="C284" t="str">
            <v>un</v>
          </cell>
          <cell r="D284">
            <v>0</v>
          </cell>
          <cell r="E284">
            <v>45.480000000000004</v>
          </cell>
          <cell r="F284">
            <v>45.480000000000004</v>
          </cell>
        </row>
        <row r="285">
          <cell r="A285" t="str">
            <v>041809</v>
          </cell>
          <cell r="B285" t="str">
            <v>Remoção de caixa de medição padrão completa</v>
          </cell>
          <cell r="C285" t="str">
            <v>un</v>
          </cell>
          <cell r="D285">
            <v>0</v>
          </cell>
          <cell r="E285">
            <v>25.47</v>
          </cell>
          <cell r="F285">
            <v>25.47</v>
          </cell>
        </row>
        <row r="286">
          <cell r="A286" t="str">
            <v>041812</v>
          </cell>
          <cell r="B286" t="str">
            <v>Remoção de caixa estampada</v>
          </cell>
          <cell r="C286" t="str">
            <v>un</v>
          </cell>
          <cell r="D286">
            <v>0</v>
          </cell>
          <cell r="E286">
            <v>3.34</v>
          </cell>
          <cell r="F286">
            <v>3.34</v>
          </cell>
        </row>
        <row r="287">
          <cell r="A287" t="str">
            <v>041813</v>
          </cell>
          <cell r="B287" t="str">
            <v>Remoção de caixa para fusível ou tomada instalada em perfilado</v>
          </cell>
          <cell r="C287" t="str">
            <v>un</v>
          </cell>
          <cell r="D287">
            <v>0</v>
          </cell>
          <cell r="E287">
            <v>4</v>
          </cell>
          <cell r="F287">
            <v>4</v>
          </cell>
        </row>
        <row r="288">
          <cell r="A288" t="str">
            <v>041814</v>
          </cell>
          <cell r="B288" t="str">
            <v>Remoção de caixa para transformador de corrente</v>
          </cell>
          <cell r="C288" t="str">
            <v>un</v>
          </cell>
          <cell r="D288">
            <v>0</v>
          </cell>
          <cell r="E288">
            <v>25.47</v>
          </cell>
          <cell r="F288">
            <v>25.47</v>
          </cell>
        </row>
        <row r="289">
          <cell r="A289" t="str">
            <v>041816</v>
          </cell>
          <cell r="B289" t="str">
            <v>Remoção de canopla para pendentes de luminárias</v>
          </cell>
          <cell r="C289" t="str">
            <v>un</v>
          </cell>
          <cell r="D289">
            <v>0</v>
          </cell>
          <cell r="E289">
            <v>9.1</v>
          </cell>
          <cell r="F289">
            <v>9.1</v>
          </cell>
        </row>
        <row r="290">
          <cell r="A290" t="str">
            <v>041818</v>
          </cell>
          <cell r="B290" t="str">
            <v>Remoção de cantoneira metálica</v>
          </cell>
          <cell r="C290" t="str">
            <v>m</v>
          </cell>
          <cell r="D290">
            <v>0</v>
          </cell>
          <cell r="E290">
            <v>5.69</v>
          </cell>
          <cell r="F290">
            <v>5.69</v>
          </cell>
        </row>
        <row r="291">
          <cell r="A291" t="str">
            <v>041820</v>
          </cell>
          <cell r="B291" t="str">
            <v>Remoção de captor de pára-raios tipo Franklin</v>
          </cell>
          <cell r="C291" t="str">
            <v>un</v>
          </cell>
          <cell r="D291">
            <v>0</v>
          </cell>
          <cell r="E291">
            <v>11.370000000000001</v>
          </cell>
          <cell r="F291">
            <v>11.370000000000001</v>
          </cell>
        </row>
        <row r="292">
          <cell r="A292" t="str">
            <v>041822</v>
          </cell>
          <cell r="B292" t="str">
            <v>Remoção de chapa de ferro para bucha de passagem</v>
          </cell>
          <cell r="C292" t="str">
            <v>un</v>
          </cell>
          <cell r="D292">
            <v>0</v>
          </cell>
          <cell r="E292">
            <v>9.1</v>
          </cell>
          <cell r="F292">
            <v>9.1</v>
          </cell>
        </row>
        <row r="293">
          <cell r="A293" t="str">
            <v>041824</v>
          </cell>
          <cell r="B293" t="str">
            <v>Remoção de chave automática da bóia</v>
          </cell>
          <cell r="C293" t="str">
            <v>un</v>
          </cell>
          <cell r="D293">
            <v>0</v>
          </cell>
          <cell r="E293">
            <v>13.64</v>
          </cell>
          <cell r="F293">
            <v>13.64</v>
          </cell>
        </row>
        <row r="294">
          <cell r="A294" t="str">
            <v>041825</v>
          </cell>
          <cell r="B294" t="str">
            <v>Remoção de chave base de mármore ou ardósia</v>
          </cell>
          <cell r="C294" t="str">
            <v>un</v>
          </cell>
          <cell r="D294">
            <v>0</v>
          </cell>
          <cell r="E294">
            <v>11.370000000000001</v>
          </cell>
          <cell r="F294">
            <v>11.370000000000001</v>
          </cell>
        </row>
        <row r="295">
          <cell r="A295" t="str">
            <v>041826</v>
          </cell>
          <cell r="B295" t="str">
            <v>Remoção de chave de ação rápida comando frontal montado em painel</v>
          </cell>
          <cell r="C295" t="str">
            <v>un</v>
          </cell>
          <cell r="D295">
            <v>0</v>
          </cell>
          <cell r="E295">
            <v>22.740000000000002</v>
          </cell>
          <cell r="F295">
            <v>22.740000000000002</v>
          </cell>
        </row>
        <row r="296">
          <cell r="A296" t="str">
            <v>041827</v>
          </cell>
          <cell r="B296" t="str">
            <v>Remoção de chave fusível indicadora tipo Matheus</v>
          </cell>
          <cell r="C296" t="str">
            <v>un</v>
          </cell>
          <cell r="D296">
            <v>0</v>
          </cell>
          <cell r="E296">
            <v>34.11</v>
          </cell>
          <cell r="F296">
            <v>34.11</v>
          </cell>
        </row>
        <row r="297">
          <cell r="A297" t="str">
            <v>041828</v>
          </cell>
          <cell r="B297" t="str">
            <v>Remoção de chave seccionadora tripolar seca mecanismo de manobra frontal</v>
          </cell>
          <cell r="C297" t="str">
            <v>un</v>
          </cell>
          <cell r="D297">
            <v>0</v>
          </cell>
          <cell r="E297">
            <v>64.28</v>
          </cell>
          <cell r="F297">
            <v>64.28</v>
          </cell>
        </row>
        <row r="298">
          <cell r="A298" t="str">
            <v>041829</v>
          </cell>
          <cell r="B298" t="str">
            <v>Remoção de chave tipo Pacco rotativo</v>
          </cell>
          <cell r="C298" t="str">
            <v>un</v>
          </cell>
          <cell r="D298">
            <v>0</v>
          </cell>
          <cell r="E298">
            <v>17.059999999999999</v>
          </cell>
          <cell r="F298">
            <v>17.059999999999999</v>
          </cell>
        </row>
        <row r="299">
          <cell r="A299" t="str">
            <v>041832</v>
          </cell>
          <cell r="B299" t="str">
            <v>Remoção de cinta de fixação de eletroduto ou sela para cruzeta em poste</v>
          </cell>
          <cell r="C299" t="str">
            <v>un</v>
          </cell>
          <cell r="D299">
            <v>0</v>
          </cell>
          <cell r="E299">
            <v>4.7</v>
          </cell>
          <cell r="F299">
            <v>4.7</v>
          </cell>
        </row>
        <row r="300">
          <cell r="A300" t="str">
            <v>041834</v>
          </cell>
          <cell r="B300" t="str">
            <v>Remoção de condulete</v>
          </cell>
          <cell r="C300" t="str">
            <v>un</v>
          </cell>
          <cell r="D300">
            <v>0</v>
          </cell>
          <cell r="E300">
            <v>9.02</v>
          </cell>
          <cell r="F300">
            <v>9.02</v>
          </cell>
        </row>
        <row r="301">
          <cell r="A301" t="str">
            <v>041836</v>
          </cell>
          <cell r="B301" t="str">
            <v>Remoção de condutor aparente diâmetro externo acima de 6,5 mm</v>
          </cell>
          <cell r="C301" t="str">
            <v>m</v>
          </cell>
          <cell r="D301">
            <v>0</v>
          </cell>
          <cell r="E301">
            <v>2.73</v>
          </cell>
          <cell r="F301">
            <v>2.73</v>
          </cell>
        </row>
        <row r="302">
          <cell r="A302" t="str">
            <v>041837</v>
          </cell>
          <cell r="B302" t="str">
            <v>Remoção de condutor aparente diâmetro externo até 6,5 mm</v>
          </cell>
          <cell r="C302" t="str">
            <v>m</v>
          </cell>
          <cell r="D302">
            <v>0</v>
          </cell>
          <cell r="E302">
            <v>1.36</v>
          </cell>
          <cell r="F302">
            <v>1.36</v>
          </cell>
        </row>
        <row r="303">
          <cell r="A303" t="str">
            <v>041838</v>
          </cell>
          <cell r="B303" t="str">
            <v>Remoção de condutor embutido diâmetro externo acima de 6,5 mm</v>
          </cell>
          <cell r="C303" t="str">
            <v>m</v>
          </cell>
          <cell r="D303">
            <v>0</v>
          </cell>
          <cell r="E303">
            <v>2.27</v>
          </cell>
          <cell r="F303">
            <v>2.27</v>
          </cell>
        </row>
        <row r="304">
          <cell r="A304" t="str">
            <v>041839</v>
          </cell>
          <cell r="B304" t="str">
            <v>Remoção de condutor embutido diâmetro externo até 6,5 mm</v>
          </cell>
          <cell r="C304" t="str">
            <v>m</v>
          </cell>
          <cell r="D304">
            <v>0</v>
          </cell>
          <cell r="E304">
            <v>1.1399999999999999</v>
          </cell>
          <cell r="F304">
            <v>1.1399999999999999</v>
          </cell>
        </row>
        <row r="305">
          <cell r="A305" t="str">
            <v>041840</v>
          </cell>
          <cell r="B305" t="str">
            <v>Remoção de condutor especial</v>
          </cell>
          <cell r="C305" t="str">
            <v>m</v>
          </cell>
          <cell r="D305">
            <v>0</v>
          </cell>
          <cell r="E305">
            <v>16.07</v>
          </cell>
          <cell r="F305">
            <v>16.07</v>
          </cell>
        </row>
        <row r="306">
          <cell r="A306" t="str">
            <v>041841</v>
          </cell>
          <cell r="B306" t="str">
            <v>Remoção de cordoalha ou cabo de cobre nu</v>
          </cell>
          <cell r="C306" t="str">
            <v>m</v>
          </cell>
          <cell r="D306">
            <v>0</v>
          </cell>
          <cell r="E306">
            <v>4.55</v>
          </cell>
          <cell r="F306">
            <v>4.55</v>
          </cell>
        </row>
        <row r="307">
          <cell r="A307" t="str">
            <v>041842</v>
          </cell>
          <cell r="B307" t="str">
            <v>Remoção de contator magnético para comando de bomba</v>
          </cell>
          <cell r="C307" t="str">
            <v>un</v>
          </cell>
          <cell r="D307">
            <v>0</v>
          </cell>
          <cell r="E307">
            <v>22.740000000000002</v>
          </cell>
          <cell r="F307">
            <v>22.740000000000002</v>
          </cell>
        </row>
        <row r="308">
          <cell r="A308" t="str">
            <v>041844</v>
          </cell>
          <cell r="B308" t="str">
            <v>Remoção de corrente para pendentes</v>
          </cell>
          <cell r="C308" t="str">
            <v>un</v>
          </cell>
          <cell r="D308">
            <v>0</v>
          </cell>
          <cell r="E308">
            <v>4.55</v>
          </cell>
          <cell r="F308">
            <v>4.55</v>
          </cell>
        </row>
        <row r="309">
          <cell r="A309" t="str">
            <v>041846</v>
          </cell>
          <cell r="B309" t="str">
            <v>Remoção de cruzeta de ferro para fixação de projetores</v>
          </cell>
          <cell r="C309" t="str">
            <v>un</v>
          </cell>
          <cell r="D309">
            <v>0</v>
          </cell>
          <cell r="E309">
            <v>34.11</v>
          </cell>
          <cell r="F309">
            <v>34.11</v>
          </cell>
        </row>
        <row r="310">
          <cell r="A310" t="str">
            <v>041847</v>
          </cell>
          <cell r="B310" t="str">
            <v>Remoção de cruzeta de madeira</v>
          </cell>
          <cell r="C310" t="str">
            <v>un</v>
          </cell>
          <cell r="D310">
            <v>0</v>
          </cell>
          <cell r="E310">
            <v>48.21</v>
          </cell>
          <cell r="F310">
            <v>48.21</v>
          </cell>
        </row>
        <row r="311">
          <cell r="A311" t="str">
            <v>041902</v>
          </cell>
          <cell r="B311" t="str">
            <v>Remoção de disjuntor de volume normal ou reduzido</v>
          </cell>
          <cell r="C311" t="str">
            <v>un</v>
          </cell>
          <cell r="D311">
            <v>0</v>
          </cell>
          <cell r="E311">
            <v>95.39</v>
          </cell>
          <cell r="F311">
            <v>95.39</v>
          </cell>
        </row>
        <row r="312">
          <cell r="A312" t="str">
            <v>041903</v>
          </cell>
          <cell r="B312" t="str">
            <v>Remoção de disjuntor a seco aberto tripolar, 600 V de 800 A</v>
          </cell>
          <cell r="C312" t="str">
            <v>un</v>
          </cell>
          <cell r="D312">
            <v>0</v>
          </cell>
          <cell r="E312">
            <v>22.740000000000002</v>
          </cell>
          <cell r="F312">
            <v>22.740000000000002</v>
          </cell>
        </row>
        <row r="313">
          <cell r="A313" t="str">
            <v>041904</v>
          </cell>
          <cell r="B313" t="str">
            <v>Remoção de disjuntor NO-FUSE</v>
          </cell>
          <cell r="C313" t="str">
            <v>un</v>
          </cell>
          <cell r="D313">
            <v>0</v>
          </cell>
          <cell r="E313">
            <v>11.370000000000001</v>
          </cell>
          <cell r="F313">
            <v>11.370000000000001</v>
          </cell>
        </row>
        <row r="314">
          <cell r="A314" t="str">
            <v>041906</v>
          </cell>
          <cell r="B314" t="str">
            <v>Remoção de disjuntor termo-magnético</v>
          </cell>
          <cell r="C314" t="str">
            <v>un</v>
          </cell>
          <cell r="D314">
            <v>0</v>
          </cell>
          <cell r="E314">
            <v>5.69</v>
          </cell>
          <cell r="F314">
            <v>5.69</v>
          </cell>
        </row>
        <row r="315">
          <cell r="A315" t="str">
            <v>041908</v>
          </cell>
          <cell r="B315" t="str">
            <v>Remoção de fundo de quadro de distribuição ou caixa de passagem</v>
          </cell>
          <cell r="C315" t="str">
            <v>m²</v>
          </cell>
          <cell r="D315">
            <v>0</v>
          </cell>
          <cell r="E315">
            <v>22.740000000000002</v>
          </cell>
          <cell r="F315">
            <v>22.740000000000002</v>
          </cell>
        </row>
        <row r="316">
          <cell r="A316" t="str">
            <v>041910</v>
          </cell>
          <cell r="B316" t="str">
            <v>Remoção de gancho de sustentação de luminária em perfilado</v>
          </cell>
          <cell r="C316" t="str">
            <v>un</v>
          </cell>
          <cell r="D316">
            <v>0</v>
          </cell>
          <cell r="E316">
            <v>4.55</v>
          </cell>
          <cell r="F316">
            <v>4.55</v>
          </cell>
        </row>
        <row r="317">
          <cell r="A317" t="str">
            <v>041912</v>
          </cell>
          <cell r="B317" t="str">
            <v>Remoção de interruptores, tomadas, botão de campainha ou cigarra</v>
          </cell>
          <cell r="C317" t="str">
            <v>un</v>
          </cell>
          <cell r="D317">
            <v>0</v>
          </cell>
          <cell r="E317">
            <v>9.1</v>
          </cell>
          <cell r="F317">
            <v>9.1</v>
          </cell>
        </row>
        <row r="318">
          <cell r="A318" t="str">
            <v>041914</v>
          </cell>
          <cell r="B318" t="str">
            <v>Remoção de isolador tipo castanha e gancho de sustentação</v>
          </cell>
          <cell r="C318" t="str">
            <v>un</v>
          </cell>
          <cell r="D318">
            <v>0</v>
          </cell>
          <cell r="E318">
            <v>2.27</v>
          </cell>
          <cell r="F318">
            <v>2.27</v>
          </cell>
        </row>
        <row r="319">
          <cell r="A319" t="str">
            <v>041916</v>
          </cell>
          <cell r="B319" t="str">
            <v>Remoção de isolador tipo disco completo e gancho de suspensão</v>
          </cell>
          <cell r="C319" t="str">
            <v>un</v>
          </cell>
          <cell r="D319">
            <v>0</v>
          </cell>
          <cell r="E319">
            <v>3.41</v>
          </cell>
          <cell r="F319">
            <v>3.41</v>
          </cell>
        </row>
        <row r="320">
          <cell r="A320" t="str">
            <v>041918</v>
          </cell>
          <cell r="B320" t="str">
            <v>Remoção de isolador tipo pino, inclusive o pino</v>
          </cell>
          <cell r="C320" t="str">
            <v>un</v>
          </cell>
          <cell r="D320">
            <v>0</v>
          </cell>
          <cell r="E320">
            <v>5.69</v>
          </cell>
          <cell r="F320">
            <v>5.69</v>
          </cell>
        </row>
        <row r="321">
          <cell r="A321" t="str">
            <v>042002</v>
          </cell>
          <cell r="B321" t="str">
            <v>Remoção de janela de ventilação, iluminação ou ventilação e iluminação padrão</v>
          </cell>
          <cell r="C321" t="str">
            <v>un</v>
          </cell>
          <cell r="D321">
            <v>0</v>
          </cell>
          <cell r="E321">
            <v>16.07</v>
          </cell>
          <cell r="F321">
            <v>16.07</v>
          </cell>
        </row>
        <row r="322">
          <cell r="A322" t="str">
            <v>042004</v>
          </cell>
          <cell r="B322" t="str">
            <v>Remoção de lâmpada</v>
          </cell>
          <cell r="C322" t="str">
            <v>un</v>
          </cell>
          <cell r="D322">
            <v>0</v>
          </cell>
          <cell r="E322">
            <v>1.8800000000000001</v>
          </cell>
          <cell r="F322">
            <v>1.8800000000000001</v>
          </cell>
        </row>
        <row r="323">
          <cell r="A323" t="str">
            <v>042006</v>
          </cell>
          <cell r="B323" t="str">
            <v>Remoção de luz de obstáculo</v>
          </cell>
          <cell r="C323" t="str">
            <v>un</v>
          </cell>
          <cell r="D323">
            <v>0</v>
          </cell>
          <cell r="E323">
            <v>22.740000000000002</v>
          </cell>
          <cell r="F323">
            <v>22.740000000000002</v>
          </cell>
        </row>
        <row r="324">
          <cell r="A324" t="str">
            <v>042008</v>
          </cell>
          <cell r="B324" t="str">
            <v>Remoção de manopla de comando de disjuntor</v>
          </cell>
          <cell r="C324" t="str">
            <v>un</v>
          </cell>
          <cell r="D324">
            <v>0</v>
          </cell>
          <cell r="E324">
            <v>11.370000000000001</v>
          </cell>
          <cell r="F324">
            <v>11.370000000000001</v>
          </cell>
        </row>
        <row r="325">
          <cell r="A325" t="str">
            <v>042010</v>
          </cell>
          <cell r="B325" t="str">
            <v>Remoção de mão francesa</v>
          </cell>
          <cell r="C325" t="str">
            <v>un</v>
          </cell>
          <cell r="D325">
            <v>0</v>
          </cell>
          <cell r="E325">
            <v>9.4</v>
          </cell>
          <cell r="F325">
            <v>9.4</v>
          </cell>
        </row>
        <row r="326">
          <cell r="A326" t="str">
            <v>042012</v>
          </cell>
          <cell r="B326" t="str">
            <v>Remoção de terminal modular (mufla) tripolar ou unipolar</v>
          </cell>
          <cell r="C326" t="str">
            <v>un</v>
          </cell>
          <cell r="D326">
            <v>0</v>
          </cell>
          <cell r="E326">
            <v>32.14</v>
          </cell>
          <cell r="F326">
            <v>32.14</v>
          </cell>
        </row>
        <row r="327">
          <cell r="A327" t="str">
            <v>042102</v>
          </cell>
          <cell r="B327" t="str">
            <v>Remoção de óleo de disjuntor ou transformador</v>
          </cell>
          <cell r="C327" t="str">
            <v>l</v>
          </cell>
          <cell r="D327">
            <v>0</v>
          </cell>
          <cell r="E327">
            <v>0.38</v>
          </cell>
          <cell r="F327">
            <v>0.38</v>
          </cell>
        </row>
        <row r="328">
          <cell r="A328" t="str">
            <v>042104</v>
          </cell>
          <cell r="B328" t="str">
            <v>Remoção de pára-raios tipo cristal-valve em cabine primária</v>
          </cell>
          <cell r="C328" t="str">
            <v>un</v>
          </cell>
          <cell r="D328">
            <v>0</v>
          </cell>
          <cell r="E328">
            <v>34.11</v>
          </cell>
          <cell r="F328">
            <v>34.11</v>
          </cell>
        </row>
        <row r="329">
          <cell r="A329" t="str">
            <v>042105</v>
          </cell>
          <cell r="B329" t="str">
            <v>Remoção de pára-raios tipo cristal-valve em poste singelo ou estaleiro</v>
          </cell>
          <cell r="C329" t="str">
            <v>un</v>
          </cell>
          <cell r="D329">
            <v>0</v>
          </cell>
          <cell r="E329">
            <v>45.480000000000004</v>
          </cell>
          <cell r="F329">
            <v>45.480000000000004</v>
          </cell>
        </row>
        <row r="330">
          <cell r="A330" t="str">
            <v>042106</v>
          </cell>
          <cell r="B330" t="str">
            <v>Remoção de perfilado</v>
          </cell>
          <cell r="C330" t="str">
            <v>m</v>
          </cell>
          <cell r="D330">
            <v>0</v>
          </cell>
          <cell r="E330">
            <v>9.1</v>
          </cell>
          <cell r="F330">
            <v>9.1</v>
          </cell>
        </row>
        <row r="331">
          <cell r="A331" t="str">
            <v>042110</v>
          </cell>
          <cell r="B331" t="str">
            <v>Remoção de porta de quadro ou painel</v>
          </cell>
          <cell r="C331" t="str">
            <v>m²</v>
          </cell>
          <cell r="D331">
            <v>0</v>
          </cell>
          <cell r="E331">
            <v>22.740000000000002</v>
          </cell>
          <cell r="F331">
            <v>22.740000000000002</v>
          </cell>
        </row>
        <row r="332">
          <cell r="A332" t="str">
            <v>042113</v>
          </cell>
          <cell r="B332" t="str">
            <v>Remoção de poste de concreto</v>
          </cell>
          <cell r="C332" t="str">
            <v>un</v>
          </cell>
          <cell r="D332">
            <v>52.45</v>
          </cell>
          <cell r="E332">
            <v>64.28</v>
          </cell>
          <cell r="F332">
            <v>116.73</v>
          </cell>
        </row>
        <row r="333">
          <cell r="A333" t="str">
            <v>042114</v>
          </cell>
          <cell r="B333" t="str">
            <v>Remoção de poste metálico</v>
          </cell>
          <cell r="C333" t="str">
            <v>un</v>
          </cell>
          <cell r="D333">
            <v>52.45</v>
          </cell>
          <cell r="E333">
            <v>64.28</v>
          </cell>
          <cell r="F333">
            <v>116.73</v>
          </cell>
        </row>
        <row r="334">
          <cell r="A334" t="str">
            <v>042115</v>
          </cell>
          <cell r="B334" t="str">
            <v>Remoção de poste de madeira</v>
          </cell>
          <cell r="C334" t="str">
            <v>un</v>
          </cell>
          <cell r="D334">
            <v>0</v>
          </cell>
          <cell r="E334">
            <v>71.89</v>
          </cell>
          <cell r="F334">
            <v>71.89</v>
          </cell>
        </row>
        <row r="335">
          <cell r="A335" t="str">
            <v>042116</v>
          </cell>
          <cell r="B335" t="str">
            <v>Remoção de quadro de distribuição, chamada ou caixa de passagem</v>
          </cell>
          <cell r="C335" t="str">
            <v>m²</v>
          </cell>
          <cell r="D335">
            <v>0</v>
          </cell>
          <cell r="E335">
            <v>45.480000000000004</v>
          </cell>
          <cell r="F335">
            <v>45.480000000000004</v>
          </cell>
        </row>
        <row r="336">
          <cell r="A336" t="str">
            <v>042120</v>
          </cell>
          <cell r="B336" t="str">
            <v>Remoção de reator para lâmpada</v>
          </cell>
          <cell r="C336" t="str">
            <v>un</v>
          </cell>
          <cell r="D336">
            <v>0</v>
          </cell>
          <cell r="E336">
            <v>8.0399999999999991</v>
          </cell>
          <cell r="F336">
            <v>8.0399999999999991</v>
          </cell>
        </row>
        <row r="337">
          <cell r="A337" t="str">
            <v>042121</v>
          </cell>
          <cell r="B337" t="str">
            <v>Remoção de reator para lâmpada fixo em poste</v>
          </cell>
          <cell r="C337" t="str">
            <v>un</v>
          </cell>
          <cell r="D337">
            <v>0</v>
          </cell>
          <cell r="E337">
            <v>45.480000000000004</v>
          </cell>
          <cell r="F337">
            <v>45.480000000000004</v>
          </cell>
        </row>
        <row r="338">
          <cell r="A338" t="str">
            <v>042124</v>
          </cell>
          <cell r="B338" t="str">
            <v>Remoção de relé</v>
          </cell>
          <cell r="C338" t="str">
            <v>un</v>
          </cell>
          <cell r="D338">
            <v>0</v>
          </cell>
          <cell r="E338">
            <v>10.67</v>
          </cell>
          <cell r="F338">
            <v>10.67</v>
          </cell>
        </row>
        <row r="339">
          <cell r="A339" t="str">
            <v>042126</v>
          </cell>
          <cell r="B339" t="str">
            <v>Remoção de roldana</v>
          </cell>
          <cell r="C339" t="str">
            <v>un</v>
          </cell>
          <cell r="D339">
            <v>0</v>
          </cell>
          <cell r="E339">
            <v>1.8800000000000001</v>
          </cell>
          <cell r="F339">
            <v>1.8800000000000001</v>
          </cell>
        </row>
        <row r="340">
          <cell r="A340" t="str">
            <v>042128</v>
          </cell>
          <cell r="B340" t="str">
            <v>Remoção de soquete</v>
          </cell>
          <cell r="C340" t="str">
            <v>un</v>
          </cell>
          <cell r="D340">
            <v>0</v>
          </cell>
          <cell r="E340">
            <v>1.8800000000000001</v>
          </cell>
          <cell r="F340">
            <v>1.8800000000000001</v>
          </cell>
        </row>
        <row r="341">
          <cell r="A341" t="str">
            <v>042130</v>
          </cell>
          <cell r="B341" t="str">
            <v>Remoção de suporte de transformador em poste singelo ou estaleiro</v>
          </cell>
          <cell r="C341" t="str">
            <v>un</v>
          </cell>
          <cell r="D341">
            <v>0</v>
          </cell>
          <cell r="E341">
            <v>15.040000000000001</v>
          </cell>
          <cell r="F341">
            <v>15.040000000000001</v>
          </cell>
        </row>
        <row r="342">
          <cell r="A342" t="str">
            <v>042202</v>
          </cell>
          <cell r="B342" t="str">
            <v>Remoção de terminal ou conector para cabos</v>
          </cell>
          <cell r="C342" t="str">
            <v>un</v>
          </cell>
          <cell r="D342">
            <v>0</v>
          </cell>
          <cell r="E342">
            <v>2.35</v>
          </cell>
          <cell r="F342">
            <v>2.35</v>
          </cell>
        </row>
        <row r="343">
          <cell r="A343" t="str">
            <v>042204</v>
          </cell>
          <cell r="B343" t="str">
            <v>Remoção de transformador de potência em cabine primária</v>
          </cell>
          <cell r="C343" t="str">
            <v>un</v>
          </cell>
          <cell r="D343">
            <v>0</v>
          </cell>
          <cell r="E343">
            <v>159.66999999999999</v>
          </cell>
          <cell r="F343">
            <v>159.66999999999999</v>
          </cell>
        </row>
        <row r="344">
          <cell r="A344" t="str">
            <v>042205</v>
          </cell>
          <cell r="B344" t="str">
            <v>Remoção de transformador de potencial completo (pequeno)</v>
          </cell>
          <cell r="C344" t="str">
            <v>un</v>
          </cell>
          <cell r="D344">
            <v>0</v>
          </cell>
          <cell r="E344">
            <v>14.780000000000001</v>
          </cell>
          <cell r="F344">
            <v>14.780000000000001</v>
          </cell>
        </row>
        <row r="345">
          <cell r="A345" t="str">
            <v>042206</v>
          </cell>
          <cell r="B345" t="str">
            <v>Remoção de transformador de potência trifásico até 225 kVA, a óleo, em poste singelo</v>
          </cell>
          <cell r="C345" t="str">
            <v>un</v>
          </cell>
          <cell r="D345">
            <v>104.89</v>
          </cell>
          <cell r="E345">
            <v>181.92000000000002</v>
          </cell>
          <cell r="F345">
            <v>286.81</v>
          </cell>
        </row>
        <row r="346">
          <cell r="A346" t="str">
            <v>042210</v>
          </cell>
          <cell r="B346" t="str">
            <v>Remoção de tubulação elétrica aparente com diâmetro externo acima de 50 mm</v>
          </cell>
          <cell r="C346" t="str">
            <v>m</v>
          </cell>
          <cell r="D346">
            <v>0</v>
          </cell>
          <cell r="E346">
            <v>11.370000000000001</v>
          </cell>
          <cell r="F346">
            <v>11.370000000000001</v>
          </cell>
        </row>
        <row r="347">
          <cell r="A347" t="str">
            <v>042211</v>
          </cell>
          <cell r="B347" t="str">
            <v>Remoção de tubulação elétrica aparente diâmetro externo até 50 mm</v>
          </cell>
          <cell r="C347" t="str">
            <v>m</v>
          </cell>
          <cell r="D347">
            <v>0</v>
          </cell>
          <cell r="E347">
            <v>5.69</v>
          </cell>
          <cell r="F347">
            <v>5.69</v>
          </cell>
        </row>
        <row r="348">
          <cell r="A348" t="str">
            <v>042212</v>
          </cell>
          <cell r="B348" t="str">
            <v>Remoção de tubulação elétrica embutida diâmetro externo acima de 50 mm</v>
          </cell>
          <cell r="C348" t="str">
            <v>m</v>
          </cell>
          <cell r="D348">
            <v>0</v>
          </cell>
          <cell r="E348">
            <v>22.740000000000002</v>
          </cell>
          <cell r="F348">
            <v>22.740000000000002</v>
          </cell>
        </row>
        <row r="349">
          <cell r="A349" t="str">
            <v>042213</v>
          </cell>
          <cell r="B349" t="str">
            <v>Remoção de tubulação elétrica embutida diâmetro externo até 50 mm</v>
          </cell>
          <cell r="C349" t="str">
            <v>m</v>
          </cell>
          <cell r="D349">
            <v>0</v>
          </cell>
          <cell r="E349">
            <v>11.370000000000001</v>
          </cell>
          <cell r="F349">
            <v>11.370000000000001</v>
          </cell>
        </row>
        <row r="350">
          <cell r="A350" t="str">
            <v>042220</v>
          </cell>
          <cell r="B350" t="str">
            <v>Remoção de vergalhão</v>
          </cell>
          <cell r="C350" t="str">
            <v>m</v>
          </cell>
          <cell r="D350">
            <v>0</v>
          </cell>
          <cell r="E350">
            <v>4.55</v>
          </cell>
          <cell r="F350">
            <v>4.55</v>
          </cell>
        </row>
        <row r="351">
          <cell r="A351" t="str">
            <v>043002</v>
          </cell>
          <cell r="B351" t="str">
            <v>Remoção de calha ou rufo</v>
          </cell>
          <cell r="C351" t="str">
            <v>m</v>
          </cell>
          <cell r="D351">
            <v>0</v>
          </cell>
          <cell r="E351">
            <v>2.23</v>
          </cell>
          <cell r="F351">
            <v>2.23</v>
          </cell>
        </row>
        <row r="352">
          <cell r="A352" t="str">
            <v>043004</v>
          </cell>
          <cell r="B352" t="str">
            <v>Remoção de condutor aparente</v>
          </cell>
          <cell r="C352" t="str">
            <v>m</v>
          </cell>
          <cell r="D352">
            <v>0</v>
          </cell>
          <cell r="E352">
            <v>1.46</v>
          </cell>
          <cell r="F352">
            <v>1.46</v>
          </cell>
        </row>
        <row r="353">
          <cell r="A353" t="str">
            <v>043006</v>
          </cell>
          <cell r="B353" t="str">
            <v>Remoção de tubulação hidráulica em geral, incluindo conexões, caixas e ralos</v>
          </cell>
          <cell r="C353" t="str">
            <v>m</v>
          </cell>
          <cell r="D353">
            <v>0</v>
          </cell>
          <cell r="E353">
            <v>3.88</v>
          </cell>
          <cell r="F353">
            <v>3.88</v>
          </cell>
        </row>
        <row r="354">
          <cell r="A354" t="str">
            <v>043008</v>
          </cell>
          <cell r="B354" t="str">
            <v>Remoção de hidrante de parede completo</v>
          </cell>
          <cell r="C354" t="str">
            <v>un</v>
          </cell>
          <cell r="D354">
            <v>0</v>
          </cell>
          <cell r="E354">
            <v>43.44</v>
          </cell>
          <cell r="F354">
            <v>43.44</v>
          </cell>
        </row>
        <row r="355">
          <cell r="A355" t="str">
            <v>043010</v>
          </cell>
          <cell r="B355" t="str">
            <v>Remoção de reservatório em fibrocimento até 1000 litros</v>
          </cell>
          <cell r="C355" t="str">
            <v>un</v>
          </cell>
          <cell r="D355">
            <v>0</v>
          </cell>
          <cell r="E355">
            <v>71.64</v>
          </cell>
          <cell r="F355">
            <v>71.64</v>
          </cell>
        </row>
        <row r="356">
          <cell r="A356" t="str">
            <v>043505</v>
          </cell>
          <cell r="B356" t="str">
            <v>Retirada de aparelho de ar condicionado portátil</v>
          </cell>
          <cell r="C356" t="str">
            <v>un</v>
          </cell>
          <cell r="D356">
            <v>0</v>
          </cell>
          <cell r="E356">
            <v>10.56</v>
          </cell>
          <cell r="F356">
            <v>10.56</v>
          </cell>
        </row>
        <row r="357">
          <cell r="A357" t="str">
            <v>044001</v>
          </cell>
          <cell r="B357" t="str">
            <v>Retirada manual de guia pré-moldada, inclusive limpeza, carregamento, transporte até 1,0 quilômetro e descarregamento</v>
          </cell>
          <cell r="C357" t="str">
            <v>m</v>
          </cell>
          <cell r="D357">
            <v>0.35000000000000003</v>
          </cell>
          <cell r="E357">
            <v>3.88</v>
          </cell>
          <cell r="F357">
            <v>4.2300000000000004</v>
          </cell>
        </row>
        <row r="358">
          <cell r="A358" t="str">
            <v>044002</v>
          </cell>
          <cell r="B358" t="str">
            <v>Retirada de soleira ou peitoril em geral</v>
          </cell>
          <cell r="C358" t="str">
            <v>m</v>
          </cell>
          <cell r="D358">
            <v>0</v>
          </cell>
          <cell r="E358">
            <v>1.94</v>
          </cell>
          <cell r="F358">
            <v>1.94</v>
          </cell>
        </row>
        <row r="359">
          <cell r="A359" t="str">
            <v>044003</v>
          </cell>
          <cell r="B359" t="str">
            <v>Retirada manual de guia pré-moldada, inclusive limpeza e empilhamento</v>
          </cell>
          <cell r="C359" t="str">
            <v>m</v>
          </cell>
          <cell r="D359">
            <v>0</v>
          </cell>
          <cell r="E359">
            <v>3.88</v>
          </cell>
          <cell r="F359">
            <v>3.88</v>
          </cell>
        </row>
        <row r="360">
          <cell r="A360" t="str">
            <v>044005</v>
          </cell>
          <cell r="B360" t="str">
            <v>Retirada manual de paralelepípedo ou lajota de concreto, inclusive limpeza, carregamento, transporte até 1,0 quilômetro e descarregamento</v>
          </cell>
          <cell r="C360" t="str">
            <v>m²</v>
          </cell>
          <cell r="D360">
            <v>2.84</v>
          </cell>
          <cell r="E360">
            <v>5.83</v>
          </cell>
          <cell r="F360">
            <v>8.67</v>
          </cell>
        </row>
        <row r="361">
          <cell r="A361" t="str">
            <v>044007</v>
          </cell>
          <cell r="B361" t="str">
            <v>Retirada manual de paralelepípedo ou lajota de concreto, inclusive limpeza e empilhamento</v>
          </cell>
          <cell r="C361" t="str">
            <v>m²</v>
          </cell>
          <cell r="D361">
            <v>0</v>
          </cell>
          <cell r="E361">
            <v>5.83</v>
          </cell>
          <cell r="F361">
            <v>5.83</v>
          </cell>
        </row>
        <row r="362">
          <cell r="A362" t="str">
            <v>050406</v>
          </cell>
          <cell r="B362" t="str">
            <v>Transporte manual horizontal e/ou vertical de entulho até o local de despejo - ensacado</v>
          </cell>
          <cell r="C362" t="str">
            <v>m³</v>
          </cell>
          <cell r="D362">
            <v>9.36</v>
          </cell>
          <cell r="E362">
            <v>52.43</v>
          </cell>
          <cell r="F362">
            <v>61.79</v>
          </cell>
        </row>
        <row r="363">
          <cell r="A363" t="str">
            <v>050703</v>
          </cell>
          <cell r="B363" t="str">
            <v>Remoção de entulho com caçamba metálica, independente da distância do local de despejo, inclusive carga e descarga</v>
          </cell>
          <cell r="C363" t="str">
            <v>m³</v>
          </cell>
          <cell r="D363">
            <v>69.5</v>
          </cell>
          <cell r="E363">
            <v>5.83</v>
          </cell>
          <cell r="F363">
            <v>75.33</v>
          </cell>
        </row>
        <row r="364">
          <cell r="A364" t="str">
            <v>050806</v>
          </cell>
          <cell r="B364" t="str">
            <v>Transporte de entulho, para distâncias superiores ao 3° km até o 5° km</v>
          </cell>
          <cell r="C364" t="str">
            <v>m³</v>
          </cell>
          <cell r="D364">
            <v>8.57</v>
          </cell>
          <cell r="E364">
            <v>0</v>
          </cell>
          <cell r="F364">
            <v>8.57</v>
          </cell>
        </row>
        <row r="365">
          <cell r="A365" t="str">
            <v>050808</v>
          </cell>
          <cell r="B365" t="str">
            <v>Transporte de entulho, para distâncias superiores ao 5° km até o 10° km</v>
          </cell>
          <cell r="C365" t="str">
            <v>m³</v>
          </cell>
          <cell r="D365">
            <v>16.07</v>
          </cell>
          <cell r="E365">
            <v>0</v>
          </cell>
          <cell r="F365">
            <v>16.07</v>
          </cell>
        </row>
        <row r="366">
          <cell r="A366" t="str">
            <v>050810</v>
          </cell>
          <cell r="B366" t="str">
            <v>Transporte de entulho, para distâncias superiores ao 10° km até o 15° km</v>
          </cell>
          <cell r="C366" t="str">
            <v>m³</v>
          </cell>
          <cell r="D366">
            <v>19.95</v>
          </cell>
          <cell r="E366">
            <v>0</v>
          </cell>
          <cell r="F366">
            <v>19.95</v>
          </cell>
        </row>
        <row r="367">
          <cell r="A367" t="str">
            <v>050812</v>
          </cell>
          <cell r="B367" t="str">
            <v>Transporte de entulho, para distâncias superiores ao 15° km até o 20° km</v>
          </cell>
          <cell r="C367" t="str">
            <v>m³</v>
          </cell>
          <cell r="D367">
            <v>22.69</v>
          </cell>
          <cell r="E367">
            <v>0</v>
          </cell>
          <cell r="F367">
            <v>22.69</v>
          </cell>
        </row>
        <row r="368">
          <cell r="A368" t="str">
            <v>050814</v>
          </cell>
          <cell r="B368" t="str">
            <v>Transporte de entulho, para distâncias superiores ao 20° km</v>
          </cell>
          <cell r="C368" t="str">
            <v>m³xkm</v>
          </cell>
          <cell r="D368">
            <v>1.1299999999999999</v>
          </cell>
          <cell r="E368">
            <v>0</v>
          </cell>
          <cell r="F368">
            <v>1.1299999999999999</v>
          </cell>
        </row>
        <row r="369">
          <cell r="A369" t="str">
            <v>050822</v>
          </cell>
          <cell r="B369" t="str">
            <v>Carregamento mecanizado de entulho fragmentado, com caminhão à disposição dentro da obra, até o raio de 1,0 km</v>
          </cell>
          <cell r="C369" t="str">
            <v>m³</v>
          </cell>
          <cell r="D369">
            <v>6.66</v>
          </cell>
          <cell r="E369">
            <v>0</v>
          </cell>
          <cell r="F369">
            <v>6.66</v>
          </cell>
        </row>
        <row r="370">
          <cell r="A370" t="str">
            <v>051002</v>
          </cell>
          <cell r="B370" t="str">
            <v>Transporte de solo de 1ª e 2ª categoria por caminhão até o 2° km</v>
          </cell>
          <cell r="C370" t="str">
            <v>m³</v>
          </cell>
          <cell r="D370">
            <v>3.47</v>
          </cell>
          <cell r="E370">
            <v>0</v>
          </cell>
          <cell r="F370">
            <v>3.47</v>
          </cell>
        </row>
        <row r="371">
          <cell r="A371" t="str">
            <v>051003</v>
          </cell>
          <cell r="B371" t="str">
            <v>Transporte de solo brejoso por caminhão até o 2° km</v>
          </cell>
          <cell r="C371" t="str">
            <v>m³</v>
          </cell>
          <cell r="D371">
            <v>5.97</v>
          </cell>
          <cell r="E371">
            <v>0</v>
          </cell>
          <cell r="F371">
            <v>5.97</v>
          </cell>
        </row>
        <row r="372">
          <cell r="A372" t="str">
            <v>051004</v>
          </cell>
          <cell r="B372" t="str">
            <v>Transporte de solo de 1ª e 2ª categoria por caminhão para distâncias superiores ao 2° km até o 3° km</v>
          </cell>
          <cell r="C372" t="str">
            <v>m³</v>
          </cell>
          <cell r="D372">
            <v>5.18</v>
          </cell>
          <cell r="E372">
            <v>0</v>
          </cell>
          <cell r="F372">
            <v>5.18</v>
          </cell>
        </row>
        <row r="373">
          <cell r="A373" t="str">
            <v>051005</v>
          </cell>
          <cell r="B373" t="str">
            <v>Transporte de solo brejoso por caminhão para distâncias superiores ao 2° km até o 3° km</v>
          </cell>
          <cell r="C373" t="str">
            <v>m³</v>
          </cell>
          <cell r="D373">
            <v>8.23</v>
          </cell>
          <cell r="E373">
            <v>0</v>
          </cell>
          <cell r="F373">
            <v>8.23</v>
          </cell>
        </row>
        <row r="374">
          <cell r="A374" t="str">
            <v>051006</v>
          </cell>
          <cell r="B374" t="str">
            <v>Transporte de solo de 1ª e 2ª categoria por caminhão para distâncias superiores ao 3° km até o 5° km</v>
          </cell>
          <cell r="C374" t="str">
            <v>m³</v>
          </cell>
          <cell r="D374">
            <v>5.73</v>
          </cell>
          <cell r="E374">
            <v>0</v>
          </cell>
          <cell r="F374">
            <v>5.73</v>
          </cell>
        </row>
        <row r="375">
          <cell r="A375" t="str">
            <v>051007</v>
          </cell>
          <cell r="B375" t="str">
            <v>Transporte de solo brejoso por caminhão para distâncias superiores ao 3° km até o 5° km</v>
          </cell>
          <cell r="C375" t="str">
            <v>m³</v>
          </cell>
          <cell r="D375">
            <v>8.59</v>
          </cell>
          <cell r="E375">
            <v>0</v>
          </cell>
          <cell r="F375">
            <v>8.59</v>
          </cell>
        </row>
        <row r="376">
          <cell r="A376" t="str">
            <v>051008</v>
          </cell>
          <cell r="B376" t="str">
            <v>Transporte de solo de 1ª e 2ª categoria por caminhão para distâncias superiores ao 5° km até o 10° km</v>
          </cell>
          <cell r="C376" t="str">
            <v>m³</v>
          </cell>
          <cell r="D376">
            <v>7.65</v>
          </cell>
          <cell r="E376">
            <v>0</v>
          </cell>
          <cell r="F376">
            <v>7.65</v>
          </cell>
        </row>
        <row r="377">
          <cell r="A377" t="str">
            <v>051009</v>
          </cell>
          <cell r="B377" t="str">
            <v>Transporte de solo brejoso por caminhão para distâncias superiores ao 5° km até o 10° km</v>
          </cell>
          <cell r="C377" t="str">
            <v>m³</v>
          </cell>
          <cell r="D377">
            <v>10.98</v>
          </cell>
          <cell r="E377">
            <v>0</v>
          </cell>
          <cell r="F377">
            <v>10.98</v>
          </cell>
        </row>
        <row r="378">
          <cell r="A378" t="str">
            <v>051010</v>
          </cell>
          <cell r="B378" t="str">
            <v>Transporte de solo de 1ª e 2ª categoria por caminhão para distâncias superiores ao 10° km até o 15° km</v>
          </cell>
          <cell r="C378" t="str">
            <v>m³</v>
          </cell>
          <cell r="D378">
            <v>11.47</v>
          </cell>
          <cell r="E378">
            <v>0</v>
          </cell>
          <cell r="F378">
            <v>11.47</v>
          </cell>
        </row>
        <row r="379">
          <cell r="A379" t="str">
            <v>051011</v>
          </cell>
          <cell r="B379" t="str">
            <v>Transporte de solo brejoso por caminhão para distâncias superiores ao 10° km até o 15° km</v>
          </cell>
          <cell r="C379" t="str">
            <v>m³</v>
          </cell>
          <cell r="D379">
            <v>16.46</v>
          </cell>
          <cell r="E379">
            <v>0</v>
          </cell>
          <cell r="F379">
            <v>16.46</v>
          </cell>
        </row>
        <row r="380">
          <cell r="A380" t="str">
            <v>051012</v>
          </cell>
          <cell r="B380" t="str">
            <v>Transporte de solo de 1ª e 2ª categoria por caminhão para distâncias superiores ao 15° km até o 20° km</v>
          </cell>
          <cell r="C380" t="str">
            <v>m³</v>
          </cell>
          <cell r="D380">
            <v>15.27</v>
          </cell>
          <cell r="E380">
            <v>0</v>
          </cell>
          <cell r="F380">
            <v>15.27</v>
          </cell>
        </row>
        <row r="381">
          <cell r="A381" t="str">
            <v>051013</v>
          </cell>
          <cell r="B381" t="str">
            <v>Transporte de solo brejoso por caminhão para distâncias superiores ao 15° km até o 20° km</v>
          </cell>
          <cell r="C381" t="str">
            <v>m³</v>
          </cell>
          <cell r="D381">
            <v>21.95</v>
          </cell>
          <cell r="E381">
            <v>0</v>
          </cell>
          <cell r="F381">
            <v>21.95</v>
          </cell>
        </row>
        <row r="382">
          <cell r="A382" t="str">
            <v>051014</v>
          </cell>
          <cell r="B382" t="str">
            <v>Transporte de solo de 1ª e 2ª categoria por caminhão para distâncias superiores ao 20° km</v>
          </cell>
          <cell r="C382" t="str">
            <v>m³xkm</v>
          </cell>
          <cell r="D382">
            <v>0.74</v>
          </cell>
          <cell r="E382">
            <v>0</v>
          </cell>
          <cell r="F382">
            <v>0.74</v>
          </cell>
        </row>
        <row r="383">
          <cell r="A383" t="str">
            <v>051015</v>
          </cell>
          <cell r="B383" t="str">
            <v>Transporte de solo brejoso por caminhão para distâncias superiores ao 20° km</v>
          </cell>
          <cell r="C383" t="str">
            <v>m³xkm</v>
          </cell>
          <cell r="D383">
            <v>1.06</v>
          </cell>
          <cell r="E383">
            <v>0</v>
          </cell>
          <cell r="F383">
            <v>1.06</v>
          </cell>
        </row>
        <row r="384">
          <cell r="A384" t="str">
            <v>051021</v>
          </cell>
          <cell r="B384" t="str">
            <v>Carregamento mecanizado de solo de 1ª e 2ª categoria</v>
          </cell>
          <cell r="C384" t="str">
            <v>m³</v>
          </cell>
          <cell r="D384">
            <v>1.8900000000000001</v>
          </cell>
          <cell r="E384">
            <v>0</v>
          </cell>
          <cell r="F384">
            <v>1.8900000000000001</v>
          </cell>
        </row>
        <row r="385">
          <cell r="A385" t="str">
            <v>060102</v>
          </cell>
          <cell r="B385" t="str">
            <v>Escavação manual em solo de 1ª e 2ª categoria em campo aberto</v>
          </cell>
          <cell r="C385" t="str">
            <v>m³</v>
          </cell>
          <cell r="D385">
            <v>0</v>
          </cell>
          <cell r="E385">
            <v>24.28</v>
          </cell>
          <cell r="F385">
            <v>24.28</v>
          </cell>
        </row>
        <row r="386">
          <cell r="A386" t="str">
            <v>060104</v>
          </cell>
          <cell r="B386" t="str">
            <v>Escavação manual em solo brejoso em campo aberto</v>
          </cell>
          <cell r="C386" t="str">
            <v>m³</v>
          </cell>
          <cell r="D386">
            <v>0</v>
          </cell>
          <cell r="E386">
            <v>30.3</v>
          </cell>
          <cell r="F386">
            <v>30.3</v>
          </cell>
        </row>
        <row r="387">
          <cell r="A387" t="str">
            <v>060202</v>
          </cell>
          <cell r="B387" t="str">
            <v>Escavação manual em solo de 1ª e 2ª categoria em vala ou cava até 1,50 m</v>
          </cell>
          <cell r="C387" t="str">
            <v>m³</v>
          </cell>
          <cell r="D387">
            <v>0</v>
          </cell>
          <cell r="E387">
            <v>29.13</v>
          </cell>
          <cell r="F387">
            <v>29.13</v>
          </cell>
        </row>
        <row r="388">
          <cell r="A388" t="str">
            <v>060204</v>
          </cell>
          <cell r="B388" t="str">
            <v>Escavação manual em solo de 1ª e 2ª categoria em vala ou cava além de 1,50 m</v>
          </cell>
          <cell r="C388" t="str">
            <v>m³</v>
          </cell>
          <cell r="D388">
            <v>0</v>
          </cell>
          <cell r="E388">
            <v>37.67</v>
          </cell>
          <cell r="F388">
            <v>37.67</v>
          </cell>
        </row>
        <row r="389">
          <cell r="A389" t="str">
            <v>061102</v>
          </cell>
          <cell r="B389" t="str">
            <v>Reaterro manual para simples regularização sem compactação</v>
          </cell>
          <cell r="C389" t="str">
            <v>m³</v>
          </cell>
          <cell r="D389">
            <v>0</v>
          </cell>
          <cell r="E389">
            <v>4.18</v>
          </cell>
          <cell r="F389">
            <v>4.18</v>
          </cell>
        </row>
        <row r="390">
          <cell r="A390" t="str">
            <v>061104</v>
          </cell>
          <cell r="B390" t="str">
            <v>Reaterro manual apiloado sem controle de compactação</v>
          </cell>
          <cell r="C390" t="str">
            <v>m³</v>
          </cell>
          <cell r="D390">
            <v>0</v>
          </cell>
          <cell r="E390">
            <v>9.0500000000000007</v>
          </cell>
          <cell r="F390">
            <v>9.0500000000000007</v>
          </cell>
        </row>
        <row r="391">
          <cell r="A391" t="str">
            <v>061106</v>
          </cell>
          <cell r="B391" t="str">
            <v>Reaterro manual com adição de 2% de cimento</v>
          </cell>
          <cell r="C391" t="str">
            <v>m³</v>
          </cell>
          <cell r="D391">
            <v>11.64</v>
          </cell>
          <cell r="E391">
            <v>32.630000000000003</v>
          </cell>
          <cell r="F391">
            <v>44.27</v>
          </cell>
        </row>
        <row r="392">
          <cell r="A392" t="str">
            <v>061202</v>
          </cell>
          <cell r="B392" t="str">
            <v>Aterro manual apiloado de área interna com maço de 30 kg</v>
          </cell>
          <cell r="C392" t="str">
            <v>m³</v>
          </cell>
          <cell r="D392">
            <v>0</v>
          </cell>
          <cell r="E392">
            <v>29.89</v>
          </cell>
          <cell r="F392">
            <v>29.89</v>
          </cell>
        </row>
        <row r="393">
          <cell r="A393" t="str">
            <v>061402</v>
          </cell>
          <cell r="B393" t="str">
            <v>Carga manual de solo</v>
          </cell>
          <cell r="C393" t="str">
            <v>m³</v>
          </cell>
          <cell r="D393">
            <v>0</v>
          </cell>
          <cell r="E393">
            <v>5.83</v>
          </cell>
          <cell r="F393">
            <v>5.83</v>
          </cell>
        </row>
        <row r="394">
          <cell r="A394" t="str">
            <v>070101</v>
          </cell>
          <cell r="B394" t="str">
            <v>Escavação e carga mecanizada para exploração de solo em jazida</v>
          </cell>
          <cell r="C394" t="str">
            <v>m³</v>
          </cell>
          <cell r="D394">
            <v>5.5200000000000005</v>
          </cell>
          <cell r="E394">
            <v>0.48</v>
          </cell>
          <cell r="F394">
            <v>6</v>
          </cell>
        </row>
        <row r="395">
          <cell r="A395" t="str">
            <v>070102</v>
          </cell>
          <cell r="B395" t="str">
            <v>Escavação e carga mecanizada em solo de 1ª categoria, em campo aberto</v>
          </cell>
          <cell r="C395" t="str">
            <v>m³</v>
          </cell>
          <cell r="D395">
            <v>5.7</v>
          </cell>
          <cell r="E395">
            <v>0.48</v>
          </cell>
          <cell r="F395">
            <v>6.18</v>
          </cell>
        </row>
        <row r="396">
          <cell r="A396" t="str">
            <v>070106</v>
          </cell>
          <cell r="B396" t="str">
            <v>Escavação e carga mecanizada em solo de 2ª categoria, em campo aberto</v>
          </cell>
          <cell r="C396" t="str">
            <v>m³</v>
          </cell>
          <cell r="D396">
            <v>12.75</v>
          </cell>
          <cell r="E396">
            <v>0.93</v>
          </cell>
          <cell r="F396">
            <v>13.68</v>
          </cell>
        </row>
        <row r="397">
          <cell r="A397" t="str">
            <v>070112</v>
          </cell>
          <cell r="B397" t="str">
            <v>Carga e remoção de terra até a distância média de 1,0 km</v>
          </cell>
          <cell r="C397" t="str">
            <v>m³</v>
          </cell>
          <cell r="D397">
            <v>5.74</v>
          </cell>
          <cell r="E397">
            <v>0</v>
          </cell>
          <cell r="F397">
            <v>5.74</v>
          </cell>
        </row>
        <row r="398">
          <cell r="A398" t="str">
            <v>070202</v>
          </cell>
          <cell r="B398" t="str">
            <v>Escavação mecanizada de valas ou cavas com altura até 2,00 m</v>
          </cell>
          <cell r="C398" t="str">
            <v>m³</v>
          </cell>
          <cell r="D398">
            <v>4.57</v>
          </cell>
          <cell r="E398">
            <v>0.63</v>
          </cell>
          <cell r="F398">
            <v>5.2</v>
          </cell>
        </row>
        <row r="399">
          <cell r="A399" t="str">
            <v>070204</v>
          </cell>
          <cell r="B399" t="str">
            <v>Escavação mecanizada de valas ou cavas com altura até 3,00 m</v>
          </cell>
          <cell r="C399" t="str">
            <v>m³</v>
          </cell>
          <cell r="D399">
            <v>5.16</v>
          </cell>
          <cell r="E399">
            <v>0.70000000000000007</v>
          </cell>
          <cell r="F399">
            <v>5.86</v>
          </cell>
        </row>
        <row r="400">
          <cell r="A400" t="str">
            <v>070206</v>
          </cell>
          <cell r="B400" t="str">
            <v>Escavação mecanizada de valas ou cavas com altura até 4,00 m</v>
          </cell>
          <cell r="C400" t="str">
            <v>m³</v>
          </cell>
          <cell r="D400">
            <v>7.4</v>
          </cell>
          <cell r="E400">
            <v>0.4</v>
          </cell>
          <cell r="F400">
            <v>7.8</v>
          </cell>
        </row>
        <row r="401">
          <cell r="A401" t="str">
            <v>070208</v>
          </cell>
          <cell r="B401" t="str">
            <v>Escavação mecanizada de valas ou cavas com altura além de 4,00 m, com escavadeira hidráulica</v>
          </cell>
          <cell r="C401" t="str">
            <v>m³</v>
          </cell>
          <cell r="D401">
            <v>8.0299999999999994</v>
          </cell>
          <cell r="E401">
            <v>0.39</v>
          </cell>
          <cell r="F401">
            <v>8.42</v>
          </cell>
        </row>
        <row r="402">
          <cell r="A402" t="str">
            <v>070501</v>
          </cell>
          <cell r="B402" t="str">
            <v>Escavação e carga mecanizada em solo brejoso ou turfa</v>
          </cell>
          <cell r="C402" t="str">
            <v>m³</v>
          </cell>
          <cell r="D402">
            <v>16.239999999999998</v>
          </cell>
          <cell r="E402">
            <v>0.91</v>
          </cell>
          <cell r="F402">
            <v>17.149999999999999</v>
          </cell>
        </row>
        <row r="403">
          <cell r="A403" t="str">
            <v>070502</v>
          </cell>
          <cell r="B403" t="str">
            <v>Escavação e carga mecanizada em solo vegetal superficial</v>
          </cell>
          <cell r="C403" t="str">
            <v>m³</v>
          </cell>
          <cell r="D403">
            <v>13.86</v>
          </cell>
          <cell r="E403">
            <v>1.94</v>
          </cell>
          <cell r="F403">
            <v>15.8</v>
          </cell>
        </row>
        <row r="404">
          <cell r="A404" t="str">
            <v>071002</v>
          </cell>
          <cell r="B404" t="str">
            <v>Espalhamento de solo em bota-fora com compactação sem controle</v>
          </cell>
          <cell r="C404" t="str">
            <v>m³</v>
          </cell>
          <cell r="D404">
            <v>1.83</v>
          </cell>
          <cell r="E404">
            <v>0.2</v>
          </cell>
          <cell r="F404">
            <v>2.0299999999999998</v>
          </cell>
        </row>
        <row r="405">
          <cell r="A405" t="str">
            <v>071102</v>
          </cell>
          <cell r="B405" t="str">
            <v>Reaterro compactado mecanizado de vala ou cava com compactador</v>
          </cell>
          <cell r="C405" t="str">
            <v>m³</v>
          </cell>
          <cell r="D405">
            <v>2.0499999999999998</v>
          </cell>
          <cell r="E405">
            <v>1.35</v>
          </cell>
          <cell r="F405">
            <v>3.4</v>
          </cell>
        </row>
        <row r="406">
          <cell r="A406" t="str">
            <v>071104</v>
          </cell>
          <cell r="B406" t="str">
            <v>Reaterro compactado mecanizado de vala ou cava com rolo, mínimo de 95% PN</v>
          </cell>
          <cell r="C406" t="str">
            <v>m³</v>
          </cell>
          <cell r="D406">
            <v>8.92</v>
          </cell>
          <cell r="E406">
            <v>1.24</v>
          </cell>
          <cell r="F406">
            <v>10.16</v>
          </cell>
        </row>
        <row r="407">
          <cell r="A407" t="str">
            <v>071201</v>
          </cell>
          <cell r="B407" t="str">
            <v>Compactação de aterro mecanizado mínimo de 95% PN, sem fornecimento de solo em áreas fechadas</v>
          </cell>
          <cell r="C407" t="str">
            <v>m³</v>
          </cell>
          <cell r="D407">
            <v>6.48</v>
          </cell>
          <cell r="E407">
            <v>0.25</v>
          </cell>
          <cell r="F407">
            <v>6.73</v>
          </cell>
        </row>
        <row r="408">
          <cell r="A408" t="str">
            <v>071202</v>
          </cell>
          <cell r="B408" t="str">
            <v>Compactação de aterro mecanizado mínimo de 95% PN, sem fornecimento de solo em campo aberto</v>
          </cell>
          <cell r="C408" t="str">
            <v>m³</v>
          </cell>
          <cell r="D408">
            <v>4.5999999999999996</v>
          </cell>
          <cell r="E408">
            <v>0.3</v>
          </cell>
          <cell r="F408">
            <v>4.9000000000000004</v>
          </cell>
        </row>
        <row r="409">
          <cell r="A409" t="str">
            <v>071203</v>
          </cell>
          <cell r="B409" t="str">
            <v>Compactação de aterro mecanizado a 100% PN, sem fornecimento de solo em campo aberto</v>
          </cell>
          <cell r="C409" t="str">
            <v>m³</v>
          </cell>
          <cell r="D409">
            <v>4.67</v>
          </cell>
          <cell r="E409">
            <v>0.42</v>
          </cell>
          <cell r="F409">
            <v>5.09</v>
          </cell>
        </row>
        <row r="410">
          <cell r="A410" t="str">
            <v>071204</v>
          </cell>
          <cell r="B410" t="str">
            <v>Aterro mecanizado por compensação, solo de 1ª categoria em campo aberto, sem compactação do aterro</v>
          </cell>
          <cell r="C410" t="str">
            <v>m³</v>
          </cell>
          <cell r="D410">
            <v>7.3500000000000005</v>
          </cell>
          <cell r="E410">
            <v>0.38</v>
          </cell>
          <cell r="F410">
            <v>7.73</v>
          </cell>
        </row>
        <row r="411">
          <cell r="A411" t="str">
            <v>080102</v>
          </cell>
          <cell r="B411" t="str">
            <v>Escoramento de solo contínuo</v>
          </cell>
          <cell r="C411" t="str">
            <v>m²</v>
          </cell>
          <cell r="D411">
            <v>13.540000000000001</v>
          </cell>
          <cell r="E411">
            <v>27.76</v>
          </cell>
          <cell r="F411">
            <v>41.300000000000004</v>
          </cell>
        </row>
        <row r="412">
          <cell r="A412" t="str">
            <v>080104</v>
          </cell>
          <cell r="B412" t="str">
            <v>Escoramento de solo descontínuo</v>
          </cell>
          <cell r="C412" t="str">
            <v>m²</v>
          </cell>
          <cell r="D412">
            <v>7.41</v>
          </cell>
          <cell r="E412">
            <v>16.7</v>
          </cell>
          <cell r="F412">
            <v>24.11</v>
          </cell>
        </row>
        <row r="413">
          <cell r="A413" t="str">
            <v>080106</v>
          </cell>
          <cell r="B413" t="str">
            <v>Escoramento de solo pontaletado</v>
          </cell>
          <cell r="C413" t="str">
            <v>m²</v>
          </cell>
          <cell r="D413">
            <v>4.99</v>
          </cell>
          <cell r="E413">
            <v>4.04</v>
          </cell>
          <cell r="F413">
            <v>9.0299999999999994</v>
          </cell>
        </row>
        <row r="414">
          <cell r="A414" t="str">
            <v>080108</v>
          </cell>
          <cell r="B414" t="str">
            <v>Escoramento de solo especial</v>
          </cell>
          <cell r="C414" t="str">
            <v>m²</v>
          </cell>
          <cell r="D414">
            <v>17.23</v>
          </cell>
          <cell r="E414">
            <v>32.94</v>
          </cell>
          <cell r="F414">
            <v>50.17</v>
          </cell>
        </row>
        <row r="415">
          <cell r="A415" t="str">
            <v>080110</v>
          </cell>
          <cell r="B415" t="str">
            <v>Escoramento com estacas pranchas metálicas - profundidade até 4,00 m</v>
          </cell>
          <cell r="C415" t="str">
            <v>m²</v>
          </cell>
          <cell r="D415">
            <v>79.040000000000006</v>
          </cell>
          <cell r="E415">
            <v>0</v>
          </cell>
          <cell r="F415">
            <v>79.040000000000006</v>
          </cell>
        </row>
        <row r="416">
          <cell r="A416" t="str">
            <v>080111</v>
          </cell>
          <cell r="B416" t="str">
            <v>Escoramento com estacas pranchas metálicas - profundidade até 6,00 m</v>
          </cell>
          <cell r="C416" t="str">
            <v>m²</v>
          </cell>
          <cell r="D416">
            <v>86.14</v>
          </cell>
          <cell r="E416">
            <v>0</v>
          </cell>
          <cell r="F416">
            <v>86.14</v>
          </cell>
        </row>
        <row r="417">
          <cell r="A417" t="str">
            <v>080112</v>
          </cell>
          <cell r="B417" t="str">
            <v>Escoramento com estacas pranchas metálicas - profundidade até 8,00 m</v>
          </cell>
          <cell r="C417" t="str">
            <v>m²</v>
          </cell>
          <cell r="D417">
            <v>95.070000000000007</v>
          </cell>
          <cell r="E417">
            <v>0</v>
          </cell>
          <cell r="F417">
            <v>95.070000000000007</v>
          </cell>
        </row>
        <row r="418">
          <cell r="A418" t="str">
            <v>080202</v>
          </cell>
          <cell r="B418" t="str">
            <v>Cimbramento em madeira com estroncas de eucalipto</v>
          </cell>
          <cell r="C418" t="str">
            <v>m³</v>
          </cell>
          <cell r="D418">
            <v>8.23</v>
          </cell>
          <cell r="E418">
            <v>15.14</v>
          </cell>
          <cell r="F418">
            <v>23.37</v>
          </cell>
        </row>
        <row r="419">
          <cell r="A419" t="str">
            <v>080204</v>
          </cell>
          <cell r="B419" t="str">
            <v>Cimbramento em perfil metálico para obras de arte</v>
          </cell>
          <cell r="C419" t="str">
            <v>kg</v>
          </cell>
          <cell r="D419">
            <v>2.66</v>
          </cell>
          <cell r="E419">
            <v>1.08</v>
          </cell>
          <cell r="F419">
            <v>3.74</v>
          </cell>
        </row>
        <row r="420">
          <cell r="A420" t="str">
            <v>080205</v>
          </cell>
          <cell r="B420" t="str">
            <v>Cimbramento tubular metálico</v>
          </cell>
          <cell r="C420" t="str">
            <v>m³xmês</v>
          </cell>
          <cell r="D420">
            <v>3.02</v>
          </cell>
          <cell r="E420">
            <v>0.97</v>
          </cell>
          <cell r="F420">
            <v>3.99</v>
          </cell>
        </row>
        <row r="421">
          <cell r="A421" t="str">
            <v>080206</v>
          </cell>
          <cell r="B421" t="str">
            <v>Montagem e desmontagem de cimbramento tubular metálico</v>
          </cell>
          <cell r="C421" t="str">
            <v>m³</v>
          </cell>
          <cell r="D421">
            <v>0</v>
          </cell>
          <cell r="E421">
            <v>7.37</v>
          </cell>
          <cell r="F421">
            <v>7.37</v>
          </cell>
        </row>
        <row r="422">
          <cell r="A422" t="str">
            <v>080302</v>
          </cell>
          <cell r="B422" t="str">
            <v>Descimbramento em madeira</v>
          </cell>
          <cell r="C422" t="str">
            <v>m³</v>
          </cell>
          <cell r="D422">
            <v>0</v>
          </cell>
          <cell r="E422">
            <v>4.17</v>
          </cell>
          <cell r="F422">
            <v>4.17</v>
          </cell>
        </row>
        <row r="423">
          <cell r="A423" t="str">
            <v>080501</v>
          </cell>
          <cell r="B423" t="str">
            <v>Geomembrana em polietileno de alta densidade PEAD de 1,0 mm</v>
          </cell>
          <cell r="C423" t="str">
            <v>m²</v>
          </cell>
          <cell r="D423">
            <v>12.040000000000001</v>
          </cell>
          <cell r="E423">
            <v>0.37</v>
          </cell>
          <cell r="F423">
            <v>12.41</v>
          </cell>
        </row>
        <row r="424">
          <cell r="A424" t="str">
            <v>080502</v>
          </cell>
          <cell r="B424" t="str">
            <v>Manta geotêxtil de 200 g/m²</v>
          </cell>
          <cell r="C424" t="str">
            <v>m²</v>
          </cell>
          <cell r="D424">
            <v>2.77</v>
          </cell>
          <cell r="E424">
            <v>6.44</v>
          </cell>
          <cell r="F424">
            <v>9.2100000000000009</v>
          </cell>
        </row>
        <row r="425">
          <cell r="A425" t="str">
            <v>080504</v>
          </cell>
          <cell r="B425" t="str">
            <v>Manta geotêxtil de 300 g/m²</v>
          </cell>
          <cell r="C425" t="str">
            <v>m²</v>
          </cell>
          <cell r="D425">
            <v>4.0599999999999996</v>
          </cell>
          <cell r="E425">
            <v>6.44</v>
          </cell>
          <cell r="F425">
            <v>10.5</v>
          </cell>
        </row>
        <row r="426">
          <cell r="A426" t="str">
            <v>080506</v>
          </cell>
          <cell r="B426" t="str">
            <v>Manta geotêxtil de 600 g/m²</v>
          </cell>
          <cell r="C426" t="str">
            <v>m²</v>
          </cell>
          <cell r="D426">
            <v>8.31</v>
          </cell>
          <cell r="E426">
            <v>6.44</v>
          </cell>
          <cell r="F426">
            <v>14.75</v>
          </cell>
        </row>
        <row r="427">
          <cell r="A427" t="str">
            <v>080510</v>
          </cell>
          <cell r="B427" t="str">
            <v>Pedra britada números médios, mantas e filtros</v>
          </cell>
          <cell r="C427" t="str">
            <v>m³</v>
          </cell>
          <cell r="D427">
            <v>65.680000000000007</v>
          </cell>
          <cell r="E427">
            <v>0.32</v>
          </cell>
          <cell r="F427">
            <v>66</v>
          </cell>
        </row>
        <row r="428">
          <cell r="A428" t="str">
            <v>080511</v>
          </cell>
          <cell r="B428" t="str">
            <v>Areia grossa, mantas e filtros</v>
          </cell>
          <cell r="C428" t="str">
            <v>m³</v>
          </cell>
          <cell r="D428">
            <v>74.42</v>
          </cell>
          <cell r="E428">
            <v>0.32</v>
          </cell>
          <cell r="F428">
            <v>74.739999999999995</v>
          </cell>
        </row>
        <row r="429">
          <cell r="A429" t="str">
            <v>080517</v>
          </cell>
          <cell r="B429" t="str">
            <v>Manta geotêxtil com resistência à tração longitudinal de 16 KN/m e tração transversal de 14 KN/m</v>
          </cell>
          <cell r="C429" t="str">
            <v>m²</v>
          </cell>
          <cell r="D429">
            <v>4.3</v>
          </cell>
          <cell r="E429">
            <v>0.28999999999999998</v>
          </cell>
          <cell r="F429">
            <v>4.59</v>
          </cell>
        </row>
        <row r="430">
          <cell r="A430" t="str">
            <v>080602</v>
          </cell>
          <cell r="B430" t="str">
            <v>Barbacã em tubo de PVC com diâmetro 25 mm</v>
          </cell>
          <cell r="C430" t="str">
            <v>m</v>
          </cell>
          <cell r="D430">
            <v>3.0100000000000002</v>
          </cell>
          <cell r="E430">
            <v>7.5200000000000005</v>
          </cell>
          <cell r="F430">
            <v>10.53</v>
          </cell>
        </row>
        <row r="431">
          <cell r="A431" t="str">
            <v>080604</v>
          </cell>
          <cell r="B431" t="str">
            <v>Barbacã em tubo de PVC com diâmetro 50 mm</v>
          </cell>
          <cell r="C431" t="str">
            <v>m</v>
          </cell>
          <cell r="D431">
            <v>5.76</v>
          </cell>
          <cell r="E431">
            <v>7.5200000000000005</v>
          </cell>
          <cell r="F431">
            <v>13.280000000000001</v>
          </cell>
        </row>
        <row r="432">
          <cell r="A432" t="str">
            <v>080606</v>
          </cell>
          <cell r="B432" t="str">
            <v>Barbacã em tubo de PVC com diâmetro 75 mm</v>
          </cell>
          <cell r="C432" t="str">
            <v>m</v>
          </cell>
          <cell r="D432">
            <v>7.3</v>
          </cell>
          <cell r="E432">
            <v>8.58</v>
          </cell>
          <cell r="F432">
            <v>15.88</v>
          </cell>
        </row>
        <row r="433">
          <cell r="A433" t="str">
            <v>080608</v>
          </cell>
          <cell r="B433" t="str">
            <v>Barbacã em tubo de PVC com diâmetro 100 mm</v>
          </cell>
          <cell r="C433" t="str">
            <v>m</v>
          </cell>
          <cell r="D433">
            <v>8.02</v>
          </cell>
          <cell r="E433">
            <v>10.74</v>
          </cell>
          <cell r="F433">
            <v>18.760000000000002</v>
          </cell>
        </row>
        <row r="434">
          <cell r="A434" t="str">
            <v>080705</v>
          </cell>
          <cell r="B434" t="str">
            <v>Taxa mobilização para rebaixamento de lençol freático</v>
          </cell>
          <cell r="C434" t="str">
            <v>tx</v>
          </cell>
          <cell r="D434">
            <v>4180.63</v>
          </cell>
          <cell r="E434">
            <v>0</v>
          </cell>
          <cell r="F434">
            <v>4180.63</v>
          </cell>
        </row>
        <row r="435">
          <cell r="A435" t="str">
            <v>080706</v>
          </cell>
          <cell r="B435" t="str">
            <v>Locação de conjunto de bombeamento a vácuo para rebaixamento de lençol freático, com até 50 ponteiras e potência até 15 HP, mínimo 30 dias</v>
          </cell>
          <cell r="C435" t="str">
            <v>cjxdia</v>
          </cell>
          <cell r="D435">
            <v>426.04</v>
          </cell>
          <cell r="E435">
            <v>0</v>
          </cell>
          <cell r="F435">
            <v>426.04</v>
          </cell>
        </row>
        <row r="436">
          <cell r="A436" t="str">
            <v>080707</v>
          </cell>
          <cell r="B436" t="str">
            <v>Ponteiras filtrantes, profundidade até 5,0 m</v>
          </cell>
          <cell r="C436" t="str">
            <v>un</v>
          </cell>
          <cell r="D436">
            <v>247.75</v>
          </cell>
          <cell r="E436">
            <v>0</v>
          </cell>
          <cell r="F436">
            <v>247.75</v>
          </cell>
        </row>
        <row r="437">
          <cell r="A437" t="str">
            <v>080709</v>
          </cell>
          <cell r="B437" t="str">
            <v>Esgotamento de águas superficiais com bomba de superfície ou submersa</v>
          </cell>
          <cell r="C437" t="str">
            <v>HPxh</v>
          </cell>
          <cell r="D437">
            <v>0.56999999999999995</v>
          </cell>
          <cell r="E437">
            <v>1.94</v>
          </cell>
          <cell r="F437">
            <v>2.5099999999999998</v>
          </cell>
        </row>
        <row r="438">
          <cell r="A438" t="str">
            <v>081004</v>
          </cell>
          <cell r="B438" t="str">
            <v>Enrocamento com pedra arrumada</v>
          </cell>
          <cell r="C438" t="str">
            <v>m³</v>
          </cell>
          <cell r="D438">
            <v>76.13</v>
          </cell>
          <cell r="E438">
            <v>64.41</v>
          </cell>
          <cell r="F438">
            <v>140.54</v>
          </cell>
        </row>
        <row r="439">
          <cell r="A439" t="str">
            <v>081006</v>
          </cell>
          <cell r="B439" t="str">
            <v>Enrocamento com pedra assentada</v>
          </cell>
          <cell r="C439" t="str">
            <v>m³</v>
          </cell>
          <cell r="D439">
            <v>155.18</v>
          </cell>
          <cell r="E439">
            <v>124.72</v>
          </cell>
          <cell r="F439">
            <v>279.89999999999998</v>
          </cell>
        </row>
        <row r="440">
          <cell r="A440" t="str">
            <v>081011</v>
          </cell>
          <cell r="B440" t="str">
            <v>Gabião em tela galvanizada com malha de 8/10 cm, fio diâmetro 2,4 mm, independente do formato ou utilização</v>
          </cell>
          <cell r="C440" t="str">
            <v>m³</v>
          </cell>
          <cell r="D440">
            <v>287.35000000000002</v>
          </cell>
          <cell r="E440">
            <v>70.849999999999994</v>
          </cell>
          <cell r="F440">
            <v>358.2</v>
          </cell>
        </row>
        <row r="441">
          <cell r="A441" t="str">
            <v>090102</v>
          </cell>
          <cell r="B441" t="str">
            <v>Forma em madeira comum para fundação</v>
          </cell>
          <cell r="C441" t="str">
            <v>m²</v>
          </cell>
          <cell r="D441">
            <v>15.59</v>
          </cell>
          <cell r="E441">
            <v>27.13</v>
          </cell>
          <cell r="F441">
            <v>42.72</v>
          </cell>
        </row>
        <row r="442">
          <cell r="A442" t="str">
            <v>090103</v>
          </cell>
          <cell r="B442" t="str">
            <v>Forma em madeira comum para estrutura</v>
          </cell>
          <cell r="C442" t="str">
            <v>m²</v>
          </cell>
          <cell r="D442">
            <v>64.400000000000006</v>
          </cell>
          <cell r="E442">
            <v>31.310000000000002</v>
          </cell>
          <cell r="F442">
            <v>95.710000000000008</v>
          </cell>
        </row>
        <row r="443">
          <cell r="A443" t="str">
            <v>090104</v>
          </cell>
          <cell r="B443" t="str">
            <v>Forma em madeira comum para caixao perdido</v>
          </cell>
          <cell r="C443" t="str">
            <v>m²</v>
          </cell>
          <cell r="D443">
            <v>20.11</v>
          </cell>
          <cell r="E443">
            <v>25.04</v>
          </cell>
          <cell r="F443">
            <v>45.15</v>
          </cell>
        </row>
        <row r="444">
          <cell r="A444" t="str">
            <v>090202</v>
          </cell>
          <cell r="B444" t="str">
            <v>Forma plana em compensado para estrutura convencional</v>
          </cell>
          <cell r="C444" t="str">
            <v>m²</v>
          </cell>
          <cell r="D444">
            <v>46.32</v>
          </cell>
          <cell r="E444">
            <v>29.22</v>
          </cell>
          <cell r="F444">
            <v>75.540000000000006</v>
          </cell>
        </row>
        <row r="445">
          <cell r="A445" t="str">
            <v>090204</v>
          </cell>
          <cell r="B445" t="str">
            <v>Forma plana em compensado para estrutura aparente</v>
          </cell>
          <cell r="C445" t="str">
            <v>m²</v>
          </cell>
          <cell r="D445">
            <v>49.59</v>
          </cell>
          <cell r="E445">
            <v>29.22</v>
          </cell>
          <cell r="F445">
            <v>78.81</v>
          </cell>
        </row>
        <row r="446">
          <cell r="A446" t="str">
            <v>090206</v>
          </cell>
          <cell r="B446" t="str">
            <v>Forma curva em compensado para estrutura aparente</v>
          </cell>
          <cell r="C446" t="str">
            <v>m²</v>
          </cell>
          <cell r="D446">
            <v>43.800000000000004</v>
          </cell>
          <cell r="E446">
            <v>52.18</v>
          </cell>
          <cell r="F446">
            <v>95.98</v>
          </cell>
        </row>
        <row r="447">
          <cell r="A447" t="str">
            <v>090208</v>
          </cell>
          <cell r="B447" t="str">
            <v>Forma plana em compensado para obra de arte, sem cimbramento</v>
          </cell>
          <cell r="C447" t="str">
            <v>m²</v>
          </cell>
          <cell r="D447">
            <v>30.52</v>
          </cell>
          <cell r="E447">
            <v>28.17</v>
          </cell>
          <cell r="F447">
            <v>58.69</v>
          </cell>
        </row>
        <row r="448">
          <cell r="A448" t="str">
            <v>090210</v>
          </cell>
          <cell r="B448" t="str">
            <v>Forma em compensado para encamisamento de tubulão</v>
          </cell>
          <cell r="C448" t="str">
            <v>m²</v>
          </cell>
          <cell r="D448">
            <v>15.84</v>
          </cell>
          <cell r="E448">
            <v>22.96</v>
          </cell>
          <cell r="F448">
            <v>38.799999999999997</v>
          </cell>
        </row>
        <row r="449">
          <cell r="A449" t="str">
            <v>090212</v>
          </cell>
          <cell r="B449" t="str">
            <v>Forma ripada de 5 cm, na vertical</v>
          </cell>
          <cell r="C449" t="str">
            <v>m²</v>
          </cell>
          <cell r="D449">
            <v>46.71</v>
          </cell>
          <cell r="E449">
            <v>45.69</v>
          </cell>
          <cell r="F449">
            <v>92.4</v>
          </cell>
        </row>
        <row r="450">
          <cell r="A450" t="str">
            <v>090401</v>
          </cell>
          <cell r="B450" t="str">
            <v>Forma em tubo de papelão com diâmetro de 20 cm</v>
          </cell>
          <cell r="C450" t="str">
            <v>m</v>
          </cell>
          <cell r="D450">
            <v>60</v>
          </cell>
          <cell r="E450">
            <v>4.95</v>
          </cell>
          <cell r="F450">
            <v>64.95</v>
          </cell>
        </row>
        <row r="451">
          <cell r="A451" t="str">
            <v>090402</v>
          </cell>
          <cell r="B451" t="str">
            <v>Forma em tubo de papelão com diâmetro de 25 cm</v>
          </cell>
          <cell r="C451" t="str">
            <v>m</v>
          </cell>
          <cell r="D451">
            <v>72.099999999999994</v>
          </cell>
          <cell r="E451">
            <v>4.95</v>
          </cell>
          <cell r="F451">
            <v>77.05</v>
          </cell>
        </row>
        <row r="452">
          <cell r="A452" t="str">
            <v>090403</v>
          </cell>
          <cell r="B452" t="str">
            <v>Forma em tubo de papelão com diâmetro de 30 cm</v>
          </cell>
          <cell r="C452" t="str">
            <v>m</v>
          </cell>
          <cell r="D452">
            <v>84.55</v>
          </cell>
          <cell r="E452">
            <v>4.95</v>
          </cell>
          <cell r="F452">
            <v>89.5</v>
          </cell>
        </row>
        <row r="453">
          <cell r="A453" t="str">
            <v>090404</v>
          </cell>
          <cell r="B453" t="str">
            <v>Forma em tubo de papelão com diâmetro de 35 cm</v>
          </cell>
          <cell r="C453" t="str">
            <v>m</v>
          </cell>
          <cell r="D453">
            <v>92.34</v>
          </cell>
          <cell r="E453">
            <v>4.95</v>
          </cell>
          <cell r="F453">
            <v>97.29</v>
          </cell>
        </row>
        <row r="454">
          <cell r="A454" t="str">
            <v>090405</v>
          </cell>
          <cell r="B454" t="str">
            <v>Forma em tubo de papelão com diâmetro de 40 cm</v>
          </cell>
          <cell r="C454" t="str">
            <v>m</v>
          </cell>
          <cell r="D454">
            <v>122.17</v>
          </cell>
          <cell r="E454">
            <v>4.95</v>
          </cell>
          <cell r="F454">
            <v>127.12</v>
          </cell>
        </row>
        <row r="455">
          <cell r="A455" t="str">
            <v>090406</v>
          </cell>
          <cell r="B455" t="str">
            <v>Forma em tubo de papelão com diâmetro de 45 cm</v>
          </cell>
          <cell r="C455" t="str">
            <v>m</v>
          </cell>
          <cell r="D455">
            <v>136.66</v>
          </cell>
          <cell r="E455">
            <v>4.95</v>
          </cell>
          <cell r="F455">
            <v>141.61000000000001</v>
          </cell>
        </row>
        <row r="456">
          <cell r="A456" t="str">
            <v>090407</v>
          </cell>
          <cell r="B456" t="str">
            <v>Forma em tubo de papelão com diâmetro de 50 cm</v>
          </cell>
          <cell r="C456" t="str">
            <v>m</v>
          </cell>
          <cell r="D456">
            <v>162.72999999999999</v>
          </cell>
          <cell r="E456">
            <v>4.95</v>
          </cell>
          <cell r="F456">
            <v>167.68</v>
          </cell>
        </row>
        <row r="457">
          <cell r="A457" t="str">
            <v>100102</v>
          </cell>
          <cell r="B457" t="str">
            <v>Armadura em barra de aço CA-25 fyk = 250 MPa</v>
          </cell>
          <cell r="C457" t="str">
            <v>kg</v>
          </cell>
          <cell r="D457">
            <v>3.47</v>
          </cell>
          <cell r="E457">
            <v>1.22</v>
          </cell>
          <cell r="F457">
            <v>4.6900000000000004</v>
          </cell>
        </row>
        <row r="458">
          <cell r="A458" t="str">
            <v>100104</v>
          </cell>
          <cell r="B458" t="str">
            <v>Armadura em barra de aço CA-50 (A ou B) fyk= 500 MPa</v>
          </cell>
          <cell r="C458" t="str">
            <v>kg</v>
          </cell>
          <cell r="D458">
            <v>3.4</v>
          </cell>
          <cell r="E458">
            <v>1.22</v>
          </cell>
          <cell r="F458">
            <v>4.62</v>
          </cell>
        </row>
        <row r="459">
          <cell r="A459" t="str">
            <v>100106</v>
          </cell>
          <cell r="B459" t="str">
            <v>Armadura em barra de aço CA-60 (A ou B) fyk= 600 MPa</v>
          </cell>
          <cell r="C459" t="str">
            <v>kg</v>
          </cell>
          <cell r="D459">
            <v>3.25</v>
          </cell>
          <cell r="E459">
            <v>1.22</v>
          </cell>
          <cell r="F459">
            <v>4.47</v>
          </cell>
        </row>
        <row r="460">
          <cell r="A460" t="str">
            <v>100202</v>
          </cell>
          <cell r="B460" t="str">
            <v>Armadura em tela soldada de aço</v>
          </cell>
          <cell r="C460" t="str">
            <v>kg</v>
          </cell>
          <cell r="D460">
            <v>4.6399999999999997</v>
          </cell>
          <cell r="E460">
            <v>0.61</v>
          </cell>
          <cell r="F460">
            <v>5.25</v>
          </cell>
        </row>
        <row r="461">
          <cell r="A461" t="str">
            <v>110110</v>
          </cell>
          <cell r="B461" t="str">
            <v>Concreto usinado, fck = 20,0 MPa</v>
          </cell>
          <cell r="C461" t="str">
            <v>m³</v>
          </cell>
          <cell r="D461">
            <v>268.36</v>
          </cell>
          <cell r="E461">
            <v>0</v>
          </cell>
          <cell r="F461">
            <v>268.36</v>
          </cell>
        </row>
        <row r="462">
          <cell r="A462" t="str">
            <v>110113</v>
          </cell>
          <cell r="B462" t="str">
            <v>Concreto usinado, fck = 25,0 MPa</v>
          </cell>
          <cell r="C462" t="str">
            <v>m³</v>
          </cell>
          <cell r="D462">
            <v>281.79000000000002</v>
          </cell>
          <cell r="E462">
            <v>0</v>
          </cell>
          <cell r="F462">
            <v>281.79000000000002</v>
          </cell>
        </row>
        <row r="463">
          <cell r="A463" t="str">
            <v>110116</v>
          </cell>
          <cell r="B463" t="str">
            <v>Concreto usinado, fck = 30,0 MPa</v>
          </cell>
          <cell r="C463" t="str">
            <v>m³</v>
          </cell>
          <cell r="D463">
            <v>294.33999999999997</v>
          </cell>
          <cell r="E463">
            <v>0</v>
          </cell>
          <cell r="F463">
            <v>294.33999999999997</v>
          </cell>
        </row>
        <row r="464">
          <cell r="A464" t="str">
            <v>110117</v>
          </cell>
          <cell r="B464" t="str">
            <v>Concreto usinado, fck = 35,0 MPa</v>
          </cell>
          <cell r="C464" t="str">
            <v>m³</v>
          </cell>
          <cell r="D464">
            <v>310.14</v>
          </cell>
          <cell r="E464">
            <v>0</v>
          </cell>
          <cell r="F464">
            <v>310.14</v>
          </cell>
        </row>
        <row r="465">
          <cell r="A465" t="str">
            <v>110119</v>
          </cell>
          <cell r="B465" t="str">
            <v>Concreto usinado, fck = 40,0 MPa</v>
          </cell>
          <cell r="C465" t="str">
            <v>m³</v>
          </cell>
          <cell r="D465">
            <v>324.95</v>
          </cell>
          <cell r="E465">
            <v>0</v>
          </cell>
          <cell r="F465">
            <v>324.95</v>
          </cell>
        </row>
        <row r="466">
          <cell r="A466" t="str">
            <v>110126</v>
          </cell>
          <cell r="B466" t="str">
            <v>Concreto usinado, fck = 20,0 MPa - para bombeamento</v>
          </cell>
          <cell r="C466" t="str">
            <v>m³</v>
          </cell>
          <cell r="D466">
            <v>302.39</v>
          </cell>
          <cell r="E466">
            <v>0</v>
          </cell>
          <cell r="F466">
            <v>302.39</v>
          </cell>
        </row>
        <row r="467">
          <cell r="A467" t="str">
            <v>110129</v>
          </cell>
          <cell r="B467" t="str">
            <v>Concreto usinado, fck = 25,0 MPa - para bombeamento</v>
          </cell>
          <cell r="C467" t="str">
            <v>m³</v>
          </cell>
          <cell r="D467">
            <v>319.08</v>
          </cell>
          <cell r="E467">
            <v>0</v>
          </cell>
          <cell r="F467">
            <v>319.08</v>
          </cell>
        </row>
        <row r="468">
          <cell r="A468" t="str">
            <v>110131</v>
          </cell>
          <cell r="B468" t="str">
            <v>Concreto usinado, fck = 35,0 MPa - para bombeamento</v>
          </cell>
          <cell r="C468" t="str">
            <v>m³</v>
          </cell>
          <cell r="D468">
            <v>351.65000000000003</v>
          </cell>
          <cell r="E468">
            <v>0</v>
          </cell>
          <cell r="F468">
            <v>351.65000000000003</v>
          </cell>
        </row>
        <row r="469">
          <cell r="A469" t="str">
            <v>110132</v>
          </cell>
          <cell r="B469" t="str">
            <v>Concreto usinado, fck = 30,0 MPa - para bombeamento</v>
          </cell>
          <cell r="C469" t="str">
            <v>m³</v>
          </cell>
          <cell r="D469">
            <v>330.61</v>
          </cell>
          <cell r="E469">
            <v>0</v>
          </cell>
          <cell r="F469">
            <v>330.61</v>
          </cell>
        </row>
        <row r="470">
          <cell r="A470" t="str">
            <v>110135</v>
          </cell>
          <cell r="B470" t="str">
            <v>Concreto usinado, fck = 40,0 MPa - para bombeamento</v>
          </cell>
          <cell r="C470" t="str">
            <v>m³</v>
          </cell>
          <cell r="D470">
            <v>362.59000000000003</v>
          </cell>
          <cell r="E470">
            <v>0</v>
          </cell>
          <cell r="F470">
            <v>362.59000000000003</v>
          </cell>
        </row>
        <row r="471">
          <cell r="A471" t="str">
            <v>110151</v>
          </cell>
          <cell r="B471" t="str">
            <v>Concreto usinado, fck = 20,0 MPa - para bombeamento em estaca hélice contínua</v>
          </cell>
          <cell r="C471" t="str">
            <v>m³</v>
          </cell>
          <cell r="D471">
            <v>335.53000000000003</v>
          </cell>
          <cell r="E471">
            <v>0</v>
          </cell>
          <cell r="F471">
            <v>335.53000000000003</v>
          </cell>
        </row>
        <row r="472">
          <cell r="A472" t="str">
            <v>110163</v>
          </cell>
          <cell r="B472" t="str">
            <v>Concreto usinado, fck = 25,0 MPa - para perfil extrudado</v>
          </cell>
          <cell r="C472" t="str">
            <v>m³</v>
          </cell>
          <cell r="D472">
            <v>261.73</v>
          </cell>
          <cell r="E472">
            <v>0</v>
          </cell>
          <cell r="F472">
            <v>261.73</v>
          </cell>
        </row>
        <row r="473">
          <cell r="A473" t="str">
            <v>110202</v>
          </cell>
          <cell r="B473" t="str">
            <v>Concreto usinado não estrutural mínimo 150 kg cimento / m³</v>
          </cell>
          <cell r="C473" t="str">
            <v>m³</v>
          </cell>
          <cell r="D473">
            <v>246.93</v>
          </cell>
          <cell r="E473">
            <v>0</v>
          </cell>
          <cell r="F473">
            <v>246.93</v>
          </cell>
        </row>
        <row r="474">
          <cell r="A474" t="str">
            <v>110204</v>
          </cell>
          <cell r="B474" t="str">
            <v>Concreto usinado não estrutural mínimo 200 kg cimento / m³</v>
          </cell>
          <cell r="C474" t="str">
            <v>m³</v>
          </cell>
          <cell r="D474">
            <v>260.01</v>
          </cell>
          <cell r="E474">
            <v>0</v>
          </cell>
          <cell r="F474">
            <v>260.01</v>
          </cell>
        </row>
        <row r="475">
          <cell r="A475" t="str">
            <v>110206</v>
          </cell>
          <cell r="B475" t="str">
            <v>Concreto usinado não estrutural mínimo 300 kg cimento / m³</v>
          </cell>
          <cell r="C475" t="str">
            <v>m³</v>
          </cell>
          <cell r="D475">
            <v>290.83999999999997</v>
          </cell>
          <cell r="E475">
            <v>0</v>
          </cell>
          <cell r="F475">
            <v>290.83999999999997</v>
          </cell>
        </row>
        <row r="476">
          <cell r="A476" t="str">
            <v>110309</v>
          </cell>
          <cell r="B476" t="str">
            <v>Concreto preparado no local, fck = 20,0 MPa</v>
          </cell>
          <cell r="C476" t="str">
            <v>m³</v>
          </cell>
          <cell r="D476">
            <v>263.13</v>
          </cell>
          <cell r="E476">
            <v>58.26</v>
          </cell>
          <cell r="F476">
            <v>321.39</v>
          </cell>
        </row>
        <row r="477">
          <cell r="A477" t="str">
            <v>110402</v>
          </cell>
          <cell r="B477" t="str">
            <v>Concreto não estrutural executado no local, mínimo 150 kg cimento / m³</v>
          </cell>
          <cell r="C477" t="str">
            <v>m³</v>
          </cell>
          <cell r="D477">
            <v>170.36</v>
          </cell>
          <cell r="E477">
            <v>24.28</v>
          </cell>
          <cell r="F477">
            <v>194.64000000000001</v>
          </cell>
        </row>
        <row r="478">
          <cell r="A478" t="str">
            <v>110404</v>
          </cell>
          <cell r="B478" t="str">
            <v>Concreto não estrutural executado no local, mínimo 200 kg cimento / m³</v>
          </cell>
          <cell r="C478" t="str">
            <v>m³</v>
          </cell>
          <cell r="D478">
            <v>190.86</v>
          </cell>
          <cell r="E478">
            <v>24.28</v>
          </cell>
          <cell r="F478">
            <v>215.14000000000001</v>
          </cell>
        </row>
        <row r="479">
          <cell r="A479" t="str">
            <v>110406</v>
          </cell>
          <cell r="B479" t="str">
            <v>Concreto não estrutural executado no local, mínimo 300 kg cimento / m³</v>
          </cell>
          <cell r="C479" t="str">
            <v>m³</v>
          </cell>
          <cell r="D479">
            <v>233.63</v>
          </cell>
          <cell r="E479">
            <v>24.28</v>
          </cell>
          <cell r="F479">
            <v>257.91000000000003</v>
          </cell>
        </row>
        <row r="480">
          <cell r="A480" t="str">
            <v>110501</v>
          </cell>
          <cell r="B480" t="str">
            <v>Argamassa em solo e cimento a 5% em peso</v>
          </cell>
          <cell r="C480" t="str">
            <v>m³</v>
          </cell>
          <cell r="D480">
            <v>49.09</v>
          </cell>
          <cell r="E480">
            <v>24.28</v>
          </cell>
          <cell r="F480">
            <v>73.37</v>
          </cell>
        </row>
        <row r="481">
          <cell r="A481" t="str">
            <v>110503</v>
          </cell>
          <cell r="B481" t="str">
            <v>Argamassa graute expansiva autonivelante de alta resistência</v>
          </cell>
          <cell r="C481" t="str">
            <v>m³</v>
          </cell>
          <cell r="D481">
            <v>2064.04</v>
          </cell>
          <cell r="E481">
            <v>26.89</v>
          </cell>
          <cell r="F481">
            <v>2090.9299999999998</v>
          </cell>
        </row>
        <row r="482">
          <cell r="A482" t="str">
            <v>110504</v>
          </cell>
          <cell r="B482" t="str">
            <v>Argamassa graute</v>
          </cell>
          <cell r="C482" t="str">
            <v>m³</v>
          </cell>
          <cell r="D482">
            <v>202.57</v>
          </cell>
          <cell r="E482">
            <v>26.89</v>
          </cell>
          <cell r="F482">
            <v>229.46</v>
          </cell>
        </row>
        <row r="483">
          <cell r="A483" t="str">
            <v>110506</v>
          </cell>
          <cell r="B483" t="str">
            <v>Concreto ciclópico - fornecimento e aplicação (com 30% de pedra rachão), concreto fck 15,0 Mpa</v>
          </cell>
          <cell r="C483" t="str">
            <v>m³</v>
          </cell>
          <cell r="D483">
            <v>198.65</v>
          </cell>
          <cell r="E483">
            <v>178.88</v>
          </cell>
          <cell r="F483">
            <v>377.53000000000003</v>
          </cell>
        </row>
        <row r="484">
          <cell r="A484" t="str">
            <v>111602</v>
          </cell>
          <cell r="B484" t="str">
            <v>Lançamento, espalhamento e adensamento de concreto ou massa em lastro e/ou enchimento</v>
          </cell>
          <cell r="C484" t="str">
            <v>m³</v>
          </cell>
          <cell r="D484">
            <v>0</v>
          </cell>
          <cell r="E484">
            <v>40.89</v>
          </cell>
          <cell r="F484">
            <v>40.89</v>
          </cell>
        </row>
        <row r="485">
          <cell r="A485" t="str">
            <v>111604</v>
          </cell>
          <cell r="B485" t="str">
            <v>Lançamento e adensamento de concreto ou massa em fundação</v>
          </cell>
          <cell r="C485" t="str">
            <v>m³</v>
          </cell>
          <cell r="D485">
            <v>0</v>
          </cell>
          <cell r="E485">
            <v>81.78</v>
          </cell>
          <cell r="F485">
            <v>81.78</v>
          </cell>
        </row>
        <row r="486">
          <cell r="A486" t="str">
            <v>111606</v>
          </cell>
          <cell r="B486" t="str">
            <v>Lançamento e adensamento de concreto ou massa em estrutura</v>
          </cell>
          <cell r="C486" t="str">
            <v>m³</v>
          </cell>
          <cell r="D486">
            <v>0</v>
          </cell>
          <cell r="E486">
            <v>56.480000000000004</v>
          </cell>
          <cell r="F486">
            <v>56.480000000000004</v>
          </cell>
        </row>
        <row r="487">
          <cell r="A487" t="str">
            <v>111608</v>
          </cell>
          <cell r="B487" t="str">
            <v>Lançamento e adensamento de concreto ou massa por bombeamento</v>
          </cell>
          <cell r="C487" t="str">
            <v>m³</v>
          </cell>
          <cell r="D487">
            <v>34.799999999999997</v>
          </cell>
          <cell r="E487">
            <v>62.36</v>
          </cell>
          <cell r="F487">
            <v>97.16</v>
          </cell>
        </row>
        <row r="488">
          <cell r="A488" t="str">
            <v>111622</v>
          </cell>
          <cell r="B488" t="str">
            <v>Nivelamento de piso em concreto com acabadora de superfície</v>
          </cell>
          <cell r="C488" t="str">
            <v>m²</v>
          </cell>
          <cell r="D488">
            <v>12.24</v>
          </cell>
          <cell r="E488">
            <v>0</v>
          </cell>
          <cell r="F488">
            <v>12.24</v>
          </cell>
        </row>
        <row r="489">
          <cell r="A489" t="str">
            <v>111802</v>
          </cell>
          <cell r="B489" t="str">
            <v>Lastro de areia</v>
          </cell>
          <cell r="C489" t="str">
            <v>m³</v>
          </cell>
          <cell r="D489">
            <v>86.54</v>
          </cell>
          <cell r="E489">
            <v>33.99</v>
          </cell>
          <cell r="F489">
            <v>120.53</v>
          </cell>
        </row>
        <row r="490">
          <cell r="A490" t="str">
            <v>111804</v>
          </cell>
          <cell r="B490" t="str">
            <v>Lastro de pedra britada</v>
          </cell>
          <cell r="C490" t="str">
            <v>m³</v>
          </cell>
          <cell r="D490">
            <v>78.819999999999993</v>
          </cell>
          <cell r="E490">
            <v>14.57</v>
          </cell>
          <cell r="F490">
            <v>93.39</v>
          </cell>
        </row>
        <row r="491">
          <cell r="A491" t="str">
            <v>111806</v>
          </cell>
          <cell r="B491" t="str">
            <v>Lona plástica</v>
          </cell>
          <cell r="C491" t="str">
            <v>m²</v>
          </cell>
          <cell r="D491">
            <v>0.96</v>
          </cell>
          <cell r="E491">
            <v>0.28999999999999998</v>
          </cell>
          <cell r="F491">
            <v>1.25</v>
          </cell>
        </row>
        <row r="492">
          <cell r="A492" t="str">
            <v>111807</v>
          </cell>
          <cell r="B492" t="str">
            <v>Enchimento de laje com concreto celular com densidade de 1.200 kg/m³</v>
          </cell>
          <cell r="C492" t="str">
            <v>m³</v>
          </cell>
          <cell r="D492">
            <v>323.01</v>
          </cell>
          <cell r="E492">
            <v>24.85</v>
          </cell>
          <cell r="F492">
            <v>347.86</v>
          </cell>
        </row>
        <row r="493">
          <cell r="A493" t="str">
            <v>111808</v>
          </cell>
          <cell r="B493" t="str">
            <v>Enchimento de laje com tijolos cerâmicos furados</v>
          </cell>
          <cell r="C493" t="str">
            <v>m³</v>
          </cell>
          <cell r="D493">
            <v>144.38</v>
          </cell>
          <cell r="E493">
            <v>19.420000000000002</v>
          </cell>
          <cell r="F493">
            <v>163.80000000000001</v>
          </cell>
        </row>
        <row r="494">
          <cell r="A494" t="str">
            <v>111811</v>
          </cell>
          <cell r="B494" t="str">
            <v>Enchimento de nichos em geral, com material proveniente de entulho</v>
          </cell>
          <cell r="C494" t="str">
            <v>m³</v>
          </cell>
          <cell r="D494">
            <v>0</v>
          </cell>
          <cell r="E494">
            <v>19.420000000000002</v>
          </cell>
          <cell r="F494">
            <v>19.420000000000002</v>
          </cell>
        </row>
        <row r="495">
          <cell r="A495" t="str">
            <v>111814</v>
          </cell>
          <cell r="B495" t="str">
            <v>Lastro e/ou fundação em rachão mecanizado</v>
          </cell>
          <cell r="C495" t="str">
            <v>m³</v>
          </cell>
          <cell r="D495">
            <v>94.320000000000007</v>
          </cell>
          <cell r="E495">
            <v>9.7100000000000009</v>
          </cell>
          <cell r="F495">
            <v>104.03</v>
          </cell>
        </row>
        <row r="496">
          <cell r="A496" t="str">
            <v>111815</v>
          </cell>
          <cell r="B496" t="str">
            <v>Lastro e/ou fundação em rachão manual</v>
          </cell>
          <cell r="C496" t="str">
            <v>m³</v>
          </cell>
          <cell r="D496">
            <v>81.260000000000005</v>
          </cell>
          <cell r="E496">
            <v>29.13</v>
          </cell>
          <cell r="F496">
            <v>110.39</v>
          </cell>
        </row>
        <row r="497">
          <cell r="A497" t="str">
            <v>111816</v>
          </cell>
          <cell r="B497" t="str">
            <v>Enchimento de nichos em geral, com areia</v>
          </cell>
          <cell r="C497" t="str">
            <v>m³</v>
          </cell>
          <cell r="D497">
            <v>86.54</v>
          </cell>
          <cell r="E497">
            <v>45.75</v>
          </cell>
          <cell r="F497">
            <v>132.29</v>
          </cell>
        </row>
        <row r="498">
          <cell r="A498" t="str">
            <v>111818</v>
          </cell>
          <cell r="B498" t="str">
            <v>Colchão de areia</v>
          </cell>
          <cell r="C498" t="str">
            <v>m³</v>
          </cell>
          <cell r="D498">
            <v>94.820000000000007</v>
          </cell>
          <cell r="E498">
            <v>0.22</v>
          </cell>
          <cell r="F498">
            <v>95.04</v>
          </cell>
        </row>
        <row r="499">
          <cell r="A499" t="str">
            <v>112003</v>
          </cell>
          <cell r="B499" t="str">
            <v>Cura química de concreto à base de película emulsionada</v>
          </cell>
          <cell r="C499" t="str">
            <v>m²</v>
          </cell>
          <cell r="D499">
            <v>0.69000000000000006</v>
          </cell>
          <cell r="E499">
            <v>2.4300000000000002</v>
          </cell>
          <cell r="F499">
            <v>3.12</v>
          </cell>
        </row>
        <row r="500">
          <cell r="A500" t="str">
            <v>112005</v>
          </cell>
          <cell r="B500" t="str">
            <v>Corte de junta de dilatação, com serra de disco diamantado para pisos</v>
          </cell>
          <cell r="C500" t="str">
            <v>m</v>
          </cell>
          <cell r="D500">
            <v>8.9499999999999993</v>
          </cell>
          <cell r="E500">
            <v>0</v>
          </cell>
          <cell r="F500">
            <v>8.9499999999999993</v>
          </cell>
        </row>
        <row r="501">
          <cell r="A501" t="str">
            <v>112009</v>
          </cell>
          <cell r="B501" t="str">
            <v>Selante endurecedor de concreto antipó</v>
          </cell>
          <cell r="C501" t="str">
            <v>m²</v>
          </cell>
          <cell r="D501">
            <v>1.8</v>
          </cell>
          <cell r="E501">
            <v>2.4300000000000002</v>
          </cell>
          <cell r="F501">
            <v>4.2300000000000004</v>
          </cell>
        </row>
        <row r="502">
          <cell r="A502" t="str">
            <v>112012</v>
          </cell>
          <cell r="B502" t="str">
            <v>Reparo superficial com argamassa polimérica (tixotrópica), bicomponente</v>
          </cell>
          <cell r="C502" t="str">
            <v>m³</v>
          </cell>
          <cell r="D502">
            <v>4612.8100000000004</v>
          </cell>
          <cell r="E502">
            <v>840.46</v>
          </cell>
          <cell r="F502">
            <v>5453.27</v>
          </cell>
        </row>
        <row r="503">
          <cell r="A503" t="str">
            <v>112013</v>
          </cell>
          <cell r="B503" t="str">
            <v>Tratamento de fissuras estáveis (não ativas) em elementos de concreto</v>
          </cell>
          <cell r="C503" t="str">
            <v>m</v>
          </cell>
          <cell r="D503">
            <v>68.98</v>
          </cell>
          <cell r="E503">
            <v>64.41</v>
          </cell>
          <cell r="F503">
            <v>133.38999999999999</v>
          </cell>
        </row>
        <row r="504">
          <cell r="A504" t="str">
            <v>120102</v>
          </cell>
          <cell r="B504" t="str">
            <v>Broca em concreto armado diâmetro de 20 cm - completa</v>
          </cell>
          <cell r="C504" t="str">
            <v>m</v>
          </cell>
          <cell r="D504">
            <v>11.17</v>
          </cell>
          <cell r="E504">
            <v>22.650000000000002</v>
          </cell>
          <cell r="F504">
            <v>33.82</v>
          </cell>
        </row>
        <row r="505">
          <cell r="A505" t="str">
            <v>120104</v>
          </cell>
          <cell r="B505" t="str">
            <v>Broca em concreto armado diâmetro de 25 cm - completa</v>
          </cell>
          <cell r="C505" t="str">
            <v>m</v>
          </cell>
          <cell r="D505">
            <v>15.76</v>
          </cell>
          <cell r="E505">
            <v>24.26</v>
          </cell>
          <cell r="F505">
            <v>40.020000000000003</v>
          </cell>
        </row>
        <row r="506">
          <cell r="A506" t="str">
            <v>120106</v>
          </cell>
          <cell r="B506" t="str">
            <v>Broca em concreto armado diâmetro de 30 cm - completa</v>
          </cell>
          <cell r="C506" t="str">
            <v>m</v>
          </cell>
          <cell r="D506">
            <v>22.37</v>
          </cell>
          <cell r="E506">
            <v>26.43</v>
          </cell>
          <cell r="F506">
            <v>48.800000000000004</v>
          </cell>
        </row>
        <row r="507">
          <cell r="A507" t="str">
            <v>120401</v>
          </cell>
          <cell r="B507" t="str">
            <v>Taxa de mobilização para estaca pré-moldada</v>
          </cell>
          <cell r="C507" t="str">
            <v>tx</v>
          </cell>
          <cell r="D507">
            <v>8297.14</v>
          </cell>
          <cell r="E507">
            <v>0</v>
          </cell>
          <cell r="F507">
            <v>8297.14</v>
          </cell>
        </row>
        <row r="508">
          <cell r="A508" t="str">
            <v>120402</v>
          </cell>
          <cell r="B508" t="str">
            <v>Estaca pré-moldada de concreto até 20 t</v>
          </cell>
          <cell r="C508" t="str">
            <v>m</v>
          </cell>
          <cell r="D508">
            <v>66.19</v>
          </cell>
          <cell r="E508">
            <v>0.97</v>
          </cell>
          <cell r="F508">
            <v>67.16</v>
          </cell>
        </row>
        <row r="509">
          <cell r="A509" t="str">
            <v>120403</v>
          </cell>
          <cell r="B509" t="str">
            <v>Estaca pré-moldada de concreto até 30 t</v>
          </cell>
          <cell r="C509" t="str">
            <v>m</v>
          </cell>
          <cell r="D509">
            <v>71.510000000000005</v>
          </cell>
          <cell r="E509">
            <v>0.97</v>
          </cell>
          <cell r="F509">
            <v>72.48</v>
          </cell>
        </row>
        <row r="510">
          <cell r="A510" t="str">
            <v>120404</v>
          </cell>
          <cell r="B510" t="str">
            <v>Estaca pré-moldada de concreto até 40 t</v>
          </cell>
          <cell r="C510" t="str">
            <v>m</v>
          </cell>
          <cell r="D510">
            <v>88.77</v>
          </cell>
          <cell r="E510">
            <v>0.97</v>
          </cell>
          <cell r="F510">
            <v>89.74</v>
          </cell>
        </row>
        <row r="511">
          <cell r="A511" t="str">
            <v>120405</v>
          </cell>
          <cell r="B511" t="str">
            <v>Estaca pré-moldada de concreto até 50 t</v>
          </cell>
          <cell r="C511" t="str">
            <v>m</v>
          </cell>
          <cell r="D511">
            <v>105.84</v>
          </cell>
          <cell r="E511">
            <v>0.97</v>
          </cell>
          <cell r="F511">
            <v>106.81</v>
          </cell>
        </row>
        <row r="512">
          <cell r="A512" t="str">
            <v>120406</v>
          </cell>
          <cell r="B512" t="str">
            <v>Estaca pré-moldada de concreto até 60 t</v>
          </cell>
          <cell r="C512" t="str">
            <v>m</v>
          </cell>
          <cell r="D512">
            <v>136.22</v>
          </cell>
          <cell r="E512">
            <v>0.97</v>
          </cell>
          <cell r="F512">
            <v>137.19</v>
          </cell>
        </row>
        <row r="513">
          <cell r="A513" t="str">
            <v>120407</v>
          </cell>
          <cell r="B513" t="str">
            <v>Estaca pré-moldada de concreto até 70 t</v>
          </cell>
          <cell r="C513" t="str">
            <v>m</v>
          </cell>
          <cell r="D513">
            <v>227.77</v>
          </cell>
          <cell r="E513">
            <v>0.97</v>
          </cell>
          <cell r="F513">
            <v>228.74</v>
          </cell>
        </row>
        <row r="514">
          <cell r="A514" t="str">
            <v>120501</v>
          </cell>
          <cell r="B514" t="str">
            <v>Taxa de mobilização para estaca escavada</v>
          </cell>
          <cell r="C514" t="str">
            <v>tx</v>
          </cell>
          <cell r="D514">
            <v>1303.57</v>
          </cell>
          <cell r="E514">
            <v>0</v>
          </cell>
          <cell r="F514">
            <v>1303.57</v>
          </cell>
        </row>
        <row r="515">
          <cell r="A515" t="str">
            <v>120502</v>
          </cell>
          <cell r="B515" t="str">
            <v>Estaca escavada mecanicamente, diâmetro de 25 cm até 20 t</v>
          </cell>
          <cell r="C515" t="str">
            <v>m</v>
          </cell>
          <cell r="D515">
            <v>23.7</v>
          </cell>
          <cell r="E515">
            <v>7.16</v>
          </cell>
          <cell r="F515">
            <v>30.86</v>
          </cell>
        </row>
        <row r="516">
          <cell r="A516" t="str">
            <v>120503</v>
          </cell>
          <cell r="B516" t="str">
            <v>Estaca escavada mecanicamente, diâmetro de 30 cm até 30 t</v>
          </cell>
          <cell r="C516" t="str">
            <v>m</v>
          </cell>
          <cell r="D516">
            <v>31.32</v>
          </cell>
          <cell r="E516">
            <v>10.35</v>
          </cell>
          <cell r="F516">
            <v>41.67</v>
          </cell>
        </row>
        <row r="517">
          <cell r="A517" t="str">
            <v>120504</v>
          </cell>
          <cell r="B517" t="str">
            <v>Estaca escavada mecanicamente, diâmetro de 35 cm até 40 t</v>
          </cell>
          <cell r="C517" t="str">
            <v>m</v>
          </cell>
          <cell r="D517">
            <v>40.72</v>
          </cell>
          <cell r="E517">
            <v>14.18</v>
          </cell>
          <cell r="F517">
            <v>54.9</v>
          </cell>
        </row>
        <row r="518">
          <cell r="A518" t="str">
            <v>120515</v>
          </cell>
          <cell r="B518" t="str">
            <v>Estaca escavada mecanicamente, diâmetro de 40 cm até 50 t</v>
          </cell>
          <cell r="C518" t="str">
            <v>m</v>
          </cell>
          <cell r="D518">
            <v>51.86</v>
          </cell>
          <cell r="E518">
            <v>18.75</v>
          </cell>
          <cell r="F518">
            <v>70.61</v>
          </cell>
        </row>
        <row r="519">
          <cell r="A519" t="str">
            <v>120601</v>
          </cell>
          <cell r="B519" t="str">
            <v>Taxa de mobilização para estaca tipo Strauss</v>
          </cell>
          <cell r="C519" t="str">
            <v>tx</v>
          </cell>
          <cell r="D519">
            <v>1464</v>
          </cell>
          <cell r="E519">
            <v>0</v>
          </cell>
          <cell r="F519">
            <v>1464</v>
          </cell>
        </row>
        <row r="520">
          <cell r="A520" t="str">
            <v>120602</v>
          </cell>
          <cell r="B520" t="str">
            <v>Estaca tipo Strauss, diâmetro de 25 cm até 20 t</v>
          </cell>
          <cell r="C520" t="str">
            <v>m</v>
          </cell>
          <cell r="D520">
            <v>43.67</v>
          </cell>
          <cell r="E520">
            <v>6.04</v>
          </cell>
          <cell r="F520">
            <v>49.71</v>
          </cell>
        </row>
        <row r="521">
          <cell r="A521" t="str">
            <v>120603</v>
          </cell>
          <cell r="B521" t="str">
            <v>Estaca tipo Strauss, diâmetro de 32 cm até 30 t</v>
          </cell>
          <cell r="C521" t="str">
            <v>m</v>
          </cell>
          <cell r="D521">
            <v>52.51</v>
          </cell>
          <cell r="E521">
            <v>8.7100000000000009</v>
          </cell>
          <cell r="F521">
            <v>61.22</v>
          </cell>
        </row>
        <row r="522">
          <cell r="A522" t="str">
            <v>120604</v>
          </cell>
          <cell r="B522" t="str">
            <v>Estaca tipo Strauss, diâmetro de 38 cm até 40 t</v>
          </cell>
          <cell r="C522" t="str">
            <v>m</v>
          </cell>
          <cell r="D522">
            <v>66.849999999999994</v>
          </cell>
          <cell r="E522">
            <v>11.870000000000001</v>
          </cell>
          <cell r="F522">
            <v>78.72</v>
          </cell>
        </row>
        <row r="523">
          <cell r="A523" t="str">
            <v>120608</v>
          </cell>
          <cell r="B523" t="str">
            <v>Estaca tipo Strauss, diâmetro de 45 cm até 60 t</v>
          </cell>
          <cell r="C523" t="str">
            <v>m</v>
          </cell>
          <cell r="D523">
            <v>104.54</v>
          </cell>
          <cell r="E523">
            <v>15.48</v>
          </cell>
          <cell r="F523">
            <v>120.02</v>
          </cell>
        </row>
        <row r="524">
          <cell r="A524" t="str">
            <v>120701</v>
          </cell>
          <cell r="B524" t="str">
            <v>Taxa de mobilização para estaca tipo Raiz em solo</v>
          </cell>
          <cell r="C524" t="str">
            <v>tx</v>
          </cell>
          <cell r="D524">
            <v>12999.27</v>
          </cell>
          <cell r="E524">
            <v>0</v>
          </cell>
          <cell r="F524">
            <v>12999.27</v>
          </cell>
        </row>
        <row r="525">
          <cell r="A525" t="str">
            <v>120703</v>
          </cell>
          <cell r="B525" t="str">
            <v>Estaca tipo Raiz, diâmetro de 10 cm para 10 t, em solo</v>
          </cell>
          <cell r="C525" t="str">
            <v>m</v>
          </cell>
          <cell r="D525">
            <v>129.22999999999999</v>
          </cell>
          <cell r="E525">
            <v>4.3600000000000003</v>
          </cell>
          <cell r="F525">
            <v>133.59</v>
          </cell>
        </row>
        <row r="526">
          <cell r="A526" t="str">
            <v>120705</v>
          </cell>
          <cell r="B526" t="str">
            <v>Estaca tipo Raiz, diâmetro de 12 cm para 15 t, em solo</v>
          </cell>
          <cell r="C526" t="str">
            <v>m</v>
          </cell>
          <cell r="D526">
            <v>143.72</v>
          </cell>
          <cell r="E526">
            <v>5.44</v>
          </cell>
          <cell r="F526">
            <v>149.16</v>
          </cell>
        </row>
        <row r="527">
          <cell r="A527" t="str">
            <v>120706</v>
          </cell>
          <cell r="B527" t="str">
            <v>Estaca tipo Raiz, diâmetro de 15 cm para 25 t, em solo</v>
          </cell>
          <cell r="C527" t="str">
            <v>m</v>
          </cell>
          <cell r="D527">
            <v>170.07</v>
          </cell>
          <cell r="E527">
            <v>8.2100000000000009</v>
          </cell>
          <cell r="F527">
            <v>178.28</v>
          </cell>
        </row>
        <row r="528">
          <cell r="A528" t="str">
            <v>120707</v>
          </cell>
          <cell r="B528" t="str">
            <v>Estaca tipo Raiz, diâmetro de 16 cm para 35 t, em solo</v>
          </cell>
          <cell r="C528" t="str">
            <v>m</v>
          </cell>
          <cell r="D528">
            <v>188.53</v>
          </cell>
          <cell r="E528">
            <v>11.46</v>
          </cell>
          <cell r="F528">
            <v>199.99</v>
          </cell>
        </row>
        <row r="529">
          <cell r="A529" t="str">
            <v>120709</v>
          </cell>
          <cell r="B529" t="str">
            <v>Estaca tipo Raiz, diâmetro de 20 cm para 50 t, em solo</v>
          </cell>
          <cell r="C529" t="str">
            <v>m</v>
          </cell>
          <cell r="D529">
            <v>226.5</v>
          </cell>
          <cell r="E529">
            <v>17.489999999999998</v>
          </cell>
          <cell r="F529">
            <v>243.99</v>
          </cell>
        </row>
        <row r="530">
          <cell r="A530" t="str">
            <v>120710</v>
          </cell>
          <cell r="B530" t="str">
            <v>Estaca tipo Raiz, diâmetro de 25 cm para 80 t, em solo</v>
          </cell>
          <cell r="C530" t="str">
            <v>m</v>
          </cell>
          <cell r="D530">
            <v>257.74</v>
          </cell>
          <cell r="E530">
            <v>20.5</v>
          </cell>
          <cell r="F530">
            <v>278.24</v>
          </cell>
        </row>
        <row r="531">
          <cell r="A531" t="str">
            <v>120711</v>
          </cell>
          <cell r="B531" t="str">
            <v>Estaca tipo Raiz, diâmetro de 31 cm para 100 t, em solo</v>
          </cell>
          <cell r="C531" t="str">
            <v>m</v>
          </cell>
          <cell r="D531">
            <v>313.77</v>
          </cell>
          <cell r="E531">
            <v>24.23</v>
          </cell>
          <cell r="F531">
            <v>338</v>
          </cell>
        </row>
        <row r="532">
          <cell r="A532" t="str">
            <v>120713</v>
          </cell>
          <cell r="B532" t="str">
            <v>Estaca tipo Raiz, diâmetro de 40 cm para 130 t, em solo</v>
          </cell>
          <cell r="C532" t="str">
            <v>m</v>
          </cell>
          <cell r="D532">
            <v>387.85</v>
          </cell>
          <cell r="E532">
            <v>20.5</v>
          </cell>
          <cell r="F532">
            <v>408.35</v>
          </cell>
        </row>
        <row r="533">
          <cell r="A533" t="str">
            <v>120901</v>
          </cell>
          <cell r="B533" t="str">
            <v>Taxa de mobilização para tubulão escavado mecanicamente</v>
          </cell>
          <cell r="C533" t="str">
            <v>tx</v>
          </cell>
          <cell r="D533">
            <v>1385</v>
          </cell>
          <cell r="E533">
            <v>0</v>
          </cell>
          <cell r="F533">
            <v>1385</v>
          </cell>
        </row>
        <row r="534">
          <cell r="A534" t="str">
            <v>120902</v>
          </cell>
          <cell r="B534" t="str">
            <v>Abertura de fuste mecanizado diâmetro de 50 cm</v>
          </cell>
          <cell r="C534" t="str">
            <v>m</v>
          </cell>
          <cell r="D534">
            <v>19.86</v>
          </cell>
          <cell r="E534">
            <v>0</v>
          </cell>
          <cell r="F534">
            <v>19.86</v>
          </cell>
        </row>
        <row r="535">
          <cell r="A535" t="str">
            <v>120904</v>
          </cell>
          <cell r="B535" t="str">
            <v>Abertura de fuste mecanizado diâmetro de 60 cm</v>
          </cell>
          <cell r="C535" t="str">
            <v>m</v>
          </cell>
          <cell r="D535">
            <v>24</v>
          </cell>
          <cell r="E535">
            <v>0</v>
          </cell>
          <cell r="F535">
            <v>24</v>
          </cell>
        </row>
        <row r="536">
          <cell r="A536" t="str">
            <v>120906</v>
          </cell>
          <cell r="B536" t="str">
            <v>Abertura de fuste mecanizado diâmetro de 80 cm</v>
          </cell>
          <cell r="C536" t="str">
            <v>m</v>
          </cell>
          <cell r="D536">
            <v>39.270000000000003</v>
          </cell>
          <cell r="E536">
            <v>0</v>
          </cell>
          <cell r="F536">
            <v>39.270000000000003</v>
          </cell>
        </row>
        <row r="537">
          <cell r="A537" t="str">
            <v>120907</v>
          </cell>
          <cell r="B537" t="str">
            <v>Abertura de fuste manual diâmetro de 80 cm</v>
          </cell>
          <cell r="C537" t="str">
            <v>m</v>
          </cell>
          <cell r="D537">
            <v>102.44</v>
          </cell>
          <cell r="E537">
            <v>0</v>
          </cell>
          <cell r="F537">
            <v>102.44</v>
          </cell>
        </row>
        <row r="538">
          <cell r="A538" t="str">
            <v>120908</v>
          </cell>
          <cell r="B538" t="str">
            <v>Abertura de fuste manual diâmetro de 100 cm</v>
          </cell>
          <cell r="C538" t="str">
            <v>m</v>
          </cell>
          <cell r="D538">
            <v>152.06</v>
          </cell>
          <cell r="E538">
            <v>0</v>
          </cell>
          <cell r="F538">
            <v>152.06</v>
          </cell>
        </row>
        <row r="539">
          <cell r="A539" t="str">
            <v>120910</v>
          </cell>
          <cell r="B539" t="str">
            <v>Abertura de fuste manual diâmetro de 120 cm</v>
          </cell>
          <cell r="C539" t="str">
            <v>m</v>
          </cell>
          <cell r="D539">
            <v>226.59</v>
          </cell>
          <cell r="E539">
            <v>0</v>
          </cell>
          <cell r="F539">
            <v>226.59</v>
          </cell>
        </row>
        <row r="540">
          <cell r="A540" t="str">
            <v>120912</v>
          </cell>
          <cell r="B540" t="str">
            <v>Abertura de fuste manual diâmetro de 70 cm</v>
          </cell>
          <cell r="C540" t="str">
            <v>m</v>
          </cell>
          <cell r="D540">
            <v>72.33</v>
          </cell>
          <cell r="E540">
            <v>0</v>
          </cell>
          <cell r="F540">
            <v>72.33</v>
          </cell>
        </row>
        <row r="541">
          <cell r="A541" t="str">
            <v>120913</v>
          </cell>
          <cell r="B541" t="str">
            <v>Abertura de fuste manual diâmetro de 60cm</v>
          </cell>
          <cell r="C541" t="str">
            <v>m</v>
          </cell>
          <cell r="D541">
            <v>62.4</v>
          </cell>
          <cell r="E541">
            <v>0</v>
          </cell>
          <cell r="F541">
            <v>62.4</v>
          </cell>
        </row>
        <row r="542">
          <cell r="A542" t="str">
            <v>120950</v>
          </cell>
          <cell r="B542" t="str">
            <v>Alargamento de base a céu aberto</v>
          </cell>
          <cell r="C542" t="str">
            <v>m³</v>
          </cell>
          <cell r="D542">
            <v>259.56</v>
          </cell>
          <cell r="E542">
            <v>0</v>
          </cell>
          <cell r="F542">
            <v>259.56</v>
          </cell>
        </row>
        <row r="543">
          <cell r="A543" t="str">
            <v>121201</v>
          </cell>
          <cell r="B543" t="str">
            <v>Taxa de mobilização para estaca tipo hélice contínua em solo</v>
          </cell>
          <cell r="C543" t="str">
            <v>tx</v>
          </cell>
          <cell r="D543">
            <v>23282</v>
          </cell>
          <cell r="E543">
            <v>0</v>
          </cell>
          <cell r="F543">
            <v>23282</v>
          </cell>
        </row>
        <row r="544">
          <cell r="A544" t="str">
            <v>121202</v>
          </cell>
          <cell r="B544" t="str">
            <v>Estaca tipo hélice contínua, diâmetro de 35 cm em solo</v>
          </cell>
          <cell r="C544" t="str">
            <v>m</v>
          </cell>
          <cell r="D544">
            <v>45.74</v>
          </cell>
          <cell r="E544">
            <v>2.59</v>
          </cell>
          <cell r="F544">
            <v>48.33</v>
          </cell>
        </row>
        <row r="545">
          <cell r="A545" t="str">
            <v>121203</v>
          </cell>
          <cell r="B545" t="str">
            <v>Estaca tipo hélice contínua, diâmetro de 60 cm em solo</v>
          </cell>
          <cell r="C545" t="str">
            <v>m</v>
          </cell>
          <cell r="D545">
            <v>90.18</v>
          </cell>
          <cell r="E545">
            <v>2.59</v>
          </cell>
          <cell r="F545">
            <v>92.77</v>
          </cell>
        </row>
        <row r="546">
          <cell r="A546" t="str">
            <v>121204</v>
          </cell>
          <cell r="B546" t="str">
            <v>Estaca tipo hélice contínua, diâmetro de 30 cm em solo</v>
          </cell>
          <cell r="C546" t="str">
            <v>m</v>
          </cell>
          <cell r="D546">
            <v>38.93</v>
          </cell>
          <cell r="E546">
            <v>2.59</v>
          </cell>
          <cell r="F546">
            <v>41.52</v>
          </cell>
        </row>
        <row r="547">
          <cell r="A547" t="str">
            <v>121205</v>
          </cell>
          <cell r="B547" t="str">
            <v>Estaca tipo hélice contínua, diâmetro de 25 cm em solo</v>
          </cell>
          <cell r="C547" t="str">
            <v>m</v>
          </cell>
          <cell r="D547">
            <v>34.700000000000003</v>
          </cell>
          <cell r="E547">
            <v>2.59</v>
          </cell>
          <cell r="F547">
            <v>37.29</v>
          </cell>
        </row>
        <row r="548">
          <cell r="A548" t="str">
            <v>121206</v>
          </cell>
          <cell r="B548" t="str">
            <v>Estaca tipo hélice contínua, diâmetro de 40 cm em solo</v>
          </cell>
          <cell r="C548" t="str">
            <v>m</v>
          </cell>
          <cell r="D548">
            <v>54.01</v>
          </cell>
          <cell r="E548">
            <v>2.59</v>
          </cell>
          <cell r="F548">
            <v>56.6</v>
          </cell>
        </row>
        <row r="549">
          <cell r="A549" t="str">
            <v>121207</v>
          </cell>
          <cell r="B549" t="str">
            <v>Estaca tipo hélice contínua, diâmetro de 50 cm em solo</v>
          </cell>
          <cell r="C549" t="str">
            <v>m</v>
          </cell>
          <cell r="D549">
            <v>67.59</v>
          </cell>
          <cell r="E549">
            <v>2.59</v>
          </cell>
          <cell r="F549">
            <v>70.180000000000007</v>
          </cell>
        </row>
        <row r="550">
          <cell r="A550" t="str">
            <v>121208</v>
          </cell>
          <cell r="B550" t="str">
            <v>Estaca tipo hélice contínua, diâmetro de 100 cm em solo</v>
          </cell>
          <cell r="C550" t="str">
            <v>m</v>
          </cell>
          <cell r="D550">
            <v>187.58</v>
          </cell>
          <cell r="E550">
            <v>2.59</v>
          </cell>
          <cell r="F550">
            <v>190.17000000000002</v>
          </cell>
        </row>
        <row r="551">
          <cell r="A551" t="str">
            <v>121209</v>
          </cell>
          <cell r="B551" t="str">
            <v>Estaca tipo hélice contínua, diâmetro de 70 cm em solo</v>
          </cell>
          <cell r="C551" t="str">
            <v>m</v>
          </cell>
          <cell r="D551">
            <v>106.75</v>
          </cell>
          <cell r="E551">
            <v>2.59</v>
          </cell>
          <cell r="F551">
            <v>109.34</v>
          </cell>
        </row>
        <row r="552">
          <cell r="A552" t="str">
            <v>121210</v>
          </cell>
          <cell r="B552" t="str">
            <v>Estaca tipo hélice contínua, diâmetro de 80 cm em solo</v>
          </cell>
          <cell r="C552" t="str">
            <v>m</v>
          </cell>
          <cell r="D552">
            <v>124.09</v>
          </cell>
          <cell r="E552">
            <v>2.59</v>
          </cell>
          <cell r="F552">
            <v>126.68</v>
          </cell>
        </row>
        <row r="553">
          <cell r="A553" t="str">
            <v>130102</v>
          </cell>
          <cell r="B553" t="str">
            <v>Laje pré-fabricada mista vigota treliçada/lajota cerâmica - LT 12 (8+4) e capa com concreto de 20MPa</v>
          </cell>
          <cell r="C553" t="str">
            <v>m²</v>
          </cell>
          <cell r="D553">
            <v>53.730000000000004</v>
          </cell>
          <cell r="E553">
            <v>16.68</v>
          </cell>
          <cell r="F553">
            <v>70.41</v>
          </cell>
        </row>
        <row r="554">
          <cell r="A554" t="str">
            <v>130104</v>
          </cell>
          <cell r="B554" t="str">
            <v>Laje pré-fabricada mista vigota treliçada/lajota cerâmica - LT 16 (12+4) e capa com concreto de 20MPa</v>
          </cell>
          <cell r="C554" t="str">
            <v>m²</v>
          </cell>
          <cell r="D554">
            <v>66.45</v>
          </cell>
          <cell r="E554">
            <v>18.23</v>
          </cell>
          <cell r="F554">
            <v>84.68</v>
          </cell>
        </row>
        <row r="555">
          <cell r="A555" t="str">
            <v>130106</v>
          </cell>
          <cell r="B555" t="str">
            <v>Laje pré-fabricada mista vigota treliçada/lajota cerâmica - LT 20 (16+4) e capa com concreto de 20MPa</v>
          </cell>
          <cell r="C555" t="str">
            <v>m²</v>
          </cell>
          <cell r="D555">
            <v>75.739999999999995</v>
          </cell>
          <cell r="E555">
            <v>19.79</v>
          </cell>
          <cell r="F555">
            <v>95.53</v>
          </cell>
        </row>
        <row r="556">
          <cell r="A556" t="str">
            <v>130108</v>
          </cell>
          <cell r="B556" t="str">
            <v>Laje pré-fabricada mista vigota treliçada/lajota cerâmica - LT 24 (20+4) e capa com concreto de 20MPa</v>
          </cell>
          <cell r="C556" t="str">
            <v>m²</v>
          </cell>
          <cell r="D556">
            <v>85.98</v>
          </cell>
          <cell r="E556">
            <v>21.35</v>
          </cell>
          <cell r="F556">
            <v>107.33</v>
          </cell>
        </row>
        <row r="557">
          <cell r="A557" t="str">
            <v>130110</v>
          </cell>
          <cell r="B557" t="str">
            <v>Laje pré-fabricada mista vigota treliçada/lajota cerâmica - LT 30 (24+6) e capa com concreto de 20MPa</v>
          </cell>
          <cell r="C557" t="str">
            <v>m²</v>
          </cell>
          <cell r="D557">
            <v>105.29</v>
          </cell>
          <cell r="E557">
            <v>23.330000000000002</v>
          </cell>
          <cell r="F557">
            <v>128.62</v>
          </cell>
        </row>
        <row r="558">
          <cell r="A558" t="str">
            <v>130112</v>
          </cell>
          <cell r="B558" t="str">
            <v>Laje pré-fabricada mista vigota treliçada/lajota cerâmica - LT 12 (8+4) e capa com concreto de 25MPa</v>
          </cell>
          <cell r="C558" t="str">
            <v>m²</v>
          </cell>
          <cell r="D558">
            <v>54.29</v>
          </cell>
          <cell r="E558">
            <v>16.68</v>
          </cell>
          <cell r="F558">
            <v>70.97</v>
          </cell>
        </row>
        <row r="559">
          <cell r="A559" t="str">
            <v>130114</v>
          </cell>
          <cell r="B559" t="str">
            <v>Laje pré-fabricada mista vigota treliçada/lajota cerâmica - LT 16 (12+4) e capa com concreto de 25MPa</v>
          </cell>
          <cell r="C559" t="str">
            <v>m²</v>
          </cell>
          <cell r="D559">
            <v>67.010000000000005</v>
          </cell>
          <cell r="E559">
            <v>18.23</v>
          </cell>
          <cell r="F559">
            <v>85.24</v>
          </cell>
        </row>
        <row r="560">
          <cell r="A560" t="str">
            <v>130116</v>
          </cell>
          <cell r="B560" t="str">
            <v>Laje pré-fabricada mista vigota treliçada/lajota cerâmica - LT 20 (16+4) e capa com concreto de 25MPa</v>
          </cell>
          <cell r="C560" t="str">
            <v>m²</v>
          </cell>
          <cell r="D560">
            <v>76.3</v>
          </cell>
          <cell r="E560">
            <v>19.79</v>
          </cell>
          <cell r="F560">
            <v>96.09</v>
          </cell>
        </row>
        <row r="561">
          <cell r="A561" t="str">
            <v>130118</v>
          </cell>
          <cell r="B561" t="str">
            <v>Laje pré-fabricada mista vigota treliçada/lajota cerâmica - LT 24 (20+4) e capa com concreto de 25MPa</v>
          </cell>
          <cell r="C561" t="str">
            <v>m²</v>
          </cell>
          <cell r="D561">
            <v>86.54</v>
          </cell>
          <cell r="E561">
            <v>21.35</v>
          </cell>
          <cell r="F561">
            <v>107.89</v>
          </cell>
        </row>
        <row r="562">
          <cell r="A562" t="str">
            <v>130120</v>
          </cell>
          <cell r="B562" t="str">
            <v>Laje pré-fabricada mista vigota treliçada/lajota cerâmica - LT 30 (24+6) e capa com concreto de 25MPa</v>
          </cell>
          <cell r="C562" t="str">
            <v>m²</v>
          </cell>
          <cell r="D562">
            <v>106.13</v>
          </cell>
          <cell r="E562">
            <v>23.330000000000002</v>
          </cell>
          <cell r="F562">
            <v>129.46</v>
          </cell>
        </row>
        <row r="563">
          <cell r="A563" t="str">
            <v>130202</v>
          </cell>
          <cell r="B563" t="str">
            <v>Laje pré-fabricada mista vigota protendida/lajota cerâmica - LP 10 (7+3) e capa com concreto de 20MPa</v>
          </cell>
          <cell r="C563" t="str">
            <v>m²</v>
          </cell>
          <cell r="D563">
            <v>72.67</v>
          </cell>
          <cell r="E563">
            <v>16.68</v>
          </cell>
          <cell r="F563">
            <v>89.350000000000009</v>
          </cell>
        </row>
        <row r="564">
          <cell r="A564" t="str">
            <v>130204</v>
          </cell>
          <cell r="B564" t="str">
            <v>Laje pré-fabricada mista vigota protendida/lajota cerâmica - LP 12 (8+4) e capa com concreto de 20MPa</v>
          </cell>
          <cell r="C564" t="str">
            <v>m²</v>
          </cell>
          <cell r="D564">
            <v>72.67</v>
          </cell>
          <cell r="E564">
            <v>18.23</v>
          </cell>
          <cell r="F564">
            <v>90.9</v>
          </cell>
        </row>
        <row r="565">
          <cell r="A565" t="str">
            <v>130206</v>
          </cell>
          <cell r="B565" t="str">
            <v>Laje pré-fabricada mista vigota protendida/lajota cerâmica - LP 16 (12+4) e capa com concreto de 20MPa</v>
          </cell>
          <cell r="C565" t="str">
            <v>m²</v>
          </cell>
          <cell r="D565">
            <v>79.44</v>
          </cell>
          <cell r="E565">
            <v>19.79</v>
          </cell>
          <cell r="F565">
            <v>99.23</v>
          </cell>
        </row>
        <row r="566">
          <cell r="A566" t="str">
            <v>130208</v>
          </cell>
          <cell r="B566" t="str">
            <v>Laje pré-fabricada mista vigota protendida/lajota cerâmica - LP 20 (16+4) e capa com concreto de 20MPa</v>
          </cell>
          <cell r="C566" t="str">
            <v>m²</v>
          </cell>
          <cell r="D566">
            <v>85.01</v>
          </cell>
          <cell r="E566">
            <v>21.35</v>
          </cell>
          <cell r="F566">
            <v>106.36</v>
          </cell>
        </row>
        <row r="567">
          <cell r="A567" t="str">
            <v>130210</v>
          </cell>
          <cell r="B567" t="str">
            <v>Laje pré-fabricada mista vigota protendida/lajota cerâmica - LP 25 (20+5) e capa com concreto de 20MPa</v>
          </cell>
          <cell r="C567" t="str">
            <v>m²</v>
          </cell>
          <cell r="D567">
            <v>94.27</v>
          </cell>
          <cell r="E567">
            <v>23.43</v>
          </cell>
          <cell r="F567">
            <v>117.7</v>
          </cell>
        </row>
        <row r="568">
          <cell r="A568" t="str">
            <v>130212</v>
          </cell>
          <cell r="B568" t="str">
            <v>Laje pré-fabricada mista vigota protendida/lajota cerâmica - LP 10 (7+3) e capa com concreto de 25MPa</v>
          </cell>
          <cell r="C568" t="str">
            <v>m²</v>
          </cell>
          <cell r="D568">
            <v>73.23</v>
          </cell>
          <cell r="E568">
            <v>16.68</v>
          </cell>
          <cell r="F568">
            <v>89.91</v>
          </cell>
        </row>
        <row r="569">
          <cell r="A569" t="str">
            <v>130214</v>
          </cell>
          <cell r="B569" t="str">
            <v>Laje pré-fabricada mista vigota protendida/lajota cerâmica - LP 12 (8+4) e capa com concreto de 25MPa</v>
          </cell>
          <cell r="C569" t="str">
            <v>m²</v>
          </cell>
          <cell r="D569">
            <v>73.23</v>
          </cell>
          <cell r="E569">
            <v>18.23</v>
          </cell>
          <cell r="F569">
            <v>91.460000000000008</v>
          </cell>
        </row>
        <row r="570">
          <cell r="A570" t="str">
            <v>130216</v>
          </cell>
          <cell r="B570" t="str">
            <v>Laje pré-fabricada mista vigota protendida/lajota cerâmica - LP 16 (12+4) e capa com concreto de 25MPa</v>
          </cell>
          <cell r="C570" t="str">
            <v>m²</v>
          </cell>
          <cell r="D570">
            <v>80</v>
          </cell>
          <cell r="E570">
            <v>19.79</v>
          </cell>
          <cell r="F570">
            <v>99.79</v>
          </cell>
        </row>
        <row r="571">
          <cell r="A571" t="str">
            <v>130218</v>
          </cell>
          <cell r="B571" t="str">
            <v>Laje pré-fabricada mista vigota protendida/lajota cerâmica - LP 20 (16+4) e capa com concreto de 25MPa</v>
          </cell>
          <cell r="C571" t="str">
            <v>m²</v>
          </cell>
          <cell r="D571">
            <v>85.570000000000007</v>
          </cell>
          <cell r="E571">
            <v>21.35</v>
          </cell>
          <cell r="F571">
            <v>106.92</v>
          </cell>
        </row>
        <row r="572">
          <cell r="A572" t="str">
            <v>130220</v>
          </cell>
          <cell r="B572" t="str">
            <v>Laje pré-fabricada mista vigota protendida/lajota cerâmica - LP 25 (20+5) e capa com concreto de 25MPa</v>
          </cell>
          <cell r="C572" t="str">
            <v>m²</v>
          </cell>
          <cell r="D572">
            <v>95.87</v>
          </cell>
          <cell r="E572">
            <v>23.330000000000002</v>
          </cell>
          <cell r="F572">
            <v>119.2</v>
          </cell>
        </row>
        <row r="573">
          <cell r="A573" t="str">
            <v>130311</v>
          </cell>
          <cell r="B573" t="str">
            <v>Laje em painel pré-fabricado protendido alveolar, espessura 9 cm</v>
          </cell>
          <cell r="C573" t="str">
            <v>m²</v>
          </cell>
          <cell r="D573">
            <v>115.10000000000001</v>
          </cell>
          <cell r="E573">
            <v>4.21</v>
          </cell>
          <cell r="F573">
            <v>119.31</v>
          </cell>
        </row>
        <row r="574">
          <cell r="A574" t="str">
            <v>130313</v>
          </cell>
          <cell r="B574" t="str">
            <v>Laje em painel pré-fabricado protendido alveolar, espessura 12 cm</v>
          </cell>
          <cell r="C574" t="str">
            <v>m²</v>
          </cell>
          <cell r="D574">
            <v>131.16999999999999</v>
          </cell>
          <cell r="E574">
            <v>4.21</v>
          </cell>
          <cell r="F574">
            <v>135.38</v>
          </cell>
        </row>
        <row r="575">
          <cell r="A575" t="str">
            <v>130315</v>
          </cell>
          <cell r="B575" t="str">
            <v>Laje em painel pré-fabricado protendido alveolar, espessura 20 cm</v>
          </cell>
          <cell r="C575" t="str">
            <v>m²</v>
          </cell>
          <cell r="D575">
            <v>173.21</v>
          </cell>
          <cell r="E575">
            <v>4.21</v>
          </cell>
          <cell r="F575">
            <v>177.42000000000002</v>
          </cell>
        </row>
        <row r="576">
          <cell r="A576" t="str">
            <v>130316</v>
          </cell>
          <cell r="B576" t="str">
            <v>Laje em painel pré-fabricado protendido alveolar, espessura 25 cm</v>
          </cell>
          <cell r="C576" t="str">
            <v>m²</v>
          </cell>
          <cell r="D576">
            <v>215.92000000000002</v>
          </cell>
          <cell r="E576">
            <v>4.21</v>
          </cell>
          <cell r="F576">
            <v>220.13</v>
          </cell>
        </row>
        <row r="577">
          <cell r="A577" t="str">
            <v>130317</v>
          </cell>
          <cell r="B577" t="str">
            <v>Laje em painel pré-fabricado protendido alveolar, espessura 16 cm</v>
          </cell>
          <cell r="C577" t="str">
            <v>m²</v>
          </cell>
          <cell r="D577">
            <v>153.69999999999999</v>
          </cell>
          <cell r="E577">
            <v>4.21</v>
          </cell>
          <cell r="F577">
            <v>157.91</v>
          </cell>
        </row>
        <row r="578">
          <cell r="A578" t="str">
            <v>130505</v>
          </cell>
          <cell r="B578" t="str">
            <v>Pré-laje em painel pré-fabricado treliçado, com EPS, H= 25 cm</v>
          </cell>
          <cell r="C578" t="str">
            <v>m²</v>
          </cell>
          <cell r="D578">
            <v>102.9</v>
          </cell>
          <cell r="E578">
            <v>5.8</v>
          </cell>
          <cell r="F578">
            <v>108.7</v>
          </cell>
        </row>
        <row r="579">
          <cell r="A579" t="str">
            <v>130506</v>
          </cell>
          <cell r="B579" t="str">
            <v>Pré-laje em painel pré-fabricado treliçado, com EPS, H= 20 cm</v>
          </cell>
          <cell r="C579" t="str">
            <v>m²</v>
          </cell>
          <cell r="D579">
            <v>84.87</v>
          </cell>
          <cell r="E579">
            <v>5.69</v>
          </cell>
          <cell r="F579">
            <v>90.56</v>
          </cell>
        </row>
        <row r="580">
          <cell r="A580" t="str">
            <v>130507</v>
          </cell>
          <cell r="B580" t="str">
            <v>Pré-laje em painel pré-fabricado treliçado, com EPS, H= 12 cm</v>
          </cell>
          <cell r="C580" t="str">
            <v>m²</v>
          </cell>
          <cell r="D580">
            <v>68.27</v>
          </cell>
          <cell r="E580">
            <v>5.15</v>
          </cell>
          <cell r="F580">
            <v>73.42</v>
          </cell>
        </row>
        <row r="581">
          <cell r="A581" t="str">
            <v>130508</v>
          </cell>
          <cell r="B581" t="str">
            <v>Pré-laje em painel pré-fabricado treliçado, com EPS, H= 8 cm</v>
          </cell>
          <cell r="C581" t="str">
            <v>m²</v>
          </cell>
          <cell r="D581">
            <v>58.88</v>
          </cell>
          <cell r="E581">
            <v>4.88</v>
          </cell>
          <cell r="F581">
            <v>63.76</v>
          </cell>
        </row>
        <row r="582">
          <cell r="A582" t="str">
            <v>130509</v>
          </cell>
          <cell r="B582" t="str">
            <v>Pré-laje em painel pré-fabricado treliçado, com EPS, H= 16 cm</v>
          </cell>
          <cell r="C582" t="str">
            <v>m²</v>
          </cell>
          <cell r="D582">
            <v>76.180000000000007</v>
          </cell>
          <cell r="E582">
            <v>5.42</v>
          </cell>
          <cell r="F582">
            <v>81.599999999999994</v>
          </cell>
        </row>
        <row r="583">
          <cell r="A583" t="str">
            <v>130510</v>
          </cell>
          <cell r="B583" t="str">
            <v>Pré-laje em painel pré-fabricado treliçado, H= 8 cm</v>
          </cell>
          <cell r="C583" t="str">
            <v>m²</v>
          </cell>
          <cell r="D583">
            <v>52.050000000000004</v>
          </cell>
          <cell r="E583">
            <v>4.88</v>
          </cell>
          <cell r="F583">
            <v>56.93</v>
          </cell>
        </row>
        <row r="584">
          <cell r="A584" t="str">
            <v>130511</v>
          </cell>
          <cell r="B584" t="str">
            <v>Pré-laje em painel pré-fabricado treliçado, H= 12 cm</v>
          </cell>
          <cell r="C584" t="str">
            <v>m²</v>
          </cell>
          <cell r="D584">
            <v>59.01</v>
          </cell>
          <cell r="E584">
            <v>5.15</v>
          </cell>
          <cell r="F584">
            <v>64.16</v>
          </cell>
        </row>
        <row r="585">
          <cell r="A585" t="str">
            <v>130514</v>
          </cell>
          <cell r="B585" t="str">
            <v>Pré-laje em painel pré-fabricado treliçado, H= 10 cm</v>
          </cell>
          <cell r="C585" t="str">
            <v>m²</v>
          </cell>
          <cell r="D585">
            <v>57.33</v>
          </cell>
          <cell r="E585">
            <v>5.01</v>
          </cell>
          <cell r="F585">
            <v>62.34</v>
          </cell>
        </row>
        <row r="586">
          <cell r="A586" t="str">
            <v>130515</v>
          </cell>
          <cell r="B586" t="str">
            <v>Pré-laje em painel pré-fabricado treliçado, H= 16 cm</v>
          </cell>
          <cell r="C586" t="str">
            <v>m²</v>
          </cell>
          <cell r="D586">
            <v>66.010000000000005</v>
          </cell>
          <cell r="E586">
            <v>5.42</v>
          </cell>
          <cell r="F586">
            <v>71.430000000000007</v>
          </cell>
        </row>
        <row r="587">
          <cell r="A587" t="str">
            <v>130516</v>
          </cell>
          <cell r="B587" t="str">
            <v>Pré-laje em painel pré-fabricado treliçado, H= 20 cm</v>
          </cell>
          <cell r="C587" t="str">
            <v>m²</v>
          </cell>
          <cell r="D587">
            <v>72.150000000000006</v>
          </cell>
          <cell r="E587">
            <v>5.69</v>
          </cell>
          <cell r="F587">
            <v>77.84</v>
          </cell>
        </row>
        <row r="588">
          <cell r="A588" t="str">
            <v>130517</v>
          </cell>
          <cell r="B588" t="str">
            <v>Pré-laje em painel pré-fabricado treliçado, H= 24 cm</v>
          </cell>
          <cell r="C588" t="str">
            <v>m²</v>
          </cell>
          <cell r="D588">
            <v>85.24</v>
          </cell>
          <cell r="E588">
            <v>5.8</v>
          </cell>
          <cell r="F588">
            <v>91.04</v>
          </cell>
        </row>
        <row r="589">
          <cell r="A589" t="str">
            <v>140102</v>
          </cell>
          <cell r="B589" t="str">
            <v>Alvenaria de embasamento em tijolo maciço comum</v>
          </cell>
          <cell r="C589" t="str">
            <v>m³</v>
          </cell>
          <cell r="D589">
            <v>196.55</v>
          </cell>
          <cell r="E589">
            <v>166.92000000000002</v>
          </cell>
          <cell r="F589">
            <v>363.47</v>
          </cell>
        </row>
        <row r="590">
          <cell r="A590" t="str">
            <v>140104</v>
          </cell>
          <cell r="B590" t="str">
            <v>Alvenaria de embasamento em bloco de concreto com 9 cm</v>
          </cell>
          <cell r="C590" t="str">
            <v>m²</v>
          </cell>
          <cell r="D590">
            <v>22.54</v>
          </cell>
          <cell r="E590">
            <v>20.55</v>
          </cell>
          <cell r="F590">
            <v>43.09</v>
          </cell>
        </row>
        <row r="591">
          <cell r="A591" t="str">
            <v>140105</v>
          </cell>
          <cell r="B591" t="str">
            <v>Alvenaria de embasamento em bloco de concreto com 14 cm</v>
          </cell>
          <cell r="C591" t="str">
            <v>m²</v>
          </cell>
          <cell r="D591">
            <v>26.3</v>
          </cell>
          <cell r="E591">
            <v>21.5</v>
          </cell>
          <cell r="F591">
            <v>47.800000000000004</v>
          </cell>
        </row>
        <row r="592">
          <cell r="A592" t="str">
            <v>140106</v>
          </cell>
          <cell r="B592" t="str">
            <v>Alvenaria de embasamento em bloco de concreto com 19 cm</v>
          </cell>
          <cell r="C592" t="str">
            <v>m²</v>
          </cell>
          <cell r="D592">
            <v>35.979999999999997</v>
          </cell>
          <cell r="E592">
            <v>22.69</v>
          </cell>
          <cell r="F592">
            <v>58.67</v>
          </cell>
        </row>
        <row r="593">
          <cell r="A593" t="str">
            <v>140202</v>
          </cell>
          <cell r="B593" t="str">
            <v>Alvenaria de elevação de 1/4 tijolo maciço comum</v>
          </cell>
          <cell r="C593" t="str">
            <v>m²</v>
          </cell>
          <cell r="D593">
            <v>10.93</v>
          </cell>
          <cell r="E593">
            <v>22.44</v>
          </cell>
          <cell r="F593">
            <v>33.369999999999997</v>
          </cell>
        </row>
        <row r="594">
          <cell r="A594" t="str">
            <v>140203</v>
          </cell>
          <cell r="B594" t="str">
            <v>Alvenaria de elevação de 1/2 tijolo maciço comum</v>
          </cell>
          <cell r="C594" t="str">
            <v>m²</v>
          </cell>
          <cell r="D594">
            <v>23.12</v>
          </cell>
          <cell r="E594">
            <v>34.6</v>
          </cell>
          <cell r="F594">
            <v>57.72</v>
          </cell>
        </row>
        <row r="595">
          <cell r="A595" t="str">
            <v>140204</v>
          </cell>
          <cell r="B595" t="str">
            <v>Alvenaria de elevação de 1 tijolo maciço comum</v>
          </cell>
          <cell r="C595" t="str">
            <v>m²</v>
          </cell>
          <cell r="D595">
            <v>48.14</v>
          </cell>
          <cell r="E595">
            <v>57.54</v>
          </cell>
          <cell r="F595">
            <v>105.68</v>
          </cell>
        </row>
        <row r="596">
          <cell r="A596" t="str">
            <v>140205</v>
          </cell>
          <cell r="B596" t="str">
            <v>Alvenaria de elevação de 1 1/2 tijolo maciço comum</v>
          </cell>
          <cell r="C596" t="str">
            <v>m²</v>
          </cell>
          <cell r="D596">
            <v>71.349999999999994</v>
          </cell>
          <cell r="E596">
            <v>71.89</v>
          </cell>
          <cell r="F596">
            <v>143.24</v>
          </cell>
        </row>
        <row r="597">
          <cell r="A597" t="str">
            <v>140207</v>
          </cell>
          <cell r="B597" t="str">
            <v>Alvenaria de elevação de 1/2 tijolo maciço aparente</v>
          </cell>
          <cell r="C597" t="str">
            <v>m²</v>
          </cell>
          <cell r="D597">
            <v>62.32</v>
          </cell>
          <cell r="E597">
            <v>46.36</v>
          </cell>
          <cell r="F597">
            <v>108.68</v>
          </cell>
        </row>
        <row r="598">
          <cell r="A598" t="str">
            <v>140208</v>
          </cell>
          <cell r="B598" t="str">
            <v>Alvenaria de elevação de 1 tijolo maciço aparente</v>
          </cell>
          <cell r="C598" t="str">
            <v>m²</v>
          </cell>
          <cell r="D598">
            <v>126.54</v>
          </cell>
          <cell r="E598">
            <v>69.3</v>
          </cell>
          <cell r="F598">
            <v>195.84</v>
          </cell>
        </row>
        <row r="599">
          <cell r="A599" t="str">
            <v>140302</v>
          </cell>
          <cell r="B599" t="str">
            <v>Alvenaria de elevação de 1/4 tijolo laminado</v>
          </cell>
          <cell r="C599" t="str">
            <v>m²</v>
          </cell>
          <cell r="D599">
            <v>40.21</v>
          </cell>
          <cell r="E599">
            <v>34.200000000000003</v>
          </cell>
          <cell r="F599">
            <v>74.41</v>
          </cell>
        </row>
        <row r="600">
          <cell r="A600" t="str">
            <v>140304</v>
          </cell>
          <cell r="B600" t="str">
            <v>Alvenaria de elevação de 1/2 tijolo laminado</v>
          </cell>
          <cell r="C600" t="str">
            <v>m²</v>
          </cell>
          <cell r="D600">
            <v>83.320000000000007</v>
          </cell>
          <cell r="E600">
            <v>46.36</v>
          </cell>
          <cell r="F600">
            <v>129.68</v>
          </cell>
        </row>
        <row r="601">
          <cell r="A601" t="str">
            <v>140306</v>
          </cell>
          <cell r="B601" t="str">
            <v>Alvenaria de elevação de 1 tijolo laminado</v>
          </cell>
          <cell r="C601" t="str">
            <v>m²</v>
          </cell>
          <cell r="D601">
            <v>168.54</v>
          </cell>
          <cell r="E601">
            <v>69.3</v>
          </cell>
          <cell r="F601">
            <v>237.84</v>
          </cell>
        </row>
        <row r="602">
          <cell r="A602" t="str">
            <v>140420</v>
          </cell>
          <cell r="B602" t="str">
            <v>Alvenaria de bloco cerâmico de vedação, uso revestido, de 9 cm</v>
          </cell>
          <cell r="C602" t="str">
            <v>m²</v>
          </cell>
          <cell r="D602">
            <v>21.11</v>
          </cell>
          <cell r="E602">
            <v>14.950000000000001</v>
          </cell>
          <cell r="F602">
            <v>36.06</v>
          </cell>
        </row>
        <row r="603">
          <cell r="A603" t="str">
            <v>140421</v>
          </cell>
          <cell r="B603" t="str">
            <v>Alvenaria de bloco cerâmico de vedação, uso revestido, de 14 cm</v>
          </cell>
          <cell r="C603" t="str">
            <v>m²</v>
          </cell>
          <cell r="D603">
            <v>26.76</v>
          </cell>
          <cell r="E603">
            <v>16.29</v>
          </cell>
          <cell r="F603">
            <v>43.050000000000004</v>
          </cell>
        </row>
        <row r="604">
          <cell r="A604" t="str">
            <v>140422</v>
          </cell>
          <cell r="B604" t="str">
            <v>Alvenaria de bloco cerâmico de vedação, uso revestido, de 19 cm</v>
          </cell>
          <cell r="C604" t="str">
            <v>m²</v>
          </cell>
          <cell r="D604">
            <v>33.25</v>
          </cell>
          <cell r="E604">
            <v>17.54</v>
          </cell>
          <cell r="F604">
            <v>50.79</v>
          </cell>
        </row>
        <row r="605">
          <cell r="A605" t="str">
            <v>140505</v>
          </cell>
          <cell r="B605" t="str">
            <v>Alvenaria de bloco cerâmico estrutural, uso revestido, de 14 cm</v>
          </cell>
          <cell r="C605" t="str">
            <v>m²</v>
          </cell>
          <cell r="D605">
            <v>29.080000000000002</v>
          </cell>
          <cell r="E605">
            <v>21.5</v>
          </cell>
          <cell r="F605">
            <v>50.58</v>
          </cell>
        </row>
        <row r="606">
          <cell r="A606" t="str">
            <v>140506</v>
          </cell>
          <cell r="B606" t="str">
            <v>Alvenaria de bloco cerâmico estrutural, uso revestido, de 19 cm</v>
          </cell>
          <cell r="C606" t="str">
            <v>m²</v>
          </cell>
          <cell r="D606">
            <v>36.06</v>
          </cell>
          <cell r="E606">
            <v>22.69</v>
          </cell>
          <cell r="F606">
            <v>58.75</v>
          </cell>
        </row>
        <row r="607">
          <cell r="A607" t="str">
            <v>141010</v>
          </cell>
          <cell r="B607" t="str">
            <v>Alvenaria de bloco de concreto de vedação, uso revestido, de 9 cm</v>
          </cell>
          <cell r="C607" t="str">
            <v>m²</v>
          </cell>
          <cell r="D607">
            <v>22.07</v>
          </cell>
          <cell r="E607">
            <v>14.85</v>
          </cell>
          <cell r="F607">
            <v>36.92</v>
          </cell>
        </row>
        <row r="608">
          <cell r="A608" t="str">
            <v>141011</v>
          </cell>
          <cell r="B608" t="str">
            <v>Alvenaria de bloco de concreto de vedação, uso revestido, de 14 cm</v>
          </cell>
          <cell r="C608" t="str">
            <v>m²</v>
          </cell>
          <cell r="D608">
            <v>25.53</v>
          </cell>
          <cell r="E608">
            <v>15.030000000000001</v>
          </cell>
          <cell r="F608">
            <v>40.56</v>
          </cell>
        </row>
        <row r="609">
          <cell r="A609" t="str">
            <v>141012</v>
          </cell>
          <cell r="B609" t="str">
            <v>Alvenaria de bloco de concreto de vedação, uso revestido, de 19 cm</v>
          </cell>
          <cell r="C609" t="str">
            <v>m²</v>
          </cell>
          <cell r="D609">
            <v>34.86</v>
          </cell>
          <cell r="E609">
            <v>17.34</v>
          </cell>
          <cell r="F609">
            <v>52.2</v>
          </cell>
        </row>
        <row r="610">
          <cell r="A610" t="str">
            <v>141013</v>
          </cell>
          <cell r="B610" t="str">
            <v>Alvenaria de bloco de concreto de vedação, uso aparente, de 9 cm</v>
          </cell>
          <cell r="C610" t="str">
            <v>m²</v>
          </cell>
          <cell r="D610">
            <v>22.48</v>
          </cell>
          <cell r="E610">
            <v>19.36</v>
          </cell>
          <cell r="F610">
            <v>41.84</v>
          </cell>
        </row>
        <row r="611">
          <cell r="A611" t="str">
            <v>141014</v>
          </cell>
          <cell r="B611" t="str">
            <v>Alvenaria de bloco de concreto de vedação, uso aparente, de 14 cm</v>
          </cell>
          <cell r="C611" t="str">
            <v>m²</v>
          </cell>
          <cell r="D611">
            <v>24.88</v>
          </cell>
          <cell r="E611">
            <v>20.82</v>
          </cell>
          <cell r="F611">
            <v>45.7</v>
          </cell>
        </row>
        <row r="612">
          <cell r="A612" t="str">
            <v>141015</v>
          </cell>
          <cell r="B612" t="str">
            <v>Alvenaria de bloco de concreto de vedação, uso aparente, de 19 cm</v>
          </cell>
          <cell r="C612" t="str">
            <v>m²</v>
          </cell>
          <cell r="D612">
            <v>35.119999999999997</v>
          </cell>
          <cell r="E612">
            <v>22.29</v>
          </cell>
          <cell r="F612">
            <v>57.410000000000004</v>
          </cell>
        </row>
        <row r="613">
          <cell r="A613" t="str">
            <v>141122</v>
          </cell>
          <cell r="B613" t="str">
            <v>Alvenaria de bloco de concreto estrutural, uso revestido, de 14 cm</v>
          </cell>
          <cell r="C613" t="str">
            <v>m²</v>
          </cell>
          <cell r="D613">
            <v>29.150000000000002</v>
          </cell>
          <cell r="E613">
            <v>18.25</v>
          </cell>
          <cell r="F613">
            <v>47.4</v>
          </cell>
        </row>
        <row r="614">
          <cell r="A614" t="str">
            <v>141123</v>
          </cell>
          <cell r="B614" t="str">
            <v>Alvenaria de bloco de concreto estrutural, uso revestido, de 19 cm</v>
          </cell>
          <cell r="C614" t="str">
            <v>m²</v>
          </cell>
          <cell r="D614">
            <v>38.58</v>
          </cell>
          <cell r="E614">
            <v>18.63</v>
          </cell>
          <cell r="F614">
            <v>57.21</v>
          </cell>
        </row>
        <row r="615">
          <cell r="A615" t="str">
            <v>141124</v>
          </cell>
          <cell r="B615" t="str">
            <v>Alvenaria de bloco de concreto estrutural, uso aparente, de 14 cm</v>
          </cell>
          <cell r="C615" t="str">
            <v>m²</v>
          </cell>
          <cell r="D615">
            <v>32.42</v>
          </cell>
          <cell r="E615">
            <v>18.25</v>
          </cell>
          <cell r="F615">
            <v>50.67</v>
          </cell>
        </row>
        <row r="616">
          <cell r="A616" t="str">
            <v>141125</v>
          </cell>
          <cell r="B616" t="str">
            <v>Alvenaria de bloco de concreto estrutural, uso aparente, de 19 cm</v>
          </cell>
          <cell r="C616" t="str">
            <v>m²</v>
          </cell>
          <cell r="D616">
            <v>40.020000000000003</v>
          </cell>
          <cell r="E616">
            <v>18.63</v>
          </cell>
          <cell r="F616">
            <v>58.65</v>
          </cell>
        </row>
        <row r="617">
          <cell r="A617" t="str">
            <v>141126</v>
          </cell>
          <cell r="B617" t="str">
            <v>Alvenaria de bloco de concreto estrutural, uso aparente, de 14 cm - classe A</v>
          </cell>
          <cell r="C617" t="str">
            <v>m²</v>
          </cell>
          <cell r="D617">
            <v>35.700000000000003</v>
          </cell>
          <cell r="E617">
            <v>18.25</v>
          </cell>
          <cell r="F617">
            <v>53.95</v>
          </cell>
        </row>
        <row r="618">
          <cell r="A618" t="str">
            <v>141127</v>
          </cell>
          <cell r="B618" t="str">
            <v>Alvenaria de bloco de concreto estrutural, uso aparente, de 19 cm - classe A</v>
          </cell>
          <cell r="C618" t="str">
            <v>m²</v>
          </cell>
          <cell r="D618">
            <v>45</v>
          </cell>
          <cell r="E618">
            <v>18.63</v>
          </cell>
          <cell r="F618">
            <v>63.63</v>
          </cell>
        </row>
        <row r="619">
          <cell r="A619" t="str">
            <v>141506</v>
          </cell>
          <cell r="B619" t="str">
            <v>Alvenaria em bloco de concreto celular autoclavado, uso revestido, de 9/10 cm - classe C 25</v>
          </cell>
          <cell r="C619" t="str">
            <v>m²</v>
          </cell>
          <cell r="D619">
            <v>43.99</v>
          </cell>
          <cell r="E619">
            <v>7.45</v>
          </cell>
          <cell r="F619">
            <v>51.44</v>
          </cell>
        </row>
        <row r="620">
          <cell r="A620" t="str">
            <v>141510</v>
          </cell>
          <cell r="B620" t="str">
            <v>Alvenaria em bloco de concreto celular autoclavado, uso revestido, de 11/12,5 cm - classe C 25</v>
          </cell>
          <cell r="C620" t="str">
            <v>m²</v>
          </cell>
          <cell r="D620">
            <v>57.69</v>
          </cell>
          <cell r="E620">
            <v>7.6000000000000005</v>
          </cell>
          <cell r="F620">
            <v>65.290000000000006</v>
          </cell>
        </row>
        <row r="621">
          <cell r="A621" t="str">
            <v>141512</v>
          </cell>
          <cell r="B621" t="str">
            <v>Alvenaria em bloco de concreto celular autoclavado, uso revestido, de 14/15 cm - classe C 25</v>
          </cell>
          <cell r="C621" t="str">
            <v>m²</v>
          </cell>
          <cell r="D621">
            <v>69.19</v>
          </cell>
          <cell r="E621">
            <v>7.74</v>
          </cell>
          <cell r="F621">
            <v>76.930000000000007</v>
          </cell>
        </row>
        <row r="622">
          <cell r="A622" t="str">
            <v>141514</v>
          </cell>
          <cell r="B622" t="str">
            <v>Alvenaria em bloco de concreto celular autoclavado, uso revestido, de 19/20 cm - classe C 25</v>
          </cell>
          <cell r="C622" t="str">
            <v>m²</v>
          </cell>
          <cell r="D622">
            <v>93.75</v>
          </cell>
          <cell r="E622">
            <v>8.0299999999999994</v>
          </cell>
          <cell r="F622">
            <v>101.78</v>
          </cell>
        </row>
        <row r="623">
          <cell r="A623" t="str">
            <v>142001</v>
          </cell>
          <cell r="B623" t="str">
            <v>Vergas, contravergas e pilaretes de concreto armado</v>
          </cell>
          <cell r="C623" t="str">
            <v>m³</v>
          </cell>
          <cell r="D623">
            <v>449.71000000000004</v>
          </cell>
          <cell r="E623">
            <v>402.85</v>
          </cell>
          <cell r="F623">
            <v>852.56000000000006</v>
          </cell>
        </row>
        <row r="624">
          <cell r="A624" t="str">
            <v>142002</v>
          </cell>
          <cell r="B624" t="str">
            <v>Cimalha em concreto com pingadeira</v>
          </cell>
          <cell r="C624" t="str">
            <v>m</v>
          </cell>
          <cell r="D624">
            <v>2.0699999999999998</v>
          </cell>
          <cell r="E624">
            <v>3.59</v>
          </cell>
          <cell r="F624">
            <v>5.66</v>
          </cell>
        </row>
        <row r="625">
          <cell r="A625" t="str">
            <v>142504</v>
          </cell>
          <cell r="B625" t="str">
            <v>Alvenaria em bloco de vidro com armação</v>
          </cell>
          <cell r="C625" t="str">
            <v>m²</v>
          </cell>
          <cell r="D625">
            <v>304.13</v>
          </cell>
          <cell r="E625">
            <v>56.75</v>
          </cell>
          <cell r="F625">
            <v>360.88</v>
          </cell>
        </row>
        <row r="626">
          <cell r="A626" t="str">
            <v>142803</v>
          </cell>
          <cell r="B626" t="str">
            <v>Elemento vazado em concreto, tipo quadriculado - 39 x 39 x 10 cm</v>
          </cell>
          <cell r="C626" t="str">
            <v>m²</v>
          </cell>
          <cell r="D626">
            <v>65.72</v>
          </cell>
          <cell r="E626">
            <v>32.020000000000003</v>
          </cell>
          <cell r="F626">
            <v>97.740000000000009</v>
          </cell>
        </row>
        <row r="627">
          <cell r="A627" t="str">
            <v>142806</v>
          </cell>
          <cell r="B627" t="str">
            <v>Elemento vazado em concreto, tipo veneziana - 39 x 10 x 10 cm</v>
          </cell>
          <cell r="C627" t="str">
            <v>m²</v>
          </cell>
          <cell r="D627">
            <v>119.03</v>
          </cell>
          <cell r="E627">
            <v>68.39</v>
          </cell>
          <cell r="F627">
            <v>187.42000000000002</v>
          </cell>
        </row>
        <row r="628">
          <cell r="A628" t="str">
            <v>142810</v>
          </cell>
          <cell r="B628" t="str">
            <v>Elemento vazado em vidro tipo veneziana capelinha - 20 x 10 x 10 cm</v>
          </cell>
          <cell r="C628" t="str">
            <v>m²</v>
          </cell>
          <cell r="D628">
            <v>884.43000000000006</v>
          </cell>
          <cell r="E628">
            <v>86.84</v>
          </cell>
          <cell r="F628">
            <v>971.27</v>
          </cell>
        </row>
        <row r="629">
          <cell r="A629" t="str">
            <v>142811</v>
          </cell>
          <cell r="B629" t="str">
            <v>Elemento vazado em concreto, tipo veneziana - 39 x 39 x 10 cm</v>
          </cell>
          <cell r="C629" t="str">
            <v>m²</v>
          </cell>
          <cell r="D629">
            <v>119.88</v>
          </cell>
          <cell r="E629">
            <v>32.03</v>
          </cell>
          <cell r="F629">
            <v>151.91</v>
          </cell>
        </row>
        <row r="630">
          <cell r="A630" t="str">
            <v>142812</v>
          </cell>
          <cell r="B630" t="str">
            <v>Elemento vazado em vidro tipo veneziana - 20 x 10 x 10 cm</v>
          </cell>
          <cell r="C630" t="str">
            <v>m²</v>
          </cell>
          <cell r="D630">
            <v>766.43000000000006</v>
          </cell>
          <cell r="E630">
            <v>86.84</v>
          </cell>
          <cell r="F630">
            <v>853.27</v>
          </cell>
        </row>
        <row r="631">
          <cell r="A631" t="str">
            <v>142814</v>
          </cell>
          <cell r="B631" t="str">
            <v>Elemento vazado em vidro tipo veneziana - 20 x 20 x 6 cm</v>
          </cell>
          <cell r="C631" t="str">
            <v>m²</v>
          </cell>
          <cell r="D631">
            <v>470.11</v>
          </cell>
          <cell r="E631">
            <v>57.660000000000004</v>
          </cell>
          <cell r="F631">
            <v>527.77</v>
          </cell>
        </row>
        <row r="632">
          <cell r="A632" t="str">
            <v>143001</v>
          </cell>
          <cell r="B632" t="str">
            <v>Divisória em placas de granito com espessura de 3 cm</v>
          </cell>
          <cell r="C632" t="str">
            <v>m²</v>
          </cell>
          <cell r="D632">
            <v>573.79</v>
          </cell>
          <cell r="E632">
            <v>37.409999999999997</v>
          </cell>
          <cell r="F632">
            <v>611.20000000000005</v>
          </cell>
        </row>
        <row r="633">
          <cell r="A633" t="str">
            <v>143002</v>
          </cell>
          <cell r="B633" t="str">
            <v>Divisória em placas de granilite com espessura de 3 cm</v>
          </cell>
          <cell r="C633" t="str">
            <v>m²</v>
          </cell>
          <cell r="D633">
            <v>140.53</v>
          </cell>
          <cell r="E633">
            <v>0</v>
          </cell>
          <cell r="F633">
            <v>140.53</v>
          </cell>
        </row>
        <row r="634">
          <cell r="A634" t="str">
            <v>143004</v>
          </cell>
          <cell r="B634" t="str">
            <v>Divisória em placas de ardósia com espessura de 2 cm</v>
          </cell>
          <cell r="C634" t="str">
            <v>m²</v>
          </cell>
          <cell r="D634">
            <v>183.62</v>
          </cell>
          <cell r="E634">
            <v>74.83</v>
          </cell>
          <cell r="F634">
            <v>258.45</v>
          </cell>
        </row>
        <row r="635">
          <cell r="A635" t="str">
            <v>143007</v>
          </cell>
          <cell r="B635" t="str">
            <v>Divisória sanitária em painel laminado melamínico estrutural, perfis em alumínio, inclusive ferragem completa para vão de porta</v>
          </cell>
          <cell r="C635" t="str">
            <v>m²</v>
          </cell>
          <cell r="D635">
            <v>366.69</v>
          </cell>
          <cell r="E635">
            <v>0</v>
          </cell>
          <cell r="F635">
            <v>366.69</v>
          </cell>
        </row>
        <row r="636">
          <cell r="A636" t="str">
            <v>143008</v>
          </cell>
          <cell r="B636" t="str">
            <v>Divisão para mictório em placas de mármore branco com 3 cm</v>
          </cell>
          <cell r="C636" t="str">
            <v>m²</v>
          </cell>
          <cell r="D636">
            <v>550.79</v>
          </cell>
          <cell r="E636">
            <v>37.409999999999997</v>
          </cell>
          <cell r="F636">
            <v>588.20000000000005</v>
          </cell>
        </row>
        <row r="637">
          <cell r="A637" t="str">
            <v>143011</v>
          </cell>
          <cell r="B637" t="str">
            <v>Divisória cega tipo naval, acabamento em laminado fenólico melamínico, com 3,5 cm</v>
          </cell>
          <cell r="C637" t="str">
            <v>m²</v>
          </cell>
          <cell r="D637">
            <v>80.64</v>
          </cell>
          <cell r="E637">
            <v>0</v>
          </cell>
          <cell r="F637">
            <v>80.64</v>
          </cell>
        </row>
        <row r="638">
          <cell r="A638" t="str">
            <v>143016</v>
          </cell>
          <cell r="B638" t="str">
            <v>Fechamento e divisória em placas de gesso acartonado, resistência ao fogo 60 minutos, espessura total de 12 cm, com miolo em lã de vidro</v>
          </cell>
          <cell r="C638" t="str">
            <v>m²</v>
          </cell>
          <cell r="D638">
            <v>102.85000000000001</v>
          </cell>
          <cell r="E638">
            <v>0</v>
          </cell>
          <cell r="F638">
            <v>102.85000000000001</v>
          </cell>
        </row>
        <row r="639">
          <cell r="A639" t="str">
            <v>143019</v>
          </cell>
          <cell r="B639" t="str">
            <v>Divisória cega tipo naval com miolo mineral, acabamento em laminado melamínico, com 3,5 cm</v>
          </cell>
          <cell r="C639" t="str">
            <v>m²</v>
          </cell>
          <cell r="D639">
            <v>89.49</v>
          </cell>
          <cell r="E639">
            <v>0</v>
          </cell>
          <cell r="F639">
            <v>89.49</v>
          </cell>
        </row>
        <row r="640">
          <cell r="A640" t="str">
            <v>143023</v>
          </cell>
          <cell r="B640" t="str">
            <v>Divisória painel/vidro/vidro tipo naval, acabamento em laminado fenólico melamínico, com 3,5 cm</v>
          </cell>
          <cell r="C640" t="str">
            <v>m²</v>
          </cell>
          <cell r="D640">
            <v>97</v>
          </cell>
          <cell r="E640">
            <v>0</v>
          </cell>
          <cell r="F640">
            <v>97</v>
          </cell>
        </row>
        <row r="641">
          <cell r="A641" t="str">
            <v>143024</v>
          </cell>
          <cell r="B641" t="str">
            <v>Divisória em PVC com perfis de alumínio anodizado, espessura de 35 mm</v>
          </cell>
          <cell r="C641" t="str">
            <v>m²</v>
          </cell>
          <cell r="D641">
            <v>153.86000000000001</v>
          </cell>
          <cell r="E641">
            <v>0</v>
          </cell>
          <cell r="F641">
            <v>153.86000000000001</v>
          </cell>
        </row>
        <row r="642">
          <cell r="A642" t="str">
            <v>143026</v>
          </cell>
          <cell r="B642" t="str">
            <v>Fechamento e divisória em placas de gesso acartonado, resistência ao fogo 30 minutos, espessura total de 7,3 cm</v>
          </cell>
          <cell r="C642" t="str">
            <v>m²</v>
          </cell>
          <cell r="D642">
            <v>72.55</v>
          </cell>
          <cell r="E642">
            <v>0</v>
          </cell>
          <cell r="F642">
            <v>72.55</v>
          </cell>
        </row>
        <row r="643">
          <cell r="A643" t="str">
            <v>143027</v>
          </cell>
          <cell r="B643" t="str">
            <v>Fechamento e divisória em placas de gesso acartonado, resistência ao fogo 30 minutos, espessura total de 7,3 cm, com miolo em lã de rocha</v>
          </cell>
          <cell r="C643" t="str">
            <v>m²</v>
          </cell>
          <cell r="D643">
            <v>104.06</v>
          </cell>
          <cell r="E643">
            <v>0</v>
          </cell>
          <cell r="F643">
            <v>104.06</v>
          </cell>
        </row>
        <row r="644">
          <cell r="A644" t="str">
            <v>143030</v>
          </cell>
          <cell r="B644" t="str">
            <v>Fechamento e divisória em placas de gesso acartonado, resistência ao fogo 30 minutos, espessura total de 10 cm, com miolo em lã de rocha</v>
          </cell>
          <cell r="C644" t="str">
            <v>m²</v>
          </cell>
          <cell r="D644">
            <v>122.84</v>
          </cell>
          <cell r="E644">
            <v>0</v>
          </cell>
          <cell r="F644">
            <v>122.84</v>
          </cell>
        </row>
        <row r="645">
          <cell r="A645" t="str">
            <v>143031</v>
          </cell>
          <cell r="B645" t="str">
            <v>Fechamento e divisória em placas de gesso acartonado, resistência ao fogo 30 minutos, espessura total de 10 cm</v>
          </cell>
          <cell r="C645" t="str">
            <v>m²</v>
          </cell>
          <cell r="D645">
            <v>93.38</v>
          </cell>
          <cell r="E645">
            <v>0</v>
          </cell>
          <cell r="F645">
            <v>93.38</v>
          </cell>
        </row>
        <row r="646">
          <cell r="A646" t="str">
            <v>143041</v>
          </cell>
          <cell r="B646" t="str">
            <v>Fechamento/divisória em placas de gesso acartonado, resistência a umidade, resistência ao fogo 30 minutos, espessura total de 10 cm, com miolo em lã de rocha</v>
          </cell>
          <cell r="C646" t="str">
            <v>m²</v>
          </cell>
          <cell r="D646">
            <v>154.38</v>
          </cell>
          <cell r="E646">
            <v>0</v>
          </cell>
          <cell r="F646">
            <v>154.38</v>
          </cell>
        </row>
        <row r="647">
          <cell r="A647" t="str">
            <v>143044</v>
          </cell>
          <cell r="B647" t="str">
            <v>Fechamento/divisória em placas duplas de gesso acartonado, resistência ao fogo 60 minutos, espessura total de 12 cm, miolo em lã de vidro</v>
          </cell>
          <cell r="C647" t="str">
            <v>m²</v>
          </cell>
          <cell r="D647">
            <v>143</v>
          </cell>
          <cell r="E647">
            <v>0</v>
          </cell>
          <cell r="F647">
            <v>143</v>
          </cell>
        </row>
        <row r="648">
          <cell r="A648" t="str">
            <v>143086</v>
          </cell>
          <cell r="B648" t="str">
            <v>Divisória em placas de granilite com espessura de 4 cm</v>
          </cell>
          <cell r="C648" t="str">
            <v>m²</v>
          </cell>
          <cell r="D648">
            <v>143.71</v>
          </cell>
          <cell r="E648">
            <v>34.71</v>
          </cell>
          <cell r="F648">
            <v>178.42000000000002</v>
          </cell>
        </row>
        <row r="649">
          <cell r="A649" t="str">
            <v>143087</v>
          </cell>
          <cell r="B649" t="str">
            <v>Divisória em placas duplas de gesso acartonado, sistema ´dry wall´, espessura total de 13 cm, resistência ao fogo de 120 minutos, referência 2RF / 2RF</v>
          </cell>
          <cell r="C649" t="str">
            <v>m²</v>
          </cell>
          <cell r="D649">
            <v>147.18</v>
          </cell>
          <cell r="E649">
            <v>0</v>
          </cell>
          <cell r="F649">
            <v>147.18</v>
          </cell>
        </row>
        <row r="650">
          <cell r="A650" t="str">
            <v>143088</v>
          </cell>
          <cell r="B650" t="str">
            <v>Divisória em placas duplas de gesso acartonado, sistema ´dry wall´, espessura total de 12 cm, resistência ao fogo de 60 minutos, referência 2ST / 2RU</v>
          </cell>
          <cell r="C650" t="str">
            <v>m²</v>
          </cell>
          <cell r="D650">
            <v>119.31</v>
          </cell>
          <cell r="E650">
            <v>0</v>
          </cell>
          <cell r="F650">
            <v>119.31</v>
          </cell>
        </row>
        <row r="651">
          <cell r="A651" t="str">
            <v>143089</v>
          </cell>
          <cell r="B651" t="str">
            <v>Divisória em placas duplas de gesso acartonado, sistema ´dry wall´, espessura total de 12 cm, resistência ao fogo de 60 minutos, referência 2RU / 2RU</v>
          </cell>
          <cell r="C651" t="str">
            <v>m²</v>
          </cell>
          <cell r="D651">
            <v>121.99000000000001</v>
          </cell>
          <cell r="E651">
            <v>0</v>
          </cell>
          <cell r="F651">
            <v>121.99000000000001</v>
          </cell>
        </row>
        <row r="652">
          <cell r="A652" t="str">
            <v>143090</v>
          </cell>
          <cell r="B652" t="str">
            <v>Divisória em placas duplas de gesso acartonado, sistema ´dry wall´, espessura total de 9,8 cm, resistência ao fogo de 60 minutos, referência 2ST / 2ST LM</v>
          </cell>
          <cell r="C652" t="str">
            <v>m²</v>
          </cell>
          <cell r="D652">
            <v>123.67</v>
          </cell>
          <cell r="E652">
            <v>0</v>
          </cell>
          <cell r="F652">
            <v>123.67</v>
          </cell>
        </row>
        <row r="653">
          <cell r="A653" t="str">
            <v>143091</v>
          </cell>
          <cell r="B653" t="str">
            <v>Divisória em placas duplas de gesso acartonado, sistema ´dry wall´, espessura total de 9,8 cm, resistência ao fogo de 60 minutos, referência 2RU / 2RU LM</v>
          </cell>
          <cell r="C653" t="str">
            <v>m²</v>
          </cell>
          <cell r="D653">
            <v>149.25</v>
          </cell>
          <cell r="E653">
            <v>0</v>
          </cell>
          <cell r="F653">
            <v>149.25</v>
          </cell>
        </row>
        <row r="654">
          <cell r="A654" t="str">
            <v>143092</v>
          </cell>
          <cell r="B654" t="str">
            <v>Divisória em placas duplas de gesso acartonado, sistema ´dry wall´, espessura total de 9,8 cm, resistência ao fogo de 60 minutos, referência 2ST / 2RU LM</v>
          </cell>
          <cell r="C654" t="str">
            <v>m²</v>
          </cell>
          <cell r="D654">
            <v>129.55000000000001</v>
          </cell>
          <cell r="E654">
            <v>0</v>
          </cell>
          <cell r="F654">
            <v>129.55000000000001</v>
          </cell>
        </row>
        <row r="655">
          <cell r="A655" t="str">
            <v>144004</v>
          </cell>
          <cell r="B655" t="str">
            <v>Recolocação de divisórias em chapas com montantes metálicos</v>
          </cell>
          <cell r="C655" t="str">
            <v>m²</v>
          </cell>
          <cell r="D655">
            <v>0</v>
          </cell>
          <cell r="E655">
            <v>20.87</v>
          </cell>
          <cell r="F655">
            <v>20.87</v>
          </cell>
        </row>
        <row r="656">
          <cell r="A656" t="str">
            <v>150101</v>
          </cell>
          <cell r="B656" t="str">
            <v>Estrutura de madeira tesourada para telha de barro - vãos até 7,00 m</v>
          </cell>
          <cell r="C656" t="str">
            <v>m²</v>
          </cell>
          <cell r="D656">
            <v>49.58</v>
          </cell>
          <cell r="E656">
            <v>26.09</v>
          </cell>
          <cell r="F656">
            <v>75.67</v>
          </cell>
        </row>
        <row r="657">
          <cell r="A657" t="str">
            <v>150102</v>
          </cell>
          <cell r="B657" t="str">
            <v>Estrutura de madeira tesourada para telha de barro - vãos de 7,01 a 10,00 m</v>
          </cell>
          <cell r="C657" t="str">
            <v>m²</v>
          </cell>
          <cell r="D657">
            <v>53.18</v>
          </cell>
          <cell r="E657">
            <v>27.13</v>
          </cell>
          <cell r="F657">
            <v>80.31</v>
          </cell>
        </row>
        <row r="658">
          <cell r="A658" t="str">
            <v>150103</v>
          </cell>
          <cell r="B658" t="str">
            <v>Estrutura de madeira tesourada para telha de barro - vãos de 10,01 a 13,00 m</v>
          </cell>
          <cell r="C658" t="str">
            <v>m²</v>
          </cell>
          <cell r="D658">
            <v>56.79</v>
          </cell>
          <cell r="E658">
            <v>28.17</v>
          </cell>
          <cell r="F658">
            <v>84.960000000000008</v>
          </cell>
        </row>
        <row r="659">
          <cell r="A659" t="str">
            <v>150104</v>
          </cell>
          <cell r="B659" t="str">
            <v>Estrutura de madeira tesourada para telha de barro - vãos de 13,01 a 18,00 m</v>
          </cell>
          <cell r="C659" t="str">
            <v>m²</v>
          </cell>
          <cell r="D659">
            <v>62.28</v>
          </cell>
          <cell r="E659">
            <v>30.26</v>
          </cell>
          <cell r="F659">
            <v>92.54</v>
          </cell>
        </row>
        <row r="660">
          <cell r="A660" t="str">
            <v>150111</v>
          </cell>
          <cell r="B660" t="str">
            <v>Estrutura de madeira tesourada para telha perfil ondulado - vãos até 7,00 m</v>
          </cell>
          <cell r="C660" t="str">
            <v>m²</v>
          </cell>
          <cell r="D660">
            <v>34.01</v>
          </cell>
          <cell r="E660">
            <v>19.829999999999998</v>
          </cell>
          <cell r="F660">
            <v>53.84</v>
          </cell>
        </row>
        <row r="661">
          <cell r="A661" t="str">
            <v>150112</v>
          </cell>
          <cell r="B661" t="str">
            <v>Estrutura de madeira tesourada para telha perfil ondulado - vãos 7,01 a 10,00 m</v>
          </cell>
          <cell r="C661" t="str">
            <v>m²</v>
          </cell>
          <cell r="D661">
            <v>37.619999999999997</v>
          </cell>
          <cell r="E661">
            <v>20.87</v>
          </cell>
          <cell r="F661">
            <v>58.49</v>
          </cell>
        </row>
        <row r="662">
          <cell r="A662" t="str">
            <v>150113</v>
          </cell>
          <cell r="B662" t="str">
            <v>Estrutura de madeira tesourada para telha perfil ondulado - vãos 10,01 a 13,00 m</v>
          </cell>
          <cell r="C662" t="str">
            <v>m²</v>
          </cell>
          <cell r="D662">
            <v>41.22</v>
          </cell>
          <cell r="E662">
            <v>21.91</v>
          </cell>
          <cell r="F662">
            <v>63.13</v>
          </cell>
        </row>
        <row r="663">
          <cell r="A663" t="str">
            <v>150114</v>
          </cell>
          <cell r="B663" t="str">
            <v>Estrutura de madeira tesourada para telha perfil ondulado - vãos 13,01 a 18,00 m</v>
          </cell>
          <cell r="C663" t="str">
            <v>m²</v>
          </cell>
          <cell r="D663">
            <v>44.99</v>
          </cell>
          <cell r="E663">
            <v>24</v>
          </cell>
          <cell r="F663">
            <v>68.989999999999995</v>
          </cell>
        </row>
        <row r="664">
          <cell r="A664" t="str">
            <v>150121</v>
          </cell>
          <cell r="B664" t="str">
            <v>Estrutura pontaletada para telhas de barro</v>
          </cell>
          <cell r="C664" t="str">
            <v>m²</v>
          </cell>
          <cell r="D664">
            <v>37.32</v>
          </cell>
          <cell r="E664">
            <v>25.04</v>
          </cell>
          <cell r="F664">
            <v>62.36</v>
          </cell>
        </row>
        <row r="665">
          <cell r="A665" t="str">
            <v>150122</v>
          </cell>
          <cell r="B665" t="str">
            <v>Estrutura pontaletada para telhas onduladas</v>
          </cell>
          <cell r="C665" t="str">
            <v>m²</v>
          </cell>
          <cell r="D665">
            <v>28.1</v>
          </cell>
          <cell r="E665">
            <v>18.78</v>
          </cell>
          <cell r="F665">
            <v>46.88</v>
          </cell>
        </row>
        <row r="666">
          <cell r="A666" t="str">
            <v>150131</v>
          </cell>
          <cell r="B666" t="str">
            <v>Estrutura em terças para telhas de barro</v>
          </cell>
          <cell r="C666" t="str">
            <v>m²</v>
          </cell>
          <cell r="D666">
            <v>34.68</v>
          </cell>
          <cell r="E666">
            <v>13.57</v>
          </cell>
          <cell r="F666">
            <v>48.25</v>
          </cell>
        </row>
        <row r="667">
          <cell r="A667" t="str">
            <v>150132</v>
          </cell>
          <cell r="B667" t="str">
            <v>Estrutura em terças para telhas perfil e material qualquer, exceto barro</v>
          </cell>
          <cell r="C667" t="str">
            <v>m²</v>
          </cell>
          <cell r="D667">
            <v>10.57</v>
          </cell>
          <cell r="E667">
            <v>2.66</v>
          </cell>
          <cell r="F667">
            <v>13.23</v>
          </cell>
        </row>
        <row r="668">
          <cell r="A668" t="str">
            <v>150133</v>
          </cell>
          <cell r="B668" t="str">
            <v>Estrutura em terças para telhas perfil trapezoidal</v>
          </cell>
          <cell r="C668" t="str">
            <v>m²</v>
          </cell>
          <cell r="D668">
            <v>6.62</v>
          </cell>
          <cell r="E668">
            <v>2.66</v>
          </cell>
          <cell r="F668">
            <v>9.2799999999999994</v>
          </cell>
        </row>
        <row r="669">
          <cell r="A669" t="str">
            <v>150303</v>
          </cell>
          <cell r="B669" t="str">
            <v>Fornecimento e montagem de estrutura em aço ASTM-A36, sem pintura</v>
          </cell>
          <cell r="C669" t="str">
            <v>kg</v>
          </cell>
          <cell r="D669">
            <v>11.9</v>
          </cell>
          <cell r="E669">
            <v>0</v>
          </cell>
          <cell r="F669">
            <v>11.9</v>
          </cell>
        </row>
        <row r="670">
          <cell r="A670" t="str">
            <v>150311</v>
          </cell>
          <cell r="B670" t="str">
            <v>Fornecimento e montagem de estrutura em aço patinável, sem pintura</v>
          </cell>
          <cell r="C670" t="str">
            <v>kg</v>
          </cell>
          <cell r="D670">
            <v>14.58</v>
          </cell>
          <cell r="E670">
            <v>0</v>
          </cell>
          <cell r="F670">
            <v>14.58</v>
          </cell>
        </row>
        <row r="671">
          <cell r="A671" t="str">
            <v>150529</v>
          </cell>
          <cell r="B671" t="str">
            <v>Placas, vigas e pilares em concreto armado pré-moldado - fck= 40 MPa</v>
          </cell>
          <cell r="C671" t="str">
            <v>m³</v>
          </cell>
          <cell r="D671">
            <v>1252.5999999999999</v>
          </cell>
          <cell r="E671">
            <v>338.45</v>
          </cell>
          <cell r="F671">
            <v>1591.05</v>
          </cell>
        </row>
        <row r="672">
          <cell r="A672" t="str">
            <v>150530</v>
          </cell>
          <cell r="B672" t="str">
            <v>Mobiliário em concreto armado pré-moldado - fck= 40 MPa</v>
          </cell>
          <cell r="C672" t="str">
            <v>m³</v>
          </cell>
          <cell r="D672">
            <v>1254.33</v>
          </cell>
          <cell r="E672">
            <v>398.52</v>
          </cell>
          <cell r="F672">
            <v>1652.8500000000001</v>
          </cell>
        </row>
        <row r="673">
          <cell r="A673" t="str">
            <v>150552</v>
          </cell>
          <cell r="B673" t="str">
            <v>Placas, vigas e pilares em concreto armado, pré-moldado - fck= 35 MPa</v>
          </cell>
          <cell r="C673" t="str">
            <v>m³</v>
          </cell>
          <cell r="D673">
            <v>1005.82</v>
          </cell>
          <cell r="E673">
            <v>302.79000000000002</v>
          </cell>
          <cell r="F673">
            <v>1308.6099999999999</v>
          </cell>
        </row>
        <row r="674">
          <cell r="A674" t="str">
            <v>150553</v>
          </cell>
          <cell r="B674" t="str">
            <v>Placas, vigas e pilares em concreto armado, pré-moldado - fck= 25 MPa</v>
          </cell>
          <cell r="C674" t="str">
            <v>m³</v>
          </cell>
          <cell r="D674">
            <v>966.55000000000007</v>
          </cell>
          <cell r="E674">
            <v>302.79000000000002</v>
          </cell>
          <cell r="F674">
            <v>1269.3399999999999</v>
          </cell>
        </row>
        <row r="675">
          <cell r="A675" t="str">
            <v>150554</v>
          </cell>
          <cell r="B675" t="str">
            <v>Mobiliário em concreto armado, pré-moldado - fck= 25 MPa</v>
          </cell>
          <cell r="C675" t="str">
            <v>m³</v>
          </cell>
          <cell r="D675">
            <v>1070.43</v>
          </cell>
          <cell r="E675">
            <v>362.15000000000003</v>
          </cell>
          <cell r="F675">
            <v>1432.58</v>
          </cell>
        </row>
        <row r="676">
          <cell r="A676" t="str">
            <v>152002</v>
          </cell>
          <cell r="B676" t="str">
            <v>Fornecimento de peças diversas para estrutura em madeira</v>
          </cell>
          <cell r="C676" t="str">
            <v>m³</v>
          </cell>
          <cell r="D676">
            <v>1733.69</v>
          </cell>
          <cell r="E676">
            <v>626.1</v>
          </cell>
          <cell r="F676">
            <v>2359.79</v>
          </cell>
        </row>
        <row r="677">
          <cell r="A677" t="str">
            <v>152004</v>
          </cell>
          <cell r="B677" t="str">
            <v>Recolocação de peças lineares em madeira com seção até 60 cm²</v>
          </cell>
          <cell r="C677" t="str">
            <v>m</v>
          </cell>
          <cell r="D677">
            <v>0.05</v>
          </cell>
          <cell r="E677">
            <v>2.93</v>
          </cell>
          <cell r="F677">
            <v>2.98</v>
          </cell>
        </row>
        <row r="678">
          <cell r="A678" t="str">
            <v>152006</v>
          </cell>
          <cell r="B678" t="str">
            <v>Recolocação de peças lineares em madeira com seção superior a 60 cm²</v>
          </cell>
          <cell r="C678" t="str">
            <v>m</v>
          </cell>
          <cell r="D678">
            <v>0.13</v>
          </cell>
          <cell r="E678">
            <v>7.72</v>
          </cell>
          <cell r="F678">
            <v>7.8500000000000005</v>
          </cell>
        </row>
        <row r="679">
          <cell r="A679" t="str">
            <v>160201</v>
          </cell>
          <cell r="B679" t="str">
            <v>Telha de barro tipo italiana</v>
          </cell>
          <cell r="C679" t="str">
            <v>m²</v>
          </cell>
          <cell r="D679">
            <v>18.88</v>
          </cell>
          <cell r="E679">
            <v>14.86</v>
          </cell>
          <cell r="F679">
            <v>33.74</v>
          </cell>
        </row>
        <row r="680">
          <cell r="A680" t="str">
            <v>160202</v>
          </cell>
          <cell r="B680" t="str">
            <v>Telha de barro tipo francesa</v>
          </cell>
          <cell r="C680" t="str">
            <v>m²</v>
          </cell>
          <cell r="D680">
            <v>25.12</v>
          </cell>
          <cell r="E680">
            <v>14.86</v>
          </cell>
          <cell r="F680">
            <v>39.979999999999997</v>
          </cell>
        </row>
        <row r="681">
          <cell r="A681" t="str">
            <v>160203</v>
          </cell>
          <cell r="B681" t="str">
            <v>Telha de barro tipo romana</v>
          </cell>
          <cell r="C681" t="str">
            <v>m²</v>
          </cell>
          <cell r="D681">
            <v>16.8</v>
          </cell>
          <cell r="E681">
            <v>14.86</v>
          </cell>
          <cell r="F681">
            <v>31.66</v>
          </cell>
        </row>
        <row r="682">
          <cell r="A682" t="str">
            <v>160206</v>
          </cell>
          <cell r="B682" t="str">
            <v>Telha de barro tipo plan</v>
          </cell>
          <cell r="C682" t="str">
            <v>m²</v>
          </cell>
          <cell r="D682">
            <v>38.07</v>
          </cell>
          <cell r="E682">
            <v>22.29</v>
          </cell>
          <cell r="F682">
            <v>60.36</v>
          </cell>
        </row>
        <row r="683">
          <cell r="A683" t="str">
            <v>160212</v>
          </cell>
          <cell r="B683" t="str">
            <v>Emboçamento de beiral em telhas de barro</v>
          </cell>
          <cell r="C683" t="str">
            <v>m</v>
          </cell>
          <cell r="D683">
            <v>0.44</v>
          </cell>
          <cell r="E683">
            <v>6.87</v>
          </cell>
          <cell r="F683">
            <v>7.3100000000000005</v>
          </cell>
        </row>
        <row r="684">
          <cell r="A684" t="str">
            <v>160223</v>
          </cell>
          <cell r="B684" t="str">
            <v>Cumeeira de barro emboçado tipos: plan, romana, italiana, francesa e paulistinha</v>
          </cell>
          <cell r="C684" t="str">
            <v>m</v>
          </cell>
          <cell r="D684">
            <v>5.83</v>
          </cell>
          <cell r="E684">
            <v>8.17</v>
          </cell>
          <cell r="F684">
            <v>14</v>
          </cell>
        </row>
        <row r="685">
          <cell r="A685" t="str">
            <v>160227</v>
          </cell>
          <cell r="B685" t="str">
            <v>Espigão de barro emboçado</v>
          </cell>
          <cell r="C685" t="str">
            <v>m</v>
          </cell>
          <cell r="D685">
            <v>8.58</v>
          </cell>
          <cell r="E685">
            <v>8.17</v>
          </cell>
          <cell r="F685">
            <v>16.75</v>
          </cell>
        </row>
        <row r="686">
          <cell r="A686" t="str">
            <v>160301</v>
          </cell>
          <cell r="B686" t="str">
            <v>Telhamento em cimento reforçado com fio sintético CRFS - perfil ondulado de 6 mm</v>
          </cell>
          <cell r="C686" t="str">
            <v>m²</v>
          </cell>
          <cell r="D686">
            <v>19.8</v>
          </cell>
          <cell r="E686">
            <v>8.17</v>
          </cell>
          <cell r="F686">
            <v>27.97</v>
          </cell>
        </row>
        <row r="687">
          <cell r="A687" t="str">
            <v>160302</v>
          </cell>
          <cell r="B687" t="str">
            <v>Telhamento em cimento reforçado com fio sintético CRFS - perfil ondulado de 8 mm</v>
          </cell>
          <cell r="C687" t="str">
            <v>m²</v>
          </cell>
          <cell r="D687">
            <v>25.71</v>
          </cell>
          <cell r="E687">
            <v>8.17</v>
          </cell>
          <cell r="F687">
            <v>33.880000000000003</v>
          </cell>
        </row>
        <row r="688">
          <cell r="A688" t="str">
            <v>160303</v>
          </cell>
          <cell r="B688" t="str">
            <v>Telhamento em cimento reforçado com fio sintético CRFS - perfil trapezoidal de 44 cm</v>
          </cell>
          <cell r="C688" t="str">
            <v>m²</v>
          </cell>
          <cell r="D688">
            <v>55.03</v>
          </cell>
          <cell r="E688">
            <v>8.17</v>
          </cell>
          <cell r="F688">
            <v>63.2</v>
          </cell>
        </row>
        <row r="689">
          <cell r="A689" t="str">
            <v>160304</v>
          </cell>
          <cell r="B689" t="str">
            <v>Telhamento em cimento reforçado com fio sintético CRFS - perfil modulado</v>
          </cell>
          <cell r="C689" t="str">
            <v>m²</v>
          </cell>
          <cell r="D689">
            <v>54.71</v>
          </cell>
          <cell r="E689">
            <v>8.17</v>
          </cell>
          <cell r="F689">
            <v>62.88</v>
          </cell>
        </row>
        <row r="690">
          <cell r="A690" t="str">
            <v>160330</v>
          </cell>
          <cell r="B690" t="str">
            <v>Cumeeira normal em cimento reforçado com fio sintético CRFS - perfil ondulado</v>
          </cell>
          <cell r="C690" t="str">
            <v>m</v>
          </cell>
          <cell r="D690">
            <v>31.96</v>
          </cell>
          <cell r="E690">
            <v>4.08</v>
          </cell>
          <cell r="F690">
            <v>36.04</v>
          </cell>
        </row>
        <row r="691">
          <cell r="A691" t="str">
            <v>160331</v>
          </cell>
          <cell r="B691" t="str">
            <v>Cumeeira universal em cimento reforçado com fio sintético CRFS - perfil ondulado</v>
          </cell>
          <cell r="C691" t="str">
            <v>m</v>
          </cell>
          <cell r="D691">
            <v>27.740000000000002</v>
          </cell>
          <cell r="E691">
            <v>4.08</v>
          </cell>
          <cell r="F691">
            <v>31.82</v>
          </cell>
        </row>
        <row r="692">
          <cell r="A692" t="str">
            <v>160332</v>
          </cell>
          <cell r="B692" t="str">
            <v>Cumeeira normal em cimento reforçado com fio sintético CRFS - perfil trapezoidal 44 cm</v>
          </cell>
          <cell r="C692" t="str">
            <v>m</v>
          </cell>
          <cell r="D692">
            <v>41.1</v>
          </cell>
          <cell r="E692">
            <v>4.08</v>
          </cell>
          <cell r="F692">
            <v>45.18</v>
          </cell>
        </row>
        <row r="693">
          <cell r="A693" t="str">
            <v>160333</v>
          </cell>
          <cell r="B693" t="str">
            <v>Cumeeira normal em cimento reforçado com fio sintético CRFS - perfil modulado</v>
          </cell>
          <cell r="C693" t="str">
            <v>m</v>
          </cell>
          <cell r="D693">
            <v>60.230000000000004</v>
          </cell>
          <cell r="E693">
            <v>4.08</v>
          </cell>
          <cell r="F693">
            <v>64.31</v>
          </cell>
        </row>
        <row r="694">
          <cell r="A694" t="str">
            <v>160336</v>
          </cell>
          <cell r="B694" t="str">
            <v>Espigão em cimento reforçado com fio sintético CRFS - perfil ondulado</v>
          </cell>
          <cell r="C694" t="str">
            <v>m</v>
          </cell>
          <cell r="D694">
            <v>20.41</v>
          </cell>
          <cell r="E694">
            <v>4.08</v>
          </cell>
          <cell r="F694">
            <v>24.490000000000002</v>
          </cell>
        </row>
        <row r="695">
          <cell r="A695" t="str">
            <v>160337</v>
          </cell>
          <cell r="B695" t="str">
            <v>Espigão em cimento reforçado com fio sintético CRFS - perfil modulado</v>
          </cell>
          <cell r="C695" t="str">
            <v>m</v>
          </cell>
          <cell r="D695">
            <v>27.740000000000002</v>
          </cell>
          <cell r="E695">
            <v>4.08</v>
          </cell>
          <cell r="F695">
            <v>31.82</v>
          </cell>
        </row>
        <row r="696">
          <cell r="A696" t="str">
            <v>160340</v>
          </cell>
          <cell r="B696" t="str">
            <v>Rufo em cimento reforçado com fio sintético CRFS - perfil ondulado</v>
          </cell>
          <cell r="C696" t="str">
            <v>m</v>
          </cell>
          <cell r="D696">
            <v>23.06</v>
          </cell>
          <cell r="E696">
            <v>4.08</v>
          </cell>
          <cell r="F696">
            <v>27.14</v>
          </cell>
        </row>
        <row r="697">
          <cell r="A697" t="str">
            <v>161002</v>
          </cell>
          <cell r="B697" t="str">
            <v>Telha em fibra vegetal, perfil ondulado com espessura de 3 mm</v>
          </cell>
          <cell r="C697" t="str">
            <v>m²</v>
          </cell>
          <cell r="D697">
            <v>29.650000000000002</v>
          </cell>
          <cell r="E697">
            <v>13.280000000000001</v>
          </cell>
          <cell r="F697">
            <v>42.93</v>
          </cell>
        </row>
        <row r="698">
          <cell r="A698" t="str">
            <v>161010</v>
          </cell>
          <cell r="B698" t="str">
            <v>Cumeeira em fibra vegetal, lisa com espessura de 3 mm</v>
          </cell>
          <cell r="C698" t="str">
            <v>m</v>
          </cell>
          <cell r="D698">
            <v>53.75</v>
          </cell>
          <cell r="E698">
            <v>4.5</v>
          </cell>
          <cell r="F698">
            <v>58.25</v>
          </cell>
        </row>
        <row r="699">
          <cell r="A699" t="str">
            <v>161202</v>
          </cell>
          <cell r="B699" t="str">
            <v>Telhamento em chapa de aço pré-pintada com epóxi e poliéster, perfil ondulado, com espessura de 0,50 mm</v>
          </cell>
          <cell r="C699" t="str">
            <v>m²</v>
          </cell>
          <cell r="D699">
            <v>44.02</v>
          </cell>
          <cell r="E699">
            <v>8.17</v>
          </cell>
          <cell r="F699">
            <v>52.19</v>
          </cell>
        </row>
        <row r="700">
          <cell r="A700" t="str">
            <v>161204</v>
          </cell>
          <cell r="B700" t="str">
            <v>Telhamento em chapa de aço pré-pintada com epóxi e poliéster, perfil ondulado calandrado, com espessura de 0,80 mm</v>
          </cell>
          <cell r="C700" t="str">
            <v>m²</v>
          </cell>
          <cell r="D700">
            <v>73.69</v>
          </cell>
          <cell r="E700">
            <v>8.17</v>
          </cell>
          <cell r="F700">
            <v>81.86</v>
          </cell>
        </row>
        <row r="701">
          <cell r="A701" t="str">
            <v>161205</v>
          </cell>
          <cell r="B701" t="str">
            <v>Telhamento em chapa de aço pré-pintada com epóxi e poliéster, perfil trapezoidal, com espessura de 0,80 mm e altura de 100 mm</v>
          </cell>
          <cell r="C701" t="str">
            <v>m²</v>
          </cell>
          <cell r="D701">
            <v>58.72</v>
          </cell>
          <cell r="E701">
            <v>8.17</v>
          </cell>
          <cell r="F701">
            <v>66.89</v>
          </cell>
        </row>
        <row r="702">
          <cell r="A702" t="str">
            <v>161206</v>
          </cell>
          <cell r="B702" t="str">
            <v>Telhamento em chapa de aço pré-pintada com epóxi e poliéster, perfil trapezoidal, com espessura de 0,50 mm e altura 40 mm</v>
          </cell>
          <cell r="C702" t="str">
            <v>m²</v>
          </cell>
          <cell r="D702">
            <v>44.07</v>
          </cell>
          <cell r="E702">
            <v>8.17</v>
          </cell>
          <cell r="F702">
            <v>52.24</v>
          </cell>
        </row>
        <row r="703">
          <cell r="A703" t="str">
            <v>161220</v>
          </cell>
          <cell r="B703" t="str">
            <v>Cumeeira em chapa de aço pré-pintada com epóxi e poliéster, perfil trapezoidal, com espessura de 0,50 mm</v>
          </cell>
          <cell r="C703" t="str">
            <v>m</v>
          </cell>
          <cell r="D703">
            <v>33.47</v>
          </cell>
          <cell r="E703">
            <v>4.08</v>
          </cell>
          <cell r="F703">
            <v>37.549999999999997</v>
          </cell>
        </row>
        <row r="704">
          <cell r="A704" t="str">
            <v>161222</v>
          </cell>
          <cell r="B704" t="str">
            <v>Cumeeira em chapa de aço pré-pintada com epóxi e poliéster, perfil ondulado, com espessura de 0,50 mm</v>
          </cell>
          <cell r="C704" t="str">
            <v>m</v>
          </cell>
          <cell r="D704">
            <v>33.29</v>
          </cell>
          <cell r="E704">
            <v>4.08</v>
          </cell>
          <cell r="F704">
            <v>37.369999999999997</v>
          </cell>
        </row>
        <row r="705">
          <cell r="A705" t="str">
            <v>161306</v>
          </cell>
          <cell r="B705" t="str">
            <v>Telhamento em chapa de aço pré-pintada com epóxi e poliéster, tipo sanduiche, espessura de 0,50 mm, com lã de rocha</v>
          </cell>
          <cell r="C705" t="str">
            <v>m²</v>
          </cell>
          <cell r="D705">
            <v>72.099999999999994</v>
          </cell>
          <cell r="E705">
            <v>20.62</v>
          </cell>
          <cell r="F705">
            <v>92.72</v>
          </cell>
        </row>
        <row r="706">
          <cell r="A706" t="str">
            <v>161307</v>
          </cell>
          <cell r="B706" t="str">
            <v>Telhamento em chapa de aço pré-pintada com epóxi e poliéster, tipo sanduiche, espessura de 0,50 mm, com poliuretano</v>
          </cell>
          <cell r="C706" t="str">
            <v>m²</v>
          </cell>
          <cell r="D706">
            <v>69.3</v>
          </cell>
          <cell r="E706">
            <v>8.92</v>
          </cell>
          <cell r="F706">
            <v>78.22</v>
          </cell>
        </row>
        <row r="707">
          <cell r="A707" t="str">
            <v>161313</v>
          </cell>
          <cell r="B707" t="str">
            <v>Telhamento em chapa de aço com pintura poliéster, tipo sanduíche, espessura de 0,50 mm, com poliestireno expandido</v>
          </cell>
          <cell r="C707" t="str">
            <v>m²</v>
          </cell>
          <cell r="D707">
            <v>70.78</v>
          </cell>
          <cell r="E707">
            <v>8.92</v>
          </cell>
          <cell r="F707">
            <v>79.7</v>
          </cell>
        </row>
        <row r="708">
          <cell r="A708" t="str">
            <v>161314</v>
          </cell>
          <cell r="B708" t="str">
            <v>Telhamento em chapa de aço galvanizado autoportante, perfil trapezoidal, com espessura de 0,80 mm e altura de 120 mm</v>
          </cell>
          <cell r="C708" t="str">
            <v>m²</v>
          </cell>
          <cell r="D708">
            <v>47.4</v>
          </cell>
          <cell r="E708">
            <v>8.17</v>
          </cell>
          <cell r="F708">
            <v>55.57</v>
          </cell>
        </row>
        <row r="709">
          <cell r="A709" t="str">
            <v>161604</v>
          </cell>
          <cell r="B709" t="str">
            <v>Telha ondulada translúcida em polipropileno</v>
          </cell>
          <cell r="C709" t="str">
            <v>m²</v>
          </cell>
          <cell r="D709">
            <v>34.659999999999997</v>
          </cell>
          <cell r="E709">
            <v>8.17</v>
          </cell>
          <cell r="F709">
            <v>42.83</v>
          </cell>
        </row>
        <row r="710">
          <cell r="A710" t="str">
            <v>161616</v>
          </cell>
          <cell r="B710" t="str">
            <v>Telha em poliéster reforçado com fibras de vidro, perfil trapezoidal 49</v>
          </cell>
          <cell r="C710" t="str">
            <v>m²</v>
          </cell>
          <cell r="D710">
            <v>60.82</v>
          </cell>
          <cell r="E710">
            <v>8.17</v>
          </cell>
          <cell r="F710">
            <v>68.989999999999995</v>
          </cell>
        </row>
        <row r="711">
          <cell r="A711" t="str">
            <v>161618</v>
          </cell>
          <cell r="B711" t="str">
            <v>Telha em poliéster reforçado com fibras de vidro, perfil trapezoidal 90</v>
          </cell>
          <cell r="C711" t="str">
            <v>m²</v>
          </cell>
          <cell r="D711">
            <v>74.349999999999994</v>
          </cell>
          <cell r="E711">
            <v>8.17</v>
          </cell>
          <cell r="F711">
            <v>82.52</v>
          </cell>
        </row>
        <row r="712">
          <cell r="A712" t="str">
            <v>161640</v>
          </cell>
          <cell r="B712" t="str">
            <v>Cumeeira para telha de poliéster perfil trapezoidal 49</v>
          </cell>
          <cell r="C712" t="str">
            <v>m</v>
          </cell>
          <cell r="D712">
            <v>102.62</v>
          </cell>
          <cell r="E712">
            <v>4.08</v>
          </cell>
          <cell r="F712">
            <v>106.7</v>
          </cell>
        </row>
        <row r="713">
          <cell r="A713" t="str">
            <v>161642</v>
          </cell>
          <cell r="B713" t="str">
            <v>Cumeeira para telha de poliéster perfil trapezoidal 90</v>
          </cell>
          <cell r="C713" t="str">
            <v>m</v>
          </cell>
          <cell r="D713">
            <v>131.02000000000001</v>
          </cell>
          <cell r="E713">
            <v>4.08</v>
          </cell>
          <cell r="F713">
            <v>135.1</v>
          </cell>
        </row>
        <row r="714">
          <cell r="A714" t="str">
            <v>162002</v>
          </cell>
          <cell r="B714" t="str">
            <v>Telhas de vidro para iluminação tipo francesa</v>
          </cell>
          <cell r="C714" t="str">
            <v>un</v>
          </cell>
          <cell r="D714">
            <v>32.15</v>
          </cell>
          <cell r="E714">
            <v>2.04</v>
          </cell>
          <cell r="F714">
            <v>34.19</v>
          </cell>
        </row>
        <row r="715">
          <cell r="A715" t="str">
            <v>162003</v>
          </cell>
          <cell r="B715" t="str">
            <v>Telhas de vidro para iluminação tipo italiana</v>
          </cell>
          <cell r="C715" t="str">
            <v>un</v>
          </cell>
          <cell r="D715">
            <v>40.700000000000003</v>
          </cell>
          <cell r="E715">
            <v>2.04</v>
          </cell>
          <cell r="F715">
            <v>42.74</v>
          </cell>
        </row>
        <row r="716">
          <cell r="A716" t="str">
            <v>162004</v>
          </cell>
          <cell r="B716" t="str">
            <v>Telhas de vidro para iluminação tipo colonial/paulistinha</v>
          </cell>
          <cell r="C716" t="str">
            <v>un</v>
          </cell>
          <cell r="D716">
            <v>32.15</v>
          </cell>
          <cell r="E716">
            <v>2.04</v>
          </cell>
          <cell r="F716">
            <v>34.19</v>
          </cell>
        </row>
        <row r="717">
          <cell r="A717" t="str">
            <v>163002</v>
          </cell>
          <cell r="B717" t="str">
            <v>Domo de acrílico fixado em perfis de alumínio</v>
          </cell>
          <cell r="C717" t="str">
            <v>m²</v>
          </cell>
          <cell r="D717">
            <v>367.73</v>
          </cell>
          <cell r="E717">
            <v>0</v>
          </cell>
          <cell r="F717">
            <v>367.73</v>
          </cell>
        </row>
        <row r="718">
          <cell r="A718" t="str">
            <v>163204</v>
          </cell>
          <cell r="B718" t="str">
            <v>Cobertura curva em chapa de policarbonato compacta de 6 mm</v>
          </cell>
          <cell r="C718" t="str">
            <v>m²</v>
          </cell>
          <cell r="D718">
            <v>84.77</v>
          </cell>
          <cell r="E718">
            <v>39.17</v>
          </cell>
          <cell r="F718">
            <v>123.94</v>
          </cell>
        </row>
        <row r="719">
          <cell r="A719" t="str">
            <v>163212</v>
          </cell>
          <cell r="B719" t="str">
            <v>Cobertura plana em policarbonato alveolar 10 mm</v>
          </cell>
          <cell r="C719" t="str">
            <v>m²</v>
          </cell>
          <cell r="D719">
            <v>101.79</v>
          </cell>
          <cell r="E719">
            <v>35.26</v>
          </cell>
          <cell r="F719">
            <v>137.05000000000001</v>
          </cell>
        </row>
        <row r="720">
          <cell r="A720" t="str">
            <v>163213</v>
          </cell>
          <cell r="B720" t="str">
            <v>Cobertura curva em policarbonato alveolar bronze 10 mm</v>
          </cell>
          <cell r="C720" t="str">
            <v>m²</v>
          </cell>
          <cell r="D720">
            <v>101.79</v>
          </cell>
          <cell r="E720">
            <v>39.17</v>
          </cell>
          <cell r="F720">
            <v>140.96</v>
          </cell>
        </row>
        <row r="721">
          <cell r="A721" t="str">
            <v>163302</v>
          </cell>
          <cell r="B721" t="str">
            <v>Calha, rufo, afins em chapa galvanizada nº 24 - corte 0,33 m</v>
          </cell>
          <cell r="C721" t="str">
            <v>m</v>
          </cell>
          <cell r="D721">
            <v>20.61</v>
          </cell>
          <cell r="E721">
            <v>22.46</v>
          </cell>
          <cell r="F721">
            <v>43.07</v>
          </cell>
        </row>
        <row r="722">
          <cell r="A722" t="str">
            <v>163304</v>
          </cell>
          <cell r="B722" t="str">
            <v>Calha, rufo, afins em chapa galvanizada nº 24 - corte 0,50 m</v>
          </cell>
          <cell r="C722" t="str">
            <v>m</v>
          </cell>
          <cell r="D722">
            <v>31.63</v>
          </cell>
          <cell r="E722">
            <v>28.59</v>
          </cell>
          <cell r="F722">
            <v>60.22</v>
          </cell>
        </row>
        <row r="723">
          <cell r="A723" t="str">
            <v>163306</v>
          </cell>
          <cell r="B723" t="str">
            <v>Calha, rufo, afins em chapa galvanizada nº 24 - corte 1,00 m</v>
          </cell>
          <cell r="C723" t="str">
            <v>m</v>
          </cell>
          <cell r="D723">
            <v>63.440000000000005</v>
          </cell>
          <cell r="E723">
            <v>34.71</v>
          </cell>
          <cell r="F723">
            <v>98.15</v>
          </cell>
        </row>
        <row r="724">
          <cell r="A724" t="str">
            <v>163308</v>
          </cell>
          <cell r="B724" t="str">
            <v>Calha, rufo, afins em chapa galvanizada nº 26 - corte 0,33 m</v>
          </cell>
          <cell r="C724" t="str">
            <v>m</v>
          </cell>
          <cell r="D724">
            <v>16.97</v>
          </cell>
          <cell r="E724">
            <v>22.46</v>
          </cell>
          <cell r="F724">
            <v>39.43</v>
          </cell>
        </row>
        <row r="725">
          <cell r="A725" t="str">
            <v>163310</v>
          </cell>
          <cell r="B725" t="str">
            <v>Calha, rufo, afins em chapa galvanizada nº 26 - corte 0,50 m</v>
          </cell>
          <cell r="C725" t="str">
            <v>m</v>
          </cell>
          <cell r="D725">
            <v>26.36</v>
          </cell>
          <cell r="E725">
            <v>28.59</v>
          </cell>
          <cell r="F725">
            <v>54.95</v>
          </cell>
        </row>
        <row r="726">
          <cell r="A726" t="str">
            <v>163340</v>
          </cell>
          <cell r="B726" t="str">
            <v>Rufo pré-moldado em concreto, de 14 x 50 x 18,5 cm</v>
          </cell>
          <cell r="C726" t="str">
            <v>un</v>
          </cell>
          <cell r="D726">
            <v>6.21</v>
          </cell>
          <cell r="E726">
            <v>0.68</v>
          </cell>
          <cell r="F726">
            <v>6.8900000000000006</v>
          </cell>
        </row>
        <row r="727">
          <cell r="A727" t="str">
            <v>163341</v>
          </cell>
          <cell r="B727" t="str">
            <v>Rufo pré-moldado em concreto, de 20 x 50 x 26 cm</v>
          </cell>
          <cell r="C727" t="str">
            <v>un</v>
          </cell>
          <cell r="D727">
            <v>7.32</v>
          </cell>
          <cell r="E727">
            <v>0.97</v>
          </cell>
          <cell r="F727">
            <v>8.2899999999999991</v>
          </cell>
        </row>
        <row r="728">
          <cell r="A728" t="str">
            <v>164004</v>
          </cell>
          <cell r="B728" t="str">
            <v>Recolocação de cumeeiras e espigões de barro</v>
          </cell>
          <cell r="C728" t="str">
            <v>m</v>
          </cell>
          <cell r="D728">
            <v>1.18</v>
          </cell>
          <cell r="E728">
            <v>8.58</v>
          </cell>
          <cell r="F728">
            <v>9.76</v>
          </cell>
        </row>
        <row r="729">
          <cell r="A729" t="str">
            <v>164006</v>
          </cell>
          <cell r="B729" t="str">
            <v>Recolocação de telha de barro tipo colonial/paulistinha</v>
          </cell>
          <cell r="C729" t="str">
            <v>m²</v>
          </cell>
          <cell r="D729">
            <v>0</v>
          </cell>
          <cell r="E729">
            <v>23.39</v>
          </cell>
          <cell r="F729">
            <v>23.39</v>
          </cell>
        </row>
        <row r="730">
          <cell r="A730" t="str">
            <v>164008</v>
          </cell>
          <cell r="B730" t="str">
            <v>Recolocação de telha de barro tipo plan</v>
          </cell>
          <cell r="C730" t="str">
            <v>m²</v>
          </cell>
          <cell r="D730">
            <v>0</v>
          </cell>
          <cell r="E730">
            <v>23.39</v>
          </cell>
          <cell r="F730">
            <v>23.39</v>
          </cell>
        </row>
        <row r="731">
          <cell r="A731" t="str">
            <v>164009</v>
          </cell>
          <cell r="B731" t="str">
            <v>Recolocação de domo de acrílico, inclusive perfis metálicos de fixação</v>
          </cell>
          <cell r="C731" t="str">
            <v>m²</v>
          </cell>
          <cell r="D731">
            <v>0</v>
          </cell>
          <cell r="E731">
            <v>10.74</v>
          </cell>
          <cell r="F731">
            <v>10.74</v>
          </cell>
        </row>
        <row r="732">
          <cell r="A732" t="str">
            <v>164012</v>
          </cell>
          <cell r="B732" t="str">
            <v>Recolocação de telhas de barro tipo francesa</v>
          </cell>
          <cell r="C732" t="str">
            <v>m²</v>
          </cell>
          <cell r="D732">
            <v>0</v>
          </cell>
          <cell r="E732">
            <v>15.59</v>
          </cell>
          <cell r="F732">
            <v>15.59</v>
          </cell>
        </row>
        <row r="733">
          <cell r="A733" t="str">
            <v>164014</v>
          </cell>
          <cell r="B733" t="str">
            <v>Recolocação de telha em fibrocimento ou CRFS, perfil ondulado</v>
          </cell>
          <cell r="C733" t="str">
            <v>m²</v>
          </cell>
          <cell r="D733">
            <v>1.18</v>
          </cell>
          <cell r="E733">
            <v>8.17</v>
          </cell>
          <cell r="F733">
            <v>9.35</v>
          </cell>
        </row>
        <row r="734">
          <cell r="A734" t="str">
            <v>164015</v>
          </cell>
          <cell r="B734" t="str">
            <v>Recolocação de telha em fibrocimento ou CRFS, perfil modulado, trapezoidal ou maxplac</v>
          </cell>
          <cell r="C734" t="str">
            <v>m²</v>
          </cell>
          <cell r="D734">
            <v>3.54</v>
          </cell>
          <cell r="E734">
            <v>8.17</v>
          </cell>
          <cell r="F734">
            <v>11.71</v>
          </cell>
        </row>
        <row r="735">
          <cell r="A735" t="str">
            <v>170101</v>
          </cell>
          <cell r="B735" t="str">
            <v>Argamassa de proteção com argila expandida</v>
          </cell>
          <cell r="C735" t="str">
            <v>m³</v>
          </cell>
          <cell r="D735">
            <v>439.33</v>
          </cell>
          <cell r="E735">
            <v>153.1</v>
          </cell>
          <cell r="F735">
            <v>592.42999999999995</v>
          </cell>
        </row>
        <row r="736">
          <cell r="A736" t="str">
            <v>170102</v>
          </cell>
          <cell r="B736" t="str">
            <v>Argamassa de regularização e/ou proteção</v>
          </cell>
          <cell r="C736" t="str">
            <v>m³</v>
          </cell>
          <cell r="D736">
            <v>270.41000000000003</v>
          </cell>
          <cell r="E736">
            <v>153.1</v>
          </cell>
          <cell r="F736">
            <v>423.51</v>
          </cell>
        </row>
        <row r="737">
          <cell r="A737" t="str">
            <v>170103</v>
          </cell>
          <cell r="B737" t="str">
            <v>Argamassa com aditivo expansor</v>
          </cell>
          <cell r="C737" t="str">
            <v>m³</v>
          </cell>
          <cell r="D737">
            <v>325.13</v>
          </cell>
          <cell r="E737">
            <v>153.1</v>
          </cell>
          <cell r="F737">
            <v>478.23</v>
          </cell>
        </row>
        <row r="738">
          <cell r="A738" t="str">
            <v>170104</v>
          </cell>
          <cell r="B738" t="str">
            <v>Lastro de concreto impermeabilizado</v>
          </cell>
          <cell r="C738" t="str">
            <v>m³</v>
          </cell>
          <cell r="D738">
            <v>214.85</v>
          </cell>
          <cell r="E738">
            <v>153.1</v>
          </cell>
          <cell r="F738">
            <v>367.95</v>
          </cell>
        </row>
        <row r="739">
          <cell r="A739" t="str">
            <v>170105</v>
          </cell>
          <cell r="B739" t="str">
            <v>Regularização de piso com nata de cimento</v>
          </cell>
          <cell r="C739" t="str">
            <v>m²</v>
          </cell>
          <cell r="D739">
            <v>2.16</v>
          </cell>
          <cell r="E739">
            <v>11.92</v>
          </cell>
          <cell r="F739">
            <v>14.08</v>
          </cell>
        </row>
        <row r="740">
          <cell r="A740" t="str">
            <v>170106</v>
          </cell>
          <cell r="B740" t="str">
            <v>Regularização de piso com nata de cimento e bianco</v>
          </cell>
          <cell r="C740" t="str">
            <v>m²</v>
          </cell>
          <cell r="D740">
            <v>4.3</v>
          </cell>
          <cell r="E740">
            <v>11.71</v>
          </cell>
          <cell r="F740">
            <v>16.010000000000002</v>
          </cell>
        </row>
        <row r="741">
          <cell r="A741" t="str">
            <v>170112</v>
          </cell>
          <cell r="B741" t="str">
            <v>Argamassa de cimento e areia - traço 1:3, com adesivo acrílico</v>
          </cell>
          <cell r="C741" t="str">
            <v>m³</v>
          </cell>
          <cell r="D741">
            <v>742.49</v>
          </cell>
          <cell r="E741">
            <v>153.1</v>
          </cell>
          <cell r="F741">
            <v>895.59</v>
          </cell>
        </row>
        <row r="742">
          <cell r="A742" t="str">
            <v>170202</v>
          </cell>
          <cell r="B742" t="str">
            <v>Chapisco</v>
          </cell>
          <cell r="C742" t="str">
            <v>m²</v>
          </cell>
          <cell r="D742">
            <v>1.35</v>
          </cell>
          <cell r="E742">
            <v>2.27</v>
          </cell>
          <cell r="F742">
            <v>3.62</v>
          </cell>
        </row>
        <row r="743">
          <cell r="A743" t="str">
            <v>170204</v>
          </cell>
          <cell r="B743" t="str">
            <v>Chapisco com bianco</v>
          </cell>
          <cell r="C743" t="str">
            <v>m²</v>
          </cell>
          <cell r="D743">
            <v>3.48</v>
          </cell>
          <cell r="E743">
            <v>2.27</v>
          </cell>
          <cell r="F743">
            <v>5.75</v>
          </cell>
        </row>
        <row r="744">
          <cell r="A744" t="str">
            <v>170206</v>
          </cell>
          <cell r="B744" t="str">
            <v>Chapisco fino peneirado</v>
          </cell>
          <cell r="C744" t="str">
            <v>m²</v>
          </cell>
          <cell r="D744">
            <v>1.37</v>
          </cell>
          <cell r="E744">
            <v>3.3200000000000003</v>
          </cell>
          <cell r="F744">
            <v>4.6900000000000004</v>
          </cell>
        </row>
        <row r="745">
          <cell r="A745" t="str">
            <v>170208</v>
          </cell>
          <cell r="B745" t="str">
            <v>Chapisco rústico com pedra britada nº 1</v>
          </cell>
          <cell r="C745" t="str">
            <v>m²</v>
          </cell>
          <cell r="D745">
            <v>2.2799999999999998</v>
          </cell>
          <cell r="E745">
            <v>3.5100000000000002</v>
          </cell>
          <cell r="F745">
            <v>5.79</v>
          </cell>
        </row>
        <row r="746">
          <cell r="A746" t="str">
            <v>170212</v>
          </cell>
          <cell r="B746" t="str">
            <v>Emboço comum</v>
          </cell>
          <cell r="C746" t="str">
            <v>m²</v>
          </cell>
          <cell r="D746">
            <v>4.5599999999999996</v>
          </cell>
          <cell r="E746">
            <v>6.23</v>
          </cell>
          <cell r="F746">
            <v>10.790000000000001</v>
          </cell>
        </row>
        <row r="747">
          <cell r="A747" t="str">
            <v>170214</v>
          </cell>
          <cell r="B747" t="str">
            <v>Emboço desempenado com espuma de poliéster</v>
          </cell>
          <cell r="C747" t="str">
            <v>m²</v>
          </cell>
          <cell r="D747">
            <v>4.5599999999999996</v>
          </cell>
          <cell r="E747">
            <v>8.58</v>
          </cell>
          <cell r="F747">
            <v>13.14</v>
          </cell>
        </row>
        <row r="748">
          <cell r="A748" t="str">
            <v>170222</v>
          </cell>
          <cell r="B748" t="str">
            <v>Reboco</v>
          </cell>
          <cell r="C748" t="str">
            <v>m²</v>
          </cell>
          <cell r="D748">
            <v>0.88</v>
          </cell>
          <cell r="E748">
            <v>5.37</v>
          </cell>
          <cell r="F748">
            <v>6.25</v>
          </cell>
        </row>
        <row r="749">
          <cell r="A749" t="str">
            <v>170226</v>
          </cell>
          <cell r="B749" t="str">
            <v>Barra lisa com acabamento em nata de cimento</v>
          </cell>
          <cell r="C749" t="str">
            <v>m²</v>
          </cell>
          <cell r="D749">
            <v>5.55</v>
          </cell>
          <cell r="E749">
            <v>13.950000000000001</v>
          </cell>
          <cell r="F749">
            <v>19.5</v>
          </cell>
        </row>
        <row r="750">
          <cell r="A750" t="str">
            <v>170233</v>
          </cell>
          <cell r="B750" t="str">
            <v>Emboço desempenado com argamassa industrializada</v>
          </cell>
          <cell r="C750" t="str">
            <v>m²</v>
          </cell>
          <cell r="D750">
            <v>0.42</v>
          </cell>
          <cell r="E750">
            <v>5.37</v>
          </cell>
          <cell r="F750">
            <v>5.79</v>
          </cell>
        </row>
        <row r="751">
          <cell r="A751" t="str">
            <v>170302</v>
          </cell>
          <cell r="B751" t="str">
            <v>Cimentado desempenado</v>
          </cell>
          <cell r="C751" t="str">
            <v>m²</v>
          </cell>
          <cell r="D751">
            <v>5.4</v>
          </cell>
          <cell r="E751">
            <v>11.81</v>
          </cell>
          <cell r="F751">
            <v>17.21</v>
          </cell>
        </row>
        <row r="752">
          <cell r="A752" t="str">
            <v>170304</v>
          </cell>
          <cell r="B752" t="str">
            <v>Cimentado desempenado e alisado (queimado)</v>
          </cell>
          <cell r="C752" t="str">
            <v>m²</v>
          </cell>
          <cell r="D752">
            <v>5.8100000000000005</v>
          </cell>
          <cell r="E752">
            <v>13.950000000000001</v>
          </cell>
          <cell r="F752">
            <v>19.760000000000002</v>
          </cell>
        </row>
        <row r="753">
          <cell r="A753" t="str">
            <v>170306</v>
          </cell>
          <cell r="B753" t="str">
            <v>Cimentado desempenado e alisado com corante (queimado)</v>
          </cell>
          <cell r="C753" t="str">
            <v>m²</v>
          </cell>
          <cell r="D753">
            <v>14.64</v>
          </cell>
          <cell r="E753">
            <v>13.950000000000001</v>
          </cell>
          <cell r="F753">
            <v>28.59</v>
          </cell>
        </row>
        <row r="754">
          <cell r="A754" t="str">
            <v>170308</v>
          </cell>
          <cell r="B754" t="str">
            <v>Cimentado semi-áspero</v>
          </cell>
          <cell r="C754" t="str">
            <v>m²</v>
          </cell>
          <cell r="D754">
            <v>5.4</v>
          </cell>
          <cell r="E754">
            <v>8.58</v>
          </cell>
          <cell r="F754">
            <v>13.98</v>
          </cell>
        </row>
        <row r="755">
          <cell r="A755" t="str">
            <v>170310</v>
          </cell>
          <cell r="B755" t="str">
            <v>Cimentado áspero com caneluras</v>
          </cell>
          <cell r="C755" t="str">
            <v>m²</v>
          </cell>
          <cell r="D755">
            <v>5.4</v>
          </cell>
          <cell r="E755">
            <v>15.030000000000001</v>
          </cell>
          <cell r="F755">
            <v>20.43</v>
          </cell>
        </row>
        <row r="756">
          <cell r="A756" t="str">
            <v>170320</v>
          </cell>
          <cell r="B756" t="str">
            <v>Degrau em cimentado</v>
          </cell>
          <cell r="C756" t="str">
            <v>m</v>
          </cell>
          <cell r="D756">
            <v>3.89</v>
          </cell>
          <cell r="E756">
            <v>24.310000000000002</v>
          </cell>
          <cell r="F756">
            <v>28.2</v>
          </cell>
        </row>
        <row r="757">
          <cell r="A757" t="str">
            <v>170330</v>
          </cell>
          <cell r="B757" t="str">
            <v>Rodapé em cimentado desempenado e alisado com altura 5 cm</v>
          </cell>
          <cell r="C757" t="str">
            <v>m</v>
          </cell>
          <cell r="D757">
            <v>0.6</v>
          </cell>
          <cell r="E757">
            <v>11.32</v>
          </cell>
          <cell r="F757">
            <v>11.92</v>
          </cell>
        </row>
        <row r="758">
          <cell r="A758" t="str">
            <v>170331</v>
          </cell>
          <cell r="B758" t="str">
            <v>Rodapé em cimentado desempenado e alisado com altura 7 cm</v>
          </cell>
          <cell r="C758" t="str">
            <v>m</v>
          </cell>
          <cell r="D758">
            <v>0.71</v>
          </cell>
          <cell r="E758">
            <v>11.32</v>
          </cell>
          <cell r="F758">
            <v>12.030000000000001</v>
          </cell>
        </row>
        <row r="759">
          <cell r="A759" t="str">
            <v>170332</v>
          </cell>
          <cell r="B759" t="str">
            <v>Rodapé em cimentado desempenado e alisado com altura 10 cm</v>
          </cell>
          <cell r="C759" t="str">
            <v>m</v>
          </cell>
          <cell r="D759">
            <v>0.86</v>
          </cell>
          <cell r="E759">
            <v>11.32</v>
          </cell>
          <cell r="F759">
            <v>12.18</v>
          </cell>
        </row>
        <row r="760">
          <cell r="A760" t="str">
            <v>170333</v>
          </cell>
          <cell r="B760" t="str">
            <v>Rodapé em cimentado desempenado e alisado com altura 15 cm</v>
          </cell>
          <cell r="C760" t="str">
            <v>m</v>
          </cell>
          <cell r="D760">
            <v>1.1100000000000001</v>
          </cell>
          <cell r="E760">
            <v>11.32</v>
          </cell>
          <cell r="F760">
            <v>12.43</v>
          </cell>
        </row>
        <row r="761">
          <cell r="A761" t="str">
            <v>170402</v>
          </cell>
          <cell r="B761" t="str">
            <v>Revestimento em gesso liso desempenado sobre emboço</v>
          </cell>
          <cell r="C761" t="str">
            <v>m²</v>
          </cell>
          <cell r="D761">
            <v>2.5</v>
          </cell>
          <cell r="E761">
            <v>6.88</v>
          </cell>
          <cell r="F761">
            <v>9.3800000000000008</v>
          </cell>
        </row>
        <row r="762">
          <cell r="A762" t="str">
            <v>170404</v>
          </cell>
          <cell r="B762" t="str">
            <v>Revestimento em gesso liso desempenado sobre bloco</v>
          </cell>
          <cell r="C762" t="str">
            <v>m²</v>
          </cell>
          <cell r="D762">
            <v>3.5</v>
          </cell>
          <cell r="E762">
            <v>6.88</v>
          </cell>
          <cell r="F762">
            <v>10.38</v>
          </cell>
        </row>
        <row r="763">
          <cell r="A763" t="str">
            <v>170502</v>
          </cell>
          <cell r="B763" t="str">
            <v>Piso com requadro em concreto simples sem controle de fck</v>
          </cell>
          <cell r="C763" t="str">
            <v>m³</v>
          </cell>
          <cell r="D763">
            <v>243.87</v>
          </cell>
          <cell r="E763">
            <v>206.02</v>
          </cell>
          <cell r="F763">
            <v>449.89</v>
          </cell>
        </row>
        <row r="764">
          <cell r="A764" t="str">
            <v>170507</v>
          </cell>
          <cell r="B764" t="str">
            <v>Piso com requadro em concreto simples com controle de fck= 20 MPa</v>
          </cell>
          <cell r="C764" t="str">
            <v>m³</v>
          </cell>
          <cell r="D764">
            <v>306.73</v>
          </cell>
          <cell r="E764">
            <v>206.02</v>
          </cell>
          <cell r="F764">
            <v>512.75</v>
          </cell>
        </row>
        <row r="765">
          <cell r="A765" t="str">
            <v>170508</v>
          </cell>
          <cell r="B765" t="str">
            <v>Piso em placas pré-moldadas de concreto rejuntado com grama</v>
          </cell>
          <cell r="C765" t="str">
            <v>m²</v>
          </cell>
          <cell r="D765">
            <v>17.75</v>
          </cell>
          <cell r="E765">
            <v>17.41</v>
          </cell>
          <cell r="F765">
            <v>35.159999999999997</v>
          </cell>
        </row>
        <row r="766">
          <cell r="A766" t="str">
            <v>170510</v>
          </cell>
          <cell r="B766" t="str">
            <v>Piso com requadro em concreto simples com controle fck= 25 MPa</v>
          </cell>
          <cell r="C766" t="str">
            <v>m³</v>
          </cell>
          <cell r="D766">
            <v>332.14</v>
          </cell>
          <cell r="E766">
            <v>206.02</v>
          </cell>
          <cell r="F766">
            <v>538.16</v>
          </cell>
        </row>
        <row r="767">
          <cell r="A767" t="str">
            <v>170532</v>
          </cell>
          <cell r="B767" t="str">
            <v>Soleira em concreto simples</v>
          </cell>
          <cell r="C767" t="str">
            <v>m</v>
          </cell>
          <cell r="D767">
            <v>12.530000000000001</v>
          </cell>
          <cell r="E767">
            <v>23.95</v>
          </cell>
          <cell r="F767">
            <v>36.479999999999997</v>
          </cell>
        </row>
        <row r="768">
          <cell r="A768" t="str">
            <v>170542</v>
          </cell>
          <cell r="B768" t="str">
            <v>Peitoril em concreto simples</v>
          </cell>
          <cell r="C768" t="str">
            <v>m</v>
          </cell>
          <cell r="D768">
            <v>6.23</v>
          </cell>
          <cell r="E768">
            <v>32.159999999999997</v>
          </cell>
          <cell r="F768">
            <v>38.39</v>
          </cell>
        </row>
        <row r="769">
          <cell r="A769" t="str">
            <v>171002</v>
          </cell>
          <cell r="B769" t="str">
            <v>Piso em granilite moldado no local</v>
          </cell>
          <cell r="C769" t="str">
            <v>m²</v>
          </cell>
          <cell r="D769">
            <v>39.35</v>
          </cell>
          <cell r="E769">
            <v>3.88</v>
          </cell>
          <cell r="F769">
            <v>43.230000000000004</v>
          </cell>
        </row>
        <row r="770">
          <cell r="A770" t="str">
            <v>171010</v>
          </cell>
          <cell r="B770" t="str">
            <v>Soleira em granilite moldado no local</v>
          </cell>
          <cell r="C770" t="str">
            <v>m</v>
          </cell>
          <cell r="D770">
            <v>26.11</v>
          </cell>
          <cell r="E770">
            <v>0.97</v>
          </cell>
          <cell r="F770">
            <v>27.080000000000002</v>
          </cell>
        </row>
        <row r="771">
          <cell r="A771" t="str">
            <v>171012</v>
          </cell>
          <cell r="B771" t="str">
            <v>Degrau em granilite moldado no local</v>
          </cell>
          <cell r="C771" t="str">
            <v>m</v>
          </cell>
          <cell r="D771">
            <v>40.590000000000003</v>
          </cell>
          <cell r="E771">
            <v>1.17</v>
          </cell>
          <cell r="F771">
            <v>41.76</v>
          </cell>
        </row>
        <row r="772">
          <cell r="A772" t="str">
            <v>171020</v>
          </cell>
          <cell r="B772" t="str">
            <v>Rodapé qualquer em granilite moldado no local até 10 cm</v>
          </cell>
          <cell r="C772" t="str">
            <v>m</v>
          </cell>
          <cell r="D772">
            <v>21.34</v>
          </cell>
          <cell r="E772">
            <v>1.94</v>
          </cell>
          <cell r="F772">
            <v>23.28</v>
          </cell>
        </row>
        <row r="773">
          <cell r="A773" t="str">
            <v>171041</v>
          </cell>
          <cell r="B773" t="str">
            <v>Rodapé em placas pré-moldadas de granilite, acabamento encerado, até 10 cm</v>
          </cell>
          <cell r="C773" t="str">
            <v>m</v>
          </cell>
          <cell r="D773">
            <v>69.14</v>
          </cell>
          <cell r="E773">
            <v>0.23</v>
          </cell>
          <cell r="F773">
            <v>69.37</v>
          </cell>
        </row>
        <row r="774">
          <cell r="A774" t="str">
            <v>171042</v>
          </cell>
          <cell r="B774" t="str">
            <v>Soleira em placas pré-moldadas de granilite, acabamento encerado, até 30 cm</v>
          </cell>
          <cell r="C774" t="str">
            <v>m</v>
          </cell>
          <cell r="D774">
            <v>70.75</v>
          </cell>
          <cell r="E774">
            <v>0.70000000000000007</v>
          </cell>
          <cell r="F774">
            <v>71.45</v>
          </cell>
        </row>
        <row r="775">
          <cell r="A775" t="str">
            <v>171043</v>
          </cell>
          <cell r="B775" t="str">
            <v>Piso em placas de granilite, acabamento encerado</v>
          </cell>
          <cell r="C775" t="str">
            <v>m²</v>
          </cell>
          <cell r="D775">
            <v>144.74</v>
          </cell>
          <cell r="E775">
            <v>2.33</v>
          </cell>
          <cell r="F775">
            <v>147.07</v>
          </cell>
        </row>
        <row r="776">
          <cell r="A776" t="str">
            <v>171202</v>
          </cell>
          <cell r="B776" t="str">
            <v>Piso em alta resistência moldado no local 8 mm</v>
          </cell>
          <cell r="C776" t="str">
            <v>m²</v>
          </cell>
          <cell r="D776">
            <v>40.049999999999997</v>
          </cell>
          <cell r="E776">
            <v>3.88</v>
          </cell>
          <cell r="F776">
            <v>43.93</v>
          </cell>
        </row>
        <row r="777">
          <cell r="A777" t="str">
            <v>171206</v>
          </cell>
          <cell r="B777" t="str">
            <v>Piso em alta resistência moldado no local 12 mm</v>
          </cell>
          <cell r="C777" t="str">
            <v>m²</v>
          </cell>
          <cell r="D777">
            <v>43.78</v>
          </cell>
          <cell r="E777">
            <v>3.88</v>
          </cell>
          <cell r="F777">
            <v>47.660000000000004</v>
          </cell>
        </row>
        <row r="778">
          <cell r="A778" t="str">
            <v>171210</v>
          </cell>
          <cell r="B778" t="str">
            <v>Soleira em alta resistência moldada no local</v>
          </cell>
          <cell r="C778" t="str">
            <v>m</v>
          </cell>
          <cell r="D778">
            <v>22.45</v>
          </cell>
          <cell r="E778">
            <v>0.97</v>
          </cell>
          <cell r="F778">
            <v>23.42</v>
          </cell>
        </row>
        <row r="779">
          <cell r="A779" t="str">
            <v>171212</v>
          </cell>
          <cell r="B779" t="str">
            <v>Degrau em alta resistência 8 mm</v>
          </cell>
          <cell r="C779" t="str">
            <v>m</v>
          </cell>
          <cell r="D779">
            <v>38.630000000000003</v>
          </cell>
          <cell r="E779">
            <v>1.17</v>
          </cell>
          <cell r="F779">
            <v>39.799999999999997</v>
          </cell>
        </row>
        <row r="780">
          <cell r="A780" t="str">
            <v>171214</v>
          </cell>
          <cell r="B780" t="str">
            <v>Degrau em alta resistência 12 mm</v>
          </cell>
          <cell r="C780" t="str">
            <v>m</v>
          </cell>
          <cell r="D780">
            <v>42.22</v>
          </cell>
          <cell r="E780">
            <v>1.17</v>
          </cell>
          <cell r="F780">
            <v>43.39</v>
          </cell>
        </row>
        <row r="781">
          <cell r="A781" t="str">
            <v>171224</v>
          </cell>
          <cell r="B781" t="str">
            <v>Rodapé qualquer em alta resistência moldado no local até 10 cm</v>
          </cell>
          <cell r="C781" t="str">
            <v>m</v>
          </cell>
          <cell r="D781">
            <v>20.39</v>
          </cell>
          <cell r="E781">
            <v>1.94</v>
          </cell>
          <cell r="F781">
            <v>22.330000000000002</v>
          </cell>
        </row>
        <row r="782">
          <cell r="A782" t="str">
            <v>172002</v>
          </cell>
          <cell r="B782" t="str">
            <v>Massa raspada</v>
          </cell>
          <cell r="C782" t="str">
            <v>m²</v>
          </cell>
          <cell r="D782">
            <v>37.520000000000003</v>
          </cell>
          <cell r="E782">
            <v>27.22</v>
          </cell>
          <cell r="F782">
            <v>64.739999999999995</v>
          </cell>
        </row>
        <row r="783">
          <cell r="A783" t="str">
            <v>172004</v>
          </cell>
          <cell r="B783" t="str">
            <v>Revestimento em granito lavado tipo Fulget uso externo, em faixas até 40 cm</v>
          </cell>
          <cell r="C783" t="str">
            <v>m</v>
          </cell>
          <cell r="D783">
            <v>31.17</v>
          </cell>
          <cell r="E783">
            <v>9.7100000000000009</v>
          </cell>
          <cell r="F783">
            <v>40.880000000000003</v>
          </cell>
        </row>
        <row r="784">
          <cell r="A784" t="str">
            <v>172005</v>
          </cell>
          <cell r="B784" t="str">
            <v>Friso para junta de dilatação em revestimento de granito lavado tipo Fulget</v>
          </cell>
          <cell r="C784" t="str">
            <v>m</v>
          </cell>
          <cell r="D784">
            <v>4.51</v>
          </cell>
          <cell r="E784">
            <v>0</v>
          </cell>
          <cell r="F784">
            <v>4.51</v>
          </cell>
        </row>
        <row r="785">
          <cell r="A785" t="str">
            <v>172006</v>
          </cell>
          <cell r="B785" t="str">
            <v>Revestimento em granito lavado tipo Fulget uso externo</v>
          </cell>
          <cell r="C785" t="str">
            <v>m²</v>
          </cell>
          <cell r="D785">
            <v>70.099999999999994</v>
          </cell>
          <cell r="E785">
            <v>9.7100000000000009</v>
          </cell>
          <cell r="F785">
            <v>79.81</v>
          </cell>
        </row>
        <row r="786">
          <cell r="A786" t="str">
            <v>172014</v>
          </cell>
          <cell r="B786" t="str">
            <v>Revestimento texturizado acrílico com microagregados minerais</v>
          </cell>
          <cell r="C786" t="str">
            <v>m²</v>
          </cell>
          <cell r="D786">
            <v>4.58</v>
          </cell>
          <cell r="E786">
            <v>9.41</v>
          </cell>
          <cell r="F786">
            <v>13.99</v>
          </cell>
        </row>
        <row r="787">
          <cell r="A787" t="str">
            <v>174001</v>
          </cell>
          <cell r="B787" t="str">
            <v>Reparos em piso de granilite - estucamento e polimento</v>
          </cell>
          <cell r="C787" t="str">
            <v>m²</v>
          </cell>
          <cell r="D787">
            <v>20.87</v>
          </cell>
          <cell r="E787">
            <v>0</v>
          </cell>
          <cell r="F787">
            <v>20.87</v>
          </cell>
        </row>
        <row r="788">
          <cell r="A788" t="str">
            <v>174002</v>
          </cell>
          <cell r="B788" t="str">
            <v>Reparos em pisos de alta resistência fundidos no local - estucamento e polimento</v>
          </cell>
          <cell r="C788" t="str">
            <v>m²</v>
          </cell>
          <cell r="D788">
            <v>16.440000000000001</v>
          </cell>
          <cell r="E788">
            <v>0</v>
          </cell>
          <cell r="F788">
            <v>16.440000000000001</v>
          </cell>
        </row>
        <row r="789">
          <cell r="A789" t="str">
            <v>174003</v>
          </cell>
          <cell r="B789" t="str">
            <v>Reparos em degrau de granilite - estucamento e polimento</v>
          </cell>
          <cell r="C789" t="str">
            <v>m</v>
          </cell>
          <cell r="D789">
            <v>21.78</v>
          </cell>
          <cell r="E789">
            <v>0</v>
          </cell>
          <cell r="F789">
            <v>21.78</v>
          </cell>
        </row>
        <row r="790">
          <cell r="A790" t="str">
            <v>174005</v>
          </cell>
          <cell r="B790" t="str">
            <v>Reparos em peitoril de granilite - estucamento e polimento</v>
          </cell>
          <cell r="C790" t="str">
            <v>m</v>
          </cell>
          <cell r="D790">
            <v>12.32</v>
          </cell>
          <cell r="E790">
            <v>0</v>
          </cell>
          <cell r="F790">
            <v>12.32</v>
          </cell>
        </row>
        <row r="791">
          <cell r="A791" t="str">
            <v>174007</v>
          </cell>
          <cell r="B791" t="str">
            <v>Reparos em rodapé de granilite - estucamento e polimento</v>
          </cell>
          <cell r="C791" t="str">
            <v>m</v>
          </cell>
          <cell r="D791">
            <v>13.030000000000001</v>
          </cell>
          <cell r="E791">
            <v>0</v>
          </cell>
          <cell r="F791">
            <v>13.030000000000001</v>
          </cell>
        </row>
        <row r="792">
          <cell r="A792" t="str">
            <v>174011</v>
          </cell>
          <cell r="B792" t="str">
            <v>Faixa antiderrapante definitiva para degraus, soleiras, patamares ou pisos</v>
          </cell>
          <cell r="C792" t="str">
            <v>m</v>
          </cell>
          <cell r="D792">
            <v>0</v>
          </cell>
          <cell r="E792">
            <v>21.47</v>
          </cell>
          <cell r="F792">
            <v>21.47</v>
          </cell>
        </row>
        <row r="793">
          <cell r="A793" t="str">
            <v>180601</v>
          </cell>
          <cell r="B793" t="str">
            <v>Piso cerâmico esmaltado PEI-4 resistência química A, para áreas internas sujeitas à lavagem frequente, assentado com argamassa mista</v>
          </cell>
          <cell r="C793" t="str">
            <v>m²</v>
          </cell>
          <cell r="D793">
            <v>30.14</v>
          </cell>
          <cell r="E793">
            <v>30.54</v>
          </cell>
          <cell r="F793">
            <v>60.68</v>
          </cell>
        </row>
        <row r="794">
          <cell r="A794" t="str">
            <v>180602</v>
          </cell>
          <cell r="B794" t="str">
            <v>Piso cerâmico esmaltado PEI-4 resistência química A, para áreas internas sujeitas à lavagem frequente, assentado com argamassa colante industrializada</v>
          </cell>
          <cell r="C794" t="str">
            <v>m²</v>
          </cell>
          <cell r="D794">
            <v>25.400000000000002</v>
          </cell>
          <cell r="E794">
            <v>7.25</v>
          </cell>
          <cell r="F794">
            <v>32.65</v>
          </cell>
        </row>
        <row r="795">
          <cell r="A795" t="str">
            <v>180603</v>
          </cell>
          <cell r="B795" t="str">
            <v>Rodapé cerâmico esmaltado PEI-4 resistência química A, para áreas internas sujeitas à lavagem frequente, assentado com argamassa mista</v>
          </cell>
          <cell r="C795" t="str">
            <v>m</v>
          </cell>
          <cell r="D795">
            <v>13.85</v>
          </cell>
          <cell r="E795">
            <v>15.22</v>
          </cell>
          <cell r="F795">
            <v>29.07</v>
          </cell>
        </row>
        <row r="796">
          <cell r="A796" t="str">
            <v>180604</v>
          </cell>
          <cell r="B796" t="str">
            <v>Rodapé cerâmico esmaltado PEI-4 resistência química A, para áreas internas sujeitas à lavagem frequente, assentado com argamassa colante industrializada</v>
          </cell>
          <cell r="C796" t="str">
            <v>m</v>
          </cell>
          <cell r="D796">
            <v>13.86</v>
          </cell>
          <cell r="E796">
            <v>0.57999999999999996</v>
          </cell>
          <cell r="F796">
            <v>14.44</v>
          </cell>
        </row>
        <row r="797">
          <cell r="A797" t="str">
            <v>180605</v>
          </cell>
          <cell r="B797" t="str">
            <v>Piso cerâmico esmaltado com textura semi-rugosa PEI-5 resistência química A, para áreas internas, assentado com argamassa mista</v>
          </cell>
          <cell r="C797" t="str">
            <v>m²</v>
          </cell>
          <cell r="D797">
            <v>39.020000000000003</v>
          </cell>
          <cell r="E797">
            <v>30.54</v>
          </cell>
          <cell r="F797">
            <v>69.56</v>
          </cell>
        </row>
        <row r="798">
          <cell r="A798" t="str">
            <v>180606</v>
          </cell>
          <cell r="B798" t="str">
            <v>Piso cerâmico esmaltado com textura semi-rugosa PEI-5 resistência química A, para áreas internas, assentado com argamassa colante industrializada</v>
          </cell>
          <cell r="C798" t="str">
            <v>m²</v>
          </cell>
          <cell r="D798">
            <v>34.28</v>
          </cell>
          <cell r="E798">
            <v>7.25</v>
          </cell>
          <cell r="F798">
            <v>41.53</v>
          </cell>
        </row>
        <row r="799">
          <cell r="A799" t="str">
            <v>180607</v>
          </cell>
          <cell r="B799" t="str">
            <v>Rodapé cerâmico esmaltado com textura semi-rugosa PEI-5 resistência química A, para áreas internas, assentado com argamassa mista</v>
          </cell>
          <cell r="C799" t="str">
            <v>m</v>
          </cell>
          <cell r="D799">
            <v>3.45</v>
          </cell>
          <cell r="E799">
            <v>16.489999999999998</v>
          </cell>
          <cell r="F799">
            <v>19.940000000000001</v>
          </cell>
        </row>
        <row r="800">
          <cell r="A800" t="str">
            <v>180608</v>
          </cell>
          <cell r="B800" t="str">
            <v>Rodapé cerâmico esmaltado com textura semi-rugosa PEI-5 resistência química A, para áreas internas, assentado com argamassa colante industrializada</v>
          </cell>
          <cell r="C800" t="str">
            <v>m</v>
          </cell>
          <cell r="D800">
            <v>3.46</v>
          </cell>
          <cell r="E800">
            <v>3.88</v>
          </cell>
          <cell r="F800">
            <v>7.34</v>
          </cell>
        </row>
        <row r="801">
          <cell r="A801" t="str">
            <v>180609</v>
          </cell>
          <cell r="B801" t="str">
            <v>Piso cerâmico esmaltado PEI-5 resistência química B, para áreas internas, assentado com argamassa mista</v>
          </cell>
          <cell r="C801" t="str">
            <v>m²</v>
          </cell>
          <cell r="D801">
            <v>35.9</v>
          </cell>
          <cell r="E801">
            <v>30.54</v>
          </cell>
          <cell r="F801">
            <v>66.44</v>
          </cell>
        </row>
        <row r="802">
          <cell r="A802" t="str">
            <v>180610</v>
          </cell>
          <cell r="B802" t="str">
            <v>Piso cerâmico esmaltado PEI-5 resistência química B, para áreas internas, assentado com argamassa colante industrializada</v>
          </cell>
          <cell r="C802" t="str">
            <v>m²</v>
          </cell>
          <cell r="D802">
            <v>31.16</v>
          </cell>
          <cell r="E802">
            <v>7.25</v>
          </cell>
          <cell r="F802">
            <v>38.409999999999997</v>
          </cell>
        </row>
        <row r="803">
          <cell r="A803" t="str">
            <v>180611</v>
          </cell>
          <cell r="B803" t="str">
            <v>Rodapé cerâmico esmaltado PEI-5 resistência química B, para áreas internas, assentado com argamassa mista</v>
          </cell>
          <cell r="C803" t="str">
            <v>m</v>
          </cell>
          <cell r="D803">
            <v>19.84</v>
          </cell>
          <cell r="E803">
            <v>15.22</v>
          </cell>
          <cell r="F803">
            <v>35.06</v>
          </cell>
        </row>
        <row r="804">
          <cell r="A804" t="str">
            <v>180612</v>
          </cell>
          <cell r="B804" t="str">
            <v>Rodapé cerâmico esmaltado PEI-5 resistência química B, para áreas internas, assentado com argamassa colante industrializada</v>
          </cell>
          <cell r="C804" t="str">
            <v>m</v>
          </cell>
          <cell r="D804">
            <v>19.850000000000001</v>
          </cell>
          <cell r="E804">
            <v>0.57999999999999996</v>
          </cell>
          <cell r="F804">
            <v>20.43</v>
          </cell>
        </row>
        <row r="805">
          <cell r="A805" t="str">
            <v>180613</v>
          </cell>
          <cell r="B805" t="str">
            <v>Piso cerâmico esmaltado antiderrapante PEI-5 resistência química A, para áreas internas com saída para o exterior, assentado com argamassa mista</v>
          </cell>
          <cell r="C805" t="str">
            <v>m²</v>
          </cell>
          <cell r="D805">
            <v>54.51</v>
          </cell>
          <cell r="E805">
            <v>30.54</v>
          </cell>
          <cell r="F805">
            <v>85.05</v>
          </cell>
        </row>
        <row r="806">
          <cell r="A806" t="str">
            <v>180614</v>
          </cell>
          <cell r="B806" t="str">
            <v>Piso cerâmico esmaltado antiderrapante PEI-5 resistência química A, para áreas internas com saída para o exterior, assentado c/argamassa colante industrializada</v>
          </cell>
          <cell r="C806" t="str">
            <v>m²</v>
          </cell>
          <cell r="D806">
            <v>52.050000000000004</v>
          </cell>
          <cell r="E806">
            <v>7.25</v>
          </cell>
          <cell r="F806">
            <v>59.300000000000004</v>
          </cell>
        </row>
        <row r="807">
          <cell r="A807" t="str">
            <v>180615</v>
          </cell>
          <cell r="B807" t="str">
            <v>Rodapé cerâmico esmaltado PEI-5 resistência química A, para áreas internas com saída para o exterior, assentado com argamassa mista</v>
          </cell>
          <cell r="C807" t="str">
            <v>m</v>
          </cell>
          <cell r="D807">
            <v>10.86</v>
          </cell>
          <cell r="E807">
            <v>15.22</v>
          </cell>
          <cell r="F807">
            <v>26.080000000000002</v>
          </cell>
        </row>
        <row r="808">
          <cell r="A808" t="str">
            <v>180616</v>
          </cell>
          <cell r="B808" t="str">
            <v>Rodapé cerâmico esmaltado PEI-5 resistência química A, para áreas internas com saída para o exterior, assentado com argamassa colante industrializada</v>
          </cell>
          <cell r="C808" t="str">
            <v>m</v>
          </cell>
          <cell r="D808">
            <v>11.13</v>
          </cell>
          <cell r="E808">
            <v>0.57999999999999996</v>
          </cell>
          <cell r="F808">
            <v>11.71</v>
          </cell>
        </row>
        <row r="809">
          <cell r="A809" t="str">
            <v>180617</v>
          </cell>
          <cell r="B809" t="str">
            <v>Piso cerâmico esmaltado rústico PEI-5 resistência química B, para áreas internas com saída para o exterior, assentado com argamassa mista</v>
          </cell>
          <cell r="C809" t="str">
            <v>m²</v>
          </cell>
          <cell r="D809">
            <v>39.119999999999997</v>
          </cell>
          <cell r="E809">
            <v>30.54</v>
          </cell>
          <cell r="F809">
            <v>69.66</v>
          </cell>
        </row>
        <row r="810">
          <cell r="A810" t="str">
            <v>180618</v>
          </cell>
          <cell r="B810" t="str">
            <v>Piso cerâmico esmaltado rústico PEI-5 resistência química B, para áreas internas com saída para o exterior, assentado com argamassa colante industrializada</v>
          </cell>
          <cell r="C810" t="str">
            <v>m²</v>
          </cell>
          <cell r="D810">
            <v>36.659999999999997</v>
          </cell>
          <cell r="E810">
            <v>7.25</v>
          </cell>
          <cell r="F810">
            <v>43.910000000000004</v>
          </cell>
        </row>
        <row r="811">
          <cell r="A811" t="str">
            <v>180619</v>
          </cell>
          <cell r="B811" t="str">
            <v>Rodapé cerâmico esmaltado rústico PEI-5 resistência química B, para áreas internas com saída para o exterior, assentado com argamassa mista</v>
          </cell>
          <cell r="C811" t="str">
            <v>m</v>
          </cell>
          <cell r="D811">
            <v>3.46</v>
          </cell>
          <cell r="E811">
            <v>18.510000000000002</v>
          </cell>
          <cell r="F811">
            <v>21.97</v>
          </cell>
        </row>
        <row r="812">
          <cell r="A812" t="str">
            <v>180620</v>
          </cell>
          <cell r="B812" t="str">
            <v>Rodapé cerâmico esmaltado rústico PEI-5 resistência química B, para áreas internas c/saída para o exterior, assentado com argamassa colante industrializada</v>
          </cell>
          <cell r="C812" t="str">
            <v>m</v>
          </cell>
          <cell r="D812">
            <v>3.73</v>
          </cell>
          <cell r="E812">
            <v>3.88</v>
          </cell>
          <cell r="F812">
            <v>7.61</v>
          </cell>
        </row>
        <row r="813">
          <cell r="A813" t="str">
            <v>180621</v>
          </cell>
          <cell r="B813" t="str">
            <v>Piso cerâmico esmaltado texturizado PEI-5 resistência química B, para áreas externas, assentado com argamassa mista</v>
          </cell>
          <cell r="C813" t="str">
            <v>m²</v>
          </cell>
          <cell r="D813">
            <v>30.88</v>
          </cell>
          <cell r="E813">
            <v>30.54</v>
          </cell>
          <cell r="F813">
            <v>61.42</v>
          </cell>
        </row>
        <row r="814">
          <cell r="A814" t="str">
            <v>180622</v>
          </cell>
          <cell r="B814" t="str">
            <v>Piso cerâmico esmaltado texturizado PEI-5 resistência química B, para áreas externas, assentado com argamassa colante industrializada</v>
          </cell>
          <cell r="C814" t="str">
            <v>m²</v>
          </cell>
          <cell r="D814">
            <v>28.42</v>
          </cell>
          <cell r="E814">
            <v>7.25</v>
          </cell>
          <cell r="F814">
            <v>35.67</v>
          </cell>
        </row>
        <row r="815">
          <cell r="A815" t="str">
            <v>180623</v>
          </cell>
          <cell r="B815" t="str">
            <v>Rodapé cerâmico esmaltado texturizado PEI-5 resistência química B, para áreas externas, assentado com argamassa mista</v>
          </cell>
          <cell r="C815" t="str">
            <v>m</v>
          </cell>
          <cell r="D815">
            <v>2.63</v>
          </cell>
          <cell r="E815">
            <v>18.510000000000002</v>
          </cell>
          <cell r="F815">
            <v>21.14</v>
          </cell>
        </row>
        <row r="816">
          <cell r="A816" t="str">
            <v>180624</v>
          </cell>
          <cell r="B816" t="str">
            <v>Rodapé cerâmico esmaltado texturizado PEI-5 resistência química B, para áreas externas, assentado com argamassa colante industrializada</v>
          </cell>
          <cell r="C816" t="str">
            <v>m</v>
          </cell>
          <cell r="D816">
            <v>2.9</v>
          </cell>
          <cell r="E816">
            <v>3.88</v>
          </cell>
          <cell r="F816">
            <v>6.78</v>
          </cell>
        </row>
        <row r="817">
          <cell r="A817" t="str">
            <v>180627</v>
          </cell>
          <cell r="B817" t="str">
            <v>Piso cerâmico esmaltado antiderrapante, PEI-5, resistência química A, assentado com argamassa colante industrializada</v>
          </cell>
          <cell r="C817" t="str">
            <v>m²</v>
          </cell>
          <cell r="D817">
            <v>33.01</v>
          </cell>
          <cell r="E817">
            <v>7.25</v>
          </cell>
          <cell r="F817">
            <v>40.26</v>
          </cell>
        </row>
        <row r="818">
          <cell r="A818" t="str">
            <v>180628</v>
          </cell>
          <cell r="B818" t="str">
            <v>Rodapé cerâmico esmaltado antiderrapante, PEI-5, resistência química A, assentado com argamassa colante industrializada</v>
          </cell>
          <cell r="C818" t="str">
            <v>m</v>
          </cell>
          <cell r="D818">
            <v>3.27</v>
          </cell>
          <cell r="E818">
            <v>3.88</v>
          </cell>
          <cell r="F818">
            <v>7.15</v>
          </cell>
        </row>
        <row r="819">
          <cell r="A819" t="str">
            <v>180640</v>
          </cell>
          <cell r="B819" t="str">
            <v>Rejuntamento de piso em placas cerâmicas (30-34 x 30-34 cm) com cimento branco, juntas acima de 3 até 5 mm</v>
          </cell>
          <cell r="C819" t="str">
            <v>m²</v>
          </cell>
          <cell r="D819">
            <v>0.44</v>
          </cell>
          <cell r="E819">
            <v>4.8499999999999996</v>
          </cell>
          <cell r="F819">
            <v>5.29</v>
          </cell>
        </row>
        <row r="820">
          <cell r="A820" t="str">
            <v>180641</v>
          </cell>
          <cell r="B820" t="str">
            <v>Rejuntamento de piso em placas cerâmicas (30-34 x 30-34 cm) com argamassa industrializada para rejunte, juntas acima de 3 até 5 mm</v>
          </cell>
          <cell r="C820" t="str">
            <v>m²</v>
          </cell>
          <cell r="D820">
            <v>0.9</v>
          </cell>
          <cell r="E820">
            <v>4.8499999999999996</v>
          </cell>
          <cell r="F820">
            <v>5.75</v>
          </cell>
        </row>
        <row r="821">
          <cell r="A821" t="str">
            <v>180642</v>
          </cell>
          <cell r="B821" t="str">
            <v>Rejuntamento de piso em placas cerâmicas (40-43 x 40-43 cm) com cimento branco, juntas acima 5 até 10 mm</v>
          </cell>
          <cell r="C821" t="str">
            <v>m²</v>
          </cell>
          <cell r="D821">
            <v>0.88</v>
          </cell>
          <cell r="E821">
            <v>4.8499999999999996</v>
          </cell>
          <cell r="F821">
            <v>5.73</v>
          </cell>
        </row>
        <row r="822">
          <cell r="A822" t="str">
            <v>180643</v>
          </cell>
          <cell r="B822" t="str">
            <v>Rejuntamento de piso em placas cerâmicas (40-43 x 40-43 cm) com argamassa industrializada para rejunte, juntas acima de 5 até 10 mm</v>
          </cell>
          <cell r="C822" t="str">
            <v>m²</v>
          </cell>
          <cell r="D822">
            <v>2.2599999999999998</v>
          </cell>
          <cell r="E822">
            <v>4.8499999999999996</v>
          </cell>
          <cell r="F822">
            <v>7.11</v>
          </cell>
        </row>
        <row r="823">
          <cell r="A823" t="str">
            <v>180650</v>
          </cell>
          <cell r="B823" t="str">
            <v>Rejuntamento de rodapé em placas cerâmicas até 10 cm de altura com cimento branco, juntas acima de 3 até 5 mm</v>
          </cell>
          <cell r="C823" t="str">
            <v>m</v>
          </cell>
          <cell r="D823">
            <v>0.04</v>
          </cell>
          <cell r="E823">
            <v>0.54</v>
          </cell>
          <cell r="F823">
            <v>0.57999999999999996</v>
          </cell>
        </row>
        <row r="824">
          <cell r="A824" t="str">
            <v>180651</v>
          </cell>
          <cell r="B824" t="str">
            <v>Rejuntamento de rodapé em placas cerâmicas até 10 cm de altura com argamassa industrializada para rejunte, juntas acima de 3 até 5 mm</v>
          </cell>
          <cell r="C824" t="str">
            <v>m</v>
          </cell>
          <cell r="D824">
            <v>0.09</v>
          </cell>
          <cell r="E824">
            <v>0.54</v>
          </cell>
          <cell r="F824">
            <v>0.63</v>
          </cell>
        </row>
        <row r="825">
          <cell r="A825" t="str">
            <v>180652</v>
          </cell>
          <cell r="B825" t="str">
            <v>Rejuntamento de rodapé em placas cerâmicas até 10 cm de altura com cimento branco, juntas acima de 5 até 10 mm</v>
          </cell>
          <cell r="C825" t="str">
            <v>m</v>
          </cell>
          <cell r="D825">
            <v>0.09</v>
          </cell>
          <cell r="E825">
            <v>0.54</v>
          </cell>
          <cell r="F825">
            <v>0.63</v>
          </cell>
        </row>
        <row r="826">
          <cell r="A826" t="str">
            <v>180653</v>
          </cell>
          <cell r="B826" t="str">
            <v>Rejuntamento de rodapé em placas cerâmicas até 10 cm de altura com argamassa industrializada para rejunte, juntas acima de 5 até 10 mm</v>
          </cell>
          <cell r="C826" t="str">
            <v>m</v>
          </cell>
          <cell r="D826">
            <v>0.23</v>
          </cell>
          <cell r="E826">
            <v>0.54</v>
          </cell>
          <cell r="F826">
            <v>0.77</v>
          </cell>
        </row>
        <row r="827">
          <cell r="A827" t="str">
            <v>180701</v>
          </cell>
          <cell r="B827" t="str">
            <v>Piso cerâmico não esmaltado extrudado alta resistência química e mecânica, espessura de 9 mm, assentado com argamassa de cimento e areia</v>
          </cell>
          <cell r="C827" t="str">
            <v>m²</v>
          </cell>
          <cell r="D827">
            <v>69.19</v>
          </cell>
          <cell r="E827">
            <v>22.39</v>
          </cell>
          <cell r="F827">
            <v>91.58</v>
          </cell>
        </row>
        <row r="828">
          <cell r="A828" t="str">
            <v>180702</v>
          </cell>
          <cell r="B828" t="str">
            <v>Piso cerâmico não esmaltado extrudado alta resistência química e mecânica, espessura de 9 mm, assentado com argamassa colante industrializada</v>
          </cell>
          <cell r="C828" t="str">
            <v>m²</v>
          </cell>
          <cell r="D828">
            <v>65.34</v>
          </cell>
          <cell r="E828">
            <v>7.25</v>
          </cell>
          <cell r="F828">
            <v>72.59</v>
          </cell>
        </row>
        <row r="829">
          <cell r="A829" t="str">
            <v>180703</v>
          </cell>
          <cell r="B829" t="str">
            <v>Piso cerâmico não esmaltado extrudado alta resistência química e mecânica, espessura de 14 mm, assentado com argamassa de cimento e areia</v>
          </cell>
          <cell r="C829" t="str">
            <v>m²</v>
          </cell>
          <cell r="D829">
            <v>94.13</v>
          </cell>
          <cell r="E829">
            <v>22.39</v>
          </cell>
          <cell r="F829">
            <v>116.52</v>
          </cell>
        </row>
        <row r="830">
          <cell r="A830" t="str">
            <v>180704</v>
          </cell>
          <cell r="B830" t="str">
            <v>Piso cerâmico não esmaltado extrudado alta resistência química e mecânica, espessura de 14 mm, assentado com argamassa colante industrializada</v>
          </cell>
          <cell r="C830" t="str">
            <v>m²</v>
          </cell>
          <cell r="D830">
            <v>90.28</v>
          </cell>
          <cell r="E830">
            <v>7.25</v>
          </cell>
          <cell r="F830">
            <v>97.53</v>
          </cell>
        </row>
        <row r="831">
          <cell r="A831" t="str">
            <v>180707</v>
          </cell>
          <cell r="B831" t="str">
            <v>Rodapé cerâmico não esmaltado extrudado alta resistência química e mecânica, altura de 10 cm, assentado com argamassa de cimento e areia</v>
          </cell>
          <cell r="C831" t="str">
            <v>m</v>
          </cell>
          <cell r="D831">
            <v>22.3</v>
          </cell>
          <cell r="E831">
            <v>2.23</v>
          </cell>
          <cell r="F831">
            <v>24.53</v>
          </cell>
        </row>
        <row r="832">
          <cell r="A832" t="str">
            <v>180708</v>
          </cell>
          <cell r="B832" t="str">
            <v>Rodapé cerâmico não esmaltado extrudado alta resistência química e mecânica, altura de 10 cm, assentado com argamassa colante industrializada</v>
          </cell>
          <cell r="C832" t="str">
            <v>m</v>
          </cell>
          <cell r="D832">
            <v>21.91</v>
          </cell>
          <cell r="E832">
            <v>0.72</v>
          </cell>
          <cell r="F832">
            <v>22.63</v>
          </cell>
        </row>
        <row r="833">
          <cell r="A833" t="str">
            <v>180709</v>
          </cell>
          <cell r="B833" t="str">
            <v>Canto de rodapé cerâmico não esmaltado extrudado alta resistência química e mecânica, altura de 10 cm assentado com argamassa de cimento e areia</v>
          </cell>
          <cell r="C833" t="str">
            <v>un</v>
          </cell>
          <cell r="D833">
            <v>3.72</v>
          </cell>
          <cell r="E833">
            <v>0.22</v>
          </cell>
          <cell r="F833">
            <v>3.94</v>
          </cell>
        </row>
        <row r="834">
          <cell r="A834" t="str">
            <v>180710</v>
          </cell>
          <cell r="B834" t="str">
            <v>Canto de rodapé cerâmico não esmaltado extrudado alta resistência química e mecânica, altura de 10 cm assentado com argamassa colante industrializada</v>
          </cell>
          <cell r="C834" t="str">
            <v>un</v>
          </cell>
          <cell r="D834">
            <v>3.69</v>
          </cell>
          <cell r="E834">
            <v>7.0000000000000007E-2</v>
          </cell>
          <cell r="F834">
            <v>3.7600000000000002</v>
          </cell>
        </row>
        <row r="835">
          <cell r="A835" t="str">
            <v>180720</v>
          </cell>
          <cell r="B835" t="str">
            <v>Rejuntamento de piso cerâmico extrudado antiácido de 9 mm, com argamassa industrializada à base de resina furânica, juntas acima de 3 até 6 mm</v>
          </cell>
          <cell r="C835" t="str">
            <v>m²</v>
          </cell>
          <cell r="D835">
            <v>16.059999999999999</v>
          </cell>
          <cell r="E835">
            <v>4.8499999999999996</v>
          </cell>
          <cell r="F835">
            <v>20.91</v>
          </cell>
        </row>
        <row r="836">
          <cell r="A836" t="str">
            <v>180721</v>
          </cell>
          <cell r="B836" t="str">
            <v>Rejuntamento de piso cerâmico extrudado antiácido de 9 mm, com argamassa industrializada à base de resina epóxi, juntas acima de 3 até 6 mm</v>
          </cell>
          <cell r="C836" t="str">
            <v>m²</v>
          </cell>
          <cell r="D836">
            <v>12.4</v>
          </cell>
          <cell r="E836">
            <v>4.8499999999999996</v>
          </cell>
          <cell r="F836">
            <v>17.25</v>
          </cell>
        </row>
        <row r="837">
          <cell r="A837" t="str">
            <v>180722</v>
          </cell>
          <cell r="B837" t="str">
            <v>Rejuntamento de piso cerâmico extrudado antiácido de 14 mm, com argamassa industrializada à base de resina furânica, juntas acima de 3 até 6 mm</v>
          </cell>
          <cell r="C837" t="str">
            <v>m²</v>
          </cell>
          <cell r="D837">
            <v>24.7</v>
          </cell>
          <cell r="E837">
            <v>4.8499999999999996</v>
          </cell>
          <cell r="F837">
            <v>29.55</v>
          </cell>
        </row>
        <row r="838">
          <cell r="A838" t="str">
            <v>180723</v>
          </cell>
          <cell r="B838" t="str">
            <v>Rejuntamento de piso cerâmico extrudado antiácido de 14 mm, com argamassa industrializada à base de resina epóxi, juntas acima de 3 até 6 mm</v>
          </cell>
          <cell r="C838" t="str">
            <v>m²</v>
          </cell>
          <cell r="D838">
            <v>20.66</v>
          </cell>
          <cell r="E838">
            <v>4.8499999999999996</v>
          </cell>
          <cell r="F838">
            <v>25.51</v>
          </cell>
        </row>
        <row r="839">
          <cell r="A839" t="str">
            <v>180724</v>
          </cell>
          <cell r="B839" t="str">
            <v>Rejuntamento de revestimento cerâmico extrudado antiácido de 9 mm, com argamassa industrializada à base de resina epóxi, juntas acima de 3 até 6 mm</v>
          </cell>
          <cell r="C839" t="str">
            <v>m²</v>
          </cell>
          <cell r="D839">
            <v>12.4</v>
          </cell>
          <cell r="E839">
            <v>4.8499999999999996</v>
          </cell>
          <cell r="F839">
            <v>17.25</v>
          </cell>
        </row>
        <row r="840">
          <cell r="A840" t="str">
            <v>180730</v>
          </cell>
          <cell r="B840" t="str">
            <v>Rejuntamento de rodapé cerâmico extrudado antiácido de 9 mm, com argamassa industrializada à base de resina furânica, juntas acima de 3 até 6 mm</v>
          </cell>
          <cell r="C840" t="str">
            <v>m</v>
          </cell>
          <cell r="D840">
            <v>1.61</v>
          </cell>
          <cell r="E840">
            <v>0.48</v>
          </cell>
          <cell r="F840">
            <v>2.09</v>
          </cell>
        </row>
        <row r="841">
          <cell r="A841" t="str">
            <v>180731</v>
          </cell>
          <cell r="B841" t="str">
            <v>Rejuntamento de rodapé cerâmico extrudado antiácido de 9 mm, com argamassa industrializada à base de resina epóxi, juntas acima de 3 até 6 mm</v>
          </cell>
          <cell r="C841" t="str">
            <v>m</v>
          </cell>
          <cell r="D841">
            <v>1.24</v>
          </cell>
          <cell r="E841">
            <v>0.48</v>
          </cell>
          <cell r="F841">
            <v>1.72</v>
          </cell>
        </row>
        <row r="842">
          <cell r="A842" t="str">
            <v>180801</v>
          </cell>
          <cell r="B842" t="str">
            <v>Revestimento em porcelanato esmaltado antiderrapante, grupo de absorção BI-a, rejuntado</v>
          </cell>
          <cell r="C842" t="str">
            <v>m²</v>
          </cell>
          <cell r="D842">
            <v>47.74</v>
          </cell>
          <cell r="E842">
            <v>19.2</v>
          </cell>
          <cell r="F842">
            <v>66.94</v>
          </cell>
        </row>
        <row r="843">
          <cell r="A843" t="str">
            <v>180802</v>
          </cell>
          <cell r="B843" t="str">
            <v>Rodapé em porcelanato esmaltado antiderrapante, grupo de absorção BI-a, rejuntado</v>
          </cell>
          <cell r="C843" t="str">
            <v>m</v>
          </cell>
          <cell r="D843">
            <v>4.5199999999999996</v>
          </cell>
          <cell r="E843">
            <v>5.34</v>
          </cell>
          <cell r="F843">
            <v>9.86</v>
          </cell>
        </row>
        <row r="844">
          <cell r="A844" t="str">
            <v>180809</v>
          </cell>
          <cell r="B844" t="str">
            <v>Revestimento em porcelanato esmaltado, grupo de absorção BI-a, rejuntado</v>
          </cell>
          <cell r="C844" t="str">
            <v>m²</v>
          </cell>
          <cell r="D844">
            <v>32.53</v>
          </cell>
          <cell r="E844">
            <v>19.2</v>
          </cell>
          <cell r="F844">
            <v>51.730000000000004</v>
          </cell>
        </row>
        <row r="845">
          <cell r="A845" t="str">
            <v>180810</v>
          </cell>
          <cell r="B845" t="str">
            <v>Rodapé em porcelanato esmaltado, grupo de absorção BI-a, rejuntado</v>
          </cell>
          <cell r="C845" t="str">
            <v>m</v>
          </cell>
          <cell r="D845">
            <v>16.12</v>
          </cell>
          <cell r="E845">
            <v>5.34</v>
          </cell>
          <cell r="F845">
            <v>21.46</v>
          </cell>
        </row>
        <row r="846">
          <cell r="A846" t="str">
            <v>180811</v>
          </cell>
          <cell r="B846" t="str">
            <v>Revestimento em porcelanato técnico antiderrapante, grupo de absorção BI-a, rejuntado</v>
          </cell>
          <cell r="C846" t="str">
            <v>m²</v>
          </cell>
          <cell r="D846">
            <v>80.33</v>
          </cell>
          <cell r="E846">
            <v>19.2</v>
          </cell>
          <cell r="F846">
            <v>99.53</v>
          </cell>
        </row>
        <row r="847">
          <cell r="A847" t="str">
            <v>180812</v>
          </cell>
          <cell r="B847" t="str">
            <v>Rodapé em porcelanato técnico antiderrapante, grupo de absorção BI-a, rejuntado</v>
          </cell>
          <cell r="C847" t="str">
            <v>m</v>
          </cell>
          <cell r="D847">
            <v>15.49</v>
          </cell>
          <cell r="E847">
            <v>5.34</v>
          </cell>
          <cell r="F847">
            <v>20.830000000000002</v>
          </cell>
        </row>
        <row r="848">
          <cell r="A848" t="str">
            <v>180813</v>
          </cell>
          <cell r="B848" t="str">
            <v>Revestimento em porcelanato técnico antiácido, grupo de absorção BI-a, rejuntado com resina epóxi</v>
          </cell>
          <cell r="C848" t="str">
            <v>m²</v>
          </cell>
          <cell r="D848">
            <v>73.5</v>
          </cell>
          <cell r="E848">
            <v>19.2</v>
          </cell>
          <cell r="F848">
            <v>92.7</v>
          </cell>
        </row>
        <row r="849">
          <cell r="A849" t="str">
            <v>180814</v>
          </cell>
          <cell r="B849" t="str">
            <v>Rodapé em porcelanato técnico antiácido, grupo de absorção BI-a, rejuntado com resina epóxi</v>
          </cell>
          <cell r="C849" t="str">
            <v>m</v>
          </cell>
          <cell r="D849">
            <v>16</v>
          </cell>
          <cell r="E849">
            <v>5.34</v>
          </cell>
          <cell r="F849">
            <v>21.34</v>
          </cell>
        </row>
        <row r="850">
          <cell r="A850" t="str">
            <v>180815</v>
          </cell>
          <cell r="B850" t="str">
            <v>Revestimento em porcelanato técnico coeficiente de atrito II, grupo de absorção BI-a, rejuntado</v>
          </cell>
          <cell r="C850" t="str">
            <v>m²</v>
          </cell>
          <cell r="D850">
            <v>50.7</v>
          </cell>
          <cell r="E850">
            <v>19.2</v>
          </cell>
          <cell r="F850">
            <v>69.900000000000006</v>
          </cell>
        </row>
        <row r="851">
          <cell r="A851" t="str">
            <v>180816</v>
          </cell>
          <cell r="B851" t="str">
            <v>Rodapé em porcelanato técnico, coeficiente de atrito II, grupo de absorção BI-a, rejuntado</v>
          </cell>
          <cell r="C851" t="str">
            <v>m</v>
          </cell>
          <cell r="D851">
            <v>19.29</v>
          </cell>
          <cell r="E851">
            <v>5.34</v>
          </cell>
          <cell r="F851">
            <v>24.63</v>
          </cell>
        </row>
        <row r="852">
          <cell r="A852" t="str">
            <v>180817</v>
          </cell>
          <cell r="B852" t="str">
            <v>Revestimento em porcelanato técnico, coeficiente de atrito I, grupo de absorção BI-a, rejuntado</v>
          </cell>
          <cell r="C852" t="str">
            <v>m²</v>
          </cell>
          <cell r="D852">
            <v>59.21</v>
          </cell>
          <cell r="E852">
            <v>19.2</v>
          </cell>
          <cell r="F852">
            <v>78.41</v>
          </cell>
        </row>
        <row r="853">
          <cell r="A853" t="str">
            <v>180818</v>
          </cell>
          <cell r="B853" t="str">
            <v>Rodapé em porcelanato técnico, coeficiente de atrito I, grupo de absorção BI-a, rejuntado</v>
          </cell>
          <cell r="C853" t="str">
            <v>m</v>
          </cell>
          <cell r="D853">
            <v>19.29</v>
          </cell>
          <cell r="E853">
            <v>5.34</v>
          </cell>
          <cell r="F853">
            <v>24.63</v>
          </cell>
        </row>
        <row r="854">
          <cell r="A854" t="str">
            <v>181101</v>
          </cell>
          <cell r="B854" t="str">
            <v>Revestimento em placa cerâmica esmaltada para paredes de 15 x 15 cm, assentado com argamassa mista</v>
          </cell>
          <cell r="C854" t="str">
            <v>m²</v>
          </cell>
          <cell r="D854">
            <v>22.97</v>
          </cell>
          <cell r="E854">
            <v>34.89</v>
          </cell>
          <cell r="F854">
            <v>57.86</v>
          </cell>
        </row>
        <row r="855">
          <cell r="A855" t="str">
            <v>181102</v>
          </cell>
          <cell r="B855" t="str">
            <v>Revestimento em placa cerâmica esmaltada para paredes de 15 x 15 cm, assentado com argamassa colante industrializada</v>
          </cell>
          <cell r="C855" t="str">
            <v>m²</v>
          </cell>
          <cell r="D855">
            <v>19.84</v>
          </cell>
          <cell r="E855">
            <v>6.12</v>
          </cell>
          <cell r="F855">
            <v>25.96</v>
          </cell>
        </row>
        <row r="856">
          <cell r="A856" t="str">
            <v>181103</v>
          </cell>
          <cell r="B856" t="str">
            <v>Revestimento em placa cerâmica esmaltada para paredes de 20 x 20 cm, assentado com argamassa mista</v>
          </cell>
          <cell r="C856" t="str">
            <v>m²</v>
          </cell>
          <cell r="D856">
            <v>34.14</v>
          </cell>
          <cell r="E856">
            <v>34.89</v>
          </cell>
          <cell r="F856">
            <v>69.03</v>
          </cell>
        </row>
        <row r="857">
          <cell r="A857" t="str">
            <v>181104</v>
          </cell>
          <cell r="B857" t="str">
            <v>Revestimento em placa cerâmica esmaltada para paredes de 20 x 20 cm, assentado com argamassa AC-I colante industrializada</v>
          </cell>
          <cell r="C857" t="str">
            <v>m²</v>
          </cell>
          <cell r="D857">
            <v>31.01</v>
          </cell>
          <cell r="E857">
            <v>6.12</v>
          </cell>
          <cell r="F857">
            <v>37.130000000000003</v>
          </cell>
        </row>
        <row r="858">
          <cell r="A858" t="str">
            <v>181109</v>
          </cell>
          <cell r="B858" t="str">
            <v>Revestimento em placa cerâmica esmaltada para parede interna, de 10 x 10 cm, assentado com argamassa colante industrializada</v>
          </cell>
          <cell r="C858" t="str">
            <v>m²</v>
          </cell>
          <cell r="D858">
            <v>43.45</v>
          </cell>
          <cell r="E858">
            <v>6.12</v>
          </cell>
          <cell r="F858">
            <v>49.57</v>
          </cell>
        </row>
        <row r="859">
          <cell r="A859" t="str">
            <v>181110</v>
          </cell>
          <cell r="B859" t="str">
            <v>Revestimento em placa cerâmica esmaltada de 10 x 10 cm, assentado com argamassa colante industrializada</v>
          </cell>
          <cell r="C859" t="str">
            <v>m²</v>
          </cell>
          <cell r="D859">
            <v>37.32</v>
          </cell>
          <cell r="E859">
            <v>12.25</v>
          </cell>
          <cell r="F859">
            <v>49.57</v>
          </cell>
        </row>
        <row r="860">
          <cell r="A860" t="str">
            <v>181111</v>
          </cell>
          <cell r="B860" t="str">
            <v>Revestimento em placa cerâmica esmaltada para paredes de 20 x 20 cm, assentado com argamassa AC-II colante industrializada</v>
          </cell>
          <cell r="C860" t="str">
            <v>m²</v>
          </cell>
          <cell r="D860">
            <v>33.29</v>
          </cell>
          <cell r="E860">
            <v>6.12</v>
          </cell>
          <cell r="F860">
            <v>39.409999999999997</v>
          </cell>
        </row>
        <row r="861">
          <cell r="A861" t="str">
            <v>181120</v>
          </cell>
          <cell r="B861" t="str">
            <v>Rejuntamento de placa cerâmica de 15 x 15 cm com cimento branco, juntas até 3 mm</v>
          </cell>
          <cell r="C861" t="str">
            <v>m²</v>
          </cell>
          <cell r="D861">
            <v>0.26</v>
          </cell>
          <cell r="E861">
            <v>4.8499999999999996</v>
          </cell>
          <cell r="F861">
            <v>5.1100000000000003</v>
          </cell>
        </row>
        <row r="862">
          <cell r="A862" t="str">
            <v>181121</v>
          </cell>
          <cell r="B862" t="str">
            <v>Rejuntamento de placa cerâmica de 15 x 15 cm com argamassa industrializada para rejunte, juntas até 3 mm</v>
          </cell>
          <cell r="C862" t="str">
            <v>m²</v>
          </cell>
          <cell r="D862">
            <v>0.68</v>
          </cell>
          <cell r="E862">
            <v>4.8499999999999996</v>
          </cell>
          <cell r="F862">
            <v>5.53</v>
          </cell>
        </row>
        <row r="863">
          <cell r="A863" t="str">
            <v>181122</v>
          </cell>
          <cell r="B863" t="str">
            <v>Rejuntamento de cerâmica esmaltada de 20 x 20 cm com cimento branco, juntas até 3 mm</v>
          </cell>
          <cell r="C863" t="str">
            <v>m²</v>
          </cell>
          <cell r="D863">
            <v>0.38</v>
          </cell>
          <cell r="E863">
            <v>4.8499999999999996</v>
          </cell>
          <cell r="F863">
            <v>5.23</v>
          </cell>
        </row>
        <row r="864">
          <cell r="A864" t="str">
            <v>181123</v>
          </cell>
          <cell r="B864" t="str">
            <v>Rejuntamento de cerâmica esmaltada de 20 x 20 cm com argamassa industrializada para rejunte, juntas até 3 mm</v>
          </cell>
          <cell r="C864" t="str">
            <v>m²</v>
          </cell>
          <cell r="D864">
            <v>0.9</v>
          </cell>
          <cell r="E864">
            <v>4.8499999999999996</v>
          </cell>
          <cell r="F864">
            <v>5.75</v>
          </cell>
        </row>
        <row r="865">
          <cell r="A865" t="str">
            <v>181125</v>
          </cell>
          <cell r="B865" t="str">
            <v>Rejuntamento de placas cerâmicas de 10 x 10 cm com argamassa industrializada para rejunte, juntas de 6 mm</v>
          </cell>
          <cell r="C865" t="str">
            <v>m²</v>
          </cell>
          <cell r="D865">
            <v>3.39</v>
          </cell>
          <cell r="E865">
            <v>4.8499999999999996</v>
          </cell>
          <cell r="F865">
            <v>8.24</v>
          </cell>
        </row>
        <row r="866">
          <cell r="A866" t="str">
            <v>181202</v>
          </cell>
          <cell r="B866" t="str">
            <v>Revestimento em pastilha de porcelana natural ou esmaltada de 5 x 5 cm, assentado e rejuntado com argamassa colante industrializada</v>
          </cell>
          <cell r="C866" t="str">
            <v>m²</v>
          </cell>
          <cell r="D866">
            <v>106.71000000000001</v>
          </cell>
          <cell r="E866">
            <v>13.77</v>
          </cell>
          <cell r="F866">
            <v>120.48</v>
          </cell>
        </row>
        <row r="867">
          <cell r="A867" t="str">
            <v>181210</v>
          </cell>
          <cell r="B867" t="str">
            <v>Revestimento em pastilha de porcelana natural ou esmaltada de 5 x 5 cm, assentado e rejuntado com argamassa colante industrializada, faixas até 40 cm</v>
          </cell>
          <cell r="C867" t="str">
            <v>m</v>
          </cell>
          <cell r="D867">
            <v>42.69</v>
          </cell>
          <cell r="E867">
            <v>11.02</v>
          </cell>
          <cell r="F867">
            <v>53.71</v>
          </cell>
        </row>
        <row r="868">
          <cell r="A868" t="str">
            <v>181212</v>
          </cell>
          <cell r="B868" t="str">
            <v>Revestimento em pastilha de porcelana natural ou esmaltada de 2,5 x 2,5 cm, assentado e rejuntado com argamassa colante industrializada</v>
          </cell>
          <cell r="C868" t="str">
            <v>m²</v>
          </cell>
          <cell r="D868">
            <v>122.57000000000001</v>
          </cell>
          <cell r="E868">
            <v>13.77</v>
          </cell>
          <cell r="F868">
            <v>136.34</v>
          </cell>
        </row>
        <row r="869">
          <cell r="A869" t="str">
            <v>181220</v>
          </cell>
          <cell r="B869" t="str">
            <v>Revestimento em pastilha de porcelana natural ou esmaltada de 2,5 x 2,5 cm, assentado e rejuntado com argamassa colante industrializada, faixas até 40 cm</v>
          </cell>
          <cell r="C869" t="str">
            <v>m</v>
          </cell>
          <cell r="D869">
            <v>49.03</v>
          </cell>
          <cell r="E869">
            <v>11.02</v>
          </cell>
          <cell r="F869">
            <v>60.050000000000004</v>
          </cell>
        </row>
        <row r="870">
          <cell r="A870" t="str">
            <v>181301</v>
          </cell>
          <cell r="B870" t="str">
            <v>Revestimento de placa cerâmica não esmaltada extrudada alta resistência química e mecânica, espessura de 9 mm, assentado com argamassa colante industrializada</v>
          </cell>
          <cell r="C870" t="str">
            <v>m²</v>
          </cell>
          <cell r="D870">
            <v>65.34</v>
          </cell>
          <cell r="E870">
            <v>8.7799999999999994</v>
          </cell>
          <cell r="F870">
            <v>74.12</v>
          </cell>
        </row>
        <row r="871">
          <cell r="A871" t="str">
            <v>181320</v>
          </cell>
          <cell r="B871" t="str">
            <v>Rejuntamento de revestimento cerâmico não esmaltado extrudado antiácido 9 mm, com argamassa industrializada à base de resina epóxi, juntas acima de 3 até 6 mm</v>
          </cell>
          <cell r="C871" t="str">
            <v>m²</v>
          </cell>
          <cell r="D871">
            <v>12.4</v>
          </cell>
          <cell r="E871">
            <v>4.8499999999999996</v>
          </cell>
          <cell r="F871">
            <v>17.25</v>
          </cell>
        </row>
        <row r="872">
          <cell r="A872" t="str">
            <v>190101</v>
          </cell>
          <cell r="B872" t="str">
            <v>Rodapé em granito com 7 cm de altura</v>
          </cell>
          <cell r="C872" t="str">
            <v>m</v>
          </cell>
          <cell r="D872">
            <v>77.67</v>
          </cell>
          <cell r="E872">
            <v>0.97</v>
          </cell>
          <cell r="F872">
            <v>78.64</v>
          </cell>
        </row>
        <row r="873">
          <cell r="A873" t="str">
            <v>190102</v>
          </cell>
          <cell r="B873" t="str">
            <v>Revestimento em granito com 2 cm de espessura, assente com massa</v>
          </cell>
          <cell r="C873" t="str">
            <v>m²</v>
          </cell>
          <cell r="D873">
            <v>167.3</v>
          </cell>
          <cell r="E873">
            <v>5.83</v>
          </cell>
          <cell r="F873">
            <v>173.13</v>
          </cell>
        </row>
        <row r="874">
          <cell r="A874" t="str">
            <v>190104</v>
          </cell>
          <cell r="B874" t="str">
            <v>Revestimento em granito com 3 cm de espessura, assente com massa</v>
          </cell>
          <cell r="C874" t="str">
            <v>m²</v>
          </cell>
          <cell r="D874">
            <v>261.14999999999998</v>
          </cell>
          <cell r="E874">
            <v>6.8</v>
          </cell>
          <cell r="F874">
            <v>267.95</v>
          </cell>
        </row>
        <row r="875">
          <cell r="A875" t="str">
            <v>190106</v>
          </cell>
          <cell r="B875" t="str">
            <v>Peitoril e/ou soleira em granito com espessura de 2 cm e largura até 20 cm</v>
          </cell>
          <cell r="C875" t="str">
            <v>m</v>
          </cell>
          <cell r="D875">
            <v>80.349999999999994</v>
          </cell>
          <cell r="E875">
            <v>1.94</v>
          </cell>
          <cell r="F875">
            <v>82.29</v>
          </cell>
        </row>
        <row r="876">
          <cell r="A876" t="str">
            <v>190112</v>
          </cell>
          <cell r="B876" t="str">
            <v>Degrau e espelho de granito</v>
          </cell>
          <cell r="C876" t="str">
            <v>m</v>
          </cell>
          <cell r="D876">
            <v>177.97</v>
          </cell>
          <cell r="E876">
            <v>3.4</v>
          </cell>
          <cell r="F876">
            <v>181.37</v>
          </cell>
        </row>
        <row r="877">
          <cell r="A877" t="str">
            <v>190132</v>
          </cell>
          <cell r="B877" t="str">
            <v>Rodapé em granito com altura de 7,1 a 10 cm</v>
          </cell>
          <cell r="C877" t="str">
            <v>m</v>
          </cell>
          <cell r="D877">
            <v>82.15</v>
          </cell>
          <cell r="E877">
            <v>0.97</v>
          </cell>
          <cell r="F877">
            <v>83.12</v>
          </cell>
        </row>
        <row r="878">
          <cell r="A878" t="str">
            <v>190139</v>
          </cell>
          <cell r="B878" t="str">
            <v>Peitoril e/ou soleira em granito, espessura de 2 cm e largura de 21 até 30 cm</v>
          </cell>
          <cell r="C878" t="str">
            <v>m</v>
          </cell>
          <cell r="D878">
            <v>81.680000000000007</v>
          </cell>
          <cell r="E878">
            <v>2.91</v>
          </cell>
          <cell r="F878">
            <v>84.59</v>
          </cell>
        </row>
        <row r="879">
          <cell r="A879" t="str">
            <v>190202</v>
          </cell>
          <cell r="B879" t="str">
            <v>Revestimento em mármore branco de 2 cm, assente com massa</v>
          </cell>
          <cell r="C879" t="str">
            <v>m²</v>
          </cell>
          <cell r="D879">
            <v>395.84000000000003</v>
          </cell>
          <cell r="E879">
            <v>5.83</v>
          </cell>
          <cell r="F879">
            <v>401.67</v>
          </cell>
        </row>
        <row r="880">
          <cell r="A880" t="str">
            <v>190204</v>
          </cell>
          <cell r="B880" t="str">
            <v>Revestimento em mármore travertino nacional de 2 cm, assente com massa</v>
          </cell>
          <cell r="C880" t="str">
            <v>m²</v>
          </cell>
          <cell r="D880">
            <v>488.29</v>
          </cell>
          <cell r="E880">
            <v>5.83</v>
          </cell>
          <cell r="F880">
            <v>494.12</v>
          </cell>
        </row>
        <row r="881">
          <cell r="A881" t="str">
            <v>190206</v>
          </cell>
          <cell r="B881" t="str">
            <v>Revestimento em mármore branco de 3 cm, assente com massa</v>
          </cell>
          <cell r="C881" t="str">
            <v>m²</v>
          </cell>
          <cell r="D881">
            <v>491.43</v>
          </cell>
          <cell r="E881">
            <v>6.8</v>
          </cell>
          <cell r="F881">
            <v>498.23</v>
          </cell>
        </row>
        <row r="882">
          <cell r="A882" t="str">
            <v>190208</v>
          </cell>
          <cell r="B882" t="str">
            <v>Revestimento em mármore travertino nacional de 3 cm, assente com massa</v>
          </cell>
          <cell r="C882" t="str">
            <v>m²</v>
          </cell>
          <cell r="D882">
            <v>532</v>
          </cell>
          <cell r="E882">
            <v>6.8</v>
          </cell>
          <cell r="F882">
            <v>538.79999999999995</v>
          </cell>
        </row>
        <row r="883">
          <cell r="A883" t="str">
            <v>190222</v>
          </cell>
          <cell r="B883" t="str">
            <v>Degrau e espelho em mármore branco</v>
          </cell>
          <cell r="C883" t="str">
            <v>m</v>
          </cell>
          <cell r="D883">
            <v>234.71</v>
          </cell>
          <cell r="E883">
            <v>3.4</v>
          </cell>
          <cell r="F883">
            <v>238.11</v>
          </cell>
        </row>
        <row r="884">
          <cell r="A884" t="str">
            <v>190224</v>
          </cell>
          <cell r="B884" t="str">
            <v>Degrau e espelho em mármore travertino nacional</v>
          </cell>
          <cell r="C884" t="str">
            <v>m</v>
          </cell>
          <cell r="D884">
            <v>268.66000000000003</v>
          </cell>
          <cell r="E884">
            <v>3.4</v>
          </cell>
          <cell r="F884">
            <v>272.06</v>
          </cell>
        </row>
        <row r="885">
          <cell r="A885" t="str">
            <v>190225</v>
          </cell>
          <cell r="B885" t="str">
            <v>Rodapé em mármore branco, com 7 cm de altura</v>
          </cell>
          <cell r="C885" t="str">
            <v>m</v>
          </cell>
          <cell r="D885">
            <v>31.43</v>
          </cell>
          <cell r="E885">
            <v>0.97</v>
          </cell>
          <cell r="F885">
            <v>32.4</v>
          </cell>
        </row>
        <row r="886">
          <cell r="A886" t="str">
            <v>190302</v>
          </cell>
          <cell r="B886" t="str">
            <v>Revestimento em pedra tipo arenito comum</v>
          </cell>
          <cell r="C886" t="str">
            <v>m²</v>
          </cell>
          <cell r="D886">
            <v>115.94</v>
          </cell>
          <cell r="E886">
            <v>15.540000000000001</v>
          </cell>
          <cell r="F886">
            <v>131.47999999999999</v>
          </cell>
        </row>
        <row r="887">
          <cell r="A887" t="str">
            <v>190306</v>
          </cell>
          <cell r="B887" t="str">
            <v>Revestimento em pedra mineira comum</v>
          </cell>
          <cell r="C887" t="str">
            <v>m²</v>
          </cell>
          <cell r="D887">
            <v>197.82</v>
          </cell>
          <cell r="E887">
            <v>15.540000000000001</v>
          </cell>
          <cell r="F887">
            <v>213.36</v>
          </cell>
        </row>
        <row r="888">
          <cell r="A888" t="str">
            <v>190309</v>
          </cell>
          <cell r="B888" t="str">
            <v>Revestimento em pedra miracema</v>
          </cell>
          <cell r="C888" t="str">
            <v>m²</v>
          </cell>
          <cell r="D888">
            <v>47.52</v>
          </cell>
          <cell r="E888">
            <v>12.16</v>
          </cell>
          <cell r="F888">
            <v>59.68</v>
          </cell>
        </row>
        <row r="889">
          <cell r="A889" t="str">
            <v>190310</v>
          </cell>
          <cell r="B889" t="str">
            <v>Rodapé em pedra miracema com 5,75 cm de altura</v>
          </cell>
          <cell r="C889" t="str">
            <v>m</v>
          </cell>
          <cell r="D889">
            <v>11.83</v>
          </cell>
          <cell r="E889">
            <v>13.09</v>
          </cell>
          <cell r="F889">
            <v>24.92</v>
          </cell>
        </row>
        <row r="890">
          <cell r="A890" t="str">
            <v>190311</v>
          </cell>
          <cell r="B890" t="str">
            <v>Rodapé em pedra miracema com 11,5 cm de altura</v>
          </cell>
          <cell r="C890" t="str">
            <v>m</v>
          </cell>
          <cell r="D890">
            <v>3.34</v>
          </cell>
          <cell r="E890">
            <v>19.53</v>
          </cell>
          <cell r="F890">
            <v>22.87</v>
          </cell>
        </row>
        <row r="891">
          <cell r="A891" t="str">
            <v>190322</v>
          </cell>
          <cell r="B891" t="str">
            <v>Rodapé em pedra mineira simples de 10 cm</v>
          </cell>
          <cell r="C891" t="str">
            <v>m</v>
          </cell>
          <cell r="D891">
            <v>44.550000000000004</v>
          </cell>
          <cell r="E891">
            <v>0.97</v>
          </cell>
          <cell r="F891">
            <v>45.52</v>
          </cell>
        </row>
        <row r="892">
          <cell r="A892" t="str">
            <v>190324</v>
          </cell>
          <cell r="B892" t="str">
            <v>Rodapé em pedra mineira para escada de 10 cm, incluindo triângulo</v>
          </cell>
          <cell r="C892" t="str">
            <v>m</v>
          </cell>
          <cell r="D892">
            <v>46.550000000000004</v>
          </cell>
          <cell r="E892">
            <v>1.46</v>
          </cell>
          <cell r="F892">
            <v>48.01</v>
          </cell>
        </row>
        <row r="893">
          <cell r="A893" t="str">
            <v>190326</v>
          </cell>
          <cell r="B893" t="str">
            <v>Revestimento em pedra ardósia selecionada</v>
          </cell>
          <cell r="C893" t="str">
            <v>m²</v>
          </cell>
          <cell r="D893">
            <v>36.26</v>
          </cell>
          <cell r="E893">
            <v>12.42</v>
          </cell>
          <cell r="F893">
            <v>48.68</v>
          </cell>
        </row>
        <row r="894">
          <cell r="A894" t="str">
            <v>190327</v>
          </cell>
          <cell r="B894" t="str">
            <v>Rodapé em pedra ardósia com 7 cm de altura</v>
          </cell>
          <cell r="C894" t="str">
            <v>m</v>
          </cell>
          <cell r="D894">
            <v>5.22</v>
          </cell>
          <cell r="E894">
            <v>3.29</v>
          </cell>
          <cell r="F894">
            <v>8.51</v>
          </cell>
        </row>
        <row r="895">
          <cell r="A895" t="str">
            <v>190329</v>
          </cell>
          <cell r="B895" t="str">
            <v>Soleira e/ou peitoril em ardósia, espessura de 2 cm e largura até 20 cm</v>
          </cell>
          <cell r="C895" t="str">
            <v>m</v>
          </cell>
          <cell r="D895">
            <v>49.4</v>
          </cell>
          <cell r="E895">
            <v>1.94</v>
          </cell>
          <cell r="F895">
            <v>51.34</v>
          </cell>
        </row>
        <row r="896">
          <cell r="A896" t="str">
            <v>192002</v>
          </cell>
          <cell r="B896" t="str">
            <v>Recolocação de mármore, pedras e granitos, assentes com massa</v>
          </cell>
          <cell r="C896" t="str">
            <v>m²</v>
          </cell>
          <cell r="D896">
            <v>6.07</v>
          </cell>
          <cell r="E896">
            <v>24.95</v>
          </cell>
          <cell r="F896">
            <v>31.02</v>
          </cell>
        </row>
        <row r="897">
          <cell r="A897" t="str">
            <v>200104</v>
          </cell>
          <cell r="B897" t="str">
            <v>Lambril em madeira macho/fêmea tarugado, exceto pinus</v>
          </cell>
          <cell r="C897" t="str">
            <v>m²</v>
          </cell>
          <cell r="D897">
            <v>31.240000000000002</v>
          </cell>
          <cell r="E897">
            <v>32.450000000000003</v>
          </cell>
          <cell r="F897">
            <v>63.690000000000005</v>
          </cell>
        </row>
        <row r="898">
          <cell r="A898" t="str">
            <v>200301</v>
          </cell>
          <cell r="B898" t="str">
            <v>Soalho em tábua de madeira aparelhada</v>
          </cell>
          <cell r="C898" t="str">
            <v>m²</v>
          </cell>
          <cell r="D898">
            <v>177.09</v>
          </cell>
          <cell r="E898">
            <v>0</v>
          </cell>
          <cell r="F898">
            <v>177.09</v>
          </cell>
        </row>
        <row r="899">
          <cell r="A899" t="str">
            <v>200402</v>
          </cell>
          <cell r="B899" t="str">
            <v>Piso em tacos de Ipê colado</v>
          </cell>
          <cell r="C899" t="str">
            <v>m²</v>
          </cell>
          <cell r="D899">
            <v>97.18</v>
          </cell>
          <cell r="E899">
            <v>10.620000000000001</v>
          </cell>
          <cell r="F899">
            <v>107.8</v>
          </cell>
        </row>
        <row r="900">
          <cell r="A900" t="str">
            <v>201002</v>
          </cell>
          <cell r="B900" t="str">
            <v>Rodapé de madeira de 5 x 1,5 cm</v>
          </cell>
          <cell r="C900" t="str">
            <v>m</v>
          </cell>
          <cell r="D900">
            <v>10.790000000000001</v>
          </cell>
          <cell r="E900">
            <v>7.08</v>
          </cell>
          <cell r="F900">
            <v>17.87</v>
          </cell>
        </row>
        <row r="901">
          <cell r="A901" t="str">
            <v>201004</v>
          </cell>
          <cell r="B901" t="str">
            <v>Rodapé de madeira de 7 x 1,5 cm</v>
          </cell>
          <cell r="C901" t="str">
            <v>m</v>
          </cell>
          <cell r="D901">
            <v>11.18</v>
          </cell>
          <cell r="E901">
            <v>7.08</v>
          </cell>
          <cell r="F901">
            <v>18.260000000000002</v>
          </cell>
        </row>
        <row r="902">
          <cell r="A902" t="str">
            <v>201012</v>
          </cell>
          <cell r="B902" t="str">
            <v>Cordão de madeira</v>
          </cell>
          <cell r="C902" t="str">
            <v>m</v>
          </cell>
          <cell r="D902">
            <v>1.82</v>
          </cell>
          <cell r="E902">
            <v>1.72</v>
          </cell>
          <cell r="F902">
            <v>3.54</v>
          </cell>
        </row>
        <row r="903">
          <cell r="A903" t="str">
            <v>202002</v>
          </cell>
          <cell r="B903" t="str">
            <v>Recolocação de soalho em madeira</v>
          </cell>
          <cell r="C903" t="str">
            <v>m²</v>
          </cell>
          <cell r="D903">
            <v>0.2</v>
          </cell>
          <cell r="E903">
            <v>4.17</v>
          </cell>
          <cell r="F903">
            <v>4.37</v>
          </cell>
        </row>
        <row r="904">
          <cell r="A904" t="str">
            <v>202004</v>
          </cell>
          <cell r="B904" t="str">
            <v>Recolocação de tacos soltos com cola</v>
          </cell>
          <cell r="C904" t="str">
            <v>m²</v>
          </cell>
          <cell r="D904">
            <v>10.18</v>
          </cell>
          <cell r="E904">
            <v>10.620000000000001</v>
          </cell>
          <cell r="F904">
            <v>20.8</v>
          </cell>
        </row>
        <row r="905">
          <cell r="A905" t="str">
            <v>202010</v>
          </cell>
          <cell r="B905" t="str">
            <v>Recolocação de rodapé e cordão de madeira</v>
          </cell>
          <cell r="C905" t="str">
            <v>m</v>
          </cell>
          <cell r="D905">
            <v>0.2</v>
          </cell>
          <cell r="E905">
            <v>5.32</v>
          </cell>
          <cell r="F905">
            <v>5.5200000000000005</v>
          </cell>
        </row>
        <row r="906">
          <cell r="A906" t="str">
            <v>202020</v>
          </cell>
          <cell r="B906" t="str">
            <v>Raspagem com calafetação e aplicação de verniz sinteco</v>
          </cell>
          <cell r="C906" t="str">
            <v>m²</v>
          </cell>
          <cell r="D906">
            <v>42.07</v>
          </cell>
          <cell r="E906">
            <v>0</v>
          </cell>
          <cell r="F906">
            <v>42.07</v>
          </cell>
        </row>
        <row r="907">
          <cell r="A907" t="str">
            <v>202022</v>
          </cell>
          <cell r="B907" t="str">
            <v>Raspagem com calafetação e aplicação de cera</v>
          </cell>
          <cell r="C907" t="str">
            <v>m²</v>
          </cell>
          <cell r="D907">
            <v>25.59</v>
          </cell>
          <cell r="E907">
            <v>0</v>
          </cell>
          <cell r="F907">
            <v>25.59</v>
          </cell>
        </row>
        <row r="908">
          <cell r="A908" t="str">
            <v>210110</v>
          </cell>
          <cell r="B908" t="str">
            <v>Revestimento em borracha sintética preta de 4,0 mm - colado</v>
          </cell>
          <cell r="C908" t="str">
            <v>m²</v>
          </cell>
          <cell r="D908">
            <v>40.770000000000003</v>
          </cell>
          <cell r="E908">
            <v>4.93</v>
          </cell>
          <cell r="F908">
            <v>45.7</v>
          </cell>
        </row>
        <row r="909">
          <cell r="A909" t="str">
            <v>210113</v>
          </cell>
          <cell r="B909" t="str">
            <v>Revestimento em borracha sintética preta de 7,0 mm - argamassado</v>
          </cell>
          <cell r="C909" t="str">
            <v>m²</v>
          </cell>
          <cell r="D909">
            <v>81.44</v>
          </cell>
          <cell r="E909">
            <v>11.8</v>
          </cell>
          <cell r="F909">
            <v>93.24</v>
          </cell>
        </row>
        <row r="910">
          <cell r="A910" t="str">
            <v>210205</v>
          </cell>
          <cell r="B910" t="str">
            <v>Revestimento vinílico de 2,0 mm, para tráfego médio, com impermeabilizante acrílico</v>
          </cell>
          <cell r="C910" t="str">
            <v>m²</v>
          </cell>
          <cell r="D910">
            <v>65.23</v>
          </cell>
          <cell r="E910">
            <v>0</v>
          </cell>
          <cell r="F910">
            <v>65.23</v>
          </cell>
        </row>
        <row r="911">
          <cell r="A911" t="str">
            <v>210206</v>
          </cell>
          <cell r="B911" t="str">
            <v>Revestimento vinílico de 3,2 mm, para tráfego intenso, com impermeabilizante acrílico</v>
          </cell>
          <cell r="C911" t="str">
            <v>m²</v>
          </cell>
          <cell r="D911">
            <v>91.24</v>
          </cell>
          <cell r="E911">
            <v>0</v>
          </cell>
          <cell r="F911">
            <v>91.24</v>
          </cell>
        </row>
        <row r="912">
          <cell r="A912" t="str">
            <v>210226</v>
          </cell>
          <cell r="B912" t="str">
            <v>Revestimento vinílico em manta acústica heterogênea, espessura 3mm</v>
          </cell>
          <cell r="C912" t="str">
            <v>m²</v>
          </cell>
          <cell r="D912">
            <v>108.04</v>
          </cell>
          <cell r="E912">
            <v>0</v>
          </cell>
          <cell r="F912">
            <v>108.04</v>
          </cell>
        </row>
        <row r="913">
          <cell r="A913" t="str">
            <v>210227</v>
          </cell>
          <cell r="B913" t="str">
            <v>Revestimento vinílico em manta heterogênea, espessura 2mm</v>
          </cell>
          <cell r="C913" t="str">
            <v>m²</v>
          </cell>
          <cell r="D913">
            <v>104.43</v>
          </cell>
          <cell r="E913">
            <v>0</v>
          </cell>
          <cell r="F913">
            <v>104.43</v>
          </cell>
        </row>
        <row r="914">
          <cell r="A914" t="str">
            <v>210228</v>
          </cell>
          <cell r="B914" t="str">
            <v>Revestimento vinílico em manta calandrada homogênea flexível com espessura de 2mm</v>
          </cell>
          <cell r="C914" t="str">
            <v>m²</v>
          </cell>
          <cell r="D914">
            <v>109.34</v>
          </cell>
          <cell r="E914">
            <v>0</v>
          </cell>
          <cell r="F914">
            <v>109.34</v>
          </cell>
        </row>
        <row r="915">
          <cell r="A915" t="str">
            <v>210229</v>
          </cell>
          <cell r="B915" t="str">
            <v>Revestimento vinílico heterogêneo flexível em réguas com espessura de 3mm</v>
          </cell>
          <cell r="C915" t="str">
            <v>m²</v>
          </cell>
          <cell r="D915">
            <v>92.59</v>
          </cell>
          <cell r="E915">
            <v>0</v>
          </cell>
          <cell r="F915">
            <v>92.59</v>
          </cell>
        </row>
        <row r="916">
          <cell r="A916" t="str">
            <v>210301</v>
          </cell>
          <cell r="B916" t="str">
            <v>Revestimento em aço inoxidável AISI 304, liga 18,8, chapa 20, com espessura de 1 mm, acabamento escovado com grana especial</v>
          </cell>
          <cell r="C916" t="str">
            <v>m²</v>
          </cell>
          <cell r="D916">
            <v>588.73</v>
          </cell>
          <cell r="E916">
            <v>0</v>
          </cell>
          <cell r="F916">
            <v>588.73</v>
          </cell>
        </row>
        <row r="917">
          <cell r="A917" t="str">
            <v>210309</v>
          </cell>
          <cell r="B917" t="str">
            <v>Piso elevado tipo telescópico em chapa de aço, sem revestimento</v>
          </cell>
          <cell r="C917" t="str">
            <v>m²</v>
          </cell>
          <cell r="D917">
            <v>179.4</v>
          </cell>
          <cell r="E917">
            <v>0</v>
          </cell>
          <cell r="F917">
            <v>179.4</v>
          </cell>
        </row>
        <row r="918">
          <cell r="A918" t="str">
            <v>210410</v>
          </cell>
          <cell r="B918" t="str">
            <v>Revestimento com carpete para tráfego moderado, uso comercial, tipo bouclê de 5,4 até 8 mm</v>
          </cell>
          <cell r="C918" t="str">
            <v>m²</v>
          </cell>
          <cell r="D918">
            <v>70.36</v>
          </cell>
          <cell r="E918">
            <v>0</v>
          </cell>
          <cell r="F918">
            <v>70.36</v>
          </cell>
        </row>
        <row r="919">
          <cell r="A919" t="str">
            <v>210411</v>
          </cell>
          <cell r="B919" t="str">
            <v>Revestimento com carpete para tráfego intenso, uso comercial, tipo bouclê de 6 mm</v>
          </cell>
          <cell r="C919" t="str">
            <v>m²</v>
          </cell>
          <cell r="D919">
            <v>99.64</v>
          </cell>
          <cell r="E919">
            <v>0</v>
          </cell>
          <cell r="F919">
            <v>99.64</v>
          </cell>
        </row>
        <row r="920">
          <cell r="A920" t="str">
            <v>210501</v>
          </cell>
          <cell r="B920" t="str">
            <v>Piso em painel com miolo de madeira contraplacado por lâminas de madeira e externamente por chapas em CRFS - espessura de 40 mm</v>
          </cell>
          <cell r="C920" t="str">
            <v>m²</v>
          </cell>
          <cell r="D920">
            <v>86.3</v>
          </cell>
          <cell r="E920">
            <v>45.410000000000004</v>
          </cell>
          <cell r="F920">
            <v>131.71</v>
          </cell>
        </row>
        <row r="921">
          <cell r="A921" t="str">
            <v>210605</v>
          </cell>
          <cell r="B921" t="str">
            <v>Piso elevado monolítico em malha de PVC, preenchida com massa autonivelante, altura 75mm</v>
          </cell>
          <cell r="C921" t="str">
            <v>m²</v>
          </cell>
          <cell r="D921">
            <v>178.73</v>
          </cell>
          <cell r="E921">
            <v>0</v>
          </cell>
          <cell r="F921">
            <v>178.73</v>
          </cell>
        </row>
        <row r="922">
          <cell r="A922" t="str">
            <v>210701</v>
          </cell>
          <cell r="B922" t="str">
            <v>Revestimento em laminado melamínico dissipativo</v>
          </cell>
          <cell r="C922" t="str">
            <v>m²</v>
          </cell>
          <cell r="D922">
            <v>89.99</v>
          </cell>
          <cell r="E922">
            <v>0</v>
          </cell>
          <cell r="F922">
            <v>89.99</v>
          </cell>
        </row>
        <row r="923">
          <cell r="A923" t="str">
            <v>211005</v>
          </cell>
          <cell r="B923" t="str">
            <v>Rodapé em poliestireno de 7,0 cm</v>
          </cell>
          <cell r="C923" t="str">
            <v>m</v>
          </cell>
          <cell r="D923">
            <v>14.32</v>
          </cell>
          <cell r="E923">
            <v>6.44</v>
          </cell>
          <cell r="F923">
            <v>20.76</v>
          </cell>
        </row>
        <row r="924">
          <cell r="A924" t="str">
            <v>211006</v>
          </cell>
          <cell r="B924" t="str">
            <v>Rodapé vinílico de 5,0 cm, com impermeabilizante acrílico</v>
          </cell>
          <cell r="C924" t="str">
            <v>m</v>
          </cell>
          <cell r="D924">
            <v>19.489999999999998</v>
          </cell>
          <cell r="E924">
            <v>0</v>
          </cell>
          <cell r="F924">
            <v>19.489999999999998</v>
          </cell>
        </row>
        <row r="925">
          <cell r="A925" t="str">
            <v>211007</v>
          </cell>
          <cell r="B925" t="str">
            <v>Rodapé vinílico de 7,5 cm, com impermeabilizante acrílico</v>
          </cell>
          <cell r="C925" t="str">
            <v>m</v>
          </cell>
          <cell r="D925">
            <v>20.66</v>
          </cell>
          <cell r="E925">
            <v>0</v>
          </cell>
          <cell r="F925">
            <v>20.66</v>
          </cell>
        </row>
        <row r="926">
          <cell r="A926" t="str">
            <v>211008</v>
          </cell>
          <cell r="B926" t="str">
            <v>Rodapé vinílico hospitalar de 7,5 cm, com impermeabilizante acrílico</v>
          </cell>
          <cell r="C926" t="str">
            <v>m</v>
          </cell>
          <cell r="D926">
            <v>29.47</v>
          </cell>
          <cell r="E926">
            <v>0</v>
          </cell>
          <cell r="F926">
            <v>29.47</v>
          </cell>
        </row>
        <row r="927">
          <cell r="A927" t="str">
            <v>211021</v>
          </cell>
          <cell r="B927" t="str">
            <v>Rodapé em borracha sintética preta, até 7 cm - colado</v>
          </cell>
          <cell r="C927" t="str">
            <v>m</v>
          </cell>
          <cell r="D927">
            <v>7.8900000000000006</v>
          </cell>
          <cell r="E927">
            <v>1.5</v>
          </cell>
          <cell r="F927">
            <v>9.39</v>
          </cell>
        </row>
        <row r="928">
          <cell r="A928" t="str">
            <v>211022</v>
          </cell>
          <cell r="B928" t="str">
            <v>Rodapé de cordão de poliamida</v>
          </cell>
          <cell r="C928" t="str">
            <v>m</v>
          </cell>
          <cell r="D928">
            <v>2.85</v>
          </cell>
          <cell r="E928">
            <v>0</v>
          </cell>
          <cell r="F928">
            <v>2.85</v>
          </cell>
        </row>
        <row r="929">
          <cell r="A929" t="str">
            <v>211105</v>
          </cell>
          <cell r="B929" t="str">
            <v>Degrau (piso e espelho) em borracha sintética preta com testeira - colado</v>
          </cell>
          <cell r="C929" t="str">
            <v>m</v>
          </cell>
          <cell r="D929">
            <v>53.84</v>
          </cell>
          <cell r="E929">
            <v>4.07</v>
          </cell>
          <cell r="F929">
            <v>57.910000000000004</v>
          </cell>
        </row>
        <row r="930">
          <cell r="A930" t="str">
            <v>211113</v>
          </cell>
          <cell r="B930" t="str">
            <v>Testeira para arremate de degrau vinílico, espessura de 2,0 mm, com impermeabilizante acrílico</v>
          </cell>
          <cell r="C930" t="str">
            <v>m</v>
          </cell>
          <cell r="D930">
            <v>28.52</v>
          </cell>
          <cell r="E930">
            <v>0</v>
          </cell>
          <cell r="F930">
            <v>28.52</v>
          </cell>
        </row>
        <row r="931">
          <cell r="A931" t="str">
            <v>211114</v>
          </cell>
          <cell r="B931" t="str">
            <v>Testeira para arremate de degrau vinílico, espessura de 3,2 mm, com impermeabilizante acrílico</v>
          </cell>
          <cell r="C931" t="str">
            <v>m</v>
          </cell>
          <cell r="D931">
            <v>22.51</v>
          </cell>
          <cell r="E931">
            <v>0</v>
          </cell>
          <cell r="F931">
            <v>22.51</v>
          </cell>
        </row>
        <row r="932">
          <cell r="A932" t="str">
            <v>212002</v>
          </cell>
          <cell r="B932" t="str">
            <v>Recolocação de piso sintético com cola</v>
          </cell>
          <cell r="C932" t="str">
            <v>m²</v>
          </cell>
          <cell r="D932">
            <v>4.7699999999999996</v>
          </cell>
          <cell r="E932">
            <v>4.29</v>
          </cell>
          <cell r="F932">
            <v>9.06</v>
          </cell>
        </row>
        <row r="933">
          <cell r="A933" t="str">
            <v>212004</v>
          </cell>
          <cell r="B933" t="str">
            <v>Recolocação de piso sintético argamassado</v>
          </cell>
          <cell r="C933" t="str">
            <v>m²</v>
          </cell>
          <cell r="D933">
            <v>2.5499999999999998</v>
          </cell>
          <cell r="E933">
            <v>15.030000000000001</v>
          </cell>
          <cell r="F933">
            <v>17.579999999999998</v>
          </cell>
        </row>
        <row r="934">
          <cell r="A934" t="str">
            <v>212005</v>
          </cell>
          <cell r="B934" t="str">
            <v>Recolocação de piso elevado telescópico metálico, inclusive estrutura de sustentação</v>
          </cell>
          <cell r="C934" t="str">
            <v>m²</v>
          </cell>
          <cell r="D934">
            <v>0</v>
          </cell>
          <cell r="E934">
            <v>32.6</v>
          </cell>
          <cell r="F934">
            <v>32.6</v>
          </cell>
        </row>
        <row r="935">
          <cell r="A935" t="str">
            <v>212006</v>
          </cell>
          <cell r="B935" t="str">
            <v>Furação de piso elevado telescópico em chapa de aço</v>
          </cell>
          <cell r="C935" t="str">
            <v>un</v>
          </cell>
          <cell r="D935">
            <v>35</v>
          </cell>
          <cell r="E935">
            <v>0</v>
          </cell>
          <cell r="F935">
            <v>35</v>
          </cell>
        </row>
        <row r="936">
          <cell r="A936" t="str">
            <v>212010</v>
          </cell>
          <cell r="B936" t="str">
            <v>Recolocação de rodapé e cordões sintéticos</v>
          </cell>
          <cell r="C936" t="str">
            <v>m</v>
          </cell>
          <cell r="D936">
            <v>0</v>
          </cell>
          <cell r="E936">
            <v>5.32</v>
          </cell>
          <cell r="F936">
            <v>5.32</v>
          </cell>
        </row>
        <row r="937">
          <cell r="A937" t="str">
            <v>212030</v>
          </cell>
          <cell r="B937" t="str">
            <v>Fita antiderrapante com largura de 5 cm</v>
          </cell>
          <cell r="C937" t="str">
            <v>m</v>
          </cell>
          <cell r="D937">
            <v>4.3</v>
          </cell>
          <cell r="E937">
            <v>5.88</v>
          </cell>
          <cell r="F937">
            <v>10.18</v>
          </cell>
        </row>
        <row r="938">
          <cell r="A938" t="str">
            <v>212041</v>
          </cell>
          <cell r="B938" t="str">
            <v>Cantoneira de sobrepor em PVC de 4,0 x 4,0 cm</v>
          </cell>
          <cell r="C938" t="str">
            <v>m</v>
          </cell>
          <cell r="D938">
            <v>12.34</v>
          </cell>
          <cell r="E938">
            <v>1.5</v>
          </cell>
          <cell r="F938">
            <v>13.84</v>
          </cell>
        </row>
        <row r="939">
          <cell r="A939" t="str">
            <v>212046</v>
          </cell>
          <cell r="B939" t="str">
            <v>Canto externo de acabamento em PVC</v>
          </cell>
          <cell r="C939" t="str">
            <v>m</v>
          </cell>
          <cell r="D939">
            <v>5.63</v>
          </cell>
          <cell r="E939">
            <v>0.75</v>
          </cell>
          <cell r="F939">
            <v>6.38</v>
          </cell>
        </row>
        <row r="940">
          <cell r="A940" t="str">
            <v>220101</v>
          </cell>
          <cell r="B940" t="str">
            <v>Forro em tábuas aparelhadas macho e fêmea de pinus</v>
          </cell>
          <cell r="C940" t="str">
            <v>m²</v>
          </cell>
          <cell r="D940">
            <v>13.05</v>
          </cell>
          <cell r="E940">
            <v>12.52</v>
          </cell>
          <cell r="F940">
            <v>25.57</v>
          </cell>
        </row>
        <row r="941">
          <cell r="A941" t="str">
            <v>220102</v>
          </cell>
          <cell r="B941" t="str">
            <v>Forro em tábuas aparelhadas macho e fêmea de pinus tarugado</v>
          </cell>
          <cell r="C941" t="str">
            <v>m²</v>
          </cell>
          <cell r="D941">
            <v>27.400000000000002</v>
          </cell>
          <cell r="E941">
            <v>25.04</v>
          </cell>
          <cell r="F941">
            <v>52.44</v>
          </cell>
        </row>
        <row r="942">
          <cell r="A942" t="str">
            <v>220108</v>
          </cell>
          <cell r="B942" t="str">
            <v>Forro xadrez em ripas de angelim-vermelho / bacuri / maçaranduba tarugado</v>
          </cell>
          <cell r="C942" t="str">
            <v>m²</v>
          </cell>
          <cell r="D942">
            <v>49.28</v>
          </cell>
          <cell r="E942">
            <v>27.13</v>
          </cell>
          <cell r="F942">
            <v>76.41</v>
          </cell>
        </row>
        <row r="943">
          <cell r="A943" t="str">
            <v>220121</v>
          </cell>
          <cell r="B943" t="str">
            <v>Testeira em tábua aparelhada, com largura de até 20 cm</v>
          </cell>
          <cell r="C943" t="str">
            <v>m</v>
          </cell>
          <cell r="D943">
            <v>9.02</v>
          </cell>
          <cell r="E943">
            <v>8.35</v>
          </cell>
          <cell r="F943">
            <v>17.37</v>
          </cell>
        </row>
        <row r="944">
          <cell r="A944" t="str">
            <v>220122</v>
          </cell>
          <cell r="B944" t="str">
            <v>Beiral em tábua de angelim-vermelho / bacuri / maçaranduba macho e fêmea com tarugamento</v>
          </cell>
          <cell r="C944" t="str">
            <v>m²</v>
          </cell>
          <cell r="D944">
            <v>61.83</v>
          </cell>
          <cell r="E944">
            <v>25.04</v>
          </cell>
          <cell r="F944">
            <v>86.87</v>
          </cell>
        </row>
        <row r="945">
          <cell r="A945" t="str">
            <v>220124</v>
          </cell>
          <cell r="B945" t="str">
            <v>Beiral em tábua de angelim-vermelho / bacuri / maçaranduba macho e fêmea</v>
          </cell>
          <cell r="C945" t="str">
            <v>m²</v>
          </cell>
          <cell r="D945">
            <v>49.120000000000005</v>
          </cell>
          <cell r="E945">
            <v>12.52</v>
          </cell>
          <cell r="F945">
            <v>61.64</v>
          </cell>
        </row>
        <row r="946">
          <cell r="A946" t="str">
            <v>220201</v>
          </cell>
          <cell r="B946" t="str">
            <v>Forro em placa de gesso liso fixo</v>
          </cell>
          <cell r="C946" t="str">
            <v>m²</v>
          </cell>
          <cell r="D946">
            <v>49.95</v>
          </cell>
          <cell r="E946">
            <v>0</v>
          </cell>
          <cell r="F946">
            <v>49.95</v>
          </cell>
        </row>
        <row r="947">
          <cell r="A947" t="str">
            <v>220203</v>
          </cell>
          <cell r="B947" t="str">
            <v>Forro em painéis de gesso acartonado, com espessura de 12,5 mm, fixo</v>
          </cell>
          <cell r="C947" t="str">
            <v>m²</v>
          </cell>
          <cell r="D947">
            <v>50.9</v>
          </cell>
          <cell r="E947">
            <v>0</v>
          </cell>
          <cell r="F947">
            <v>50.9</v>
          </cell>
        </row>
        <row r="948">
          <cell r="A948" t="str">
            <v>220210</v>
          </cell>
          <cell r="B948" t="str">
            <v>Forro em painéis de gesso acartonado, acabamento liso com película em PVC - 625 x 1250 mm, espessura de 9,5 mm, removível</v>
          </cell>
          <cell r="C948" t="str">
            <v>m²</v>
          </cell>
          <cell r="D948">
            <v>57.5</v>
          </cell>
          <cell r="E948">
            <v>0</v>
          </cell>
          <cell r="F948">
            <v>57.5</v>
          </cell>
        </row>
        <row r="949">
          <cell r="A949" t="str">
            <v>220219</v>
          </cell>
          <cell r="B949" t="str">
            <v>Forro de gesso removível com película rígida de PVC de 625 x 625mm</v>
          </cell>
          <cell r="C949" t="str">
            <v>m²</v>
          </cell>
          <cell r="D949">
            <v>63.75</v>
          </cell>
          <cell r="E949">
            <v>0</v>
          </cell>
          <cell r="F949">
            <v>63.75</v>
          </cell>
        </row>
        <row r="950">
          <cell r="A950" t="str">
            <v>220301</v>
          </cell>
          <cell r="B950" t="str">
            <v>Forro em poliestireno expandido com textura acrílica, espessura de 20 mm</v>
          </cell>
          <cell r="C950" t="str">
            <v>m²</v>
          </cell>
          <cell r="D950">
            <v>36.24</v>
          </cell>
          <cell r="E950">
            <v>0</v>
          </cell>
          <cell r="F950">
            <v>36.24</v>
          </cell>
        </row>
        <row r="951">
          <cell r="A951" t="str">
            <v>220302</v>
          </cell>
          <cell r="B951" t="str">
            <v>Forro em lã de vidro revestido em PVC, espessura de 20 mm</v>
          </cell>
          <cell r="C951" t="str">
            <v>m²</v>
          </cell>
          <cell r="D951">
            <v>56.24</v>
          </cell>
          <cell r="E951">
            <v>0</v>
          </cell>
          <cell r="F951">
            <v>56.24</v>
          </cell>
        </row>
        <row r="952">
          <cell r="A952" t="str">
            <v>220304</v>
          </cell>
          <cell r="B952" t="str">
            <v>Forro modular removível em PVC - 618 mm x 1243 mm</v>
          </cell>
          <cell r="C952" t="str">
            <v>m²</v>
          </cell>
          <cell r="D952">
            <v>61.38</v>
          </cell>
          <cell r="E952">
            <v>0</v>
          </cell>
          <cell r="F952">
            <v>61.38</v>
          </cell>
        </row>
        <row r="953">
          <cell r="A953" t="str">
            <v>220305</v>
          </cell>
          <cell r="B953" t="str">
            <v>Forro em fibra mineral revestido em látex</v>
          </cell>
          <cell r="C953" t="str">
            <v>m²</v>
          </cell>
          <cell r="D953">
            <v>53.71</v>
          </cell>
          <cell r="E953">
            <v>0</v>
          </cell>
          <cell r="F953">
            <v>53.71</v>
          </cell>
        </row>
        <row r="954">
          <cell r="A954" t="str">
            <v>220307</v>
          </cell>
          <cell r="B954" t="str">
            <v>Forro em lâmina de PVC</v>
          </cell>
          <cell r="C954" t="str">
            <v>m²</v>
          </cell>
          <cell r="D954">
            <v>49.85</v>
          </cell>
          <cell r="E954">
            <v>0</v>
          </cell>
          <cell r="F954">
            <v>49.85</v>
          </cell>
        </row>
        <row r="955">
          <cell r="A955" t="str">
            <v>220314</v>
          </cell>
          <cell r="B955" t="str">
            <v>Forro em fibra mineral com placas acústicas removíveis de 625 x 625mm</v>
          </cell>
          <cell r="C955" t="str">
            <v>m²</v>
          </cell>
          <cell r="D955">
            <v>71.36</v>
          </cell>
          <cell r="E955">
            <v>0</v>
          </cell>
          <cell r="F955">
            <v>71.36</v>
          </cell>
        </row>
        <row r="956">
          <cell r="A956" t="str">
            <v>220402</v>
          </cell>
          <cell r="B956" t="str">
            <v>Forro metálico removivel, em painéis de 625 x 625 mm, tipo colmeia</v>
          </cell>
          <cell r="C956" t="str">
            <v>m²</v>
          </cell>
          <cell r="D956">
            <v>228.59</v>
          </cell>
          <cell r="E956">
            <v>0</v>
          </cell>
          <cell r="F956">
            <v>228.59</v>
          </cell>
        </row>
        <row r="957">
          <cell r="A957" t="str">
            <v>220608</v>
          </cell>
          <cell r="B957" t="str">
            <v>Brise metálico, espessura 0,5 mm em chapa microperfurada aluzinc, fixado sobre estrutura auxiliar, conforme projeto</v>
          </cell>
          <cell r="C957" t="str">
            <v>m²</v>
          </cell>
          <cell r="D957">
            <v>196</v>
          </cell>
          <cell r="E957">
            <v>0</v>
          </cell>
          <cell r="F957">
            <v>196</v>
          </cell>
        </row>
        <row r="958">
          <cell r="A958" t="str">
            <v>220609</v>
          </cell>
          <cell r="B958" t="str">
            <v>Termobrise em aluzinc pré-pintado, com injeção de poliuretano expandido, largura 335 mm</v>
          </cell>
          <cell r="C958" t="str">
            <v>m²</v>
          </cell>
          <cell r="D958">
            <v>604.88</v>
          </cell>
          <cell r="E958">
            <v>0</v>
          </cell>
          <cell r="F958">
            <v>604.88</v>
          </cell>
        </row>
        <row r="959">
          <cell r="A959" t="str">
            <v>220613</v>
          </cell>
          <cell r="B959" t="str">
            <v>Brise em placa cimentícia, montado em perfil e chapa metálica</v>
          </cell>
          <cell r="C959" t="str">
            <v>m²</v>
          </cell>
          <cell r="D959">
            <v>101.16</v>
          </cell>
          <cell r="E959">
            <v>61.79</v>
          </cell>
          <cell r="F959">
            <v>162.94999999999999</v>
          </cell>
        </row>
        <row r="960">
          <cell r="A960" t="str">
            <v>220614</v>
          </cell>
          <cell r="B960" t="str">
            <v>Brise em placa cimentícia com espessura de 12mm</v>
          </cell>
          <cell r="C960" t="str">
            <v>m²</v>
          </cell>
          <cell r="D960">
            <v>120.66</v>
          </cell>
          <cell r="E960">
            <v>61.79</v>
          </cell>
          <cell r="F960">
            <v>182.45000000000002</v>
          </cell>
        </row>
        <row r="961">
          <cell r="A961" t="str">
            <v>222001</v>
          </cell>
          <cell r="B961" t="str">
            <v>Placa em fibra de vidro revestida em PVC</v>
          </cell>
          <cell r="C961" t="str">
            <v>m²</v>
          </cell>
          <cell r="D961">
            <v>28.05</v>
          </cell>
          <cell r="E961">
            <v>0</v>
          </cell>
          <cell r="F961">
            <v>28.05</v>
          </cell>
        </row>
        <row r="962">
          <cell r="A962" t="str">
            <v>222002</v>
          </cell>
          <cell r="B962" t="str">
            <v>Recolocação de forros fixados</v>
          </cell>
          <cell r="C962" t="str">
            <v>m²</v>
          </cell>
          <cell r="D962">
            <v>0.41000000000000003</v>
          </cell>
          <cell r="E962">
            <v>6.26</v>
          </cell>
          <cell r="F962">
            <v>6.67</v>
          </cell>
        </row>
        <row r="963">
          <cell r="A963" t="str">
            <v>222004</v>
          </cell>
          <cell r="B963" t="str">
            <v>Recolocação de forros apoiados ou encaixados</v>
          </cell>
          <cell r="C963" t="str">
            <v>m²</v>
          </cell>
          <cell r="D963">
            <v>0</v>
          </cell>
          <cell r="E963">
            <v>3.13</v>
          </cell>
          <cell r="F963">
            <v>3.13</v>
          </cell>
        </row>
        <row r="964">
          <cell r="A964" t="str">
            <v>222005</v>
          </cell>
          <cell r="B964" t="str">
            <v>Moldura de gesso simples, largura até 6,0 cm</v>
          </cell>
          <cell r="C964" t="str">
            <v>m</v>
          </cell>
          <cell r="D964">
            <v>10.64</v>
          </cell>
          <cell r="E964">
            <v>0</v>
          </cell>
          <cell r="F964">
            <v>10.64</v>
          </cell>
        </row>
        <row r="965">
          <cell r="A965" t="str">
            <v>222009</v>
          </cell>
          <cell r="B965" t="str">
            <v>Abertura para vão de luminária em forro de PVC modular</v>
          </cell>
          <cell r="C965" t="str">
            <v>un</v>
          </cell>
          <cell r="D965">
            <v>9.15</v>
          </cell>
          <cell r="E965">
            <v>0</v>
          </cell>
          <cell r="F965">
            <v>9.15</v>
          </cell>
        </row>
        <row r="966">
          <cell r="A966" t="str">
            <v>230103</v>
          </cell>
          <cell r="B966" t="str">
            <v>Caixilho de madeira fixo</v>
          </cell>
          <cell r="C966" t="str">
            <v>m²</v>
          </cell>
          <cell r="D966">
            <v>328.48</v>
          </cell>
          <cell r="E966">
            <v>28.05</v>
          </cell>
          <cell r="F966">
            <v>356.53000000000003</v>
          </cell>
        </row>
        <row r="967">
          <cell r="A967" t="str">
            <v>230104</v>
          </cell>
          <cell r="B967" t="str">
            <v>Caixilho em madeira de correr</v>
          </cell>
          <cell r="C967" t="str">
            <v>m²</v>
          </cell>
          <cell r="D967">
            <v>489.94</v>
          </cell>
          <cell r="E967">
            <v>28.05</v>
          </cell>
          <cell r="F967">
            <v>517.99</v>
          </cell>
        </row>
        <row r="968">
          <cell r="A968" t="str">
            <v>230105</v>
          </cell>
          <cell r="B968" t="str">
            <v>Caixilho em madeira maximar</v>
          </cell>
          <cell r="C968" t="str">
            <v>m²</v>
          </cell>
          <cell r="D968">
            <v>243.07</v>
          </cell>
          <cell r="E968">
            <v>28.05</v>
          </cell>
          <cell r="F968">
            <v>271.12</v>
          </cell>
        </row>
        <row r="969">
          <cell r="A969" t="str">
            <v>230106</v>
          </cell>
          <cell r="B969" t="str">
            <v>Caixilho em madeira tipo veneziana de correr</v>
          </cell>
          <cell r="C969" t="str">
            <v>m²</v>
          </cell>
          <cell r="D969">
            <v>327.73</v>
          </cell>
          <cell r="E969">
            <v>28.05</v>
          </cell>
          <cell r="F969">
            <v>355.78000000000003</v>
          </cell>
        </row>
        <row r="970">
          <cell r="A970" t="str">
            <v>230201</v>
          </cell>
          <cell r="B970" t="str">
            <v>Acréscimo de bandeira - porta macho e fêmea com batente de madeira</v>
          </cell>
          <cell r="C970" t="str">
            <v>m²</v>
          </cell>
          <cell r="D970">
            <v>370.39</v>
          </cell>
          <cell r="E970">
            <v>29.2</v>
          </cell>
          <cell r="F970">
            <v>399.59000000000003</v>
          </cell>
        </row>
        <row r="971">
          <cell r="A971" t="str">
            <v>230203</v>
          </cell>
          <cell r="B971" t="str">
            <v>Porta macho e fêmea com batente de madeira - 72 x 210 cm</v>
          </cell>
          <cell r="C971" t="str">
            <v>un</v>
          </cell>
          <cell r="D971">
            <v>606.4</v>
          </cell>
          <cell r="E971">
            <v>59.22</v>
          </cell>
          <cell r="F971">
            <v>665.62</v>
          </cell>
        </row>
        <row r="972">
          <cell r="A972" t="str">
            <v>230204</v>
          </cell>
          <cell r="B972" t="str">
            <v>Porta macho e fêmea com batente de madeira - 82 x 210 cm</v>
          </cell>
          <cell r="C972" t="str">
            <v>un</v>
          </cell>
          <cell r="D972">
            <v>616.84</v>
          </cell>
          <cell r="E972">
            <v>59.22</v>
          </cell>
          <cell r="F972">
            <v>676.06000000000006</v>
          </cell>
        </row>
        <row r="973">
          <cell r="A973" t="str">
            <v>230205</v>
          </cell>
          <cell r="B973" t="str">
            <v>Porta macho e fêmea com batente de madeira - 92 x 210 cm</v>
          </cell>
          <cell r="C973" t="str">
            <v>un</v>
          </cell>
          <cell r="D973">
            <v>700.89</v>
          </cell>
          <cell r="E973">
            <v>59.22</v>
          </cell>
          <cell r="F973">
            <v>760.11</v>
          </cell>
        </row>
        <row r="974">
          <cell r="A974" t="str">
            <v>230206</v>
          </cell>
          <cell r="B974" t="str">
            <v>Porta macho e fêmea com batente de madeira - 124 x 210 cm</v>
          </cell>
          <cell r="C974" t="str">
            <v>un</v>
          </cell>
          <cell r="D974">
            <v>1161.8800000000001</v>
          </cell>
          <cell r="E974">
            <v>73.95</v>
          </cell>
          <cell r="F974">
            <v>1235.83</v>
          </cell>
        </row>
        <row r="975">
          <cell r="A975" t="str">
            <v>230250</v>
          </cell>
          <cell r="B975" t="str">
            <v>Acréscimo de bandeira - porta macho e fêmea com batente metálico</v>
          </cell>
          <cell r="C975" t="str">
            <v>m²</v>
          </cell>
          <cell r="D975">
            <v>405.08</v>
          </cell>
          <cell r="E975">
            <v>27.94</v>
          </cell>
          <cell r="F975">
            <v>433.02</v>
          </cell>
        </row>
        <row r="976">
          <cell r="A976" t="str">
            <v>230252</v>
          </cell>
          <cell r="B976" t="str">
            <v>Porta macho e fêmea com batente metálico - 72 x 210 cm</v>
          </cell>
          <cell r="C976" t="str">
            <v>un</v>
          </cell>
          <cell r="D976">
            <v>688.72</v>
          </cell>
          <cell r="E976">
            <v>55.04</v>
          </cell>
          <cell r="F976">
            <v>743.76</v>
          </cell>
        </row>
        <row r="977">
          <cell r="A977" t="str">
            <v>230253</v>
          </cell>
          <cell r="B977" t="str">
            <v>Porta macho e fêmea com batente metálico - 82 x 210 cm</v>
          </cell>
          <cell r="C977" t="str">
            <v>un</v>
          </cell>
          <cell r="D977">
            <v>702.76</v>
          </cell>
          <cell r="E977">
            <v>55.04</v>
          </cell>
          <cell r="F977">
            <v>757.80000000000007</v>
          </cell>
        </row>
        <row r="978">
          <cell r="A978" t="str">
            <v>230254</v>
          </cell>
          <cell r="B978" t="str">
            <v>Porta macho e fêmea com batente metálico - 92 x 210 cm</v>
          </cell>
          <cell r="C978" t="str">
            <v>un</v>
          </cell>
          <cell r="D978">
            <v>790.41</v>
          </cell>
          <cell r="E978">
            <v>55.04</v>
          </cell>
          <cell r="F978">
            <v>845.45</v>
          </cell>
        </row>
        <row r="979">
          <cell r="A979" t="str">
            <v>230255</v>
          </cell>
          <cell r="B979" t="str">
            <v>Porta macho e fêmea com batente metálico - 124 x 210 cm</v>
          </cell>
          <cell r="C979" t="str">
            <v>un</v>
          </cell>
          <cell r="D979">
            <v>1221.6199999999999</v>
          </cell>
          <cell r="E979">
            <v>71.98</v>
          </cell>
          <cell r="F979">
            <v>1293.5999999999999</v>
          </cell>
        </row>
        <row r="980">
          <cell r="A980" t="str">
            <v>230401</v>
          </cell>
          <cell r="B980" t="str">
            <v>Acréscimo de bandeira - porta lisa revestida com laminado fenólico melamínico e batente de madeira sem revestimento</v>
          </cell>
          <cell r="C980" t="str">
            <v>m²</v>
          </cell>
          <cell r="D980">
            <v>309</v>
          </cell>
          <cell r="E980">
            <v>29.2</v>
          </cell>
          <cell r="F980">
            <v>338.2</v>
          </cell>
        </row>
        <row r="981">
          <cell r="A981" t="str">
            <v>230408</v>
          </cell>
          <cell r="B981" t="str">
            <v>Porta em laminado fenólico melamínico com batente em alumínio - 62 x 160 cm</v>
          </cell>
          <cell r="C981" t="str">
            <v>un</v>
          </cell>
          <cell r="D981">
            <v>523.70000000000005</v>
          </cell>
          <cell r="E981">
            <v>29.22</v>
          </cell>
          <cell r="F981">
            <v>552.91999999999996</v>
          </cell>
        </row>
        <row r="982">
          <cell r="A982" t="str">
            <v>230409</v>
          </cell>
          <cell r="B982" t="str">
            <v>Porta em laminado fenólico melamínico com acabamento liso, batente de madeira sem revestimento - 72 x 210 cm</v>
          </cell>
          <cell r="C982" t="str">
            <v>un</v>
          </cell>
          <cell r="D982">
            <v>564.84</v>
          </cell>
          <cell r="E982">
            <v>59.22</v>
          </cell>
          <cell r="F982">
            <v>624.05999999999995</v>
          </cell>
        </row>
        <row r="983">
          <cell r="A983" t="str">
            <v>230410</v>
          </cell>
          <cell r="B983" t="str">
            <v>Porta em laminado fenólico melamínico com acabamento liso, batente de madeira sem revestimento - 82 x 210 cm</v>
          </cell>
          <cell r="C983" t="str">
            <v>un</v>
          </cell>
          <cell r="D983">
            <v>596.42999999999995</v>
          </cell>
          <cell r="E983">
            <v>59.22</v>
          </cell>
          <cell r="F983">
            <v>655.65</v>
          </cell>
        </row>
        <row r="984">
          <cell r="A984" t="str">
            <v>230411</v>
          </cell>
          <cell r="B984" t="str">
            <v>Porta em laminado fenólico melamínico com acabamento liso, batente de madeira sem revestimento - 92 x 210 cm</v>
          </cell>
          <cell r="C984" t="str">
            <v>un</v>
          </cell>
          <cell r="D984">
            <v>616.79999999999995</v>
          </cell>
          <cell r="E984">
            <v>59.22</v>
          </cell>
          <cell r="F984">
            <v>676.02</v>
          </cell>
        </row>
        <row r="985">
          <cell r="A985" t="str">
            <v>230412</v>
          </cell>
          <cell r="B985" t="str">
            <v>Porta em laminado fenólico melamínico com acabamento liso, batente de madeira sem revestimento - 124 x 210 cm</v>
          </cell>
          <cell r="C985" t="str">
            <v>un</v>
          </cell>
          <cell r="D985">
            <v>1026.42</v>
          </cell>
          <cell r="E985">
            <v>73.95</v>
          </cell>
          <cell r="F985">
            <v>1100.3699999999999</v>
          </cell>
        </row>
        <row r="986">
          <cell r="A986" t="str">
            <v>230413</v>
          </cell>
          <cell r="B986" t="str">
            <v>Porta em laminado fenólico melamínico com acabamento liso, batente de madeira sem revestimento - 144 x 210 cm</v>
          </cell>
          <cell r="C986" t="str">
            <v>un</v>
          </cell>
          <cell r="D986">
            <v>1120.67</v>
          </cell>
          <cell r="E986">
            <v>73.95</v>
          </cell>
          <cell r="F986">
            <v>1194.6199999999999</v>
          </cell>
        </row>
        <row r="987">
          <cell r="A987" t="str">
            <v>230414</v>
          </cell>
          <cell r="B987" t="str">
            <v>Porta em laminado fenólico melamínico com acabamento liso, batente de madeira sem revestimento - 220 x 210 cm</v>
          </cell>
          <cell r="C987" t="str">
            <v>un</v>
          </cell>
          <cell r="D987">
            <v>2017.44</v>
          </cell>
          <cell r="E987">
            <v>84.39</v>
          </cell>
          <cell r="F987">
            <v>2101.83</v>
          </cell>
        </row>
        <row r="988">
          <cell r="A988" t="str">
            <v>230450</v>
          </cell>
          <cell r="B988" t="str">
            <v>Acréscimo de bandeira - porta lisa revestida com laminado fenólico melamínico e batente metálico</v>
          </cell>
          <cell r="C988" t="str">
            <v>m²</v>
          </cell>
          <cell r="D988">
            <v>343.69</v>
          </cell>
          <cell r="E988">
            <v>27.94</v>
          </cell>
          <cell r="F988">
            <v>371.63</v>
          </cell>
        </row>
        <row r="989">
          <cell r="A989" t="str">
            <v>230457</v>
          </cell>
          <cell r="B989" t="str">
            <v>Porta em laminado melamínico estrutural com acabamento texturizado, batente em alumínio com ferragens - 60 x 180 cm</v>
          </cell>
          <cell r="C989" t="str">
            <v>un</v>
          </cell>
          <cell r="D989">
            <v>921</v>
          </cell>
          <cell r="E989">
            <v>7.3</v>
          </cell>
          <cell r="F989">
            <v>928.30000000000007</v>
          </cell>
        </row>
        <row r="990">
          <cell r="A990" t="str">
            <v>230458</v>
          </cell>
          <cell r="B990" t="str">
            <v>Porta em laminado fenólico melamínico com acabamento liso, batente metálico - 62 x 160 cm</v>
          </cell>
          <cell r="C990" t="str">
            <v>un</v>
          </cell>
          <cell r="D990">
            <v>621.04999999999995</v>
          </cell>
          <cell r="E990">
            <v>57.13</v>
          </cell>
          <cell r="F990">
            <v>678.18000000000006</v>
          </cell>
        </row>
        <row r="991">
          <cell r="A991" t="str">
            <v>230459</v>
          </cell>
          <cell r="B991" t="str">
            <v>Porta em laminado fenólico melamínico com acabamento liso, batente metálico - 72 x 210 cm</v>
          </cell>
          <cell r="C991" t="str">
            <v>un</v>
          </cell>
          <cell r="D991">
            <v>647.16</v>
          </cell>
          <cell r="E991">
            <v>55.04</v>
          </cell>
          <cell r="F991">
            <v>702.2</v>
          </cell>
        </row>
        <row r="992">
          <cell r="A992" t="str">
            <v>230460</v>
          </cell>
          <cell r="B992" t="str">
            <v>Porta em laminado fenólico melamínico com acabamento liso, batente metálico - 82 x 210 cm</v>
          </cell>
          <cell r="C992" t="str">
            <v>un</v>
          </cell>
          <cell r="D992">
            <v>685.95</v>
          </cell>
          <cell r="E992">
            <v>55.04</v>
          </cell>
          <cell r="F992">
            <v>740.99</v>
          </cell>
        </row>
        <row r="993">
          <cell r="A993" t="str">
            <v>230461</v>
          </cell>
          <cell r="B993" t="str">
            <v>Porta em laminado fenólico melamínico com acabamento liso, batente metálico - 92 x 210 cm</v>
          </cell>
          <cell r="C993" t="str">
            <v>un</v>
          </cell>
          <cell r="D993">
            <v>706.32</v>
          </cell>
          <cell r="E993">
            <v>55.04</v>
          </cell>
          <cell r="F993">
            <v>761.36</v>
          </cell>
        </row>
        <row r="994">
          <cell r="A994" t="str">
            <v>230462</v>
          </cell>
          <cell r="B994" t="str">
            <v>Porta em laminado fenólico melamínico com acabamento liso, batente metálico - 124 x 210 cm</v>
          </cell>
          <cell r="C994" t="str">
            <v>un</v>
          </cell>
          <cell r="D994">
            <v>1086.1600000000001</v>
          </cell>
          <cell r="E994">
            <v>71.98</v>
          </cell>
          <cell r="F994">
            <v>1158.1400000000001</v>
          </cell>
        </row>
        <row r="995">
          <cell r="A995" t="str">
            <v>230463</v>
          </cell>
          <cell r="B995" t="str">
            <v>Porta em laminado fenólico melamínico com acabamento liso, batente metálico - 62 x 100 cm</v>
          </cell>
          <cell r="C995" t="str">
            <v>un</v>
          </cell>
          <cell r="D995">
            <v>294.67</v>
          </cell>
          <cell r="E995">
            <v>29.22</v>
          </cell>
          <cell r="F995">
            <v>323.89</v>
          </cell>
        </row>
        <row r="996">
          <cell r="A996" t="str">
            <v>230801</v>
          </cell>
          <cell r="B996" t="str">
            <v>Estrado em madeira</v>
          </cell>
          <cell r="C996" t="str">
            <v>m²</v>
          </cell>
          <cell r="D996">
            <v>46.62</v>
          </cell>
          <cell r="E996">
            <v>20.87</v>
          </cell>
          <cell r="F996">
            <v>67.489999999999995</v>
          </cell>
        </row>
        <row r="997">
          <cell r="A997" t="str">
            <v>230802</v>
          </cell>
          <cell r="B997" t="str">
            <v>Faixa/batedor de proteção em madeira aparelhada natural 10 x 2,5 cm</v>
          </cell>
          <cell r="C997" t="str">
            <v>m</v>
          </cell>
          <cell r="D997">
            <v>4.05</v>
          </cell>
          <cell r="E997">
            <v>21.47</v>
          </cell>
          <cell r="F997">
            <v>25.52</v>
          </cell>
        </row>
        <row r="998">
          <cell r="A998" t="str">
            <v>230803</v>
          </cell>
          <cell r="B998" t="str">
            <v>Faixa/batedor de proteção em madeira de 20 x 5 cm, com acabamento em laminado fenólico melamínico</v>
          </cell>
          <cell r="C998" t="str">
            <v>m</v>
          </cell>
          <cell r="D998">
            <v>33.520000000000003</v>
          </cell>
          <cell r="E998">
            <v>41.74</v>
          </cell>
          <cell r="F998">
            <v>75.260000000000005</v>
          </cell>
        </row>
        <row r="999">
          <cell r="A999" t="str">
            <v>230804</v>
          </cell>
          <cell r="B999" t="str">
            <v>Armário/gabinete embutido em MDF sob medida, revestido em laminado melamínico, com portas e prateleiras</v>
          </cell>
          <cell r="C999" t="str">
            <v>m²</v>
          </cell>
          <cell r="D999">
            <v>1052.9100000000001</v>
          </cell>
          <cell r="E999">
            <v>0</v>
          </cell>
          <cell r="F999">
            <v>1052.9100000000001</v>
          </cell>
        </row>
        <row r="1000">
          <cell r="A1000" t="str">
            <v>230806</v>
          </cell>
          <cell r="B1000" t="str">
            <v>Tampo sob medida em compensado, revestido na face superior em laminado fenólico melamínico</v>
          </cell>
          <cell r="C1000" t="str">
            <v>m²</v>
          </cell>
          <cell r="D1000">
            <v>576.08000000000004</v>
          </cell>
          <cell r="E1000">
            <v>0</v>
          </cell>
          <cell r="F1000">
            <v>576.08000000000004</v>
          </cell>
        </row>
        <row r="1001">
          <cell r="A1001" t="str">
            <v>230808</v>
          </cell>
          <cell r="B1001" t="str">
            <v>Prateleira sob medida em compensado, revestida nas duas faces em lamimado fenólico melamínico</v>
          </cell>
          <cell r="C1001" t="str">
            <v>m²</v>
          </cell>
          <cell r="D1001">
            <v>362.06</v>
          </cell>
          <cell r="E1001">
            <v>8.35</v>
          </cell>
          <cell r="F1001">
            <v>370.41</v>
          </cell>
        </row>
        <row r="1002">
          <cell r="A1002" t="str">
            <v>230810</v>
          </cell>
          <cell r="B1002" t="str">
            <v>Armário tipo prateleira com subdivisão em compensado, revestido totalmente em laminado fenólico melamínico</v>
          </cell>
          <cell r="C1002" t="str">
            <v>m²</v>
          </cell>
          <cell r="D1002">
            <v>882.88</v>
          </cell>
          <cell r="E1002">
            <v>0</v>
          </cell>
          <cell r="F1002">
            <v>882.88</v>
          </cell>
        </row>
        <row r="1003">
          <cell r="A1003" t="str">
            <v>230811</v>
          </cell>
          <cell r="B1003" t="str">
            <v>Painel em compensado naval, espessura de 25 mm</v>
          </cell>
          <cell r="C1003" t="str">
            <v>m²</v>
          </cell>
          <cell r="D1003">
            <v>66</v>
          </cell>
          <cell r="E1003">
            <v>20.87</v>
          </cell>
          <cell r="F1003">
            <v>86.87</v>
          </cell>
        </row>
        <row r="1004">
          <cell r="A1004" t="str">
            <v>230813</v>
          </cell>
          <cell r="B1004" t="str">
            <v>Lousa em laminado melamínico texturizado, verde oficial, ´Greenboard´ - 5,00 x 1,20 m</v>
          </cell>
          <cell r="C1004" t="str">
            <v>un</v>
          </cell>
          <cell r="D1004">
            <v>1078.48</v>
          </cell>
          <cell r="E1004">
            <v>24.54</v>
          </cell>
          <cell r="F1004">
            <v>1103.02</v>
          </cell>
        </row>
        <row r="1005">
          <cell r="A1005" t="str">
            <v>230816</v>
          </cell>
          <cell r="B1005" t="str">
            <v>Porta lisa com balcão, batente de madeira, completa - 82 x 210 cm</v>
          </cell>
          <cell r="C1005" t="str">
            <v>cj</v>
          </cell>
          <cell r="D1005">
            <v>348.77</v>
          </cell>
          <cell r="E1005">
            <v>90.52</v>
          </cell>
          <cell r="F1005">
            <v>439.29</v>
          </cell>
        </row>
        <row r="1006">
          <cell r="A1006" t="str">
            <v>230817</v>
          </cell>
          <cell r="B1006" t="str">
            <v>Lousa em laminado melamínico, branco - linha comercial</v>
          </cell>
          <cell r="C1006" t="str">
            <v>m²</v>
          </cell>
          <cell r="D1006">
            <v>122.66</v>
          </cell>
          <cell r="E1006">
            <v>4.09</v>
          </cell>
          <cell r="F1006">
            <v>126.75</v>
          </cell>
        </row>
        <row r="1007">
          <cell r="A1007" t="str">
            <v>230821</v>
          </cell>
          <cell r="B1007" t="str">
            <v>Armário sob medida em compensado de madeira totalmente revestido em folheado de madeira, completo</v>
          </cell>
          <cell r="C1007" t="str">
            <v>m²</v>
          </cell>
          <cell r="D1007">
            <v>1026.8</v>
          </cell>
          <cell r="E1007">
            <v>0</v>
          </cell>
          <cell r="F1007">
            <v>1026.8</v>
          </cell>
        </row>
        <row r="1008">
          <cell r="A1008" t="str">
            <v>230822</v>
          </cell>
          <cell r="B1008" t="str">
            <v>Armário sob medida em compensado de madeira totalmente revestido em laminado melamínico texturizado, completo</v>
          </cell>
          <cell r="C1008" t="str">
            <v>m²</v>
          </cell>
          <cell r="D1008">
            <v>998.99</v>
          </cell>
          <cell r="E1008">
            <v>0</v>
          </cell>
          <cell r="F1008">
            <v>998.99</v>
          </cell>
        </row>
        <row r="1009">
          <cell r="A1009" t="str">
            <v>230823</v>
          </cell>
          <cell r="B1009" t="str">
            <v>Lousa em laminado melamínico texturizado, verde oficial, ´Greenboard´ - 2,50 x 1,20 m</v>
          </cell>
          <cell r="C1009" t="str">
            <v>un</v>
          </cell>
          <cell r="D1009">
            <v>466.06</v>
          </cell>
          <cell r="E1009">
            <v>12.27</v>
          </cell>
          <cell r="F1009">
            <v>478.33</v>
          </cell>
        </row>
        <row r="1010">
          <cell r="A1010" t="str">
            <v>230824</v>
          </cell>
          <cell r="B1010" t="str">
            <v>Porta lisa de correr, em madeira</v>
          </cell>
          <cell r="C1010" t="str">
            <v>m²</v>
          </cell>
          <cell r="D1010">
            <v>516.29999999999995</v>
          </cell>
          <cell r="E1010">
            <v>59.22</v>
          </cell>
          <cell r="F1010">
            <v>575.52</v>
          </cell>
        </row>
        <row r="1011">
          <cell r="A1011" t="str">
            <v>230825</v>
          </cell>
          <cell r="B1011" t="str">
            <v>Porta veneziana de correr, em madeira</v>
          </cell>
          <cell r="C1011" t="str">
            <v>m²</v>
          </cell>
          <cell r="D1011">
            <v>568.64</v>
          </cell>
          <cell r="E1011">
            <v>59.22</v>
          </cell>
          <cell r="F1011">
            <v>627.86</v>
          </cell>
        </row>
        <row r="1012">
          <cell r="A1012" t="str">
            <v>230832</v>
          </cell>
          <cell r="B1012" t="str">
            <v>Porta acústica de madeira</v>
          </cell>
          <cell r="C1012" t="str">
            <v>m²</v>
          </cell>
          <cell r="D1012">
            <v>194.77</v>
          </cell>
          <cell r="E1012">
            <v>42.730000000000004</v>
          </cell>
          <cell r="F1012">
            <v>237.5</v>
          </cell>
        </row>
        <row r="1013">
          <cell r="A1013" t="str">
            <v>230901</v>
          </cell>
          <cell r="B1013" t="str">
            <v>Acréscimo de bandeira - porta lisa comum com batente de madeira</v>
          </cell>
          <cell r="C1013" t="str">
            <v>m²</v>
          </cell>
          <cell r="D1013">
            <v>81.52</v>
          </cell>
          <cell r="E1013">
            <v>29.2</v>
          </cell>
          <cell r="F1013">
            <v>110.72</v>
          </cell>
        </row>
        <row r="1014">
          <cell r="A1014" t="str">
            <v>230902</v>
          </cell>
          <cell r="B1014" t="str">
            <v>Porta lisa com batente madeira - 62 x 210 cm</v>
          </cell>
          <cell r="C1014" t="str">
            <v>un</v>
          </cell>
          <cell r="D1014">
            <v>167.58</v>
          </cell>
          <cell r="E1014">
            <v>59.22</v>
          </cell>
          <cell r="F1014">
            <v>226.8</v>
          </cell>
        </row>
        <row r="1015">
          <cell r="A1015" t="str">
            <v>230903</v>
          </cell>
          <cell r="B1015" t="str">
            <v>Porta lisa com batente madeira - 72 x 210 cm</v>
          </cell>
          <cell r="C1015" t="str">
            <v>un</v>
          </cell>
          <cell r="D1015">
            <v>168.33</v>
          </cell>
          <cell r="E1015">
            <v>59.22</v>
          </cell>
          <cell r="F1015">
            <v>227.55</v>
          </cell>
        </row>
        <row r="1016">
          <cell r="A1016" t="str">
            <v>230904</v>
          </cell>
          <cell r="B1016" t="str">
            <v>Porta lisa com batente madeira - 82 x 210 cm</v>
          </cell>
          <cell r="C1016" t="str">
            <v>un</v>
          </cell>
          <cell r="D1016">
            <v>168.83</v>
          </cell>
          <cell r="E1016">
            <v>59.22</v>
          </cell>
          <cell r="F1016">
            <v>228.05</v>
          </cell>
        </row>
        <row r="1017">
          <cell r="A1017" t="str">
            <v>230905</v>
          </cell>
          <cell r="B1017" t="str">
            <v>Porta lisa com batente madeira - 92 x 210 cm</v>
          </cell>
          <cell r="C1017" t="str">
            <v>un</v>
          </cell>
          <cell r="D1017">
            <v>177.16</v>
          </cell>
          <cell r="E1017">
            <v>59.22</v>
          </cell>
          <cell r="F1017">
            <v>236.38</v>
          </cell>
        </row>
        <row r="1018">
          <cell r="A1018" t="str">
            <v>230906</v>
          </cell>
          <cell r="B1018" t="str">
            <v>Porta lisa com batente madeira - 124 x 210 cm</v>
          </cell>
          <cell r="C1018" t="str">
            <v>un</v>
          </cell>
          <cell r="D1018">
            <v>276.48</v>
          </cell>
          <cell r="E1018">
            <v>73.95</v>
          </cell>
          <cell r="F1018">
            <v>350.43</v>
          </cell>
        </row>
        <row r="1019">
          <cell r="A1019" t="str">
            <v>230910</v>
          </cell>
          <cell r="B1019" t="str">
            <v>Porta lisa com batente madeira - 164 x 210 cm</v>
          </cell>
          <cell r="C1019" t="str">
            <v>un</v>
          </cell>
          <cell r="D1019">
            <v>294.94</v>
          </cell>
          <cell r="E1019">
            <v>85.570000000000007</v>
          </cell>
          <cell r="F1019">
            <v>380.51</v>
          </cell>
        </row>
        <row r="1020">
          <cell r="A1020" t="str">
            <v>230911</v>
          </cell>
          <cell r="B1020" t="str">
            <v>Porta lisa com batente madeira - 110 x 210 cm</v>
          </cell>
          <cell r="C1020" t="str">
            <v>un</v>
          </cell>
          <cell r="D1020">
            <v>327.01</v>
          </cell>
          <cell r="E1020">
            <v>59.22</v>
          </cell>
          <cell r="F1020">
            <v>386.23</v>
          </cell>
        </row>
        <row r="1021">
          <cell r="A1021" t="str">
            <v>230942</v>
          </cell>
          <cell r="B1021" t="str">
            <v>Porta lisa com batente em alumínio, largura 62 cm, altura de 105 a 200 cm</v>
          </cell>
          <cell r="C1021" t="str">
            <v>un</v>
          </cell>
          <cell r="D1021">
            <v>114.83</v>
          </cell>
          <cell r="E1021">
            <v>57.13</v>
          </cell>
          <cell r="F1021">
            <v>171.96</v>
          </cell>
        </row>
        <row r="1022">
          <cell r="A1022" t="str">
            <v>230943</v>
          </cell>
          <cell r="B1022" t="str">
            <v>Porta lisa com batente em alumínio, largura 82 cm, altura de 105 a 200 cm</v>
          </cell>
          <cell r="C1022" t="str">
            <v>un</v>
          </cell>
          <cell r="D1022">
            <v>116.08</v>
          </cell>
          <cell r="E1022">
            <v>57.13</v>
          </cell>
          <cell r="F1022">
            <v>173.21</v>
          </cell>
        </row>
        <row r="1023">
          <cell r="A1023" t="str">
            <v>230944</v>
          </cell>
          <cell r="B1023" t="str">
            <v>Porta lisa com batente em alumínio, largura 92 cm, altura de 105 a 200 cm</v>
          </cell>
          <cell r="C1023" t="str">
            <v>un</v>
          </cell>
          <cell r="D1023">
            <v>124.41</v>
          </cell>
          <cell r="E1023">
            <v>57.13</v>
          </cell>
          <cell r="F1023">
            <v>181.54</v>
          </cell>
        </row>
        <row r="1024">
          <cell r="A1024" t="str">
            <v>230950</v>
          </cell>
          <cell r="B1024" t="str">
            <v>Acréscimo de bandeira - porta lisa comum com batente metálico</v>
          </cell>
          <cell r="C1024" t="str">
            <v>m²</v>
          </cell>
          <cell r="D1024">
            <v>116.25</v>
          </cell>
          <cell r="E1024">
            <v>27.94</v>
          </cell>
          <cell r="F1024">
            <v>144.19</v>
          </cell>
        </row>
        <row r="1025">
          <cell r="A1025" t="str">
            <v>230951</v>
          </cell>
          <cell r="B1025" t="str">
            <v>Porta lisa com batente metálico - 62 x 100 cm</v>
          </cell>
          <cell r="C1025" t="str">
            <v>un</v>
          </cell>
          <cell r="D1025">
            <v>107.18</v>
          </cell>
          <cell r="E1025">
            <v>29.22</v>
          </cell>
          <cell r="F1025">
            <v>136.4</v>
          </cell>
        </row>
        <row r="1026">
          <cell r="A1026" t="str">
            <v>230952</v>
          </cell>
          <cell r="B1026" t="str">
            <v>Porta lisa com batente metálico - 62 x 160 cm</v>
          </cell>
          <cell r="C1026" t="str">
            <v>un</v>
          </cell>
          <cell r="D1026">
            <v>184.54</v>
          </cell>
          <cell r="E1026">
            <v>29.22</v>
          </cell>
          <cell r="F1026">
            <v>213.76</v>
          </cell>
        </row>
        <row r="1027">
          <cell r="A1027" t="str">
            <v>230953</v>
          </cell>
          <cell r="B1027" t="str">
            <v>Porta lisa com batente metálico - 82 x 160 cm</v>
          </cell>
          <cell r="C1027" t="str">
            <v>un</v>
          </cell>
          <cell r="D1027">
            <v>185.79</v>
          </cell>
          <cell r="E1027">
            <v>29.22</v>
          </cell>
          <cell r="F1027">
            <v>215.01</v>
          </cell>
        </row>
        <row r="1028">
          <cell r="A1028" t="str">
            <v>230954</v>
          </cell>
          <cell r="B1028" t="str">
            <v>Porta lisa com batente metálico - 72 x 210 cm</v>
          </cell>
          <cell r="C1028" t="str">
            <v>un</v>
          </cell>
          <cell r="D1028">
            <v>250.65</v>
          </cell>
          <cell r="E1028">
            <v>55.04</v>
          </cell>
          <cell r="F1028">
            <v>305.69</v>
          </cell>
        </row>
        <row r="1029">
          <cell r="A1029" t="str">
            <v>230955</v>
          </cell>
          <cell r="B1029" t="str">
            <v>Porta lisa com batente metálico - 82 x 210 cm</v>
          </cell>
          <cell r="C1029" t="str">
            <v>un</v>
          </cell>
          <cell r="D1029">
            <v>254.75</v>
          </cell>
          <cell r="E1029">
            <v>55.04</v>
          </cell>
          <cell r="F1029">
            <v>309.79000000000002</v>
          </cell>
        </row>
        <row r="1030">
          <cell r="A1030" t="str">
            <v>230956</v>
          </cell>
          <cell r="B1030" t="str">
            <v>Porta lisa com batente metálico - 92 x 210 cm</v>
          </cell>
          <cell r="C1030" t="str">
            <v>un</v>
          </cell>
          <cell r="D1030">
            <v>266.68</v>
          </cell>
          <cell r="E1030">
            <v>55.04</v>
          </cell>
          <cell r="F1030">
            <v>321.72000000000003</v>
          </cell>
        </row>
        <row r="1031">
          <cell r="A1031" t="str">
            <v>230957</v>
          </cell>
          <cell r="B1031" t="str">
            <v>Porta lisa com batente metálico - 124 x 210 cm</v>
          </cell>
          <cell r="C1031" t="str">
            <v>un</v>
          </cell>
          <cell r="D1031">
            <v>336.22</v>
          </cell>
          <cell r="E1031">
            <v>71.98</v>
          </cell>
          <cell r="F1031">
            <v>408.2</v>
          </cell>
        </row>
        <row r="1032">
          <cell r="A1032" t="str">
            <v>230958</v>
          </cell>
          <cell r="B1032" t="str">
            <v>Porta lisa com batente metálico - 144 x 210 cm</v>
          </cell>
          <cell r="C1032" t="str">
            <v>un</v>
          </cell>
          <cell r="D1032">
            <v>344.92</v>
          </cell>
          <cell r="E1032">
            <v>71.98</v>
          </cell>
          <cell r="F1032">
            <v>416.90000000000003</v>
          </cell>
        </row>
        <row r="1033">
          <cell r="A1033" t="str">
            <v>230959</v>
          </cell>
          <cell r="B1033" t="str">
            <v>Porta lisa com batente metálico - 164 x 210 cm</v>
          </cell>
          <cell r="C1033" t="str">
            <v>un</v>
          </cell>
          <cell r="D1033">
            <v>353.12</v>
          </cell>
          <cell r="E1033">
            <v>71.98</v>
          </cell>
          <cell r="F1033">
            <v>425.1</v>
          </cell>
        </row>
        <row r="1034">
          <cell r="A1034" t="str">
            <v>230960</v>
          </cell>
          <cell r="B1034" t="str">
            <v>Porta lisa com batente metálico - 62 x 180 cm</v>
          </cell>
          <cell r="C1034" t="str">
            <v>un</v>
          </cell>
          <cell r="D1034">
            <v>213.68</v>
          </cell>
          <cell r="E1034">
            <v>29.22</v>
          </cell>
          <cell r="F1034">
            <v>242.9</v>
          </cell>
        </row>
        <row r="1035">
          <cell r="A1035" t="str">
            <v>230961</v>
          </cell>
          <cell r="B1035" t="str">
            <v>Porta lisa com batente metálico - 62 x 210 cm</v>
          </cell>
          <cell r="C1035" t="str">
            <v>un</v>
          </cell>
          <cell r="D1035">
            <v>246.3</v>
          </cell>
          <cell r="E1035">
            <v>29.22</v>
          </cell>
          <cell r="F1035">
            <v>275.52</v>
          </cell>
        </row>
        <row r="1036">
          <cell r="A1036" t="str">
            <v>230963</v>
          </cell>
          <cell r="B1036" t="str">
            <v>Porta lisa com batente madeira, 2 folhas - 1,40 x 2,10 m</v>
          </cell>
          <cell r="C1036" t="str">
            <v>un</v>
          </cell>
          <cell r="D1036">
            <v>527.35</v>
          </cell>
          <cell r="E1036">
            <v>73.95</v>
          </cell>
          <cell r="F1036">
            <v>601.29999999999995</v>
          </cell>
        </row>
        <row r="1037">
          <cell r="A1037" t="str">
            <v>231101</v>
          </cell>
          <cell r="B1037" t="str">
            <v>Acréscimo de bandeira - porta lisa para acabamento em verniz, com batente de madeira</v>
          </cell>
          <cell r="C1037" t="str">
            <v>m²</v>
          </cell>
          <cell r="D1037">
            <v>93.210000000000008</v>
          </cell>
          <cell r="E1037">
            <v>29.2</v>
          </cell>
          <cell r="F1037">
            <v>122.41</v>
          </cell>
        </row>
        <row r="1038">
          <cell r="A1038" t="str">
            <v>231103</v>
          </cell>
          <cell r="B1038" t="str">
            <v>Porta lisa para acabamento em verniz, com batente de madeira - 72 x 210 cm</v>
          </cell>
          <cell r="C1038" t="str">
            <v>un</v>
          </cell>
          <cell r="D1038">
            <v>187.18</v>
          </cell>
          <cell r="E1038">
            <v>59.22</v>
          </cell>
          <cell r="F1038">
            <v>246.4</v>
          </cell>
        </row>
        <row r="1039">
          <cell r="A1039" t="str">
            <v>231104</v>
          </cell>
          <cell r="B1039" t="str">
            <v>Porta lisa para acabamento em verniz, com batente de madeira - 82 x 210 cm</v>
          </cell>
          <cell r="C1039" t="str">
            <v>un</v>
          </cell>
          <cell r="D1039">
            <v>187.68</v>
          </cell>
          <cell r="E1039">
            <v>59.22</v>
          </cell>
          <cell r="F1039">
            <v>246.9</v>
          </cell>
        </row>
        <row r="1040">
          <cell r="A1040" t="str">
            <v>231105</v>
          </cell>
          <cell r="B1040" t="str">
            <v>Porta lisa para acabamento em verniz, com batente de madeira - 92 x 210 cm</v>
          </cell>
          <cell r="C1040" t="str">
            <v>un</v>
          </cell>
          <cell r="D1040">
            <v>196.8</v>
          </cell>
          <cell r="E1040">
            <v>59.22</v>
          </cell>
          <cell r="F1040">
            <v>256.02</v>
          </cell>
        </row>
        <row r="1041">
          <cell r="A1041" t="str">
            <v>231106</v>
          </cell>
          <cell r="B1041" t="str">
            <v>Porta lisa para acabamento em verniz, com batente de madeira - 110 x 210 cm</v>
          </cell>
          <cell r="C1041" t="str">
            <v>un</v>
          </cell>
          <cell r="D1041">
            <v>337.82</v>
          </cell>
          <cell r="E1041">
            <v>59.22</v>
          </cell>
          <cell r="F1041">
            <v>397.04</v>
          </cell>
        </row>
        <row r="1042">
          <cell r="A1042" t="str">
            <v>231120</v>
          </cell>
          <cell r="B1042" t="str">
            <v>Acréscimo de bandeira - porta lisa para acabamento em verniz, com batente metálico</v>
          </cell>
          <cell r="C1042" t="str">
            <v>m²</v>
          </cell>
          <cell r="D1042">
            <v>127.94</v>
          </cell>
          <cell r="E1042">
            <v>27.94</v>
          </cell>
          <cell r="F1042">
            <v>155.88</v>
          </cell>
        </row>
        <row r="1043">
          <cell r="A1043" t="str">
            <v>231121</v>
          </cell>
          <cell r="B1043" t="str">
            <v>Porta lisa para acabamento em verniz, com batente metálico - 72 x 210 cm</v>
          </cell>
          <cell r="C1043" t="str">
            <v>un</v>
          </cell>
          <cell r="D1043">
            <v>269.5</v>
          </cell>
          <cell r="E1043">
            <v>55.04</v>
          </cell>
          <cell r="F1043">
            <v>324.54000000000002</v>
          </cell>
        </row>
        <row r="1044">
          <cell r="A1044" t="str">
            <v>231122</v>
          </cell>
          <cell r="B1044" t="str">
            <v>Porta lisa para acabamento em verniz, com batente metálico - 82 x 210 cm</v>
          </cell>
          <cell r="C1044" t="str">
            <v>un</v>
          </cell>
          <cell r="D1044">
            <v>273.60000000000002</v>
          </cell>
          <cell r="E1044">
            <v>55.04</v>
          </cell>
          <cell r="F1044">
            <v>328.64</v>
          </cell>
        </row>
        <row r="1045">
          <cell r="A1045" t="str">
            <v>231123</v>
          </cell>
          <cell r="B1045" t="str">
            <v>Porta lisa para acabamento em verniz, com batente metálico - 92 x 210 cm</v>
          </cell>
          <cell r="C1045" t="str">
            <v>un</v>
          </cell>
          <cell r="D1045">
            <v>286.32</v>
          </cell>
          <cell r="E1045">
            <v>55.04</v>
          </cell>
          <cell r="F1045">
            <v>341.36</v>
          </cell>
        </row>
        <row r="1046">
          <cell r="A1046" t="str">
            <v>231124</v>
          </cell>
          <cell r="B1046" t="str">
            <v>Porta lisa para acabamento em verniz, com batente metálico - 110 x 210 cm</v>
          </cell>
          <cell r="C1046" t="str">
            <v>un</v>
          </cell>
          <cell r="D1046">
            <v>332.94</v>
          </cell>
          <cell r="E1046">
            <v>55.04</v>
          </cell>
          <cell r="F1046">
            <v>387.98</v>
          </cell>
        </row>
        <row r="1047">
          <cell r="A1047" t="str">
            <v>232002</v>
          </cell>
          <cell r="B1047" t="str">
            <v>Recolocação de batentes de madeira</v>
          </cell>
          <cell r="C1047" t="str">
            <v>un</v>
          </cell>
          <cell r="D1047">
            <v>1.02</v>
          </cell>
          <cell r="E1047">
            <v>27.91</v>
          </cell>
          <cell r="F1047">
            <v>28.93</v>
          </cell>
        </row>
        <row r="1048">
          <cell r="A1048" t="str">
            <v>232004</v>
          </cell>
          <cell r="B1048" t="str">
            <v>Recolocação de folhas de porta ou janela</v>
          </cell>
          <cell r="C1048" t="str">
            <v>un</v>
          </cell>
          <cell r="D1048">
            <v>0</v>
          </cell>
          <cell r="E1048">
            <v>33.39</v>
          </cell>
          <cell r="F1048">
            <v>33.39</v>
          </cell>
        </row>
        <row r="1049">
          <cell r="A1049" t="str">
            <v>232006</v>
          </cell>
          <cell r="B1049" t="str">
            <v>Recolocação de guarnição ou molduras</v>
          </cell>
          <cell r="C1049" t="str">
            <v>m</v>
          </cell>
          <cell r="D1049">
            <v>0</v>
          </cell>
          <cell r="E1049">
            <v>1.04</v>
          </cell>
          <cell r="F1049">
            <v>1.04</v>
          </cell>
        </row>
        <row r="1050">
          <cell r="A1050" t="str">
            <v>232010</v>
          </cell>
          <cell r="B1050" t="str">
            <v>Batente de madeira para porta</v>
          </cell>
          <cell r="C1050" t="str">
            <v>m</v>
          </cell>
          <cell r="D1050">
            <v>16.25</v>
          </cell>
          <cell r="E1050">
            <v>6.44</v>
          </cell>
          <cell r="F1050">
            <v>22.69</v>
          </cell>
        </row>
        <row r="1051">
          <cell r="A1051" t="str">
            <v>232011</v>
          </cell>
          <cell r="B1051" t="str">
            <v>Visor fixo e requadro de madeira para porta, para receber vidro</v>
          </cell>
          <cell r="C1051" t="str">
            <v>m²</v>
          </cell>
          <cell r="D1051">
            <v>641.89</v>
          </cell>
          <cell r="E1051">
            <v>83.48</v>
          </cell>
          <cell r="F1051">
            <v>725.37</v>
          </cell>
        </row>
        <row r="1052">
          <cell r="A1052" t="str">
            <v>232012</v>
          </cell>
          <cell r="B1052" t="str">
            <v>Guarnição de madeira</v>
          </cell>
          <cell r="C1052" t="str">
            <v>m</v>
          </cell>
          <cell r="D1052">
            <v>2.21</v>
          </cell>
          <cell r="E1052">
            <v>1.04</v>
          </cell>
          <cell r="F1052">
            <v>3.25</v>
          </cell>
        </row>
        <row r="1053">
          <cell r="A1053" t="str">
            <v>232014</v>
          </cell>
          <cell r="B1053" t="str">
            <v>Acréscimo de visor completo em porta de madeira</v>
          </cell>
          <cell r="C1053" t="str">
            <v>un</v>
          </cell>
          <cell r="D1053">
            <v>127.21000000000001</v>
          </cell>
          <cell r="E1053">
            <v>0</v>
          </cell>
          <cell r="F1053">
            <v>127.21000000000001</v>
          </cell>
        </row>
        <row r="1054">
          <cell r="A1054" t="str">
            <v>232016</v>
          </cell>
          <cell r="B1054" t="str">
            <v>Folha de porta veneziana maciça, sob medida</v>
          </cell>
          <cell r="C1054" t="str">
            <v>m²</v>
          </cell>
          <cell r="D1054">
            <v>332.8</v>
          </cell>
          <cell r="E1054">
            <v>10.44</v>
          </cell>
          <cell r="F1054">
            <v>343.24</v>
          </cell>
        </row>
        <row r="1055">
          <cell r="A1055" t="str">
            <v>232017</v>
          </cell>
          <cell r="B1055" t="str">
            <v>Folha de porta lisa folheada com madeira, sob medida</v>
          </cell>
          <cell r="C1055" t="str">
            <v>m²</v>
          </cell>
          <cell r="D1055">
            <v>114.91</v>
          </cell>
          <cell r="E1055">
            <v>10.44</v>
          </cell>
          <cell r="F1055">
            <v>125.35000000000001</v>
          </cell>
        </row>
        <row r="1056">
          <cell r="A1056" t="str">
            <v>232018</v>
          </cell>
          <cell r="B1056" t="str">
            <v>Folha de porta em madeira para receber vidro, sob medida</v>
          </cell>
          <cell r="C1056" t="str">
            <v>m²</v>
          </cell>
          <cell r="D1056">
            <v>307.2</v>
          </cell>
          <cell r="E1056">
            <v>10.44</v>
          </cell>
          <cell r="F1056">
            <v>317.64</v>
          </cell>
        </row>
        <row r="1057">
          <cell r="A1057" t="str">
            <v>232022</v>
          </cell>
          <cell r="B1057" t="str">
            <v>Folha de porta macho e fêmea, 72 x 210 cm</v>
          </cell>
          <cell r="C1057" t="str">
            <v>un</v>
          </cell>
          <cell r="D1057">
            <v>507.14</v>
          </cell>
          <cell r="E1057">
            <v>31.310000000000002</v>
          </cell>
          <cell r="F1057">
            <v>538.45000000000005</v>
          </cell>
        </row>
        <row r="1058">
          <cell r="A1058" t="str">
            <v>232023</v>
          </cell>
          <cell r="B1058" t="str">
            <v>Folha de porta macho e fêmea, 82 x 210 cm</v>
          </cell>
          <cell r="C1058" t="str">
            <v>un</v>
          </cell>
          <cell r="D1058">
            <v>517.58000000000004</v>
          </cell>
          <cell r="E1058">
            <v>31.310000000000002</v>
          </cell>
          <cell r="F1058">
            <v>548.89</v>
          </cell>
        </row>
        <row r="1059">
          <cell r="A1059" t="str">
            <v>232024</v>
          </cell>
          <cell r="B1059" t="str">
            <v>Folha de porta macho e fêmea, 92 x 210 cm</v>
          </cell>
          <cell r="C1059" t="str">
            <v>un</v>
          </cell>
          <cell r="D1059">
            <v>601.63</v>
          </cell>
          <cell r="E1059">
            <v>31.310000000000002</v>
          </cell>
          <cell r="F1059">
            <v>632.94000000000005</v>
          </cell>
        </row>
        <row r="1060">
          <cell r="A1060" t="str">
            <v>232031</v>
          </cell>
          <cell r="B1060" t="str">
            <v>Folha de porta lisa comum, 62 x 210 cm</v>
          </cell>
          <cell r="C1060" t="str">
            <v>un</v>
          </cell>
          <cell r="D1060">
            <v>68.319999999999993</v>
          </cell>
          <cell r="E1060">
            <v>31.310000000000002</v>
          </cell>
          <cell r="F1060">
            <v>99.63</v>
          </cell>
        </row>
        <row r="1061">
          <cell r="A1061" t="str">
            <v>232032</v>
          </cell>
          <cell r="B1061" t="str">
            <v>Folha de porta lisa comum, 72 x 210 cm</v>
          </cell>
          <cell r="C1061" t="str">
            <v>un</v>
          </cell>
          <cell r="D1061">
            <v>69.069999999999993</v>
          </cell>
          <cell r="E1061">
            <v>31.310000000000002</v>
          </cell>
          <cell r="F1061">
            <v>100.38</v>
          </cell>
        </row>
        <row r="1062">
          <cell r="A1062" t="str">
            <v>232033</v>
          </cell>
          <cell r="B1062" t="str">
            <v>Folha de porta lisa comum, 82 x 210 cm</v>
          </cell>
          <cell r="C1062" t="str">
            <v>un</v>
          </cell>
          <cell r="D1062">
            <v>69.569999999999993</v>
          </cell>
          <cell r="E1062">
            <v>31.310000000000002</v>
          </cell>
          <cell r="F1062">
            <v>100.88</v>
          </cell>
        </row>
        <row r="1063">
          <cell r="A1063" t="str">
            <v>232034</v>
          </cell>
          <cell r="B1063" t="str">
            <v>Folha de porta lisa comum, 92 x 210 cm</v>
          </cell>
          <cell r="C1063" t="str">
            <v>un</v>
          </cell>
          <cell r="D1063">
            <v>77.900000000000006</v>
          </cell>
          <cell r="E1063">
            <v>31.310000000000002</v>
          </cell>
          <cell r="F1063">
            <v>109.21000000000001</v>
          </cell>
        </row>
        <row r="1064">
          <cell r="A1064" t="str">
            <v>232045</v>
          </cell>
          <cell r="B1064" t="str">
            <v>Folha de porta em laminado fenólico melamínico com acabamento liso, 72 x 210 cm</v>
          </cell>
          <cell r="C1064" t="str">
            <v>un</v>
          </cell>
          <cell r="D1064">
            <v>465.58</v>
          </cell>
          <cell r="E1064">
            <v>31.310000000000002</v>
          </cell>
          <cell r="F1064">
            <v>496.89</v>
          </cell>
        </row>
        <row r="1065">
          <cell r="A1065" t="str">
            <v>232046</v>
          </cell>
          <cell r="B1065" t="str">
            <v>Folha de porta em laminado fenólico melamínico com acabamento liso, 92 x 210 cm</v>
          </cell>
          <cell r="C1065" t="str">
            <v>un</v>
          </cell>
          <cell r="D1065">
            <v>517.54</v>
          </cell>
          <cell r="E1065">
            <v>31.310000000000002</v>
          </cell>
          <cell r="F1065">
            <v>548.85</v>
          </cell>
        </row>
        <row r="1066">
          <cell r="A1066" t="str">
            <v>232055</v>
          </cell>
          <cell r="B1066" t="str">
            <v>Folha de porta em laminado fenólico melamínico com acabamento liso, 82 x 210 cm</v>
          </cell>
          <cell r="C1066" t="str">
            <v>un</v>
          </cell>
          <cell r="D1066">
            <v>497.17</v>
          </cell>
          <cell r="E1066">
            <v>31.310000000000002</v>
          </cell>
          <cell r="F1066">
            <v>528.48</v>
          </cell>
        </row>
        <row r="1067">
          <cell r="A1067" t="str">
            <v>240101</v>
          </cell>
          <cell r="B1067" t="str">
            <v>Caixilho em ferro fixo, sob medida</v>
          </cell>
          <cell r="C1067" t="str">
            <v>m²</v>
          </cell>
          <cell r="D1067">
            <v>355.74</v>
          </cell>
          <cell r="E1067">
            <v>13.63</v>
          </cell>
          <cell r="F1067">
            <v>369.37</v>
          </cell>
        </row>
        <row r="1068">
          <cell r="A1068" t="str">
            <v>240103</v>
          </cell>
          <cell r="B1068" t="str">
            <v>Caixilho em ferro basculante, sob medida</v>
          </cell>
          <cell r="C1068" t="str">
            <v>m²</v>
          </cell>
          <cell r="D1068">
            <v>370.45</v>
          </cell>
          <cell r="E1068">
            <v>13.63</v>
          </cell>
          <cell r="F1068">
            <v>384.08</v>
          </cell>
        </row>
        <row r="1069">
          <cell r="A1069" t="str">
            <v>240104</v>
          </cell>
          <cell r="B1069" t="str">
            <v>Caixilho em ferro basculante, linha comercial</v>
          </cell>
          <cell r="C1069" t="str">
            <v>m²</v>
          </cell>
          <cell r="D1069">
            <v>215.05</v>
          </cell>
          <cell r="E1069">
            <v>13.63</v>
          </cell>
          <cell r="F1069">
            <v>228.68</v>
          </cell>
        </row>
        <row r="1070">
          <cell r="A1070" t="str">
            <v>240105</v>
          </cell>
          <cell r="B1070" t="str">
            <v>Caixilho em ferro maximar, sob medida</v>
          </cell>
          <cell r="C1070" t="str">
            <v>m²</v>
          </cell>
          <cell r="D1070">
            <v>303.3</v>
          </cell>
          <cell r="E1070">
            <v>13.63</v>
          </cell>
          <cell r="F1070">
            <v>316.93</v>
          </cell>
        </row>
        <row r="1071">
          <cell r="A1071" t="str">
            <v>240106</v>
          </cell>
          <cell r="B1071" t="str">
            <v>Caixilho em ferro maximar com grade, linha comercial</v>
          </cell>
          <cell r="C1071" t="str">
            <v>m²</v>
          </cell>
          <cell r="D1071">
            <v>358.36</v>
          </cell>
          <cell r="E1071">
            <v>13.63</v>
          </cell>
          <cell r="F1071">
            <v>371.99</v>
          </cell>
        </row>
        <row r="1072">
          <cell r="A1072" t="str">
            <v>240107</v>
          </cell>
          <cell r="B1072" t="str">
            <v>Caixilho em ferro de correr, sob medida</v>
          </cell>
          <cell r="C1072" t="str">
            <v>m²</v>
          </cell>
          <cell r="D1072">
            <v>433.58</v>
          </cell>
          <cell r="E1072">
            <v>13.63</v>
          </cell>
          <cell r="F1072">
            <v>447.21000000000004</v>
          </cell>
        </row>
        <row r="1073">
          <cell r="A1073" t="str">
            <v>240108</v>
          </cell>
          <cell r="B1073" t="str">
            <v>Caixilho em ferro de correr, linha comercial</v>
          </cell>
          <cell r="C1073" t="str">
            <v>m²</v>
          </cell>
          <cell r="D1073">
            <v>234.86</v>
          </cell>
          <cell r="E1073">
            <v>13.63</v>
          </cell>
          <cell r="F1073">
            <v>248.49</v>
          </cell>
        </row>
        <row r="1074">
          <cell r="A1074" t="str">
            <v>240109</v>
          </cell>
          <cell r="B1074" t="str">
            <v>Caixilho em ferro com ventilação permanente, sob medida</v>
          </cell>
          <cell r="C1074" t="str">
            <v>m²</v>
          </cell>
          <cell r="D1074">
            <v>286.88</v>
          </cell>
          <cell r="E1074">
            <v>13.63</v>
          </cell>
          <cell r="F1074">
            <v>300.51</v>
          </cell>
        </row>
        <row r="1075">
          <cell r="A1075" t="str">
            <v>240110</v>
          </cell>
          <cell r="B1075" t="str">
            <v>Caixilho em ferro tipo veneziana, linha comercial</v>
          </cell>
          <cell r="C1075" t="str">
            <v>m²</v>
          </cell>
          <cell r="D1075">
            <v>243.48000000000002</v>
          </cell>
          <cell r="E1075">
            <v>13.63</v>
          </cell>
          <cell r="F1075">
            <v>257.11</v>
          </cell>
        </row>
        <row r="1076">
          <cell r="A1076" t="str">
            <v>240111</v>
          </cell>
          <cell r="B1076" t="str">
            <v>Caixilho em ferro tipo veneziana, sob medida</v>
          </cell>
          <cell r="C1076" t="str">
            <v>m²</v>
          </cell>
          <cell r="D1076">
            <v>316.51</v>
          </cell>
          <cell r="E1076">
            <v>13.63</v>
          </cell>
          <cell r="F1076">
            <v>330.14</v>
          </cell>
        </row>
        <row r="1077">
          <cell r="A1077" t="str">
            <v>240112</v>
          </cell>
          <cell r="B1077" t="str">
            <v>Caixilho tipo veneziana industrial com montantes em aço galvanizado e aletas em fibra de vidro</v>
          </cell>
          <cell r="C1077" t="str">
            <v>m²</v>
          </cell>
          <cell r="D1077">
            <v>158.22999999999999</v>
          </cell>
          <cell r="E1077">
            <v>0</v>
          </cell>
          <cell r="F1077">
            <v>158.22999999999999</v>
          </cell>
        </row>
        <row r="1078">
          <cell r="A1078" t="str">
            <v>240115</v>
          </cell>
          <cell r="B1078" t="str">
            <v>Caixilho tipo veneziana industrial com aletas em PVC e montantes em aço galvanizado</v>
          </cell>
          <cell r="C1078" t="str">
            <v>m²</v>
          </cell>
          <cell r="D1078">
            <v>150</v>
          </cell>
          <cell r="E1078">
            <v>0</v>
          </cell>
          <cell r="F1078">
            <v>150</v>
          </cell>
        </row>
        <row r="1079">
          <cell r="A1079" t="str">
            <v>240118</v>
          </cell>
          <cell r="B1079" t="str">
            <v>Caixilho removível, em tela de aço galvanizado, tipo ondulada com malha de 1´, fio 12, com requadro tubular de aço carbono, sob medida</v>
          </cell>
          <cell r="C1079" t="str">
            <v>m²</v>
          </cell>
          <cell r="D1079">
            <v>204.47</v>
          </cell>
          <cell r="E1079">
            <v>13.1</v>
          </cell>
          <cell r="F1079">
            <v>217.57</v>
          </cell>
        </row>
        <row r="1080">
          <cell r="A1080" t="str">
            <v>240119</v>
          </cell>
          <cell r="B1080" t="str">
            <v>Caixilho fixo em tela de aço galvanizado, tipo ondulada com malha de 1/2´, fio 12, com requadro em cantoneira de aço carbono, sob medida</v>
          </cell>
          <cell r="C1080" t="str">
            <v>m²</v>
          </cell>
          <cell r="D1080">
            <v>228.63</v>
          </cell>
          <cell r="E1080">
            <v>13.1</v>
          </cell>
          <cell r="F1080">
            <v>241.73000000000002</v>
          </cell>
        </row>
        <row r="1081">
          <cell r="A1081" t="str">
            <v>240120</v>
          </cell>
          <cell r="B1081" t="str">
            <v>Caixilho fixo em aço SAE 1010/1020 para vidro à prova de bala, sob medida</v>
          </cell>
          <cell r="C1081" t="str">
            <v>m²</v>
          </cell>
          <cell r="D1081">
            <v>524.5</v>
          </cell>
          <cell r="E1081">
            <v>34.72</v>
          </cell>
          <cell r="F1081">
            <v>559.22</v>
          </cell>
        </row>
        <row r="1082">
          <cell r="A1082" t="str">
            <v>240127</v>
          </cell>
          <cell r="B1082" t="str">
            <v>Caixilho tipo guichê em perfil de chapa dobrada em aço com subdivisões para vidro laminado 3 mm, sob medida</v>
          </cell>
          <cell r="C1082" t="str">
            <v>m²</v>
          </cell>
          <cell r="D1082">
            <v>519.29999999999995</v>
          </cell>
          <cell r="E1082">
            <v>13.63</v>
          </cell>
          <cell r="F1082">
            <v>532.92999999999995</v>
          </cell>
        </row>
        <row r="1083">
          <cell r="A1083" t="str">
            <v>240128</v>
          </cell>
          <cell r="B1083" t="str">
            <v>Caixilho tipo guichê em chapa de aço</v>
          </cell>
          <cell r="C1083" t="str">
            <v>m²</v>
          </cell>
          <cell r="D1083">
            <v>699.69</v>
          </cell>
          <cell r="E1083">
            <v>44.99</v>
          </cell>
          <cell r="F1083">
            <v>744.68000000000006</v>
          </cell>
        </row>
        <row r="1084">
          <cell r="A1084" t="str">
            <v>240201</v>
          </cell>
          <cell r="B1084" t="str">
            <v>Porta em ferro de abrir, para receber vidro, sob medida</v>
          </cell>
          <cell r="C1084" t="str">
            <v>m²</v>
          </cell>
          <cell r="D1084">
            <v>612.11</v>
          </cell>
          <cell r="E1084">
            <v>40.89</v>
          </cell>
          <cell r="F1084">
            <v>653</v>
          </cell>
        </row>
        <row r="1085">
          <cell r="A1085" t="str">
            <v>240202</v>
          </cell>
          <cell r="B1085" t="str">
            <v>Porta em ferro de abrir, para receber vidro, linha comercial</v>
          </cell>
          <cell r="C1085" t="str">
            <v>m²</v>
          </cell>
          <cell r="D1085">
            <v>243.59</v>
          </cell>
          <cell r="E1085">
            <v>40.89</v>
          </cell>
          <cell r="F1085">
            <v>284.48</v>
          </cell>
        </row>
        <row r="1086">
          <cell r="A1086" t="str">
            <v>240204</v>
          </cell>
          <cell r="B1086" t="str">
            <v>Porta/portão tipo gradil sob medida</v>
          </cell>
          <cell r="C1086" t="str">
            <v>m²</v>
          </cell>
          <cell r="D1086">
            <v>337.37</v>
          </cell>
          <cell r="E1086">
            <v>40.89</v>
          </cell>
          <cell r="F1086">
            <v>378.26</v>
          </cell>
        </row>
        <row r="1087">
          <cell r="A1087" t="str">
            <v>240205</v>
          </cell>
          <cell r="B1087" t="str">
            <v>Porta corta-fogo classe P.90 de 90 x 210 cm, completa, com maçaneta tipo alavanca</v>
          </cell>
          <cell r="C1087" t="str">
            <v>un</v>
          </cell>
          <cell r="D1087">
            <v>495.5</v>
          </cell>
          <cell r="E1087">
            <v>72.069999999999993</v>
          </cell>
          <cell r="F1087">
            <v>567.57000000000005</v>
          </cell>
        </row>
        <row r="1088">
          <cell r="A1088" t="str">
            <v>240206</v>
          </cell>
          <cell r="B1088" t="str">
            <v>Porta/portão de abrir em chapa, sob medida</v>
          </cell>
          <cell r="C1088" t="str">
            <v>m²</v>
          </cell>
          <cell r="D1088">
            <v>447.08</v>
          </cell>
          <cell r="E1088">
            <v>40.89</v>
          </cell>
          <cell r="F1088">
            <v>487.97</v>
          </cell>
        </row>
        <row r="1089">
          <cell r="A1089" t="str">
            <v>240207</v>
          </cell>
          <cell r="B1089" t="str">
            <v>Porta de ferro de abrir tipo veneziana, linha comercial</v>
          </cell>
          <cell r="C1089" t="str">
            <v>m²</v>
          </cell>
          <cell r="D1089">
            <v>209.31</v>
          </cell>
          <cell r="E1089">
            <v>40.89</v>
          </cell>
          <cell r="F1089">
            <v>250.20000000000002</v>
          </cell>
        </row>
        <row r="1090">
          <cell r="A1090" t="str">
            <v>240208</v>
          </cell>
          <cell r="B1090" t="str">
            <v>Porta/portão de abrir em veneziana de ferro, sob medida</v>
          </cell>
          <cell r="C1090" t="str">
            <v>m²</v>
          </cell>
          <cell r="D1090">
            <v>542.84</v>
          </cell>
          <cell r="E1090">
            <v>40.89</v>
          </cell>
          <cell r="F1090">
            <v>583.73</v>
          </cell>
        </row>
        <row r="1091">
          <cell r="A1091" t="str">
            <v>240210</v>
          </cell>
          <cell r="B1091" t="str">
            <v>Portão tubular em tela de aço galvanizado até 2,50 m de altura, completo</v>
          </cell>
          <cell r="C1091" t="str">
            <v>m²</v>
          </cell>
          <cell r="D1091">
            <v>344.74</v>
          </cell>
          <cell r="E1091">
            <v>31.18</v>
          </cell>
          <cell r="F1091">
            <v>375.92</v>
          </cell>
        </row>
        <row r="1092">
          <cell r="A1092" t="str">
            <v>240227</v>
          </cell>
          <cell r="B1092" t="str">
            <v>Portão de 2 folhas, tubular em tela de aço galvanizado acima de 2,50 m de altura, completo</v>
          </cell>
          <cell r="C1092" t="str">
            <v>m²</v>
          </cell>
          <cell r="D1092">
            <v>358.03000000000003</v>
          </cell>
          <cell r="E1092">
            <v>40.89</v>
          </cell>
          <cell r="F1092">
            <v>398.92</v>
          </cell>
        </row>
        <row r="1093">
          <cell r="A1093" t="str">
            <v>240228</v>
          </cell>
          <cell r="B1093" t="str">
            <v>Porta/portão de correr em tela ondulada de aço galvanizado, sob medida</v>
          </cell>
          <cell r="C1093" t="str">
            <v>m²</v>
          </cell>
          <cell r="D1093">
            <v>357.16</v>
          </cell>
          <cell r="E1093">
            <v>40.89</v>
          </cell>
          <cell r="F1093">
            <v>398.05</v>
          </cell>
        </row>
        <row r="1094">
          <cell r="A1094" t="str">
            <v>240229</v>
          </cell>
          <cell r="B1094" t="str">
            <v>Porta/portão de correr em chapa cega dupla, sob medida</v>
          </cell>
          <cell r="C1094" t="str">
            <v>m²</v>
          </cell>
          <cell r="D1094">
            <v>702.28</v>
          </cell>
          <cell r="E1094">
            <v>40.89</v>
          </cell>
          <cell r="F1094">
            <v>743.17</v>
          </cell>
        </row>
        <row r="1095">
          <cell r="A1095" t="str">
            <v>240238</v>
          </cell>
          <cell r="B1095" t="str">
            <v>Porta corta-fogo classe P.90 de 100 x 210 cm, completa, com maçaneta tipo alavanca</v>
          </cell>
          <cell r="C1095" t="str">
            <v>un</v>
          </cell>
          <cell r="D1095">
            <v>577.38</v>
          </cell>
          <cell r="E1095">
            <v>72.069999999999993</v>
          </cell>
          <cell r="F1095">
            <v>649.45000000000005</v>
          </cell>
        </row>
        <row r="1096">
          <cell r="A1096" t="str">
            <v>240241</v>
          </cell>
          <cell r="B1096" t="str">
            <v>Porta em ferro de correr, para receber vidro, sob medida</v>
          </cell>
          <cell r="C1096" t="str">
            <v>m²</v>
          </cell>
          <cell r="D1096">
            <v>697.33</v>
          </cell>
          <cell r="E1096">
            <v>40.89</v>
          </cell>
          <cell r="F1096">
            <v>738.22</v>
          </cell>
        </row>
        <row r="1097">
          <cell r="A1097" t="str">
            <v>240243</v>
          </cell>
          <cell r="B1097" t="str">
            <v>Porta em ferro de abrir, parte inferior chapeada, parte superior para receber vidro, sob medida</v>
          </cell>
          <cell r="C1097" t="str">
            <v>m²</v>
          </cell>
          <cell r="D1097">
            <v>665.41</v>
          </cell>
          <cell r="E1097">
            <v>40.89</v>
          </cell>
          <cell r="F1097">
            <v>706.30000000000007</v>
          </cell>
        </row>
        <row r="1098">
          <cell r="A1098" t="str">
            <v>240244</v>
          </cell>
          <cell r="B1098" t="str">
            <v>Porta em ferro tipo sanfonada, em chapa cega, sob medida</v>
          </cell>
          <cell r="C1098" t="str">
            <v>m²</v>
          </cell>
          <cell r="D1098">
            <v>434.26</v>
          </cell>
          <cell r="E1098">
            <v>40.89</v>
          </cell>
          <cell r="F1098">
            <v>475.15000000000003</v>
          </cell>
        </row>
        <row r="1099">
          <cell r="A1099" t="str">
            <v>240245</v>
          </cell>
          <cell r="B1099" t="str">
            <v>Grade de proteção para caixilhos</v>
          </cell>
          <cell r="C1099" t="str">
            <v>m²</v>
          </cell>
          <cell r="D1099">
            <v>415.45</v>
          </cell>
          <cell r="E1099">
            <v>27.16</v>
          </cell>
          <cell r="F1099">
            <v>442.61</v>
          </cell>
        </row>
        <row r="1100">
          <cell r="A1100" t="str">
            <v>240246</v>
          </cell>
          <cell r="B1100" t="str">
            <v>Porta de abrir em tela ondulada de aço galvanizado, completa</v>
          </cell>
          <cell r="C1100" t="str">
            <v>m²</v>
          </cell>
          <cell r="D1100">
            <v>324.02999999999997</v>
          </cell>
          <cell r="E1100">
            <v>33.229999999999997</v>
          </cell>
          <cell r="F1100">
            <v>357.26</v>
          </cell>
        </row>
        <row r="1101">
          <cell r="A1101" t="str">
            <v>240247</v>
          </cell>
          <cell r="B1101" t="str">
            <v>Portinhola de correr em chapa, para ´passa pacote´, completa, sob medida</v>
          </cell>
          <cell r="C1101" t="str">
            <v>m²</v>
          </cell>
          <cell r="D1101">
            <v>884.05000000000007</v>
          </cell>
          <cell r="E1101">
            <v>27.16</v>
          </cell>
          <cell r="F1101">
            <v>911.21</v>
          </cell>
        </row>
        <row r="1102">
          <cell r="A1102" t="str">
            <v>240248</v>
          </cell>
          <cell r="B1102" t="str">
            <v>Portinhola de abrir em chapa, para ´passa pacote´, completa, sob medida</v>
          </cell>
          <cell r="C1102" t="str">
            <v>m²</v>
          </cell>
          <cell r="D1102">
            <v>710.21</v>
          </cell>
          <cell r="E1102">
            <v>27.16</v>
          </cell>
          <cell r="F1102">
            <v>737.37</v>
          </cell>
        </row>
        <row r="1103">
          <cell r="A1103" t="str">
            <v>240249</v>
          </cell>
          <cell r="B1103" t="str">
            <v>Grade em barra chata soldada de 1 1/2´ x 1/4´, sob medida</v>
          </cell>
          <cell r="C1103" t="str">
            <v>m²</v>
          </cell>
          <cell r="D1103">
            <v>759.1</v>
          </cell>
          <cell r="E1103">
            <v>13.63</v>
          </cell>
          <cell r="F1103">
            <v>772.73</v>
          </cell>
        </row>
        <row r="1104">
          <cell r="A1104" t="str">
            <v>240259</v>
          </cell>
          <cell r="B1104" t="str">
            <v>Porta de enrolar manual, cega ou vazada</v>
          </cell>
          <cell r="C1104" t="str">
            <v>m²</v>
          </cell>
          <cell r="D1104">
            <v>288.93</v>
          </cell>
          <cell r="E1104">
            <v>21.47</v>
          </cell>
          <cell r="F1104">
            <v>310.39999999999998</v>
          </cell>
        </row>
        <row r="1105">
          <cell r="A1105" t="str">
            <v>240263</v>
          </cell>
          <cell r="B1105" t="str">
            <v>Portão de 2 folhas tubular diâmetro de 3´, com tela em aço galvanizado de 2´, altura acima de 3,00 m, completo</v>
          </cell>
          <cell r="C1105" t="str">
            <v>m²</v>
          </cell>
          <cell r="D1105">
            <v>371.74</v>
          </cell>
          <cell r="E1105">
            <v>40.89</v>
          </cell>
          <cell r="F1105">
            <v>412.63</v>
          </cell>
        </row>
        <row r="1106">
          <cell r="A1106" t="str">
            <v>240281</v>
          </cell>
          <cell r="B1106" t="str">
            <v>Porta/portão de abrir em chapa cega com isolamento acústico, sob medida</v>
          </cell>
          <cell r="C1106" t="str">
            <v>m²</v>
          </cell>
          <cell r="D1106">
            <v>526.28</v>
          </cell>
          <cell r="E1106">
            <v>63.92</v>
          </cell>
          <cell r="F1106">
            <v>590.20000000000005</v>
          </cell>
        </row>
        <row r="1107">
          <cell r="A1107" t="str">
            <v>240284</v>
          </cell>
          <cell r="B1107" t="str">
            <v>Portão basculante em chapa metálica, estruturado com perfis metálicos</v>
          </cell>
          <cell r="C1107" t="str">
            <v>m²</v>
          </cell>
          <cell r="D1107">
            <v>374.84000000000003</v>
          </cell>
          <cell r="E1107">
            <v>29.09</v>
          </cell>
          <cell r="F1107">
            <v>403.93</v>
          </cell>
        </row>
        <row r="1108">
          <cell r="A1108" t="str">
            <v>240290</v>
          </cell>
          <cell r="B1108" t="str">
            <v>Porta de abrir em chapa dupla com visor, batente envolvente, completa</v>
          </cell>
          <cell r="C1108" t="str">
            <v>m²</v>
          </cell>
          <cell r="D1108">
            <v>1198.25</v>
          </cell>
          <cell r="E1108">
            <v>31.05</v>
          </cell>
          <cell r="F1108">
            <v>1229.3</v>
          </cell>
        </row>
        <row r="1109">
          <cell r="A1109" t="str">
            <v>240291</v>
          </cell>
          <cell r="B1109" t="str">
            <v>Porta corta-fogo classe P.90, com barra antipânico numa face e maçaneta na outra, completa</v>
          </cell>
          <cell r="C1109" t="str">
            <v>m²</v>
          </cell>
          <cell r="D1109">
            <v>514.32000000000005</v>
          </cell>
          <cell r="E1109">
            <v>72.069999999999993</v>
          </cell>
          <cell r="F1109">
            <v>586.39</v>
          </cell>
        </row>
        <row r="1110">
          <cell r="A1110" t="str">
            <v>240292</v>
          </cell>
          <cell r="B1110" t="str">
            <v>Porta corta-fogo classe P.120 de 90 x 210 cm, com uma folha de abrir</v>
          </cell>
          <cell r="C1110" t="str">
            <v>un</v>
          </cell>
          <cell r="D1110">
            <v>1461.07</v>
          </cell>
          <cell r="E1110">
            <v>78.22</v>
          </cell>
          <cell r="F1110">
            <v>1539.29</v>
          </cell>
        </row>
        <row r="1111">
          <cell r="A1111" t="str">
            <v>240293</v>
          </cell>
          <cell r="B1111" t="str">
            <v>Portão de 2 folhas tubular, com tela em aço galvanizado de 2´ e fio 10, completo</v>
          </cell>
          <cell r="C1111" t="str">
            <v>m²</v>
          </cell>
          <cell r="D1111">
            <v>363.57</v>
          </cell>
          <cell r="E1111">
            <v>40.89</v>
          </cell>
          <cell r="F1111">
            <v>404.46000000000004</v>
          </cell>
        </row>
        <row r="1112">
          <cell r="A1112" t="str">
            <v>240296</v>
          </cell>
          <cell r="B1112" t="str">
            <v>Porta corta-fogo classe P.120 de 80 x 210 cm, com uma folha de abrir, completa</v>
          </cell>
          <cell r="C1112" t="str">
            <v>un</v>
          </cell>
          <cell r="D1112">
            <v>1461.07</v>
          </cell>
          <cell r="E1112">
            <v>78.22</v>
          </cell>
          <cell r="F1112">
            <v>1539.29</v>
          </cell>
        </row>
        <row r="1113">
          <cell r="A1113" t="str">
            <v>240304</v>
          </cell>
          <cell r="B1113" t="str">
            <v>Guarda-corpo tubular com tela em aço galvanizado, diâmetro de 1 1/2´</v>
          </cell>
          <cell r="C1113" t="str">
            <v>m</v>
          </cell>
          <cell r="D1113">
            <v>374.08</v>
          </cell>
          <cell r="E1113">
            <v>21.47</v>
          </cell>
          <cell r="F1113">
            <v>395.55</v>
          </cell>
        </row>
        <row r="1114">
          <cell r="A1114" t="str">
            <v>240306</v>
          </cell>
          <cell r="B1114" t="str">
            <v>Escada marinheiro (galvanizada)</v>
          </cell>
          <cell r="C1114" t="str">
            <v>m</v>
          </cell>
          <cell r="D1114">
            <v>288.38</v>
          </cell>
          <cell r="E1114">
            <v>8.58</v>
          </cell>
          <cell r="F1114">
            <v>296.95999999999998</v>
          </cell>
        </row>
        <row r="1115">
          <cell r="A1115" t="str">
            <v>240308</v>
          </cell>
          <cell r="B1115" t="str">
            <v>Escada marinheiro com guarda corpo (degrau em ´T´)</v>
          </cell>
          <cell r="C1115" t="str">
            <v>m</v>
          </cell>
          <cell r="D1115">
            <v>600.4</v>
          </cell>
          <cell r="E1115">
            <v>21.47</v>
          </cell>
          <cell r="F1115">
            <v>621.87</v>
          </cell>
        </row>
        <row r="1116">
          <cell r="A1116" t="str">
            <v>240310</v>
          </cell>
          <cell r="B1116" t="str">
            <v>Alçapão/tampa em chapa de ferro com porta cadeado</v>
          </cell>
          <cell r="C1116" t="str">
            <v>m²</v>
          </cell>
          <cell r="D1116">
            <v>815.28</v>
          </cell>
          <cell r="E1116">
            <v>42.94</v>
          </cell>
          <cell r="F1116">
            <v>858.22</v>
          </cell>
        </row>
        <row r="1117">
          <cell r="A1117" t="str">
            <v>240320</v>
          </cell>
          <cell r="B1117" t="str">
            <v>Tela de proteção tipo mosquiteira em aço galvanizado, com requadro em perfis de ferro</v>
          </cell>
          <cell r="C1117" t="str">
            <v>m²</v>
          </cell>
          <cell r="D1117">
            <v>252.51000000000002</v>
          </cell>
          <cell r="E1117">
            <v>7.08</v>
          </cell>
          <cell r="F1117">
            <v>259.58999999999997</v>
          </cell>
        </row>
        <row r="1118">
          <cell r="A1118" t="str">
            <v>240321</v>
          </cell>
          <cell r="B1118" t="str">
            <v>Tela de proteção em malha ondulada de 1´, fio 10 (BWG), com requadro</v>
          </cell>
          <cell r="C1118" t="str">
            <v>m²</v>
          </cell>
          <cell r="D1118">
            <v>270.24</v>
          </cell>
          <cell r="E1118">
            <v>21.47</v>
          </cell>
          <cell r="F1118">
            <v>291.70999999999998</v>
          </cell>
        </row>
        <row r="1119">
          <cell r="A1119" t="str">
            <v>240329</v>
          </cell>
          <cell r="B1119" t="str">
            <v>Fechamento em chapa de aço galvanizada nº 14 MSG, perfurada com diâmetro de 12,7 mm, requadro em chapa dobrada</v>
          </cell>
          <cell r="C1119" t="str">
            <v>m²</v>
          </cell>
          <cell r="D1119">
            <v>396.71000000000004</v>
          </cell>
          <cell r="E1119">
            <v>13.63</v>
          </cell>
          <cell r="F1119">
            <v>410.34000000000003</v>
          </cell>
        </row>
        <row r="1120">
          <cell r="A1120" t="str">
            <v>240330</v>
          </cell>
          <cell r="B1120" t="str">
            <v>Fechamento em chapa expandida losangular de 10 x 20 mm, com requadro em cantoneira de aço carbono</v>
          </cell>
          <cell r="C1120" t="str">
            <v>m²</v>
          </cell>
          <cell r="D1120">
            <v>286.85000000000002</v>
          </cell>
          <cell r="E1120">
            <v>27.16</v>
          </cell>
          <cell r="F1120">
            <v>314.01</v>
          </cell>
        </row>
        <row r="1121">
          <cell r="A1121" t="str">
            <v>240331</v>
          </cell>
          <cell r="B1121" t="str">
            <v>Corrimão tubular em aço galvanizado, diâmetro 1 1/2´</v>
          </cell>
          <cell r="C1121" t="str">
            <v>m</v>
          </cell>
          <cell r="D1121">
            <v>119</v>
          </cell>
          <cell r="E1121">
            <v>10.74</v>
          </cell>
          <cell r="F1121">
            <v>129.74</v>
          </cell>
        </row>
        <row r="1122">
          <cell r="A1122" t="str">
            <v>240332</v>
          </cell>
          <cell r="B1122" t="str">
            <v>Corrimão tubular em aço galvanizado, diâmetro 2´</v>
          </cell>
          <cell r="C1122" t="str">
            <v>m</v>
          </cell>
          <cell r="D1122">
            <v>123.16</v>
          </cell>
          <cell r="E1122">
            <v>10.74</v>
          </cell>
          <cell r="F1122">
            <v>133.9</v>
          </cell>
        </row>
        <row r="1123">
          <cell r="A1123" t="str">
            <v>240334</v>
          </cell>
          <cell r="B1123" t="str">
            <v>Tampa em chapa de segurança tipo xadrez, aço galvanizado a fogo antiderrapante de 1/4´</v>
          </cell>
          <cell r="C1123" t="str">
            <v>m²</v>
          </cell>
          <cell r="D1123">
            <v>660.94</v>
          </cell>
          <cell r="E1123">
            <v>31.18</v>
          </cell>
          <cell r="F1123">
            <v>692.12</v>
          </cell>
        </row>
        <row r="1124">
          <cell r="A1124" t="str">
            <v>240341</v>
          </cell>
          <cell r="B1124" t="str">
            <v>Fechamento em chapa perfurada, furos quadrados 4 x 4 mm, com requadro em cantoneira de aço carbono</v>
          </cell>
          <cell r="C1124" t="str">
            <v>m²</v>
          </cell>
          <cell r="D1124">
            <v>456.5</v>
          </cell>
          <cell r="E1124">
            <v>13.63</v>
          </cell>
          <cell r="F1124">
            <v>470.13</v>
          </cell>
        </row>
        <row r="1125">
          <cell r="A1125" t="str">
            <v>240355</v>
          </cell>
          <cell r="B1125" t="str">
            <v>Corrimão em tubo de aço inoxidável escovado, diâmetro de 1 1/2´</v>
          </cell>
          <cell r="C1125" t="str">
            <v>m</v>
          </cell>
          <cell r="D1125">
            <v>345.45</v>
          </cell>
          <cell r="E1125">
            <v>10.74</v>
          </cell>
          <cell r="F1125">
            <v>356.19</v>
          </cell>
        </row>
        <row r="1126">
          <cell r="A1126" t="str">
            <v>240368</v>
          </cell>
          <cell r="B1126" t="str">
            <v>Grade para piso eletrofundida, malha 30 x 100 mm, com barra de 40 x 2 mm</v>
          </cell>
          <cell r="C1126" t="str">
            <v>m²</v>
          </cell>
          <cell r="D1126">
            <v>343.13</v>
          </cell>
          <cell r="E1126">
            <v>27.16</v>
          </cell>
          <cell r="F1126">
            <v>370.29</v>
          </cell>
        </row>
        <row r="1127">
          <cell r="A1127" t="str">
            <v>240369</v>
          </cell>
          <cell r="B1127" t="str">
            <v>Grade para forro eletrofundida, malha 25 x 100 mm, com barra de 25 x 2 mm</v>
          </cell>
          <cell r="C1127" t="str">
            <v>m²</v>
          </cell>
          <cell r="D1127">
            <v>213.31</v>
          </cell>
          <cell r="E1127">
            <v>8.58</v>
          </cell>
          <cell r="F1127">
            <v>221.89000000000001</v>
          </cell>
        </row>
        <row r="1128">
          <cell r="A1128" t="str">
            <v>240393</v>
          </cell>
          <cell r="B1128" t="str">
            <v>Porta de enrolar automatizada, em chapa de aço galvanizada microperfurada, com pintura eletrostática, com controle remoto</v>
          </cell>
          <cell r="C1128" t="str">
            <v>m²</v>
          </cell>
          <cell r="D1128">
            <v>694.74</v>
          </cell>
          <cell r="E1128">
            <v>0</v>
          </cell>
          <cell r="F1128">
            <v>694.74</v>
          </cell>
        </row>
        <row r="1129">
          <cell r="A1129" t="str">
            <v>240396</v>
          </cell>
          <cell r="B1129" t="str">
            <v>Corrimão em tubo de aço inoxidável escovado, com diâmetro de 1 1/2´ e montantes com diâmetro de 2´</v>
          </cell>
          <cell r="C1129" t="str">
            <v>m</v>
          </cell>
          <cell r="D1129">
            <v>687</v>
          </cell>
          <cell r="E1129">
            <v>21.47</v>
          </cell>
          <cell r="F1129">
            <v>708.47</v>
          </cell>
        </row>
        <row r="1130">
          <cell r="A1130" t="str">
            <v>240397</v>
          </cell>
          <cell r="B1130" t="str">
            <v>Corrimão duplo em tubo de aço inoxidável escovado, com diâmetro de 1 1/2´ e montantes com diâmetro de 2´</v>
          </cell>
          <cell r="C1130" t="str">
            <v>m</v>
          </cell>
          <cell r="D1130">
            <v>767.5</v>
          </cell>
          <cell r="E1130">
            <v>25.76</v>
          </cell>
          <cell r="F1130">
            <v>793.26</v>
          </cell>
        </row>
        <row r="1131">
          <cell r="A1131" t="str">
            <v>240398</v>
          </cell>
          <cell r="B1131" t="str">
            <v>Guarda-corpo com tela trançada, em tubo de aço galvanizado, diâmetro 1 1/2´</v>
          </cell>
          <cell r="C1131" t="str">
            <v>m</v>
          </cell>
          <cell r="D1131">
            <v>427.25</v>
          </cell>
          <cell r="E1131">
            <v>25.16</v>
          </cell>
          <cell r="F1131">
            <v>452.41</v>
          </cell>
        </row>
        <row r="1132">
          <cell r="A1132" t="str">
            <v>240422</v>
          </cell>
          <cell r="B1132" t="str">
            <v>Grade de segurança em aço SAE 1045, diâmetro 1´, sem têmpera e revenimento</v>
          </cell>
          <cell r="C1132" t="str">
            <v>m²</v>
          </cell>
          <cell r="D1132">
            <v>668.33</v>
          </cell>
          <cell r="E1132">
            <v>30.19</v>
          </cell>
          <cell r="F1132">
            <v>698.52</v>
          </cell>
        </row>
        <row r="1133">
          <cell r="A1133" t="str">
            <v>240423</v>
          </cell>
          <cell r="B1133" t="str">
            <v>Grade de segurança, para janela, em aço SAE 1045, diâmetro 1´, sem têmpera e revenimento</v>
          </cell>
          <cell r="C1133" t="str">
            <v>m²</v>
          </cell>
          <cell r="D1133">
            <v>716.67</v>
          </cell>
          <cell r="E1133">
            <v>30.19</v>
          </cell>
          <cell r="F1133">
            <v>746.86</v>
          </cell>
        </row>
        <row r="1134">
          <cell r="A1134" t="str">
            <v>240424</v>
          </cell>
          <cell r="B1134" t="str">
            <v>Grade de segurança em aço SAE 1045 chapeada, diâmetro 1´, sem têmpera e revenimento</v>
          </cell>
          <cell r="C1134" t="str">
            <v>m²</v>
          </cell>
          <cell r="D1134">
            <v>1018</v>
          </cell>
          <cell r="E1134">
            <v>30.19</v>
          </cell>
          <cell r="F1134">
            <v>1048.19</v>
          </cell>
        </row>
        <row r="1135">
          <cell r="A1135" t="str">
            <v>240425</v>
          </cell>
          <cell r="B1135" t="str">
            <v>Porta de segurança de abrir em grade com aço SAE 1045, diâmetro 1´, completa, sem têmpera e revenimento</v>
          </cell>
          <cell r="C1135" t="str">
            <v>m²</v>
          </cell>
          <cell r="D1135">
            <v>927.5</v>
          </cell>
          <cell r="E1135">
            <v>55.35</v>
          </cell>
          <cell r="F1135">
            <v>982.85</v>
          </cell>
        </row>
        <row r="1136">
          <cell r="A1136" t="str">
            <v>240426</v>
          </cell>
          <cell r="B1136" t="str">
            <v>Porta de segurança de abrir em grade com aço SAE 1045 chapeada, diâmetro 1´, completa, sem têmpera e revenimento</v>
          </cell>
          <cell r="C1136" t="str">
            <v>m²</v>
          </cell>
          <cell r="D1136">
            <v>1151.33</v>
          </cell>
          <cell r="E1136">
            <v>55.35</v>
          </cell>
          <cell r="F1136">
            <v>1206.68</v>
          </cell>
        </row>
        <row r="1137">
          <cell r="A1137" t="str">
            <v>240427</v>
          </cell>
          <cell r="B1137" t="str">
            <v>Porta de segurança de abrir, em grade com aço SAE 1045, diâmetro 1´, com ferrolho longo embutido em caixa, completa, sem têmpera e revenimento</v>
          </cell>
          <cell r="C1137" t="str">
            <v>m²</v>
          </cell>
          <cell r="D1137">
            <v>1057.83</v>
          </cell>
          <cell r="E1137">
            <v>55.35</v>
          </cell>
          <cell r="F1137">
            <v>1113.18</v>
          </cell>
        </row>
        <row r="1138">
          <cell r="A1138" t="str">
            <v>240428</v>
          </cell>
          <cell r="B1138" t="str">
            <v>Portão de segurança de abrir, para muralha, em grade com aço SAE 1045 chapeado, diâmetro 1´, completo, sem têmpera e revenimento</v>
          </cell>
          <cell r="C1138" t="str">
            <v>m²</v>
          </cell>
          <cell r="D1138">
            <v>1354.8</v>
          </cell>
          <cell r="E1138">
            <v>55.35</v>
          </cell>
          <cell r="F1138">
            <v>1410.15</v>
          </cell>
        </row>
        <row r="1139">
          <cell r="A1139" t="str">
            <v>240430</v>
          </cell>
          <cell r="B1139" t="str">
            <v>Grade de segurança em aço SAE 1045, diâmetro 1´, com têmpera e revenimento</v>
          </cell>
          <cell r="C1139" t="str">
            <v>m²</v>
          </cell>
          <cell r="D1139">
            <v>766.67000000000007</v>
          </cell>
          <cell r="E1139">
            <v>30.19</v>
          </cell>
          <cell r="F1139">
            <v>796.86</v>
          </cell>
        </row>
        <row r="1140">
          <cell r="A1140" t="str">
            <v>240431</v>
          </cell>
          <cell r="B1140" t="str">
            <v>Grade de segurança, para janela, em aço SAE 1045, diâmetro 1´, com têmpera e revenimento</v>
          </cell>
          <cell r="C1140" t="str">
            <v>m²</v>
          </cell>
          <cell r="D1140">
            <v>830</v>
          </cell>
          <cell r="E1140">
            <v>30.19</v>
          </cell>
          <cell r="F1140">
            <v>860.19</v>
          </cell>
        </row>
        <row r="1141">
          <cell r="A1141" t="str">
            <v>240432</v>
          </cell>
          <cell r="B1141" t="str">
            <v>Grade de segurança em aço SAE 1045 chapeada, diâmetro 1´, com têmpera e revenimento</v>
          </cell>
          <cell r="C1141" t="str">
            <v>m²</v>
          </cell>
          <cell r="D1141">
            <v>1191.33</v>
          </cell>
          <cell r="E1141">
            <v>30.19</v>
          </cell>
          <cell r="F1141">
            <v>1221.52</v>
          </cell>
        </row>
        <row r="1142">
          <cell r="A1142" t="str">
            <v>240433</v>
          </cell>
          <cell r="B1142" t="str">
            <v>Porta de segurança de abrir em grade com aço SAE 1045, diâmetro 1´, completa, com têmpera e revenimento</v>
          </cell>
          <cell r="C1142" t="str">
            <v>m²</v>
          </cell>
          <cell r="D1142">
            <v>1064.33</v>
          </cell>
          <cell r="E1142">
            <v>55.35</v>
          </cell>
          <cell r="F1142">
            <v>1119.68</v>
          </cell>
        </row>
        <row r="1143">
          <cell r="A1143" t="str">
            <v>240434</v>
          </cell>
          <cell r="B1143" t="str">
            <v>Porta de segurança de abrir, em grade com aço SAE 1045 chapeada, diâmetro 1´, completa, com têmpera e revenimento</v>
          </cell>
          <cell r="C1143" t="str">
            <v>m²</v>
          </cell>
          <cell r="D1143">
            <v>1400</v>
          </cell>
          <cell r="E1143">
            <v>55.35</v>
          </cell>
          <cell r="F1143">
            <v>1455.3500000000001</v>
          </cell>
        </row>
        <row r="1144">
          <cell r="A1144" t="str">
            <v>240435</v>
          </cell>
          <cell r="B1144" t="str">
            <v>Porta de segurança de abrir, em grade com aço SAE 1045, diâmetro 1´, com ferrolho longo embutido em caixa, completa, com têmpera e revenimento</v>
          </cell>
          <cell r="C1144" t="str">
            <v>m²</v>
          </cell>
          <cell r="D1144">
            <v>1224.5</v>
          </cell>
          <cell r="E1144">
            <v>55.35</v>
          </cell>
          <cell r="F1144">
            <v>1279.8499999999999</v>
          </cell>
        </row>
        <row r="1145">
          <cell r="A1145" t="str">
            <v>240436</v>
          </cell>
          <cell r="B1145" t="str">
            <v>Porta de segurança de abrir, em grade com aço SAE 1045 chapeada, com isolamento acústico, diâmetro 1´, completa, com têmpera e revenimento</v>
          </cell>
          <cell r="C1145" t="str">
            <v>m²</v>
          </cell>
          <cell r="D1145">
            <v>1416.68</v>
          </cell>
          <cell r="E1145">
            <v>55.35</v>
          </cell>
          <cell r="F1145">
            <v>1472.03</v>
          </cell>
        </row>
        <row r="1146">
          <cell r="A1146" t="str">
            <v>240437</v>
          </cell>
          <cell r="B1146" t="str">
            <v>Portão de segurança de abrir, para muralha, em grade com aço SAE 1045 chapeado, diâmetro 1´, completo, com têmpera e revenimento</v>
          </cell>
          <cell r="C1146" t="str">
            <v>m²</v>
          </cell>
          <cell r="D1146">
            <v>1525.5</v>
          </cell>
          <cell r="E1146">
            <v>55.35</v>
          </cell>
          <cell r="F1146">
            <v>1580.8500000000001</v>
          </cell>
        </row>
        <row r="1147">
          <cell r="A1147" t="str">
            <v>240440</v>
          </cell>
          <cell r="B1147" t="str">
            <v>Porta de segurança de correr em grade de aço SAE 1045, diâmetro de 1´, completa, com têmpera e revenimento</v>
          </cell>
          <cell r="C1147" t="str">
            <v>m²</v>
          </cell>
          <cell r="D1147">
            <v>1243.33</v>
          </cell>
          <cell r="E1147">
            <v>30.19</v>
          </cell>
          <cell r="F1147">
            <v>1273.52</v>
          </cell>
        </row>
        <row r="1148">
          <cell r="A1148" t="str">
            <v>240441</v>
          </cell>
          <cell r="B1148" t="str">
            <v>Porta de segurança de correr suspensa em grade de aço SAE 1045 chapeada, diâmetro de 1´, completa, com têmpera e revenimento</v>
          </cell>
          <cell r="C1148" t="str">
            <v>m²</v>
          </cell>
          <cell r="D1148">
            <v>1418</v>
          </cell>
          <cell r="E1148">
            <v>30.19</v>
          </cell>
          <cell r="F1148">
            <v>1448.19</v>
          </cell>
        </row>
        <row r="1149">
          <cell r="A1149" t="str">
            <v>240442</v>
          </cell>
          <cell r="B1149" t="str">
            <v>Porta de segurança de correr em grade de aço SAE 1045 chapeada, diâmetro de 1´, completa, sem têmpera e revenimento</v>
          </cell>
          <cell r="C1149" t="str">
            <v>m²</v>
          </cell>
          <cell r="D1149">
            <v>1390.56</v>
          </cell>
          <cell r="E1149">
            <v>121.53</v>
          </cell>
          <cell r="F1149">
            <v>1512.09</v>
          </cell>
        </row>
        <row r="1150">
          <cell r="A1150" t="str">
            <v>240461</v>
          </cell>
          <cell r="B1150" t="str">
            <v>Caixilho de segurança em aço SAE 1010/1020 tipo fixo e de correr, para receber vidro, com bandeira tipo veneziana</v>
          </cell>
          <cell r="C1150" t="str">
            <v>m²</v>
          </cell>
          <cell r="D1150">
            <v>437.5</v>
          </cell>
          <cell r="E1150">
            <v>30.19</v>
          </cell>
          <cell r="F1150">
            <v>467.69</v>
          </cell>
        </row>
        <row r="1151">
          <cell r="A1151" t="str">
            <v>240462</v>
          </cell>
          <cell r="B1151" t="str">
            <v>Guichê de segurança em grade com aço SAE 1045, diâmetro de 1´, com têmpera e revenimento</v>
          </cell>
          <cell r="C1151" t="str">
            <v>m²</v>
          </cell>
          <cell r="D1151">
            <v>1060</v>
          </cell>
          <cell r="E1151">
            <v>30.19</v>
          </cell>
          <cell r="F1151">
            <v>1090.19</v>
          </cell>
        </row>
        <row r="1152">
          <cell r="A1152" t="str">
            <v>240463</v>
          </cell>
          <cell r="B1152" t="str">
            <v>Guichê de segurança em grade com aço SAE 1045, diâmetro de 1´, sem têmpera e revenimento</v>
          </cell>
          <cell r="C1152" t="str">
            <v>m²</v>
          </cell>
          <cell r="D1152">
            <v>815</v>
          </cell>
          <cell r="E1152">
            <v>30.19</v>
          </cell>
          <cell r="F1152">
            <v>845.19</v>
          </cell>
        </row>
        <row r="1153">
          <cell r="A1153" t="str">
            <v>240504</v>
          </cell>
          <cell r="B1153" t="str">
            <v>Portão de segurança de abrir, para muralha, em chapa de aço galvanizado, completo - padrão Fundação Casa</v>
          </cell>
          <cell r="C1153" t="str">
            <v>m²</v>
          </cell>
          <cell r="D1153">
            <v>950</v>
          </cell>
          <cell r="E1153">
            <v>30.19</v>
          </cell>
          <cell r="F1153">
            <v>980.19</v>
          </cell>
        </row>
        <row r="1154">
          <cell r="A1154" t="str">
            <v>240505</v>
          </cell>
          <cell r="B1154" t="str">
            <v>Porta de segurança de abrir em chapa de aço galvanizado, batente envolvente, completa - padrão Fundação Casa</v>
          </cell>
          <cell r="C1154" t="str">
            <v>m²</v>
          </cell>
          <cell r="D1154">
            <v>865</v>
          </cell>
          <cell r="E1154">
            <v>34.04</v>
          </cell>
          <cell r="F1154">
            <v>899.04</v>
          </cell>
        </row>
        <row r="1155">
          <cell r="A1155" t="str">
            <v>240506</v>
          </cell>
          <cell r="B1155" t="str">
            <v>Caixilho de segurança tipo ventilação permanente, com tela de proteção, em chapa expandida, batente envolvente - padrão Fundação Casa</v>
          </cell>
          <cell r="C1155" t="str">
            <v>m²</v>
          </cell>
          <cell r="D1155">
            <v>746.67</v>
          </cell>
          <cell r="E1155">
            <v>30.19</v>
          </cell>
          <cell r="F1155">
            <v>776.86</v>
          </cell>
        </row>
        <row r="1156">
          <cell r="A1156" t="str">
            <v>240512</v>
          </cell>
          <cell r="B1156" t="str">
            <v>Gaiola de segurança, completa - padrão Fundação Casa</v>
          </cell>
          <cell r="C1156" t="str">
            <v>cj</v>
          </cell>
          <cell r="D1156">
            <v>16498.77</v>
          </cell>
          <cell r="E1156">
            <v>560.42999999999995</v>
          </cell>
          <cell r="F1156">
            <v>17059.2</v>
          </cell>
        </row>
        <row r="1157">
          <cell r="A1157" t="str">
            <v>240517</v>
          </cell>
          <cell r="B1157" t="str">
            <v>Caixilho de segurança com ventilação permanente e grade, tipo 1, batente envolvente - padrão Fundação Casa</v>
          </cell>
          <cell r="C1157" t="str">
            <v>m²</v>
          </cell>
          <cell r="D1157">
            <v>1150</v>
          </cell>
          <cell r="E1157">
            <v>30.19</v>
          </cell>
          <cell r="F1157">
            <v>1180.19</v>
          </cell>
        </row>
        <row r="1158">
          <cell r="A1158" t="str">
            <v>240518</v>
          </cell>
          <cell r="B1158" t="str">
            <v>Caixilho de segurança com ventilação permanente, tipo 2, batente envolvente - padrão Fundação Casa</v>
          </cell>
          <cell r="C1158" t="str">
            <v>m²</v>
          </cell>
          <cell r="D1158">
            <v>1200</v>
          </cell>
          <cell r="E1158">
            <v>30.19</v>
          </cell>
          <cell r="F1158">
            <v>1230.19</v>
          </cell>
        </row>
        <row r="1159">
          <cell r="A1159" t="str">
            <v>240601</v>
          </cell>
          <cell r="B1159" t="str">
            <v>Porta de abrir em chapa de aço galvanizado, com requadro em tela ondulada malha 2´ e fio 12</v>
          </cell>
          <cell r="C1159" t="str">
            <v>m²</v>
          </cell>
          <cell r="D1159">
            <v>456.04</v>
          </cell>
          <cell r="E1159">
            <v>60.370000000000005</v>
          </cell>
          <cell r="F1159">
            <v>516.41</v>
          </cell>
        </row>
        <row r="1160">
          <cell r="A1160" t="str">
            <v>242002</v>
          </cell>
          <cell r="B1160" t="str">
            <v>Recolocação de esquadrias metálicas</v>
          </cell>
          <cell r="C1160" t="str">
            <v>m²</v>
          </cell>
          <cell r="D1160">
            <v>0</v>
          </cell>
          <cell r="E1160">
            <v>21.47</v>
          </cell>
          <cell r="F1160">
            <v>21.47</v>
          </cell>
        </row>
        <row r="1161">
          <cell r="A1161" t="str">
            <v>242004</v>
          </cell>
          <cell r="B1161" t="str">
            <v>Recolocação de batentes</v>
          </cell>
          <cell r="C1161" t="str">
            <v>m</v>
          </cell>
          <cell r="D1161">
            <v>0.97</v>
          </cell>
          <cell r="E1161">
            <v>5.58</v>
          </cell>
          <cell r="F1161">
            <v>6.55</v>
          </cell>
        </row>
        <row r="1162">
          <cell r="A1162" t="str">
            <v>242006</v>
          </cell>
          <cell r="B1162" t="str">
            <v>Recolocação de escada de marinheiro</v>
          </cell>
          <cell r="C1162" t="str">
            <v>m</v>
          </cell>
          <cell r="D1162">
            <v>0</v>
          </cell>
          <cell r="E1162">
            <v>12.89</v>
          </cell>
          <cell r="F1162">
            <v>12.89</v>
          </cell>
        </row>
        <row r="1163">
          <cell r="A1163" t="str">
            <v>242009</v>
          </cell>
          <cell r="B1163" t="str">
            <v>Solda MIG em esquadrias metálicas</v>
          </cell>
          <cell r="C1163" t="str">
            <v>m</v>
          </cell>
          <cell r="D1163">
            <v>11.31</v>
          </cell>
          <cell r="E1163">
            <v>14.46</v>
          </cell>
          <cell r="F1163">
            <v>25.77</v>
          </cell>
        </row>
        <row r="1164">
          <cell r="A1164" t="str">
            <v>242010</v>
          </cell>
          <cell r="B1164" t="str">
            <v>Brete para instalação lateral em grade de segurança</v>
          </cell>
          <cell r="C1164" t="str">
            <v>cj</v>
          </cell>
          <cell r="D1164">
            <v>1219.6300000000001</v>
          </cell>
          <cell r="E1164">
            <v>49.660000000000004</v>
          </cell>
          <cell r="F1164">
            <v>1269.29</v>
          </cell>
        </row>
        <row r="1165">
          <cell r="A1165" t="str">
            <v>242012</v>
          </cell>
          <cell r="B1165" t="str">
            <v>Batente em chapa dobrada para portas</v>
          </cell>
          <cell r="C1165" t="str">
            <v>m</v>
          </cell>
          <cell r="D1165">
            <v>37.56</v>
          </cell>
          <cell r="E1165">
            <v>5.58</v>
          </cell>
          <cell r="F1165">
            <v>43.14</v>
          </cell>
        </row>
        <row r="1166">
          <cell r="A1166" t="str">
            <v>242014</v>
          </cell>
          <cell r="B1166" t="str">
            <v>Batente em chapa de aço SAE 1010/1020, espessura de 3/16´, para obras de segurança</v>
          </cell>
          <cell r="C1166" t="str">
            <v>m</v>
          </cell>
          <cell r="D1166">
            <v>91.56</v>
          </cell>
          <cell r="E1166">
            <v>5.58</v>
          </cell>
          <cell r="F1166">
            <v>97.14</v>
          </cell>
        </row>
        <row r="1167">
          <cell r="A1167" t="str">
            <v>242020</v>
          </cell>
          <cell r="B1167" t="str">
            <v>Chapa de ferro nº 14, inclusive soldagem</v>
          </cell>
          <cell r="C1167" t="str">
            <v>m²</v>
          </cell>
          <cell r="D1167">
            <v>70.86</v>
          </cell>
          <cell r="E1167">
            <v>25.27</v>
          </cell>
          <cell r="F1167">
            <v>96.13</v>
          </cell>
        </row>
        <row r="1168">
          <cell r="A1168" t="str">
            <v>242023</v>
          </cell>
          <cell r="B1168" t="str">
            <v>Tela ondulada em aço galvanizado fio 10 BWG, malha de 1´</v>
          </cell>
          <cell r="C1168" t="str">
            <v>m²</v>
          </cell>
          <cell r="D1168">
            <v>45.06</v>
          </cell>
          <cell r="E1168">
            <v>4.55</v>
          </cell>
          <cell r="F1168">
            <v>49.61</v>
          </cell>
        </row>
        <row r="1169">
          <cell r="A1169" t="str">
            <v>242027</v>
          </cell>
          <cell r="B1169" t="str">
            <v>Tela em aço galvanizado fio 16 BWG, malha de 1´ - tipo alambrado</v>
          </cell>
          <cell r="C1169" t="str">
            <v>m²</v>
          </cell>
          <cell r="D1169">
            <v>17.440000000000001</v>
          </cell>
          <cell r="E1169">
            <v>4.55</v>
          </cell>
          <cell r="F1169">
            <v>21.990000000000002</v>
          </cell>
        </row>
        <row r="1170">
          <cell r="A1170" t="str">
            <v>242030</v>
          </cell>
          <cell r="B1170" t="str">
            <v>Chapa perfurada em aço SAE 1020, furos redondos de diâmetro 7,5 mm, espessura 1/8´ - soldagem tipo MIG</v>
          </cell>
          <cell r="C1170" t="str">
            <v>m²</v>
          </cell>
          <cell r="D1170">
            <v>182.05</v>
          </cell>
          <cell r="E1170">
            <v>46.07</v>
          </cell>
          <cell r="F1170">
            <v>228.12</v>
          </cell>
        </row>
        <row r="1171">
          <cell r="A1171" t="str">
            <v>242031</v>
          </cell>
          <cell r="B1171" t="str">
            <v>Chapa perfurada em aço SAE 1020, furos redondos de diâmetro 25 mm, espessura 1/4´, inclusive soldagem</v>
          </cell>
          <cell r="C1171" t="str">
            <v>m²</v>
          </cell>
          <cell r="D1171">
            <v>312.87</v>
          </cell>
          <cell r="E1171">
            <v>46.07</v>
          </cell>
          <cell r="F1171">
            <v>358.94</v>
          </cell>
        </row>
        <row r="1172">
          <cell r="A1172" t="str">
            <v>250102</v>
          </cell>
          <cell r="B1172" t="str">
            <v>Caixilho em alumínio fixo, sob medida</v>
          </cell>
          <cell r="C1172" t="str">
            <v>m²</v>
          </cell>
          <cell r="D1172">
            <v>347.61</v>
          </cell>
          <cell r="E1172">
            <v>32.21</v>
          </cell>
          <cell r="F1172">
            <v>379.82</v>
          </cell>
        </row>
        <row r="1173">
          <cell r="A1173" t="str">
            <v>250103</v>
          </cell>
          <cell r="B1173" t="str">
            <v>Caixilho em alumínio basculante com vidro, linha comercial</v>
          </cell>
          <cell r="C1173" t="str">
            <v>m²</v>
          </cell>
          <cell r="D1173">
            <v>197.27</v>
          </cell>
          <cell r="E1173">
            <v>32.21</v>
          </cell>
          <cell r="F1173">
            <v>229.48000000000002</v>
          </cell>
        </row>
        <row r="1174">
          <cell r="A1174" t="str">
            <v>250104</v>
          </cell>
          <cell r="B1174" t="str">
            <v>Caixilho em alumínio basculante, sob medida</v>
          </cell>
          <cell r="C1174" t="str">
            <v>m²</v>
          </cell>
          <cell r="D1174">
            <v>528.76</v>
          </cell>
          <cell r="E1174">
            <v>32.21</v>
          </cell>
          <cell r="F1174">
            <v>560.97</v>
          </cell>
        </row>
        <row r="1175">
          <cell r="A1175" t="str">
            <v>250105</v>
          </cell>
          <cell r="B1175" t="str">
            <v>Caixilho em alumínio maximar, com vidro, linha comercial</v>
          </cell>
          <cell r="C1175" t="str">
            <v>m²</v>
          </cell>
          <cell r="D1175">
            <v>314.17</v>
          </cell>
          <cell r="E1175">
            <v>32.21</v>
          </cell>
          <cell r="F1175">
            <v>346.38</v>
          </cell>
        </row>
        <row r="1176">
          <cell r="A1176" t="str">
            <v>250106</v>
          </cell>
          <cell r="B1176" t="str">
            <v>Caixilho em alumínio maximar, sob medida</v>
          </cell>
          <cell r="C1176" t="str">
            <v>m²</v>
          </cell>
          <cell r="D1176">
            <v>442.65000000000003</v>
          </cell>
          <cell r="E1176">
            <v>32.21</v>
          </cell>
          <cell r="F1176">
            <v>474.86</v>
          </cell>
        </row>
        <row r="1177">
          <cell r="A1177" t="str">
            <v>250107</v>
          </cell>
          <cell r="B1177" t="str">
            <v>Caixilho em alumínio de correr, com vidro, linha comercial</v>
          </cell>
          <cell r="C1177" t="str">
            <v>m²</v>
          </cell>
          <cell r="D1177">
            <v>237.02</v>
          </cell>
          <cell r="E1177">
            <v>32.21</v>
          </cell>
          <cell r="F1177">
            <v>269.23</v>
          </cell>
        </row>
        <row r="1178">
          <cell r="A1178" t="str">
            <v>250108</v>
          </cell>
          <cell r="B1178" t="str">
            <v>Caixilho em alumínio de correr, sob medida</v>
          </cell>
          <cell r="C1178" t="str">
            <v>m²</v>
          </cell>
          <cell r="D1178">
            <v>453.09000000000003</v>
          </cell>
          <cell r="E1178">
            <v>32.21</v>
          </cell>
          <cell r="F1178">
            <v>485.3</v>
          </cell>
        </row>
        <row r="1179">
          <cell r="A1179" t="str">
            <v>250109</v>
          </cell>
          <cell r="B1179" t="str">
            <v>Caixilho em alumínio tipo veneziana, com vidro, linha comercial</v>
          </cell>
          <cell r="C1179" t="str">
            <v>m²</v>
          </cell>
          <cell r="D1179">
            <v>425.08</v>
          </cell>
          <cell r="E1179">
            <v>32.21</v>
          </cell>
          <cell r="F1179">
            <v>457.29</v>
          </cell>
        </row>
        <row r="1180">
          <cell r="A1180" t="str">
            <v>250110</v>
          </cell>
          <cell r="B1180" t="str">
            <v>Caixilho em alumínio tipo veneziana, sob medida</v>
          </cell>
          <cell r="C1180" t="str">
            <v>m²</v>
          </cell>
          <cell r="D1180">
            <v>518.12</v>
          </cell>
          <cell r="E1180">
            <v>32.21</v>
          </cell>
          <cell r="F1180">
            <v>550.33000000000004</v>
          </cell>
        </row>
        <row r="1181">
          <cell r="A1181" t="str">
            <v>250111</v>
          </cell>
          <cell r="B1181" t="str">
            <v>Caixilho guilhotina em alumínio anodizado, sob medida</v>
          </cell>
          <cell r="C1181" t="str">
            <v>m²</v>
          </cell>
          <cell r="D1181">
            <v>769.49</v>
          </cell>
          <cell r="E1181">
            <v>32.21</v>
          </cell>
          <cell r="F1181">
            <v>801.7</v>
          </cell>
        </row>
        <row r="1182">
          <cell r="A1182" t="str">
            <v>250112</v>
          </cell>
          <cell r="B1182" t="str">
            <v>Caixilho tipo veneziana industrial com montantes em alumínio e aletas em fibra de vidro</v>
          </cell>
          <cell r="C1182" t="str">
            <v>m²</v>
          </cell>
          <cell r="D1182">
            <v>170</v>
          </cell>
          <cell r="E1182">
            <v>0</v>
          </cell>
          <cell r="F1182">
            <v>170</v>
          </cell>
        </row>
        <row r="1183">
          <cell r="A1183" t="str">
            <v>250124</v>
          </cell>
          <cell r="B1183" t="str">
            <v>Caixilho fixo em alumínio, sob medida, cor branco</v>
          </cell>
          <cell r="C1183" t="str">
            <v>m²</v>
          </cell>
          <cell r="D1183">
            <v>575.95000000000005</v>
          </cell>
          <cell r="E1183">
            <v>24.73</v>
          </cell>
          <cell r="F1183">
            <v>600.67999999999995</v>
          </cell>
        </row>
        <row r="1184">
          <cell r="A1184" t="str">
            <v>250136</v>
          </cell>
          <cell r="B1184" t="str">
            <v>Caixilho em alumínio maximar com vidro, cor branco</v>
          </cell>
          <cell r="C1184" t="str">
            <v>m²</v>
          </cell>
          <cell r="D1184">
            <v>731.61</v>
          </cell>
          <cell r="E1184">
            <v>32.21</v>
          </cell>
          <cell r="F1184">
            <v>763.82</v>
          </cell>
        </row>
        <row r="1185">
          <cell r="A1185" t="str">
            <v>250137</v>
          </cell>
          <cell r="B1185" t="str">
            <v>Caixilho em alumínio basculante com vidro, cor branco</v>
          </cell>
          <cell r="C1185" t="str">
            <v>m²</v>
          </cell>
          <cell r="D1185">
            <v>822.7</v>
          </cell>
          <cell r="E1185">
            <v>32.21</v>
          </cell>
          <cell r="F1185">
            <v>854.91</v>
          </cell>
        </row>
        <row r="1186">
          <cell r="A1186" t="str">
            <v>250138</v>
          </cell>
          <cell r="B1186" t="str">
            <v>Caixilho em alumínio de correr com vidro, cor branco</v>
          </cell>
          <cell r="C1186" t="str">
            <v>m²</v>
          </cell>
          <cell r="D1186">
            <v>446.64</v>
          </cell>
          <cell r="E1186">
            <v>32.21</v>
          </cell>
          <cell r="F1186">
            <v>478.85</v>
          </cell>
        </row>
        <row r="1187">
          <cell r="A1187" t="str">
            <v>250140</v>
          </cell>
          <cell r="B1187" t="str">
            <v>Caixilho em alumínio anodizado fixo</v>
          </cell>
          <cell r="C1187" t="str">
            <v>m²</v>
          </cell>
          <cell r="D1187">
            <v>392.51</v>
          </cell>
          <cell r="E1187">
            <v>24.73</v>
          </cell>
          <cell r="F1187">
            <v>417.24</v>
          </cell>
        </row>
        <row r="1188">
          <cell r="A1188" t="str">
            <v>250141</v>
          </cell>
          <cell r="B1188" t="str">
            <v>Caixilho em alumínio anodizado maximar</v>
          </cell>
          <cell r="C1188" t="str">
            <v>m²</v>
          </cell>
          <cell r="D1188">
            <v>466.86</v>
          </cell>
          <cell r="E1188">
            <v>24.73</v>
          </cell>
          <cell r="F1188">
            <v>491.59000000000003</v>
          </cell>
        </row>
        <row r="1189">
          <cell r="A1189" t="str">
            <v>250143</v>
          </cell>
          <cell r="B1189" t="str">
            <v>Caixilho em alumínio fixo, tipo fachada</v>
          </cell>
          <cell r="C1189" t="str">
            <v>m²</v>
          </cell>
          <cell r="D1189">
            <v>464.79</v>
          </cell>
          <cell r="E1189">
            <v>18.559999999999999</v>
          </cell>
          <cell r="F1189">
            <v>483.35</v>
          </cell>
        </row>
        <row r="1190">
          <cell r="A1190" t="str">
            <v>250144</v>
          </cell>
          <cell r="B1190" t="str">
            <v>Caixilho em alumínio maximar, tipo fachada</v>
          </cell>
          <cell r="C1190" t="str">
            <v>m²</v>
          </cell>
          <cell r="D1190">
            <v>535.5</v>
          </cell>
          <cell r="E1190">
            <v>18.559999999999999</v>
          </cell>
          <cell r="F1190">
            <v>554.05999999999995</v>
          </cell>
        </row>
        <row r="1191">
          <cell r="A1191" t="str">
            <v>250145</v>
          </cell>
          <cell r="B1191" t="str">
            <v>Caixilho em alumínio para pele de vidro, tipo fachada</v>
          </cell>
          <cell r="C1191" t="str">
            <v>m²</v>
          </cell>
          <cell r="D1191">
            <v>584.84</v>
          </cell>
          <cell r="E1191">
            <v>18.559999999999999</v>
          </cell>
          <cell r="F1191">
            <v>603.4</v>
          </cell>
        </row>
        <row r="1192">
          <cell r="A1192" t="str">
            <v>250146</v>
          </cell>
          <cell r="B1192" t="str">
            <v>Gradil em aluminio natural, sob medida</v>
          </cell>
          <cell r="C1192" t="str">
            <v>m²</v>
          </cell>
          <cell r="D1192">
            <v>630.64</v>
          </cell>
          <cell r="E1192">
            <v>0</v>
          </cell>
          <cell r="F1192">
            <v>630.64</v>
          </cell>
        </row>
        <row r="1193">
          <cell r="A1193" t="str">
            <v>250147</v>
          </cell>
          <cell r="B1193" t="str">
            <v>Caixilho fixo tipo veneziana em alumínio anodizado, sob medida - branco</v>
          </cell>
          <cell r="C1193" t="str">
            <v>m²</v>
          </cell>
          <cell r="D1193">
            <v>723.95</v>
          </cell>
          <cell r="E1193">
            <v>0</v>
          </cell>
          <cell r="F1193">
            <v>723.95</v>
          </cell>
        </row>
        <row r="1194">
          <cell r="A1194" t="str">
            <v>250150</v>
          </cell>
          <cell r="B1194" t="str">
            <v>Caixilho em alumínio anodizado fixo, sob medida - bronze/preto</v>
          </cell>
          <cell r="C1194" t="str">
            <v>m²</v>
          </cell>
          <cell r="D1194">
            <v>209.43</v>
          </cell>
          <cell r="E1194">
            <v>32.21</v>
          </cell>
          <cell r="F1194">
            <v>241.64000000000001</v>
          </cell>
        </row>
        <row r="1195">
          <cell r="A1195" t="str">
            <v>250151</v>
          </cell>
          <cell r="B1195" t="str">
            <v>Caixilho em alumínio anodizado basculante, sob medida - bronze/preto</v>
          </cell>
          <cell r="C1195" t="str">
            <v>m²</v>
          </cell>
          <cell r="D1195">
            <v>443.16</v>
          </cell>
          <cell r="E1195">
            <v>32.21</v>
          </cell>
          <cell r="F1195">
            <v>475.37</v>
          </cell>
        </row>
        <row r="1196">
          <cell r="A1196" t="str">
            <v>250152</v>
          </cell>
          <cell r="B1196" t="str">
            <v>Caixilho em alumínio anodizado maximar, sob medida - bronze/preto</v>
          </cell>
          <cell r="C1196" t="str">
            <v>m²</v>
          </cell>
          <cell r="D1196">
            <v>419.07</v>
          </cell>
          <cell r="E1196">
            <v>32.21</v>
          </cell>
          <cell r="F1196">
            <v>451.28000000000003</v>
          </cell>
        </row>
        <row r="1197">
          <cell r="A1197" t="str">
            <v>250153</v>
          </cell>
          <cell r="B1197" t="str">
            <v>Caixilho em alumínio anodizado de correr, sob medida - bronze/preto</v>
          </cell>
          <cell r="C1197" t="str">
            <v>m²</v>
          </cell>
          <cell r="D1197">
            <v>273.74</v>
          </cell>
          <cell r="E1197">
            <v>32.21</v>
          </cell>
          <cell r="F1197">
            <v>305.95</v>
          </cell>
        </row>
        <row r="1198">
          <cell r="A1198" t="str">
            <v>250201</v>
          </cell>
          <cell r="B1198" t="str">
            <v>Porta de entrada de abrir em alumínio com vidro, linha comercial</v>
          </cell>
          <cell r="C1198" t="str">
            <v>m²</v>
          </cell>
          <cell r="D1198">
            <v>467.06</v>
          </cell>
          <cell r="E1198">
            <v>64.41</v>
          </cell>
          <cell r="F1198">
            <v>531.47</v>
          </cell>
        </row>
        <row r="1199">
          <cell r="A1199" t="str">
            <v>250202</v>
          </cell>
          <cell r="B1199" t="str">
            <v>Porta de entrada de abrir em alumínio, sob medida</v>
          </cell>
          <cell r="C1199" t="str">
            <v>m²</v>
          </cell>
          <cell r="D1199">
            <v>567.53</v>
          </cell>
          <cell r="E1199">
            <v>64.41</v>
          </cell>
          <cell r="F1199">
            <v>631.94000000000005</v>
          </cell>
        </row>
        <row r="1200">
          <cell r="A1200" t="str">
            <v>250204</v>
          </cell>
          <cell r="B1200" t="str">
            <v>Porta de entrada de correr em alumínio, sob medida</v>
          </cell>
          <cell r="C1200" t="str">
            <v>m²</v>
          </cell>
          <cell r="D1200">
            <v>598.39</v>
          </cell>
          <cell r="E1200">
            <v>64.41</v>
          </cell>
          <cell r="F1200">
            <v>662.80000000000007</v>
          </cell>
        </row>
        <row r="1201">
          <cell r="A1201" t="str">
            <v>250205</v>
          </cell>
          <cell r="B1201" t="str">
            <v>Porta veneziana de abrir em alumínio, linha comercial</v>
          </cell>
          <cell r="C1201" t="str">
            <v>m²</v>
          </cell>
          <cell r="D1201">
            <v>448.84000000000003</v>
          </cell>
          <cell r="E1201">
            <v>64.41</v>
          </cell>
          <cell r="F1201">
            <v>513.25</v>
          </cell>
        </row>
        <row r="1202">
          <cell r="A1202" t="str">
            <v>250206</v>
          </cell>
          <cell r="B1202" t="str">
            <v>Porta/portinhola em alumínio, sob medida</v>
          </cell>
          <cell r="C1202" t="str">
            <v>m²</v>
          </cell>
          <cell r="D1202">
            <v>441.90000000000003</v>
          </cell>
          <cell r="E1202">
            <v>64.41</v>
          </cell>
          <cell r="F1202">
            <v>506.31</v>
          </cell>
        </row>
        <row r="1203">
          <cell r="A1203" t="str">
            <v>250207</v>
          </cell>
          <cell r="B1203" t="str">
            <v>Portinhola tipo veneziana em alumínio, linha comercial</v>
          </cell>
          <cell r="C1203" t="str">
            <v>m²</v>
          </cell>
          <cell r="D1203">
            <v>473.94</v>
          </cell>
          <cell r="E1203">
            <v>64.41</v>
          </cell>
          <cell r="F1203">
            <v>538.35</v>
          </cell>
        </row>
        <row r="1204">
          <cell r="A1204" t="str">
            <v>250211</v>
          </cell>
          <cell r="B1204" t="str">
            <v>Porta veneziana de abrir em alumínio, sob medida</v>
          </cell>
          <cell r="C1204" t="str">
            <v>m²</v>
          </cell>
          <cell r="D1204">
            <v>568.16999999999996</v>
          </cell>
          <cell r="E1204">
            <v>64.17</v>
          </cell>
          <cell r="F1204">
            <v>632.34</v>
          </cell>
        </row>
        <row r="1205">
          <cell r="A1205" t="str">
            <v>250221</v>
          </cell>
          <cell r="B1205" t="str">
            <v>Porta veneziana de abrir em alumínio, cor branca</v>
          </cell>
          <cell r="C1205" t="str">
            <v>m²</v>
          </cell>
          <cell r="D1205">
            <v>696.62</v>
          </cell>
          <cell r="E1205">
            <v>64.41</v>
          </cell>
          <cell r="F1205">
            <v>761.03</v>
          </cell>
        </row>
        <row r="1206">
          <cell r="A1206" t="str">
            <v>250222</v>
          </cell>
          <cell r="B1206" t="str">
            <v>Porta de correr em alumínio com veneziana e vidro, cor branca</v>
          </cell>
          <cell r="C1206" t="str">
            <v>m²</v>
          </cell>
          <cell r="D1206">
            <v>826.25</v>
          </cell>
          <cell r="E1206">
            <v>64.41</v>
          </cell>
          <cell r="F1206">
            <v>890.66</v>
          </cell>
        </row>
        <row r="1207">
          <cell r="A1207" t="str">
            <v>250223</v>
          </cell>
          <cell r="B1207" t="str">
            <v>Porta em alumínio anodizado de abrir, sob medida - bronze/preto</v>
          </cell>
          <cell r="C1207" t="str">
            <v>m²</v>
          </cell>
          <cell r="D1207">
            <v>300.5</v>
          </cell>
          <cell r="E1207">
            <v>32.21</v>
          </cell>
          <cell r="F1207">
            <v>332.71</v>
          </cell>
        </row>
        <row r="1208">
          <cell r="A1208" t="str">
            <v>250224</v>
          </cell>
          <cell r="B1208" t="str">
            <v>Porta em alumínio anodizado de correr, sob medida - bronze/preto</v>
          </cell>
          <cell r="C1208" t="str">
            <v>m²</v>
          </cell>
          <cell r="D1208">
            <v>294.05</v>
          </cell>
          <cell r="E1208">
            <v>32.21</v>
          </cell>
          <cell r="F1208">
            <v>326.26</v>
          </cell>
        </row>
        <row r="1209">
          <cell r="A1209" t="str">
            <v>250225</v>
          </cell>
          <cell r="B1209" t="str">
            <v>Porta em alumínio anodizado de abrir, tipo veneziana, sob medida - bronze/preto</v>
          </cell>
          <cell r="C1209" t="str">
            <v>m²</v>
          </cell>
          <cell r="D1209">
            <v>628.29</v>
          </cell>
          <cell r="E1209">
            <v>32.21</v>
          </cell>
          <cell r="F1209">
            <v>660.5</v>
          </cell>
        </row>
        <row r="1210">
          <cell r="A1210" t="str">
            <v>250226</v>
          </cell>
          <cell r="B1210" t="str">
            <v>Portinhola em alumínio anodizado de correr, tipo veneziana, sob medida - bronze/preto</v>
          </cell>
          <cell r="C1210" t="str">
            <v>m²</v>
          </cell>
          <cell r="D1210">
            <v>471.91</v>
          </cell>
          <cell r="E1210">
            <v>32.21</v>
          </cell>
          <cell r="F1210">
            <v>504.12</v>
          </cell>
        </row>
        <row r="1211">
          <cell r="A1211" t="str">
            <v>260102</v>
          </cell>
          <cell r="B1211" t="str">
            <v>Vidro liso transparente de 3 mm</v>
          </cell>
          <cell r="C1211" t="str">
            <v>m²</v>
          </cell>
          <cell r="D1211">
            <v>39.53</v>
          </cell>
          <cell r="E1211">
            <v>14.06</v>
          </cell>
          <cell r="F1211">
            <v>53.59</v>
          </cell>
        </row>
        <row r="1212">
          <cell r="A1212" t="str">
            <v>260104</v>
          </cell>
          <cell r="B1212" t="str">
            <v>Vidro liso transparente de 4 mm</v>
          </cell>
          <cell r="C1212" t="str">
            <v>m²</v>
          </cell>
          <cell r="D1212">
            <v>52.82</v>
          </cell>
          <cell r="E1212">
            <v>14.06</v>
          </cell>
          <cell r="F1212">
            <v>66.88</v>
          </cell>
        </row>
        <row r="1213">
          <cell r="A1213" t="str">
            <v>260106</v>
          </cell>
          <cell r="B1213" t="str">
            <v>Vidro liso transparente de 5 mm</v>
          </cell>
          <cell r="C1213" t="str">
            <v>m²</v>
          </cell>
          <cell r="D1213">
            <v>65.52</v>
          </cell>
          <cell r="E1213">
            <v>14.06</v>
          </cell>
          <cell r="F1213">
            <v>79.58</v>
          </cell>
        </row>
        <row r="1214">
          <cell r="A1214" t="str">
            <v>260108</v>
          </cell>
          <cell r="B1214" t="str">
            <v>Vidro liso transparente de 6 mm</v>
          </cell>
          <cell r="C1214" t="str">
            <v>m²</v>
          </cell>
          <cell r="D1214">
            <v>76.010000000000005</v>
          </cell>
          <cell r="E1214">
            <v>14.06</v>
          </cell>
          <cell r="F1214">
            <v>90.070000000000007</v>
          </cell>
        </row>
        <row r="1215">
          <cell r="A1215" t="str">
            <v>260112</v>
          </cell>
          <cell r="B1215" t="str">
            <v>Vidro liso laminado incolor de 6 mm</v>
          </cell>
          <cell r="C1215" t="str">
            <v>m²</v>
          </cell>
          <cell r="D1215">
            <v>142.69</v>
          </cell>
          <cell r="E1215">
            <v>14.06</v>
          </cell>
          <cell r="F1215">
            <v>156.75</v>
          </cell>
        </row>
        <row r="1216">
          <cell r="A1216" t="str">
            <v>260114</v>
          </cell>
          <cell r="B1216" t="str">
            <v>Vidro liso laminado colorido de 6 mm</v>
          </cell>
          <cell r="C1216" t="str">
            <v>m²</v>
          </cell>
          <cell r="D1216">
            <v>212.09</v>
          </cell>
          <cell r="E1216">
            <v>14.06</v>
          </cell>
          <cell r="F1216">
            <v>226.15</v>
          </cell>
        </row>
        <row r="1217">
          <cell r="A1217" t="str">
            <v>260116</v>
          </cell>
          <cell r="B1217" t="str">
            <v>Vidro liso laminado leitoso de 6 mm</v>
          </cell>
          <cell r="C1217" t="str">
            <v>m²</v>
          </cell>
          <cell r="D1217">
            <v>224.1</v>
          </cell>
          <cell r="E1217">
            <v>14.06</v>
          </cell>
          <cell r="F1217">
            <v>238.16</v>
          </cell>
        </row>
        <row r="1218">
          <cell r="A1218" t="str">
            <v>260117</v>
          </cell>
          <cell r="B1218" t="str">
            <v>Vidro liso laminado incolor de 10 mm</v>
          </cell>
          <cell r="C1218" t="str">
            <v>m²</v>
          </cell>
          <cell r="D1218">
            <v>226.01</v>
          </cell>
          <cell r="E1218">
            <v>14.06</v>
          </cell>
          <cell r="F1218">
            <v>240.07</v>
          </cell>
        </row>
        <row r="1219">
          <cell r="A1219" t="str">
            <v>260118</v>
          </cell>
          <cell r="B1219" t="str">
            <v>Vidro liso laminado incolor de 30 mm</v>
          </cell>
          <cell r="C1219" t="str">
            <v>m²</v>
          </cell>
          <cell r="D1219">
            <v>1559.03</v>
          </cell>
          <cell r="E1219">
            <v>14.06</v>
          </cell>
          <cell r="F1219">
            <v>1573.0900000000001</v>
          </cell>
        </row>
        <row r="1220">
          <cell r="A1220" t="str">
            <v>260119</v>
          </cell>
          <cell r="B1220" t="str">
            <v>Vidro liso laminado jateado de 6 mm</v>
          </cell>
          <cell r="C1220" t="str">
            <v>m²</v>
          </cell>
          <cell r="D1220">
            <v>208.83</v>
          </cell>
          <cell r="E1220">
            <v>14.06</v>
          </cell>
          <cell r="F1220">
            <v>222.89000000000001</v>
          </cell>
        </row>
        <row r="1221">
          <cell r="A1221" t="str">
            <v>260121</v>
          </cell>
          <cell r="B1221" t="str">
            <v>Vidro liso laminado incolor de 8 mm</v>
          </cell>
          <cell r="C1221" t="str">
            <v>m²</v>
          </cell>
          <cell r="D1221">
            <v>191.42000000000002</v>
          </cell>
          <cell r="E1221">
            <v>14.06</v>
          </cell>
          <cell r="F1221">
            <v>205.48000000000002</v>
          </cell>
        </row>
        <row r="1222">
          <cell r="A1222" t="str">
            <v>260123</v>
          </cell>
          <cell r="B1222" t="str">
            <v>Vidro fantasia de 3/4 mm</v>
          </cell>
          <cell r="C1222" t="str">
            <v>m²</v>
          </cell>
          <cell r="D1222">
            <v>43.36</v>
          </cell>
          <cell r="E1222">
            <v>14.06</v>
          </cell>
          <cell r="F1222">
            <v>57.42</v>
          </cell>
        </row>
        <row r="1223">
          <cell r="A1223" t="str">
            <v>260124</v>
          </cell>
          <cell r="B1223" t="str">
            <v>Vidro fantasia colorido de 3/4 mm</v>
          </cell>
          <cell r="C1223" t="str">
            <v>m²</v>
          </cell>
          <cell r="D1223">
            <v>117.96000000000001</v>
          </cell>
          <cell r="E1223">
            <v>14.06</v>
          </cell>
          <cell r="F1223">
            <v>132.02000000000001</v>
          </cell>
        </row>
        <row r="1224">
          <cell r="A1224" t="str">
            <v>260126</v>
          </cell>
          <cell r="B1224" t="str">
            <v>Vidro aramado de 6/7 mm</v>
          </cell>
          <cell r="C1224" t="str">
            <v>m²</v>
          </cell>
          <cell r="D1224">
            <v>136.69</v>
          </cell>
          <cell r="E1224">
            <v>14.06</v>
          </cell>
          <cell r="F1224">
            <v>150.75</v>
          </cell>
        </row>
        <row r="1225">
          <cell r="A1225" t="str">
            <v>260131</v>
          </cell>
          <cell r="B1225" t="str">
            <v>Vidro liso laminado colorido de 10 mm</v>
          </cell>
          <cell r="C1225" t="str">
            <v>m²</v>
          </cell>
          <cell r="D1225">
            <v>333.42</v>
          </cell>
          <cell r="E1225">
            <v>0</v>
          </cell>
          <cell r="F1225">
            <v>333.42</v>
          </cell>
        </row>
        <row r="1226">
          <cell r="A1226" t="str">
            <v>260135</v>
          </cell>
          <cell r="B1226" t="str">
            <v>Vidro liso laminado de alta segurança</v>
          </cell>
          <cell r="C1226" t="str">
            <v>m²</v>
          </cell>
          <cell r="D1226">
            <v>3468.3</v>
          </cell>
          <cell r="E1226">
            <v>0</v>
          </cell>
          <cell r="F1226">
            <v>3468.3</v>
          </cell>
        </row>
        <row r="1227">
          <cell r="A1227" t="str">
            <v>260140</v>
          </cell>
          <cell r="B1227" t="str">
            <v>Vidro laminado refletivo incolor de 8 mm, composto por lâmina de vidro ´float´e metalização na face externa tipo ´online´</v>
          </cell>
          <cell r="C1227" t="str">
            <v>m²</v>
          </cell>
          <cell r="D1227">
            <v>182.32</v>
          </cell>
          <cell r="E1227">
            <v>28.12</v>
          </cell>
          <cell r="F1227">
            <v>210.44</v>
          </cell>
        </row>
        <row r="1228">
          <cell r="A1228" t="str">
            <v>260143</v>
          </cell>
          <cell r="B1228" t="str">
            <v>Vidro laminado refletivo incolor de 12 mm, composto por lâmina de vidro ´float´e metalização na face externa tipo ´online´</v>
          </cell>
          <cell r="C1228" t="str">
            <v>m²</v>
          </cell>
          <cell r="D1228">
            <v>222.84</v>
          </cell>
          <cell r="E1228">
            <v>28.12</v>
          </cell>
          <cell r="F1228">
            <v>250.96</v>
          </cell>
        </row>
        <row r="1229">
          <cell r="A1229" t="str">
            <v>260202</v>
          </cell>
          <cell r="B1229" t="str">
            <v>Vidro temperado incolor de 6 mm</v>
          </cell>
          <cell r="C1229" t="str">
            <v>m²</v>
          </cell>
          <cell r="D1229">
            <v>118.58</v>
          </cell>
          <cell r="E1229">
            <v>0</v>
          </cell>
          <cell r="F1229">
            <v>118.58</v>
          </cell>
        </row>
        <row r="1230">
          <cell r="A1230" t="str">
            <v>260204</v>
          </cell>
          <cell r="B1230" t="str">
            <v>Vidro temperado incolor de 8 mm</v>
          </cell>
          <cell r="C1230" t="str">
            <v>m²</v>
          </cell>
          <cell r="D1230">
            <v>139.36000000000001</v>
          </cell>
          <cell r="E1230">
            <v>0</v>
          </cell>
          <cell r="F1230">
            <v>139.36000000000001</v>
          </cell>
        </row>
        <row r="1231">
          <cell r="A1231" t="str">
            <v>260206</v>
          </cell>
          <cell r="B1231" t="str">
            <v>Vidro temperado incolor de 10 mm</v>
          </cell>
          <cell r="C1231" t="str">
            <v>m²</v>
          </cell>
          <cell r="D1231">
            <v>201.82</v>
          </cell>
          <cell r="E1231">
            <v>0</v>
          </cell>
          <cell r="F1231">
            <v>201.82</v>
          </cell>
        </row>
        <row r="1232">
          <cell r="A1232" t="str">
            <v>260212</v>
          </cell>
          <cell r="B1232" t="str">
            <v>Vidro temperado cinza ou bronze de 6 mm</v>
          </cell>
          <cell r="C1232" t="str">
            <v>m²</v>
          </cell>
          <cell r="D1232">
            <v>166.6</v>
          </cell>
          <cell r="E1232">
            <v>0</v>
          </cell>
          <cell r="F1232">
            <v>166.6</v>
          </cell>
        </row>
        <row r="1233">
          <cell r="A1233" t="str">
            <v>260214</v>
          </cell>
          <cell r="B1233" t="str">
            <v>Vidro temperado cinza ou bronze de 8 mm</v>
          </cell>
          <cell r="C1233" t="str">
            <v>m²</v>
          </cell>
          <cell r="D1233">
            <v>208.64000000000001</v>
          </cell>
          <cell r="E1233">
            <v>0</v>
          </cell>
          <cell r="F1233">
            <v>208.64000000000001</v>
          </cell>
        </row>
        <row r="1234">
          <cell r="A1234" t="str">
            <v>260216</v>
          </cell>
          <cell r="B1234" t="str">
            <v>Vidro temperado cinza ou bronze de 10 mm</v>
          </cell>
          <cell r="C1234" t="str">
            <v>m²</v>
          </cell>
          <cell r="D1234">
            <v>256.62</v>
          </cell>
          <cell r="E1234">
            <v>0</v>
          </cell>
          <cell r="F1234">
            <v>256.62</v>
          </cell>
        </row>
        <row r="1235">
          <cell r="A1235" t="str">
            <v>260217</v>
          </cell>
          <cell r="B1235" t="str">
            <v>Vidro temperado serigrafado incolor de 8 mm</v>
          </cell>
          <cell r="C1235" t="str">
            <v>m²</v>
          </cell>
          <cell r="D1235">
            <v>304.12</v>
          </cell>
          <cell r="E1235">
            <v>0</v>
          </cell>
          <cell r="F1235">
            <v>304.12</v>
          </cell>
        </row>
        <row r="1236">
          <cell r="A1236" t="str">
            <v>260218</v>
          </cell>
          <cell r="B1236" t="str">
            <v>Vidro de controle solar, refletivo e metalização ´on line´ com 12mm de espessura</v>
          </cell>
          <cell r="C1236" t="str">
            <v>m²</v>
          </cell>
          <cell r="D1236">
            <v>810</v>
          </cell>
          <cell r="E1236">
            <v>0</v>
          </cell>
          <cell r="F1236">
            <v>810</v>
          </cell>
        </row>
        <row r="1237">
          <cell r="A1237" t="str">
            <v>260401</v>
          </cell>
          <cell r="B1237" t="str">
            <v>Espelho em vidro cristal liso, espessura de 4 mm, colocado sobre a parede</v>
          </cell>
          <cell r="C1237" t="str">
            <v>m²</v>
          </cell>
          <cell r="D1237">
            <v>292.72000000000003</v>
          </cell>
          <cell r="E1237">
            <v>0</v>
          </cell>
          <cell r="F1237">
            <v>292.72000000000003</v>
          </cell>
        </row>
        <row r="1238">
          <cell r="A1238" t="str">
            <v>260403</v>
          </cell>
          <cell r="B1238" t="str">
            <v>Espelho comum de 3 mm com moldura em alumínio</v>
          </cell>
          <cell r="C1238" t="str">
            <v>m²</v>
          </cell>
          <cell r="D1238">
            <v>253.97</v>
          </cell>
          <cell r="E1238">
            <v>10.67</v>
          </cell>
          <cell r="F1238">
            <v>264.64</v>
          </cell>
        </row>
        <row r="1239">
          <cell r="A1239" t="str">
            <v>262001</v>
          </cell>
          <cell r="B1239" t="str">
            <v>Massa para vidro</v>
          </cell>
          <cell r="C1239" t="str">
            <v>m</v>
          </cell>
          <cell r="D1239">
            <v>0.54</v>
          </cell>
          <cell r="E1239">
            <v>2.11</v>
          </cell>
          <cell r="F1239">
            <v>2.65</v>
          </cell>
        </row>
        <row r="1240">
          <cell r="A1240" t="str">
            <v>262002</v>
          </cell>
          <cell r="B1240" t="str">
            <v>Recolocação de vidro inclusive emassamento ou recolocação de baguetes</v>
          </cell>
          <cell r="C1240" t="str">
            <v>m²</v>
          </cell>
          <cell r="D1240">
            <v>2.68</v>
          </cell>
          <cell r="E1240">
            <v>28.12</v>
          </cell>
          <cell r="F1240">
            <v>30.8</v>
          </cell>
        </row>
        <row r="1241">
          <cell r="A1241" t="str">
            <v>262006</v>
          </cell>
          <cell r="B1241" t="str">
            <v>Furação em vidro</v>
          </cell>
          <cell r="C1241" t="str">
            <v>un</v>
          </cell>
          <cell r="D1241">
            <v>38.25</v>
          </cell>
          <cell r="E1241">
            <v>0</v>
          </cell>
          <cell r="F1241">
            <v>38.25</v>
          </cell>
        </row>
        <row r="1242">
          <cell r="A1242" t="str">
            <v>270201</v>
          </cell>
          <cell r="B1242" t="str">
            <v>Chapa de policarbonato compacta cristal 6 mm</v>
          </cell>
          <cell r="C1242" t="str">
            <v>m²</v>
          </cell>
          <cell r="D1242">
            <v>312</v>
          </cell>
          <cell r="E1242">
            <v>0</v>
          </cell>
          <cell r="F1242">
            <v>312</v>
          </cell>
        </row>
        <row r="1243">
          <cell r="A1243" t="str">
            <v>270204</v>
          </cell>
          <cell r="B1243" t="str">
            <v>Chapa de policarbonato compacta cristal 10 mm</v>
          </cell>
          <cell r="C1243" t="str">
            <v>m²</v>
          </cell>
          <cell r="D1243">
            <v>511.55</v>
          </cell>
          <cell r="E1243">
            <v>0</v>
          </cell>
          <cell r="F1243">
            <v>511.55</v>
          </cell>
        </row>
        <row r="1244">
          <cell r="A1244" t="str">
            <v>270205</v>
          </cell>
          <cell r="B1244" t="str">
            <v>Chapa de policarbonato alveolar de 6 mm</v>
          </cell>
          <cell r="C1244" t="str">
            <v>m²</v>
          </cell>
          <cell r="D1244">
            <v>43.53</v>
          </cell>
          <cell r="E1244">
            <v>48.910000000000004</v>
          </cell>
          <cell r="F1244">
            <v>92.44</v>
          </cell>
        </row>
        <row r="1245">
          <cell r="A1245" t="str">
            <v>270303</v>
          </cell>
          <cell r="B1245" t="str">
            <v>Placa de poliéster reforçada com fibra de vidro de 3 mm</v>
          </cell>
          <cell r="C1245" t="str">
            <v>m²</v>
          </cell>
          <cell r="D1245">
            <v>93.43</v>
          </cell>
          <cell r="E1245">
            <v>28.12</v>
          </cell>
          <cell r="F1245">
            <v>121.55</v>
          </cell>
        </row>
        <row r="1246">
          <cell r="A1246" t="str">
            <v>270402</v>
          </cell>
          <cell r="B1246" t="str">
            <v>Caixilho de abrir com fechamento em chapa de PVC e requadro em cantoneira de aço carbono</v>
          </cell>
          <cell r="C1246" t="str">
            <v>m²</v>
          </cell>
          <cell r="D1246">
            <v>284.85000000000002</v>
          </cell>
          <cell r="E1246">
            <v>5.37</v>
          </cell>
          <cell r="F1246">
            <v>290.22000000000003</v>
          </cell>
        </row>
        <row r="1247">
          <cell r="A1247" t="str">
            <v>270403</v>
          </cell>
          <cell r="B1247" t="str">
            <v>Caixilho de correr em PVC</v>
          </cell>
          <cell r="C1247" t="str">
            <v>m²</v>
          </cell>
          <cell r="D1247">
            <v>312.5</v>
          </cell>
          <cell r="E1247">
            <v>48.42</v>
          </cell>
          <cell r="F1247">
            <v>360.92</v>
          </cell>
        </row>
        <row r="1248">
          <cell r="A1248" t="str">
            <v>280102</v>
          </cell>
          <cell r="B1248" t="str">
            <v>Ferragem completa com maçaneta tipo alavanca para porta externa com 1 folha</v>
          </cell>
          <cell r="C1248" t="str">
            <v>cj</v>
          </cell>
          <cell r="D1248">
            <v>130.33000000000001</v>
          </cell>
          <cell r="E1248">
            <v>31.310000000000002</v>
          </cell>
          <cell r="F1248">
            <v>161.63999999999999</v>
          </cell>
        </row>
        <row r="1249">
          <cell r="A1249" t="str">
            <v>280103</v>
          </cell>
          <cell r="B1249" t="str">
            <v>Ferragem completa com maçaneta tipo alavanca para porta externa com 2 folhas</v>
          </cell>
          <cell r="C1249" t="str">
            <v>cj</v>
          </cell>
          <cell r="D1249">
            <v>282.97000000000003</v>
          </cell>
          <cell r="E1249">
            <v>41.74</v>
          </cell>
          <cell r="F1249">
            <v>324.70999999999998</v>
          </cell>
        </row>
        <row r="1250">
          <cell r="A1250" t="str">
            <v>280104</v>
          </cell>
          <cell r="B1250" t="str">
            <v>Ferragem completa com maçaneta tipo alavanca para porta interna com 1 folha</v>
          </cell>
          <cell r="C1250" t="str">
            <v>cj</v>
          </cell>
          <cell r="D1250">
            <v>89.79</v>
          </cell>
          <cell r="E1250">
            <v>31.310000000000002</v>
          </cell>
          <cell r="F1250">
            <v>121.10000000000001</v>
          </cell>
        </row>
        <row r="1251">
          <cell r="A1251" t="str">
            <v>280105</v>
          </cell>
          <cell r="B1251" t="str">
            <v>Ferragem completa com maçaneta tipo alavanca para porta interna com 2 folhas</v>
          </cell>
          <cell r="C1251" t="str">
            <v>cj</v>
          </cell>
          <cell r="D1251">
            <v>227.1</v>
          </cell>
          <cell r="E1251">
            <v>41.74</v>
          </cell>
          <cell r="F1251">
            <v>268.83999999999997</v>
          </cell>
        </row>
        <row r="1252">
          <cell r="A1252" t="str">
            <v>280107</v>
          </cell>
          <cell r="B1252" t="str">
            <v>Ferragem completa para porta de box de WC tipo livre/ocupado</v>
          </cell>
          <cell r="C1252" t="str">
            <v>cj</v>
          </cell>
          <cell r="D1252">
            <v>68.180000000000007</v>
          </cell>
          <cell r="E1252">
            <v>31.310000000000002</v>
          </cell>
          <cell r="F1252">
            <v>99.490000000000009</v>
          </cell>
        </row>
        <row r="1253">
          <cell r="A1253" t="str">
            <v>280108</v>
          </cell>
          <cell r="B1253" t="str">
            <v>Ferragem adicional para porta vão simples em divisória</v>
          </cell>
          <cell r="C1253" t="str">
            <v>cj</v>
          </cell>
          <cell r="D1253">
            <v>162.63999999999999</v>
          </cell>
          <cell r="E1253">
            <v>0</v>
          </cell>
          <cell r="F1253">
            <v>162.63999999999999</v>
          </cell>
        </row>
        <row r="1254">
          <cell r="A1254" t="str">
            <v>280109</v>
          </cell>
          <cell r="B1254" t="str">
            <v>Ferragem adicional para porta vão duplo em divisória</v>
          </cell>
          <cell r="C1254" t="str">
            <v>cj</v>
          </cell>
          <cell r="D1254">
            <v>270.33</v>
          </cell>
          <cell r="E1254">
            <v>0</v>
          </cell>
          <cell r="F1254">
            <v>270.33</v>
          </cell>
        </row>
        <row r="1255">
          <cell r="A1255" t="str">
            <v>280112</v>
          </cell>
          <cell r="B1255" t="str">
            <v>Fechadura com maçaneta tipo alavanca, em poliamida, para porta interna</v>
          </cell>
          <cell r="C1255" t="str">
            <v>cj</v>
          </cell>
          <cell r="D1255">
            <v>125.33</v>
          </cell>
          <cell r="E1255">
            <v>31.310000000000002</v>
          </cell>
          <cell r="F1255">
            <v>156.63999999999999</v>
          </cell>
        </row>
        <row r="1256">
          <cell r="A1256" t="str">
            <v>280113</v>
          </cell>
          <cell r="B1256" t="str">
            <v>Fechadura com maçaneta tipo alavanca, em poliamida, para porta externa</v>
          </cell>
          <cell r="C1256" t="str">
            <v>cj</v>
          </cell>
          <cell r="D1256">
            <v>168.99</v>
          </cell>
          <cell r="E1256">
            <v>31.310000000000002</v>
          </cell>
          <cell r="F1256">
            <v>200.3</v>
          </cell>
        </row>
        <row r="1257">
          <cell r="A1257" t="str">
            <v>280115</v>
          </cell>
          <cell r="B1257" t="str">
            <v>Fechadura eletromagnética</v>
          </cell>
          <cell r="C1257" t="str">
            <v>cj</v>
          </cell>
          <cell r="D1257">
            <v>206.69</v>
          </cell>
          <cell r="E1257">
            <v>34.11</v>
          </cell>
          <cell r="F1257">
            <v>240.8</v>
          </cell>
        </row>
        <row r="1258">
          <cell r="A1258" t="str">
            <v>280116</v>
          </cell>
          <cell r="B1258" t="str">
            <v>Mola aérea para porta, com esforço acima de 50 kg até 60 kg</v>
          </cell>
          <cell r="C1258" t="str">
            <v>un</v>
          </cell>
          <cell r="D1258">
            <v>112.38</v>
          </cell>
          <cell r="E1258">
            <v>9.93</v>
          </cell>
          <cell r="F1258">
            <v>122.31</v>
          </cell>
        </row>
        <row r="1259">
          <cell r="A1259" t="str">
            <v>280117</v>
          </cell>
          <cell r="B1259" t="str">
            <v>Mola aérea para porta, com esforço acima de 60 kg até 70 kg</v>
          </cell>
          <cell r="C1259" t="str">
            <v>un</v>
          </cell>
          <cell r="D1259">
            <v>134.1</v>
          </cell>
          <cell r="E1259">
            <v>9.93</v>
          </cell>
          <cell r="F1259">
            <v>144.03</v>
          </cell>
        </row>
        <row r="1260">
          <cell r="A1260" t="str">
            <v>280118</v>
          </cell>
          <cell r="B1260" t="str">
            <v>Mola aérea para porta com largura até 1,60 m e peso até 250 kg</v>
          </cell>
          <cell r="C1260" t="str">
            <v>un</v>
          </cell>
          <cell r="D1260">
            <v>1292.3399999999999</v>
          </cell>
          <cell r="E1260">
            <v>24.830000000000002</v>
          </cell>
          <cell r="F1260">
            <v>1317.17</v>
          </cell>
        </row>
        <row r="1261">
          <cell r="A1261" t="str">
            <v>280121</v>
          </cell>
          <cell r="B1261" t="str">
            <v>Fechadura com chave para porta corta-fogo</v>
          </cell>
          <cell r="C1261" t="str">
            <v>un</v>
          </cell>
          <cell r="D1261">
            <v>340</v>
          </cell>
          <cell r="E1261">
            <v>18.63</v>
          </cell>
          <cell r="F1261">
            <v>358.63</v>
          </cell>
        </row>
        <row r="1262">
          <cell r="A1262" t="str">
            <v>280125</v>
          </cell>
          <cell r="B1262" t="str">
            <v>Visor tipo olho mágico</v>
          </cell>
          <cell r="C1262" t="str">
            <v>un</v>
          </cell>
          <cell r="D1262">
            <v>13.91</v>
          </cell>
          <cell r="E1262">
            <v>6.26</v>
          </cell>
          <cell r="F1262">
            <v>20.170000000000002</v>
          </cell>
        </row>
        <row r="1263">
          <cell r="A1263" t="str">
            <v>280127</v>
          </cell>
          <cell r="B1263" t="str">
            <v>Fechadura de segurança para cela tipo gorges, com clic e abertura de um lado</v>
          </cell>
          <cell r="C1263" t="str">
            <v>cj</v>
          </cell>
          <cell r="D1263">
            <v>339.54</v>
          </cell>
          <cell r="E1263">
            <v>3.11</v>
          </cell>
          <cell r="F1263">
            <v>342.65000000000003</v>
          </cell>
        </row>
        <row r="1264">
          <cell r="A1264" t="str">
            <v>280128</v>
          </cell>
          <cell r="B1264" t="str">
            <v>Fechadura de segurança para cela tipo gorges, com clic e abertura de um lado, embutida em caixa</v>
          </cell>
          <cell r="C1264" t="str">
            <v>cj</v>
          </cell>
          <cell r="D1264">
            <v>542.35</v>
          </cell>
          <cell r="E1264">
            <v>3.11</v>
          </cell>
          <cell r="F1264">
            <v>545.46</v>
          </cell>
        </row>
        <row r="1265">
          <cell r="A1265" t="str">
            <v>280129</v>
          </cell>
          <cell r="B1265" t="str">
            <v>Fechadura de segurança para corredor tipo gorges, com abertura de dois lados</v>
          </cell>
          <cell r="C1265" t="str">
            <v>cj</v>
          </cell>
          <cell r="D1265">
            <v>421.46000000000004</v>
          </cell>
          <cell r="E1265">
            <v>3.11</v>
          </cell>
          <cell r="F1265">
            <v>424.57</v>
          </cell>
        </row>
        <row r="1266">
          <cell r="A1266" t="str">
            <v>280133</v>
          </cell>
          <cell r="B1266" t="str">
            <v>Mola hidráulica de piso, para porta com largura até 1,10 m e peso até 120 kg</v>
          </cell>
          <cell r="C1266" t="str">
            <v>un</v>
          </cell>
          <cell r="D1266">
            <v>531.17999999999995</v>
          </cell>
          <cell r="E1266">
            <v>24.830000000000002</v>
          </cell>
          <cell r="F1266">
            <v>556.01</v>
          </cell>
        </row>
        <row r="1267">
          <cell r="A1267" t="str">
            <v>280136</v>
          </cell>
          <cell r="B1267" t="str">
            <v>Ferragem completa com maçaneta tipo alavanca, acabamento em alumínio, para porta externa com 1 folha</v>
          </cell>
          <cell r="C1267" t="str">
            <v>cj</v>
          </cell>
          <cell r="D1267">
            <v>209.31</v>
          </cell>
          <cell r="E1267">
            <v>31.310000000000002</v>
          </cell>
          <cell r="F1267">
            <v>240.62</v>
          </cell>
        </row>
        <row r="1268">
          <cell r="A1268" t="str">
            <v>280137</v>
          </cell>
          <cell r="B1268" t="str">
            <v>Ferragem completa com maçaneta tipo alavanca, acabamento em alumínio, para sanitário com 1 folha</v>
          </cell>
          <cell r="C1268" t="str">
            <v>cj</v>
          </cell>
          <cell r="D1268">
            <v>156.71</v>
          </cell>
          <cell r="E1268">
            <v>31.310000000000002</v>
          </cell>
          <cell r="F1268">
            <v>188.02</v>
          </cell>
        </row>
        <row r="1269">
          <cell r="A1269" t="str">
            <v>280140</v>
          </cell>
          <cell r="B1269" t="str">
            <v>Ferrolho de segurança de 1,20 m, para adaptação em portas de celas, embutido em caixa</v>
          </cell>
          <cell r="C1269" t="str">
            <v>un</v>
          </cell>
          <cell r="D1269">
            <v>245.67000000000002</v>
          </cell>
          <cell r="E1269">
            <v>49.660000000000004</v>
          </cell>
          <cell r="F1269">
            <v>295.33</v>
          </cell>
        </row>
        <row r="1270">
          <cell r="A1270" t="str">
            <v>280144</v>
          </cell>
          <cell r="B1270" t="str">
            <v>Ferragem completa com maçaneta tipo alavanca, acabamento em alumínio, para porta externa com 2 folhas</v>
          </cell>
          <cell r="C1270" t="str">
            <v>cj</v>
          </cell>
          <cell r="D1270">
            <v>346.62</v>
          </cell>
          <cell r="E1270">
            <v>41.74</v>
          </cell>
          <cell r="F1270">
            <v>388.36</v>
          </cell>
        </row>
        <row r="1271">
          <cell r="A1271" t="str">
            <v>280502</v>
          </cell>
          <cell r="B1271" t="str">
            <v>Cadeado de latão com cilíndro - trava dupla - 25/27mm</v>
          </cell>
          <cell r="C1271" t="str">
            <v>un</v>
          </cell>
          <cell r="D1271">
            <v>9.1199999999999992</v>
          </cell>
          <cell r="E1271">
            <v>0</v>
          </cell>
          <cell r="F1271">
            <v>9.1199999999999992</v>
          </cell>
        </row>
        <row r="1272">
          <cell r="A1272" t="str">
            <v>280504</v>
          </cell>
          <cell r="B1272" t="str">
            <v>Cadeado de latão com cilíndro - trava dupla - 35/36mm</v>
          </cell>
          <cell r="C1272" t="str">
            <v>un</v>
          </cell>
          <cell r="D1272">
            <v>13.91</v>
          </cell>
          <cell r="E1272">
            <v>0</v>
          </cell>
          <cell r="F1272">
            <v>13.91</v>
          </cell>
        </row>
        <row r="1273">
          <cell r="A1273" t="str">
            <v>280506</v>
          </cell>
          <cell r="B1273" t="str">
            <v>Cadeado de latão com cilíndro - trava dupla - 50mm</v>
          </cell>
          <cell r="C1273" t="str">
            <v>un</v>
          </cell>
          <cell r="D1273">
            <v>21.39</v>
          </cell>
          <cell r="E1273">
            <v>0</v>
          </cell>
          <cell r="F1273">
            <v>21.39</v>
          </cell>
        </row>
        <row r="1274">
          <cell r="A1274" t="str">
            <v>280507</v>
          </cell>
          <cell r="B1274" t="str">
            <v>Cadeado de latão com cilíndro, de alta segurança com 16 pinos e tetra-chave - 70mm</v>
          </cell>
          <cell r="C1274" t="str">
            <v>un</v>
          </cell>
          <cell r="D1274">
            <v>87.58</v>
          </cell>
          <cell r="E1274">
            <v>0</v>
          </cell>
          <cell r="F1274">
            <v>87.58</v>
          </cell>
        </row>
        <row r="1275">
          <cell r="A1275" t="str">
            <v>280508</v>
          </cell>
          <cell r="B1275" t="str">
            <v>Cadeado de latão com cilindro - trava dupla - 60mm</v>
          </cell>
          <cell r="C1275" t="str">
            <v>un</v>
          </cell>
          <cell r="D1275">
            <v>39.479999999999997</v>
          </cell>
          <cell r="E1275">
            <v>0</v>
          </cell>
          <cell r="F1275">
            <v>39.479999999999997</v>
          </cell>
        </row>
        <row r="1276">
          <cell r="A1276" t="str">
            <v>282002</v>
          </cell>
          <cell r="B1276" t="str">
            <v>Recolocação de fechaduras de embutir</v>
          </cell>
          <cell r="C1276" t="str">
            <v>un</v>
          </cell>
          <cell r="D1276">
            <v>0</v>
          </cell>
          <cell r="E1276">
            <v>31.310000000000002</v>
          </cell>
          <cell r="F1276">
            <v>31.310000000000002</v>
          </cell>
        </row>
        <row r="1277">
          <cell r="A1277" t="str">
            <v>282003</v>
          </cell>
          <cell r="B1277" t="str">
            <v>Barra antipânico de sobrepor para porta de 1 folha</v>
          </cell>
          <cell r="C1277" t="str">
            <v>un</v>
          </cell>
          <cell r="D1277">
            <v>468.99</v>
          </cell>
          <cell r="E1277">
            <v>24.830000000000002</v>
          </cell>
          <cell r="F1277">
            <v>493.82</v>
          </cell>
        </row>
        <row r="1278">
          <cell r="A1278" t="str">
            <v>282004</v>
          </cell>
          <cell r="B1278" t="str">
            <v>Recolocação de fechaduras e fechos de sobrepor</v>
          </cell>
          <cell r="C1278" t="str">
            <v>un</v>
          </cell>
          <cell r="D1278">
            <v>0</v>
          </cell>
          <cell r="E1278">
            <v>26.93</v>
          </cell>
          <cell r="F1278">
            <v>26.93</v>
          </cell>
        </row>
        <row r="1279">
          <cell r="A1279" t="str">
            <v>282005</v>
          </cell>
          <cell r="B1279" t="str">
            <v>Barra antipânico de sobrepor e maçaneta livre para porta de 1 folha</v>
          </cell>
          <cell r="C1279" t="str">
            <v>cj</v>
          </cell>
          <cell r="D1279">
            <v>509.58</v>
          </cell>
          <cell r="E1279">
            <v>32.28</v>
          </cell>
          <cell r="F1279">
            <v>541.86</v>
          </cell>
        </row>
        <row r="1280">
          <cell r="A1280" t="str">
            <v>282006</v>
          </cell>
          <cell r="B1280" t="str">
            <v>Recolocação de dobradiças</v>
          </cell>
          <cell r="C1280" t="str">
            <v>un</v>
          </cell>
          <cell r="D1280">
            <v>0</v>
          </cell>
          <cell r="E1280">
            <v>3.5500000000000003</v>
          </cell>
          <cell r="F1280">
            <v>3.5500000000000003</v>
          </cell>
        </row>
        <row r="1281">
          <cell r="A1281" t="str">
            <v>282007</v>
          </cell>
          <cell r="B1281" t="str">
            <v>Ferragem para portão de tapume</v>
          </cell>
          <cell r="C1281" t="str">
            <v>cj</v>
          </cell>
          <cell r="D1281">
            <v>178.34</v>
          </cell>
          <cell r="E1281">
            <v>62.61</v>
          </cell>
          <cell r="F1281">
            <v>240.95000000000002</v>
          </cell>
        </row>
        <row r="1282">
          <cell r="A1282" t="str">
            <v>282009</v>
          </cell>
          <cell r="B1282" t="str">
            <v>Dobradiça tipo gonzo, diâmetro de 1 1/2´ com abas de 2´ x 3/8´</v>
          </cell>
          <cell r="C1282" t="str">
            <v>un</v>
          </cell>
          <cell r="D1282">
            <v>41.97</v>
          </cell>
          <cell r="E1282">
            <v>11.950000000000001</v>
          </cell>
          <cell r="F1282">
            <v>53.92</v>
          </cell>
        </row>
        <row r="1283">
          <cell r="A1283" t="str">
            <v>282017</v>
          </cell>
          <cell r="B1283" t="str">
            <v>Brete para instalação superior em porta chapa/grade de segurança</v>
          </cell>
          <cell r="C1283" t="str">
            <v>cj</v>
          </cell>
          <cell r="D1283">
            <v>1585.08</v>
          </cell>
          <cell r="E1283">
            <v>74.489999999999995</v>
          </cell>
          <cell r="F1283">
            <v>1659.57</v>
          </cell>
        </row>
        <row r="1284">
          <cell r="A1284" t="str">
            <v>282021</v>
          </cell>
          <cell r="B1284" t="str">
            <v>Ferrolho de segurança para adaptação em portas de celas</v>
          </cell>
          <cell r="C1284" t="str">
            <v>un</v>
          </cell>
          <cell r="D1284">
            <v>96.67</v>
          </cell>
          <cell r="E1284">
            <v>24.830000000000002</v>
          </cell>
          <cell r="F1284">
            <v>121.5</v>
          </cell>
        </row>
        <row r="1285">
          <cell r="A1285" t="str">
            <v>282022</v>
          </cell>
          <cell r="B1285" t="str">
            <v>Dobradiça inferior para porta de vidro temperado</v>
          </cell>
          <cell r="C1285" t="str">
            <v>un</v>
          </cell>
          <cell r="D1285">
            <v>96.19</v>
          </cell>
          <cell r="E1285">
            <v>4.22</v>
          </cell>
          <cell r="F1285">
            <v>100.41</v>
          </cell>
        </row>
        <row r="1286">
          <cell r="A1286" t="str">
            <v>282023</v>
          </cell>
          <cell r="B1286" t="str">
            <v>Dobradiça superior para porta de vidro temperado</v>
          </cell>
          <cell r="C1286" t="str">
            <v>un</v>
          </cell>
          <cell r="D1286">
            <v>71.040000000000006</v>
          </cell>
          <cell r="E1286">
            <v>4.22</v>
          </cell>
          <cell r="F1286">
            <v>75.260000000000005</v>
          </cell>
        </row>
        <row r="1287">
          <cell r="A1287" t="str">
            <v>282033</v>
          </cell>
          <cell r="B1287" t="str">
            <v>Suporte simples de canto para vidro temperado</v>
          </cell>
          <cell r="C1287" t="str">
            <v>un</v>
          </cell>
          <cell r="D1287">
            <v>19.68</v>
          </cell>
          <cell r="E1287">
            <v>4.22</v>
          </cell>
          <cell r="F1287">
            <v>23.900000000000002</v>
          </cell>
        </row>
        <row r="1288">
          <cell r="A1288" t="str">
            <v>282036</v>
          </cell>
          <cell r="B1288" t="str">
            <v>Suporte duplo para vidro temperado fixado em alvenaria</v>
          </cell>
          <cell r="C1288" t="str">
            <v>un</v>
          </cell>
          <cell r="D1288">
            <v>89.4</v>
          </cell>
          <cell r="E1288">
            <v>4.22</v>
          </cell>
          <cell r="F1288">
            <v>93.62</v>
          </cell>
        </row>
        <row r="1289">
          <cell r="A1289" t="str">
            <v>282037</v>
          </cell>
          <cell r="B1289" t="str">
            <v>Suporte quádruplo para vidro temperado</v>
          </cell>
          <cell r="C1289" t="str">
            <v>un</v>
          </cell>
          <cell r="D1289">
            <v>98.18</v>
          </cell>
          <cell r="E1289">
            <v>4.22</v>
          </cell>
          <cell r="F1289">
            <v>102.4</v>
          </cell>
        </row>
        <row r="1290">
          <cell r="A1290" t="str">
            <v>282041</v>
          </cell>
          <cell r="B1290" t="str">
            <v>Dobradiça em latão cromado reforçada de 3 1/2´ x 3´</v>
          </cell>
          <cell r="C1290" t="str">
            <v>un</v>
          </cell>
          <cell r="D1290">
            <v>22.54</v>
          </cell>
          <cell r="E1290">
            <v>3.5500000000000003</v>
          </cell>
          <cell r="F1290">
            <v>26.09</v>
          </cell>
        </row>
        <row r="1291">
          <cell r="A1291" t="str">
            <v>282042</v>
          </cell>
          <cell r="B1291" t="str">
            <v>Dobradiça em latão cromado de 3 1/2´ x 3´</v>
          </cell>
          <cell r="C1291" t="str">
            <v>un</v>
          </cell>
          <cell r="D1291">
            <v>17.43</v>
          </cell>
          <cell r="E1291">
            <v>3.5500000000000003</v>
          </cell>
          <cell r="F1291">
            <v>20.98</v>
          </cell>
        </row>
        <row r="1292">
          <cell r="A1292" t="str">
            <v>282043</v>
          </cell>
          <cell r="B1292" t="str">
            <v>Dobradiça em latão cromado, com mola tipo vai e vem, de 3´</v>
          </cell>
          <cell r="C1292" t="str">
            <v>par</v>
          </cell>
          <cell r="D1292">
            <v>88.5</v>
          </cell>
          <cell r="E1292">
            <v>7.51</v>
          </cell>
          <cell r="F1292">
            <v>96.01</v>
          </cell>
        </row>
        <row r="1293">
          <cell r="A1293" t="str">
            <v>282051</v>
          </cell>
          <cell r="B1293" t="str">
            <v>Pivô superior lateral para porta em vidro temperado</v>
          </cell>
          <cell r="C1293" t="str">
            <v>un</v>
          </cell>
          <cell r="D1293">
            <v>7.57</v>
          </cell>
          <cell r="E1293">
            <v>4.22</v>
          </cell>
          <cell r="F1293">
            <v>11.790000000000001</v>
          </cell>
        </row>
        <row r="1294">
          <cell r="A1294" t="str">
            <v>282055</v>
          </cell>
          <cell r="B1294" t="str">
            <v>Mancal inferior com rolamento para porta em vidro temperado</v>
          </cell>
          <cell r="C1294" t="str">
            <v>un</v>
          </cell>
          <cell r="D1294">
            <v>136.37</v>
          </cell>
          <cell r="E1294">
            <v>4.22</v>
          </cell>
          <cell r="F1294">
            <v>140.59</v>
          </cell>
        </row>
        <row r="1295">
          <cell r="A1295" t="str">
            <v>282058</v>
          </cell>
          <cell r="B1295" t="str">
            <v>Barra antipânico com travamento horizontal e vertical com fechadura, para porta dupla, vãos de 1,40 a 1,60 m</v>
          </cell>
          <cell r="C1295" t="str">
            <v>cj</v>
          </cell>
          <cell r="D1295">
            <v>1240.97</v>
          </cell>
          <cell r="E1295">
            <v>99.320000000000007</v>
          </cell>
          <cell r="F1295">
            <v>1340.29</v>
          </cell>
        </row>
        <row r="1296">
          <cell r="A1296" t="str">
            <v>282059</v>
          </cell>
          <cell r="B1296" t="str">
            <v>Contra fechadura de centro para porta em vidro temperado</v>
          </cell>
          <cell r="C1296" t="str">
            <v>un</v>
          </cell>
          <cell r="D1296">
            <v>24.42</v>
          </cell>
          <cell r="E1296">
            <v>3.11</v>
          </cell>
          <cell r="F1296">
            <v>27.53</v>
          </cell>
        </row>
        <row r="1297">
          <cell r="A1297" t="str">
            <v>282060</v>
          </cell>
          <cell r="B1297" t="str">
            <v>Fechadura de centro com cilíndro para porta em vidro temperado</v>
          </cell>
          <cell r="C1297" t="str">
            <v>un</v>
          </cell>
          <cell r="D1297">
            <v>184</v>
          </cell>
          <cell r="E1297">
            <v>4.22</v>
          </cell>
          <cell r="F1297">
            <v>188.22</v>
          </cell>
        </row>
        <row r="1298">
          <cell r="A1298" t="str">
            <v>282065</v>
          </cell>
          <cell r="B1298" t="str">
            <v>Puxador duplo em aço inoxidável, para porta de madeira, alumínio ou vidro, de 350 mm</v>
          </cell>
          <cell r="C1298" t="str">
            <v>un</v>
          </cell>
          <cell r="D1298">
            <v>485.81</v>
          </cell>
          <cell r="E1298">
            <v>37.25</v>
          </cell>
          <cell r="F1298">
            <v>523.05999999999995</v>
          </cell>
        </row>
        <row r="1299">
          <cell r="A1299" t="str">
            <v>282071</v>
          </cell>
          <cell r="B1299" t="str">
            <v>Suporte duplo ou central sem núcleo para vidro temperado</v>
          </cell>
          <cell r="C1299" t="str">
            <v>un</v>
          </cell>
          <cell r="D1299">
            <v>16.07</v>
          </cell>
          <cell r="E1299">
            <v>4.22</v>
          </cell>
          <cell r="F1299">
            <v>20.29</v>
          </cell>
        </row>
        <row r="1300">
          <cell r="A1300" t="str">
            <v>282072</v>
          </cell>
          <cell r="B1300" t="str">
            <v>Suporte triplo com limitador para vidro temperado</v>
          </cell>
          <cell r="C1300" t="str">
            <v>un</v>
          </cell>
          <cell r="D1300">
            <v>52.5</v>
          </cell>
          <cell r="E1300">
            <v>4.22</v>
          </cell>
          <cell r="F1300">
            <v>56.72</v>
          </cell>
        </row>
        <row r="1301">
          <cell r="A1301" t="str">
            <v>282075</v>
          </cell>
          <cell r="B1301" t="str">
            <v>Capa de proteção para fechadura / ferrolho</v>
          </cell>
          <cell r="C1301" t="str">
            <v>un</v>
          </cell>
          <cell r="D1301">
            <v>8.83</v>
          </cell>
          <cell r="E1301">
            <v>23.89</v>
          </cell>
          <cell r="F1301">
            <v>32.72</v>
          </cell>
        </row>
        <row r="1302">
          <cell r="A1302" t="str">
            <v>282076</v>
          </cell>
          <cell r="B1302" t="str">
            <v>Espelho para trinco de piso para porta em vidro temperado</v>
          </cell>
          <cell r="C1302" t="str">
            <v>un</v>
          </cell>
          <cell r="D1302">
            <v>17.77</v>
          </cell>
          <cell r="E1302">
            <v>4.22</v>
          </cell>
          <cell r="F1302">
            <v>21.990000000000002</v>
          </cell>
        </row>
        <row r="1303">
          <cell r="A1303" t="str">
            <v>282077</v>
          </cell>
          <cell r="B1303" t="str">
            <v>Trinco de piso para porta em vidro temperado</v>
          </cell>
          <cell r="C1303" t="str">
            <v>un</v>
          </cell>
          <cell r="D1303">
            <v>98.73</v>
          </cell>
          <cell r="E1303">
            <v>4.22</v>
          </cell>
          <cell r="F1303">
            <v>102.95</v>
          </cell>
        </row>
        <row r="1304">
          <cell r="A1304" t="str">
            <v>282078</v>
          </cell>
          <cell r="B1304" t="str">
            <v>Fechadura externa com maçaneta tipo alavanca e cilindro, acabamento cor prata</v>
          </cell>
          <cell r="C1304" t="str">
            <v>un</v>
          </cell>
          <cell r="D1304">
            <v>131.4</v>
          </cell>
          <cell r="E1304">
            <v>37.25</v>
          </cell>
          <cell r="F1304">
            <v>168.65</v>
          </cell>
        </row>
        <row r="1305">
          <cell r="A1305" t="str">
            <v>282079</v>
          </cell>
          <cell r="B1305" t="str">
            <v>Barra antipânico com travamento horizontal e vertical para porta dupla, com fechadura - vãos de 1,70 a 2,60 m</v>
          </cell>
          <cell r="C1305" t="str">
            <v>cj</v>
          </cell>
          <cell r="D1305">
            <v>1955.13</v>
          </cell>
          <cell r="E1305">
            <v>113.7</v>
          </cell>
          <cell r="F1305">
            <v>2068.83</v>
          </cell>
        </row>
        <row r="1306">
          <cell r="A1306" t="str">
            <v>290102</v>
          </cell>
          <cell r="B1306" t="str">
            <v>Cantoneira em alumínio perfil sextavado</v>
          </cell>
          <cell r="C1306" t="str">
            <v>m</v>
          </cell>
          <cell r="D1306">
            <v>3.3000000000000003</v>
          </cell>
          <cell r="E1306">
            <v>7.5600000000000005</v>
          </cell>
          <cell r="F1306">
            <v>10.86</v>
          </cell>
        </row>
        <row r="1307">
          <cell r="A1307" t="str">
            <v>290103</v>
          </cell>
          <cell r="B1307" t="str">
            <v>Perfil em alumínio natural</v>
          </cell>
          <cell r="C1307" t="str">
            <v>kg</v>
          </cell>
          <cell r="D1307">
            <v>14.81</v>
          </cell>
          <cell r="E1307">
            <v>34.1</v>
          </cell>
          <cell r="F1307">
            <v>48.910000000000004</v>
          </cell>
        </row>
        <row r="1308">
          <cell r="A1308" t="str">
            <v>290104</v>
          </cell>
          <cell r="B1308" t="str">
            <v>Cantoneira em alumínio perfil ´Y´</v>
          </cell>
          <cell r="C1308" t="str">
            <v>m</v>
          </cell>
          <cell r="D1308">
            <v>4.34</v>
          </cell>
          <cell r="E1308">
            <v>7.61</v>
          </cell>
          <cell r="F1308">
            <v>11.950000000000001</v>
          </cell>
        </row>
        <row r="1309">
          <cell r="A1309" t="str">
            <v>290121</v>
          </cell>
          <cell r="B1309" t="str">
            <v>Cantoneira em aço galvanizado</v>
          </cell>
          <cell r="C1309" t="str">
            <v>kg</v>
          </cell>
          <cell r="D1309">
            <v>5.75</v>
          </cell>
          <cell r="E1309">
            <v>7.61</v>
          </cell>
          <cell r="F1309">
            <v>13.36</v>
          </cell>
        </row>
        <row r="1310">
          <cell r="A1310" t="str">
            <v>290123</v>
          </cell>
          <cell r="B1310" t="str">
            <v>Cantoneira e perfis em ferro</v>
          </cell>
          <cell r="C1310" t="str">
            <v>kg</v>
          </cell>
          <cell r="D1310">
            <v>3.67</v>
          </cell>
          <cell r="E1310">
            <v>7.61</v>
          </cell>
          <cell r="F1310">
            <v>11.28</v>
          </cell>
        </row>
        <row r="1311">
          <cell r="A1311" t="str">
            <v>290301</v>
          </cell>
          <cell r="B1311" t="str">
            <v>Cabo em aço galvanizado com alma de aço, diâmetro de 3/16´ (4,76 mm)</v>
          </cell>
          <cell r="C1311" t="str">
            <v>m</v>
          </cell>
          <cell r="D1311">
            <v>2.88</v>
          </cell>
          <cell r="E1311">
            <v>6.44</v>
          </cell>
          <cell r="F1311">
            <v>9.32</v>
          </cell>
        </row>
        <row r="1312">
          <cell r="A1312" t="str">
            <v>290302</v>
          </cell>
          <cell r="B1312" t="str">
            <v>Cabo em aço galvanizado com alma de aço, diâmetro de 5/16´ (7,94 mm)</v>
          </cell>
          <cell r="C1312" t="str">
            <v>m</v>
          </cell>
          <cell r="D1312">
            <v>5.3</v>
          </cell>
          <cell r="E1312">
            <v>6.44</v>
          </cell>
          <cell r="F1312">
            <v>11.74</v>
          </cell>
        </row>
        <row r="1313">
          <cell r="A1313" t="str">
            <v>290303</v>
          </cell>
          <cell r="B1313" t="str">
            <v>Cordoalha de aço galvanizado, diâmetro de 1/4´ (6,35 mm)</v>
          </cell>
          <cell r="C1313" t="str">
            <v>m</v>
          </cell>
          <cell r="D1313">
            <v>2.77</v>
          </cell>
          <cell r="E1313">
            <v>6.44</v>
          </cell>
          <cell r="F1313">
            <v>9.2100000000000009</v>
          </cell>
        </row>
        <row r="1314">
          <cell r="A1314" t="str">
            <v>290304</v>
          </cell>
          <cell r="B1314" t="str">
            <v>Cabo em aço galvanizado com alma de aço, diâmetro de 3/8´ (9,52 mm)</v>
          </cell>
          <cell r="C1314" t="str">
            <v>m</v>
          </cell>
          <cell r="D1314">
            <v>6.8100000000000005</v>
          </cell>
          <cell r="E1314">
            <v>6.44</v>
          </cell>
          <cell r="F1314">
            <v>13.25</v>
          </cell>
        </row>
        <row r="1315">
          <cell r="A1315" t="str">
            <v>292003</v>
          </cell>
          <cell r="B1315" t="str">
            <v>Alumínio liso para complementos e reparos</v>
          </cell>
          <cell r="C1315" t="str">
            <v>kg</v>
          </cell>
          <cell r="D1315">
            <v>20.079999999999998</v>
          </cell>
          <cell r="E1315">
            <v>7.7700000000000005</v>
          </cell>
          <cell r="F1315">
            <v>27.85</v>
          </cell>
        </row>
        <row r="1316">
          <cell r="A1316" t="str">
            <v>300101</v>
          </cell>
          <cell r="B1316" t="str">
            <v>Barra de apoio, para pessoas com mobilidade reduzida, em tubo de aço inoxidável de 1 1/2´</v>
          </cell>
          <cell r="C1316" t="str">
            <v>m</v>
          </cell>
          <cell r="D1316">
            <v>144.65</v>
          </cell>
          <cell r="E1316">
            <v>7.08</v>
          </cell>
          <cell r="F1316">
            <v>151.72999999999999</v>
          </cell>
        </row>
        <row r="1317">
          <cell r="A1317" t="str">
            <v>300102</v>
          </cell>
          <cell r="B1317" t="str">
            <v>Barra de apoio reta, para pessoas com mobilidade reduzida, em tubo de aço inoxidável de 1 1/2´ x 500 mm</v>
          </cell>
          <cell r="C1317" t="str">
            <v>un</v>
          </cell>
          <cell r="D1317">
            <v>91.48</v>
          </cell>
          <cell r="E1317">
            <v>6.44</v>
          </cell>
          <cell r="F1317">
            <v>97.92</v>
          </cell>
        </row>
        <row r="1318">
          <cell r="A1318" t="str">
            <v>300103</v>
          </cell>
          <cell r="B1318" t="str">
            <v>Barra de apoio reta, para pessoas com mobilidade reduzida, em tubo de aço inoxidável de 1 1/2´ x 800 mm</v>
          </cell>
          <cell r="C1318" t="str">
            <v>un</v>
          </cell>
          <cell r="D1318">
            <v>111.85000000000001</v>
          </cell>
          <cell r="E1318">
            <v>6.44</v>
          </cell>
          <cell r="F1318">
            <v>118.29</v>
          </cell>
        </row>
        <row r="1319">
          <cell r="A1319" t="str">
            <v>300104</v>
          </cell>
          <cell r="B1319" t="str">
            <v>Barra de apoio reta, para pessoas com mobilidade reduzida, em tubo de aço inoxidável de 1 1/2´ x 900 mm</v>
          </cell>
          <cell r="C1319" t="str">
            <v>un</v>
          </cell>
          <cell r="D1319">
            <v>131.38999999999999</v>
          </cell>
          <cell r="E1319">
            <v>6.44</v>
          </cell>
          <cell r="F1319">
            <v>137.83000000000001</v>
          </cell>
        </row>
        <row r="1320">
          <cell r="A1320" t="str">
            <v>300105</v>
          </cell>
          <cell r="B1320" t="str">
            <v>Barra de apoio em ângulo de 90°, para pessoas com mobilidade reduzida, em tubo de aço inoxidável de 1 1/2´ x 800 x 800 mm</v>
          </cell>
          <cell r="C1320" t="str">
            <v>un</v>
          </cell>
          <cell r="D1320">
            <v>227.92000000000002</v>
          </cell>
          <cell r="E1320">
            <v>6.44</v>
          </cell>
          <cell r="F1320">
            <v>234.36</v>
          </cell>
        </row>
        <row r="1321">
          <cell r="A1321" t="str">
            <v>300107</v>
          </cell>
          <cell r="B1321" t="str">
            <v>Barra de apoio reta, para pessoas com mobilidade reduzida, em tubo de alumínio, comprimento de 500 mm, acabamento com pintura epóxi</v>
          </cell>
          <cell r="C1321" t="str">
            <v>un</v>
          </cell>
          <cell r="D1321">
            <v>85.97</v>
          </cell>
          <cell r="E1321">
            <v>6.44</v>
          </cell>
          <cell r="F1321">
            <v>92.41</v>
          </cell>
        </row>
        <row r="1322">
          <cell r="A1322" t="str">
            <v>300108</v>
          </cell>
          <cell r="B1322" t="str">
            <v>Barra de apoio reta, para pessoas com mobilidade reduzida, em tubo de alumínio, comprimento de 800 mm, acabamento com pintura epóxi</v>
          </cell>
          <cell r="C1322" t="str">
            <v>un</v>
          </cell>
          <cell r="D1322">
            <v>106.09</v>
          </cell>
          <cell r="E1322">
            <v>6.44</v>
          </cell>
          <cell r="F1322">
            <v>112.53</v>
          </cell>
        </row>
        <row r="1323">
          <cell r="A1323" t="str">
            <v>300109</v>
          </cell>
          <cell r="B1323" t="str">
            <v>Barra de apoio, em ângulo de 90°, para pessoas com mobilidade reduzida, em tubo de alumínio de 800 x 800 mm, acabamento com pintura epóxi</v>
          </cell>
          <cell r="C1323" t="str">
            <v>un</v>
          </cell>
          <cell r="D1323">
            <v>213.87</v>
          </cell>
          <cell r="E1323">
            <v>6.44</v>
          </cell>
          <cell r="F1323">
            <v>220.31</v>
          </cell>
        </row>
        <row r="1324">
          <cell r="A1324" t="str">
            <v>300110</v>
          </cell>
          <cell r="B1324" t="str">
            <v>Barra de apoio reta, para pessoas com mobilidade reduzida, em tubo de alumínio, comprimento de 900 mm, acabamento com pintura epóxi</v>
          </cell>
          <cell r="C1324" t="str">
            <v>un</v>
          </cell>
          <cell r="D1324">
            <v>99.990000000000009</v>
          </cell>
          <cell r="E1324">
            <v>6.44</v>
          </cell>
          <cell r="F1324">
            <v>106.43</v>
          </cell>
        </row>
        <row r="1325">
          <cell r="A1325" t="str">
            <v>300111</v>
          </cell>
          <cell r="B1325" t="str">
            <v>Barra de proteção de sifão, para pessoas com mobilidade reduzida, em tubo de alumínio, acabamento com pintura epóxi</v>
          </cell>
          <cell r="C1325" t="str">
            <v>un</v>
          </cell>
          <cell r="D1325">
            <v>191</v>
          </cell>
          <cell r="E1325">
            <v>6.44</v>
          </cell>
          <cell r="F1325">
            <v>197.44</v>
          </cell>
        </row>
        <row r="1326">
          <cell r="A1326" t="str">
            <v>300112</v>
          </cell>
          <cell r="B1326" t="str">
            <v>Barra de apoio reta, para pessoas com mobilidade reduzida, em tubo de aço inoxidável de 1 1/4´ x 400 mm</v>
          </cell>
          <cell r="C1326" t="str">
            <v>un</v>
          </cell>
          <cell r="D1326">
            <v>85.53</v>
          </cell>
          <cell r="E1326">
            <v>6.44</v>
          </cell>
          <cell r="F1326">
            <v>91.97</v>
          </cell>
        </row>
        <row r="1327">
          <cell r="A1327" t="str">
            <v>300113</v>
          </cell>
          <cell r="B1327" t="str">
            <v>Barra de proteção para lavatório, para pessoas com mobilidade reduzida, em tubo de alumínio acabamento com pintura epóxi</v>
          </cell>
          <cell r="C1327" t="str">
            <v>un</v>
          </cell>
          <cell r="D1327">
            <v>363</v>
          </cell>
          <cell r="E1327">
            <v>10.74</v>
          </cell>
          <cell r="F1327">
            <v>373.74</v>
          </cell>
        </row>
        <row r="1328">
          <cell r="A1328" t="str">
            <v>300303</v>
          </cell>
          <cell r="B1328" t="str">
            <v>Bebedouro elétrico de pressão em aço inoxidável, capacidade de refrigeração de 06 l/h</v>
          </cell>
          <cell r="C1328" t="str">
            <v>un</v>
          </cell>
          <cell r="D1328">
            <v>1325.7</v>
          </cell>
          <cell r="E1328">
            <v>33.28</v>
          </cell>
          <cell r="F1328">
            <v>1358.98</v>
          </cell>
        </row>
        <row r="1329">
          <cell r="A1329" t="str">
            <v>300304</v>
          </cell>
          <cell r="B1329" t="str">
            <v>Bebedouro elétrico de pressão em aço inoxidável, capacidade de refrigeração de 16,6 l/h</v>
          </cell>
          <cell r="C1329" t="str">
            <v>un</v>
          </cell>
          <cell r="D1329">
            <v>1906.3600000000001</v>
          </cell>
          <cell r="E1329">
            <v>33.28</v>
          </cell>
          <cell r="F1329">
            <v>1939.64</v>
          </cell>
        </row>
        <row r="1330">
          <cell r="A1330" t="str">
            <v>300401</v>
          </cell>
          <cell r="B1330" t="str">
            <v>Revestimento em borracha sintética colorida de 5,0 mm, para sinalização tátil de alerta / direcional - assentamento argamassado</v>
          </cell>
          <cell r="C1330" t="str">
            <v>m²</v>
          </cell>
          <cell r="D1330">
            <v>147.29</v>
          </cell>
          <cell r="E1330">
            <v>11.8</v>
          </cell>
          <cell r="F1330">
            <v>159.09</v>
          </cell>
        </row>
        <row r="1331">
          <cell r="A1331" t="str">
            <v>300402</v>
          </cell>
          <cell r="B1331" t="str">
            <v>Revestimento em borracha sintética colorida de 5,0 mm, para sinalização tátil de alerta / direcional - colado</v>
          </cell>
          <cell r="C1331" t="str">
            <v>m²</v>
          </cell>
          <cell r="D1331">
            <v>113.51</v>
          </cell>
          <cell r="E1331">
            <v>4.93</v>
          </cell>
          <cell r="F1331">
            <v>118.44</v>
          </cell>
        </row>
        <row r="1332">
          <cell r="A1332" t="str">
            <v>300403</v>
          </cell>
          <cell r="B1332" t="str">
            <v>Piso em ladrilho hidráulico podotátil várias cores 25 x 25 x 2,5 cm, assentado com argamassa mista</v>
          </cell>
          <cell r="C1332" t="str">
            <v>m²</v>
          </cell>
          <cell r="D1332">
            <v>61.63</v>
          </cell>
          <cell r="E1332">
            <v>30.63</v>
          </cell>
          <cell r="F1332">
            <v>92.26</v>
          </cell>
        </row>
        <row r="1333">
          <cell r="A1333" t="str">
            <v>300404</v>
          </cell>
          <cell r="B1333" t="str">
            <v>Faixa em policarbonato para sinalização tátil fotoluminescente, para degraus, comprimento de 20 cm</v>
          </cell>
          <cell r="C1333" t="str">
            <v>un</v>
          </cell>
          <cell r="D1333">
            <v>2.8000000000000003</v>
          </cell>
          <cell r="E1333">
            <v>0.75</v>
          </cell>
          <cell r="F1333">
            <v>3.5500000000000003</v>
          </cell>
        </row>
        <row r="1334">
          <cell r="A1334" t="str">
            <v>300406</v>
          </cell>
          <cell r="B1334" t="str">
            <v>Revestimento em chapa de aço inoxidável para proteção de portas, altura de 40 cm</v>
          </cell>
          <cell r="C1334" t="str">
            <v>m</v>
          </cell>
          <cell r="D1334">
            <v>235.49</v>
          </cell>
          <cell r="E1334">
            <v>0</v>
          </cell>
          <cell r="F1334">
            <v>235.49</v>
          </cell>
        </row>
        <row r="1335">
          <cell r="A1335" t="str">
            <v>300407</v>
          </cell>
          <cell r="B1335" t="str">
            <v>Rejuntamento de piso em ladrilho hidráulico (25 x 25 x 2,5 cm) com argamassa industrializada para rejunte, juntas de 2 mm</v>
          </cell>
          <cell r="C1335" t="str">
            <v>m²</v>
          </cell>
          <cell r="D1335">
            <v>1.98</v>
          </cell>
          <cell r="E1335">
            <v>4.8499999999999996</v>
          </cell>
          <cell r="F1335">
            <v>6.83</v>
          </cell>
        </row>
        <row r="1336">
          <cell r="A1336" t="str">
            <v>300409</v>
          </cell>
          <cell r="B1336" t="str">
            <v>Sinalização visual de degraus com pintura esmalte epóxi, comprimento de 20 cm</v>
          </cell>
          <cell r="C1336" t="str">
            <v>un</v>
          </cell>
          <cell r="D1336">
            <v>0.26</v>
          </cell>
          <cell r="E1336">
            <v>7.08</v>
          </cell>
          <cell r="F1336">
            <v>7.34</v>
          </cell>
        </row>
        <row r="1337">
          <cell r="A1337" t="str">
            <v>300410</v>
          </cell>
          <cell r="B1337" t="str">
            <v>Piso tátil de concreto, alerta / direcional, intertravado, espessura de 6 cm, com rejunte em areia</v>
          </cell>
          <cell r="C1337" t="str">
            <v>m²</v>
          </cell>
          <cell r="D1337">
            <v>57.59</v>
          </cell>
          <cell r="E1337">
            <v>7.6400000000000006</v>
          </cell>
          <cell r="F1337">
            <v>65.23</v>
          </cell>
        </row>
        <row r="1338">
          <cell r="A1338" t="str">
            <v>300411</v>
          </cell>
          <cell r="B1338" t="str">
            <v>Revestimento em porcelanato antiderrapante de alerta / direcional, grupo de absorção BI-a, rejuntado</v>
          </cell>
          <cell r="C1338" t="str">
            <v>m²</v>
          </cell>
          <cell r="D1338">
            <v>337.01</v>
          </cell>
          <cell r="E1338">
            <v>19.2</v>
          </cell>
          <cell r="F1338">
            <v>356.21</v>
          </cell>
        </row>
        <row r="1339">
          <cell r="A1339" t="str">
            <v>300601</v>
          </cell>
          <cell r="B1339" t="str">
            <v>Placa para sinalização tátil (início ou final) em braille para corrimão</v>
          </cell>
          <cell r="C1339" t="str">
            <v>un</v>
          </cell>
          <cell r="D1339">
            <v>13.05</v>
          </cell>
          <cell r="E1339">
            <v>0.75</v>
          </cell>
          <cell r="F1339">
            <v>13.8</v>
          </cell>
        </row>
        <row r="1340">
          <cell r="A1340" t="str">
            <v>300602</v>
          </cell>
          <cell r="B1340" t="str">
            <v>Placa para sinalização tátil (pavimento) em braille para corrimão</v>
          </cell>
          <cell r="C1340" t="str">
            <v>un</v>
          </cell>
          <cell r="D1340">
            <v>13.05</v>
          </cell>
          <cell r="E1340">
            <v>0.75</v>
          </cell>
          <cell r="F1340">
            <v>13.8</v>
          </cell>
        </row>
        <row r="1341">
          <cell r="A1341" t="str">
            <v>300603</v>
          </cell>
          <cell r="B1341" t="str">
            <v>Anel de borracha para sinalização tátil para corrimão, diâmetro de 4,5 cm</v>
          </cell>
          <cell r="C1341" t="str">
            <v>un</v>
          </cell>
          <cell r="D1341">
            <v>21</v>
          </cell>
          <cell r="E1341">
            <v>0.75</v>
          </cell>
          <cell r="F1341">
            <v>21.75</v>
          </cell>
        </row>
        <row r="1342">
          <cell r="A1342" t="str">
            <v>300604</v>
          </cell>
          <cell r="B1342" t="str">
            <v>Sinalização com pictograma para vaga de estacionamento em tinta acrílica fosca, para pessoas com mobilidade reduzida</v>
          </cell>
          <cell r="C1342" t="str">
            <v>un</v>
          </cell>
          <cell r="D1342">
            <v>240.58</v>
          </cell>
          <cell r="E1342">
            <v>35.700000000000003</v>
          </cell>
          <cell r="F1342">
            <v>276.27999999999997</v>
          </cell>
        </row>
        <row r="1343">
          <cell r="A1343" t="str">
            <v>300605</v>
          </cell>
          <cell r="B1343" t="str">
            <v>Tinta acrílica para sinalização visual de piso, com acabamento microtexturizado e antiderrapante</v>
          </cell>
          <cell r="C1343" t="str">
            <v>m</v>
          </cell>
          <cell r="D1343">
            <v>17.55</v>
          </cell>
          <cell r="E1343">
            <v>10.73</v>
          </cell>
          <cell r="F1343">
            <v>28.28</v>
          </cell>
        </row>
        <row r="1344">
          <cell r="A1344" t="str">
            <v>300606</v>
          </cell>
          <cell r="B1344" t="str">
            <v>Sinalização de emergência visual e sonora</v>
          </cell>
          <cell r="C1344" t="str">
            <v>cj</v>
          </cell>
          <cell r="D1344">
            <v>660</v>
          </cell>
          <cell r="E1344">
            <v>11.370000000000001</v>
          </cell>
          <cell r="F1344">
            <v>671.37</v>
          </cell>
        </row>
        <row r="1345">
          <cell r="A1345" t="str">
            <v>300801</v>
          </cell>
          <cell r="B1345" t="str">
            <v>Bacia sifonada de louça sem tampa, para pessoas com mobilidade reduzida - 6 litros</v>
          </cell>
          <cell r="C1345" t="str">
            <v>un</v>
          </cell>
          <cell r="D1345">
            <v>421.40000000000003</v>
          </cell>
          <cell r="E1345">
            <v>28.580000000000002</v>
          </cell>
          <cell r="F1345">
            <v>449.98</v>
          </cell>
        </row>
        <row r="1346">
          <cell r="A1346" t="str">
            <v>300802</v>
          </cell>
          <cell r="B1346" t="str">
            <v>Assento para bacia sanitária com abertura frontal, para pessoas com mobilidade reduzida</v>
          </cell>
          <cell r="C1346" t="str">
            <v>un</v>
          </cell>
          <cell r="D1346">
            <v>499.01</v>
          </cell>
          <cell r="E1346">
            <v>1.41</v>
          </cell>
          <cell r="F1346">
            <v>500.42</v>
          </cell>
        </row>
        <row r="1347">
          <cell r="A1347" t="str">
            <v>300803</v>
          </cell>
          <cell r="B1347" t="str">
            <v>Assento articulado para banho, em alumínio com pintura epóxi de 700 x 450 mm</v>
          </cell>
          <cell r="C1347" t="str">
            <v>un</v>
          </cell>
          <cell r="D1347">
            <v>626.91999999999996</v>
          </cell>
          <cell r="E1347">
            <v>2.4300000000000002</v>
          </cell>
          <cell r="F1347">
            <v>629.35</v>
          </cell>
        </row>
        <row r="1348">
          <cell r="A1348" t="str">
            <v>300804</v>
          </cell>
          <cell r="B1348" t="str">
            <v>Lavatório de louça para canto sem coluna para pessoas com mobilidade reduzida</v>
          </cell>
          <cell r="C1348" t="str">
            <v>un</v>
          </cell>
          <cell r="D1348">
            <v>673.33</v>
          </cell>
          <cell r="E1348">
            <v>33.28</v>
          </cell>
          <cell r="F1348">
            <v>706.61</v>
          </cell>
        </row>
        <row r="1349">
          <cell r="A1349" t="str">
            <v>300805</v>
          </cell>
          <cell r="B1349" t="str">
            <v>Trocador acessível em MDF com revestimento em laminado melamínico de 180x80cm</v>
          </cell>
          <cell r="C1349" t="str">
            <v>un</v>
          </cell>
          <cell r="D1349">
            <v>967.88</v>
          </cell>
          <cell r="E1349">
            <v>171.9</v>
          </cell>
          <cell r="F1349">
            <v>1139.78</v>
          </cell>
        </row>
        <row r="1350">
          <cell r="A1350" t="str">
            <v>300806</v>
          </cell>
          <cell r="B1350" t="str">
            <v>Bacia sifonada de louça sem tampa, linha tradicional, para pessoas com mobilidade reduzida - 6 litros</v>
          </cell>
          <cell r="C1350" t="str">
            <v>un</v>
          </cell>
          <cell r="D1350">
            <v>415.19</v>
          </cell>
          <cell r="E1350">
            <v>28.580000000000002</v>
          </cell>
          <cell r="F1350">
            <v>443.77</v>
          </cell>
        </row>
        <row r="1351">
          <cell r="A1351" t="str">
            <v>301001</v>
          </cell>
          <cell r="B1351" t="str">
            <v>Fechadura com maçaneta para pessoas com mobilidade reduzida, em alumínio</v>
          </cell>
          <cell r="C1351" t="str">
            <v>un</v>
          </cell>
          <cell r="D1351">
            <v>555.82000000000005</v>
          </cell>
          <cell r="E1351">
            <v>31.310000000000002</v>
          </cell>
          <cell r="F1351">
            <v>587.13</v>
          </cell>
        </row>
        <row r="1352">
          <cell r="A1352" t="str">
            <v>301201</v>
          </cell>
          <cell r="B1352" t="str">
            <v>Rampa de acessibilidade pré-fabricada de concreto nas dimensões 2,20 x 1,86 x 1,20 m</v>
          </cell>
          <cell r="C1352" t="str">
            <v>un</v>
          </cell>
          <cell r="D1352">
            <v>568.13</v>
          </cell>
          <cell r="E1352">
            <v>43.550000000000004</v>
          </cell>
          <cell r="F1352">
            <v>611.67999999999995</v>
          </cell>
        </row>
        <row r="1353">
          <cell r="A1353" t="str">
            <v>301401</v>
          </cell>
          <cell r="B1353" t="str">
            <v>Elevador de uso restrito a pessoas com mobilidade reduzida com 02 paradas - uso interno em alvenaria</v>
          </cell>
          <cell r="C1353" t="str">
            <v>cj</v>
          </cell>
          <cell r="D1353">
            <v>53000</v>
          </cell>
          <cell r="E1353">
            <v>0</v>
          </cell>
          <cell r="F1353">
            <v>53000</v>
          </cell>
        </row>
        <row r="1354">
          <cell r="A1354" t="str">
            <v>301402</v>
          </cell>
          <cell r="B1354" t="str">
            <v>Elevador de uso restrito a pessoas com mobilidade reduzida com 03 paradas - uso interno em alvenaria</v>
          </cell>
          <cell r="C1354" t="str">
            <v>cj</v>
          </cell>
          <cell r="D1354">
            <v>56000</v>
          </cell>
          <cell r="E1354">
            <v>0</v>
          </cell>
          <cell r="F1354">
            <v>56000</v>
          </cell>
        </row>
        <row r="1355">
          <cell r="A1355" t="str">
            <v>301403</v>
          </cell>
          <cell r="B1355" t="str">
            <v>Plataforma para elevação até 2,00 m, nas dimensões de 900 x 1400 mm - percurso até 1,00 m de altura</v>
          </cell>
          <cell r="C1355" t="str">
            <v>cj</v>
          </cell>
          <cell r="D1355">
            <v>37066.5</v>
          </cell>
          <cell r="E1355">
            <v>0</v>
          </cell>
          <cell r="F1355">
            <v>37066.5</v>
          </cell>
        </row>
        <row r="1356">
          <cell r="A1356" t="str">
            <v>301404</v>
          </cell>
          <cell r="B1356" t="str">
            <v>Plataforma para elevação até 2,00 m, nas dimensões de 900 x 1400 mm - percurso superior a 1,00 m de altura</v>
          </cell>
          <cell r="C1356" t="str">
            <v>cj</v>
          </cell>
          <cell r="D1356">
            <v>38066.5</v>
          </cell>
          <cell r="E1356">
            <v>0</v>
          </cell>
          <cell r="F1356">
            <v>38066.5</v>
          </cell>
        </row>
        <row r="1357">
          <cell r="A1357" t="str">
            <v>320601</v>
          </cell>
          <cell r="B1357" t="str">
            <v>Lã de vidro e/ou lã de rocha com espessura de 1´</v>
          </cell>
          <cell r="C1357" t="str">
            <v>m²</v>
          </cell>
          <cell r="D1357">
            <v>8.34</v>
          </cell>
          <cell r="E1357">
            <v>1.94</v>
          </cell>
          <cell r="F1357">
            <v>10.28</v>
          </cell>
        </row>
        <row r="1358">
          <cell r="A1358" t="str">
            <v>320603</v>
          </cell>
          <cell r="B1358" t="str">
            <v>Lã de vidro e/ou lã de rocha com espessura de 2´</v>
          </cell>
          <cell r="C1358" t="str">
            <v>m²</v>
          </cell>
          <cell r="D1358">
            <v>13.17</v>
          </cell>
          <cell r="E1358">
            <v>1.94</v>
          </cell>
          <cell r="F1358">
            <v>15.11</v>
          </cell>
        </row>
        <row r="1359">
          <cell r="A1359" t="str">
            <v>320612</v>
          </cell>
          <cell r="B1359" t="str">
            <v>Argila expandida</v>
          </cell>
          <cell r="C1359" t="str">
            <v>m³</v>
          </cell>
          <cell r="D1359">
            <v>241.44</v>
          </cell>
          <cell r="E1359">
            <v>27.19</v>
          </cell>
          <cell r="F1359">
            <v>268.63</v>
          </cell>
        </row>
        <row r="1360">
          <cell r="A1360" t="str">
            <v>320613</v>
          </cell>
          <cell r="B1360" t="str">
            <v>Espuma flexível de poliuretano poliéter/poliéster para absorção acústica, espessura de 5,0 cm</v>
          </cell>
          <cell r="C1360" t="str">
            <v>m²</v>
          </cell>
          <cell r="D1360">
            <v>82.320000000000007</v>
          </cell>
          <cell r="E1360">
            <v>3.5500000000000003</v>
          </cell>
          <cell r="F1360">
            <v>85.87</v>
          </cell>
        </row>
        <row r="1361">
          <cell r="A1361" t="str">
            <v>320615</v>
          </cell>
          <cell r="B1361" t="str">
            <v>Lâmina refletiva revestida em alumínio nas duas faces, com reforço interno, para isolação térmica</v>
          </cell>
          <cell r="C1361" t="str">
            <v>m²</v>
          </cell>
          <cell r="D1361">
            <v>8.6999999999999993</v>
          </cell>
          <cell r="E1361">
            <v>5.1100000000000003</v>
          </cell>
          <cell r="F1361">
            <v>13.81</v>
          </cell>
        </row>
        <row r="1362">
          <cell r="A1362" t="str">
            <v>320623</v>
          </cell>
          <cell r="B1362" t="str">
            <v>Película de controle solar refletiva para aplicação em vidro</v>
          </cell>
          <cell r="C1362" t="str">
            <v>m²</v>
          </cell>
          <cell r="D1362">
            <v>29.810000000000002</v>
          </cell>
          <cell r="E1362">
            <v>0</v>
          </cell>
          <cell r="F1362">
            <v>29.810000000000002</v>
          </cell>
        </row>
        <row r="1363">
          <cell r="A1363" t="str">
            <v>320635</v>
          </cell>
          <cell r="B1363" t="str">
            <v>Membrana isolante térmica e impermeabilizante, acabamento em alumínio e coating acrílico</v>
          </cell>
          <cell r="C1363" t="str">
            <v>m²</v>
          </cell>
          <cell r="D1363">
            <v>8.02</v>
          </cell>
          <cell r="E1363">
            <v>5.1100000000000003</v>
          </cell>
          <cell r="F1363">
            <v>13.13</v>
          </cell>
        </row>
        <row r="1364">
          <cell r="A1364" t="str">
            <v>320704</v>
          </cell>
          <cell r="B1364" t="str">
            <v>Junta plástica de 3/4´ x 1/8´</v>
          </cell>
          <cell r="C1364" t="str">
            <v>m</v>
          </cell>
          <cell r="D1364">
            <v>0.97</v>
          </cell>
          <cell r="E1364">
            <v>3.2</v>
          </cell>
          <cell r="F1364">
            <v>4.17</v>
          </cell>
        </row>
        <row r="1365">
          <cell r="A1365" t="str">
            <v>320706</v>
          </cell>
          <cell r="B1365" t="str">
            <v>Junta de latão bitola de 1/8´</v>
          </cell>
          <cell r="C1365" t="str">
            <v>m</v>
          </cell>
          <cell r="D1365">
            <v>18.2</v>
          </cell>
          <cell r="E1365">
            <v>3.2</v>
          </cell>
          <cell r="F1365">
            <v>21.400000000000002</v>
          </cell>
        </row>
        <row r="1366">
          <cell r="A1366" t="str">
            <v>320709</v>
          </cell>
          <cell r="B1366" t="str">
            <v>Junta de dilatação ou vedação com mastique de silicone, 1,0 x 0,5 cm - inclusive guia de apoio em polietileno</v>
          </cell>
          <cell r="C1366" t="str">
            <v>m</v>
          </cell>
          <cell r="D1366">
            <v>4.3600000000000003</v>
          </cell>
          <cell r="E1366">
            <v>1.47</v>
          </cell>
          <cell r="F1366">
            <v>5.83</v>
          </cell>
        </row>
        <row r="1367">
          <cell r="A1367" t="str">
            <v>320711</v>
          </cell>
          <cell r="B1367" t="str">
            <v>Junta a base de asfalto oxidado a quente</v>
          </cell>
          <cell r="C1367" t="str">
            <v>cm³</v>
          </cell>
          <cell r="D1367">
            <v>0.03</v>
          </cell>
          <cell r="E1367">
            <v>0.03</v>
          </cell>
          <cell r="F1367">
            <v>0.06</v>
          </cell>
        </row>
        <row r="1368">
          <cell r="A1368" t="str">
            <v>320712</v>
          </cell>
          <cell r="B1368" t="str">
            <v>Mangueira plástica flexível para junta de dilatação</v>
          </cell>
          <cell r="C1368" t="str">
            <v>m</v>
          </cell>
          <cell r="D1368">
            <v>2.34</v>
          </cell>
          <cell r="E1368">
            <v>2.35</v>
          </cell>
          <cell r="F1368">
            <v>4.6900000000000004</v>
          </cell>
        </row>
        <row r="1369">
          <cell r="A1369" t="str">
            <v>320716</v>
          </cell>
          <cell r="B1369" t="str">
            <v>Junta de dilatação elástica a base de poliuretano</v>
          </cell>
          <cell r="C1369" t="str">
            <v>cm³</v>
          </cell>
          <cell r="D1369">
            <v>0.08</v>
          </cell>
          <cell r="E1369">
            <v>0.06</v>
          </cell>
          <cell r="F1369">
            <v>0.14000000000000001</v>
          </cell>
        </row>
        <row r="1370">
          <cell r="A1370" t="str">
            <v>320801</v>
          </cell>
          <cell r="B1370" t="str">
            <v>Junta estrutural com poliestireno expandido de alta densidade P-III, espessura de 10 mm</v>
          </cell>
          <cell r="C1370" t="str">
            <v>m²</v>
          </cell>
          <cell r="D1370">
            <v>5.0199999999999996</v>
          </cell>
          <cell r="E1370">
            <v>1.46</v>
          </cell>
          <cell r="F1370">
            <v>6.48</v>
          </cell>
        </row>
        <row r="1371">
          <cell r="A1371" t="str">
            <v>320803</v>
          </cell>
          <cell r="B1371" t="str">
            <v>Junta estrutural com poliestireno expandido de alta densidade P-III, espessura de 20 mm</v>
          </cell>
          <cell r="C1371" t="str">
            <v>m²</v>
          </cell>
          <cell r="D1371">
            <v>10.27</v>
          </cell>
          <cell r="E1371">
            <v>1.46</v>
          </cell>
          <cell r="F1371">
            <v>11.73</v>
          </cell>
        </row>
        <row r="1372">
          <cell r="A1372" t="str">
            <v>320805</v>
          </cell>
          <cell r="B1372" t="str">
            <v>Junta estrutural com perfilado termoplástico em PVC, perfil O-12</v>
          </cell>
          <cell r="C1372" t="str">
            <v>m</v>
          </cell>
          <cell r="D1372">
            <v>32.450000000000003</v>
          </cell>
          <cell r="E1372">
            <v>9.9700000000000006</v>
          </cell>
          <cell r="F1372">
            <v>42.42</v>
          </cell>
        </row>
        <row r="1373">
          <cell r="A1373" t="str">
            <v>320806</v>
          </cell>
          <cell r="B1373" t="str">
            <v>Junta estrutural com perfilado termoplástico em PVC, perfil O-22</v>
          </cell>
          <cell r="C1373" t="str">
            <v>m</v>
          </cell>
          <cell r="D1373">
            <v>42.02</v>
          </cell>
          <cell r="E1373">
            <v>9.9700000000000006</v>
          </cell>
          <cell r="F1373">
            <v>51.99</v>
          </cell>
        </row>
        <row r="1374">
          <cell r="A1374" t="str">
            <v>320807</v>
          </cell>
          <cell r="B1374" t="str">
            <v>Junta estrutural com perfil elastomérico para fissuras, painéis e estruturas em geral, movimentação máxima 15 mm</v>
          </cell>
          <cell r="C1374" t="str">
            <v>m</v>
          </cell>
          <cell r="D1374">
            <v>111.25</v>
          </cell>
          <cell r="E1374">
            <v>0</v>
          </cell>
          <cell r="F1374">
            <v>111.25</v>
          </cell>
        </row>
        <row r="1375">
          <cell r="A1375" t="str">
            <v>320809</v>
          </cell>
          <cell r="B1375" t="str">
            <v>Junta estrutural com perfil elastomérico para fissuras, painéis e estruturas em geral, movimentação máxima 30 mm</v>
          </cell>
          <cell r="C1375" t="str">
            <v>m</v>
          </cell>
          <cell r="D1375">
            <v>183.62</v>
          </cell>
          <cell r="E1375">
            <v>0</v>
          </cell>
          <cell r="F1375">
            <v>183.62</v>
          </cell>
        </row>
        <row r="1376">
          <cell r="A1376" t="str">
            <v>320810</v>
          </cell>
          <cell r="B1376" t="str">
            <v>Junta Jeene JJ 2540 VV com lábios poliméricos</v>
          </cell>
          <cell r="C1376" t="str">
            <v>m</v>
          </cell>
          <cell r="D1376">
            <v>440.3</v>
          </cell>
          <cell r="E1376">
            <v>4.8600000000000003</v>
          </cell>
          <cell r="F1376">
            <v>445.16</v>
          </cell>
        </row>
        <row r="1377">
          <cell r="A1377" t="str">
            <v>320811</v>
          </cell>
          <cell r="B1377" t="str">
            <v>Junta estrutural com perfil elastomérico e lábios poliméricos para obras de arte, movimentação máxima 40 mm</v>
          </cell>
          <cell r="C1377" t="str">
            <v>m</v>
          </cell>
          <cell r="D1377">
            <v>440.3</v>
          </cell>
          <cell r="E1377">
            <v>0</v>
          </cell>
          <cell r="F1377">
            <v>440.3</v>
          </cell>
        </row>
        <row r="1378">
          <cell r="A1378" t="str">
            <v>320813</v>
          </cell>
          <cell r="B1378" t="str">
            <v>Junta estrutural com perfil elastomérico e lábios poliméricos para obras de arte, movimentação máxima 55 mm</v>
          </cell>
          <cell r="C1378" t="str">
            <v>m</v>
          </cell>
          <cell r="D1378">
            <v>592.13</v>
          </cell>
          <cell r="E1378">
            <v>0</v>
          </cell>
          <cell r="F1378">
            <v>592.13</v>
          </cell>
        </row>
        <row r="1379">
          <cell r="A1379" t="str">
            <v>320816</v>
          </cell>
          <cell r="B1379" t="str">
            <v>Junta elástica estrutural de neoprene</v>
          </cell>
          <cell r="C1379" t="str">
            <v>m</v>
          </cell>
          <cell r="D1379">
            <v>139.9</v>
          </cell>
          <cell r="E1379">
            <v>0</v>
          </cell>
          <cell r="F1379">
            <v>139.9</v>
          </cell>
        </row>
        <row r="1380">
          <cell r="A1380" t="str">
            <v>320902</v>
          </cell>
          <cell r="B1380" t="str">
            <v>Chapa de aço em bitolas medias</v>
          </cell>
          <cell r="C1380" t="str">
            <v>kg</v>
          </cell>
          <cell r="D1380">
            <v>3.0300000000000002</v>
          </cell>
          <cell r="E1380">
            <v>6.42</v>
          </cell>
          <cell r="F1380">
            <v>9.4499999999999993</v>
          </cell>
        </row>
        <row r="1381">
          <cell r="A1381" t="str">
            <v>320904</v>
          </cell>
          <cell r="B1381" t="str">
            <v>Apoio em placa de neoprene fretado</v>
          </cell>
          <cell r="C1381" t="str">
            <v>dm³</v>
          </cell>
          <cell r="D1381">
            <v>84.15</v>
          </cell>
          <cell r="E1381">
            <v>4.28</v>
          </cell>
          <cell r="F1381">
            <v>88.43</v>
          </cell>
        </row>
        <row r="1382">
          <cell r="A1382" t="str">
            <v>321005</v>
          </cell>
          <cell r="B1382" t="str">
            <v>Proteção anticorrosiva, a base de resina epóxi com alcatrão, para ramais sob a terra, com DN até 1´</v>
          </cell>
          <cell r="C1382" t="str">
            <v>m</v>
          </cell>
          <cell r="D1382">
            <v>1.8</v>
          </cell>
          <cell r="E1382">
            <v>1.31</v>
          </cell>
          <cell r="F1382">
            <v>3.11</v>
          </cell>
        </row>
        <row r="1383">
          <cell r="A1383" t="str">
            <v>321006</v>
          </cell>
          <cell r="B1383" t="str">
            <v>Proteção anticorrosiva, a base de resina epóxi com alcatrão, para ramais sob a terra, com DN acima de 1´ até 2´</v>
          </cell>
          <cell r="C1383" t="str">
            <v>m</v>
          </cell>
          <cell r="D1383">
            <v>3.6</v>
          </cell>
          <cell r="E1383">
            <v>2.63</v>
          </cell>
          <cell r="F1383">
            <v>6.23</v>
          </cell>
        </row>
        <row r="1384">
          <cell r="A1384" t="str">
            <v>321007</v>
          </cell>
          <cell r="B1384" t="str">
            <v>Proteção anticorrosiva, a base de resina epóxi com alcatrão, para ramais sob a terra, com DN acima de 2´ até 3´</v>
          </cell>
          <cell r="C1384" t="str">
            <v>m</v>
          </cell>
          <cell r="D1384">
            <v>5.39</v>
          </cell>
          <cell r="E1384">
            <v>3.95</v>
          </cell>
          <cell r="F1384">
            <v>9.34</v>
          </cell>
        </row>
        <row r="1385">
          <cell r="A1385" t="str">
            <v>321008</v>
          </cell>
          <cell r="B1385" t="str">
            <v>Proteção anticorrosiva, a base de resina epóxi com alcatrão, para ramais sob a terra, com DN acima de 3´ até 4´</v>
          </cell>
          <cell r="C1385" t="str">
            <v>m</v>
          </cell>
          <cell r="D1385">
            <v>7.19</v>
          </cell>
          <cell r="E1385">
            <v>5.26</v>
          </cell>
          <cell r="F1385">
            <v>12.450000000000001</v>
          </cell>
        </row>
        <row r="1386">
          <cell r="A1386" t="str">
            <v>321009</v>
          </cell>
          <cell r="B1386" t="str">
            <v>Proteção anticorrosiva, com fita adesiva, para ramais sob a terra, com DN até 1´</v>
          </cell>
          <cell r="C1386" t="str">
            <v>m</v>
          </cell>
          <cell r="D1386">
            <v>9.66</v>
          </cell>
          <cell r="E1386">
            <v>0.78</v>
          </cell>
          <cell r="F1386">
            <v>10.44</v>
          </cell>
        </row>
        <row r="1387">
          <cell r="A1387" t="str">
            <v>321010</v>
          </cell>
          <cell r="B1387" t="str">
            <v>Proteção anticorrosiva, com fita adesiva, para ramais sob a terra, com DN acima de 1´ até 2´</v>
          </cell>
          <cell r="C1387" t="str">
            <v>m</v>
          </cell>
          <cell r="D1387">
            <v>17.43</v>
          </cell>
          <cell r="E1387">
            <v>1.1000000000000001</v>
          </cell>
          <cell r="F1387">
            <v>18.53</v>
          </cell>
        </row>
        <row r="1388">
          <cell r="A1388" t="str">
            <v>321011</v>
          </cell>
          <cell r="B1388" t="str">
            <v>Proteção anticorrosiva, com fita adesiva, para ramais sob a terra, com DN acima de 2´ até 3´</v>
          </cell>
          <cell r="C1388" t="str">
            <v>m</v>
          </cell>
          <cell r="D1388">
            <v>25.650000000000002</v>
          </cell>
          <cell r="E1388">
            <v>1.41</v>
          </cell>
          <cell r="F1388">
            <v>27.060000000000002</v>
          </cell>
        </row>
        <row r="1389">
          <cell r="A1389" t="str">
            <v>321012</v>
          </cell>
          <cell r="B1389" t="str">
            <v>Proteção anticorrosiva, com fita adesiva, para ramais sob a terra, com DN acima de 3´ até 4´</v>
          </cell>
          <cell r="C1389" t="str">
            <v>m</v>
          </cell>
          <cell r="D1389">
            <v>32.979999999999997</v>
          </cell>
          <cell r="E1389">
            <v>1.72</v>
          </cell>
          <cell r="F1389">
            <v>34.700000000000003</v>
          </cell>
        </row>
        <row r="1390">
          <cell r="A1390" t="str">
            <v>321014</v>
          </cell>
          <cell r="B1390" t="str">
            <v>Proteção anticorrosiva, com fita adesiva, para ramais sob a terra, com DN acima de 5´ até 6´</v>
          </cell>
          <cell r="C1390" t="str">
            <v>m</v>
          </cell>
          <cell r="D1390">
            <v>48.6</v>
          </cell>
          <cell r="E1390">
            <v>3.62</v>
          </cell>
          <cell r="F1390">
            <v>52.22</v>
          </cell>
        </row>
        <row r="1391">
          <cell r="A1391" t="str">
            <v>321016</v>
          </cell>
          <cell r="B1391" t="str">
            <v>Proteção anticorrosiva, a base de resina epóxi com alcatrão, para ramais sob a terra, com DN acima de 5´ até 6´</v>
          </cell>
          <cell r="C1391" t="str">
            <v>m</v>
          </cell>
          <cell r="D1391">
            <v>10.790000000000001</v>
          </cell>
          <cell r="E1391">
            <v>7.9</v>
          </cell>
          <cell r="F1391">
            <v>18.690000000000001</v>
          </cell>
        </row>
        <row r="1392">
          <cell r="A1392" t="str">
            <v>321101</v>
          </cell>
          <cell r="B1392" t="str">
            <v>Calha isolante com lã de vidro e/ou lã de rocha, espessura de 1´, para tubulação de 2´</v>
          </cell>
          <cell r="C1392" t="str">
            <v>m</v>
          </cell>
          <cell r="D1392">
            <v>14.700000000000001</v>
          </cell>
          <cell r="E1392">
            <v>5.49</v>
          </cell>
          <cell r="F1392">
            <v>20.190000000000001</v>
          </cell>
        </row>
        <row r="1393">
          <cell r="A1393" t="str">
            <v>321102</v>
          </cell>
          <cell r="B1393" t="str">
            <v>Calha isolante com lã de vidro e/ou lã de rocha, espessura de 1´, para tubulação de 1 1/2´</v>
          </cell>
          <cell r="C1393" t="str">
            <v>m</v>
          </cell>
          <cell r="D1393">
            <v>13.05</v>
          </cell>
          <cell r="E1393">
            <v>5.49</v>
          </cell>
          <cell r="F1393">
            <v>18.54</v>
          </cell>
        </row>
        <row r="1394">
          <cell r="A1394" t="str">
            <v>321103</v>
          </cell>
          <cell r="B1394" t="str">
            <v>Calha isolante com lã de vidro e/ou lã de rocha, espessura de 1´, para tubulação de 1´</v>
          </cell>
          <cell r="C1394" t="str">
            <v>m</v>
          </cell>
          <cell r="D1394">
            <v>10.99</v>
          </cell>
          <cell r="E1394">
            <v>5.49</v>
          </cell>
          <cell r="F1394">
            <v>16.48</v>
          </cell>
        </row>
        <row r="1395">
          <cell r="A1395" t="str">
            <v>321104</v>
          </cell>
          <cell r="B1395" t="str">
            <v>Calha isolante com lã de vidro e/ou lã de rocha, espessura de 1´, para tubulação de 3/4´</v>
          </cell>
          <cell r="C1395" t="str">
            <v>m</v>
          </cell>
          <cell r="D1395">
            <v>10.6</v>
          </cell>
          <cell r="E1395">
            <v>5.49</v>
          </cell>
          <cell r="F1395">
            <v>16.09</v>
          </cell>
        </row>
        <row r="1396">
          <cell r="A1396" t="str">
            <v>321105</v>
          </cell>
          <cell r="B1396" t="str">
            <v>Calha isolante com lã de vidro e/ou lã de rocha, espessura de 1´, para tubulação de 1/2´</v>
          </cell>
          <cell r="C1396" t="str">
            <v>m</v>
          </cell>
          <cell r="D1396">
            <v>9.5500000000000007</v>
          </cell>
          <cell r="E1396">
            <v>5.49</v>
          </cell>
          <cell r="F1396">
            <v>15.040000000000001</v>
          </cell>
        </row>
        <row r="1397">
          <cell r="A1397" t="str">
            <v>321106</v>
          </cell>
          <cell r="B1397" t="str">
            <v>Calha isolante com lã de vidro e/ou lã de rocha, espessura de 1´, para tubulação de 1 1/4´</v>
          </cell>
          <cell r="C1397" t="str">
            <v>m</v>
          </cell>
          <cell r="D1397">
            <v>11.94</v>
          </cell>
          <cell r="E1397">
            <v>5.49</v>
          </cell>
          <cell r="F1397">
            <v>17.43</v>
          </cell>
        </row>
        <row r="1398">
          <cell r="A1398" t="str">
            <v>321107</v>
          </cell>
          <cell r="B1398" t="str">
            <v>Calha isolante com lã de vidro e/ou lã de rocha, espessura de 1´, para tubulação de 2 1/2´</v>
          </cell>
          <cell r="C1398" t="str">
            <v>m</v>
          </cell>
          <cell r="D1398">
            <v>17.73</v>
          </cell>
          <cell r="E1398">
            <v>5.49</v>
          </cell>
          <cell r="F1398">
            <v>23.22</v>
          </cell>
        </row>
        <row r="1399">
          <cell r="A1399" t="str">
            <v>321108</v>
          </cell>
          <cell r="B1399" t="str">
            <v>Calha isolante com lã de vidro e/ou lã de rocha, espessura de 1´, para tubulação de 3´</v>
          </cell>
          <cell r="C1399" t="str">
            <v>m</v>
          </cell>
          <cell r="D1399">
            <v>20.38</v>
          </cell>
          <cell r="E1399">
            <v>5.49</v>
          </cell>
          <cell r="F1399">
            <v>25.87</v>
          </cell>
        </row>
        <row r="1400">
          <cell r="A1400" t="str">
            <v>321109</v>
          </cell>
          <cell r="B1400" t="str">
            <v>Calha isolante com lã de vidro e/ou lã de rocha, espessura de 1´, para tubulação de 4´</v>
          </cell>
          <cell r="C1400" t="str">
            <v>m</v>
          </cell>
          <cell r="D1400">
            <v>23.27</v>
          </cell>
          <cell r="E1400">
            <v>5.49</v>
          </cell>
          <cell r="F1400">
            <v>28.76</v>
          </cell>
        </row>
        <row r="1401">
          <cell r="A1401" t="str">
            <v>321115</v>
          </cell>
          <cell r="B1401" t="str">
            <v>Proteção para isolamento térmico em alumínio</v>
          </cell>
          <cell r="C1401" t="str">
            <v>m²</v>
          </cell>
          <cell r="D1401">
            <v>12.72</v>
          </cell>
          <cell r="E1401">
            <v>5.49</v>
          </cell>
          <cell r="F1401">
            <v>18.21</v>
          </cell>
        </row>
        <row r="1402">
          <cell r="A1402" t="str">
            <v>321120</v>
          </cell>
          <cell r="B1402" t="str">
            <v>Isolamento térmico em polietileno expandido, espessura de 5 mm, para tubulação de 1/2´ (15 mm)</v>
          </cell>
          <cell r="C1402" t="str">
            <v>m</v>
          </cell>
          <cell r="D1402">
            <v>0.56999999999999995</v>
          </cell>
          <cell r="E1402">
            <v>5.49</v>
          </cell>
          <cell r="F1402">
            <v>6.0600000000000005</v>
          </cell>
        </row>
        <row r="1403">
          <cell r="A1403" t="str">
            <v>321121</v>
          </cell>
          <cell r="B1403" t="str">
            <v>Isolamento térmico em polietileno expandido, espessura de 5 mm, para tubulação de 3/4´ (22 mm)</v>
          </cell>
          <cell r="C1403" t="str">
            <v>m</v>
          </cell>
          <cell r="D1403">
            <v>0.9</v>
          </cell>
          <cell r="E1403">
            <v>5.49</v>
          </cell>
          <cell r="F1403">
            <v>6.3900000000000006</v>
          </cell>
        </row>
        <row r="1404">
          <cell r="A1404" t="str">
            <v>321122</v>
          </cell>
          <cell r="B1404" t="str">
            <v>Isolamento térmico em polietileno expandido, espessura de 5 mm, para tubulação de 1´ (28 mm)</v>
          </cell>
          <cell r="C1404" t="str">
            <v>m</v>
          </cell>
          <cell r="D1404">
            <v>1.19</v>
          </cell>
          <cell r="E1404">
            <v>5.49</v>
          </cell>
          <cell r="F1404">
            <v>6.68</v>
          </cell>
        </row>
        <row r="1405">
          <cell r="A1405" t="str">
            <v>321123</v>
          </cell>
          <cell r="B1405" t="str">
            <v>Isolamento térmico em polietileno expandido, espessura de 10 mm, para tubulação de 1 1/4´ (35 mm)</v>
          </cell>
          <cell r="C1405" t="str">
            <v>m</v>
          </cell>
          <cell r="D1405">
            <v>3.0100000000000002</v>
          </cell>
          <cell r="E1405">
            <v>5.49</v>
          </cell>
          <cell r="F1405">
            <v>8.5</v>
          </cell>
        </row>
        <row r="1406">
          <cell r="A1406" t="str">
            <v>321124</v>
          </cell>
          <cell r="B1406" t="str">
            <v>Isolamento térmico em polietileno expandido, espessura de 10 mm, para tubulação de 1 1/2´ (42 mm)</v>
          </cell>
          <cell r="C1406" t="str">
            <v>m</v>
          </cell>
          <cell r="D1406">
            <v>3.67</v>
          </cell>
          <cell r="E1406">
            <v>5.49</v>
          </cell>
          <cell r="F1406">
            <v>9.16</v>
          </cell>
        </row>
        <row r="1407">
          <cell r="A1407" t="str">
            <v>321125</v>
          </cell>
          <cell r="B1407" t="str">
            <v>Isolamento térmico em polietileno expandido, espessura de 10 mm, para tubulação de 2´ (54 mm)</v>
          </cell>
          <cell r="C1407" t="str">
            <v>m</v>
          </cell>
          <cell r="D1407">
            <v>4.29</v>
          </cell>
          <cell r="E1407">
            <v>5.49</v>
          </cell>
          <cell r="F1407">
            <v>9.7799999999999994</v>
          </cell>
        </row>
        <row r="1408">
          <cell r="A1408" t="str">
            <v>321126</v>
          </cell>
          <cell r="B1408" t="str">
            <v>Isolamento térmico em polietileno expandido, espessura de 10 mm, para tubulação de 2 1/2´ (66 mm)</v>
          </cell>
          <cell r="C1408" t="str">
            <v>m</v>
          </cell>
          <cell r="D1408">
            <v>5.72</v>
          </cell>
          <cell r="E1408">
            <v>5.49</v>
          </cell>
          <cell r="F1408">
            <v>11.21</v>
          </cell>
        </row>
        <row r="1409">
          <cell r="A1409" t="str">
            <v>321127</v>
          </cell>
          <cell r="B1409" t="str">
            <v>Isolamento térmico em espuma elastomérica, espessura de 9 a 12 mm, para tubulação de 1/4´ (cobre)</v>
          </cell>
          <cell r="C1409" t="str">
            <v>m</v>
          </cell>
          <cell r="D1409">
            <v>3.13</v>
          </cell>
          <cell r="E1409">
            <v>5.49</v>
          </cell>
          <cell r="F1409">
            <v>8.6199999999999992</v>
          </cell>
        </row>
        <row r="1410">
          <cell r="A1410" t="str">
            <v>321128</v>
          </cell>
          <cell r="B1410" t="str">
            <v>Isolamento térmico em espuma elastomérica, espessura de 9 a 12 mm, para tubulação de 1/2´ (cobre)</v>
          </cell>
          <cell r="C1410" t="str">
            <v>m</v>
          </cell>
          <cell r="D1410">
            <v>3.3000000000000003</v>
          </cell>
          <cell r="E1410">
            <v>5.49</v>
          </cell>
          <cell r="F1410">
            <v>8.7899999999999991</v>
          </cell>
        </row>
        <row r="1411">
          <cell r="A1411" t="str">
            <v>321129</v>
          </cell>
          <cell r="B1411" t="str">
            <v>Isolamento térmico em espuma elastomérica, espessura de 9 a 12 mm, para tubulação de 5/8´ (cobre) ou 1/4´ (ferro)</v>
          </cell>
          <cell r="C1411" t="str">
            <v>m</v>
          </cell>
          <cell r="D1411">
            <v>3.62</v>
          </cell>
          <cell r="E1411">
            <v>5.49</v>
          </cell>
          <cell r="F1411">
            <v>9.11</v>
          </cell>
        </row>
        <row r="1412">
          <cell r="A1412" t="str">
            <v>321130</v>
          </cell>
          <cell r="B1412" t="str">
            <v>Isolamento térmico em espuma elastomérica, espessura de 9 a 12 mm, para tubulação de 1´ (cobre)</v>
          </cell>
          <cell r="C1412" t="str">
            <v>m</v>
          </cell>
          <cell r="D1412">
            <v>4.4400000000000004</v>
          </cell>
          <cell r="E1412">
            <v>5.49</v>
          </cell>
          <cell r="F1412">
            <v>9.93</v>
          </cell>
        </row>
        <row r="1413">
          <cell r="A1413" t="str">
            <v>321131</v>
          </cell>
          <cell r="B1413" t="str">
            <v>Isolamento térmico em espuma elastomérica, espessura de 19 a 26 mm, para tubulação de 7/8´ (cobre) ou 1/2´ (ferro)</v>
          </cell>
          <cell r="C1413" t="str">
            <v>m</v>
          </cell>
          <cell r="D1413">
            <v>8.7899999999999991</v>
          </cell>
          <cell r="E1413">
            <v>5.49</v>
          </cell>
          <cell r="F1413">
            <v>14.280000000000001</v>
          </cell>
        </row>
        <row r="1414">
          <cell r="A1414" t="str">
            <v>321132</v>
          </cell>
          <cell r="B1414" t="str">
            <v>Isolamento térmico em espuma elastomérica, espessura de 19 a 26 mm, para tubulação de 1 1/8´ (cobre) ou 3/4´ (ferro)</v>
          </cell>
          <cell r="C1414" t="str">
            <v>m</v>
          </cell>
          <cell r="D1414">
            <v>10.61</v>
          </cell>
          <cell r="E1414">
            <v>5.49</v>
          </cell>
          <cell r="F1414">
            <v>16.100000000000001</v>
          </cell>
        </row>
        <row r="1415">
          <cell r="A1415" t="str">
            <v>321133</v>
          </cell>
          <cell r="B1415" t="str">
            <v>Isolamento térmico em espuma elastomérica, espessura de 19 a 26 mm, para tubulação de 1 3/8´ (cobre) ou 1´ (ferro)</v>
          </cell>
          <cell r="C1415" t="str">
            <v>m</v>
          </cell>
          <cell r="D1415">
            <v>12.370000000000001</v>
          </cell>
          <cell r="E1415">
            <v>5.49</v>
          </cell>
          <cell r="F1415">
            <v>17.86</v>
          </cell>
        </row>
        <row r="1416">
          <cell r="A1416" t="str">
            <v>321134</v>
          </cell>
          <cell r="B1416" t="str">
            <v>Isolamento térmico em espuma elastomérica, espessura de 19 a 26 mm, para tubulação de 1 5/8´ (cobre) ou 1 1/4´ (ferro)</v>
          </cell>
          <cell r="C1416" t="str">
            <v>m</v>
          </cell>
          <cell r="D1416">
            <v>14.66</v>
          </cell>
          <cell r="E1416">
            <v>5.49</v>
          </cell>
          <cell r="F1416">
            <v>20.149999999999999</v>
          </cell>
        </row>
        <row r="1417">
          <cell r="A1417" t="str">
            <v>321135</v>
          </cell>
          <cell r="B1417" t="str">
            <v>Isolamento térmico em espuma elastomérica, espessura de 19 a 26 mm, para tubulação de 1 1/2´ (ferro)</v>
          </cell>
          <cell r="C1417" t="str">
            <v>m</v>
          </cell>
          <cell r="D1417">
            <v>16.59</v>
          </cell>
          <cell r="E1417">
            <v>5.49</v>
          </cell>
          <cell r="F1417">
            <v>22.080000000000002</v>
          </cell>
        </row>
        <row r="1418">
          <cell r="A1418" t="str">
            <v>321136</v>
          </cell>
          <cell r="B1418" t="str">
            <v>Isolamento térmico em espuma elastomérica, espessura de 19 a 26 mm, para tubulação de 2´ (ferro)</v>
          </cell>
          <cell r="C1418" t="str">
            <v>m</v>
          </cell>
          <cell r="D1418">
            <v>20</v>
          </cell>
          <cell r="E1418">
            <v>5.49</v>
          </cell>
          <cell r="F1418">
            <v>25.490000000000002</v>
          </cell>
        </row>
        <row r="1419">
          <cell r="A1419" t="str">
            <v>321137</v>
          </cell>
          <cell r="B1419" t="str">
            <v>Isolamento térmico em espuma elastomérica, espessura de 19 a 26 mm, para tubulação de 2 1/2´ (ferro)</v>
          </cell>
          <cell r="C1419" t="str">
            <v>m</v>
          </cell>
          <cell r="D1419">
            <v>24.94</v>
          </cell>
          <cell r="E1419">
            <v>5.49</v>
          </cell>
          <cell r="F1419">
            <v>30.43</v>
          </cell>
        </row>
        <row r="1420">
          <cell r="A1420" t="str">
            <v>321138</v>
          </cell>
          <cell r="B1420" t="str">
            <v>Isolamento térmico em espuma elastomérica, espessura de 19 a 26 mm, para tubulação de 3 1/2´ (cobre) ou 3´ (ferro)</v>
          </cell>
          <cell r="C1420" t="str">
            <v>m</v>
          </cell>
          <cell r="D1420">
            <v>28.05</v>
          </cell>
          <cell r="E1420">
            <v>5.49</v>
          </cell>
          <cell r="F1420">
            <v>33.54</v>
          </cell>
        </row>
        <row r="1421">
          <cell r="A1421" t="str">
            <v>321139</v>
          </cell>
          <cell r="B1421" t="str">
            <v>Isolamento térmico em espuma elastomérica, espessura de 19 a 26 mm, para tubulação de 4´ (ferro)</v>
          </cell>
          <cell r="C1421" t="str">
            <v>m</v>
          </cell>
          <cell r="D1421">
            <v>36.880000000000003</v>
          </cell>
          <cell r="E1421">
            <v>5.49</v>
          </cell>
          <cell r="F1421">
            <v>42.37</v>
          </cell>
        </row>
        <row r="1422">
          <cell r="A1422" t="str">
            <v>321140</v>
          </cell>
          <cell r="B1422" t="str">
            <v>Isolamento térmico em espuma elastomérica, espessura de 19 a 26 mm, para tubulação de 5´ (ferro)</v>
          </cell>
          <cell r="C1422" t="str">
            <v>m</v>
          </cell>
          <cell r="D1422">
            <v>46.4</v>
          </cell>
          <cell r="E1422">
            <v>5.49</v>
          </cell>
          <cell r="F1422">
            <v>51.89</v>
          </cell>
        </row>
        <row r="1423">
          <cell r="A1423" t="str">
            <v>321141</v>
          </cell>
          <cell r="B1423" t="str">
            <v>Isolamento térmico em espuma elastomérica, espessura de 19 a 26 mm, para tubulação de 6´ (ferro)</v>
          </cell>
          <cell r="C1423" t="str">
            <v>m</v>
          </cell>
          <cell r="D1423">
            <v>58.25</v>
          </cell>
          <cell r="E1423">
            <v>5.49</v>
          </cell>
          <cell r="F1423">
            <v>63.74</v>
          </cell>
        </row>
        <row r="1424">
          <cell r="A1424" t="str">
            <v>321142</v>
          </cell>
          <cell r="B1424" t="str">
            <v>Manta em espuma elastomérica, espessura de 19 a 26 mm, para isolamento térmico de tubulação acima de 6´</v>
          </cell>
          <cell r="C1424" t="str">
            <v>m²</v>
          </cell>
          <cell r="D1424">
            <v>82.69</v>
          </cell>
          <cell r="E1424">
            <v>9.98</v>
          </cell>
          <cell r="F1424">
            <v>92.67</v>
          </cell>
        </row>
        <row r="1425">
          <cell r="A1425" t="str">
            <v>321503</v>
          </cell>
          <cell r="B1425" t="str">
            <v>Impermeabilização em manta asfáltica com armadura, tipo III-B, espessura de 3 mm</v>
          </cell>
          <cell r="C1425" t="str">
            <v>m²</v>
          </cell>
          <cell r="D1425">
            <v>26.97</v>
          </cell>
          <cell r="E1425">
            <v>9.36</v>
          </cell>
          <cell r="F1425">
            <v>36.33</v>
          </cell>
        </row>
        <row r="1426">
          <cell r="A1426" t="str">
            <v>321504</v>
          </cell>
          <cell r="B1426" t="str">
            <v>Impermeabilização em manta asfáltica com armadura, tipo III-B, espessura de 4 mm</v>
          </cell>
          <cell r="C1426" t="str">
            <v>m²</v>
          </cell>
          <cell r="D1426">
            <v>29.560000000000002</v>
          </cell>
          <cell r="E1426">
            <v>9.36</v>
          </cell>
          <cell r="F1426">
            <v>38.92</v>
          </cell>
        </row>
        <row r="1427">
          <cell r="A1427" t="str">
            <v>321505</v>
          </cell>
          <cell r="B1427" t="str">
            <v>Impermeabilização em manta asfáltica plastomérica com armadura, tipo III, espessura de 3 mm, face exposta em ardósia cinza</v>
          </cell>
          <cell r="C1427" t="str">
            <v>m²</v>
          </cell>
          <cell r="D1427">
            <v>33.69</v>
          </cell>
          <cell r="E1427">
            <v>9.36</v>
          </cell>
          <cell r="F1427">
            <v>43.050000000000004</v>
          </cell>
        </row>
        <row r="1428">
          <cell r="A1428" t="str">
            <v>321508</v>
          </cell>
          <cell r="B1428" t="str">
            <v>Impermeabilização em manta asfáltica tipo III-B, espessura de 3 mm, face exposta em geotêxtil, com membrana acrílica</v>
          </cell>
          <cell r="C1428" t="str">
            <v>m²</v>
          </cell>
          <cell r="D1428">
            <v>64.37</v>
          </cell>
          <cell r="E1428">
            <v>11.78</v>
          </cell>
          <cell r="F1428">
            <v>76.150000000000006</v>
          </cell>
        </row>
        <row r="1429">
          <cell r="A1429" t="str">
            <v>321510</v>
          </cell>
          <cell r="B1429" t="str">
            <v>Impermeabilização em manta asfáltica plastomérica com armadura, tipo III, espessura de 4 mm, face exposta em geotêxtil com membrana acrílica</v>
          </cell>
          <cell r="C1429" t="str">
            <v>m²</v>
          </cell>
          <cell r="D1429">
            <v>66.55</v>
          </cell>
          <cell r="E1429">
            <v>11.78</v>
          </cell>
          <cell r="F1429">
            <v>78.33</v>
          </cell>
        </row>
        <row r="1430">
          <cell r="A1430" t="str">
            <v>321524</v>
          </cell>
          <cell r="B1430" t="str">
            <v>Impermeabilização com manta asfáltica tipo III, anti raiz, espessura de 4 mm</v>
          </cell>
          <cell r="C1430" t="str">
            <v>m²</v>
          </cell>
          <cell r="D1430">
            <v>76.16</v>
          </cell>
          <cell r="E1430">
            <v>0</v>
          </cell>
          <cell r="F1430">
            <v>76.16</v>
          </cell>
        </row>
        <row r="1431">
          <cell r="A1431" t="str">
            <v>321601</v>
          </cell>
          <cell r="B1431" t="str">
            <v>Impermeabilização em pintura de asfalto oxidado com solventes orgânicos, sobre massa</v>
          </cell>
          <cell r="C1431" t="str">
            <v>m²</v>
          </cell>
          <cell r="D1431">
            <v>3.6</v>
          </cell>
          <cell r="E1431">
            <v>3.88</v>
          </cell>
          <cell r="F1431">
            <v>7.48</v>
          </cell>
        </row>
        <row r="1432">
          <cell r="A1432" t="str">
            <v>321602</v>
          </cell>
          <cell r="B1432" t="str">
            <v>Impermeabilização em pintura de asfalto oxidado com solventes orgânicos, sobre metal</v>
          </cell>
          <cell r="C1432" t="str">
            <v>m²</v>
          </cell>
          <cell r="D1432">
            <v>2.52</v>
          </cell>
          <cell r="E1432">
            <v>3.88</v>
          </cell>
          <cell r="F1432">
            <v>6.4</v>
          </cell>
        </row>
        <row r="1433">
          <cell r="A1433" t="str">
            <v>321603</v>
          </cell>
          <cell r="B1433" t="str">
            <v>Impermeabilização em membrana de asfalto modificado com elastômeros, na cor preta</v>
          </cell>
          <cell r="C1433" t="str">
            <v>m²</v>
          </cell>
          <cell r="D1433">
            <v>21.1</v>
          </cell>
          <cell r="E1433">
            <v>3.88</v>
          </cell>
          <cell r="F1433">
            <v>24.98</v>
          </cell>
        </row>
        <row r="1434">
          <cell r="A1434" t="str">
            <v>321604</v>
          </cell>
          <cell r="B1434" t="str">
            <v>Impermeabilização em membrana de asfalto modificado com elastômeros, na cor preta e reforço em tela poliéster</v>
          </cell>
          <cell r="C1434" t="str">
            <v>m²</v>
          </cell>
          <cell r="D1434">
            <v>31.3</v>
          </cell>
          <cell r="E1434">
            <v>10.74</v>
          </cell>
          <cell r="F1434">
            <v>42.04</v>
          </cell>
        </row>
        <row r="1435">
          <cell r="A1435" t="str">
            <v>321605</v>
          </cell>
          <cell r="B1435" t="str">
            <v>Impermeabilização em membrana à base de polímeros acrílicos, na cor branca</v>
          </cell>
          <cell r="C1435" t="str">
            <v>m²</v>
          </cell>
          <cell r="D1435">
            <v>24.330000000000002</v>
          </cell>
          <cell r="E1435">
            <v>3.88</v>
          </cell>
          <cell r="F1435">
            <v>28.21</v>
          </cell>
        </row>
        <row r="1436">
          <cell r="A1436" t="str">
            <v>321606</v>
          </cell>
          <cell r="B1436" t="str">
            <v>Impermeabilização em membrana à base de polímeros acrílicos, na cor branca e reforço em tela poliéster</v>
          </cell>
          <cell r="C1436" t="str">
            <v>m²</v>
          </cell>
          <cell r="D1436">
            <v>35.82</v>
          </cell>
          <cell r="E1436">
            <v>10.74</v>
          </cell>
          <cell r="F1436">
            <v>46.56</v>
          </cell>
        </row>
        <row r="1437">
          <cell r="A1437" t="str">
            <v>321607</v>
          </cell>
          <cell r="B1437" t="str">
            <v>Impermeabilização em membrana à base de resina termoplástica e cimentos aditivados com reforço em tela poliéster</v>
          </cell>
          <cell r="C1437" t="str">
            <v>m²</v>
          </cell>
          <cell r="D1437">
            <v>27.060000000000002</v>
          </cell>
          <cell r="E1437">
            <v>12.68</v>
          </cell>
          <cell r="F1437">
            <v>39.74</v>
          </cell>
        </row>
        <row r="1438">
          <cell r="A1438" t="str">
            <v>321701</v>
          </cell>
          <cell r="B1438" t="str">
            <v>Impermeabilização em argamassa impermeável com aditivo hidrófugo</v>
          </cell>
          <cell r="C1438" t="str">
            <v>m³</v>
          </cell>
          <cell r="D1438">
            <v>262.52</v>
          </cell>
          <cell r="E1438">
            <v>167.66</v>
          </cell>
          <cell r="F1438">
            <v>430.18</v>
          </cell>
        </row>
        <row r="1439">
          <cell r="A1439" t="str">
            <v>321703</v>
          </cell>
          <cell r="B1439" t="str">
            <v>Impermeabilização em argamassa polimérica para umidade e água de percolação</v>
          </cell>
          <cell r="C1439" t="str">
            <v>m²</v>
          </cell>
          <cell r="D1439">
            <v>7.96</v>
          </cell>
          <cell r="E1439">
            <v>4.09</v>
          </cell>
          <cell r="F1439">
            <v>12.05</v>
          </cell>
        </row>
        <row r="1440">
          <cell r="A1440" t="str">
            <v>321704</v>
          </cell>
          <cell r="B1440" t="str">
            <v>Impermeabilização em argamassa polimérica com reforço em tela poliéster para pressão hidrostática positiva</v>
          </cell>
          <cell r="C1440" t="str">
            <v>m²</v>
          </cell>
          <cell r="D1440">
            <v>17.68</v>
          </cell>
          <cell r="E1440">
            <v>8.18</v>
          </cell>
          <cell r="F1440">
            <v>25.86</v>
          </cell>
        </row>
        <row r="1441">
          <cell r="A1441" t="str">
            <v>321705</v>
          </cell>
          <cell r="B1441" t="str">
            <v>Impermeabilização com cimento cristalizante para umidade e água de percolação</v>
          </cell>
          <cell r="C1441" t="str">
            <v>m²</v>
          </cell>
          <cell r="D1441">
            <v>6.92</v>
          </cell>
          <cell r="E1441">
            <v>4.09</v>
          </cell>
          <cell r="F1441">
            <v>11.01</v>
          </cell>
        </row>
        <row r="1442">
          <cell r="A1442" t="str">
            <v>321706</v>
          </cell>
          <cell r="B1442" t="str">
            <v>Impermeabilização com cimento cristalizante para pressão hidrostática positiva</v>
          </cell>
          <cell r="C1442" t="str">
            <v>m²</v>
          </cell>
          <cell r="D1442">
            <v>13.84</v>
          </cell>
          <cell r="E1442">
            <v>8.18</v>
          </cell>
          <cell r="F1442">
            <v>22.02</v>
          </cell>
        </row>
        <row r="1443">
          <cell r="A1443" t="str">
            <v>321707</v>
          </cell>
          <cell r="B1443" t="str">
            <v>Impermeabilização anticorrosiva em membrana epoxídica com alcatrão de hulha, sobre massa</v>
          </cell>
          <cell r="C1443" t="str">
            <v>m²</v>
          </cell>
          <cell r="D1443">
            <v>21.42</v>
          </cell>
          <cell r="E1443">
            <v>4.09</v>
          </cell>
          <cell r="F1443">
            <v>25.51</v>
          </cell>
        </row>
        <row r="1444">
          <cell r="A1444" t="str">
            <v>322001</v>
          </cell>
          <cell r="B1444" t="str">
            <v>Recolocação de argila expandida</v>
          </cell>
          <cell r="C1444" t="str">
            <v>m³</v>
          </cell>
          <cell r="D1444">
            <v>0</v>
          </cell>
          <cell r="E1444">
            <v>38.840000000000003</v>
          </cell>
          <cell r="F1444">
            <v>38.840000000000003</v>
          </cell>
        </row>
        <row r="1445">
          <cell r="A1445" t="str">
            <v>322002</v>
          </cell>
          <cell r="B1445" t="str">
            <v>Aplicação de papel KRAFT</v>
          </cell>
          <cell r="C1445" t="str">
            <v>m²</v>
          </cell>
          <cell r="D1445">
            <v>1.33</v>
          </cell>
          <cell r="E1445">
            <v>1.94</v>
          </cell>
          <cell r="F1445">
            <v>3.27</v>
          </cell>
        </row>
        <row r="1446">
          <cell r="A1446" t="str">
            <v>322005</v>
          </cell>
          <cell r="B1446" t="str">
            <v>Tela em polietileno, malha hexagonal de 1/2´, para armadura de argamassa</v>
          </cell>
          <cell r="C1446" t="str">
            <v>m²</v>
          </cell>
          <cell r="D1446">
            <v>1.68</v>
          </cell>
          <cell r="E1446">
            <v>1.94</v>
          </cell>
          <cell r="F1446">
            <v>3.62</v>
          </cell>
        </row>
        <row r="1447">
          <cell r="A1447" t="str">
            <v>322006</v>
          </cell>
          <cell r="B1447" t="str">
            <v>Tela galvanizada fio 24 BWG, malha hexagonal de 1/2´, para armadura de argamassa</v>
          </cell>
          <cell r="C1447" t="str">
            <v>m²</v>
          </cell>
          <cell r="D1447">
            <v>6.59</v>
          </cell>
          <cell r="E1447">
            <v>1.94</v>
          </cell>
          <cell r="F1447">
            <v>8.5299999999999994</v>
          </cell>
        </row>
        <row r="1448">
          <cell r="A1448" t="str">
            <v>330104</v>
          </cell>
          <cell r="B1448" t="str">
            <v>Estucamento e lixamento de concreto deteriorado</v>
          </cell>
          <cell r="C1448" t="str">
            <v>m²</v>
          </cell>
          <cell r="D1448">
            <v>4.7300000000000004</v>
          </cell>
          <cell r="E1448">
            <v>16.62</v>
          </cell>
          <cell r="F1448">
            <v>21.35</v>
          </cell>
        </row>
        <row r="1449">
          <cell r="A1449" t="str">
            <v>330105</v>
          </cell>
          <cell r="B1449" t="str">
            <v>Estucamento e lixamento de concreto</v>
          </cell>
          <cell r="C1449" t="str">
            <v>m²</v>
          </cell>
          <cell r="D1449">
            <v>2.34</v>
          </cell>
          <cell r="E1449">
            <v>16.62</v>
          </cell>
          <cell r="F1449">
            <v>18.96</v>
          </cell>
        </row>
        <row r="1450">
          <cell r="A1450" t="str">
            <v>330106</v>
          </cell>
          <cell r="B1450" t="str">
            <v>Imunizante para madeira</v>
          </cell>
          <cell r="C1450" t="str">
            <v>m²</v>
          </cell>
          <cell r="D1450">
            <v>3.0300000000000002</v>
          </cell>
          <cell r="E1450">
            <v>3.65</v>
          </cell>
          <cell r="F1450">
            <v>6.68</v>
          </cell>
        </row>
        <row r="1451">
          <cell r="A1451" t="str">
            <v>330128</v>
          </cell>
          <cell r="B1451" t="str">
            <v>Reparo de trincas rasas até 5,0 mm de largura, na massa</v>
          </cell>
          <cell r="C1451" t="str">
            <v>m</v>
          </cell>
          <cell r="D1451">
            <v>11.77</v>
          </cell>
          <cell r="E1451">
            <v>10.73</v>
          </cell>
          <cell r="F1451">
            <v>22.5</v>
          </cell>
        </row>
        <row r="1452">
          <cell r="A1452" t="str">
            <v>330135</v>
          </cell>
          <cell r="B1452" t="str">
            <v>Preparo de base para superfície metálica com fundo anti-oxidante</v>
          </cell>
          <cell r="C1452" t="str">
            <v>m²</v>
          </cell>
          <cell r="D1452">
            <v>3.9</v>
          </cell>
          <cell r="E1452">
            <v>4.04</v>
          </cell>
          <cell r="F1452">
            <v>7.94</v>
          </cell>
        </row>
        <row r="1453">
          <cell r="A1453" t="str">
            <v>330206</v>
          </cell>
          <cell r="B1453" t="str">
            <v>Massa corrida a base de PVA</v>
          </cell>
          <cell r="C1453" t="str">
            <v>m²</v>
          </cell>
          <cell r="D1453">
            <v>1.4000000000000001</v>
          </cell>
          <cell r="E1453">
            <v>5.22</v>
          </cell>
          <cell r="F1453">
            <v>6.62</v>
          </cell>
        </row>
        <row r="1454">
          <cell r="A1454" t="str">
            <v>330208</v>
          </cell>
          <cell r="B1454" t="str">
            <v>Massa corrida à base de resina acrílica</v>
          </cell>
          <cell r="C1454" t="str">
            <v>m²</v>
          </cell>
          <cell r="D1454">
            <v>2.27</v>
          </cell>
          <cell r="E1454">
            <v>5.22</v>
          </cell>
          <cell r="F1454">
            <v>7.49</v>
          </cell>
        </row>
        <row r="1455">
          <cell r="A1455" t="str">
            <v>330210</v>
          </cell>
          <cell r="B1455" t="str">
            <v>Massa corrida a óleo em esquadrias de madeira</v>
          </cell>
          <cell r="C1455" t="str">
            <v>m²</v>
          </cell>
          <cell r="D1455">
            <v>7.9300000000000006</v>
          </cell>
          <cell r="E1455">
            <v>7.05</v>
          </cell>
          <cell r="F1455">
            <v>14.98</v>
          </cell>
        </row>
        <row r="1456">
          <cell r="A1456" t="str">
            <v>330212</v>
          </cell>
          <cell r="B1456" t="str">
            <v>Massa corrida a óleo em superfície rebocada</v>
          </cell>
          <cell r="C1456" t="str">
            <v>m²</v>
          </cell>
          <cell r="D1456">
            <v>7.86</v>
          </cell>
          <cell r="E1456">
            <v>5.22</v>
          </cell>
          <cell r="F1456">
            <v>13.08</v>
          </cell>
        </row>
        <row r="1457">
          <cell r="A1457" t="str">
            <v>330304</v>
          </cell>
          <cell r="B1457" t="str">
            <v>Caiação em massa</v>
          </cell>
          <cell r="C1457" t="str">
            <v>m²</v>
          </cell>
          <cell r="D1457">
            <v>0.46</v>
          </cell>
          <cell r="E1457">
            <v>5.37</v>
          </cell>
          <cell r="F1457">
            <v>5.83</v>
          </cell>
        </row>
        <row r="1458">
          <cell r="A1458" t="str">
            <v>330322</v>
          </cell>
          <cell r="B1458" t="str">
            <v>Tinta látex em elemento vazado</v>
          </cell>
          <cell r="C1458" t="str">
            <v>m²</v>
          </cell>
          <cell r="D1458">
            <v>2.42</v>
          </cell>
          <cell r="E1458">
            <v>11.34</v>
          </cell>
          <cell r="F1458">
            <v>13.76</v>
          </cell>
        </row>
        <row r="1459">
          <cell r="A1459" t="str">
            <v>330330</v>
          </cell>
          <cell r="B1459" t="str">
            <v>Mineral impermeável</v>
          </cell>
          <cell r="C1459" t="str">
            <v>m²</v>
          </cell>
          <cell r="D1459">
            <v>1.9100000000000001</v>
          </cell>
          <cell r="E1459">
            <v>6.72</v>
          </cell>
          <cell r="F1459">
            <v>8.6300000000000008</v>
          </cell>
        </row>
        <row r="1460">
          <cell r="A1460" t="str">
            <v>330335</v>
          </cell>
          <cell r="B1460" t="str">
            <v>Pintura especial em esmalte para lousa cor verde</v>
          </cell>
          <cell r="C1460" t="str">
            <v>m²</v>
          </cell>
          <cell r="D1460">
            <v>3.41</v>
          </cell>
          <cell r="E1460">
            <v>9.66</v>
          </cell>
          <cell r="F1460">
            <v>13.07</v>
          </cell>
        </row>
        <row r="1461">
          <cell r="A1461" t="str">
            <v>330371</v>
          </cell>
          <cell r="B1461" t="str">
            <v>Verniz acrílico a base de solvente</v>
          </cell>
          <cell r="C1461" t="str">
            <v>m²</v>
          </cell>
          <cell r="D1461">
            <v>6.57</v>
          </cell>
          <cell r="E1461">
            <v>6.72</v>
          </cell>
          <cell r="F1461">
            <v>13.290000000000001</v>
          </cell>
        </row>
        <row r="1462">
          <cell r="A1462" t="str">
            <v>330374</v>
          </cell>
          <cell r="B1462" t="str">
            <v>Resina acrílica plastificante</v>
          </cell>
          <cell r="C1462" t="str">
            <v>m²</v>
          </cell>
          <cell r="D1462">
            <v>8.73</v>
          </cell>
          <cell r="E1462">
            <v>5.37</v>
          </cell>
          <cell r="F1462">
            <v>14.1</v>
          </cell>
        </row>
        <row r="1463">
          <cell r="A1463" t="str">
            <v>330375</v>
          </cell>
          <cell r="B1463" t="str">
            <v>Verniz acrílico</v>
          </cell>
          <cell r="C1463" t="str">
            <v>m²</v>
          </cell>
          <cell r="D1463">
            <v>7.15</v>
          </cell>
          <cell r="E1463">
            <v>9.19</v>
          </cell>
          <cell r="F1463">
            <v>16.34</v>
          </cell>
        </row>
        <row r="1464">
          <cell r="A1464" t="str">
            <v>330376</v>
          </cell>
          <cell r="B1464" t="str">
            <v>Hidrorrepelente incolor para fachada à base de silano-siloxano oligomérico disperso em água</v>
          </cell>
          <cell r="C1464" t="str">
            <v>m²</v>
          </cell>
          <cell r="D1464">
            <v>6.46</v>
          </cell>
          <cell r="E1464">
            <v>6.72</v>
          </cell>
          <cell r="F1464">
            <v>13.18</v>
          </cell>
        </row>
        <row r="1465">
          <cell r="A1465" t="str">
            <v>330377</v>
          </cell>
          <cell r="B1465" t="str">
            <v>Hidrorrepelente incolor para fachada à base de silano-siloxano oligomérico disperso em solvente</v>
          </cell>
          <cell r="C1465" t="str">
            <v>m²</v>
          </cell>
          <cell r="D1465">
            <v>11.25</v>
          </cell>
          <cell r="E1465">
            <v>6.72</v>
          </cell>
          <cell r="F1465">
            <v>17.97</v>
          </cell>
        </row>
        <row r="1466">
          <cell r="A1466" t="str">
            <v>330378</v>
          </cell>
          <cell r="B1466" t="str">
            <v>Verniz de proteção antipichação</v>
          </cell>
          <cell r="C1466" t="str">
            <v>m²</v>
          </cell>
          <cell r="D1466">
            <v>12.71</v>
          </cell>
          <cell r="E1466">
            <v>9.19</v>
          </cell>
          <cell r="F1466">
            <v>21.900000000000002</v>
          </cell>
        </row>
        <row r="1467">
          <cell r="A1467" t="str">
            <v>330501</v>
          </cell>
          <cell r="B1467" t="str">
            <v>Verniz fungicida para madeira</v>
          </cell>
          <cell r="C1467" t="str">
            <v>m²</v>
          </cell>
          <cell r="D1467">
            <v>3.69</v>
          </cell>
          <cell r="E1467">
            <v>6.72</v>
          </cell>
          <cell r="F1467">
            <v>10.41</v>
          </cell>
        </row>
        <row r="1468">
          <cell r="A1468" t="str">
            <v>330502</v>
          </cell>
          <cell r="B1468" t="str">
            <v>Enceramento de superfície de madeira à boneca</v>
          </cell>
          <cell r="C1468" t="str">
            <v>m²</v>
          </cell>
          <cell r="D1468">
            <v>8.1300000000000008</v>
          </cell>
          <cell r="E1468">
            <v>9.8000000000000007</v>
          </cell>
          <cell r="F1468">
            <v>17.93</v>
          </cell>
        </row>
        <row r="1469">
          <cell r="A1469" t="str">
            <v>330512</v>
          </cell>
          <cell r="B1469" t="str">
            <v>Esmalte em rodapés, baguetes ou molduras de madeira</v>
          </cell>
          <cell r="C1469" t="str">
            <v>m</v>
          </cell>
          <cell r="D1469">
            <v>1.34</v>
          </cell>
          <cell r="E1469">
            <v>1.22</v>
          </cell>
          <cell r="F1469">
            <v>2.56</v>
          </cell>
        </row>
        <row r="1470">
          <cell r="A1470" t="str">
            <v>330533</v>
          </cell>
          <cell r="B1470" t="str">
            <v>Verniz em superfície de madeira</v>
          </cell>
          <cell r="C1470" t="str">
            <v>m²</v>
          </cell>
          <cell r="D1470">
            <v>3.94</v>
          </cell>
          <cell r="E1470">
            <v>7.65</v>
          </cell>
          <cell r="F1470">
            <v>11.59</v>
          </cell>
        </row>
        <row r="1471">
          <cell r="A1471" t="str">
            <v>330536</v>
          </cell>
          <cell r="B1471" t="str">
            <v>Verniz em rodapés, baguetes ou molduras de madeira</v>
          </cell>
          <cell r="C1471" t="str">
            <v>m</v>
          </cell>
          <cell r="D1471">
            <v>1.04</v>
          </cell>
          <cell r="E1471">
            <v>0.97</v>
          </cell>
          <cell r="F1471">
            <v>2.0099999999999998</v>
          </cell>
        </row>
        <row r="1472">
          <cell r="A1472" t="str">
            <v>330602</v>
          </cell>
          <cell r="B1472" t="str">
            <v>Acrílico para quadras e pisos cimentados</v>
          </cell>
          <cell r="C1472" t="str">
            <v>m²</v>
          </cell>
          <cell r="D1472">
            <v>1.95</v>
          </cell>
          <cell r="E1472">
            <v>9.19</v>
          </cell>
          <cell r="F1472">
            <v>11.14</v>
          </cell>
        </row>
        <row r="1473">
          <cell r="A1473" t="str">
            <v>330710</v>
          </cell>
          <cell r="B1473" t="str">
            <v>Esmalte em estrutura metálica</v>
          </cell>
          <cell r="C1473" t="str">
            <v>m²</v>
          </cell>
          <cell r="D1473">
            <v>7.54</v>
          </cell>
          <cell r="E1473">
            <v>10.76</v>
          </cell>
          <cell r="F1473">
            <v>18.3</v>
          </cell>
        </row>
        <row r="1474">
          <cell r="A1474" t="str">
            <v>330713</v>
          </cell>
          <cell r="B1474" t="str">
            <v>Epóxi bicomponente em estruturas metálicas</v>
          </cell>
          <cell r="C1474" t="str">
            <v>kg</v>
          </cell>
          <cell r="D1474">
            <v>2.92</v>
          </cell>
          <cell r="E1474">
            <v>0</v>
          </cell>
          <cell r="F1474">
            <v>2.92</v>
          </cell>
        </row>
        <row r="1475">
          <cell r="A1475" t="str">
            <v>330714</v>
          </cell>
          <cell r="B1475" t="str">
            <v>Esmalte alquídico em estrutura metálica</v>
          </cell>
          <cell r="C1475" t="str">
            <v>kg</v>
          </cell>
          <cell r="D1475">
            <v>2.4900000000000002</v>
          </cell>
          <cell r="E1475">
            <v>0</v>
          </cell>
          <cell r="F1475">
            <v>2.4900000000000002</v>
          </cell>
        </row>
        <row r="1476">
          <cell r="A1476" t="str">
            <v>330731</v>
          </cell>
          <cell r="B1476" t="str">
            <v>Pintura intumescente para estrutura metálica, TRRF = 60 minutos</v>
          </cell>
          <cell r="C1476" t="str">
            <v>m²</v>
          </cell>
          <cell r="D1476">
            <v>85.16</v>
          </cell>
          <cell r="E1476">
            <v>0</v>
          </cell>
          <cell r="F1476">
            <v>85.16</v>
          </cell>
        </row>
        <row r="1477">
          <cell r="A1477" t="str">
            <v>330902</v>
          </cell>
          <cell r="B1477" t="str">
            <v>Borracha clorada para faixas demarcatórias</v>
          </cell>
          <cell r="C1477" t="str">
            <v>m</v>
          </cell>
          <cell r="D1477">
            <v>1.28</v>
          </cell>
          <cell r="E1477">
            <v>0.69000000000000006</v>
          </cell>
          <cell r="F1477">
            <v>1.97</v>
          </cell>
        </row>
        <row r="1478">
          <cell r="A1478" t="str">
            <v>331001</v>
          </cell>
          <cell r="B1478" t="str">
            <v>Tinta látex antimofo em massa, inclusive preparo</v>
          </cell>
          <cell r="C1478" t="str">
            <v>m²</v>
          </cell>
          <cell r="D1478">
            <v>3.18</v>
          </cell>
          <cell r="E1478">
            <v>9.19</v>
          </cell>
          <cell r="F1478">
            <v>12.370000000000001</v>
          </cell>
        </row>
        <row r="1479">
          <cell r="A1479" t="str">
            <v>331002</v>
          </cell>
          <cell r="B1479" t="str">
            <v>Tinta látex em massa, inclusive preparo</v>
          </cell>
          <cell r="C1479" t="str">
            <v>m²</v>
          </cell>
          <cell r="D1479">
            <v>3.94</v>
          </cell>
          <cell r="E1479">
            <v>9.19</v>
          </cell>
          <cell r="F1479">
            <v>13.13</v>
          </cell>
        </row>
        <row r="1480">
          <cell r="A1480" t="str">
            <v>331003</v>
          </cell>
          <cell r="B1480" t="str">
            <v>Tinta acrílica antimofo em massa, inclusive preparo</v>
          </cell>
          <cell r="C1480" t="str">
            <v>m²</v>
          </cell>
          <cell r="D1480">
            <v>5.07</v>
          </cell>
          <cell r="E1480">
            <v>9.19</v>
          </cell>
          <cell r="F1480">
            <v>14.26</v>
          </cell>
        </row>
        <row r="1481">
          <cell r="A1481" t="str">
            <v>331004</v>
          </cell>
          <cell r="B1481" t="str">
            <v>Esmalte em massa, inclusive preparo</v>
          </cell>
          <cell r="C1481" t="str">
            <v>m²</v>
          </cell>
          <cell r="D1481">
            <v>5.18</v>
          </cell>
          <cell r="E1481">
            <v>9.19</v>
          </cell>
          <cell r="F1481">
            <v>14.370000000000001</v>
          </cell>
        </row>
        <row r="1482">
          <cell r="A1482" t="str">
            <v>331005</v>
          </cell>
          <cell r="B1482" t="str">
            <v>Tinta acrílica em massa, inclusive preparo</v>
          </cell>
          <cell r="C1482" t="str">
            <v>m²</v>
          </cell>
          <cell r="D1482">
            <v>4.8</v>
          </cell>
          <cell r="E1482">
            <v>9.19</v>
          </cell>
          <cell r="F1482">
            <v>13.99</v>
          </cell>
        </row>
        <row r="1483">
          <cell r="A1483" t="str">
            <v>331006</v>
          </cell>
          <cell r="B1483" t="str">
            <v>Epóxi em massa, inclusive preparo</v>
          </cell>
          <cell r="C1483" t="str">
            <v>m²</v>
          </cell>
          <cell r="D1483">
            <v>26.51</v>
          </cell>
          <cell r="E1483">
            <v>19.309999999999999</v>
          </cell>
          <cell r="F1483">
            <v>45.82</v>
          </cell>
        </row>
        <row r="1484">
          <cell r="A1484" t="str">
            <v>331007</v>
          </cell>
          <cell r="B1484" t="str">
            <v>Borracha clorada em massa, inclusive preparo</v>
          </cell>
          <cell r="C1484" t="str">
            <v>m²</v>
          </cell>
          <cell r="D1484">
            <v>13.99</v>
          </cell>
          <cell r="E1484">
            <v>9.19</v>
          </cell>
          <cell r="F1484">
            <v>23.18</v>
          </cell>
        </row>
        <row r="1485">
          <cell r="A1485" t="str">
            <v>331010</v>
          </cell>
          <cell r="B1485" t="str">
            <v>Textura acrílica para uso interno / externo, inclusive preparo</v>
          </cell>
          <cell r="C1485" t="str">
            <v>m²</v>
          </cell>
          <cell r="D1485">
            <v>6.01</v>
          </cell>
          <cell r="E1485">
            <v>12.88</v>
          </cell>
          <cell r="F1485">
            <v>18.89</v>
          </cell>
        </row>
        <row r="1486">
          <cell r="A1486" t="str">
            <v>331101</v>
          </cell>
          <cell r="B1486" t="str">
            <v>Alumínio em superfície metálica, inclusive preparo</v>
          </cell>
          <cell r="C1486" t="str">
            <v>m²</v>
          </cell>
          <cell r="D1486">
            <v>7.76</v>
          </cell>
          <cell r="E1486">
            <v>12.88</v>
          </cell>
          <cell r="F1486">
            <v>20.64</v>
          </cell>
        </row>
        <row r="1487">
          <cell r="A1487" t="str">
            <v>331102</v>
          </cell>
          <cell r="B1487" t="str">
            <v>Esmalte em superfície metálica, inclusive preparo</v>
          </cell>
          <cell r="C1487" t="str">
            <v>m²</v>
          </cell>
          <cell r="D1487">
            <v>7.65</v>
          </cell>
          <cell r="E1487">
            <v>12.88</v>
          </cell>
          <cell r="F1487">
            <v>20.53</v>
          </cell>
        </row>
        <row r="1488">
          <cell r="A1488" t="str">
            <v>331103</v>
          </cell>
          <cell r="B1488" t="str">
            <v>Alumínio em superfície galvanizada e/ou alumínio, inclusive preparo</v>
          </cell>
          <cell r="C1488" t="str">
            <v>m²</v>
          </cell>
          <cell r="D1488">
            <v>7.82</v>
          </cell>
          <cell r="E1488">
            <v>12.88</v>
          </cell>
          <cell r="F1488">
            <v>20.7</v>
          </cell>
        </row>
        <row r="1489">
          <cell r="A1489" t="str">
            <v>331104</v>
          </cell>
          <cell r="B1489" t="str">
            <v>Esmalte em superfície galvanizada e/ou de alumínio, inclusive preparo</v>
          </cell>
          <cell r="C1489" t="str">
            <v>m²</v>
          </cell>
          <cell r="D1489">
            <v>7.47</v>
          </cell>
          <cell r="E1489">
            <v>12.88</v>
          </cell>
          <cell r="F1489">
            <v>20.350000000000001</v>
          </cell>
        </row>
        <row r="1490">
          <cell r="A1490" t="str">
            <v>331201</v>
          </cell>
          <cell r="B1490" t="str">
            <v>Esmalte em superfície de madeira, inclusive preparo</v>
          </cell>
          <cell r="C1490" t="str">
            <v>m²</v>
          </cell>
          <cell r="D1490">
            <v>6.75</v>
          </cell>
          <cell r="E1490">
            <v>12.88</v>
          </cell>
          <cell r="F1490">
            <v>19.63</v>
          </cell>
        </row>
        <row r="1491">
          <cell r="A1491" t="str">
            <v>340101</v>
          </cell>
          <cell r="B1491" t="str">
            <v>Terra vegetal orgânica comum</v>
          </cell>
          <cell r="C1491" t="str">
            <v>m³</v>
          </cell>
          <cell r="D1491">
            <v>94.23</v>
          </cell>
          <cell r="E1491">
            <v>24.28</v>
          </cell>
          <cell r="F1491">
            <v>118.51</v>
          </cell>
        </row>
        <row r="1492">
          <cell r="A1492" t="str">
            <v>340102</v>
          </cell>
          <cell r="B1492" t="str">
            <v>Limpeza e regularização de áreas para ajardinamento (jardins e canteiros)</v>
          </cell>
          <cell r="C1492" t="str">
            <v>m²</v>
          </cell>
          <cell r="D1492">
            <v>0</v>
          </cell>
          <cell r="E1492">
            <v>0.97</v>
          </cell>
          <cell r="F1492">
            <v>0.97</v>
          </cell>
        </row>
        <row r="1493">
          <cell r="A1493" t="str">
            <v>340202</v>
          </cell>
          <cell r="B1493" t="str">
            <v>Plantio de grama batatais em placas (praças e áreas abertas)</v>
          </cell>
          <cell r="C1493" t="str">
            <v>m²</v>
          </cell>
          <cell r="D1493">
            <v>4.68</v>
          </cell>
          <cell r="E1493">
            <v>1.57</v>
          </cell>
          <cell r="F1493">
            <v>6.25</v>
          </cell>
        </row>
        <row r="1494">
          <cell r="A1494" t="str">
            <v>340204</v>
          </cell>
          <cell r="B1494" t="str">
            <v>Plantio de grama batatais em placas (jardins e canteiros)</v>
          </cell>
          <cell r="C1494" t="str">
            <v>m²</v>
          </cell>
          <cell r="D1494">
            <v>4.3</v>
          </cell>
          <cell r="E1494">
            <v>2.35</v>
          </cell>
          <cell r="F1494">
            <v>6.65</v>
          </cell>
        </row>
        <row r="1495">
          <cell r="A1495" t="str">
            <v>340207</v>
          </cell>
          <cell r="B1495" t="str">
            <v>Forração com Lírio Amarelo, mínimo 18 mudas / m² - h= 0,50 m</v>
          </cell>
          <cell r="C1495" t="str">
            <v>m²</v>
          </cell>
          <cell r="D1495">
            <v>39.24</v>
          </cell>
          <cell r="E1495">
            <v>2.96</v>
          </cell>
          <cell r="F1495">
            <v>42.2</v>
          </cell>
        </row>
        <row r="1496">
          <cell r="A1496" t="str">
            <v>340208</v>
          </cell>
          <cell r="B1496" t="str">
            <v>Plantio de grama São Carlos em placas (jardins e canteiros)</v>
          </cell>
          <cell r="C1496" t="str">
            <v>m²</v>
          </cell>
          <cell r="D1496">
            <v>6.6000000000000005</v>
          </cell>
          <cell r="E1496">
            <v>2.35</v>
          </cell>
          <cell r="F1496">
            <v>8.9499999999999993</v>
          </cell>
        </row>
        <row r="1497">
          <cell r="A1497" t="str">
            <v>340209</v>
          </cell>
          <cell r="B1497" t="str">
            <v>Forração com Hera Inglesa, mínimo 18 mudas / m² - h= 0,15 m</v>
          </cell>
          <cell r="C1497" t="str">
            <v>m²</v>
          </cell>
          <cell r="D1497">
            <v>20.52</v>
          </cell>
          <cell r="E1497">
            <v>2.96</v>
          </cell>
          <cell r="F1497">
            <v>23.48</v>
          </cell>
        </row>
        <row r="1498">
          <cell r="A1498" t="str">
            <v>340210</v>
          </cell>
          <cell r="B1498" t="str">
            <v>Plantio de grama esmeralda em placas (jardins e canteiros)</v>
          </cell>
          <cell r="C1498" t="str">
            <v>m²</v>
          </cell>
          <cell r="D1498">
            <v>4.9000000000000004</v>
          </cell>
          <cell r="E1498">
            <v>2.35</v>
          </cell>
          <cell r="F1498">
            <v>7.25</v>
          </cell>
        </row>
        <row r="1499">
          <cell r="A1499" t="str">
            <v>340211</v>
          </cell>
          <cell r="B1499" t="str">
            <v>Forração com clorofito, mínimo de 20 mudas / m² - h= 0,15 m</v>
          </cell>
          <cell r="C1499" t="str">
            <v>m²</v>
          </cell>
          <cell r="D1499">
            <v>21.56</v>
          </cell>
          <cell r="E1499">
            <v>2.96</v>
          </cell>
          <cell r="F1499">
            <v>24.52</v>
          </cell>
        </row>
        <row r="1500">
          <cell r="A1500" t="str">
            <v>340240</v>
          </cell>
          <cell r="B1500" t="str">
            <v>Plantio de grama pelo processo hidrossemeadura</v>
          </cell>
          <cell r="C1500" t="str">
            <v>m²</v>
          </cell>
          <cell r="D1500">
            <v>2.7</v>
          </cell>
          <cell r="E1500">
            <v>0</v>
          </cell>
          <cell r="F1500">
            <v>2.7</v>
          </cell>
        </row>
        <row r="1501">
          <cell r="A1501" t="str">
            <v>340302</v>
          </cell>
          <cell r="B1501" t="str">
            <v>Arbusto Azaléa - h= 0,60 a 0,80 m</v>
          </cell>
          <cell r="C1501" t="str">
            <v>un</v>
          </cell>
          <cell r="D1501">
            <v>22.29</v>
          </cell>
          <cell r="E1501">
            <v>1.68</v>
          </cell>
          <cell r="F1501">
            <v>23.97</v>
          </cell>
        </row>
        <row r="1502">
          <cell r="A1502" t="str">
            <v>340312</v>
          </cell>
          <cell r="B1502" t="str">
            <v>Arbusto Moréia - h= 0,50 m</v>
          </cell>
          <cell r="C1502" t="str">
            <v>un</v>
          </cell>
          <cell r="D1502">
            <v>17.86</v>
          </cell>
          <cell r="E1502">
            <v>1.68</v>
          </cell>
          <cell r="F1502">
            <v>19.54</v>
          </cell>
        </row>
        <row r="1503">
          <cell r="A1503" t="str">
            <v>340313</v>
          </cell>
          <cell r="B1503" t="str">
            <v>Arbusto Alamanda - h= 0,60 a 0,80 m</v>
          </cell>
          <cell r="C1503" t="str">
            <v>un</v>
          </cell>
          <cell r="D1503">
            <v>17.399999999999999</v>
          </cell>
          <cell r="E1503">
            <v>1.68</v>
          </cell>
          <cell r="F1503">
            <v>19.079999999999998</v>
          </cell>
        </row>
        <row r="1504">
          <cell r="A1504" t="str">
            <v>340315</v>
          </cell>
          <cell r="B1504" t="str">
            <v>Arbusto Curcúligo - h= 0,60 a 0,80 m</v>
          </cell>
          <cell r="C1504" t="str">
            <v>un</v>
          </cell>
          <cell r="D1504">
            <v>18.59</v>
          </cell>
          <cell r="E1504">
            <v>1.68</v>
          </cell>
          <cell r="F1504">
            <v>20.27</v>
          </cell>
        </row>
        <row r="1505">
          <cell r="A1505" t="str">
            <v>340405</v>
          </cell>
          <cell r="B1505" t="str">
            <v>Árvore ornamental tipo Pata de Vaca - h= 2,00 m</v>
          </cell>
          <cell r="C1505" t="str">
            <v>un</v>
          </cell>
          <cell r="D1505">
            <v>41.480000000000004</v>
          </cell>
          <cell r="E1505">
            <v>14.8</v>
          </cell>
          <cell r="F1505">
            <v>56.28</v>
          </cell>
        </row>
        <row r="1506">
          <cell r="A1506" t="str">
            <v>340413</v>
          </cell>
          <cell r="B1506" t="str">
            <v>Árvore ornamental tipo Ipê Amarelo - h= 2,00 m</v>
          </cell>
          <cell r="C1506" t="str">
            <v>un</v>
          </cell>
          <cell r="D1506">
            <v>47.6</v>
          </cell>
          <cell r="E1506">
            <v>14.8</v>
          </cell>
          <cell r="F1506">
            <v>62.4</v>
          </cell>
        </row>
        <row r="1507">
          <cell r="A1507" t="str">
            <v>340416</v>
          </cell>
          <cell r="B1507" t="str">
            <v>Árvore ornamental tipo Areca Bambu - h= 2,00 m</v>
          </cell>
          <cell r="C1507" t="str">
            <v>un</v>
          </cell>
          <cell r="D1507">
            <v>51.56</v>
          </cell>
          <cell r="E1507">
            <v>14.8</v>
          </cell>
          <cell r="F1507">
            <v>66.36</v>
          </cell>
        </row>
        <row r="1508">
          <cell r="A1508" t="str">
            <v>340428</v>
          </cell>
          <cell r="B1508" t="str">
            <v>Árvore ornamental tipo Manaca-da-serra</v>
          </cell>
          <cell r="C1508" t="str">
            <v>un</v>
          </cell>
          <cell r="D1508">
            <v>133.33000000000001</v>
          </cell>
          <cell r="E1508">
            <v>7.1000000000000005</v>
          </cell>
          <cell r="F1508">
            <v>140.43</v>
          </cell>
        </row>
        <row r="1509">
          <cell r="A1509" t="str">
            <v>340436</v>
          </cell>
          <cell r="B1509" t="str">
            <v>Árvore ornamental tipo coqueiro Jerivá - h= 4,00 m</v>
          </cell>
          <cell r="C1509" t="str">
            <v>un</v>
          </cell>
          <cell r="D1509">
            <v>154.62</v>
          </cell>
          <cell r="E1509">
            <v>1.6500000000000001</v>
          </cell>
          <cell r="F1509">
            <v>156.27000000000001</v>
          </cell>
        </row>
        <row r="1510">
          <cell r="A1510" t="str">
            <v>340437</v>
          </cell>
          <cell r="B1510" t="str">
            <v>Árvore ornamental tipo Quaresmeira (Tibouchina granulosa) - h= 1,50 / 2,00 m</v>
          </cell>
          <cell r="C1510" t="str">
            <v>un</v>
          </cell>
          <cell r="D1510">
            <v>32.340000000000003</v>
          </cell>
          <cell r="E1510">
            <v>14.8</v>
          </cell>
          <cell r="F1510">
            <v>47.14</v>
          </cell>
        </row>
        <row r="1511">
          <cell r="A1511" t="str">
            <v>340501</v>
          </cell>
          <cell r="B1511" t="str">
            <v>Cerca em arame farpado com mourões de eucalipto</v>
          </cell>
          <cell r="C1511" t="str">
            <v>m</v>
          </cell>
          <cell r="D1511">
            <v>19.87</v>
          </cell>
          <cell r="E1511">
            <v>15.14</v>
          </cell>
          <cell r="F1511">
            <v>35.01</v>
          </cell>
        </row>
        <row r="1512">
          <cell r="A1512" t="str">
            <v>340502</v>
          </cell>
          <cell r="B1512" t="str">
            <v>Cerca em arame farpado com mourões de concreto</v>
          </cell>
          <cell r="C1512" t="str">
            <v>m</v>
          </cell>
          <cell r="D1512">
            <v>14.09</v>
          </cell>
          <cell r="E1512">
            <v>15.59</v>
          </cell>
          <cell r="F1512">
            <v>29.68</v>
          </cell>
        </row>
        <row r="1513">
          <cell r="A1513" t="str">
            <v>340503</v>
          </cell>
          <cell r="B1513" t="str">
            <v>Cerca em arame farpado com mourões de concreto, com ponta inclinada</v>
          </cell>
          <cell r="C1513" t="str">
            <v>m</v>
          </cell>
          <cell r="D1513">
            <v>21.080000000000002</v>
          </cell>
          <cell r="E1513">
            <v>15.59</v>
          </cell>
          <cell r="F1513">
            <v>36.67</v>
          </cell>
        </row>
        <row r="1514">
          <cell r="A1514" t="str">
            <v>340505</v>
          </cell>
          <cell r="B1514" t="str">
            <v>Cerca em tela de aço galvanizado de 2´, montantes em mourões de concreto com ponta inclinada e arame farpado</v>
          </cell>
          <cell r="C1514" t="str">
            <v>m</v>
          </cell>
          <cell r="D1514">
            <v>68.3</v>
          </cell>
          <cell r="E1514">
            <v>24.8</v>
          </cell>
          <cell r="F1514">
            <v>93.100000000000009</v>
          </cell>
        </row>
        <row r="1515">
          <cell r="A1515" t="str">
            <v>340508</v>
          </cell>
          <cell r="B1515" t="str">
            <v>Alambrado em tela de aço galvanizado de 2´, montantes metálicos e arame farpado, até 4,00 m de altura</v>
          </cell>
          <cell r="C1515" t="str">
            <v>m²</v>
          </cell>
          <cell r="D1515">
            <v>104.84</v>
          </cell>
          <cell r="E1515">
            <v>0</v>
          </cell>
          <cell r="F1515">
            <v>104.84</v>
          </cell>
        </row>
        <row r="1516">
          <cell r="A1516" t="str">
            <v>340511</v>
          </cell>
          <cell r="B1516" t="str">
            <v>Alambrado em tela de aço galvanizado de 2´, montantes metálicos e arame farpado, acima de 4,00 m de altura</v>
          </cell>
          <cell r="C1516" t="str">
            <v>m²</v>
          </cell>
          <cell r="D1516">
            <v>76.31</v>
          </cell>
          <cell r="E1516">
            <v>0</v>
          </cell>
          <cell r="F1516">
            <v>76.31</v>
          </cell>
        </row>
        <row r="1517">
          <cell r="A1517" t="str">
            <v>340512</v>
          </cell>
          <cell r="B1517" t="str">
            <v>Alambrado em tela de aço galvanizado de 1´, montantes metálicos e arame farpado</v>
          </cell>
          <cell r="C1517" t="str">
            <v>m²</v>
          </cell>
          <cell r="D1517">
            <v>87.61</v>
          </cell>
          <cell r="E1517">
            <v>0</v>
          </cell>
          <cell r="F1517">
            <v>87.61</v>
          </cell>
        </row>
        <row r="1518">
          <cell r="A1518" t="str">
            <v>340517</v>
          </cell>
          <cell r="B1518" t="str">
            <v>Barreira de proteção perimetral em aço inoxidável AISI 430, dupla</v>
          </cell>
          <cell r="C1518" t="str">
            <v>m</v>
          </cell>
          <cell r="D1518">
            <v>27.54</v>
          </cell>
          <cell r="E1518">
            <v>0</v>
          </cell>
          <cell r="F1518">
            <v>27.54</v>
          </cell>
        </row>
        <row r="1519">
          <cell r="A1519" t="str">
            <v>340519</v>
          </cell>
          <cell r="B1519" t="str">
            <v>Cerca em arame farpado com mourões de concreto com ponta inclinada, 12 fiadas</v>
          </cell>
          <cell r="C1519" t="str">
            <v>m</v>
          </cell>
          <cell r="D1519">
            <v>22.44</v>
          </cell>
          <cell r="E1519">
            <v>15.59</v>
          </cell>
          <cell r="F1519">
            <v>38.03</v>
          </cell>
        </row>
        <row r="1520">
          <cell r="A1520" t="str">
            <v>340521</v>
          </cell>
          <cell r="B1520" t="str">
            <v>Alambrado em tela de aço galvanizado de 2´, montantes metálicos com extremo superior duplo e arame farpado, acima de 4,00 m de altura</v>
          </cell>
          <cell r="C1520" t="str">
            <v>m²</v>
          </cell>
          <cell r="D1520">
            <v>103.51</v>
          </cell>
          <cell r="E1520">
            <v>0</v>
          </cell>
          <cell r="F1520">
            <v>103.51</v>
          </cell>
        </row>
        <row r="1521">
          <cell r="A1521" t="str">
            <v>340526</v>
          </cell>
          <cell r="B1521" t="str">
            <v>Gradil em aço galvanizado eletrofundido, malha 65 x 132 mm, e pintura eletrostática</v>
          </cell>
          <cell r="C1521" t="str">
            <v>m²</v>
          </cell>
          <cell r="D1521">
            <v>158.29</v>
          </cell>
          <cell r="E1521">
            <v>31.89</v>
          </cell>
          <cell r="F1521">
            <v>190.18</v>
          </cell>
        </row>
        <row r="1522">
          <cell r="A1522" t="str">
            <v>340527</v>
          </cell>
          <cell r="B1522" t="str">
            <v>Alambrado em tela de aço galvanizado de 2´, montantes metálicos retos</v>
          </cell>
          <cell r="C1522" t="str">
            <v>m²</v>
          </cell>
          <cell r="D1522">
            <v>75.58</v>
          </cell>
          <cell r="E1522">
            <v>0</v>
          </cell>
          <cell r="F1522">
            <v>75.58</v>
          </cell>
        </row>
        <row r="1523">
          <cell r="A1523" t="str">
            <v>340529</v>
          </cell>
          <cell r="B1523" t="str">
            <v>Portão de abrir em grade de aço galvanizado eletrofundida, malha 65 x 132 mm, e pintura eletrostática</v>
          </cell>
          <cell r="C1523" t="str">
            <v>m²</v>
          </cell>
          <cell r="D1523">
            <v>930.25</v>
          </cell>
          <cell r="E1523">
            <v>47.47</v>
          </cell>
          <cell r="F1523">
            <v>977.72</v>
          </cell>
        </row>
        <row r="1524">
          <cell r="A1524" t="str">
            <v>340530</v>
          </cell>
          <cell r="B1524" t="str">
            <v>Portão de correr em grade de aço galvanizado eletrofundida, malha 65 x 132 mm, e pintura eletrostática</v>
          </cell>
          <cell r="C1524" t="str">
            <v>m²</v>
          </cell>
          <cell r="D1524">
            <v>604.05999999999995</v>
          </cell>
          <cell r="E1524">
            <v>47.47</v>
          </cell>
          <cell r="F1524">
            <v>651.53</v>
          </cell>
        </row>
        <row r="1525">
          <cell r="A1525" t="str">
            <v>340531</v>
          </cell>
          <cell r="B1525" t="str">
            <v>Gradil de ferro perfilado, tipo parque</v>
          </cell>
          <cell r="C1525" t="str">
            <v>m²</v>
          </cell>
          <cell r="D1525">
            <v>170.77</v>
          </cell>
          <cell r="E1525">
            <v>12.530000000000001</v>
          </cell>
          <cell r="F1525">
            <v>183.3</v>
          </cell>
        </row>
        <row r="1526">
          <cell r="A1526" t="str">
            <v>340532</v>
          </cell>
          <cell r="B1526" t="str">
            <v>Portão de ferro perfilado, tipo parque</v>
          </cell>
          <cell r="C1526" t="str">
            <v>m²</v>
          </cell>
          <cell r="D1526">
            <v>267.04000000000002</v>
          </cell>
          <cell r="E1526">
            <v>13.780000000000001</v>
          </cell>
          <cell r="F1526">
            <v>280.82</v>
          </cell>
        </row>
        <row r="1527">
          <cell r="A1527" t="str">
            <v>340533</v>
          </cell>
          <cell r="B1527" t="str">
            <v>Cerca de arame liso com mourões de concreto reto</v>
          </cell>
          <cell r="C1527" t="str">
            <v>m</v>
          </cell>
          <cell r="D1527">
            <v>18.46</v>
          </cell>
          <cell r="E1527">
            <v>12.450000000000001</v>
          </cell>
          <cell r="F1527">
            <v>30.91</v>
          </cell>
        </row>
        <row r="1528">
          <cell r="A1528" t="str">
            <v>340535</v>
          </cell>
          <cell r="B1528" t="str">
            <v>Portão de abrir em gradil eletrofundido, malha 5 x 15 cm</v>
          </cell>
          <cell r="C1528" t="str">
            <v>m²</v>
          </cell>
          <cell r="D1528">
            <v>665.25</v>
          </cell>
          <cell r="E1528">
            <v>37.369999999999997</v>
          </cell>
          <cell r="F1528">
            <v>702.62</v>
          </cell>
        </row>
        <row r="1529">
          <cell r="A1529" t="str">
            <v>340536</v>
          </cell>
          <cell r="B1529" t="str">
            <v>Gradil tela eletrosoldado, malha de 5 x 15cm, galvanizado</v>
          </cell>
          <cell r="C1529" t="str">
            <v>m²</v>
          </cell>
          <cell r="D1529">
            <v>65.69</v>
          </cell>
          <cell r="E1529">
            <v>46.53</v>
          </cell>
          <cell r="F1529">
            <v>112.22</v>
          </cell>
        </row>
        <row r="1530">
          <cell r="A1530" t="str">
            <v>340537</v>
          </cell>
          <cell r="B1530" t="str">
            <v>Fechamento de divisa - mourão com placas pré moldadas</v>
          </cell>
          <cell r="C1530" t="str">
            <v>m</v>
          </cell>
          <cell r="D1530">
            <v>73.95</v>
          </cell>
          <cell r="E1530">
            <v>25.18</v>
          </cell>
          <cell r="F1530">
            <v>99.13</v>
          </cell>
        </row>
        <row r="1531">
          <cell r="A1531" t="str">
            <v>340778</v>
          </cell>
          <cell r="B1531" t="str">
            <v>Árvore tipo Aroeira salsa - h= 2,00 m</v>
          </cell>
          <cell r="C1531" t="str">
            <v>un</v>
          </cell>
          <cell r="D1531">
            <v>106.41</v>
          </cell>
          <cell r="E1531">
            <v>1.6500000000000001</v>
          </cell>
          <cell r="F1531">
            <v>108.06</v>
          </cell>
        </row>
        <row r="1532">
          <cell r="A1532" t="str">
            <v>341241</v>
          </cell>
          <cell r="B1532" t="str">
            <v>Árvore do tipo Falso barbatimão - h = 2,00m</v>
          </cell>
          <cell r="C1532" t="str">
            <v>un</v>
          </cell>
          <cell r="D1532">
            <v>113.07000000000001</v>
          </cell>
          <cell r="E1532">
            <v>1.6500000000000001</v>
          </cell>
          <cell r="F1532">
            <v>114.72</v>
          </cell>
        </row>
        <row r="1533">
          <cell r="A1533" t="str">
            <v>342005</v>
          </cell>
          <cell r="B1533" t="str">
            <v>Tela de arame galvanizado fio nº 22 BWG, malha de 2´, tipo galinheiro</v>
          </cell>
          <cell r="C1533" t="str">
            <v>m²</v>
          </cell>
          <cell r="D1533">
            <v>3.39</v>
          </cell>
          <cell r="E1533">
            <v>3.73</v>
          </cell>
          <cell r="F1533">
            <v>7.12</v>
          </cell>
        </row>
        <row r="1534">
          <cell r="A1534" t="str">
            <v>342008</v>
          </cell>
          <cell r="B1534" t="str">
            <v>Tela de aço galvanizado fio nº 10 BWG, malha de 2´, tipo alambrado de segurança</v>
          </cell>
          <cell r="C1534" t="str">
            <v>m²</v>
          </cell>
          <cell r="D1534">
            <v>27.44</v>
          </cell>
          <cell r="E1534">
            <v>5.12</v>
          </cell>
          <cell r="F1534">
            <v>32.56</v>
          </cell>
        </row>
        <row r="1535">
          <cell r="A1535" t="str">
            <v>342011</v>
          </cell>
          <cell r="B1535" t="str">
            <v>Recolocação de barreira de proteção perimetral, simples ou dupla</v>
          </cell>
          <cell r="C1535" t="str">
            <v>m</v>
          </cell>
          <cell r="D1535">
            <v>7.24</v>
          </cell>
          <cell r="E1535">
            <v>0</v>
          </cell>
          <cell r="F1535">
            <v>7.24</v>
          </cell>
        </row>
        <row r="1536">
          <cell r="A1536" t="str">
            <v>342012</v>
          </cell>
          <cell r="B1536" t="str">
            <v>Seixo rolado</v>
          </cell>
          <cell r="C1536" t="str">
            <v>m³</v>
          </cell>
          <cell r="D1536">
            <v>305.2</v>
          </cell>
          <cell r="E1536">
            <v>38.840000000000003</v>
          </cell>
          <cell r="F1536">
            <v>344.04</v>
          </cell>
        </row>
        <row r="1537">
          <cell r="A1537" t="str">
            <v>342016</v>
          </cell>
          <cell r="B1537" t="str">
            <v>Recolocação de alambrado, com altura até 4,50 m</v>
          </cell>
          <cell r="C1537" t="str">
            <v>m²</v>
          </cell>
          <cell r="D1537">
            <v>0.73</v>
          </cell>
          <cell r="E1537">
            <v>7.76</v>
          </cell>
          <cell r="F1537">
            <v>8.49</v>
          </cell>
        </row>
        <row r="1538">
          <cell r="A1538" t="str">
            <v>342017</v>
          </cell>
          <cell r="B1538" t="str">
            <v>Recolocação de alambrado, com altura acima de 4,50 m</v>
          </cell>
          <cell r="C1538" t="str">
            <v>m²</v>
          </cell>
          <cell r="D1538">
            <v>0.76</v>
          </cell>
          <cell r="E1538">
            <v>10.39</v>
          </cell>
          <cell r="F1538">
            <v>11.15</v>
          </cell>
        </row>
        <row r="1539">
          <cell r="A1539" t="str">
            <v>342038</v>
          </cell>
          <cell r="B1539" t="str">
            <v>Suporte para apoio de bicicletas em tubo de aço galvanizado, diâmetro de 2 1/2´</v>
          </cell>
          <cell r="C1539" t="str">
            <v>un</v>
          </cell>
          <cell r="D1539">
            <v>142.94999999999999</v>
          </cell>
          <cell r="E1539">
            <v>85.23</v>
          </cell>
          <cell r="F1539">
            <v>228.18</v>
          </cell>
        </row>
        <row r="1540">
          <cell r="A1540" t="str">
            <v>350107</v>
          </cell>
          <cell r="B1540" t="str">
            <v>Tela de arame galvanizado fio nº 12 BWG, malha de 2´</v>
          </cell>
          <cell r="C1540" t="str">
            <v>m²</v>
          </cell>
          <cell r="D1540">
            <v>17.8</v>
          </cell>
          <cell r="E1540">
            <v>3.22</v>
          </cell>
          <cell r="F1540">
            <v>21.02</v>
          </cell>
        </row>
        <row r="1541">
          <cell r="A1541" t="str">
            <v>350115</v>
          </cell>
          <cell r="B1541" t="str">
            <v>Trave oficial completa com rede para futebol de salão</v>
          </cell>
          <cell r="C1541" t="str">
            <v>cj</v>
          </cell>
          <cell r="D1541">
            <v>772.72</v>
          </cell>
          <cell r="E1541">
            <v>77.3</v>
          </cell>
          <cell r="F1541">
            <v>850.02</v>
          </cell>
        </row>
        <row r="1542">
          <cell r="A1542" t="str">
            <v>350116</v>
          </cell>
          <cell r="B1542" t="str">
            <v>Tabela completa com suporte e rede para basquete</v>
          </cell>
          <cell r="C1542" t="str">
            <v>un</v>
          </cell>
          <cell r="D1542">
            <v>909.63</v>
          </cell>
          <cell r="E1542">
            <v>955.12</v>
          </cell>
          <cell r="F1542">
            <v>1864.75</v>
          </cell>
        </row>
        <row r="1543">
          <cell r="A1543" t="str">
            <v>350117</v>
          </cell>
          <cell r="B1543" t="str">
            <v>Poste oficial completo com rede para voleibol</v>
          </cell>
          <cell r="C1543" t="str">
            <v>cj</v>
          </cell>
          <cell r="D1543">
            <v>659.75</v>
          </cell>
          <cell r="E1543">
            <v>77.3</v>
          </cell>
          <cell r="F1543">
            <v>737.05000000000007</v>
          </cell>
        </row>
        <row r="1544">
          <cell r="A1544" t="str">
            <v>350155</v>
          </cell>
          <cell r="B1544" t="str">
            <v>Piso em fibra de polipropileno corrugado para quadra de esportes, inclusive pintura</v>
          </cell>
          <cell r="C1544" t="str">
            <v>m²</v>
          </cell>
          <cell r="D1544">
            <v>55.92</v>
          </cell>
          <cell r="E1544">
            <v>14.780000000000001</v>
          </cell>
          <cell r="F1544">
            <v>70.7</v>
          </cell>
        </row>
        <row r="1545">
          <cell r="A1545" t="str">
            <v>350306</v>
          </cell>
          <cell r="B1545" t="str">
            <v>Cancela manual, metálica, com barreira até 3,50 m</v>
          </cell>
          <cell r="C1545" t="str">
            <v>un</v>
          </cell>
          <cell r="D1545">
            <v>1506.25</v>
          </cell>
          <cell r="E1545">
            <v>31.18</v>
          </cell>
          <cell r="F1545">
            <v>1537.43</v>
          </cell>
        </row>
        <row r="1546">
          <cell r="A1546" t="str">
            <v>350402</v>
          </cell>
          <cell r="B1546" t="str">
            <v>Banco contínuo em concreto vazado</v>
          </cell>
          <cell r="C1546" t="str">
            <v>m</v>
          </cell>
          <cell r="D1546">
            <v>49.43</v>
          </cell>
          <cell r="E1546">
            <v>45.81</v>
          </cell>
          <cell r="F1546">
            <v>95.24</v>
          </cell>
        </row>
        <row r="1547">
          <cell r="A1547" t="str">
            <v>350412</v>
          </cell>
          <cell r="B1547" t="str">
            <v>Banco em concreto pré-moldado, dimensões 150 x 45 x 45 cm</v>
          </cell>
          <cell r="C1547" t="str">
            <v>un</v>
          </cell>
          <cell r="D1547">
            <v>264.76</v>
          </cell>
          <cell r="E1547">
            <v>10.4</v>
          </cell>
          <cell r="F1547">
            <v>275.16000000000003</v>
          </cell>
        </row>
        <row r="1548">
          <cell r="A1548" t="str">
            <v>350413</v>
          </cell>
          <cell r="B1548" t="str">
            <v>Banco de madeira sobre alvenaria</v>
          </cell>
          <cell r="C1548" t="str">
            <v>m²</v>
          </cell>
          <cell r="D1548">
            <v>76.83</v>
          </cell>
          <cell r="E1548">
            <v>27.59</v>
          </cell>
          <cell r="F1548">
            <v>104.42</v>
          </cell>
        </row>
        <row r="1549">
          <cell r="A1549" t="str">
            <v>350520</v>
          </cell>
          <cell r="B1549" t="str">
            <v>Centro de atividades em madeira rústica</v>
          </cell>
          <cell r="C1549" t="str">
            <v>cj</v>
          </cell>
          <cell r="D1549">
            <v>2647.76</v>
          </cell>
          <cell r="E1549">
            <v>102.67</v>
          </cell>
          <cell r="F1549">
            <v>2750.43</v>
          </cell>
        </row>
        <row r="1550">
          <cell r="A1550" t="str">
            <v>350521</v>
          </cell>
          <cell r="B1550" t="str">
            <v>Balanço duplo em madeira rústica</v>
          </cell>
          <cell r="C1550" t="str">
            <v>cj</v>
          </cell>
          <cell r="D1550">
            <v>1123.68</v>
          </cell>
          <cell r="E1550">
            <v>102.67</v>
          </cell>
          <cell r="F1550">
            <v>1226.3499999999999</v>
          </cell>
        </row>
        <row r="1551">
          <cell r="A1551" t="str">
            <v>350522</v>
          </cell>
          <cell r="B1551" t="str">
            <v>Gangorra dupla em madeira rústica</v>
          </cell>
          <cell r="C1551" t="str">
            <v>cj</v>
          </cell>
          <cell r="D1551">
            <v>838.47</v>
          </cell>
          <cell r="E1551">
            <v>102.67</v>
          </cell>
          <cell r="F1551">
            <v>941.14</v>
          </cell>
        </row>
        <row r="1552">
          <cell r="A1552" t="str">
            <v>350524</v>
          </cell>
          <cell r="B1552" t="str">
            <v>Gira-gira em ferro com assento de madeira (8 lugares)</v>
          </cell>
          <cell r="C1552" t="str">
            <v>cj</v>
          </cell>
          <cell r="D1552">
            <v>1044.32</v>
          </cell>
          <cell r="E1552">
            <v>102.67</v>
          </cell>
          <cell r="F1552">
            <v>1146.99</v>
          </cell>
        </row>
        <row r="1553">
          <cell r="A1553" t="str">
            <v>350702</v>
          </cell>
          <cell r="B1553" t="str">
            <v>Plataforma com 3 mastros galvanizados, h= 7,00 m</v>
          </cell>
          <cell r="C1553" t="str">
            <v>cj</v>
          </cell>
          <cell r="D1553">
            <v>2506.84</v>
          </cell>
          <cell r="E1553">
            <v>163.31</v>
          </cell>
          <cell r="F1553">
            <v>2670.15</v>
          </cell>
        </row>
        <row r="1554">
          <cell r="A1554" t="str">
            <v>350703</v>
          </cell>
          <cell r="B1554" t="str">
            <v>Plataforma com 3 mastros galvanizados, h= 9,00 m</v>
          </cell>
          <cell r="C1554" t="str">
            <v>cj</v>
          </cell>
          <cell r="D1554">
            <v>3164.56</v>
          </cell>
          <cell r="E1554">
            <v>163.31</v>
          </cell>
          <cell r="F1554">
            <v>3327.87</v>
          </cell>
        </row>
        <row r="1555">
          <cell r="A1555" t="str">
            <v>350706</v>
          </cell>
          <cell r="B1555" t="str">
            <v>Mastro para bandeira galvanizado, h= 9,00 m</v>
          </cell>
          <cell r="C1555" t="str">
            <v>un</v>
          </cell>
          <cell r="D1555">
            <v>1043.21</v>
          </cell>
          <cell r="E1555">
            <v>24.22</v>
          </cell>
          <cell r="F1555">
            <v>1067.43</v>
          </cell>
        </row>
        <row r="1556">
          <cell r="A1556" t="str">
            <v>350707</v>
          </cell>
          <cell r="B1556" t="str">
            <v>Mastro para bandeira galvanizado, h= 7,00 m</v>
          </cell>
          <cell r="C1556" t="str">
            <v>un</v>
          </cell>
          <cell r="D1556">
            <v>823.99</v>
          </cell>
          <cell r="E1556">
            <v>24.22</v>
          </cell>
          <cell r="F1556">
            <v>848.21</v>
          </cell>
        </row>
        <row r="1557">
          <cell r="A1557" t="str">
            <v>352001</v>
          </cell>
          <cell r="B1557" t="str">
            <v>Tela em poliamida (nylon), malha 10 x 10 cm, fio 2 mm</v>
          </cell>
          <cell r="C1557" t="str">
            <v>m²</v>
          </cell>
          <cell r="D1557">
            <v>8.3699999999999992</v>
          </cell>
          <cell r="E1557">
            <v>0</v>
          </cell>
          <cell r="F1557">
            <v>8.3699999999999992</v>
          </cell>
        </row>
        <row r="1558">
          <cell r="A1558" t="str">
            <v>360124</v>
          </cell>
          <cell r="B1558" t="str">
            <v>Cubículo de média tensão, para uso ao tempo, classe 25 kV</v>
          </cell>
          <cell r="C1558" t="str">
            <v>cj</v>
          </cell>
          <cell r="D1558">
            <v>77678.240000000005</v>
          </cell>
          <cell r="E1558">
            <v>122.07000000000001</v>
          </cell>
          <cell r="F1558">
            <v>77800.31</v>
          </cell>
        </row>
        <row r="1559">
          <cell r="A1559" t="str">
            <v>360125</v>
          </cell>
          <cell r="B1559" t="str">
            <v>Cubículo de média tensão, para uso ao tempo, classe 15 kV</v>
          </cell>
          <cell r="C1559" t="str">
            <v>cj</v>
          </cell>
          <cell r="D1559">
            <v>55503.24</v>
          </cell>
          <cell r="E1559">
            <v>122.07000000000001</v>
          </cell>
          <cell r="F1559">
            <v>55625.31</v>
          </cell>
        </row>
        <row r="1560">
          <cell r="A1560" t="str">
            <v>360126</v>
          </cell>
          <cell r="B1560" t="str">
            <v>Cubículo de entrada e medição para uso abrigado, classe 15 kV</v>
          </cell>
          <cell r="C1560" t="str">
            <v>un</v>
          </cell>
          <cell r="D1560">
            <v>59962.239999999998</v>
          </cell>
          <cell r="E1560">
            <v>244.14000000000001</v>
          </cell>
          <cell r="F1560">
            <v>60206.380000000005</v>
          </cell>
        </row>
        <row r="1561">
          <cell r="A1561" t="str">
            <v>360301</v>
          </cell>
          <cell r="B1561" t="str">
            <v>Caixa de medição tipo II (300 x 560 x 200) mm, padrão concessionárias</v>
          </cell>
          <cell r="C1561" t="str">
            <v>un</v>
          </cell>
          <cell r="D1561">
            <v>75.150000000000006</v>
          </cell>
          <cell r="E1561">
            <v>79.84</v>
          </cell>
          <cell r="F1561">
            <v>154.99</v>
          </cell>
        </row>
        <row r="1562">
          <cell r="A1562" t="str">
            <v>360302</v>
          </cell>
          <cell r="B1562" t="str">
            <v>Caixa de medição polifásica (500 x 600 x 200) mm, padrão concessionárias</v>
          </cell>
          <cell r="C1562" t="str">
            <v>un</v>
          </cell>
          <cell r="D1562">
            <v>123.32000000000001</v>
          </cell>
          <cell r="E1562">
            <v>79.84</v>
          </cell>
          <cell r="F1562">
            <v>203.16</v>
          </cell>
        </row>
        <row r="1563">
          <cell r="A1563" t="str">
            <v>360303</v>
          </cell>
          <cell r="B1563" t="str">
            <v>Caixa de medição externa tipo ´L´ (900 x 600 x 270) mm, padrão Eletropaulo</v>
          </cell>
          <cell r="C1563" t="str">
            <v>un</v>
          </cell>
          <cell r="D1563">
            <v>270.89999999999998</v>
          </cell>
          <cell r="E1563">
            <v>90.960000000000008</v>
          </cell>
          <cell r="F1563">
            <v>361.86</v>
          </cell>
        </row>
        <row r="1564">
          <cell r="A1564" t="str">
            <v>360305</v>
          </cell>
          <cell r="B1564" t="str">
            <v>Caixa de medição externa tipo ´N´ (1300 x 1200 x 270) mm, padrão Eletropaulo</v>
          </cell>
          <cell r="C1564" t="str">
            <v>un</v>
          </cell>
          <cell r="D1564">
            <v>982.63</v>
          </cell>
          <cell r="E1564">
            <v>90.960000000000008</v>
          </cell>
          <cell r="F1564">
            <v>1073.5899999999999</v>
          </cell>
        </row>
        <row r="1565">
          <cell r="A1565" t="str">
            <v>360306</v>
          </cell>
          <cell r="B1565" t="str">
            <v>Caixa de medição externa tipo ´M´ (900 x 1200 x 270) mm, padrão Eletropaulo</v>
          </cell>
          <cell r="C1565" t="str">
            <v>un</v>
          </cell>
          <cell r="D1565">
            <v>677.52</v>
          </cell>
          <cell r="E1565">
            <v>90.960000000000008</v>
          </cell>
          <cell r="F1565">
            <v>768.48</v>
          </cell>
        </row>
        <row r="1566">
          <cell r="A1566" t="str">
            <v>360308</v>
          </cell>
          <cell r="B1566" t="str">
            <v>Caixa para seccionadora tipo ´T´ (900 x 600 x 250) mm, padrão Eletropaulo</v>
          </cell>
          <cell r="C1566" t="str">
            <v>un</v>
          </cell>
          <cell r="D1566">
            <v>251.59</v>
          </cell>
          <cell r="E1566">
            <v>68.22</v>
          </cell>
          <cell r="F1566">
            <v>319.81</v>
          </cell>
        </row>
        <row r="1567">
          <cell r="A1567" t="str">
            <v>360309</v>
          </cell>
          <cell r="B1567" t="str">
            <v>Caixa de medição interna tipo ´A1´ (1000 x 1000 x 300) mm, padrão Eletropaulo</v>
          </cell>
          <cell r="C1567" t="str">
            <v>un</v>
          </cell>
          <cell r="D1567">
            <v>928.66</v>
          </cell>
          <cell r="E1567">
            <v>95.91</v>
          </cell>
          <cell r="F1567">
            <v>1024.57</v>
          </cell>
        </row>
        <row r="1568">
          <cell r="A1568" t="str">
            <v>360312</v>
          </cell>
          <cell r="B1568" t="str">
            <v>Caixa de proteção para transformador de corrente, (1000 x 750 x 300) mm, padrão CPFL</v>
          </cell>
          <cell r="C1568" t="str">
            <v>un</v>
          </cell>
          <cell r="D1568">
            <v>337.18</v>
          </cell>
          <cell r="E1568">
            <v>90.960000000000008</v>
          </cell>
          <cell r="F1568">
            <v>428.14</v>
          </cell>
        </row>
        <row r="1569">
          <cell r="A1569" t="str">
            <v>360313</v>
          </cell>
          <cell r="B1569" t="str">
            <v>Caixa de proteção dos bornes do medidor, (300 x 250 x 90) mm, padrão CPFL</v>
          </cell>
          <cell r="C1569" t="str">
            <v>un</v>
          </cell>
          <cell r="D1569">
            <v>31.060000000000002</v>
          </cell>
          <cell r="E1569">
            <v>45.480000000000004</v>
          </cell>
          <cell r="F1569">
            <v>76.540000000000006</v>
          </cell>
        </row>
        <row r="1570">
          <cell r="A1570" t="str">
            <v>360315</v>
          </cell>
          <cell r="B1570" t="str">
            <v>Caixa de entrada tipo ´E´ (560 x 350 x 210) mm - padrão Eletropaulo</v>
          </cell>
          <cell r="C1570" t="str">
            <v>un</v>
          </cell>
          <cell r="D1570">
            <v>116.32000000000001</v>
          </cell>
          <cell r="E1570">
            <v>79.84</v>
          </cell>
          <cell r="F1570">
            <v>196.16</v>
          </cell>
        </row>
        <row r="1571">
          <cell r="A1571" t="str">
            <v>360316</v>
          </cell>
          <cell r="B1571" t="str">
            <v>Caixa base lateral tipo ´N´ (130 x 40 x 25) cm</v>
          </cell>
          <cell r="C1571" t="str">
            <v>un</v>
          </cell>
          <cell r="D1571">
            <v>255.83</v>
          </cell>
          <cell r="E1571">
            <v>90.960000000000008</v>
          </cell>
          <cell r="F1571">
            <v>346.79</v>
          </cell>
        </row>
        <row r="1572">
          <cell r="A1572" t="str">
            <v>360401</v>
          </cell>
          <cell r="B1572" t="str">
            <v>Suporte para 1 isolador de baixa tensão</v>
          </cell>
          <cell r="C1572" t="str">
            <v>un</v>
          </cell>
          <cell r="D1572">
            <v>8.02</v>
          </cell>
          <cell r="E1572">
            <v>6.82</v>
          </cell>
          <cell r="F1572">
            <v>14.84</v>
          </cell>
        </row>
        <row r="1573">
          <cell r="A1573" t="str">
            <v>360403</v>
          </cell>
          <cell r="B1573" t="str">
            <v>Suporte para 2 isoladores de baixa tensão</v>
          </cell>
          <cell r="C1573" t="str">
            <v>un</v>
          </cell>
          <cell r="D1573">
            <v>16.12</v>
          </cell>
          <cell r="E1573">
            <v>6.82</v>
          </cell>
          <cell r="F1573">
            <v>22.94</v>
          </cell>
        </row>
        <row r="1574">
          <cell r="A1574" t="str">
            <v>360405</v>
          </cell>
          <cell r="B1574" t="str">
            <v>Suporte para 3 isoladores de baixa tensão</v>
          </cell>
          <cell r="C1574" t="str">
            <v>un</v>
          </cell>
          <cell r="D1574">
            <v>26.330000000000002</v>
          </cell>
          <cell r="E1574">
            <v>6.82</v>
          </cell>
          <cell r="F1574">
            <v>33.15</v>
          </cell>
        </row>
        <row r="1575">
          <cell r="A1575" t="str">
            <v>360407</v>
          </cell>
          <cell r="B1575" t="str">
            <v>Suporte para 4 isoladores de baixa tensão</v>
          </cell>
          <cell r="C1575" t="str">
            <v>un</v>
          </cell>
          <cell r="D1575">
            <v>36.54</v>
          </cell>
          <cell r="E1575">
            <v>6.82</v>
          </cell>
          <cell r="F1575">
            <v>43.36</v>
          </cell>
        </row>
        <row r="1576">
          <cell r="A1576" t="str">
            <v>360501</v>
          </cell>
          <cell r="B1576" t="str">
            <v>Isolador tipo roldana para baixa tensão de 76 x 79 mm</v>
          </cell>
          <cell r="C1576" t="str">
            <v>un</v>
          </cell>
          <cell r="D1576">
            <v>10.89</v>
          </cell>
          <cell r="E1576">
            <v>4.55</v>
          </cell>
          <cell r="F1576">
            <v>15.44</v>
          </cell>
        </row>
        <row r="1577">
          <cell r="A1577" t="str">
            <v>360502</v>
          </cell>
          <cell r="B1577" t="str">
            <v>Isolador tipo castanha incluindo grampo de sustentação</v>
          </cell>
          <cell r="C1577" t="str">
            <v>un</v>
          </cell>
          <cell r="D1577">
            <v>5.5</v>
          </cell>
          <cell r="E1577">
            <v>4.55</v>
          </cell>
          <cell r="F1577">
            <v>10.050000000000001</v>
          </cell>
        </row>
        <row r="1578">
          <cell r="A1578" t="str">
            <v>360503</v>
          </cell>
          <cell r="B1578" t="str">
            <v>Isolador tipo disco para 23 kV (poste)</v>
          </cell>
          <cell r="C1578" t="str">
            <v>un</v>
          </cell>
          <cell r="D1578">
            <v>48.75</v>
          </cell>
          <cell r="E1578">
            <v>6.78</v>
          </cell>
          <cell r="F1578">
            <v>55.53</v>
          </cell>
        </row>
        <row r="1579">
          <cell r="A1579" t="str">
            <v>360504</v>
          </cell>
          <cell r="B1579" t="str">
            <v>Isolador tipo disco para 15 kV de 6´ - 150 mm</v>
          </cell>
          <cell r="C1579" t="str">
            <v>un</v>
          </cell>
          <cell r="D1579">
            <v>28.51</v>
          </cell>
          <cell r="E1579">
            <v>4.55</v>
          </cell>
          <cell r="F1579">
            <v>33.06</v>
          </cell>
        </row>
        <row r="1580">
          <cell r="A1580" t="str">
            <v>360507</v>
          </cell>
          <cell r="B1580" t="str">
            <v>Isolador tipo pino para 25 kV, inclusive pino (poste)</v>
          </cell>
          <cell r="C1580" t="str">
            <v>un</v>
          </cell>
          <cell r="D1580">
            <v>28.37</v>
          </cell>
          <cell r="E1580">
            <v>17.059999999999999</v>
          </cell>
          <cell r="F1580">
            <v>45.43</v>
          </cell>
        </row>
        <row r="1581">
          <cell r="A1581" t="str">
            <v>360508</v>
          </cell>
          <cell r="B1581" t="str">
            <v>Isolador tipo pino para 15 kV, inclusive pino (poste)</v>
          </cell>
          <cell r="C1581" t="str">
            <v>un</v>
          </cell>
          <cell r="D1581">
            <v>22.04</v>
          </cell>
          <cell r="E1581">
            <v>17.059999999999999</v>
          </cell>
          <cell r="F1581">
            <v>39.1</v>
          </cell>
        </row>
        <row r="1582">
          <cell r="A1582" t="str">
            <v>360510</v>
          </cell>
          <cell r="B1582" t="str">
            <v>Isolador pedestal para 15 kV</v>
          </cell>
          <cell r="C1582" t="str">
            <v>un</v>
          </cell>
          <cell r="D1582">
            <v>48.68</v>
          </cell>
          <cell r="E1582">
            <v>4.55</v>
          </cell>
          <cell r="F1582">
            <v>53.230000000000004</v>
          </cell>
        </row>
        <row r="1583">
          <cell r="A1583" t="str">
            <v>360511</v>
          </cell>
          <cell r="B1583" t="str">
            <v>Isolador pedestal para 25 kV</v>
          </cell>
          <cell r="C1583" t="str">
            <v>un</v>
          </cell>
          <cell r="D1583">
            <v>65.2</v>
          </cell>
          <cell r="E1583">
            <v>4.55</v>
          </cell>
          <cell r="F1583">
            <v>69.75</v>
          </cell>
        </row>
        <row r="1584">
          <cell r="A1584" t="str">
            <v>360601</v>
          </cell>
          <cell r="B1584" t="str">
            <v>Terminal modular (mufla) unipolar interno para cabo até 120 mm²/25 kV</v>
          </cell>
          <cell r="C1584" t="str">
            <v>cj</v>
          </cell>
          <cell r="D1584">
            <v>259.19</v>
          </cell>
          <cell r="E1584">
            <v>11.370000000000001</v>
          </cell>
          <cell r="F1584">
            <v>270.56</v>
          </cell>
        </row>
        <row r="1585">
          <cell r="A1585" t="str">
            <v>360603</v>
          </cell>
          <cell r="B1585" t="str">
            <v>Terminal modular (mufla) unipolar externo para cabo até 70 mm²/25 kV</v>
          </cell>
          <cell r="C1585" t="str">
            <v>cj</v>
          </cell>
          <cell r="D1585">
            <v>267.73</v>
          </cell>
          <cell r="E1585">
            <v>11.370000000000001</v>
          </cell>
          <cell r="F1585">
            <v>279.10000000000002</v>
          </cell>
        </row>
        <row r="1586">
          <cell r="A1586" t="str">
            <v>360606</v>
          </cell>
          <cell r="B1586" t="str">
            <v>Terminal modular (mufla) unipolar externo para cabo até 70 mm²/15 kV</v>
          </cell>
          <cell r="C1586" t="str">
            <v>cj</v>
          </cell>
          <cell r="D1586">
            <v>269.67</v>
          </cell>
          <cell r="E1586">
            <v>11.370000000000001</v>
          </cell>
          <cell r="F1586">
            <v>281.04000000000002</v>
          </cell>
        </row>
        <row r="1587">
          <cell r="A1587" t="str">
            <v>360608</v>
          </cell>
          <cell r="B1587" t="str">
            <v>Terminal modular (mufla) unipolar interno para cabo até 70 mm²/15 kV</v>
          </cell>
          <cell r="C1587" t="str">
            <v>cj</v>
          </cell>
          <cell r="D1587">
            <v>234.24</v>
          </cell>
          <cell r="E1587">
            <v>11.370000000000001</v>
          </cell>
          <cell r="F1587">
            <v>245.61</v>
          </cell>
        </row>
        <row r="1588">
          <cell r="A1588" t="str">
            <v>360701</v>
          </cell>
          <cell r="B1588" t="str">
            <v>Pára-raios de distribuição, classe 12 kV/5 kA, completo, encapsulado com polímero</v>
          </cell>
          <cell r="C1588" t="str">
            <v>un</v>
          </cell>
          <cell r="D1588">
            <v>122.64</v>
          </cell>
          <cell r="E1588">
            <v>10.72</v>
          </cell>
          <cell r="F1588">
            <v>133.36000000000001</v>
          </cell>
        </row>
        <row r="1589">
          <cell r="A1589" t="str">
            <v>360703</v>
          </cell>
          <cell r="B1589" t="str">
            <v>Pára-raios de distribuição, classe 12 kV/10 kA, completo, encapsulado com polímero</v>
          </cell>
          <cell r="C1589" t="str">
            <v>un</v>
          </cell>
          <cell r="D1589">
            <v>106.77</v>
          </cell>
          <cell r="E1589">
            <v>10.72</v>
          </cell>
          <cell r="F1589">
            <v>117.49000000000001</v>
          </cell>
        </row>
        <row r="1590">
          <cell r="A1590" t="str">
            <v>360705</v>
          </cell>
          <cell r="B1590" t="str">
            <v>Pára-raios de distribuição, classe 15 kV/5 kA, completo, encapsulado com polímero</v>
          </cell>
          <cell r="C1590" t="str">
            <v>un</v>
          </cell>
          <cell r="D1590">
            <v>120.4</v>
          </cell>
          <cell r="E1590">
            <v>10.72</v>
          </cell>
          <cell r="F1590">
            <v>131.12</v>
          </cell>
        </row>
        <row r="1591">
          <cell r="A1591" t="str">
            <v>360706</v>
          </cell>
          <cell r="B1591" t="str">
            <v>Pára-raios de distribuição, classe 15 kV/10 kA, completo, encapsulado com polímero</v>
          </cell>
          <cell r="C1591" t="str">
            <v>un</v>
          </cell>
          <cell r="D1591">
            <v>119.57000000000001</v>
          </cell>
          <cell r="E1591">
            <v>10.72</v>
          </cell>
          <cell r="F1591">
            <v>130.29</v>
          </cell>
        </row>
        <row r="1592">
          <cell r="A1592" t="str">
            <v>360707</v>
          </cell>
          <cell r="B1592" t="str">
            <v>Pára-raios de distribuição, classe 21 kV/5 kA, completo, encapsulado com polímero</v>
          </cell>
          <cell r="C1592" t="str">
            <v>un</v>
          </cell>
          <cell r="D1592">
            <v>163.5</v>
          </cell>
          <cell r="E1592">
            <v>10.72</v>
          </cell>
          <cell r="F1592">
            <v>174.22</v>
          </cell>
        </row>
        <row r="1593">
          <cell r="A1593" t="str">
            <v>360801</v>
          </cell>
          <cell r="B1593" t="str">
            <v>Grupo gerador com potência de 40/36 kVA, 220/127 V ou 380/220 V e fator de potência de 0,8 indutivo, completo, inclusive painel e conjunto de baterias</v>
          </cell>
          <cell r="C1593" t="str">
            <v>un</v>
          </cell>
          <cell r="D1593">
            <v>37876.629999999997</v>
          </cell>
          <cell r="E1593">
            <v>476.95</v>
          </cell>
          <cell r="F1593">
            <v>38353.58</v>
          </cell>
        </row>
        <row r="1594">
          <cell r="A1594" t="str">
            <v>360803</v>
          </cell>
          <cell r="B1594" t="str">
            <v>Grupo gerador com potência de 250/228 kVA, 220/127 V ou 380/220 V e fator de potência de 0,8 indutivo, completo, inclusive painel e conjunto de baterias</v>
          </cell>
          <cell r="C1594" t="str">
            <v>un</v>
          </cell>
          <cell r="D1594">
            <v>95441</v>
          </cell>
          <cell r="E1594">
            <v>891.68000000000006</v>
          </cell>
          <cell r="F1594">
            <v>96332.680000000008</v>
          </cell>
        </row>
        <row r="1595">
          <cell r="A1595" t="str">
            <v>360804</v>
          </cell>
          <cell r="B1595" t="str">
            <v>Grupo gerador com potência de 350/320 kVA, 220/127 V ou 380/220 V e fator de potência de 0,8 indutivo, completo, inclusive painel e conjunto de baterias</v>
          </cell>
          <cell r="C1595" t="str">
            <v>un</v>
          </cell>
          <cell r="D1595">
            <v>132190</v>
          </cell>
          <cell r="E1595">
            <v>891.68000000000006</v>
          </cell>
          <cell r="F1595">
            <v>133081.68</v>
          </cell>
        </row>
        <row r="1596">
          <cell r="A1596" t="str">
            <v>360805</v>
          </cell>
          <cell r="B1596" t="str">
            <v>Grupo gerador com potência de 80-73/88-81 kVA, 220/127 V ou 380/220 V e fator de potência de 0,8 indutivo, completo, inclusive painel e conjunto de baterias</v>
          </cell>
          <cell r="C1596" t="str">
            <v>un</v>
          </cell>
          <cell r="D1596">
            <v>47898.8</v>
          </cell>
          <cell r="E1596">
            <v>891.68000000000006</v>
          </cell>
          <cell r="F1596">
            <v>48790.48</v>
          </cell>
        </row>
        <row r="1597">
          <cell r="A1597" t="str">
            <v>360806</v>
          </cell>
          <cell r="B1597" t="str">
            <v>Grupo gerador com potência de 165/150 kVA, 220/127 V ou 380/220 V e fator de potência de 0,8 indutivo, completo, inclusive painel e conjunto de baterias</v>
          </cell>
          <cell r="C1597" t="str">
            <v>un</v>
          </cell>
          <cell r="D1597">
            <v>61871</v>
          </cell>
          <cell r="E1597">
            <v>891.68000000000006</v>
          </cell>
          <cell r="F1597">
            <v>62762.68</v>
          </cell>
        </row>
        <row r="1598">
          <cell r="A1598" t="str">
            <v>360807</v>
          </cell>
          <cell r="B1598" t="str">
            <v>Grupo gerador com potência de 450/400 kVA, 220/127 V ou 380/220 V e fator de potência de 0,8 indutivo, completo, inclusive painel e conjunto de baterias</v>
          </cell>
          <cell r="C1598" t="str">
            <v>un</v>
          </cell>
          <cell r="D1598">
            <v>148568.63</v>
          </cell>
          <cell r="E1598">
            <v>891.68000000000006</v>
          </cell>
          <cell r="F1598">
            <v>149460.31</v>
          </cell>
        </row>
        <row r="1599">
          <cell r="A1599" t="str">
            <v>360809</v>
          </cell>
          <cell r="B1599" t="str">
            <v>Grupo gerador com potência de 25/22 kVA, 220/127 V ou 380/220 V e fator de potência de 0,8 indutivo, completo, inclusive painel e conjunto de baterias</v>
          </cell>
          <cell r="C1599" t="str">
            <v>un</v>
          </cell>
          <cell r="D1599">
            <v>41792</v>
          </cell>
          <cell r="E1599">
            <v>476.95</v>
          </cell>
          <cell r="F1599">
            <v>42268.950000000004</v>
          </cell>
        </row>
        <row r="1600">
          <cell r="A1600" t="str">
            <v>360810</v>
          </cell>
          <cell r="B1600" t="str">
            <v>Grupo gerador com potência de 54-48/55-50 kVA, 220/127 V ou 380/220 V e fator de potência de 0,8 indutivo, completo, inclusive painel e conjunto de baterias</v>
          </cell>
          <cell r="C1600" t="str">
            <v>un</v>
          </cell>
          <cell r="D1600">
            <v>40447.22</v>
          </cell>
          <cell r="E1600">
            <v>476.95</v>
          </cell>
          <cell r="F1600">
            <v>40924.17</v>
          </cell>
        </row>
        <row r="1601">
          <cell r="A1601" t="str">
            <v>360811</v>
          </cell>
          <cell r="B1601" t="str">
            <v>Grupo gerador com potência de 180/168 kVA, 220/127 V ou 380/220 V e fator de potência de 0,8 indutivo, completo, inclusive painel e conjunto de baterias</v>
          </cell>
          <cell r="C1601" t="str">
            <v>un</v>
          </cell>
          <cell r="D1601">
            <v>75595.100000000006</v>
          </cell>
          <cell r="E1601">
            <v>891.68000000000006</v>
          </cell>
          <cell r="F1601">
            <v>76486.78</v>
          </cell>
        </row>
        <row r="1602">
          <cell r="A1602" t="str">
            <v>360829</v>
          </cell>
          <cell r="B1602" t="str">
            <v>Grupo gerador com potência de 563/513 kVA, 220/127 V ou 380/220V, completo, inclusive conjunto de baterias</v>
          </cell>
          <cell r="C1602" t="str">
            <v>un</v>
          </cell>
          <cell r="D1602">
            <v>182200</v>
          </cell>
          <cell r="E1602">
            <v>987.07</v>
          </cell>
          <cell r="F1602">
            <v>183187.07</v>
          </cell>
        </row>
        <row r="1603">
          <cell r="A1603" t="str">
            <v>360835</v>
          </cell>
          <cell r="B1603" t="str">
            <v>Grupo gerador carenado, potência de 150/120 kVA, tensão de saída 220/127 V, fator de potência de 0,8 indutivo, conjunto de baterias - completo</v>
          </cell>
          <cell r="C1603" t="str">
            <v>cj</v>
          </cell>
          <cell r="D1603">
            <v>60194.75</v>
          </cell>
          <cell r="E1603">
            <v>476.95</v>
          </cell>
          <cell r="F1603">
            <v>60671.700000000004</v>
          </cell>
        </row>
        <row r="1604">
          <cell r="A1604" t="str">
            <v>360902</v>
          </cell>
          <cell r="B1604" t="str">
            <v>Transformador de potência trifásico de 225 kVA, classe 15 kV, a óleo</v>
          </cell>
          <cell r="C1604" t="str">
            <v>un</v>
          </cell>
          <cell r="D1604">
            <v>12702.89</v>
          </cell>
          <cell r="E1604">
            <v>476.95</v>
          </cell>
          <cell r="F1604">
            <v>13179.84</v>
          </cell>
        </row>
        <row r="1605">
          <cell r="A1605" t="str">
            <v>360903</v>
          </cell>
          <cell r="B1605" t="str">
            <v>Transformador de potência trifásico de 75 kVA, classe 1,2 kV, a seco</v>
          </cell>
          <cell r="C1605" t="str">
            <v>un</v>
          </cell>
          <cell r="D1605">
            <v>8743.56</v>
          </cell>
          <cell r="E1605">
            <v>190.78</v>
          </cell>
          <cell r="F1605">
            <v>8934.34</v>
          </cell>
        </row>
        <row r="1606">
          <cell r="A1606" t="str">
            <v>360905</v>
          </cell>
          <cell r="B1606" t="str">
            <v>Transformador de potência trifásico de 150 kVA, classe 15 kV, a óleo</v>
          </cell>
          <cell r="C1606" t="str">
            <v>un</v>
          </cell>
          <cell r="D1606">
            <v>8936</v>
          </cell>
          <cell r="E1606">
            <v>476.95</v>
          </cell>
          <cell r="F1606">
            <v>9412.9500000000007</v>
          </cell>
        </row>
        <row r="1607">
          <cell r="A1607" t="str">
            <v>360906</v>
          </cell>
          <cell r="B1607" t="str">
            <v>Transformador de potência trifásico de 500 kVA, classe 15 kV, a seco</v>
          </cell>
          <cell r="C1607" t="str">
            <v>un</v>
          </cell>
          <cell r="D1607">
            <v>38132.15</v>
          </cell>
          <cell r="E1607">
            <v>763.12</v>
          </cell>
          <cell r="F1607">
            <v>38895.269999999997</v>
          </cell>
        </row>
        <row r="1608">
          <cell r="A1608" t="str">
            <v>360907</v>
          </cell>
          <cell r="B1608" t="str">
            <v>Transformador de potência trifásico de 1000 kVA, classe 15 kV, a seco com cabine</v>
          </cell>
          <cell r="C1608" t="str">
            <v>un</v>
          </cell>
          <cell r="D1608">
            <v>64793.919999999998</v>
          </cell>
          <cell r="E1608">
            <v>763.12</v>
          </cell>
          <cell r="F1608">
            <v>65557.039999999994</v>
          </cell>
        </row>
        <row r="1609">
          <cell r="A1609" t="str">
            <v>360910</v>
          </cell>
          <cell r="B1609" t="str">
            <v>Transformador de potência trifásico de 5 kVA, classe 0,6 kV, a seco com cabine</v>
          </cell>
          <cell r="C1609" t="str">
            <v>un</v>
          </cell>
          <cell r="D1609">
            <v>1659.72</v>
          </cell>
          <cell r="E1609">
            <v>190.78</v>
          </cell>
          <cell r="F1609">
            <v>1850.5</v>
          </cell>
        </row>
        <row r="1610">
          <cell r="A1610" t="str">
            <v>360911</v>
          </cell>
          <cell r="B1610" t="str">
            <v>Transformador de potência trifásico de 7,5 kVA, classe 0,6 kV, a seco com cabine</v>
          </cell>
          <cell r="C1610" t="str">
            <v>un</v>
          </cell>
          <cell r="D1610">
            <v>1961.47</v>
          </cell>
          <cell r="E1610">
            <v>190.78</v>
          </cell>
          <cell r="F1610">
            <v>2152.25</v>
          </cell>
        </row>
        <row r="1611">
          <cell r="A1611" t="str">
            <v>360913</v>
          </cell>
          <cell r="B1611" t="str">
            <v>Transformador de potência trifásico de 15 kVA, classe 1,2 kV, a seco com cabine</v>
          </cell>
          <cell r="C1611" t="str">
            <v>un</v>
          </cell>
          <cell r="D1611">
            <v>4376.1400000000003</v>
          </cell>
          <cell r="E1611">
            <v>190.78</v>
          </cell>
          <cell r="F1611">
            <v>4566.92</v>
          </cell>
        </row>
        <row r="1612">
          <cell r="A1612" t="str">
            <v>360915</v>
          </cell>
          <cell r="B1612" t="str">
            <v>Transformador de potência trifásico de 75 kVA, classe 15 kV, a óleo</v>
          </cell>
          <cell r="C1612" t="str">
            <v>un</v>
          </cell>
          <cell r="D1612">
            <v>5830.93</v>
          </cell>
          <cell r="E1612">
            <v>476.95</v>
          </cell>
          <cell r="F1612">
            <v>6307.88</v>
          </cell>
        </row>
        <row r="1613">
          <cell r="A1613" t="str">
            <v>360916</v>
          </cell>
          <cell r="B1613" t="str">
            <v>Transformador de potência trifásico de 225 kVA, classe 23 kV, a óleo</v>
          </cell>
          <cell r="C1613" t="str">
            <v>un</v>
          </cell>
          <cell r="D1613">
            <v>13501.48</v>
          </cell>
          <cell r="E1613">
            <v>476.95</v>
          </cell>
          <cell r="F1613">
            <v>13978.43</v>
          </cell>
        </row>
        <row r="1614">
          <cell r="A1614" t="str">
            <v>360917</v>
          </cell>
          <cell r="B1614" t="str">
            <v>Transformador de potência trifásico de 300 kVA, classe 15 kV, a óleo</v>
          </cell>
          <cell r="C1614" t="str">
            <v>un</v>
          </cell>
          <cell r="D1614">
            <v>14626.2</v>
          </cell>
          <cell r="E1614">
            <v>476.95</v>
          </cell>
          <cell r="F1614">
            <v>15103.15</v>
          </cell>
        </row>
        <row r="1615">
          <cell r="A1615" t="str">
            <v>360918</v>
          </cell>
          <cell r="B1615" t="str">
            <v>Transformador de potência trifásico de 112,5 kVA, classe 15 kV, a óleo</v>
          </cell>
          <cell r="C1615" t="str">
            <v>un</v>
          </cell>
          <cell r="D1615">
            <v>7209.58</v>
          </cell>
          <cell r="E1615">
            <v>476.95</v>
          </cell>
          <cell r="F1615">
            <v>7686.53</v>
          </cell>
        </row>
        <row r="1616">
          <cell r="A1616" t="str">
            <v>360922</v>
          </cell>
          <cell r="B1616" t="str">
            <v>Transformador de potência trifásico de 500 kVA, classe 15 kV, a seco com cabine</v>
          </cell>
          <cell r="C1616" t="str">
            <v>un</v>
          </cell>
          <cell r="D1616">
            <v>47372.97</v>
          </cell>
          <cell r="E1616">
            <v>763.12</v>
          </cell>
          <cell r="F1616">
            <v>48136.090000000004</v>
          </cell>
        </row>
        <row r="1617">
          <cell r="A1617" t="str">
            <v>360923</v>
          </cell>
          <cell r="B1617" t="str">
            <v>Transformador de potência trifásico de 30 kVA, classe 1,2 KV, a seco com cabine</v>
          </cell>
          <cell r="C1617" t="str">
            <v>un</v>
          </cell>
          <cell r="D1617">
            <v>5858.29</v>
          </cell>
          <cell r="E1617">
            <v>190.78</v>
          </cell>
          <cell r="F1617">
            <v>6049.07</v>
          </cell>
        </row>
        <row r="1618">
          <cell r="A1618" t="str">
            <v>360925</v>
          </cell>
          <cell r="B1618" t="str">
            <v>Transformador de potência trifásico de 500 kVA, classe 15 kV, a óleo</v>
          </cell>
          <cell r="C1618" t="str">
            <v>un</v>
          </cell>
          <cell r="D1618">
            <v>24069.040000000001</v>
          </cell>
          <cell r="E1618">
            <v>763.12</v>
          </cell>
          <cell r="F1618">
            <v>24832.16</v>
          </cell>
        </row>
        <row r="1619">
          <cell r="A1619" t="str">
            <v>360930</v>
          </cell>
          <cell r="B1619" t="str">
            <v>Transformador de potência trifásico de 750 kVA, classe 15 kV, a óleo</v>
          </cell>
          <cell r="C1619" t="str">
            <v>un</v>
          </cell>
          <cell r="D1619">
            <v>32178.55</v>
          </cell>
          <cell r="E1619">
            <v>763.12</v>
          </cell>
          <cell r="F1619">
            <v>32941.67</v>
          </cell>
        </row>
        <row r="1620">
          <cell r="A1620" t="str">
            <v>360936</v>
          </cell>
          <cell r="B1620" t="str">
            <v>Transformador de potência trifásico de 750 kVA, classe 15 kV, a seco</v>
          </cell>
          <cell r="C1620" t="str">
            <v>un</v>
          </cell>
          <cell r="D1620">
            <v>58924.54</v>
          </cell>
          <cell r="E1620">
            <v>763.12</v>
          </cell>
          <cell r="F1620">
            <v>59687.66</v>
          </cell>
        </row>
        <row r="1621">
          <cell r="A1621" t="str">
            <v>360937</v>
          </cell>
          <cell r="B1621" t="str">
            <v>Transformador de potência trifásico de 300 kVA, classe 15 kV, a seco</v>
          </cell>
          <cell r="C1621" t="str">
            <v>un</v>
          </cell>
          <cell r="D1621">
            <v>36950.019999999997</v>
          </cell>
          <cell r="E1621">
            <v>476.95</v>
          </cell>
          <cell r="F1621">
            <v>37426.97</v>
          </cell>
        </row>
        <row r="1622">
          <cell r="A1622" t="str">
            <v>360941</v>
          </cell>
          <cell r="B1622" t="str">
            <v>Transformador de potência trifásico de 45 kVA, classe 15 kV, a seco</v>
          </cell>
          <cell r="C1622" t="str">
            <v>un</v>
          </cell>
          <cell r="D1622">
            <v>9970</v>
          </cell>
          <cell r="E1622">
            <v>476.95</v>
          </cell>
          <cell r="F1622">
            <v>10446.950000000001</v>
          </cell>
        </row>
        <row r="1623">
          <cell r="A1623" t="str">
            <v>360948</v>
          </cell>
          <cell r="B1623" t="str">
            <v>Transformador trifásico a seco de 112,5 kVA, encapsulado em resina epóxi sob vácuo</v>
          </cell>
          <cell r="C1623" t="str">
            <v>un</v>
          </cell>
          <cell r="D1623">
            <v>15007.98</v>
          </cell>
          <cell r="E1623">
            <v>476.95</v>
          </cell>
          <cell r="F1623">
            <v>15484.93</v>
          </cell>
        </row>
        <row r="1624">
          <cell r="A1624" t="str">
            <v>360949</v>
          </cell>
          <cell r="B1624" t="str">
            <v>Transformador trifásico a seco de 150 kVA, encapsulado em resina epóxi sob vácuo</v>
          </cell>
          <cell r="C1624" t="str">
            <v>un</v>
          </cell>
          <cell r="D1624">
            <v>17501.39</v>
          </cell>
          <cell r="E1624">
            <v>476.95</v>
          </cell>
          <cell r="F1624">
            <v>17978.34</v>
          </cell>
        </row>
        <row r="1625">
          <cell r="A1625" t="str">
            <v>360967</v>
          </cell>
          <cell r="B1625" t="str">
            <v>Transformador de potência trifásico 45kVA, classe 24,2kV, encapsulado a vácuo em resina epóxi</v>
          </cell>
          <cell r="C1625" t="str">
            <v>un</v>
          </cell>
          <cell r="D1625">
            <v>18693.669999999998</v>
          </cell>
          <cell r="E1625">
            <v>190.78</v>
          </cell>
          <cell r="F1625">
            <v>18884.45</v>
          </cell>
        </row>
        <row r="1626">
          <cell r="A1626" t="str">
            <v>360968</v>
          </cell>
          <cell r="B1626" t="str">
            <v>Transformador de potência trifásico 750kVA, classe 24,2kV, encapsulado a vácuo em resina epóxi</v>
          </cell>
          <cell r="C1626" t="str">
            <v>un</v>
          </cell>
          <cell r="D1626">
            <v>51760</v>
          </cell>
          <cell r="E1626">
            <v>763.12</v>
          </cell>
          <cell r="F1626">
            <v>52523.12</v>
          </cell>
        </row>
        <row r="1627">
          <cell r="A1627" t="str">
            <v>360969</v>
          </cell>
          <cell r="B1627" t="str">
            <v>Transformador de potência trifásico de 300 kVA, classe 25kV, a óleo</v>
          </cell>
          <cell r="C1627" t="str">
            <v>un</v>
          </cell>
          <cell r="D1627">
            <v>13490</v>
          </cell>
          <cell r="E1627">
            <v>476.95</v>
          </cell>
          <cell r="F1627">
            <v>13966.95</v>
          </cell>
        </row>
        <row r="1628">
          <cell r="A1628" t="str">
            <v>360970</v>
          </cell>
          <cell r="B1628" t="str">
            <v>Transformador de potência trifásico de 500 kVA, classe 25kV, encapsulado a vácuo em resina epóxi</v>
          </cell>
          <cell r="C1628" t="str">
            <v>un</v>
          </cell>
          <cell r="D1628">
            <v>38833.33</v>
          </cell>
          <cell r="E1628">
            <v>763.12</v>
          </cell>
          <cell r="F1628">
            <v>39596.449999999997</v>
          </cell>
        </row>
        <row r="1629">
          <cell r="A1629" t="str">
            <v>362001</v>
          </cell>
          <cell r="B1629" t="str">
            <v>Vergalhão de cobre eletrolítico, diâmetro de 3/8´</v>
          </cell>
          <cell r="C1629" t="str">
            <v>m</v>
          </cell>
          <cell r="D1629">
            <v>22.88</v>
          </cell>
          <cell r="E1629">
            <v>9.1</v>
          </cell>
          <cell r="F1629">
            <v>31.98</v>
          </cell>
        </row>
        <row r="1630">
          <cell r="A1630" t="str">
            <v>362003</v>
          </cell>
          <cell r="B1630" t="str">
            <v>União angular para vergalhão, diâmetro de 3/8´</v>
          </cell>
          <cell r="C1630" t="str">
            <v>un</v>
          </cell>
          <cell r="D1630">
            <v>16.87</v>
          </cell>
          <cell r="E1630">
            <v>4.55</v>
          </cell>
          <cell r="F1630">
            <v>21.42</v>
          </cell>
        </row>
        <row r="1631">
          <cell r="A1631" t="str">
            <v>362004</v>
          </cell>
          <cell r="B1631" t="str">
            <v>Bobina mínima para disjuntor (a óleo)</v>
          </cell>
          <cell r="C1631" t="str">
            <v>un</v>
          </cell>
          <cell r="D1631">
            <v>828.57</v>
          </cell>
          <cell r="E1631">
            <v>31.11</v>
          </cell>
          <cell r="F1631">
            <v>859.68000000000006</v>
          </cell>
        </row>
        <row r="1632">
          <cell r="A1632" t="str">
            <v>362005</v>
          </cell>
          <cell r="B1632" t="str">
            <v>Terminal para vergalhão, diâmetro de 3/8´</v>
          </cell>
          <cell r="C1632" t="str">
            <v>un</v>
          </cell>
          <cell r="D1632">
            <v>9.18</v>
          </cell>
          <cell r="E1632">
            <v>4.55</v>
          </cell>
          <cell r="F1632">
            <v>13.73</v>
          </cell>
        </row>
        <row r="1633">
          <cell r="A1633" t="str">
            <v>362006</v>
          </cell>
          <cell r="B1633" t="str">
            <v>Braçadeira para fixação de eletroduto, até 4´</v>
          </cell>
          <cell r="C1633" t="str">
            <v>un</v>
          </cell>
          <cell r="D1633">
            <v>1.32</v>
          </cell>
          <cell r="E1633">
            <v>3.41</v>
          </cell>
          <cell r="F1633">
            <v>4.7300000000000004</v>
          </cell>
        </row>
        <row r="1634">
          <cell r="A1634" t="str">
            <v>362007</v>
          </cell>
          <cell r="B1634" t="str">
            <v>Prensa vergalhão ´T´, diâmetro de 3/8´</v>
          </cell>
          <cell r="C1634" t="str">
            <v>un</v>
          </cell>
          <cell r="D1634">
            <v>8.24</v>
          </cell>
          <cell r="E1634">
            <v>4.55</v>
          </cell>
          <cell r="F1634">
            <v>12.790000000000001</v>
          </cell>
        </row>
        <row r="1635">
          <cell r="A1635" t="str">
            <v>362009</v>
          </cell>
          <cell r="B1635" t="str">
            <v>Vara para manobra em cabine em fibra de vidro, para tensão até 36 kV</v>
          </cell>
          <cell r="C1635" t="str">
            <v>un</v>
          </cell>
          <cell r="D1635">
            <v>255.97</v>
          </cell>
          <cell r="E1635">
            <v>0.47000000000000003</v>
          </cell>
          <cell r="F1635">
            <v>256.44</v>
          </cell>
        </row>
        <row r="1636">
          <cell r="A1636" t="str">
            <v>362010</v>
          </cell>
          <cell r="B1636" t="str">
            <v>Bucha para passagem interna/externa com isolação para 15 kV</v>
          </cell>
          <cell r="C1636" t="str">
            <v>un</v>
          </cell>
          <cell r="D1636">
            <v>177.23</v>
          </cell>
          <cell r="E1636">
            <v>11.370000000000001</v>
          </cell>
          <cell r="F1636">
            <v>188.6</v>
          </cell>
        </row>
        <row r="1637">
          <cell r="A1637" t="str">
            <v>362012</v>
          </cell>
          <cell r="B1637" t="str">
            <v>Chapa de ferro de 1,50 x 0,50 m para bucha de passagem</v>
          </cell>
          <cell r="C1637" t="str">
            <v>un</v>
          </cell>
          <cell r="D1637">
            <v>79.22</v>
          </cell>
          <cell r="E1637">
            <v>11.370000000000001</v>
          </cell>
          <cell r="F1637">
            <v>90.59</v>
          </cell>
        </row>
        <row r="1638">
          <cell r="A1638" t="str">
            <v>362014</v>
          </cell>
          <cell r="B1638" t="str">
            <v>Cruzeta de madeira de 2400 mm</v>
          </cell>
          <cell r="C1638" t="str">
            <v>un</v>
          </cell>
          <cell r="D1638">
            <v>94.17</v>
          </cell>
          <cell r="E1638">
            <v>64.28</v>
          </cell>
          <cell r="F1638">
            <v>158.44999999999999</v>
          </cell>
        </row>
        <row r="1639">
          <cell r="A1639" t="str">
            <v>362015</v>
          </cell>
          <cell r="B1639" t="str">
            <v>Cruzeta de madeira de 90 x 115 x 3500 mm</v>
          </cell>
          <cell r="C1639" t="str">
            <v>un</v>
          </cell>
          <cell r="D1639">
            <v>125.24000000000001</v>
          </cell>
          <cell r="E1639">
            <v>64.28</v>
          </cell>
          <cell r="F1639">
            <v>189.52</v>
          </cell>
        </row>
        <row r="1640">
          <cell r="A1640" t="str">
            <v>362018</v>
          </cell>
          <cell r="B1640" t="str">
            <v>Luva isolante de borracha, acima de 10 até 20 kV</v>
          </cell>
          <cell r="C1640" t="str">
            <v>par</v>
          </cell>
          <cell r="D1640">
            <v>498.64</v>
          </cell>
          <cell r="E1640">
            <v>0.47000000000000003</v>
          </cell>
          <cell r="F1640">
            <v>499.11</v>
          </cell>
        </row>
        <row r="1641">
          <cell r="A1641" t="str">
            <v>362019</v>
          </cell>
          <cell r="B1641" t="str">
            <v>Luva isolante de borracha, acima de 20 até 30 kV</v>
          </cell>
          <cell r="C1641" t="str">
            <v>par</v>
          </cell>
          <cell r="D1641">
            <v>1173.56</v>
          </cell>
          <cell r="E1641">
            <v>0.47000000000000003</v>
          </cell>
          <cell r="F1641">
            <v>1174.03</v>
          </cell>
        </row>
        <row r="1642">
          <cell r="A1642" t="str">
            <v>362020</v>
          </cell>
          <cell r="B1642" t="str">
            <v>Mão francesa de 700 mm</v>
          </cell>
          <cell r="C1642" t="str">
            <v>un</v>
          </cell>
          <cell r="D1642">
            <v>11.83</v>
          </cell>
          <cell r="E1642">
            <v>22.740000000000002</v>
          </cell>
          <cell r="F1642">
            <v>34.57</v>
          </cell>
        </row>
        <row r="1643">
          <cell r="A1643" t="str">
            <v>362021</v>
          </cell>
          <cell r="B1643" t="str">
            <v>Luva isolante de borracha, até 10 kV</v>
          </cell>
          <cell r="C1643" t="str">
            <v>par</v>
          </cell>
          <cell r="D1643">
            <v>353.34000000000003</v>
          </cell>
          <cell r="E1643">
            <v>0.47000000000000003</v>
          </cell>
          <cell r="F1643">
            <v>353.81</v>
          </cell>
        </row>
        <row r="1644">
          <cell r="A1644" t="str">
            <v>362022</v>
          </cell>
          <cell r="B1644" t="str">
            <v>Mudança de tap do transformador</v>
          </cell>
          <cell r="C1644" t="str">
            <v>un</v>
          </cell>
          <cell r="D1644">
            <v>0</v>
          </cell>
          <cell r="E1644">
            <v>128.56</v>
          </cell>
          <cell r="F1644">
            <v>128.56</v>
          </cell>
        </row>
        <row r="1645">
          <cell r="A1645" t="str">
            <v>362023</v>
          </cell>
          <cell r="B1645" t="str">
            <v>Luva isolante de borracha, acima de 30 até 40 kV</v>
          </cell>
          <cell r="C1645" t="str">
            <v>par</v>
          </cell>
          <cell r="D1645">
            <v>1174.53</v>
          </cell>
          <cell r="E1645">
            <v>0.47000000000000003</v>
          </cell>
          <cell r="F1645">
            <v>1175</v>
          </cell>
        </row>
        <row r="1646">
          <cell r="A1646" t="str">
            <v>362024</v>
          </cell>
          <cell r="B1646" t="str">
            <v>Óleo para disjuntor</v>
          </cell>
          <cell r="C1646" t="str">
            <v>l</v>
          </cell>
          <cell r="D1646">
            <v>9.26</v>
          </cell>
          <cell r="E1646">
            <v>0.38</v>
          </cell>
          <cell r="F1646">
            <v>9.64</v>
          </cell>
        </row>
        <row r="1647">
          <cell r="A1647" t="str">
            <v>362026</v>
          </cell>
          <cell r="B1647" t="str">
            <v>Óleo para transformador</v>
          </cell>
          <cell r="C1647" t="str">
            <v>l</v>
          </cell>
          <cell r="D1647">
            <v>9.26</v>
          </cell>
          <cell r="E1647">
            <v>0.56000000000000005</v>
          </cell>
          <cell r="F1647">
            <v>9.82</v>
          </cell>
        </row>
        <row r="1648">
          <cell r="A1648" t="str">
            <v>362028</v>
          </cell>
          <cell r="B1648" t="str">
            <v>Placa de advertência ´Perigo Alta Tensão´ em cabine primária, nas dimensões 400 x 300 mm, chapa 18</v>
          </cell>
          <cell r="C1648" t="str">
            <v>un</v>
          </cell>
          <cell r="D1648">
            <v>48.6</v>
          </cell>
          <cell r="E1648">
            <v>4.7</v>
          </cell>
          <cell r="F1648">
            <v>53.300000000000004</v>
          </cell>
        </row>
        <row r="1649">
          <cell r="A1649" t="str">
            <v>362033</v>
          </cell>
          <cell r="B1649" t="str">
            <v>Luva de couro para proteção de luva isolante</v>
          </cell>
          <cell r="C1649" t="str">
            <v>par</v>
          </cell>
          <cell r="D1649">
            <v>23.740000000000002</v>
          </cell>
          <cell r="E1649">
            <v>0.47000000000000003</v>
          </cell>
          <cell r="F1649">
            <v>24.21</v>
          </cell>
        </row>
        <row r="1650">
          <cell r="A1650" t="str">
            <v>362034</v>
          </cell>
          <cell r="B1650" t="str">
            <v>Sela para cruzeta de madeira</v>
          </cell>
          <cell r="C1650" t="str">
            <v>un</v>
          </cell>
          <cell r="D1650">
            <v>6.8500000000000005</v>
          </cell>
          <cell r="E1650">
            <v>32.14</v>
          </cell>
          <cell r="F1650">
            <v>38.99</v>
          </cell>
        </row>
        <row r="1651">
          <cell r="A1651" t="str">
            <v>362035</v>
          </cell>
          <cell r="B1651" t="str">
            <v>Caixa porta luvas em madeira, com tampa</v>
          </cell>
          <cell r="C1651" t="str">
            <v>un</v>
          </cell>
          <cell r="D1651">
            <v>25.71</v>
          </cell>
          <cell r="E1651">
            <v>0.47000000000000003</v>
          </cell>
          <cell r="F1651">
            <v>26.18</v>
          </cell>
        </row>
        <row r="1652">
          <cell r="A1652" t="str">
            <v>362036</v>
          </cell>
          <cell r="B1652" t="str">
            <v>Suporte de transformador em poste ou estaleiro</v>
          </cell>
          <cell r="C1652" t="str">
            <v>un</v>
          </cell>
          <cell r="D1652">
            <v>66.12</v>
          </cell>
          <cell r="E1652">
            <v>64.28</v>
          </cell>
          <cell r="F1652">
            <v>130.4</v>
          </cell>
        </row>
        <row r="1653">
          <cell r="A1653" t="str">
            <v>362037</v>
          </cell>
          <cell r="B1653" t="str">
            <v>Caixa inviolável para secundário do transformador</v>
          </cell>
          <cell r="C1653" t="str">
            <v>un</v>
          </cell>
          <cell r="D1653">
            <v>152.75</v>
          </cell>
          <cell r="E1653">
            <v>4.55</v>
          </cell>
          <cell r="F1653">
            <v>157.30000000000001</v>
          </cell>
        </row>
        <row r="1654">
          <cell r="A1654" t="str">
            <v>362039</v>
          </cell>
          <cell r="B1654" t="str">
            <v>Estrado de borracha de 100 x 100 cm, isolante até 68 kV</v>
          </cell>
          <cell r="C1654" t="str">
            <v>un</v>
          </cell>
          <cell r="D1654">
            <v>256.10000000000002</v>
          </cell>
          <cell r="E1654">
            <v>0.47000000000000003</v>
          </cell>
          <cell r="F1654">
            <v>256.57</v>
          </cell>
        </row>
        <row r="1655">
          <cell r="A1655" t="str">
            <v>362054</v>
          </cell>
          <cell r="B1655" t="str">
            <v>Cruzeta metálica de 2400 mm, para fixação de mufla ou para-raios</v>
          </cell>
          <cell r="C1655" t="str">
            <v>un</v>
          </cell>
          <cell r="D1655">
            <v>284.94</v>
          </cell>
          <cell r="E1655">
            <v>64.28</v>
          </cell>
          <cell r="F1655">
            <v>349.22</v>
          </cell>
        </row>
        <row r="1656">
          <cell r="A1656" t="str">
            <v>370102</v>
          </cell>
          <cell r="B1656" t="str">
            <v>Quadro Telebrás de embutir de 200 x 200 x 120 mm</v>
          </cell>
          <cell r="C1656" t="str">
            <v>un</v>
          </cell>
          <cell r="D1656">
            <v>30.69</v>
          </cell>
          <cell r="E1656">
            <v>39.92</v>
          </cell>
          <cell r="F1656">
            <v>70.61</v>
          </cell>
        </row>
        <row r="1657">
          <cell r="A1657" t="str">
            <v>370108</v>
          </cell>
          <cell r="B1657" t="str">
            <v>Quadro Telebrás de embutir de 400 x 400 x 120 mm</v>
          </cell>
          <cell r="C1657" t="str">
            <v>un</v>
          </cell>
          <cell r="D1657">
            <v>63.34</v>
          </cell>
          <cell r="E1657">
            <v>55.58</v>
          </cell>
          <cell r="F1657">
            <v>118.92</v>
          </cell>
        </row>
        <row r="1658">
          <cell r="A1658" t="str">
            <v>370112</v>
          </cell>
          <cell r="B1658" t="str">
            <v>Quadro Telebrás de embutir de 600 x 600 x 120 mm</v>
          </cell>
          <cell r="C1658" t="str">
            <v>un</v>
          </cell>
          <cell r="D1658">
            <v>112.96000000000001</v>
          </cell>
          <cell r="E1658">
            <v>71.239999999999995</v>
          </cell>
          <cell r="F1658">
            <v>184.20000000000002</v>
          </cell>
        </row>
        <row r="1659">
          <cell r="A1659" t="str">
            <v>370116</v>
          </cell>
          <cell r="B1659" t="str">
            <v>Quadro Telebrás de embutir de 800 x 800 x 120 mm</v>
          </cell>
          <cell r="C1659" t="str">
            <v>un</v>
          </cell>
          <cell r="D1659">
            <v>180.73</v>
          </cell>
          <cell r="E1659">
            <v>88.23</v>
          </cell>
          <cell r="F1659">
            <v>268.95999999999998</v>
          </cell>
        </row>
        <row r="1660">
          <cell r="A1660" t="str">
            <v>370122</v>
          </cell>
          <cell r="B1660" t="str">
            <v>Quadro Telebrás de embutir de 1200 x 1200 x 120 mm</v>
          </cell>
          <cell r="C1660" t="str">
            <v>un</v>
          </cell>
          <cell r="D1660">
            <v>373.66</v>
          </cell>
          <cell r="E1660">
            <v>118.24000000000001</v>
          </cell>
          <cell r="F1660">
            <v>491.90000000000003</v>
          </cell>
        </row>
        <row r="1661">
          <cell r="A1661" t="str">
            <v>370202</v>
          </cell>
          <cell r="B1661" t="str">
            <v>Quadro Telebrás de sobrepor de 200 x 200 x 120 mm</v>
          </cell>
          <cell r="C1661" t="str">
            <v>un</v>
          </cell>
          <cell r="D1661">
            <v>30.52</v>
          </cell>
          <cell r="E1661">
            <v>34.11</v>
          </cell>
          <cell r="F1661">
            <v>64.63</v>
          </cell>
        </row>
        <row r="1662">
          <cell r="A1662" t="str">
            <v>370206</v>
          </cell>
          <cell r="B1662" t="str">
            <v>Quadro Telebrás de sobrepor de 400 x 400 x 120 mm</v>
          </cell>
          <cell r="C1662" t="str">
            <v>un</v>
          </cell>
          <cell r="D1662">
            <v>66.25</v>
          </cell>
          <cell r="E1662">
            <v>45.480000000000004</v>
          </cell>
          <cell r="F1662">
            <v>111.73</v>
          </cell>
        </row>
        <row r="1663">
          <cell r="A1663" t="str">
            <v>370210</v>
          </cell>
          <cell r="B1663" t="str">
            <v>Quadro Telebrás de sobrepor de 600 x 600 x 120 mm</v>
          </cell>
          <cell r="C1663" t="str">
            <v>un</v>
          </cell>
          <cell r="D1663">
            <v>133.77000000000001</v>
          </cell>
          <cell r="E1663">
            <v>56.85</v>
          </cell>
          <cell r="F1663">
            <v>190.62</v>
          </cell>
        </row>
        <row r="1664">
          <cell r="A1664" t="str">
            <v>370214</v>
          </cell>
          <cell r="B1664" t="str">
            <v>Quadro Telebrás de sobrepor de 800 x 800 x 120 mm</v>
          </cell>
          <cell r="C1664" t="str">
            <v>un</v>
          </cell>
          <cell r="D1664">
            <v>208.29</v>
          </cell>
          <cell r="E1664">
            <v>68.22</v>
          </cell>
          <cell r="F1664">
            <v>276.51</v>
          </cell>
        </row>
        <row r="1665">
          <cell r="A1665" t="str">
            <v>370320</v>
          </cell>
          <cell r="B1665" t="str">
            <v>Quadro de distribuição universal de embutir, para disjuntores 16 DIN / 12 Bolt-on - 150 A - sem componentes</v>
          </cell>
          <cell r="C1665" t="str">
            <v>un</v>
          </cell>
          <cell r="D1665">
            <v>164.3</v>
          </cell>
          <cell r="E1665">
            <v>69</v>
          </cell>
          <cell r="F1665">
            <v>233.3</v>
          </cell>
        </row>
        <row r="1666">
          <cell r="A1666" t="str">
            <v>370321</v>
          </cell>
          <cell r="B1666" t="str">
            <v>Quadro de distribuição universal de embutir, para disjuntores 24 DIN / 18 Bolt-on - 150 A - sem componentes</v>
          </cell>
          <cell r="C1666" t="str">
            <v>un</v>
          </cell>
          <cell r="D1666">
            <v>199.13</v>
          </cell>
          <cell r="E1666">
            <v>69</v>
          </cell>
          <cell r="F1666">
            <v>268.13</v>
          </cell>
        </row>
        <row r="1667">
          <cell r="A1667" t="str">
            <v>370322</v>
          </cell>
          <cell r="B1667" t="str">
            <v>Quadro de distribuição universal de embutir, para disjuntores 34 DIN / 24 Bolt-on - 150 A - sem componentes</v>
          </cell>
          <cell r="C1667" t="str">
            <v>un</v>
          </cell>
          <cell r="D1667">
            <v>231.31</v>
          </cell>
          <cell r="E1667">
            <v>86.25</v>
          </cell>
          <cell r="F1667">
            <v>317.56</v>
          </cell>
        </row>
        <row r="1668">
          <cell r="A1668" t="str">
            <v>370323</v>
          </cell>
          <cell r="B1668" t="str">
            <v>Quadro de distribuição universal de embutir, para disjuntores 44 DIN / 32 Bolt-on - 150 A - sem componentes</v>
          </cell>
          <cell r="C1668" t="str">
            <v>un</v>
          </cell>
          <cell r="D1668">
            <v>251.28</v>
          </cell>
          <cell r="E1668">
            <v>86.25</v>
          </cell>
          <cell r="F1668">
            <v>337.53000000000003</v>
          </cell>
        </row>
        <row r="1669">
          <cell r="A1669" t="str">
            <v>370324</v>
          </cell>
          <cell r="B1669" t="str">
            <v>Quadro de distribuição universal de embutir, para disjuntores 56 DIN / 40 Bolt-on - 225 A - sem componentes</v>
          </cell>
          <cell r="C1669" t="str">
            <v>un</v>
          </cell>
          <cell r="D1669">
            <v>379.19</v>
          </cell>
          <cell r="E1669">
            <v>103.5</v>
          </cell>
          <cell r="F1669">
            <v>482.69</v>
          </cell>
        </row>
        <row r="1670">
          <cell r="A1670" t="str">
            <v>370325</v>
          </cell>
          <cell r="B1670" t="str">
            <v>Quadro de distribuição universal de embutir, para disjuntores 70 DIN / 50 Bolt-on - 225 A - sem componentes</v>
          </cell>
          <cell r="C1670" t="str">
            <v>un</v>
          </cell>
          <cell r="D1670">
            <v>492.87</v>
          </cell>
          <cell r="E1670">
            <v>103.5</v>
          </cell>
          <cell r="F1670">
            <v>596.37</v>
          </cell>
        </row>
        <row r="1671">
          <cell r="A1671" t="str">
            <v>370425</v>
          </cell>
          <cell r="B1671" t="str">
            <v>Quadro de distribuição universal de sobrepor, para disjuntores 16 DIN / 12 Bolt-on - 150 A - sem componentes</v>
          </cell>
          <cell r="C1671" t="str">
            <v>un</v>
          </cell>
          <cell r="D1671">
            <v>209.29</v>
          </cell>
          <cell r="E1671">
            <v>51.75</v>
          </cell>
          <cell r="F1671">
            <v>261.04000000000002</v>
          </cell>
        </row>
        <row r="1672">
          <cell r="A1672" t="str">
            <v>370426</v>
          </cell>
          <cell r="B1672" t="str">
            <v>Quadro de distribuição universal de sobrepor, para disjuntores 24 DIN / 18 Bolt-on - 150 A - sem componentes</v>
          </cell>
          <cell r="C1672" t="str">
            <v>un</v>
          </cell>
          <cell r="D1672">
            <v>258.37</v>
          </cell>
          <cell r="E1672">
            <v>51.75</v>
          </cell>
          <cell r="F1672">
            <v>310.12</v>
          </cell>
        </row>
        <row r="1673">
          <cell r="A1673" t="str">
            <v>370427</v>
          </cell>
          <cell r="B1673" t="str">
            <v>Quadro de distribuição universal de sobrepor, para disjuntores 34 DIN / 24 Bolt-on - 150 A - sem componentes</v>
          </cell>
          <cell r="C1673" t="str">
            <v>un</v>
          </cell>
          <cell r="D1673">
            <v>285.49</v>
          </cell>
          <cell r="E1673">
            <v>69</v>
          </cell>
          <cell r="F1673">
            <v>354.49</v>
          </cell>
        </row>
        <row r="1674">
          <cell r="A1674" t="str">
            <v>370428</v>
          </cell>
          <cell r="B1674" t="str">
            <v>Quadro de distribuição universal de sobrepor, para disjuntores 44 DIN / 32 Bolt-on - 150 A - sem componentes</v>
          </cell>
          <cell r="C1674" t="str">
            <v>un</v>
          </cell>
          <cell r="D1674">
            <v>320.31</v>
          </cell>
          <cell r="E1674">
            <v>69</v>
          </cell>
          <cell r="F1674">
            <v>389.31</v>
          </cell>
        </row>
        <row r="1675">
          <cell r="A1675" t="str">
            <v>370429</v>
          </cell>
          <cell r="B1675" t="str">
            <v>Quadro de distribuição universal de sobrepor, para disjuntores 56 DIN / 40 Bolt-on - 225 A - sem componentes</v>
          </cell>
          <cell r="C1675" t="str">
            <v>un</v>
          </cell>
          <cell r="D1675">
            <v>428.86</v>
          </cell>
          <cell r="E1675">
            <v>86.25</v>
          </cell>
          <cell r="F1675">
            <v>515.11</v>
          </cell>
        </row>
        <row r="1676">
          <cell r="A1676" t="str">
            <v>370430</v>
          </cell>
          <cell r="B1676" t="str">
            <v>Quadro de distribuição universal de sobrepor, para disjuntores 70 DIN / 50 Bolt-on - 225 A - sem componentes</v>
          </cell>
          <cell r="C1676" t="str">
            <v>un</v>
          </cell>
          <cell r="D1676">
            <v>612.51</v>
          </cell>
          <cell r="E1676">
            <v>86.25</v>
          </cell>
          <cell r="F1676">
            <v>698.76</v>
          </cell>
        </row>
        <row r="1677">
          <cell r="A1677" t="str">
            <v>370501</v>
          </cell>
          <cell r="B1677" t="str">
            <v>Quadro de comando completo para conjunto motor-bomba submersível de poço profundo até 6HP, 220 / 380 V</v>
          </cell>
          <cell r="C1677" t="str">
            <v>un</v>
          </cell>
          <cell r="D1677">
            <v>1426.51</v>
          </cell>
          <cell r="E1677">
            <v>66.95</v>
          </cell>
          <cell r="F1677">
            <v>1493.46</v>
          </cell>
        </row>
        <row r="1678">
          <cell r="A1678" t="str">
            <v>370502</v>
          </cell>
          <cell r="B1678" t="str">
            <v>Quadro de comando completo para conjunto motor-bomba submersível de poço profundo acima de 6 HP até 12,5 HP, 220 V</v>
          </cell>
          <cell r="C1678" t="str">
            <v>un</v>
          </cell>
          <cell r="D1678">
            <v>2341.2800000000002</v>
          </cell>
          <cell r="E1678">
            <v>66.95</v>
          </cell>
          <cell r="F1678">
            <v>2408.23</v>
          </cell>
        </row>
        <row r="1679">
          <cell r="A1679" t="str">
            <v>370503</v>
          </cell>
          <cell r="B1679" t="str">
            <v>Quadro de comando completo para conjunto motor-bomba submersível de poço profundo acima de 12,5 HP até 20 HP, 220 V</v>
          </cell>
          <cell r="C1679" t="str">
            <v>un</v>
          </cell>
          <cell r="D1679">
            <v>4458.8500000000004</v>
          </cell>
          <cell r="E1679">
            <v>66.95</v>
          </cell>
          <cell r="F1679">
            <v>4525.8</v>
          </cell>
        </row>
        <row r="1680">
          <cell r="A1680" t="str">
            <v>370504</v>
          </cell>
          <cell r="B1680" t="str">
            <v>Quadro de comando completo para conjunto motor-bomba submersível de poço profundo acima de 20 HP até 50 HP, 220 V</v>
          </cell>
          <cell r="C1680" t="str">
            <v>un</v>
          </cell>
          <cell r="D1680">
            <v>6191.63</v>
          </cell>
          <cell r="E1680">
            <v>66.95</v>
          </cell>
          <cell r="F1680">
            <v>6258.58</v>
          </cell>
        </row>
        <row r="1681">
          <cell r="A1681" t="str">
            <v>370505</v>
          </cell>
          <cell r="B1681" t="str">
            <v>Quadro de comando completo para conjunto motor-bomba submersível de poço profundo acima de 6 HP até 15 HP, 380 V</v>
          </cell>
          <cell r="C1681" t="str">
            <v>un</v>
          </cell>
          <cell r="D1681">
            <v>1441.27</v>
          </cell>
          <cell r="E1681">
            <v>66.95</v>
          </cell>
          <cell r="F1681">
            <v>1508.22</v>
          </cell>
        </row>
        <row r="1682">
          <cell r="A1682" t="str">
            <v>370506</v>
          </cell>
          <cell r="B1682" t="str">
            <v>Quadro de comando completo para conjunto motor-bomba submersível de poço profundo acima de 15 HP até 50 HP, 380 V</v>
          </cell>
          <cell r="C1682" t="str">
            <v>un</v>
          </cell>
          <cell r="D1682">
            <v>4873.95</v>
          </cell>
          <cell r="E1682">
            <v>66.95</v>
          </cell>
          <cell r="F1682">
            <v>4940.8999999999996</v>
          </cell>
        </row>
        <row r="1683">
          <cell r="A1683" t="str">
            <v>370507</v>
          </cell>
          <cell r="B1683" t="str">
            <v>Quadro de comando completo para conjunto motor-bomba submersível de poço profundo acima de 50 HP até 150 HP, 220 / 380 / 440 V</v>
          </cell>
          <cell r="C1683" t="str">
            <v>un</v>
          </cell>
          <cell r="D1683">
            <v>10921.16</v>
          </cell>
          <cell r="E1683">
            <v>100.43</v>
          </cell>
          <cell r="F1683">
            <v>11021.59</v>
          </cell>
        </row>
        <row r="1684">
          <cell r="A1684" t="str">
            <v>370508</v>
          </cell>
          <cell r="B1684" t="str">
            <v>Quadro de comando completo para conjunto motor-bomba submersível de poço profundo acima de 15 HP até 50 HP, 440 V</v>
          </cell>
          <cell r="C1684" t="str">
            <v>un</v>
          </cell>
          <cell r="D1684">
            <v>4849.24</v>
          </cell>
          <cell r="E1684">
            <v>66.95</v>
          </cell>
          <cell r="F1684">
            <v>4916.1899999999996</v>
          </cell>
        </row>
        <row r="1685">
          <cell r="A1685" t="str">
            <v>370601</v>
          </cell>
          <cell r="B1685" t="str">
            <v>Painel monobloco autoportante em chapa de aço de 2,0 mm de espessura, com proteção mínima IP 54 - sem componentes</v>
          </cell>
          <cell r="C1685" t="str">
            <v>m²</v>
          </cell>
          <cell r="D1685">
            <v>725.11</v>
          </cell>
          <cell r="E1685">
            <v>61.04</v>
          </cell>
          <cell r="F1685">
            <v>786.15</v>
          </cell>
        </row>
        <row r="1686">
          <cell r="A1686" t="str">
            <v>371001</v>
          </cell>
          <cell r="B1686" t="str">
            <v>Barramento de cobre nu</v>
          </cell>
          <cell r="C1686" t="str">
            <v>kg</v>
          </cell>
          <cell r="D1686">
            <v>39.380000000000003</v>
          </cell>
          <cell r="E1686">
            <v>4</v>
          </cell>
          <cell r="F1686">
            <v>43.38</v>
          </cell>
        </row>
        <row r="1687">
          <cell r="A1687" t="str">
            <v>371102</v>
          </cell>
          <cell r="B1687" t="str">
            <v>Base de fusível Diazed completa para 25 A</v>
          </cell>
          <cell r="C1687" t="str">
            <v>un</v>
          </cell>
          <cell r="D1687">
            <v>14.64</v>
          </cell>
          <cell r="E1687">
            <v>6.82</v>
          </cell>
          <cell r="F1687">
            <v>21.46</v>
          </cell>
        </row>
        <row r="1688">
          <cell r="A1688" t="str">
            <v>371104</v>
          </cell>
          <cell r="B1688" t="str">
            <v>Base de fusível Diazed completa para 63 A</v>
          </cell>
          <cell r="C1688" t="str">
            <v>un</v>
          </cell>
          <cell r="D1688">
            <v>19.11</v>
          </cell>
          <cell r="E1688">
            <v>11.370000000000001</v>
          </cell>
          <cell r="F1688">
            <v>30.48</v>
          </cell>
        </row>
        <row r="1689">
          <cell r="A1689" t="str">
            <v>371106</v>
          </cell>
          <cell r="B1689" t="str">
            <v>Base de fusível NH até 125 A, com fusível</v>
          </cell>
          <cell r="C1689" t="str">
            <v>un</v>
          </cell>
          <cell r="D1689">
            <v>20.52</v>
          </cell>
          <cell r="E1689">
            <v>22.740000000000002</v>
          </cell>
          <cell r="F1689">
            <v>43.26</v>
          </cell>
        </row>
        <row r="1690">
          <cell r="A1690" t="str">
            <v>371108</v>
          </cell>
          <cell r="B1690" t="str">
            <v>Base de fusível NH até 250 A, com fusível</v>
          </cell>
          <cell r="C1690" t="str">
            <v>un</v>
          </cell>
          <cell r="D1690">
            <v>63.81</v>
          </cell>
          <cell r="E1690">
            <v>22.740000000000002</v>
          </cell>
          <cell r="F1690">
            <v>86.55</v>
          </cell>
        </row>
        <row r="1691">
          <cell r="A1691" t="str">
            <v>371110</v>
          </cell>
          <cell r="B1691" t="str">
            <v>Base de fusível NH até 400 A, com fusível</v>
          </cell>
          <cell r="C1691" t="str">
            <v>un</v>
          </cell>
          <cell r="D1691">
            <v>98.86</v>
          </cell>
          <cell r="E1691">
            <v>22.740000000000002</v>
          </cell>
          <cell r="F1691">
            <v>121.60000000000001</v>
          </cell>
        </row>
        <row r="1692">
          <cell r="A1692" t="str">
            <v>371112</v>
          </cell>
          <cell r="B1692" t="str">
            <v>Base de fusível tripolar de 15 kV</v>
          </cell>
          <cell r="C1692" t="str">
            <v>un</v>
          </cell>
          <cell r="D1692">
            <v>451.46000000000004</v>
          </cell>
          <cell r="E1692">
            <v>27.29</v>
          </cell>
          <cell r="F1692">
            <v>478.75</v>
          </cell>
        </row>
        <row r="1693">
          <cell r="A1693" t="str">
            <v>371113</v>
          </cell>
          <cell r="B1693" t="str">
            <v>Base de fusível tripolar de 25 kV</v>
          </cell>
          <cell r="C1693" t="str">
            <v>un</v>
          </cell>
          <cell r="D1693">
            <v>587.5</v>
          </cell>
          <cell r="E1693">
            <v>27.29</v>
          </cell>
          <cell r="F1693">
            <v>614.79</v>
          </cell>
        </row>
        <row r="1694">
          <cell r="A1694" t="str">
            <v>371114</v>
          </cell>
          <cell r="B1694" t="str">
            <v>Base de fusível unipolar de 15 kV</v>
          </cell>
          <cell r="C1694" t="str">
            <v>un</v>
          </cell>
          <cell r="D1694">
            <v>180.68</v>
          </cell>
          <cell r="E1694">
            <v>27.29</v>
          </cell>
          <cell r="F1694">
            <v>207.97</v>
          </cell>
        </row>
        <row r="1695">
          <cell r="A1695" t="str">
            <v>371202</v>
          </cell>
          <cell r="B1695" t="str">
            <v>Fusível tipo NH 00 de 6 A até 160 A</v>
          </cell>
          <cell r="C1695" t="str">
            <v>un</v>
          </cell>
          <cell r="D1695">
            <v>8.07</v>
          </cell>
          <cell r="E1695">
            <v>4.55</v>
          </cell>
          <cell r="F1695">
            <v>12.620000000000001</v>
          </cell>
        </row>
        <row r="1696">
          <cell r="A1696" t="str">
            <v>371204</v>
          </cell>
          <cell r="B1696" t="str">
            <v>Fusível tipo NH 1 de 36 A até 250 A</v>
          </cell>
          <cell r="C1696" t="str">
            <v>un</v>
          </cell>
          <cell r="D1696">
            <v>21.55</v>
          </cell>
          <cell r="E1696">
            <v>4.55</v>
          </cell>
          <cell r="F1696">
            <v>26.1</v>
          </cell>
        </row>
        <row r="1697">
          <cell r="A1697" t="str">
            <v>371206</v>
          </cell>
          <cell r="B1697" t="str">
            <v>Fusível tipo NH 2 de 224 A até 400 A</v>
          </cell>
          <cell r="C1697" t="str">
            <v>un</v>
          </cell>
          <cell r="D1697">
            <v>35.31</v>
          </cell>
          <cell r="E1697">
            <v>4.55</v>
          </cell>
          <cell r="F1697">
            <v>39.86</v>
          </cell>
        </row>
        <row r="1698">
          <cell r="A1698" t="str">
            <v>371208</v>
          </cell>
          <cell r="B1698" t="str">
            <v>Fusível tipo NH 3 de 400 A até 630 A</v>
          </cell>
          <cell r="C1698" t="str">
            <v>un</v>
          </cell>
          <cell r="D1698">
            <v>52.79</v>
          </cell>
          <cell r="E1698">
            <v>4.55</v>
          </cell>
          <cell r="F1698">
            <v>57.34</v>
          </cell>
        </row>
        <row r="1699">
          <cell r="A1699" t="str">
            <v>371210</v>
          </cell>
          <cell r="B1699" t="str">
            <v>Fusível tipo NH 4 de 800 A até 1250 A</v>
          </cell>
          <cell r="C1699" t="str">
            <v>un</v>
          </cell>
          <cell r="D1699">
            <v>246.07</v>
          </cell>
          <cell r="E1699">
            <v>4.55</v>
          </cell>
          <cell r="F1699">
            <v>250.62</v>
          </cell>
        </row>
        <row r="1700">
          <cell r="A1700" t="str">
            <v>371212</v>
          </cell>
          <cell r="B1700" t="str">
            <v>Fusível tipo HH para 15 kV de 2,5 A até 50 A</v>
          </cell>
          <cell r="C1700" t="str">
            <v>un</v>
          </cell>
          <cell r="D1700">
            <v>175.8</v>
          </cell>
          <cell r="E1700">
            <v>4.55</v>
          </cell>
          <cell r="F1700">
            <v>180.35</v>
          </cell>
        </row>
        <row r="1701">
          <cell r="A1701" t="str">
            <v>371213</v>
          </cell>
          <cell r="B1701" t="str">
            <v>Fusível tipo HH para 25 kV de 6 A até 63 A</v>
          </cell>
          <cell r="C1701" t="str">
            <v>un</v>
          </cell>
          <cell r="D1701">
            <v>247.11</v>
          </cell>
          <cell r="E1701">
            <v>4.55</v>
          </cell>
          <cell r="F1701">
            <v>251.66</v>
          </cell>
        </row>
        <row r="1702">
          <cell r="A1702" t="str">
            <v>371214</v>
          </cell>
          <cell r="B1702" t="str">
            <v>Fusível tipo HH para 15 kV de 60 A até 100 A</v>
          </cell>
          <cell r="C1702" t="str">
            <v>un</v>
          </cell>
          <cell r="D1702">
            <v>266.58</v>
          </cell>
          <cell r="E1702">
            <v>4.55</v>
          </cell>
          <cell r="F1702">
            <v>271.13</v>
          </cell>
        </row>
        <row r="1703">
          <cell r="A1703" t="str">
            <v>371220</v>
          </cell>
          <cell r="B1703" t="str">
            <v>Fusível diazed retardado de 2 A até 25 A</v>
          </cell>
          <cell r="C1703" t="str">
            <v>un</v>
          </cell>
          <cell r="D1703">
            <v>1.1000000000000001</v>
          </cell>
          <cell r="E1703">
            <v>4.55</v>
          </cell>
          <cell r="F1703">
            <v>5.65</v>
          </cell>
        </row>
        <row r="1704">
          <cell r="A1704" t="str">
            <v>371222</v>
          </cell>
          <cell r="B1704" t="str">
            <v>Fusível diazed retardado de 35 A até 63 A</v>
          </cell>
          <cell r="C1704" t="str">
            <v>un</v>
          </cell>
          <cell r="D1704">
            <v>1.51</v>
          </cell>
          <cell r="E1704">
            <v>4.55</v>
          </cell>
          <cell r="F1704">
            <v>6.0600000000000005</v>
          </cell>
        </row>
        <row r="1705">
          <cell r="A1705" t="str">
            <v>371230</v>
          </cell>
          <cell r="B1705" t="str">
            <v>Fusível em vidro para ´TP´ de 0,5 A</v>
          </cell>
          <cell r="C1705" t="str">
            <v>un</v>
          </cell>
          <cell r="D1705">
            <v>29.45</v>
          </cell>
          <cell r="E1705">
            <v>1.1399999999999999</v>
          </cell>
          <cell r="F1705">
            <v>30.59</v>
          </cell>
        </row>
        <row r="1706">
          <cell r="A1706" t="str">
            <v>371350</v>
          </cell>
          <cell r="B1706" t="str">
            <v>Disjuntor fixo PVO trifásico, 25 kV, 630 A x 600 MVA, 50/60 Hz, com acessórios</v>
          </cell>
          <cell r="C1706" t="str">
            <v>un</v>
          </cell>
          <cell r="D1706">
            <v>22846.19</v>
          </cell>
          <cell r="E1706">
            <v>144.12</v>
          </cell>
          <cell r="F1706">
            <v>22990.31</v>
          </cell>
        </row>
        <row r="1707">
          <cell r="A1707" t="str">
            <v>371351</v>
          </cell>
          <cell r="B1707" t="str">
            <v>Disjuntor fixo PVO trifásico, 17,5 kV, 630 A x 350 MVA, 50/60 Hz, com acessórios</v>
          </cell>
          <cell r="C1707" t="str">
            <v>un</v>
          </cell>
          <cell r="D1707">
            <v>12760.800000000001</v>
          </cell>
          <cell r="E1707">
            <v>144.12</v>
          </cell>
          <cell r="F1707">
            <v>12904.92</v>
          </cell>
        </row>
        <row r="1708">
          <cell r="A1708" t="str">
            <v>371352</v>
          </cell>
          <cell r="B1708" t="str">
            <v>Disjuntor a seco aberto trifásico, 600 V de 800 A, 50/60 Hz, com acessórios</v>
          </cell>
          <cell r="C1708" t="str">
            <v>un</v>
          </cell>
          <cell r="D1708">
            <v>12828.9</v>
          </cell>
          <cell r="E1708">
            <v>128.56</v>
          </cell>
          <cell r="F1708">
            <v>12957.460000000001</v>
          </cell>
        </row>
        <row r="1709">
          <cell r="A1709" t="str">
            <v>371353</v>
          </cell>
          <cell r="B1709" t="str">
            <v>Disjuntor fixo PVO trifásico, 15 kV, 630 A x 350 MVA, com relé de proteção de sobrecorrente e transformadores de corrente</v>
          </cell>
          <cell r="C1709" t="str">
            <v>cj</v>
          </cell>
          <cell r="D1709">
            <v>23293.15</v>
          </cell>
          <cell r="E1709">
            <v>190.53</v>
          </cell>
          <cell r="F1709">
            <v>23483.68</v>
          </cell>
        </row>
        <row r="1710">
          <cell r="A1710" t="str">
            <v>371355</v>
          </cell>
          <cell r="B1710" t="str">
            <v>Disjuntor em caixa aberta tripolar extraível, 500V de 3200A, com acessórios</v>
          </cell>
          <cell r="C1710" t="str">
            <v>un</v>
          </cell>
          <cell r="D1710">
            <v>33445.5</v>
          </cell>
          <cell r="E1710">
            <v>22.740000000000002</v>
          </cell>
          <cell r="F1710">
            <v>33468.239999999998</v>
          </cell>
        </row>
        <row r="1711">
          <cell r="A1711" t="str">
            <v>371357</v>
          </cell>
          <cell r="B1711" t="str">
            <v>Disjuntor em caixa aberta tripolar extraível, 500V de 4000A, com acessórios</v>
          </cell>
          <cell r="C1711" t="str">
            <v>un</v>
          </cell>
          <cell r="D1711">
            <v>59948.07</v>
          </cell>
          <cell r="E1711">
            <v>22.740000000000002</v>
          </cell>
          <cell r="F1711">
            <v>59970.81</v>
          </cell>
        </row>
        <row r="1712">
          <cell r="A1712" t="str">
            <v>371359</v>
          </cell>
          <cell r="B1712" t="str">
            <v>Disjuntor em caixa aberta tripolar extraível, 500V de 5000A, com acessórios</v>
          </cell>
          <cell r="C1712" t="str">
            <v>un</v>
          </cell>
          <cell r="D1712">
            <v>76626.16</v>
          </cell>
          <cell r="E1712">
            <v>22.740000000000002</v>
          </cell>
          <cell r="F1712">
            <v>76648.899999999994</v>
          </cell>
        </row>
        <row r="1713">
          <cell r="A1713" t="str">
            <v>371360</v>
          </cell>
          <cell r="B1713" t="str">
            <v>Disjuntor termomagnético, unipolar 127/220 V, corrente de 10 A até 30 A</v>
          </cell>
          <cell r="C1713" t="str">
            <v>un</v>
          </cell>
          <cell r="D1713">
            <v>6.65</v>
          </cell>
          <cell r="E1713">
            <v>6.82</v>
          </cell>
          <cell r="F1713">
            <v>13.47</v>
          </cell>
        </row>
        <row r="1714">
          <cell r="A1714" t="str">
            <v>371361</v>
          </cell>
          <cell r="B1714" t="str">
            <v>Disjuntor termomagnético, unipolar 127/220 V, corrente de 35 A até 50 A</v>
          </cell>
          <cell r="C1714" t="str">
            <v>un</v>
          </cell>
          <cell r="D1714">
            <v>10.98</v>
          </cell>
          <cell r="E1714">
            <v>6.82</v>
          </cell>
          <cell r="F1714">
            <v>17.8</v>
          </cell>
        </row>
        <row r="1715">
          <cell r="A1715" t="str">
            <v>371362</v>
          </cell>
          <cell r="B1715" t="str">
            <v>Disjuntor termomagnético, unipolar 127/220 V, corrente de 60 A até 70 A</v>
          </cell>
          <cell r="C1715" t="str">
            <v>un</v>
          </cell>
          <cell r="D1715">
            <v>16.45</v>
          </cell>
          <cell r="E1715">
            <v>6.82</v>
          </cell>
          <cell r="F1715">
            <v>23.27</v>
          </cell>
        </row>
        <row r="1716">
          <cell r="A1716" t="str">
            <v>371363</v>
          </cell>
          <cell r="B1716" t="str">
            <v>Disjuntor termomagnético, bipolar 220/380 V, corrente de 10 A até 50 A</v>
          </cell>
          <cell r="C1716" t="str">
            <v>un</v>
          </cell>
          <cell r="D1716">
            <v>37.28</v>
          </cell>
          <cell r="E1716">
            <v>13.64</v>
          </cell>
          <cell r="F1716">
            <v>50.92</v>
          </cell>
        </row>
        <row r="1717">
          <cell r="A1717" t="str">
            <v>371364</v>
          </cell>
          <cell r="B1717" t="str">
            <v>Disjuntor termomagnético, bipolar 220/380 V, corrente de 60 A até 100 A</v>
          </cell>
          <cell r="C1717" t="str">
            <v>un</v>
          </cell>
          <cell r="D1717">
            <v>53.050000000000004</v>
          </cell>
          <cell r="E1717">
            <v>13.64</v>
          </cell>
          <cell r="F1717">
            <v>66.69</v>
          </cell>
        </row>
        <row r="1718">
          <cell r="A1718" t="str">
            <v>371365</v>
          </cell>
          <cell r="B1718" t="str">
            <v>Disjuntor termomagnético, tripolar 220/380 V, corrente de 10 A até 50 A</v>
          </cell>
          <cell r="C1718" t="str">
            <v>un</v>
          </cell>
          <cell r="D1718">
            <v>45.93</v>
          </cell>
          <cell r="E1718">
            <v>20.47</v>
          </cell>
          <cell r="F1718">
            <v>66.400000000000006</v>
          </cell>
        </row>
        <row r="1719">
          <cell r="A1719" t="str">
            <v>371366</v>
          </cell>
          <cell r="B1719" t="str">
            <v>Disjuntor termomagnético, tripolar 220/380 V, corrente de 60 A até 100 A</v>
          </cell>
          <cell r="C1719" t="str">
            <v>un</v>
          </cell>
          <cell r="D1719">
            <v>66.13</v>
          </cell>
          <cell r="E1719">
            <v>20.47</v>
          </cell>
          <cell r="F1719">
            <v>86.600000000000009</v>
          </cell>
        </row>
        <row r="1720">
          <cell r="A1720" t="str">
            <v>371369</v>
          </cell>
          <cell r="B1720" t="str">
            <v>Disjuntor série universal, em caixa moldada, térmico e magnético fixos, bipolar 480 V, corrente de 60 A até 100 A</v>
          </cell>
          <cell r="C1720" t="str">
            <v>un</v>
          </cell>
          <cell r="D1720">
            <v>223.45000000000002</v>
          </cell>
          <cell r="E1720">
            <v>22.740000000000002</v>
          </cell>
          <cell r="F1720">
            <v>246.19</v>
          </cell>
        </row>
        <row r="1721">
          <cell r="A1721" t="str">
            <v>371370</v>
          </cell>
          <cell r="B1721" t="str">
            <v>Disjuntor série universal, em caixa moldada, térmico e magnético fixos, bipolar 480/600 V, corrente de 125 A</v>
          </cell>
          <cell r="C1721" t="str">
            <v>un</v>
          </cell>
          <cell r="D1721">
            <v>391.73</v>
          </cell>
          <cell r="E1721">
            <v>22.740000000000002</v>
          </cell>
          <cell r="F1721">
            <v>414.47</v>
          </cell>
        </row>
        <row r="1722">
          <cell r="A1722" t="str">
            <v>371372</v>
          </cell>
          <cell r="B1722" t="str">
            <v>Disjuntor série universal, em caixa moldada, térmico fixo e magnético ajustável, tripolar 600 V, corrente de 300 A até 400 A</v>
          </cell>
          <cell r="C1722" t="str">
            <v>un</v>
          </cell>
          <cell r="D1722">
            <v>1395.2</v>
          </cell>
          <cell r="E1722">
            <v>45.480000000000004</v>
          </cell>
          <cell r="F1722">
            <v>1440.68</v>
          </cell>
        </row>
        <row r="1723">
          <cell r="A1723" t="str">
            <v>371373</v>
          </cell>
          <cell r="B1723" t="str">
            <v>Disjuntor série universal, em caixa moldada, térmico fixo e magnético ajustável, tripolar 600 V, corrente de 500 A até 630 A</v>
          </cell>
          <cell r="C1723" t="str">
            <v>un</v>
          </cell>
          <cell r="D1723">
            <v>2291.6799999999998</v>
          </cell>
          <cell r="E1723">
            <v>45.480000000000004</v>
          </cell>
          <cell r="F1723">
            <v>2337.16</v>
          </cell>
        </row>
        <row r="1724">
          <cell r="A1724" t="str">
            <v>371374</v>
          </cell>
          <cell r="B1724" t="str">
            <v>Disjuntor série universal, em caixa moldada, térmico fixo e magnético ajustável, tripolar 600 V, corrente de 700 A até 800 A</v>
          </cell>
          <cell r="C1724" t="str">
            <v>un</v>
          </cell>
          <cell r="D1724">
            <v>4137.6899999999996</v>
          </cell>
          <cell r="E1724">
            <v>45.480000000000004</v>
          </cell>
          <cell r="F1724">
            <v>4183.17</v>
          </cell>
        </row>
        <row r="1725">
          <cell r="A1725" t="str">
            <v>371376</v>
          </cell>
          <cell r="B1725" t="str">
            <v>Disjuntor em caixa moldada, térmico e magnético ajustáveis, tripolar 630 A/690 V, faixa de ajuste de 440 até 630 A</v>
          </cell>
          <cell r="C1725" t="str">
            <v>un</v>
          </cell>
          <cell r="D1725">
            <v>2646.29</v>
          </cell>
          <cell r="E1725">
            <v>45.480000000000004</v>
          </cell>
          <cell r="F1725">
            <v>2691.77</v>
          </cell>
        </row>
        <row r="1726">
          <cell r="A1726" t="str">
            <v>371377</v>
          </cell>
          <cell r="B1726" t="str">
            <v>Disjuntor em caixa moldada, térmico e magnético ajustáveis, tripolar 1250 A/690 V, faixa de ajuste de 800 até 1250 A</v>
          </cell>
          <cell r="C1726" t="str">
            <v>un</v>
          </cell>
          <cell r="D1726">
            <v>7780.27</v>
          </cell>
          <cell r="E1726">
            <v>45.480000000000004</v>
          </cell>
          <cell r="F1726">
            <v>7825.75</v>
          </cell>
        </row>
        <row r="1727">
          <cell r="A1727" t="str">
            <v>371378</v>
          </cell>
          <cell r="B1727" t="str">
            <v>Disjuntor em caixa moldada, térmico e magnético ajustáveis, tripolar 1600 A/690 V, faixa de ajuste de 1000 até 1600 A</v>
          </cell>
          <cell r="C1727" t="str">
            <v>un</v>
          </cell>
          <cell r="D1727">
            <v>10548.25</v>
          </cell>
          <cell r="E1727">
            <v>45.480000000000004</v>
          </cell>
          <cell r="F1727">
            <v>10593.73</v>
          </cell>
        </row>
        <row r="1728">
          <cell r="A1728" t="str">
            <v>371380</v>
          </cell>
          <cell r="B1728" t="str">
            <v>Mini-disjuntor termomagnético, unipolar 127/220 V, corrente de 10 A até 32 A</v>
          </cell>
          <cell r="C1728" t="str">
            <v>un</v>
          </cell>
          <cell r="D1728">
            <v>5.37</v>
          </cell>
          <cell r="E1728">
            <v>4.55</v>
          </cell>
          <cell r="F1728">
            <v>9.92</v>
          </cell>
        </row>
        <row r="1729">
          <cell r="A1729" t="str">
            <v>371381</v>
          </cell>
          <cell r="B1729" t="str">
            <v>Mini-disjuntor termomagnético, unipolar 127/220 V, corrente de 40 A até 50 A</v>
          </cell>
          <cell r="C1729" t="str">
            <v>un</v>
          </cell>
          <cell r="D1729">
            <v>7.86</v>
          </cell>
          <cell r="E1729">
            <v>4.55</v>
          </cell>
          <cell r="F1729">
            <v>12.41</v>
          </cell>
        </row>
        <row r="1730">
          <cell r="A1730" t="str">
            <v>371382</v>
          </cell>
          <cell r="B1730" t="str">
            <v>Mini-disjuntor termomagnético, unipolar 127/220 V, corrente de 63 A</v>
          </cell>
          <cell r="C1730" t="str">
            <v>un</v>
          </cell>
          <cell r="D1730">
            <v>11.43</v>
          </cell>
          <cell r="E1730">
            <v>4.55</v>
          </cell>
          <cell r="F1730">
            <v>15.98</v>
          </cell>
        </row>
        <row r="1731">
          <cell r="A1731" t="str">
            <v>371384</v>
          </cell>
          <cell r="B1731" t="str">
            <v>Mini-disjuntor termomagnético, bipolar 220/380 V, corrente de 10 A até 32 A</v>
          </cell>
          <cell r="C1731" t="str">
            <v>un</v>
          </cell>
          <cell r="D1731">
            <v>25.37</v>
          </cell>
          <cell r="E1731">
            <v>4.55</v>
          </cell>
          <cell r="F1731">
            <v>29.92</v>
          </cell>
        </row>
        <row r="1732">
          <cell r="A1732" t="str">
            <v>371385</v>
          </cell>
          <cell r="B1732" t="str">
            <v>Mini-disjuntor termomagnético, bipolar 220/380 V, corrente de 40 A até 50 A</v>
          </cell>
          <cell r="C1732" t="str">
            <v>un</v>
          </cell>
          <cell r="D1732">
            <v>29.16</v>
          </cell>
          <cell r="E1732">
            <v>4.55</v>
          </cell>
          <cell r="F1732">
            <v>33.71</v>
          </cell>
        </row>
        <row r="1733">
          <cell r="A1733" t="str">
            <v>371386</v>
          </cell>
          <cell r="B1733" t="str">
            <v>Mini-disjuntor termomagnético, bipolar 220/380 V, corrente de 63 A</v>
          </cell>
          <cell r="C1733" t="str">
            <v>un</v>
          </cell>
          <cell r="D1733">
            <v>36.020000000000003</v>
          </cell>
          <cell r="E1733">
            <v>4.55</v>
          </cell>
          <cell r="F1733">
            <v>40.57</v>
          </cell>
        </row>
        <row r="1734">
          <cell r="A1734" t="str">
            <v>371387</v>
          </cell>
          <cell r="B1734" t="str">
            <v>Mini-disjuntor termomagnético, bipolar 400 V, corrente de 80 A até 100 A</v>
          </cell>
          <cell r="C1734" t="str">
            <v>un</v>
          </cell>
          <cell r="D1734">
            <v>369.03000000000003</v>
          </cell>
          <cell r="E1734">
            <v>4.55</v>
          </cell>
          <cell r="F1734">
            <v>373.58</v>
          </cell>
        </row>
        <row r="1735">
          <cell r="A1735" t="str">
            <v>371388</v>
          </cell>
          <cell r="B1735" t="str">
            <v>Mini-disjuntor termomagnético, tripolar 220/380 V, corrente de 10 A até 32 A</v>
          </cell>
          <cell r="C1735" t="str">
            <v>un</v>
          </cell>
          <cell r="D1735">
            <v>33.11</v>
          </cell>
          <cell r="E1735">
            <v>4.55</v>
          </cell>
          <cell r="F1735">
            <v>37.659999999999997</v>
          </cell>
        </row>
        <row r="1736">
          <cell r="A1736" t="str">
            <v>371389</v>
          </cell>
          <cell r="B1736" t="str">
            <v>Mini-disjuntor termomagnético, tripolar 220/380 V, corrente de 40 A até 50 A</v>
          </cell>
          <cell r="C1736" t="str">
            <v>un</v>
          </cell>
          <cell r="D1736">
            <v>35.840000000000003</v>
          </cell>
          <cell r="E1736">
            <v>4.55</v>
          </cell>
          <cell r="F1736">
            <v>40.39</v>
          </cell>
        </row>
        <row r="1737">
          <cell r="A1737" t="str">
            <v>371390</v>
          </cell>
          <cell r="B1737" t="str">
            <v>Mini-disjuntor termomagnético, tripolar 220/380 V, corrente de 63 A</v>
          </cell>
          <cell r="C1737" t="str">
            <v>un</v>
          </cell>
          <cell r="D1737">
            <v>43.84</v>
          </cell>
          <cell r="E1737">
            <v>4.55</v>
          </cell>
          <cell r="F1737">
            <v>48.39</v>
          </cell>
        </row>
        <row r="1738">
          <cell r="A1738" t="str">
            <v>371391</v>
          </cell>
          <cell r="B1738" t="str">
            <v>Mini-disjuntor termomagnético, tripolar 400 V, corrente de 80 A até 125 A</v>
          </cell>
          <cell r="C1738" t="str">
            <v>un</v>
          </cell>
          <cell r="D1738">
            <v>588.34</v>
          </cell>
          <cell r="E1738">
            <v>4.55</v>
          </cell>
          <cell r="F1738">
            <v>592.89</v>
          </cell>
        </row>
        <row r="1739">
          <cell r="A1739" t="str">
            <v>371392</v>
          </cell>
          <cell r="B1739" t="str">
            <v>Disjuntor em caixa moldada, térmico ajustável e magnético fixo, tripolar 2000 A / 1200 V, faixa de ajuste de 1600 até 2000 A</v>
          </cell>
          <cell r="C1739" t="str">
            <v>un</v>
          </cell>
          <cell r="D1739">
            <v>15077.43</v>
          </cell>
          <cell r="E1739">
            <v>45.480000000000004</v>
          </cell>
          <cell r="F1739">
            <v>15122.91</v>
          </cell>
        </row>
        <row r="1740">
          <cell r="A1740" t="str">
            <v>371393</v>
          </cell>
          <cell r="B1740" t="str">
            <v>Disjuntor em caixa moldada, térmico ajustável e magnético fixo, tripolar 2500 A / 1200 V, faixa de ajuste de 2000 até 2500 A</v>
          </cell>
          <cell r="C1740" t="str">
            <v>un</v>
          </cell>
          <cell r="D1740">
            <v>20976.14</v>
          </cell>
          <cell r="E1740">
            <v>45.480000000000004</v>
          </cell>
          <cell r="F1740">
            <v>21021.62</v>
          </cell>
        </row>
        <row r="1741">
          <cell r="A1741" t="str">
            <v>371394</v>
          </cell>
          <cell r="B1741" t="str">
            <v>Disjuntor em caixa aberta tripolar extraível, 500 V de 6300 A, com acessórios</v>
          </cell>
          <cell r="C1741" t="str">
            <v>un</v>
          </cell>
          <cell r="D1741">
            <v>149094.04</v>
          </cell>
          <cell r="E1741">
            <v>22.740000000000002</v>
          </cell>
          <cell r="F1741">
            <v>149116.78</v>
          </cell>
        </row>
        <row r="1742">
          <cell r="A1742" t="str">
            <v>371405</v>
          </cell>
          <cell r="B1742" t="str">
            <v>Chave comutadora, reversão sob carga, tetrapolar, sem porta fusível, para 100 A</v>
          </cell>
          <cell r="C1742" t="str">
            <v>un</v>
          </cell>
          <cell r="D1742">
            <v>1406.65</v>
          </cell>
          <cell r="E1742">
            <v>22.740000000000002</v>
          </cell>
          <cell r="F1742">
            <v>1429.39</v>
          </cell>
        </row>
        <row r="1743">
          <cell r="A1743" t="str">
            <v>371430</v>
          </cell>
          <cell r="B1743" t="str">
            <v>Chave seccionadora sob carga, tripolar, acionamento rotativo, com prolongador, sem porta-fusível, de 160 A</v>
          </cell>
          <cell r="C1743" t="str">
            <v>un</v>
          </cell>
          <cell r="D1743">
            <v>708.27</v>
          </cell>
          <cell r="E1743">
            <v>18.190000000000001</v>
          </cell>
          <cell r="F1743">
            <v>726.46</v>
          </cell>
        </row>
        <row r="1744">
          <cell r="A1744" t="str">
            <v>371431</v>
          </cell>
          <cell r="B1744" t="str">
            <v>Chave seccionadora sob carga, tripolar, acionamento rotativo, com prolongador, sem porta-fusível, de 250 A</v>
          </cell>
          <cell r="C1744" t="str">
            <v>un</v>
          </cell>
          <cell r="D1744">
            <v>748.87</v>
          </cell>
          <cell r="E1744">
            <v>18.190000000000001</v>
          </cell>
          <cell r="F1744">
            <v>767.06000000000006</v>
          </cell>
        </row>
        <row r="1745">
          <cell r="A1745" t="str">
            <v>371432</v>
          </cell>
          <cell r="B1745" t="str">
            <v>Chave seccionadora sob carga, tripolar, acionamento rotativo, com prolongador, sem porta-fusível, de 400 A</v>
          </cell>
          <cell r="C1745" t="str">
            <v>un</v>
          </cell>
          <cell r="D1745">
            <v>876.45</v>
          </cell>
          <cell r="E1745">
            <v>22.740000000000002</v>
          </cell>
          <cell r="F1745">
            <v>899.19</v>
          </cell>
        </row>
        <row r="1746">
          <cell r="A1746" t="str">
            <v>371433</v>
          </cell>
          <cell r="B1746" t="str">
            <v>Chave seccionadora sob carga, tripolar, acionamento rotativo, com prolongador, sem porta-fusível, de 630 A</v>
          </cell>
          <cell r="C1746" t="str">
            <v>un</v>
          </cell>
          <cell r="D1746">
            <v>1092.45</v>
          </cell>
          <cell r="E1746">
            <v>27.29</v>
          </cell>
          <cell r="F1746">
            <v>1119.74</v>
          </cell>
        </row>
        <row r="1747">
          <cell r="A1747" t="str">
            <v>371434</v>
          </cell>
          <cell r="B1747" t="str">
            <v>Chave seccionadora sob carga, tripolar, acionamento rotativo, com prolongador, sem porta-fusível, de 1000 A</v>
          </cell>
          <cell r="C1747" t="str">
            <v>un</v>
          </cell>
          <cell r="D1747">
            <v>2013.1200000000001</v>
          </cell>
          <cell r="E1747">
            <v>34.11</v>
          </cell>
          <cell r="F1747">
            <v>2047.23</v>
          </cell>
        </row>
        <row r="1748">
          <cell r="A1748" t="str">
            <v>371435</v>
          </cell>
          <cell r="B1748" t="str">
            <v>Chave seccionadora sob carga, tripolar, acionamento rotativo, com prolongador, sem porta-fusível, de 1250 A</v>
          </cell>
          <cell r="C1748" t="str">
            <v>un</v>
          </cell>
          <cell r="D1748">
            <v>3820.96</v>
          </cell>
          <cell r="E1748">
            <v>34.11</v>
          </cell>
          <cell r="F1748">
            <v>3855.07</v>
          </cell>
        </row>
        <row r="1749">
          <cell r="A1749" t="str">
            <v>371441</v>
          </cell>
          <cell r="B1749" t="str">
            <v>Chave seccionadora sob carga, tripolar, acionamento rotativo, com prolongador e porta-fusível até NH-00-125 A - sem fusíveis</v>
          </cell>
          <cell r="C1749" t="str">
            <v>un</v>
          </cell>
          <cell r="D1749">
            <v>806.61</v>
          </cell>
          <cell r="E1749">
            <v>18.190000000000001</v>
          </cell>
          <cell r="F1749">
            <v>824.80000000000007</v>
          </cell>
        </row>
        <row r="1750">
          <cell r="A1750" t="str">
            <v>371442</v>
          </cell>
          <cell r="B1750" t="str">
            <v>Chave seccionadora sob carga, tripolar, acionamento rotativo, com prolongador e porta-fusível até NH-00-160 A - sem fusíveis</v>
          </cell>
          <cell r="C1750" t="str">
            <v>un</v>
          </cell>
          <cell r="D1750">
            <v>850.32</v>
          </cell>
          <cell r="E1750">
            <v>18.190000000000001</v>
          </cell>
          <cell r="F1750">
            <v>868.51</v>
          </cell>
        </row>
        <row r="1751">
          <cell r="A1751" t="str">
            <v>371443</v>
          </cell>
          <cell r="B1751" t="str">
            <v>Chave seccionadora sob carga, tripolar, acionamento rotativo, com prolongador e porta-fusível até NH-1-250 A - sem fusíveis</v>
          </cell>
          <cell r="C1751" t="str">
            <v>un</v>
          </cell>
          <cell r="D1751">
            <v>1463.59</v>
          </cell>
          <cell r="E1751">
            <v>18.190000000000001</v>
          </cell>
          <cell r="F1751">
            <v>1481.78</v>
          </cell>
        </row>
        <row r="1752">
          <cell r="A1752" t="str">
            <v>371444</v>
          </cell>
          <cell r="B1752" t="str">
            <v>Chave seccionadora sob carga, tripolar, acionamento rotativo, com prolongador e porta-fusível até NH-2-400 A - sem fusíveis</v>
          </cell>
          <cell r="C1752" t="str">
            <v>un</v>
          </cell>
          <cell r="D1752">
            <v>1635.66</v>
          </cell>
          <cell r="E1752">
            <v>22.740000000000002</v>
          </cell>
          <cell r="F1752">
            <v>1658.4</v>
          </cell>
        </row>
        <row r="1753">
          <cell r="A1753" t="str">
            <v>371445</v>
          </cell>
          <cell r="B1753" t="str">
            <v>Chave seccionadora sob carga, tripolar, acionamento rotativo, com prolongador e porta-fusível até NH-3-630 A - sem fusíveis</v>
          </cell>
          <cell r="C1753" t="str">
            <v>un</v>
          </cell>
          <cell r="D1753">
            <v>3125.06</v>
          </cell>
          <cell r="E1753">
            <v>27.29</v>
          </cell>
          <cell r="F1753">
            <v>3152.35</v>
          </cell>
        </row>
        <row r="1754">
          <cell r="A1754" t="str">
            <v>371450</v>
          </cell>
          <cell r="B1754" t="str">
            <v>Chave seccionadora sob carga, tripolar, acionamento tipo punho, com porta-fusível até NH-00-160 A - sem fusíveis</v>
          </cell>
          <cell r="C1754" t="str">
            <v>un</v>
          </cell>
          <cell r="D1754">
            <v>155.68</v>
          </cell>
          <cell r="E1754">
            <v>18.190000000000001</v>
          </cell>
          <cell r="F1754">
            <v>173.87</v>
          </cell>
        </row>
        <row r="1755">
          <cell r="A1755" t="str">
            <v>371451</v>
          </cell>
          <cell r="B1755" t="str">
            <v>Chave seccionadora sob carga, tripolar, acionamento tipo punho, com porta-fusível até NH-1-250 A - sem fusíveis</v>
          </cell>
          <cell r="C1755" t="str">
            <v>un</v>
          </cell>
          <cell r="D1755">
            <v>271.5</v>
          </cell>
          <cell r="E1755">
            <v>18.190000000000001</v>
          </cell>
          <cell r="F1755">
            <v>289.69</v>
          </cell>
        </row>
        <row r="1756">
          <cell r="A1756" t="str">
            <v>371452</v>
          </cell>
          <cell r="B1756" t="str">
            <v>Chave seccionadora sob carga, tripolar, acionamento tipo punho, com porta-fusível até NH-2-400 A - sem fusíveis</v>
          </cell>
          <cell r="C1756" t="str">
            <v>un</v>
          </cell>
          <cell r="D1756">
            <v>413.14</v>
          </cell>
          <cell r="E1756">
            <v>22.740000000000002</v>
          </cell>
          <cell r="F1756">
            <v>435.88</v>
          </cell>
        </row>
        <row r="1757">
          <cell r="A1757" t="str">
            <v>371453</v>
          </cell>
          <cell r="B1757" t="str">
            <v>Chave seccionadora sob carga, tripolar, acionamento tipo punho, com porta-fusível até NH-3-630 A - sem fusíveis</v>
          </cell>
          <cell r="C1757" t="str">
            <v>un</v>
          </cell>
          <cell r="D1757">
            <v>707.55000000000007</v>
          </cell>
          <cell r="E1757">
            <v>27.29</v>
          </cell>
          <cell r="F1757">
            <v>734.84</v>
          </cell>
        </row>
        <row r="1758">
          <cell r="A1758" t="str">
            <v>371460</v>
          </cell>
          <cell r="B1758" t="str">
            <v>Chave comutadora, reversão sob carga, tripolar, sem porta fusível, para 400 A</v>
          </cell>
          <cell r="C1758" t="str">
            <v>un</v>
          </cell>
          <cell r="D1758">
            <v>2388.1</v>
          </cell>
          <cell r="E1758">
            <v>27.29</v>
          </cell>
          <cell r="F1758">
            <v>2415.39</v>
          </cell>
        </row>
        <row r="1759">
          <cell r="A1759" t="str">
            <v>371461</v>
          </cell>
          <cell r="B1759" t="str">
            <v>Chave comutadora, reversão sob carga, tripolar, sem porta fusível, para 600/630 A</v>
          </cell>
          <cell r="C1759" t="str">
            <v>un</v>
          </cell>
          <cell r="D1759">
            <v>3473.9900000000002</v>
          </cell>
          <cell r="E1759">
            <v>34.11</v>
          </cell>
          <cell r="F1759">
            <v>3508.1</v>
          </cell>
        </row>
        <row r="1760">
          <cell r="A1760" t="str">
            <v>371462</v>
          </cell>
          <cell r="B1760" t="str">
            <v>Chave comutadora, reversão sob carga, tripolar, sem porta fusível, para 1000 A</v>
          </cell>
          <cell r="C1760" t="str">
            <v>un</v>
          </cell>
          <cell r="D1760">
            <v>5051.1099999999997</v>
          </cell>
          <cell r="E1760">
            <v>40.93</v>
          </cell>
          <cell r="F1760">
            <v>5092.04</v>
          </cell>
        </row>
        <row r="1761">
          <cell r="A1761" t="str">
            <v>371464</v>
          </cell>
          <cell r="B1761" t="str">
            <v>Chave comutadora, reversão sob carga, tetrapolar, sem porta fusível, para 630 A, 690 V</v>
          </cell>
          <cell r="C1761" t="str">
            <v>un</v>
          </cell>
          <cell r="D1761">
            <v>4604.1400000000003</v>
          </cell>
          <cell r="E1761">
            <v>53.85</v>
          </cell>
          <cell r="F1761">
            <v>4657.99</v>
          </cell>
        </row>
        <row r="1762">
          <cell r="A1762" t="str">
            <v>371480</v>
          </cell>
          <cell r="B1762" t="str">
            <v>Barra de contato para chave seccionadora tipo NH00-160 A</v>
          </cell>
          <cell r="C1762" t="str">
            <v>un</v>
          </cell>
          <cell r="D1762">
            <v>7.1400000000000006</v>
          </cell>
          <cell r="E1762">
            <v>4.55</v>
          </cell>
          <cell r="F1762">
            <v>11.69</v>
          </cell>
        </row>
        <row r="1763">
          <cell r="A1763" t="str">
            <v>371481</v>
          </cell>
          <cell r="B1763" t="str">
            <v>Barra de contato para chave seccionadora tipo NH1-250 A</v>
          </cell>
          <cell r="C1763" t="str">
            <v>un</v>
          </cell>
          <cell r="D1763">
            <v>15.83</v>
          </cell>
          <cell r="E1763">
            <v>4.55</v>
          </cell>
          <cell r="F1763">
            <v>20.38</v>
          </cell>
        </row>
        <row r="1764">
          <cell r="A1764" t="str">
            <v>371482</v>
          </cell>
          <cell r="B1764" t="str">
            <v>Barra de contato para chave seccionadora tipo NH2-400 A</v>
          </cell>
          <cell r="C1764" t="str">
            <v>un</v>
          </cell>
          <cell r="D1764">
            <v>20.96</v>
          </cell>
          <cell r="E1764">
            <v>4.55</v>
          </cell>
          <cell r="F1764">
            <v>25.51</v>
          </cell>
        </row>
        <row r="1765">
          <cell r="A1765" t="str">
            <v>371483</v>
          </cell>
          <cell r="B1765" t="str">
            <v>Barra de contato para chave seccionadora tipo NH3-630 A</v>
          </cell>
          <cell r="C1765" t="str">
            <v>un</v>
          </cell>
          <cell r="D1765">
            <v>29.26</v>
          </cell>
          <cell r="E1765">
            <v>4.55</v>
          </cell>
          <cell r="F1765">
            <v>33.81</v>
          </cell>
        </row>
        <row r="1766">
          <cell r="A1766" t="str">
            <v>371491</v>
          </cell>
          <cell r="B1766" t="str">
            <v>Chave seccionadora tripolar, abertura sob carga seca até 160 A / 600 V</v>
          </cell>
          <cell r="C1766" t="str">
            <v>un</v>
          </cell>
          <cell r="D1766">
            <v>207.87</v>
          </cell>
          <cell r="E1766">
            <v>18.190000000000001</v>
          </cell>
          <cell r="F1766">
            <v>226.06</v>
          </cell>
        </row>
        <row r="1767">
          <cell r="A1767" t="str">
            <v>371511</v>
          </cell>
          <cell r="B1767" t="str">
            <v>Chave seccionadora tripolar sob carga para 400 A - 25 kV - com prolongador</v>
          </cell>
          <cell r="C1767" t="str">
            <v>un</v>
          </cell>
          <cell r="D1767">
            <v>1380.78</v>
          </cell>
          <cell r="E1767">
            <v>111.98</v>
          </cell>
          <cell r="F1767">
            <v>1492.76</v>
          </cell>
        </row>
        <row r="1768">
          <cell r="A1768" t="str">
            <v>371512</v>
          </cell>
          <cell r="B1768" t="str">
            <v>Chave seccionadora tripolar sob carga para 400 A - 15 kV - com prolongador</v>
          </cell>
          <cell r="C1768" t="str">
            <v>un</v>
          </cell>
          <cell r="D1768">
            <v>1015.7</v>
          </cell>
          <cell r="E1768">
            <v>111.98</v>
          </cell>
          <cell r="F1768">
            <v>1127.68</v>
          </cell>
        </row>
        <row r="1769">
          <cell r="A1769" t="str">
            <v>371514</v>
          </cell>
          <cell r="B1769" t="str">
            <v>Chave seccionadora tripolar sob carga para 600/630 A - 15 kV - com prolongador</v>
          </cell>
          <cell r="C1769" t="str">
            <v>un</v>
          </cell>
          <cell r="D1769">
            <v>1040.95</v>
          </cell>
          <cell r="E1769">
            <v>111.98</v>
          </cell>
          <cell r="F1769">
            <v>1152.93</v>
          </cell>
        </row>
        <row r="1770">
          <cell r="A1770" t="str">
            <v>371515</v>
          </cell>
          <cell r="B1770" t="str">
            <v>Chave fusível base ´C´ para 15 kV/100 A, com capacidade de ruptura até 10 kA, com fusível</v>
          </cell>
          <cell r="C1770" t="str">
            <v>un</v>
          </cell>
          <cell r="D1770">
            <v>145.66999999999999</v>
          </cell>
          <cell r="E1770">
            <v>41.47</v>
          </cell>
          <cell r="F1770">
            <v>187.14000000000001</v>
          </cell>
        </row>
        <row r="1771">
          <cell r="A1771" t="str">
            <v>371516</v>
          </cell>
          <cell r="B1771" t="str">
            <v>Chave fusível base ´C´ para 15 kV/200 A, com capacidade de ruptura até 10 kA, com fusível</v>
          </cell>
          <cell r="C1771" t="str">
            <v>un</v>
          </cell>
          <cell r="D1771">
            <v>178.48</v>
          </cell>
          <cell r="E1771">
            <v>41.47</v>
          </cell>
          <cell r="F1771">
            <v>219.95000000000002</v>
          </cell>
        </row>
        <row r="1772">
          <cell r="A1772" t="str">
            <v>371517</v>
          </cell>
          <cell r="B1772" t="str">
            <v>Chave fusível base ´C´ para 25 kV/100 A, com capacidade de ruptura até 6,3 kA, com fusível</v>
          </cell>
          <cell r="C1772" t="str">
            <v>un</v>
          </cell>
          <cell r="D1772">
            <v>192.98000000000002</v>
          </cell>
          <cell r="E1772">
            <v>41.47</v>
          </cell>
          <cell r="F1772">
            <v>234.45000000000002</v>
          </cell>
        </row>
        <row r="1773">
          <cell r="A1773" t="str">
            <v>371520</v>
          </cell>
          <cell r="B1773" t="str">
            <v>Chave seccionadora tripolar seca para 400 A - 15 kV - com prolongador</v>
          </cell>
          <cell r="C1773" t="str">
            <v>un</v>
          </cell>
          <cell r="D1773">
            <v>682.09</v>
          </cell>
          <cell r="E1773">
            <v>111.98</v>
          </cell>
          <cell r="F1773">
            <v>794.07</v>
          </cell>
        </row>
        <row r="1774">
          <cell r="A1774" t="str">
            <v>371521</v>
          </cell>
          <cell r="B1774" t="str">
            <v>Chave seccionadora tripolar seca para 600 / 630 A - 15 kV - com prolongador</v>
          </cell>
          <cell r="C1774" t="str">
            <v>un</v>
          </cell>
          <cell r="D1774">
            <v>814.46</v>
          </cell>
          <cell r="E1774">
            <v>111.98</v>
          </cell>
          <cell r="F1774">
            <v>926.44</v>
          </cell>
        </row>
        <row r="1775">
          <cell r="A1775" t="str">
            <v>371522</v>
          </cell>
          <cell r="B1775" t="str">
            <v>Chave seccionadora tripolar seca para 400 A - 25 kV - com prolongador</v>
          </cell>
          <cell r="C1775" t="str">
            <v>un</v>
          </cell>
          <cell r="D1775">
            <v>887.96</v>
          </cell>
          <cell r="E1775">
            <v>111.98</v>
          </cell>
          <cell r="F1775">
            <v>999.94</v>
          </cell>
        </row>
        <row r="1776">
          <cell r="A1776" t="str">
            <v>371706</v>
          </cell>
          <cell r="B1776" t="str">
            <v>Dispositivo diferencial residual de 25 A x 30 mA - 2 pólos</v>
          </cell>
          <cell r="C1776" t="str">
            <v>un</v>
          </cell>
          <cell r="D1776">
            <v>97.54</v>
          </cell>
          <cell r="E1776">
            <v>5.69</v>
          </cell>
          <cell r="F1776">
            <v>103.23</v>
          </cell>
        </row>
        <row r="1777">
          <cell r="A1777" t="str">
            <v>371707</v>
          </cell>
          <cell r="B1777" t="str">
            <v>Dispositivo diferencial residual de 40 A x 30 mA - 2 pólos</v>
          </cell>
          <cell r="C1777" t="str">
            <v>un</v>
          </cell>
          <cell r="D1777">
            <v>101.15</v>
          </cell>
          <cell r="E1777">
            <v>5.69</v>
          </cell>
          <cell r="F1777">
            <v>106.84</v>
          </cell>
        </row>
        <row r="1778">
          <cell r="A1778" t="str">
            <v>371708</v>
          </cell>
          <cell r="B1778" t="str">
            <v>Dispositivo diferencial residual de 40 A x 30 mA - 4 pólos</v>
          </cell>
          <cell r="C1778" t="str">
            <v>un</v>
          </cell>
          <cell r="D1778">
            <v>122.18</v>
          </cell>
          <cell r="E1778">
            <v>5.69</v>
          </cell>
          <cell r="F1778">
            <v>127.87</v>
          </cell>
        </row>
        <row r="1779">
          <cell r="A1779" t="str">
            <v>371709</v>
          </cell>
          <cell r="B1779" t="str">
            <v>Dispositivo diferencial residual de 63 A x 30 mA - 4 pólos</v>
          </cell>
          <cell r="C1779" t="str">
            <v>un</v>
          </cell>
          <cell r="D1779">
            <v>147.43</v>
          </cell>
          <cell r="E1779">
            <v>5.69</v>
          </cell>
          <cell r="F1779">
            <v>153.12</v>
          </cell>
        </row>
        <row r="1780">
          <cell r="A1780" t="str">
            <v>371710</v>
          </cell>
          <cell r="B1780" t="str">
            <v>Dispositivo diferencial residual de 80 A x 30 mA - 4 pólos</v>
          </cell>
          <cell r="C1780" t="str">
            <v>un</v>
          </cell>
          <cell r="D1780">
            <v>239.72</v>
          </cell>
          <cell r="E1780">
            <v>5.69</v>
          </cell>
          <cell r="F1780">
            <v>245.41</v>
          </cell>
        </row>
        <row r="1781">
          <cell r="A1781" t="str">
            <v>371711</v>
          </cell>
          <cell r="B1781" t="str">
            <v>Dispositivo diferencial residual de 100 A x 30 mA - 4 pólos</v>
          </cell>
          <cell r="C1781" t="str">
            <v>un</v>
          </cell>
          <cell r="D1781">
            <v>247.02</v>
          </cell>
          <cell r="E1781">
            <v>5.69</v>
          </cell>
          <cell r="F1781">
            <v>252.71</v>
          </cell>
        </row>
        <row r="1782">
          <cell r="A1782" t="str">
            <v>371712</v>
          </cell>
          <cell r="B1782" t="str">
            <v>Dispositivo diferencial residual de 25 A x 30 mA - 4 pólos</v>
          </cell>
          <cell r="C1782" t="str">
            <v>un</v>
          </cell>
          <cell r="D1782">
            <v>119.59</v>
          </cell>
          <cell r="E1782">
            <v>5.69</v>
          </cell>
          <cell r="F1782">
            <v>125.28</v>
          </cell>
        </row>
        <row r="1783">
          <cell r="A1783" t="str">
            <v>371713</v>
          </cell>
          <cell r="B1783" t="str">
            <v>Dispositivo diferencial residual de 25 A x 300 mA - 4 pólos</v>
          </cell>
          <cell r="C1783" t="str">
            <v>un</v>
          </cell>
          <cell r="D1783">
            <v>136.21</v>
          </cell>
          <cell r="E1783">
            <v>5.69</v>
          </cell>
          <cell r="F1783">
            <v>141.9</v>
          </cell>
        </row>
        <row r="1784">
          <cell r="A1784" t="str">
            <v>371718</v>
          </cell>
          <cell r="B1784" t="str">
            <v>Dispositivo diferencial residual de 125 A x 30 mA - 4 pólos</v>
          </cell>
          <cell r="C1784" t="str">
            <v>un</v>
          </cell>
          <cell r="D1784">
            <v>603.82000000000005</v>
          </cell>
          <cell r="E1784">
            <v>5.69</v>
          </cell>
          <cell r="F1784">
            <v>609.51</v>
          </cell>
        </row>
        <row r="1785">
          <cell r="A1785" t="str">
            <v>371801</v>
          </cell>
          <cell r="B1785" t="str">
            <v>Transformador de potencial monofásico até 1000 VA classe 15 kV, a seco, com fusíveis</v>
          </cell>
          <cell r="C1785" t="str">
            <v>un</v>
          </cell>
          <cell r="D1785">
            <v>1340.14</v>
          </cell>
          <cell r="E1785">
            <v>35.04</v>
          </cell>
          <cell r="F1785">
            <v>1375.18</v>
          </cell>
        </row>
        <row r="1786">
          <cell r="A1786" t="str">
            <v>371802</v>
          </cell>
          <cell r="B1786" t="str">
            <v>Transformador de potencial monofásico até 2000 VA classe 15 kV, a seco, com fusíveis</v>
          </cell>
          <cell r="C1786" t="str">
            <v>un</v>
          </cell>
          <cell r="D1786">
            <v>1812.52</v>
          </cell>
          <cell r="E1786">
            <v>35.04</v>
          </cell>
          <cell r="F1786">
            <v>1847.56</v>
          </cell>
        </row>
        <row r="1787">
          <cell r="A1787" t="str">
            <v>371803</v>
          </cell>
          <cell r="B1787" t="str">
            <v>Transformador de potencial monofásico até 500 VA classe 15 kV, a seco, sem fusíveis</v>
          </cell>
          <cell r="C1787" t="str">
            <v>un</v>
          </cell>
          <cell r="D1787">
            <v>1107.08</v>
          </cell>
          <cell r="E1787">
            <v>35.04</v>
          </cell>
          <cell r="F1787">
            <v>1142.1199999999999</v>
          </cell>
        </row>
        <row r="1788">
          <cell r="A1788" t="str">
            <v>371804</v>
          </cell>
          <cell r="B1788" t="str">
            <v>Transformador de potencial monofásico até 1000 VA classe 25 kV, a seco, com fusíveis</v>
          </cell>
          <cell r="C1788" t="str">
            <v>un</v>
          </cell>
          <cell r="D1788">
            <v>1893.58</v>
          </cell>
          <cell r="E1788">
            <v>35.04</v>
          </cell>
          <cell r="F1788">
            <v>1928.6200000000001</v>
          </cell>
        </row>
        <row r="1789">
          <cell r="A1789" t="str">
            <v>371901</v>
          </cell>
          <cell r="B1789" t="str">
            <v>Transformador de corrente 800-5 A, janela</v>
          </cell>
          <cell r="C1789" t="str">
            <v>un</v>
          </cell>
          <cell r="D1789">
            <v>121.12</v>
          </cell>
          <cell r="E1789">
            <v>35.04</v>
          </cell>
          <cell r="F1789">
            <v>156.16</v>
          </cell>
        </row>
        <row r="1790">
          <cell r="A1790" t="str">
            <v>371902</v>
          </cell>
          <cell r="B1790" t="str">
            <v>Transformador de corrente 200-5 A até 600-5 A, janela</v>
          </cell>
          <cell r="C1790" t="str">
            <v>un</v>
          </cell>
          <cell r="D1790">
            <v>115.48</v>
          </cell>
          <cell r="E1790">
            <v>35.04</v>
          </cell>
          <cell r="F1790">
            <v>150.52000000000001</v>
          </cell>
        </row>
        <row r="1791">
          <cell r="A1791" t="str">
            <v>371903</v>
          </cell>
          <cell r="B1791" t="str">
            <v>Transformador de corrente 1000-5 A até 1500-5 A, janela</v>
          </cell>
          <cell r="C1791" t="str">
            <v>un</v>
          </cell>
          <cell r="D1791">
            <v>241.15</v>
          </cell>
          <cell r="E1791">
            <v>35.04</v>
          </cell>
          <cell r="F1791">
            <v>276.19</v>
          </cell>
        </row>
        <row r="1792">
          <cell r="A1792" t="str">
            <v>371906</v>
          </cell>
          <cell r="B1792" t="str">
            <v>Transformador de corrente 50-5 A até 150-5 A, janela</v>
          </cell>
          <cell r="C1792" t="str">
            <v>un</v>
          </cell>
          <cell r="D1792">
            <v>79.930000000000007</v>
          </cell>
          <cell r="E1792">
            <v>35.04</v>
          </cell>
          <cell r="F1792">
            <v>114.97</v>
          </cell>
        </row>
        <row r="1793">
          <cell r="A1793" t="str">
            <v>371908</v>
          </cell>
          <cell r="B1793" t="str">
            <v>Transformador de corrente 2000-5 A até 2500-5 A - janela</v>
          </cell>
          <cell r="C1793" t="str">
            <v>un</v>
          </cell>
          <cell r="D1793">
            <v>663.5</v>
          </cell>
          <cell r="E1793">
            <v>35.04</v>
          </cell>
          <cell r="F1793">
            <v>698.54</v>
          </cell>
        </row>
        <row r="1794">
          <cell r="A1794" t="str">
            <v>372001</v>
          </cell>
          <cell r="B1794" t="str">
            <v>Isolador em epóxi de 1 kV para barramento</v>
          </cell>
          <cell r="C1794" t="str">
            <v>un</v>
          </cell>
          <cell r="D1794">
            <v>12.16</v>
          </cell>
          <cell r="E1794">
            <v>3.41</v>
          </cell>
          <cell r="F1794">
            <v>15.57</v>
          </cell>
        </row>
        <row r="1795">
          <cell r="A1795" t="str">
            <v>372003</v>
          </cell>
          <cell r="B1795" t="str">
            <v>Régua de bornes para 9 pólos de 600 V / 50 A</v>
          </cell>
          <cell r="C1795" t="str">
            <v>un</v>
          </cell>
          <cell r="D1795">
            <v>11.22</v>
          </cell>
          <cell r="E1795">
            <v>1.1399999999999999</v>
          </cell>
          <cell r="F1795">
            <v>12.36</v>
          </cell>
        </row>
        <row r="1796">
          <cell r="A1796" t="str">
            <v>372004</v>
          </cell>
          <cell r="B1796" t="str">
            <v>Palheta plástica para disjuntores faltantes</v>
          </cell>
          <cell r="C1796" t="str">
            <v>un</v>
          </cell>
          <cell r="D1796">
            <v>0.6</v>
          </cell>
          <cell r="E1796">
            <v>1.1399999999999999</v>
          </cell>
          <cell r="F1796">
            <v>1.74</v>
          </cell>
        </row>
        <row r="1797">
          <cell r="A1797" t="str">
            <v>372008</v>
          </cell>
          <cell r="B1797" t="str">
            <v>Barra de neutro e/ou terra</v>
          </cell>
          <cell r="C1797" t="str">
            <v>un</v>
          </cell>
          <cell r="D1797">
            <v>8.49</v>
          </cell>
          <cell r="E1797">
            <v>3.41</v>
          </cell>
          <cell r="F1797">
            <v>11.9</v>
          </cell>
        </row>
        <row r="1798">
          <cell r="A1798" t="str">
            <v>372009</v>
          </cell>
          <cell r="B1798" t="str">
            <v>Recolocação de chave seccionadora tripolar de 125 A até 650 A, sem base fusível</v>
          </cell>
          <cell r="C1798" t="str">
            <v>un</v>
          </cell>
          <cell r="D1798">
            <v>0</v>
          </cell>
          <cell r="E1798">
            <v>11.370000000000001</v>
          </cell>
          <cell r="F1798">
            <v>11.370000000000001</v>
          </cell>
        </row>
        <row r="1799">
          <cell r="A1799" t="str">
            <v>372010</v>
          </cell>
          <cell r="B1799" t="str">
            <v>Recolocação de fundo de quadro de distribuição, sem componentes</v>
          </cell>
          <cell r="C1799" t="str">
            <v>m²</v>
          </cell>
          <cell r="D1799">
            <v>0</v>
          </cell>
          <cell r="E1799">
            <v>16.07</v>
          </cell>
          <cell r="F1799">
            <v>16.07</v>
          </cell>
        </row>
        <row r="1800">
          <cell r="A1800" t="str">
            <v>372011</v>
          </cell>
          <cell r="B1800" t="str">
            <v>Recolocação de quadro de distribuição de sobrepor, sem componentes</v>
          </cell>
          <cell r="C1800" t="str">
            <v>m²</v>
          </cell>
          <cell r="D1800">
            <v>0</v>
          </cell>
          <cell r="E1800">
            <v>32.14</v>
          </cell>
          <cell r="F1800">
            <v>32.14</v>
          </cell>
        </row>
        <row r="1801">
          <cell r="A1801" t="str">
            <v>372013</v>
          </cell>
          <cell r="B1801" t="str">
            <v>Banco de medição para transformadores TC/TP, padrão Eletropaulo e/ou Cesp</v>
          </cell>
          <cell r="C1801" t="str">
            <v>un</v>
          </cell>
          <cell r="D1801">
            <v>319.13</v>
          </cell>
          <cell r="E1801">
            <v>0.97</v>
          </cell>
          <cell r="F1801">
            <v>320.10000000000002</v>
          </cell>
        </row>
        <row r="1802">
          <cell r="A1802" t="str">
            <v>372014</v>
          </cell>
          <cell r="B1802" t="str">
            <v>Suporte fixo para transformadores de potencial</v>
          </cell>
          <cell r="C1802" t="str">
            <v>un</v>
          </cell>
          <cell r="D1802">
            <v>61.96</v>
          </cell>
          <cell r="E1802">
            <v>2.4300000000000002</v>
          </cell>
          <cell r="F1802">
            <v>64.39</v>
          </cell>
        </row>
        <row r="1803">
          <cell r="A1803" t="str">
            <v>372015</v>
          </cell>
          <cell r="B1803" t="str">
            <v>Placa de montagem em chapa de aço de 2,65 mm (12 MSG)</v>
          </cell>
          <cell r="C1803" t="str">
            <v>m²</v>
          </cell>
          <cell r="D1803">
            <v>250.23000000000002</v>
          </cell>
          <cell r="E1803">
            <v>16.07</v>
          </cell>
          <cell r="F1803">
            <v>266.3</v>
          </cell>
        </row>
        <row r="1804">
          <cell r="A1804" t="str">
            <v>372019</v>
          </cell>
          <cell r="B1804" t="str">
            <v>Inversor de frequência para variação de velocidade em motores, potência de 0,25 a 20 cv</v>
          </cell>
          <cell r="C1804" t="str">
            <v>un</v>
          </cell>
          <cell r="D1804">
            <v>3782.5</v>
          </cell>
          <cell r="E1804">
            <v>25.71</v>
          </cell>
          <cell r="F1804">
            <v>3808.21</v>
          </cell>
        </row>
        <row r="1805">
          <cell r="A1805" t="str">
            <v>372021</v>
          </cell>
          <cell r="B1805" t="str">
            <v>Punho de manobra com articulador de acionamento</v>
          </cell>
          <cell r="C1805" t="str">
            <v>un</v>
          </cell>
          <cell r="D1805">
            <v>321.31</v>
          </cell>
          <cell r="E1805">
            <v>11.370000000000001</v>
          </cell>
          <cell r="F1805">
            <v>332.68</v>
          </cell>
        </row>
        <row r="1806">
          <cell r="A1806" t="str">
            <v>372101</v>
          </cell>
          <cell r="B1806" t="str">
            <v>Capacitor de potência trifásico de 10 kVAr, 220 V/60 Hz, para correção de fator de potência</v>
          </cell>
          <cell r="C1806" t="str">
            <v>un</v>
          </cell>
          <cell r="D1806">
            <v>457.04</v>
          </cell>
          <cell r="E1806">
            <v>11.370000000000001</v>
          </cell>
          <cell r="F1806">
            <v>468.41</v>
          </cell>
        </row>
        <row r="1807">
          <cell r="A1807" t="str">
            <v>372201</v>
          </cell>
          <cell r="B1807" t="str">
            <v>Transformador monofásico de comando de 200 VA classe 0,6 kV, a seco</v>
          </cell>
          <cell r="C1807" t="str">
            <v>un</v>
          </cell>
          <cell r="D1807">
            <v>211.52</v>
          </cell>
          <cell r="E1807">
            <v>35.04</v>
          </cell>
          <cell r="F1807">
            <v>246.56</v>
          </cell>
        </row>
        <row r="1808">
          <cell r="A1808" t="str">
            <v>372403</v>
          </cell>
          <cell r="B1808" t="str">
            <v>Supressor de surto monofásico, Fase-Terra, In &gt; ou = 20 kA, Imax. de surto de 65 até 80 kA</v>
          </cell>
          <cell r="C1808" t="str">
            <v>un</v>
          </cell>
          <cell r="D1808">
            <v>122.10000000000001</v>
          </cell>
          <cell r="E1808">
            <v>13.5</v>
          </cell>
          <cell r="F1808">
            <v>135.6</v>
          </cell>
        </row>
        <row r="1809">
          <cell r="A1809" t="str">
            <v>372404</v>
          </cell>
          <cell r="B1809" t="str">
            <v>Supressor de surto monofásico, Neutro-Terra, In &gt; ou = 20 kA, Imax. de surto de 65 até 80 kA</v>
          </cell>
          <cell r="C1809" t="str">
            <v>un</v>
          </cell>
          <cell r="D1809">
            <v>121.26</v>
          </cell>
          <cell r="E1809">
            <v>13.5</v>
          </cell>
          <cell r="F1809">
            <v>134.76</v>
          </cell>
        </row>
        <row r="1810">
          <cell r="A1810" t="str">
            <v>372502</v>
          </cell>
          <cell r="B1810" t="str">
            <v>Disjuntor fixo a vácuo de 15 a 17,5 kV, equipado com motorização de fechamento, com relê de proteção</v>
          </cell>
          <cell r="C1810" t="str">
            <v>cj</v>
          </cell>
          <cell r="D1810">
            <v>36943.82</v>
          </cell>
          <cell r="E1810">
            <v>53.85</v>
          </cell>
          <cell r="F1810">
            <v>36997.67</v>
          </cell>
        </row>
        <row r="1811">
          <cell r="A1811" t="str">
            <v>372509</v>
          </cell>
          <cell r="B1811" t="str">
            <v>Disjuntor em caixa moldada tripolar, térmico e magnético fixos, tensão de isolamento 480/690 V, de 10 A a 60 A</v>
          </cell>
          <cell r="C1811" t="str">
            <v>un</v>
          </cell>
          <cell r="D1811">
            <v>207.99</v>
          </cell>
          <cell r="E1811">
            <v>38.299999999999997</v>
          </cell>
          <cell r="F1811">
            <v>246.29</v>
          </cell>
        </row>
        <row r="1812">
          <cell r="A1812" t="str">
            <v>372510</v>
          </cell>
          <cell r="B1812" t="str">
            <v>Disjuntor em caixa moldada tripolar, térmico e magnético fixos, tensão de isolamento 480/690 V, de 70 A até 150 A</v>
          </cell>
          <cell r="C1812" t="str">
            <v>un</v>
          </cell>
          <cell r="D1812">
            <v>272.77999999999997</v>
          </cell>
          <cell r="E1812">
            <v>38.299999999999997</v>
          </cell>
          <cell r="F1812">
            <v>311.08</v>
          </cell>
        </row>
        <row r="1813">
          <cell r="A1813" t="str">
            <v>372511</v>
          </cell>
          <cell r="B1813" t="str">
            <v>Disjuntor em caixa moldada tripolar, térmico e magnético fixos, tensão de isolamento 415/690 V, de 175 A a 250 A</v>
          </cell>
          <cell r="C1813" t="str">
            <v>un</v>
          </cell>
          <cell r="D1813">
            <v>469.67</v>
          </cell>
          <cell r="E1813">
            <v>38.299999999999997</v>
          </cell>
          <cell r="F1813">
            <v>507.97</v>
          </cell>
        </row>
        <row r="1814">
          <cell r="A1814" t="str">
            <v>372520</v>
          </cell>
          <cell r="B1814" t="str">
            <v>Disjuntor em caixa moldada bipolar, térmico e magnético fixos - 480 V - de 10 A a 50 A para 120/240 Vca - 25 KA e para 380/440 Vca - 18 KA</v>
          </cell>
          <cell r="C1814" t="str">
            <v>un</v>
          </cell>
          <cell r="D1814">
            <v>223.83</v>
          </cell>
          <cell r="E1814">
            <v>38.299999999999997</v>
          </cell>
          <cell r="F1814">
            <v>262.13</v>
          </cell>
        </row>
        <row r="1815">
          <cell r="A1815" t="str">
            <v>372521</v>
          </cell>
          <cell r="B1815" t="str">
            <v>Disjuntor em caixa moldada bipolar, térmico e magnético fixos - 600V - de 150A para 120/240Vca - 25 KA e para 380/440Vca - 18 KA</v>
          </cell>
          <cell r="C1815" t="str">
            <v>un</v>
          </cell>
          <cell r="D1815">
            <v>391.73</v>
          </cell>
          <cell r="E1815">
            <v>38.299999999999997</v>
          </cell>
          <cell r="F1815">
            <v>430.03000000000003</v>
          </cell>
        </row>
        <row r="1816">
          <cell r="A1816" t="str">
            <v>380102</v>
          </cell>
          <cell r="B1816" t="str">
            <v>Eletroduto de PVC rígido roscável de 1/2´ - com acessórios</v>
          </cell>
          <cell r="C1816" t="str">
            <v>m</v>
          </cell>
          <cell r="D1816">
            <v>1.9100000000000001</v>
          </cell>
          <cell r="E1816">
            <v>9.1</v>
          </cell>
          <cell r="F1816">
            <v>11.01</v>
          </cell>
        </row>
        <row r="1817">
          <cell r="A1817" t="str">
            <v>380104</v>
          </cell>
          <cell r="B1817" t="str">
            <v>Eletroduto de PVC rígido roscável de 3/4´ - com acessórios</v>
          </cell>
          <cell r="C1817" t="str">
            <v>m</v>
          </cell>
          <cell r="D1817">
            <v>2.57</v>
          </cell>
          <cell r="E1817">
            <v>11.370000000000001</v>
          </cell>
          <cell r="F1817">
            <v>13.94</v>
          </cell>
        </row>
        <row r="1818">
          <cell r="A1818" t="str">
            <v>380106</v>
          </cell>
          <cell r="B1818" t="str">
            <v>Eletroduto de PVC rígido roscável de 1´ - com acessórios</v>
          </cell>
          <cell r="C1818" t="str">
            <v>m</v>
          </cell>
          <cell r="D1818">
            <v>3.31</v>
          </cell>
          <cell r="E1818">
            <v>13.64</v>
          </cell>
          <cell r="F1818">
            <v>16.95</v>
          </cell>
        </row>
        <row r="1819">
          <cell r="A1819" t="str">
            <v>380108</v>
          </cell>
          <cell r="B1819" t="str">
            <v>Eletroduto de PVC rígido roscável de 1 1/4´ - com acessórios</v>
          </cell>
          <cell r="C1819" t="str">
            <v>m</v>
          </cell>
          <cell r="D1819">
            <v>5.0999999999999996</v>
          </cell>
          <cell r="E1819">
            <v>15.92</v>
          </cell>
          <cell r="F1819">
            <v>21.02</v>
          </cell>
        </row>
        <row r="1820">
          <cell r="A1820" t="str">
            <v>380110</v>
          </cell>
          <cell r="B1820" t="str">
            <v>Eletroduto de PVC rígido roscável de 1 1/2´ - com acessórios</v>
          </cell>
          <cell r="C1820" t="str">
            <v>m</v>
          </cell>
          <cell r="D1820">
            <v>6.6400000000000006</v>
          </cell>
          <cell r="E1820">
            <v>18.190000000000001</v>
          </cell>
          <cell r="F1820">
            <v>24.830000000000002</v>
          </cell>
        </row>
        <row r="1821">
          <cell r="A1821" t="str">
            <v>380112</v>
          </cell>
          <cell r="B1821" t="str">
            <v>Eletroduto de PVC rígido roscável de 2´ - com acessórios</v>
          </cell>
          <cell r="C1821" t="str">
            <v>m</v>
          </cell>
          <cell r="D1821">
            <v>7.47</v>
          </cell>
          <cell r="E1821">
            <v>20.47</v>
          </cell>
          <cell r="F1821">
            <v>27.94</v>
          </cell>
        </row>
        <row r="1822">
          <cell r="A1822" t="str">
            <v>380114</v>
          </cell>
          <cell r="B1822" t="str">
            <v>Eletroduto de PVC rígido roscável de 2 1/2´ - com acessórios</v>
          </cell>
          <cell r="C1822" t="str">
            <v>m</v>
          </cell>
          <cell r="D1822">
            <v>14.48</v>
          </cell>
          <cell r="E1822">
            <v>22.740000000000002</v>
          </cell>
          <cell r="F1822">
            <v>37.22</v>
          </cell>
        </row>
        <row r="1823">
          <cell r="A1823" t="str">
            <v>380116</v>
          </cell>
          <cell r="B1823" t="str">
            <v>Eletroduto de PVC rígido roscável de 3´ - com acessórios</v>
          </cell>
          <cell r="C1823" t="str">
            <v>m</v>
          </cell>
          <cell r="D1823">
            <v>19.12</v>
          </cell>
          <cell r="E1823">
            <v>25.01</v>
          </cell>
          <cell r="F1823">
            <v>44.13</v>
          </cell>
        </row>
        <row r="1824">
          <cell r="A1824" t="str">
            <v>380118</v>
          </cell>
          <cell r="B1824" t="str">
            <v>Eletroduto de PVC rígido roscável de 4´ - com acessórios</v>
          </cell>
          <cell r="C1824" t="str">
            <v>m</v>
          </cell>
          <cell r="D1824">
            <v>27.7</v>
          </cell>
          <cell r="E1824">
            <v>29.560000000000002</v>
          </cell>
          <cell r="F1824">
            <v>57.26</v>
          </cell>
        </row>
        <row r="1825">
          <cell r="A1825" t="str">
            <v>380402</v>
          </cell>
          <cell r="B1825" t="str">
            <v>Eletroduto de ferro galvanizado, médio de 1/2´ - com acessórios</v>
          </cell>
          <cell r="C1825" t="str">
            <v>m</v>
          </cell>
          <cell r="D1825">
            <v>3.73</v>
          </cell>
          <cell r="E1825">
            <v>11.370000000000001</v>
          </cell>
          <cell r="F1825">
            <v>15.1</v>
          </cell>
        </row>
        <row r="1826">
          <cell r="A1826" t="str">
            <v>380404</v>
          </cell>
          <cell r="B1826" t="str">
            <v>Eletroduto de ferro galvanizado, médio de 3/4´ - com acessórios</v>
          </cell>
          <cell r="C1826" t="str">
            <v>m</v>
          </cell>
          <cell r="D1826">
            <v>4.5999999999999996</v>
          </cell>
          <cell r="E1826">
            <v>13.64</v>
          </cell>
          <cell r="F1826">
            <v>18.239999999999998</v>
          </cell>
        </row>
        <row r="1827">
          <cell r="A1827" t="str">
            <v>380406</v>
          </cell>
          <cell r="B1827" t="str">
            <v>Eletroduto de ferro galvanizado, médio de 1´ - com acessórios</v>
          </cell>
          <cell r="C1827" t="str">
            <v>m</v>
          </cell>
          <cell r="D1827">
            <v>5.87</v>
          </cell>
          <cell r="E1827">
            <v>15.92</v>
          </cell>
          <cell r="F1827">
            <v>21.79</v>
          </cell>
        </row>
        <row r="1828">
          <cell r="A1828" t="str">
            <v>380408</v>
          </cell>
          <cell r="B1828" t="str">
            <v>Eletroduto de ferro galvanizado, médio de 1 1/4´ - com acessórios</v>
          </cell>
          <cell r="C1828" t="str">
            <v>m</v>
          </cell>
          <cell r="D1828">
            <v>8.59</v>
          </cell>
          <cell r="E1828">
            <v>18.190000000000001</v>
          </cell>
          <cell r="F1828">
            <v>26.78</v>
          </cell>
        </row>
        <row r="1829">
          <cell r="A1829" t="str">
            <v>380410</v>
          </cell>
          <cell r="B1829" t="str">
            <v>Eletroduto de ferro galvanizado, médio de 1 1/2´ - com acessórios</v>
          </cell>
          <cell r="C1829" t="str">
            <v>m</v>
          </cell>
          <cell r="D1829">
            <v>10.119999999999999</v>
          </cell>
          <cell r="E1829">
            <v>20.47</v>
          </cell>
          <cell r="F1829">
            <v>30.59</v>
          </cell>
        </row>
        <row r="1830">
          <cell r="A1830" t="str">
            <v>380412</v>
          </cell>
          <cell r="B1830" t="str">
            <v>Eletroduto de ferro galvanizado, médio de 2´ - com acessórios</v>
          </cell>
          <cell r="C1830" t="str">
            <v>m</v>
          </cell>
          <cell r="D1830">
            <v>12.94</v>
          </cell>
          <cell r="E1830">
            <v>22.740000000000002</v>
          </cell>
          <cell r="F1830">
            <v>35.68</v>
          </cell>
        </row>
        <row r="1831">
          <cell r="A1831" t="str">
            <v>380414</v>
          </cell>
          <cell r="B1831" t="str">
            <v>Eletroduto de ferro galvanizado, médio de 2 1/2´ - com acessórios</v>
          </cell>
          <cell r="C1831" t="str">
            <v>m</v>
          </cell>
          <cell r="D1831">
            <v>21.63</v>
          </cell>
          <cell r="E1831">
            <v>27.29</v>
          </cell>
          <cell r="F1831">
            <v>48.92</v>
          </cell>
        </row>
        <row r="1832">
          <cell r="A1832" t="str">
            <v>380416</v>
          </cell>
          <cell r="B1832" t="str">
            <v>Eletroduto de ferro galvanizado, médio de 3´ - com acessórios</v>
          </cell>
          <cell r="C1832" t="str">
            <v>m</v>
          </cell>
          <cell r="D1832">
            <v>25.71</v>
          </cell>
          <cell r="E1832">
            <v>34.11</v>
          </cell>
          <cell r="F1832">
            <v>59.82</v>
          </cell>
        </row>
        <row r="1833">
          <cell r="A1833" t="str">
            <v>380418</v>
          </cell>
          <cell r="B1833" t="str">
            <v>Eletroduto de ferro galvanizado, médio de 4´ - com acessórios</v>
          </cell>
          <cell r="C1833" t="str">
            <v>m</v>
          </cell>
          <cell r="D1833">
            <v>36.54</v>
          </cell>
          <cell r="E1833">
            <v>40.93</v>
          </cell>
          <cell r="F1833">
            <v>77.47</v>
          </cell>
        </row>
        <row r="1834">
          <cell r="A1834" t="str">
            <v>380502</v>
          </cell>
          <cell r="B1834" t="str">
            <v>Eletroduto de ferro galvanizado, pesado de 1/2´ - com acessórios</v>
          </cell>
          <cell r="C1834" t="str">
            <v>m</v>
          </cell>
          <cell r="D1834">
            <v>5.22</v>
          </cell>
          <cell r="E1834">
            <v>11.370000000000001</v>
          </cell>
          <cell r="F1834">
            <v>16.59</v>
          </cell>
        </row>
        <row r="1835">
          <cell r="A1835" t="str">
            <v>380504</v>
          </cell>
          <cell r="B1835" t="str">
            <v>Eletroduto de ferro galvanizado, pesado de 3/4´ - com acessórios</v>
          </cell>
          <cell r="C1835" t="str">
            <v>m</v>
          </cell>
          <cell r="D1835">
            <v>7.09</v>
          </cell>
          <cell r="E1835">
            <v>13.64</v>
          </cell>
          <cell r="F1835">
            <v>20.73</v>
          </cell>
        </row>
        <row r="1836">
          <cell r="A1836" t="str">
            <v>380506</v>
          </cell>
          <cell r="B1836" t="str">
            <v>Eletroduto de ferro galvanizado, pesado de 1´ - com acessórios</v>
          </cell>
          <cell r="C1836" t="str">
            <v>m</v>
          </cell>
          <cell r="D1836">
            <v>8.36</v>
          </cell>
          <cell r="E1836">
            <v>15.92</v>
          </cell>
          <cell r="F1836">
            <v>24.28</v>
          </cell>
        </row>
        <row r="1837">
          <cell r="A1837" t="str">
            <v>380509</v>
          </cell>
          <cell r="B1837" t="str">
            <v>Eletroduto de ferro galvanizado, pesado de 1 1/4´ - com acessórios</v>
          </cell>
          <cell r="C1837" t="str">
            <v>m</v>
          </cell>
          <cell r="D1837">
            <v>13.780000000000001</v>
          </cell>
          <cell r="E1837">
            <v>18.190000000000001</v>
          </cell>
          <cell r="F1837">
            <v>31.970000000000002</v>
          </cell>
        </row>
        <row r="1838">
          <cell r="A1838" t="str">
            <v>380510</v>
          </cell>
          <cell r="B1838" t="str">
            <v>Eletroduto de ferro galvanizado, pesado de 1 1/2´ - com acessórios</v>
          </cell>
          <cell r="C1838" t="str">
            <v>m</v>
          </cell>
          <cell r="D1838">
            <v>16.47</v>
          </cell>
          <cell r="E1838">
            <v>20.47</v>
          </cell>
          <cell r="F1838">
            <v>36.94</v>
          </cell>
        </row>
        <row r="1839">
          <cell r="A1839" t="str">
            <v>380512</v>
          </cell>
          <cell r="B1839" t="str">
            <v>Eletroduto de ferro galvanizado, pesado de 2´ - com acessórios</v>
          </cell>
          <cell r="C1839" t="str">
            <v>m</v>
          </cell>
          <cell r="D1839">
            <v>20.62</v>
          </cell>
          <cell r="E1839">
            <v>22.740000000000002</v>
          </cell>
          <cell r="F1839">
            <v>43.36</v>
          </cell>
        </row>
        <row r="1840">
          <cell r="A1840" t="str">
            <v>380514</v>
          </cell>
          <cell r="B1840" t="str">
            <v>Eletroduto de ferro galvanizado, pesado de 2 1/2´ - com acessórios</v>
          </cell>
          <cell r="C1840" t="str">
            <v>m</v>
          </cell>
          <cell r="D1840">
            <v>29.86</v>
          </cell>
          <cell r="E1840">
            <v>27.29</v>
          </cell>
          <cell r="F1840">
            <v>57.15</v>
          </cell>
        </row>
        <row r="1841">
          <cell r="A1841" t="str">
            <v>380516</v>
          </cell>
          <cell r="B1841" t="str">
            <v>Eletroduto de ferro galvanizado, pesado de 3´ - com acessórios</v>
          </cell>
          <cell r="C1841" t="str">
            <v>m</v>
          </cell>
          <cell r="D1841">
            <v>35.14</v>
          </cell>
          <cell r="E1841">
            <v>34.11</v>
          </cell>
          <cell r="F1841">
            <v>69.25</v>
          </cell>
        </row>
        <row r="1842">
          <cell r="A1842" t="str">
            <v>380518</v>
          </cell>
          <cell r="B1842" t="str">
            <v>Eletroduto de ferro galvanizado, pesado de 4´ - com acessórios</v>
          </cell>
          <cell r="C1842" t="str">
            <v>m</v>
          </cell>
          <cell r="D1842">
            <v>47.63</v>
          </cell>
          <cell r="E1842">
            <v>40.93</v>
          </cell>
          <cell r="F1842">
            <v>88.56</v>
          </cell>
        </row>
        <row r="1843">
          <cell r="A1843" t="str">
            <v>380602</v>
          </cell>
          <cell r="B1843" t="str">
            <v>Eletroduto de ferro galvanizado a quente, pesado de 1/2´ - com acessórios</v>
          </cell>
          <cell r="C1843" t="str">
            <v>m</v>
          </cell>
          <cell r="D1843">
            <v>7.32</v>
          </cell>
          <cell r="E1843">
            <v>11.370000000000001</v>
          </cell>
          <cell r="F1843">
            <v>18.690000000000001</v>
          </cell>
        </row>
        <row r="1844">
          <cell r="A1844" t="str">
            <v>380604</v>
          </cell>
          <cell r="B1844" t="str">
            <v>Eletroduto de ferro galvanizado a quente, pesado de 3/4´ - com acessórios</v>
          </cell>
          <cell r="C1844" t="str">
            <v>m</v>
          </cell>
          <cell r="D1844">
            <v>8.84</v>
          </cell>
          <cell r="E1844">
            <v>13.64</v>
          </cell>
          <cell r="F1844">
            <v>22.48</v>
          </cell>
        </row>
        <row r="1845">
          <cell r="A1845" t="str">
            <v>380606</v>
          </cell>
          <cell r="B1845" t="str">
            <v>Eletroduto de ferro galvanizado a quente, pesado de 1´ - com acessórios</v>
          </cell>
          <cell r="C1845" t="str">
            <v>m</v>
          </cell>
          <cell r="D1845">
            <v>11</v>
          </cell>
          <cell r="E1845">
            <v>15.92</v>
          </cell>
          <cell r="F1845">
            <v>26.92</v>
          </cell>
        </row>
        <row r="1846">
          <cell r="A1846" t="str">
            <v>380608</v>
          </cell>
          <cell r="B1846" t="str">
            <v>Eletroduto de ferro galvanizado a quente, pesado de 1 1/4´ - com acessórios</v>
          </cell>
          <cell r="C1846" t="str">
            <v>m</v>
          </cell>
          <cell r="D1846">
            <v>16.22</v>
          </cell>
          <cell r="E1846">
            <v>18.190000000000001</v>
          </cell>
          <cell r="F1846">
            <v>34.409999999999997</v>
          </cell>
        </row>
        <row r="1847">
          <cell r="A1847" t="str">
            <v>380610</v>
          </cell>
          <cell r="B1847" t="str">
            <v>Eletroduto de ferro galvanizado a quente, pesado de 1 1/2´ - com acessórios</v>
          </cell>
          <cell r="C1847" t="str">
            <v>m</v>
          </cell>
          <cell r="D1847">
            <v>20.13</v>
          </cell>
          <cell r="E1847">
            <v>20.47</v>
          </cell>
          <cell r="F1847">
            <v>40.6</v>
          </cell>
        </row>
        <row r="1848">
          <cell r="A1848" t="str">
            <v>380612</v>
          </cell>
          <cell r="B1848" t="str">
            <v>Eletroduto de ferro galvanizado a quente, pesado de 2´ - com acessórios</v>
          </cell>
          <cell r="C1848" t="str">
            <v>m</v>
          </cell>
          <cell r="D1848">
            <v>24.900000000000002</v>
          </cell>
          <cell r="E1848">
            <v>22.740000000000002</v>
          </cell>
          <cell r="F1848">
            <v>47.64</v>
          </cell>
        </row>
        <row r="1849">
          <cell r="A1849" t="str">
            <v>380614</v>
          </cell>
          <cell r="B1849" t="str">
            <v>Eletroduto de ferro galvanizado a quente, pesado de 2 1/2´ - com acessórios</v>
          </cell>
          <cell r="C1849" t="str">
            <v>m</v>
          </cell>
          <cell r="D1849">
            <v>35.299999999999997</v>
          </cell>
          <cell r="E1849">
            <v>27.29</v>
          </cell>
          <cell r="F1849">
            <v>62.59</v>
          </cell>
        </row>
        <row r="1850">
          <cell r="A1850" t="str">
            <v>380616</v>
          </cell>
          <cell r="B1850" t="str">
            <v>Eletroduto de ferro galvanizado a quente, pesado de 3´ - com acessórios</v>
          </cell>
          <cell r="C1850" t="str">
            <v>m</v>
          </cell>
          <cell r="D1850">
            <v>43.88</v>
          </cell>
          <cell r="E1850">
            <v>34.11</v>
          </cell>
          <cell r="F1850">
            <v>77.989999999999995</v>
          </cell>
        </row>
        <row r="1851">
          <cell r="A1851" t="str">
            <v>380618</v>
          </cell>
          <cell r="B1851" t="str">
            <v>Eletroduto de ferro galvanizado a quente, pesado de 4´ - com acessórios</v>
          </cell>
          <cell r="C1851" t="str">
            <v>m</v>
          </cell>
          <cell r="D1851">
            <v>54.78</v>
          </cell>
          <cell r="E1851">
            <v>40.93</v>
          </cell>
          <cell r="F1851">
            <v>95.710000000000008</v>
          </cell>
        </row>
        <row r="1852">
          <cell r="A1852" t="str">
            <v>380701</v>
          </cell>
          <cell r="B1852" t="str">
            <v>Caixa para tomada fixo perfil, de encaixe rápido, com tampa</v>
          </cell>
          <cell r="C1852" t="str">
            <v>un</v>
          </cell>
          <cell r="D1852">
            <v>1.58</v>
          </cell>
          <cell r="E1852">
            <v>5.69</v>
          </cell>
          <cell r="F1852">
            <v>7.2700000000000005</v>
          </cell>
        </row>
        <row r="1853">
          <cell r="A1853" t="str">
            <v>380703</v>
          </cell>
          <cell r="B1853" t="str">
            <v>Grampo tipo ´C´ diâmetro 3/8`, com balancim tamanho grande</v>
          </cell>
          <cell r="C1853" t="str">
            <v>cj</v>
          </cell>
          <cell r="D1853">
            <v>3.8200000000000003</v>
          </cell>
          <cell r="E1853">
            <v>5.69</v>
          </cell>
          <cell r="F1853">
            <v>9.51</v>
          </cell>
        </row>
        <row r="1854">
          <cell r="A1854" t="str">
            <v>380709</v>
          </cell>
          <cell r="B1854" t="str">
            <v>Tampa de pressão para perfilado de 38 x 38 mm, em aço galvanizado, chapa nº 14 MSG</v>
          </cell>
          <cell r="C1854" t="str">
            <v>m</v>
          </cell>
          <cell r="D1854">
            <v>2.7800000000000002</v>
          </cell>
          <cell r="E1854">
            <v>1.1399999999999999</v>
          </cell>
          <cell r="F1854">
            <v>3.92</v>
          </cell>
        </row>
        <row r="1855">
          <cell r="A1855" t="str">
            <v>380710</v>
          </cell>
          <cell r="B1855" t="str">
            <v>Perfilado perfurado 38 x 38 mm em aço galvanizado, chapa nº 14 MSG - com acessórios</v>
          </cell>
          <cell r="C1855" t="str">
            <v>m</v>
          </cell>
          <cell r="D1855">
            <v>19.57</v>
          </cell>
          <cell r="E1855">
            <v>5.69</v>
          </cell>
          <cell r="F1855">
            <v>25.26</v>
          </cell>
        </row>
        <row r="1856">
          <cell r="A1856" t="str">
            <v>380711</v>
          </cell>
          <cell r="B1856" t="str">
            <v>Perfilado liso 38 x 38 mm em aço galvanizado, chapa nº 14 MSG - com acessórios</v>
          </cell>
          <cell r="C1856" t="str">
            <v>m</v>
          </cell>
          <cell r="D1856">
            <v>16.16</v>
          </cell>
          <cell r="E1856">
            <v>5.69</v>
          </cell>
          <cell r="F1856">
            <v>21.85</v>
          </cell>
        </row>
        <row r="1857">
          <cell r="A1857" t="str">
            <v>380712</v>
          </cell>
          <cell r="B1857" t="str">
            <v>Saída final, diâmetro de 3/4´</v>
          </cell>
          <cell r="C1857" t="str">
            <v>un</v>
          </cell>
          <cell r="D1857">
            <v>0.61</v>
          </cell>
          <cell r="E1857">
            <v>3.41</v>
          </cell>
          <cell r="F1857">
            <v>4.0199999999999996</v>
          </cell>
        </row>
        <row r="1858">
          <cell r="A1858" t="str">
            <v>380713</v>
          </cell>
          <cell r="B1858" t="str">
            <v>Saída lateral simples, diâmetro de 3/4´</v>
          </cell>
          <cell r="C1858" t="str">
            <v>un</v>
          </cell>
          <cell r="D1858">
            <v>1.17</v>
          </cell>
          <cell r="E1858">
            <v>4.08</v>
          </cell>
          <cell r="F1858">
            <v>5.25</v>
          </cell>
        </row>
        <row r="1859">
          <cell r="A1859" t="str">
            <v>380714</v>
          </cell>
          <cell r="B1859" t="str">
            <v>Saída superior, diâmetro de 3/4´</v>
          </cell>
          <cell r="C1859" t="str">
            <v>un</v>
          </cell>
          <cell r="D1859">
            <v>1.01</v>
          </cell>
          <cell r="E1859">
            <v>3.41</v>
          </cell>
          <cell r="F1859">
            <v>4.42</v>
          </cell>
        </row>
        <row r="1860">
          <cell r="A1860" t="str">
            <v>380715</v>
          </cell>
          <cell r="B1860" t="str">
            <v>Perfilado perfurado 38 x 76 mm em aço galvanizado, chapa nº 14 MSG - com acessórios</v>
          </cell>
          <cell r="C1860" t="str">
            <v>m</v>
          </cell>
          <cell r="D1860">
            <v>24.45</v>
          </cell>
          <cell r="E1860">
            <v>5.69</v>
          </cell>
          <cell r="F1860">
            <v>30.14</v>
          </cell>
        </row>
        <row r="1861">
          <cell r="A1861" t="str">
            <v>380717</v>
          </cell>
          <cell r="B1861" t="str">
            <v>Canaleta em PVC de 20 x 10 mm, inclusive acessórios</v>
          </cell>
          <cell r="C1861" t="str">
            <v>m</v>
          </cell>
          <cell r="D1861">
            <v>1.79</v>
          </cell>
          <cell r="E1861">
            <v>6.82</v>
          </cell>
          <cell r="F1861">
            <v>8.61</v>
          </cell>
        </row>
        <row r="1862">
          <cell r="A1862" t="str">
            <v>380720</v>
          </cell>
          <cell r="B1862" t="str">
            <v>Vergalhão com rosca, porca e arruela de diâmetro 3/8´ (tirante)</v>
          </cell>
          <cell r="C1862" t="str">
            <v>m</v>
          </cell>
          <cell r="D1862">
            <v>3.88</v>
          </cell>
          <cell r="E1862">
            <v>3.21</v>
          </cell>
          <cell r="F1862">
            <v>7.09</v>
          </cell>
        </row>
        <row r="1863">
          <cell r="A1863" t="str">
            <v>380721</v>
          </cell>
          <cell r="B1863" t="str">
            <v>Vergalhão com rosca, porca e arruela de diâmetro 1/4´ (tirante)</v>
          </cell>
          <cell r="C1863" t="str">
            <v>m</v>
          </cell>
          <cell r="D1863">
            <v>1.58</v>
          </cell>
          <cell r="E1863">
            <v>3.21</v>
          </cell>
          <cell r="F1863">
            <v>4.79</v>
          </cell>
        </row>
        <row r="1864">
          <cell r="A1864" t="str">
            <v>380722</v>
          </cell>
          <cell r="B1864" t="str">
            <v>Caixa de derivação ´C´ para perfilado 38 x 38 mm em chapa 18 pré-zincada</v>
          </cell>
          <cell r="C1864" t="str">
            <v>un</v>
          </cell>
          <cell r="D1864">
            <v>7.12</v>
          </cell>
          <cell r="E1864">
            <v>11.370000000000001</v>
          </cell>
          <cell r="F1864">
            <v>18.489999999999998</v>
          </cell>
        </row>
        <row r="1865">
          <cell r="A1865" t="str">
            <v>380723</v>
          </cell>
          <cell r="B1865" t="str">
            <v>Caixa de derivação ´X´ para perfilado 38 x 38 mm em chapa 18 pré-zincada</v>
          </cell>
          <cell r="C1865" t="str">
            <v>un</v>
          </cell>
          <cell r="D1865">
            <v>12.38</v>
          </cell>
          <cell r="E1865">
            <v>17.059999999999999</v>
          </cell>
          <cell r="F1865">
            <v>29.44</v>
          </cell>
        </row>
        <row r="1866">
          <cell r="A1866" t="str">
            <v>380724</v>
          </cell>
          <cell r="B1866" t="str">
            <v>Caixa de derivação ´X´ para perfilado, 2 x 38 mm / 2 x 76 mm</v>
          </cell>
          <cell r="C1866" t="str">
            <v>un</v>
          </cell>
          <cell r="D1866">
            <v>14.540000000000001</v>
          </cell>
          <cell r="E1866">
            <v>17.059999999999999</v>
          </cell>
          <cell r="F1866">
            <v>31.6</v>
          </cell>
        </row>
        <row r="1867">
          <cell r="A1867" t="str">
            <v>380725</v>
          </cell>
          <cell r="B1867" t="str">
            <v>Vergalhão com rosca, porca e arruela de diâmetro 5/16´ (tirante)</v>
          </cell>
          <cell r="C1867" t="str">
            <v>m</v>
          </cell>
          <cell r="D1867">
            <v>2.82</v>
          </cell>
          <cell r="E1867">
            <v>3.21</v>
          </cell>
          <cell r="F1867">
            <v>6.03</v>
          </cell>
        </row>
        <row r="1868">
          <cell r="A1868" t="str">
            <v>380733</v>
          </cell>
          <cell r="B1868" t="str">
            <v>Saída lateral simples, diâmetro 1´</v>
          </cell>
          <cell r="C1868" t="str">
            <v>un</v>
          </cell>
          <cell r="D1868">
            <v>1.31</v>
          </cell>
          <cell r="E1868">
            <v>4.08</v>
          </cell>
          <cell r="F1868">
            <v>5.39</v>
          </cell>
        </row>
        <row r="1869">
          <cell r="A1869" t="str">
            <v>381001</v>
          </cell>
          <cell r="B1869" t="str">
            <v>Duto de piso liso em aço, medindo 2 x 25 x 70 mm, com acessórios</v>
          </cell>
          <cell r="C1869" t="str">
            <v>m</v>
          </cell>
          <cell r="D1869">
            <v>19.09</v>
          </cell>
          <cell r="E1869">
            <v>6.82</v>
          </cell>
          <cell r="F1869">
            <v>25.91</v>
          </cell>
        </row>
        <row r="1870">
          <cell r="A1870" t="str">
            <v>381002</v>
          </cell>
          <cell r="B1870" t="str">
            <v>Duto de piso liso em aço, medindo 3 x 25 x 70 mm, com acessórios</v>
          </cell>
          <cell r="C1870" t="str">
            <v>m</v>
          </cell>
          <cell r="D1870">
            <v>27.7</v>
          </cell>
          <cell r="E1870">
            <v>6.82</v>
          </cell>
          <cell r="F1870">
            <v>34.520000000000003</v>
          </cell>
        </row>
        <row r="1871">
          <cell r="A1871" t="str">
            <v>381003</v>
          </cell>
          <cell r="B1871" t="str">
            <v>Caixa de derivação ou passagem, para cruzamento de duto, medindo 16 x 25 x 70 mm, com cruzadora</v>
          </cell>
          <cell r="C1871" t="str">
            <v>un</v>
          </cell>
          <cell r="D1871">
            <v>102.89</v>
          </cell>
          <cell r="E1871">
            <v>13.64</v>
          </cell>
          <cell r="F1871">
            <v>116.53</v>
          </cell>
        </row>
        <row r="1872">
          <cell r="A1872" t="str">
            <v>381004</v>
          </cell>
          <cell r="B1872" t="str">
            <v>Caixa de derivação ou passagem para cruzamento de duto, medindo 12 x 25 x 70 mm, com cruzadora</v>
          </cell>
          <cell r="C1872" t="str">
            <v>un</v>
          </cell>
          <cell r="D1872">
            <v>77.95</v>
          </cell>
          <cell r="E1872">
            <v>13.64</v>
          </cell>
          <cell r="F1872">
            <v>91.59</v>
          </cell>
        </row>
        <row r="1873">
          <cell r="A1873" t="str">
            <v>381005</v>
          </cell>
          <cell r="B1873" t="str">
            <v>Caixa de derivação ou passagem para cruzamento de duto, medindo 4 x 25 x 70 mm, sem cruzadora</v>
          </cell>
          <cell r="C1873" t="str">
            <v>un</v>
          </cell>
          <cell r="D1873">
            <v>25.84</v>
          </cell>
          <cell r="E1873">
            <v>7.05</v>
          </cell>
          <cell r="F1873">
            <v>32.89</v>
          </cell>
        </row>
        <row r="1874">
          <cell r="A1874" t="str">
            <v>381006</v>
          </cell>
          <cell r="B1874" t="str">
            <v>Caixa de tomada e tampa basculante com rebaixo de 2 x (25 x 70 mm)</v>
          </cell>
          <cell r="C1874" t="str">
            <v>un</v>
          </cell>
          <cell r="D1874">
            <v>73.790000000000006</v>
          </cell>
          <cell r="E1874">
            <v>4.3499999999999996</v>
          </cell>
          <cell r="F1874">
            <v>78.14</v>
          </cell>
        </row>
        <row r="1875">
          <cell r="A1875" t="str">
            <v>381007</v>
          </cell>
          <cell r="B1875" t="str">
            <v>Caixa de tomada e tampa basculante com rebaixo de 3 x (25 x 70 mm)</v>
          </cell>
          <cell r="C1875" t="str">
            <v>un</v>
          </cell>
          <cell r="D1875">
            <v>87.28</v>
          </cell>
          <cell r="E1875">
            <v>4.3499999999999996</v>
          </cell>
          <cell r="F1875">
            <v>91.63</v>
          </cell>
        </row>
        <row r="1876">
          <cell r="A1876" t="str">
            <v>381008</v>
          </cell>
          <cell r="B1876" t="str">
            <v>Caixa de tomada e tampa basculante com rebaixo de 4 x (25 x 70 mm)</v>
          </cell>
          <cell r="C1876" t="str">
            <v>un</v>
          </cell>
          <cell r="D1876">
            <v>161.33000000000001</v>
          </cell>
          <cell r="E1876">
            <v>4.3499999999999996</v>
          </cell>
          <cell r="F1876">
            <v>165.68</v>
          </cell>
        </row>
        <row r="1877">
          <cell r="A1877" t="str">
            <v>381009</v>
          </cell>
          <cell r="B1877" t="str">
            <v>Suporte de tomada para caixas com 2, 3 ou 4 vias</v>
          </cell>
          <cell r="C1877" t="str">
            <v>un</v>
          </cell>
          <cell r="D1877">
            <v>5.59</v>
          </cell>
          <cell r="E1877">
            <v>0.49</v>
          </cell>
          <cell r="F1877">
            <v>6.08</v>
          </cell>
        </row>
        <row r="1878">
          <cell r="A1878" t="str">
            <v>381209</v>
          </cell>
          <cell r="B1878" t="str">
            <v>Leito para cabos, tipo pesado, em aço galvanizado de 400 x 100 mm - com acessórios</v>
          </cell>
          <cell r="C1878" t="str">
            <v>m</v>
          </cell>
          <cell r="D1878">
            <v>55.31</v>
          </cell>
          <cell r="E1878">
            <v>6.82</v>
          </cell>
          <cell r="F1878">
            <v>62.13</v>
          </cell>
        </row>
        <row r="1879">
          <cell r="A1879" t="str">
            <v>381210</v>
          </cell>
          <cell r="B1879" t="str">
            <v>Leito para cabos, tipo pesado, em aço galvanizado de 600 x 100 mm - com acessórios</v>
          </cell>
          <cell r="C1879" t="str">
            <v>m</v>
          </cell>
          <cell r="D1879">
            <v>68.41</v>
          </cell>
          <cell r="E1879">
            <v>6.82</v>
          </cell>
          <cell r="F1879">
            <v>75.23</v>
          </cell>
        </row>
        <row r="1880">
          <cell r="A1880" t="str">
            <v>381211</v>
          </cell>
          <cell r="B1880" t="str">
            <v>Leito para cabos, tipo pesado, em aço galvanizado de 300 x 100 mm - com acessórios</v>
          </cell>
          <cell r="C1880" t="str">
            <v>m</v>
          </cell>
          <cell r="D1880">
            <v>40.1</v>
          </cell>
          <cell r="E1880">
            <v>6.82</v>
          </cell>
          <cell r="F1880">
            <v>46.92</v>
          </cell>
        </row>
        <row r="1881">
          <cell r="A1881" t="str">
            <v>381212</v>
          </cell>
          <cell r="B1881" t="str">
            <v>Leito para cabos, tipo pesado, em aço galvanizado de 500 x 100 mm - com acessórios</v>
          </cell>
          <cell r="C1881" t="str">
            <v>m</v>
          </cell>
          <cell r="D1881">
            <v>62.4</v>
          </cell>
          <cell r="E1881">
            <v>6.82</v>
          </cell>
          <cell r="F1881">
            <v>69.22</v>
          </cell>
        </row>
        <row r="1882">
          <cell r="A1882" t="str">
            <v>381213</v>
          </cell>
          <cell r="B1882" t="str">
            <v>Leito para cabos, tipo pesado, em aço galvanizado de 800 x 100 mm - com acessórios</v>
          </cell>
          <cell r="C1882" t="str">
            <v>m</v>
          </cell>
          <cell r="D1882">
            <v>96.240000000000009</v>
          </cell>
          <cell r="E1882">
            <v>6.82</v>
          </cell>
          <cell r="F1882">
            <v>103.06</v>
          </cell>
        </row>
        <row r="1883">
          <cell r="A1883" t="str">
            <v>381214</v>
          </cell>
          <cell r="B1883" t="str">
            <v>Leito para cabos, tipo pesado, em aço galvanizado de 1000 x 100 mm - com acessórios</v>
          </cell>
          <cell r="C1883" t="str">
            <v>m</v>
          </cell>
          <cell r="D1883">
            <v>110.88</v>
          </cell>
          <cell r="E1883">
            <v>6.82</v>
          </cell>
          <cell r="F1883">
            <v>117.7</v>
          </cell>
        </row>
        <row r="1884">
          <cell r="A1884" t="str">
            <v>381301</v>
          </cell>
          <cell r="B1884" t="str">
            <v>Eletroduto corrugado em polietileno de alta densidade, DN= 30 mm, com acessórios</v>
          </cell>
          <cell r="C1884" t="str">
            <v>m</v>
          </cell>
          <cell r="D1884">
            <v>5.9</v>
          </cell>
          <cell r="E1884">
            <v>0.91</v>
          </cell>
          <cell r="F1884">
            <v>6.8100000000000005</v>
          </cell>
        </row>
        <row r="1885">
          <cell r="A1885" t="str">
            <v>381302</v>
          </cell>
          <cell r="B1885" t="str">
            <v>Eletroduto corrugado em polietileno de alta densidade, DN= 50 mm, com acessórios</v>
          </cell>
          <cell r="C1885" t="str">
            <v>m</v>
          </cell>
          <cell r="D1885">
            <v>10</v>
          </cell>
          <cell r="E1885">
            <v>0.91</v>
          </cell>
          <cell r="F1885">
            <v>10.91</v>
          </cell>
        </row>
        <row r="1886">
          <cell r="A1886" t="str">
            <v>381303</v>
          </cell>
          <cell r="B1886" t="str">
            <v>Eletroduto corrugado em polietileno de alta densidade, DN= 75 mm, com acessórios</v>
          </cell>
          <cell r="C1886" t="str">
            <v>m</v>
          </cell>
          <cell r="D1886">
            <v>14</v>
          </cell>
          <cell r="E1886">
            <v>0.91</v>
          </cell>
          <cell r="F1886">
            <v>14.91</v>
          </cell>
        </row>
        <row r="1887">
          <cell r="A1887" t="str">
            <v>381304</v>
          </cell>
          <cell r="B1887" t="str">
            <v>Eletroduto corrugado em polietileno de alta densidade, DN= 100 mm, com acessórios</v>
          </cell>
          <cell r="C1887" t="str">
            <v>m</v>
          </cell>
          <cell r="D1887">
            <v>19.989999999999998</v>
          </cell>
          <cell r="E1887">
            <v>0.91</v>
          </cell>
          <cell r="F1887">
            <v>20.900000000000002</v>
          </cell>
        </row>
        <row r="1888">
          <cell r="A1888" t="str">
            <v>381305</v>
          </cell>
          <cell r="B1888" t="str">
            <v>Eletroduto corrugado em polietileno de alta densidade, DN= 125 mm, com acessórios</v>
          </cell>
          <cell r="C1888" t="str">
            <v>m</v>
          </cell>
          <cell r="D1888">
            <v>29.86</v>
          </cell>
          <cell r="E1888">
            <v>0.91</v>
          </cell>
          <cell r="F1888">
            <v>30.77</v>
          </cell>
        </row>
        <row r="1889">
          <cell r="A1889" t="str">
            <v>381306</v>
          </cell>
          <cell r="B1889" t="str">
            <v>Eletroduto corrugado em polietileno de alta densidade, DN= 150 mm, com acessórios</v>
          </cell>
          <cell r="C1889" t="str">
            <v>m</v>
          </cell>
          <cell r="D1889">
            <v>46.660000000000004</v>
          </cell>
          <cell r="E1889">
            <v>0.91</v>
          </cell>
          <cell r="F1889">
            <v>47.57</v>
          </cell>
        </row>
        <row r="1890">
          <cell r="A1890" t="str">
            <v>381307</v>
          </cell>
          <cell r="B1890" t="str">
            <v>Eletroduto corrugado em polietileno de alta densidade, DN= 40 mm, com acessórios</v>
          </cell>
          <cell r="C1890" t="str">
            <v>m</v>
          </cell>
          <cell r="D1890">
            <v>7.08</v>
          </cell>
          <cell r="E1890">
            <v>0.91</v>
          </cell>
          <cell r="F1890">
            <v>7.99</v>
          </cell>
        </row>
        <row r="1891">
          <cell r="A1891" t="str">
            <v>381501</v>
          </cell>
          <cell r="B1891" t="str">
            <v>Eletroduto metálico flexível com capa em PVC de 3/4´</v>
          </cell>
          <cell r="C1891" t="str">
            <v>m</v>
          </cell>
          <cell r="D1891">
            <v>3.87</v>
          </cell>
          <cell r="E1891">
            <v>8.0399999999999991</v>
          </cell>
          <cell r="F1891">
            <v>11.91</v>
          </cell>
        </row>
        <row r="1892">
          <cell r="A1892" t="str">
            <v>381502</v>
          </cell>
          <cell r="B1892" t="str">
            <v>Eletroduto metálico flexível com capa em PVC de 1´</v>
          </cell>
          <cell r="C1892" t="str">
            <v>m</v>
          </cell>
          <cell r="D1892">
            <v>5.05</v>
          </cell>
          <cell r="E1892">
            <v>8.0399999999999991</v>
          </cell>
          <cell r="F1892">
            <v>13.09</v>
          </cell>
        </row>
        <row r="1893">
          <cell r="A1893" t="str">
            <v>381503</v>
          </cell>
          <cell r="B1893" t="str">
            <v>Eletroduto metálico flexível com capa em PVC de 1 1/2´</v>
          </cell>
          <cell r="C1893" t="str">
            <v>m</v>
          </cell>
          <cell r="D1893">
            <v>9.8699999999999992</v>
          </cell>
          <cell r="E1893">
            <v>8.0399999999999991</v>
          </cell>
          <cell r="F1893">
            <v>17.91</v>
          </cell>
        </row>
        <row r="1894">
          <cell r="A1894" t="str">
            <v>381504</v>
          </cell>
          <cell r="B1894" t="str">
            <v>Eletroduto metálico flexível com capa em PVC de 2´</v>
          </cell>
          <cell r="C1894" t="str">
            <v>m</v>
          </cell>
          <cell r="D1894">
            <v>12.47</v>
          </cell>
          <cell r="E1894">
            <v>8.0399999999999991</v>
          </cell>
          <cell r="F1894">
            <v>20.51</v>
          </cell>
        </row>
        <row r="1895">
          <cell r="A1895" t="str">
            <v>381511</v>
          </cell>
          <cell r="B1895" t="str">
            <v>Terminal macho fixo em latão zincado de 3/4´</v>
          </cell>
          <cell r="C1895" t="str">
            <v>un</v>
          </cell>
          <cell r="D1895">
            <v>6.8100000000000005</v>
          </cell>
          <cell r="E1895">
            <v>1.57</v>
          </cell>
          <cell r="F1895">
            <v>8.3800000000000008</v>
          </cell>
        </row>
        <row r="1896">
          <cell r="A1896" t="str">
            <v>381512</v>
          </cell>
          <cell r="B1896" t="str">
            <v>Terminal macho fixo em latão zincado de 1´</v>
          </cell>
          <cell r="C1896" t="str">
            <v>un</v>
          </cell>
          <cell r="D1896">
            <v>10.97</v>
          </cell>
          <cell r="E1896">
            <v>1.57</v>
          </cell>
          <cell r="F1896">
            <v>12.540000000000001</v>
          </cell>
        </row>
        <row r="1897">
          <cell r="A1897" t="str">
            <v>381513</v>
          </cell>
          <cell r="B1897" t="str">
            <v>Terminal macho fixo em latão zincado de 1 1/2´</v>
          </cell>
          <cell r="C1897" t="str">
            <v>un</v>
          </cell>
          <cell r="D1897">
            <v>22.580000000000002</v>
          </cell>
          <cell r="E1897">
            <v>1.57</v>
          </cell>
          <cell r="F1897">
            <v>24.150000000000002</v>
          </cell>
        </row>
        <row r="1898">
          <cell r="A1898" t="str">
            <v>381514</v>
          </cell>
          <cell r="B1898" t="str">
            <v>Terminal macho fixo em latão zincado de 2´</v>
          </cell>
          <cell r="C1898" t="str">
            <v>un</v>
          </cell>
          <cell r="D1898">
            <v>32.21</v>
          </cell>
          <cell r="E1898">
            <v>1.57</v>
          </cell>
          <cell r="F1898">
            <v>33.78</v>
          </cell>
        </row>
        <row r="1899">
          <cell r="A1899" t="str">
            <v>381531</v>
          </cell>
          <cell r="B1899" t="str">
            <v>Terminal macho giratório em latão zincado de 3/4´</v>
          </cell>
          <cell r="C1899" t="str">
            <v>un</v>
          </cell>
          <cell r="D1899">
            <v>7.3500000000000005</v>
          </cell>
          <cell r="E1899">
            <v>1.57</v>
          </cell>
          <cell r="F1899">
            <v>8.92</v>
          </cell>
        </row>
        <row r="1900">
          <cell r="A1900" t="str">
            <v>381532</v>
          </cell>
          <cell r="B1900" t="str">
            <v>Terminal macho giratório em latão zincado de 1´</v>
          </cell>
          <cell r="C1900" t="str">
            <v>un</v>
          </cell>
          <cell r="D1900">
            <v>12.84</v>
          </cell>
          <cell r="E1900">
            <v>1.57</v>
          </cell>
          <cell r="F1900">
            <v>14.41</v>
          </cell>
        </row>
        <row r="1901">
          <cell r="A1901" t="str">
            <v>381533</v>
          </cell>
          <cell r="B1901" t="str">
            <v>Terminal macho giratório em latão zincado de 1 1/2´</v>
          </cell>
          <cell r="C1901" t="str">
            <v>un</v>
          </cell>
          <cell r="D1901">
            <v>27.68</v>
          </cell>
          <cell r="E1901">
            <v>1.57</v>
          </cell>
          <cell r="F1901">
            <v>29.25</v>
          </cell>
        </row>
        <row r="1902">
          <cell r="A1902" t="str">
            <v>381534</v>
          </cell>
          <cell r="B1902" t="str">
            <v>Terminal macho giratório em latão zincado de 2´</v>
          </cell>
          <cell r="C1902" t="str">
            <v>un</v>
          </cell>
          <cell r="D1902">
            <v>36.03</v>
          </cell>
          <cell r="E1902">
            <v>1.57</v>
          </cell>
          <cell r="F1902">
            <v>37.6</v>
          </cell>
        </row>
        <row r="1903">
          <cell r="A1903" t="str">
            <v>381603</v>
          </cell>
          <cell r="B1903" t="str">
            <v>Rodapé técnico triplo, e tampa com pintura eletrostática</v>
          </cell>
          <cell r="C1903" t="str">
            <v>m</v>
          </cell>
          <cell r="D1903">
            <v>32.630000000000003</v>
          </cell>
          <cell r="E1903">
            <v>6.82</v>
          </cell>
          <cell r="F1903">
            <v>39.450000000000003</v>
          </cell>
        </row>
        <row r="1904">
          <cell r="A1904" t="str">
            <v>381606</v>
          </cell>
          <cell r="B1904" t="str">
            <v>Curva horizontal tripla de 90°, interna ou externa, e tampa com pintura eletrostática</v>
          </cell>
          <cell r="C1904" t="str">
            <v>un</v>
          </cell>
          <cell r="D1904">
            <v>17.45</v>
          </cell>
          <cell r="E1904">
            <v>11.370000000000001</v>
          </cell>
          <cell r="F1904">
            <v>28.82</v>
          </cell>
        </row>
        <row r="1905">
          <cell r="A1905" t="str">
            <v>381608</v>
          </cell>
          <cell r="B1905" t="str">
            <v>Tê triplo de 90°, horizontal ou vertical, e tampa com pintura eletrostática</v>
          </cell>
          <cell r="C1905" t="str">
            <v>un</v>
          </cell>
          <cell r="D1905">
            <v>20.830000000000002</v>
          </cell>
          <cell r="E1905">
            <v>11.370000000000001</v>
          </cell>
          <cell r="F1905">
            <v>32.200000000000003</v>
          </cell>
        </row>
        <row r="1906">
          <cell r="A1906" t="str">
            <v>381609</v>
          </cell>
          <cell r="B1906" t="str">
            <v>Caixa para tomadas: de energia, RJ, sobressalente, interruptor ou espelho, com pintura eletrostática, para rodapé técnico triplo</v>
          </cell>
          <cell r="C1906" t="str">
            <v>un</v>
          </cell>
          <cell r="D1906">
            <v>12.94</v>
          </cell>
          <cell r="E1906">
            <v>4.3499999999999996</v>
          </cell>
          <cell r="F1906">
            <v>17.29</v>
          </cell>
        </row>
        <row r="1907">
          <cell r="A1907" t="str">
            <v>381611</v>
          </cell>
          <cell r="B1907" t="str">
            <v>Caixa de derivação embutida ou externa com pintura eletrostática, para rodapé técnico triplo</v>
          </cell>
          <cell r="C1907" t="str">
            <v>un</v>
          </cell>
          <cell r="D1907">
            <v>25.560000000000002</v>
          </cell>
          <cell r="E1907">
            <v>11.370000000000001</v>
          </cell>
          <cell r="F1907">
            <v>36.93</v>
          </cell>
        </row>
        <row r="1908">
          <cell r="A1908" t="str">
            <v>381613</v>
          </cell>
          <cell r="B1908" t="str">
            <v>Caixa para tomadas: energia, RJ, sobressalente, interruptor ou espelho, com pintura eletrostática, para rodapé técnico duplo</v>
          </cell>
          <cell r="C1908" t="str">
            <v>un</v>
          </cell>
          <cell r="D1908">
            <v>11.31</v>
          </cell>
          <cell r="E1908">
            <v>4.3499999999999996</v>
          </cell>
          <cell r="F1908">
            <v>15.66</v>
          </cell>
        </row>
        <row r="1909">
          <cell r="A1909" t="str">
            <v>381614</v>
          </cell>
          <cell r="B1909" t="str">
            <v>Terminal de fechamento ou mata junta com pintura eletrostática, para rodapé técnico triplo</v>
          </cell>
          <cell r="C1909" t="str">
            <v>un</v>
          </cell>
          <cell r="D1909">
            <v>3.95</v>
          </cell>
          <cell r="E1909">
            <v>3.41</v>
          </cell>
          <cell r="F1909">
            <v>7.36</v>
          </cell>
        </row>
        <row r="1910">
          <cell r="A1910" t="str">
            <v>381615</v>
          </cell>
          <cell r="B1910" t="str">
            <v>Rodapé técnico duplo, e tampa com pintura eletrostática</v>
          </cell>
          <cell r="C1910" t="str">
            <v>m</v>
          </cell>
          <cell r="D1910">
            <v>25.97</v>
          </cell>
          <cell r="E1910">
            <v>6.82</v>
          </cell>
          <cell r="F1910">
            <v>32.79</v>
          </cell>
        </row>
        <row r="1911">
          <cell r="A1911" t="str">
            <v>381616</v>
          </cell>
          <cell r="B1911" t="str">
            <v>Curva vertical dupla de 90°, interna ou externa, e tampa com pintura eletrostática</v>
          </cell>
          <cell r="C1911" t="str">
            <v>un</v>
          </cell>
          <cell r="D1911">
            <v>27.14</v>
          </cell>
          <cell r="E1911">
            <v>11.370000000000001</v>
          </cell>
          <cell r="F1911">
            <v>38.51</v>
          </cell>
        </row>
        <row r="1912">
          <cell r="A1912" t="str">
            <v>381619</v>
          </cell>
          <cell r="B1912" t="str">
            <v>Terminal de fechamento ou mata junta com pintura eletrostática, para rodapé técnico duplo</v>
          </cell>
          <cell r="C1912" t="str">
            <v>un</v>
          </cell>
          <cell r="D1912">
            <v>5.09</v>
          </cell>
          <cell r="E1912">
            <v>3.41</v>
          </cell>
          <cell r="F1912">
            <v>8.5</v>
          </cell>
        </row>
        <row r="1913">
          <cell r="A1913" t="str">
            <v>381620</v>
          </cell>
          <cell r="B1913" t="str">
            <v>Curva horizontal dupla de 90°, interna ou externa, e tampa com pintura eletrostática</v>
          </cell>
          <cell r="C1913" t="str">
            <v>un</v>
          </cell>
          <cell r="D1913">
            <v>15.15</v>
          </cell>
          <cell r="E1913">
            <v>11.370000000000001</v>
          </cell>
          <cell r="F1913">
            <v>26.52</v>
          </cell>
        </row>
        <row r="1914">
          <cell r="A1914" t="str">
            <v>381623</v>
          </cell>
          <cell r="B1914" t="str">
            <v>Curva vertical tripla de 90°, interna ou externa, e tampa com pintura eletrostática</v>
          </cell>
          <cell r="C1914" t="str">
            <v>un</v>
          </cell>
          <cell r="D1914">
            <v>26.98</v>
          </cell>
          <cell r="E1914">
            <v>11.370000000000001</v>
          </cell>
          <cell r="F1914">
            <v>38.35</v>
          </cell>
        </row>
        <row r="1915">
          <cell r="A1915" t="str">
            <v>381625</v>
          </cell>
          <cell r="B1915" t="str">
            <v>Poste condutor métálico para distrubuição, com suporte para tomadas elétricas e RJ, com pintura eletrostática, altura de 3,00 m</v>
          </cell>
          <cell r="C1915" t="str">
            <v>un</v>
          </cell>
          <cell r="D1915">
            <v>257.86</v>
          </cell>
          <cell r="E1915">
            <v>15.4</v>
          </cell>
          <cell r="F1915">
            <v>273.26</v>
          </cell>
        </row>
        <row r="1916">
          <cell r="A1916" t="str">
            <v>381626</v>
          </cell>
          <cell r="B1916" t="str">
            <v>Tê duplo de 90°, horizontal ou vertical, e tampa com pintura eletrostática</v>
          </cell>
          <cell r="C1916" t="str">
            <v>un</v>
          </cell>
          <cell r="D1916">
            <v>16.22</v>
          </cell>
          <cell r="E1916">
            <v>11.370000000000001</v>
          </cell>
          <cell r="F1916">
            <v>27.59</v>
          </cell>
        </row>
        <row r="1917">
          <cell r="A1917" t="str">
            <v>381627</v>
          </cell>
          <cell r="B1917" t="str">
            <v>Caixa de derivação embutida ou externa para rodapé técnico duplo</v>
          </cell>
          <cell r="C1917" t="str">
            <v>un</v>
          </cell>
          <cell r="D1917">
            <v>19.96</v>
          </cell>
          <cell r="E1917">
            <v>11.370000000000001</v>
          </cell>
          <cell r="F1917">
            <v>31.330000000000002</v>
          </cell>
        </row>
        <row r="1918">
          <cell r="A1918" t="str">
            <v>381901</v>
          </cell>
          <cell r="B1918" t="str">
            <v>Eletroduto de PVC corrugado flexível leve, diâmetro externo de 16 mm</v>
          </cell>
          <cell r="C1918" t="str">
            <v>m</v>
          </cell>
          <cell r="D1918">
            <v>1.1000000000000001</v>
          </cell>
          <cell r="E1918">
            <v>6.82</v>
          </cell>
          <cell r="F1918">
            <v>7.92</v>
          </cell>
        </row>
        <row r="1919">
          <cell r="A1919" t="str">
            <v>381902</v>
          </cell>
          <cell r="B1919" t="str">
            <v>Eletroduto de PVC corrugado flexível leve, diâmetro externo de 20 mm</v>
          </cell>
          <cell r="C1919" t="str">
            <v>m</v>
          </cell>
          <cell r="D1919">
            <v>1.3900000000000001</v>
          </cell>
          <cell r="E1919">
            <v>6.82</v>
          </cell>
          <cell r="F1919">
            <v>8.2100000000000009</v>
          </cell>
        </row>
        <row r="1920">
          <cell r="A1920" t="str">
            <v>381903</v>
          </cell>
          <cell r="B1920" t="str">
            <v>Eletroduto de PVC corrugado flexível leve, diâmetro externo de 25 mm</v>
          </cell>
          <cell r="C1920" t="str">
            <v>m</v>
          </cell>
          <cell r="D1920">
            <v>1.44</v>
          </cell>
          <cell r="E1920">
            <v>6.82</v>
          </cell>
          <cell r="F1920">
            <v>8.26</v>
          </cell>
        </row>
        <row r="1921">
          <cell r="A1921" t="str">
            <v>381904</v>
          </cell>
          <cell r="B1921" t="str">
            <v>Eletroduto de PVC corrugado flexível leve, diâmetro externo de 32 mm</v>
          </cell>
          <cell r="C1921" t="str">
            <v>m</v>
          </cell>
          <cell r="D1921">
            <v>2.16</v>
          </cell>
          <cell r="E1921">
            <v>6.82</v>
          </cell>
          <cell r="F1921">
            <v>8.98</v>
          </cell>
        </row>
        <row r="1922">
          <cell r="A1922" t="str">
            <v>381920</v>
          </cell>
          <cell r="B1922" t="str">
            <v>Eletroduto de PVC corrugado flexível reforçado, diâmetro externo de 20 mm</v>
          </cell>
          <cell r="C1922" t="str">
            <v>m</v>
          </cell>
          <cell r="D1922">
            <v>1.35</v>
          </cell>
          <cell r="E1922">
            <v>6.82</v>
          </cell>
          <cell r="F1922">
            <v>8.17</v>
          </cell>
        </row>
        <row r="1923">
          <cell r="A1923" t="str">
            <v>381921</v>
          </cell>
          <cell r="B1923" t="str">
            <v>Eletroduto de PVC corrugado flexível reforçado, diâmetro externo de 25 mm</v>
          </cell>
          <cell r="C1923" t="str">
            <v>m</v>
          </cell>
          <cell r="D1923">
            <v>1.75</v>
          </cell>
          <cell r="E1923">
            <v>6.82</v>
          </cell>
          <cell r="F1923">
            <v>8.57</v>
          </cell>
        </row>
        <row r="1924">
          <cell r="A1924" t="str">
            <v>381922</v>
          </cell>
          <cell r="B1924" t="str">
            <v>Eletroduto de PVC corrugado flexível reforçado, diâmetro externo de 32 mm</v>
          </cell>
          <cell r="C1924" t="str">
            <v>m</v>
          </cell>
          <cell r="D1924">
            <v>2.2400000000000002</v>
          </cell>
          <cell r="E1924">
            <v>6.82</v>
          </cell>
          <cell r="F1924">
            <v>9.06</v>
          </cell>
        </row>
        <row r="1925">
          <cell r="A1925" t="str">
            <v>382111</v>
          </cell>
          <cell r="B1925" t="str">
            <v>Eletrocalha lisa galvanizada a fogo, 50 x 50 mm, com acessórios</v>
          </cell>
          <cell r="C1925" t="str">
            <v>m</v>
          </cell>
          <cell r="D1925">
            <v>15.9</v>
          </cell>
          <cell r="E1925">
            <v>11.370000000000001</v>
          </cell>
          <cell r="F1925">
            <v>27.27</v>
          </cell>
        </row>
        <row r="1926">
          <cell r="A1926" t="str">
            <v>382112</v>
          </cell>
          <cell r="B1926" t="str">
            <v>Eletrocalha lisa galvanizada a fogo, 100 x 50 mm, com acessórios</v>
          </cell>
          <cell r="C1926" t="str">
            <v>m</v>
          </cell>
          <cell r="D1926">
            <v>21.2</v>
          </cell>
          <cell r="E1926">
            <v>11.370000000000001</v>
          </cell>
          <cell r="F1926">
            <v>32.57</v>
          </cell>
        </row>
        <row r="1927">
          <cell r="A1927" t="str">
            <v>382113</v>
          </cell>
          <cell r="B1927" t="str">
            <v>Eletrocalha lisa galvanizada a fogo, 150 x 50 mm, com acessórios</v>
          </cell>
          <cell r="C1927" t="str">
            <v>m</v>
          </cell>
          <cell r="D1927">
            <v>26.490000000000002</v>
          </cell>
          <cell r="E1927">
            <v>11.370000000000001</v>
          </cell>
          <cell r="F1927">
            <v>37.86</v>
          </cell>
        </row>
        <row r="1928">
          <cell r="A1928" t="str">
            <v>382114</v>
          </cell>
          <cell r="B1928" t="str">
            <v>Eletrocalha lisa galvanizada a fogo, 200 x 50 mm, com acessórios</v>
          </cell>
          <cell r="C1928" t="str">
            <v>m</v>
          </cell>
          <cell r="D1928">
            <v>31.8</v>
          </cell>
          <cell r="E1928">
            <v>11.370000000000001</v>
          </cell>
          <cell r="F1928">
            <v>43.17</v>
          </cell>
        </row>
        <row r="1929">
          <cell r="A1929" t="str">
            <v>382115</v>
          </cell>
          <cell r="B1929" t="str">
            <v>Eletrocalha lisa galvanizada a fogo, 250 x 50 mm, com acessórios</v>
          </cell>
          <cell r="C1929" t="str">
            <v>m</v>
          </cell>
          <cell r="D1929">
            <v>37.1</v>
          </cell>
          <cell r="E1929">
            <v>11.370000000000001</v>
          </cell>
          <cell r="F1929">
            <v>48.47</v>
          </cell>
        </row>
        <row r="1930">
          <cell r="A1930" t="str">
            <v>382131</v>
          </cell>
          <cell r="B1930" t="str">
            <v>Eletrocalha lisa galvanizada a fogo, 100 x 100 mm, com acessórios</v>
          </cell>
          <cell r="C1930" t="str">
            <v>m</v>
          </cell>
          <cell r="D1930">
            <v>31.8</v>
          </cell>
          <cell r="E1930">
            <v>17.059999999999999</v>
          </cell>
          <cell r="F1930">
            <v>48.86</v>
          </cell>
        </row>
        <row r="1931">
          <cell r="A1931" t="str">
            <v>382132</v>
          </cell>
          <cell r="B1931" t="str">
            <v>Eletrocalha lisa galvanizada a fogo, 150 x 100 mm, com acessórios</v>
          </cell>
          <cell r="C1931" t="str">
            <v>m</v>
          </cell>
          <cell r="D1931">
            <v>37.1</v>
          </cell>
          <cell r="E1931">
            <v>17.059999999999999</v>
          </cell>
          <cell r="F1931">
            <v>54.160000000000004</v>
          </cell>
        </row>
        <row r="1932">
          <cell r="A1932" t="str">
            <v>382133</v>
          </cell>
          <cell r="B1932" t="str">
            <v>Eletrocalha lisa galvanizada a fogo, 200 x 100 mm, com acessórios</v>
          </cell>
          <cell r="C1932" t="str">
            <v>m</v>
          </cell>
          <cell r="D1932">
            <v>42.39</v>
          </cell>
          <cell r="E1932">
            <v>17.059999999999999</v>
          </cell>
          <cell r="F1932">
            <v>59.45</v>
          </cell>
        </row>
        <row r="1933">
          <cell r="A1933" t="str">
            <v>382134</v>
          </cell>
          <cell r="B1933" t="str">
            <v>Eletrocalha lisa galvanizada a fogo, 250 x 100 mm, com acessórios</v>
          </cell>
          <cell r="C1933" t="str">
            <v>m</v>
          </cell>
          <cell r="D1933">
            <v>47.7</v>
          </cell>
          <cell r="E1933">
            <v>17.059999999999999</v>
          </cell>
          <cell r="F1933">
            <v>64.760000000000005</v>
          </cell>
        </row>
        <row r="1934">
          <cell r="A1934" t="str">
            <v>382135</v>
          </cell>
          <cell r="B1934" t="str">
            <v>Eletrocalha lisa galvanizada a fogo, 300 x 100 mm, com acessórios</v>
          </cell>
          <cell r="C1934" t="str">
            <v>m</v>
          </cell>
          <cell r="D1934">
            <v>53</v>
          </cell>
          <cell r="E1934">
            <v>22.740000000000002</v>
          </cell>
          <cell r="F1934">
            <v>75.739999999999995</v>
          </cell>
        </row>
        <row r="1935">
          <cell r="A1935" t="str">
            <v>382136</v>
          </cell>
          <cell r="B1935" t="str">
            <v>Eletrocalha lisa galvanizada a fogo, 400 x 100 mm, com acessórios</v>
          </cell>
          <cell r="C1935" t="str">
            <v>m</v>
          </cell>
          <cell r="D1935">
            <v>79.459999999999994</v>
          </cell>
          <cell r="E1935">
            <v>22.740000000000002</v>
          </cell>
          <cell r="F1935">
            <v>102.2</v>
          </cell>
        </row>
        <row r="1936">
          <cell r="A1936" t="str">
            <v>382137</v>
          </cell>
          <cell r="B1936" t="str">
            <v>Eletrocalha lisa galvanizada a fogo, 500 x 100 mm, com acessórios</v>
          </cell>
          <cell r="C1936" t="str">
            <v>m</v>
          </cell>
          <cell r="D1936">
            <v>92.69</v>
          </cell>
          <cell r="E1936">
            <v>22.740000000000002</v>
          </cell>
          <cell r="F1936">
            <v>115.43</v>
          </cell>
        </row>
        <row r="1937">
          <cell r="A1937" t="str">
            <v>382192</v>
          </cell>
          <cell r="B1937" t="str">
            <v>Eletrocalha perfurada galvanizada a fogo, 100 x 50 mm, com acessórios</v>
          </cell>
          <cell r="C1937" t="str">
            <v>m</v>
          </cell>
          <cell r="D1937">
            <v>22.830000000000002</v>
          </cell>
          <cell r="E1937">
            <v>11.370000000000001</v>
          </cell>
          <cell r="F1937">
            <v>34.200000000000003</v>
          </cell>
        </row>
        <row r="1938">
          <cell r="A1938" t="str">
            <v>382193</v>
          </cell>
          <cell r="B1938" t="str">
            <v>Eletrocalha perfurada galvanizada a fogo, 150 x 50 mm, com acessórios</v>
          </cell>
          <cell r="C1938" t="str">
            <v>m</v>
          </cell>
          <cell r="D1938">
            <v>28.54</v>
          </cell>
          <cell r="E1938">
            <v>11.370000000000001</v>
          </cell>
          <cell r="F1938">
            <v>39.909999999999997</v>
          </cell>
        </row>
        <row r="1939">
          <cell r="A1939" t="str">
            <v>382194</v>
          </cell>
          <cell r="B1939" t="str">
            <v>Eletrocalha perfurada galvanizada a fogo, 200 x 50 mm, com acessórios</v>
          </cell>
          <cell r="C1939" t="str">
            <v>m</v>
          </cell>
          <cell r="D1939">
            <v>34.229999999999997</v>
          </cell>
          <cell r="E1939">
            <v>11.370000000000001</v>
          </cell>
          <cell r="F1939">
            <v>45.6</v>
          </cell>
        </row>
        <row r="1940">
          <cell r="A1940" t="str">
            <v>382195</v>
          </cell>
          <cell r="B1940" t="str">
            <v>Eletrocalha perfurada galvanizada a fogo, 250 x 50 mm, com acessórios</v>
          </cell>
          <cell r="C1940" t="str">
            <v>m</v>
          </cell>
          <cell r="D1940">
            <v>39.96</v>
          </cell>
          <cell r="E1940">
            <v>11.370000000000001</v>
          </cell>
          <cell r="F1940">
            <v>51.33</v>
          </cell>
        </row>
        <row r="1941">
          <cell r="A1941" t="str">
            <v>382212</v>
          </cell>
          <cell r="B1941" t="str">
            <v>Eletrocalha perfurada galvanizada a fogo, 150x100mm, com acessórios</v>
          </cell>
          <cell r="C1941" t="str">
            <v>m</v>
          </cell>
          <cell r="D1941">
            <v>39.94</v>
          </cell>
          <cell r="E1941">
            <v>17.059999999999999</v>
          </cell>
          <cell r="F1941">
            <v>57</v>
          </cell>
        </row>
        <row r="1942">
          <cell r="A1942" t="str">
            <v>382213</v>
          </cell>
          <cell r="B1942" t="str">
            <v>Eletrocalha perfurada galvanizada a fogo, 200x100mm, com acessórios</v>
          </cell>
          <cell r="C1942" t="str">
            <v>m</v>
          </cell>
          <cell r="D1942">
            <v>45.64</v>
          </cell>
          <cell r="E1942">
            <v>17.059999999999999</v>
          </cell>
          <cell r="F1942">
            <v>62.7</v>
          </cell>
        </row>
        <row r="1943">
          <cell r="A1943" t="str">
            <v>382214</v>
          </cell>
          <cell r="B1943" t="str">
            <v>Eletrocalha perfurada galvanizada a fogo, 250x100mm, com acessórios</v>
          </cell>
          <cell r="C1943" t="str">
            <v>m</v>
          </cell>
          <cell r="D1943">
            <v>51.35</v>
          </cell>
          <cell r="E1943">
            <v>17.059999999999999</v>
          </cell>
          <cell r="F1943">
            <v>68.41</v>
          </cell>
        </row>
        <row r="1944">
          <cell r="A1944" t="str">
            <v>382215</v>
          </cell>
          <cell r="B1944" t="str">
            <v>Eletrocalha perfurada galvanizada a fogo, 300x100mm, com acessórios</v>
          </cell>
          <cell r="C1944" t="str">
            <v>m</v>
          </cell>
          <cell r="D1944">
            <v>57.06</v>
          </cell>
          <cell r="E1944">
            <v>22.740000000000002</v>
          </cell>
          <cell r="F1944">
            <v>79.8</v>
          </cell>
        </row>
        <row r="1945">
          <cell r="A1945" t="str">
            <v>382216</v>
          </cell>
          <cell r="B1945" t="str">
            <v>Eletrocalha perfurada galvanizada a fogo, 400x100mm, com acessórios</v>
          </cell>
          <cell r="C1945" t="str">
            <v>m</v>
          </cell>
          <cell r="D1945">
            <v>85.03</v>
          </cell>
          <cell r="E1945">
            <v>22.740000000000002</v>
          </cell>
          <cell r="F1945">
            <v>107.77</v>
          </cell>
        </row>
        <row r="1946">
          <cell r="A1946" t="str">
            <v>382217</v>
          </cell>
          <cell r="B1946" t="str">
            <v>Eletrocalha perfurada galvanizada a fogo, 500x100mm, com acessórios</v>
          </cell>
          <cell r="C1946" t="str">
            <v>m</v>
          </cell>
          <cell r="D1946">
            <v>99.22</v>
          </cell>
          <cell r="E1946">
            <v>22.740000000000002</v>
          </cell>
          <cell r="F1946">
            <v>121.96000000000001</v>
          </cell>
        </row>
        <row r="1947">
          <cell r="A1947" t="str">
            <v>382218</v>
          </cell>
          <cell r="B1947" t="str">
            <v>Eletrocalha perfurada galvanizada a fogo, 700x100mm, com acessórios</v>
          </cell>
          <cell r="C1947" t="str">
            <v>m</v>
          </cell>
          <cell r="D1947">
            <v>139.88999999999999</v>
          </cell>
          <cell r="E1947">
            <v>22.740000000000002</v>
          </cell>
          <cell r="F1947">
            <v>162.63</v>
          </cell>
        </row>
        <row r="1948">
          <cell r="A1948" t="str">
            <v>382261</v>
          </cell>
          <cell r="B1948" t="str">
            <v>Tampa de encaixe para eletrocalha, galvanizada a fogo, L= 50mm</v>
          </cell>
          <cell r="C1948" t="str">
            <v>m</v>
          </cell>
          <cell r="D1948">
            <v>7.55</v>
          </cell>
          <cell r="E1948">
            <v>1.1399999999999999</v>
          </cell>
          <cell r="F1948">
            <v>8.69</v>
          </cell>
        </row>
        <row r="1949">
          <cell r="A1949" t="str">
            <v>382262</v>
          </cell>
          <cell r="B1949" t="str">
            <v>Tampa de encaixe para eletrocalha, galvanizada a fogo, L= 100mm</v>
          </cell>
          <cell r="C1949" t="str">
            <v>m</v>
          </cell>
          <cell r="D1949">
            <v>12.73</v>
          </cell>
          <cell r="E1949">
            <v>1.1399999999999999</v>
          </cell>
          <cell r="F1949">
            <v>13.870000000000001</v>
          </cell>
        </row>
        <row r="1950">
          <cell r="A1950" t="str">
            <v>382263</v>
          </cell>
          <cell r="B1950" t="str">
            <v>Tampa de encaixe para eletrocalha, galvanizada a fogo, L= 150mm</v>
          </cell>
          <cell r="C1950" t="str">
            <v>m</v>
          </cell>
          <cell r="D1950">
            <v>17.97</v>
          </cell>
          <cell r="E1950">
            <v>1.1399999999999999</v>
          </cell>
          <cell r="F1950">
            <v>19.11</v>
          </cell>
        </row>
        <row r="1951">
          <cell r="A1951" t="str">
            <v>382264</v>
          </cell>
          <cell r="B1951" t="str">
            <v>Tampa de encaixe para eletrocalha, galvanizada a fogo, L= 200mm</v>
          </cell>
          <cell r="C1951" t="str">
            <v>m</v>
          </cell>
          <cell r="D1951">
            <v>23.69</v>
          </cell>
          <cell r="E1951">
            <v>1.1399999999999999</v>
          </cell>
          <cell r="F1951">
            <v>24.830000000000002</v>
          </cell>
        </row>
        <row r="1952">
          <cell r="A1952" t="str">
            <v>382265</v>
          </cell>
          <cell r="B1952" t="str">
            <v>Tampa de encaixe para eletrocalha, galvanizada a fogo, L= 250mm</v>
          </cell>
          <cell r="C1952" t="str">
            <v>m</v>
          </cell>
          <cell r="D1952">
            <v>29.07</v>
          </cell>
          <cell r="E1952">
            <v>1.1399999999999999</v>
          </cell>
          <cell r="F1952">
            <v>30.21</v>
          </cell>
        </row>
        <row r="1953">
          <cell r="A1953" t="str">
            <v>382266</v>
          </cell>
          <cell r="B1953" t="str">
            <v>Tampa de encaixe para eletrocalha, galvanizada a fogo, L= 300mm</v>
          </cell>
          <cell r="C1953" t="str">
            <v>m</v>
          </cell>
          <cell r="D1953">
            <v>33.880000000000003</v>
          </cell>
          <cell r="E1953">
            <v>1.1399999999999999</v>
          </cell>
          <cell r="F1953">
            <v>35.020000000000003</v>
          </cell>
        </row>
        <row r="1954">
          <cell r="A1954" t="str">
            <v>382267</v>
          </cell>
          <cell r="B1954" t="str">
            <v>Tampa de encaixe para eletrocalha, galvanizada a fogo, L= 400mm</v>
          </cell>
          <cell r="C1954" t="str">
            <v>m</v>
          </cell>
          <cell r="D1954">
            <v>45.07</v>
          </cell>
          <cell r="E1954">
            <v>1.1399999999999999</v>
          </cell>
          <cell r="F1954">
            <v>46.21</v>
          </cell>
        </row>
        <row r="1955">
          <cell r="A1955" t="str">
            <v>382268</v>
          </cell>
          <cell r="B1955" t="str">
            <v>Tampa de encaixe para eletrocalha, galvanizada a fogo, L= 500mm</v>
          </cell>
          <cell r="C1955" t="str">
            <v>m</v>
          </cell>
          <cell r="D1955">
            <v>55.74</v>
          </cell>
          <cell r="E1955">
            <v>1.1399999999999999</v>
          </cell>
          <cell r="F1955">
            <v>56.88</v>
          </cell>
        </row>
        <row r="1956">
          <cell r="A1956" t="str">
            <v>382269</v>
          </cell>
          <cell r="B1956" t="str">
            <v>Tampa de encaixe para eletrocalha, galvanizada a fogo, L= 700mm</v>
          </cell>
          <cell r="C1956" t="str">
            <v>m</v>
          </cell>
          <cell r="D1956">
            <v>77.08</v>
          </cell>
          <cell r="E1956">
            <v>1.1399999999999999</v>
          </cell>
          <cell r="F1956">
            <v>78.22</v>
          </cell>
        </row>
        <row r="1957">
          <cell r="A1957" t="str">
            <v>382301</v>
          </cell>
          <cell r="B1957" t="str">
            <v>Suporte para eletrocalha, galvanizado a fogo, 50x50mm</v>
          </cell>
          <cell r="C1957" t="str">
            <v>un</v>
          </cell>
          <cell r="D1957">
            <v>2.37</v>
          </cell>
          <cell r="E1957">
            <v>5.69</v>
          </cell>
          <cell r="F1957">
            <v>8.06</v>
          </cell>
        </row>
        <row r="1958">
          <cell r="A1958" t="str">
            <v>382302</v>
          </cell>
          <cell r="B1958" t="str">
            <v>Suporte para eletrocalha, galvanizado a fogo, 100x50mm</v>
          </cell>
          <cell r="C1958" t="str">
            <v>un</v>
          </cell>
          <cell r="D1958">
            <v>2.99</v>
          </cell>
          <cell r="E1958">
            <v>5.69</v>
          </cell>
          <cell r="F1958">
            <v>8.68</v>
          </cell>
        </row>
        <row r="1959">
          <cell r="A1959" t="str">
            <v>382303</v>
          </cell>
          <cell r="B1959" t="str">
            <v>Suporte para eletrocalha, galvanizado a fogo, 150x50mm</v>
          </cell>
          <cell r="C1959" t="str">
            <v>un</v>
          </cell>
          <cell r="D1959">
            <v>3.88</v>
          </cell>
          <cell r="E1959">
            <v>5.69</v>
          </cell>
          <cell r="F1959">
            <v>9.57</v>
          </cell>
        </row>
        <row r="1960">
          <cell r="A1960" t="str">
            <v>382304</v>
          </cell>
          <cell r="B1960" t="str">
            <v>Suporte para eletrocalha, galvanizado a fogo, 200x50mm</v>
          </cell>
          <cell r="C1960" t="str">
            <v>un</v>
          </cell>
          <cell r="D1960">
            <v>4.8</v>
          </cell>
          <cell r="E1960">
            <v>5.69</v>
          </cell>
          <cell r="F1960">
            <v>10.49</v>
          </cell>
        </row>
        <row r="1961">
          <cell r="A1961" t="str">
            <v>382305</v>
          </cell>
          <cell r="B1961" t="str">
            <v>Suporte para eletrocalha, galvanizado a fogo, 250x50mm</v>
          </cell>
          <cell r="C1961" t="str">
            <v>un</v>
          </cell>
          <cell r="D1961">
            <v>5.8</v>
          </cell>
          <cell r="E1961">
            <v>5.69</v>
          </cell>
          <cell r="F1961">
            <v>11.49</v>
          </cell>
        </row>
        <row r="1962">
          <cell r="A1962" t="str">
            <v>382306</v>
          </cell>
          <cell r="B1962" t="str">
            <v>Suporte para eletrocalha, galvanizado a fogo, 300x50mm</v>
          </cell>
          <cell r="C1962" t="str">
            <v>un</v>
          </cell>
          <cell r="D1962">
            <v>6.43</v>
          </cell>
          <cell r="E1962">
            <v>5.69</v>
          </cell>
          <cell r="F1962">
            <v>12.120000000000001</v>
          </cell>
        </row>
        <row r="1963">
          <cell r="A1963" t="str">
            <v>382307</v>
          </cell>
          <cell r="B1963" t="str">
            <v>Suporte para eletrocalha, galvanizado a fogo, 400x50mm</v>
          </cell>
          <cell r="C1963" t="str">
            <v>un</v>
          </cell>
          <cell r="D1963">
            <v>8.34</v>
          </cell>
          <cell r="E1963">
            <v>5.69</v>
          </cell>
          <cell r="F1963">
            <v>14.030000000000001</v>
          </cell>
        </row>
        <row r="1964">
          <cell r="A1964" t="str">
            <v>382311</v>
          </cell>
          <cell r="B1964" t="str">
            <v>Suporte para eletrocalha, galvanizado a fogo, 100x100mm</v>
          </cell>
          <cell r="C1964" t="str">
            <v>un</v>
          </cell>
          <cell r="D1964">
            <v>3.74</v>
          </cell>
          <cell r="E1964">
            <v>5.69</v>
          </cell>
          <cell r="F1964">
            <v>9.43</v>
          </cell>
        </row>
        <row r="1965">
          <cell r="A1965" t="str">
            <v>382312</v>
          </cell>
          <cell r="B1965" t="str">
            <v>Suporte para eletrocalha, galvanizado a fogo, 150x100mm</v>
          </cell>
          <cell r="C1965" t="str">
            <v>un</v>
          </cell>
          <cell r="D1965">
            <v>4.6399999999999997</v>
          </cell>
          <cell r="E1965">
            <v>5.69</v>
          </cell>
          <cell r="F1965">
            <v>10.33</v>
          </cell>
        </row>
        <row r="1966">
          <cell r="A1966" t="str">
            <v>382313</v>
          </cell>
          <cell r="B1966" t="str">
            <v>Suporte para eletrocalha, galvanizado a fogo, 200x100mm</v>
          </cell>
          <cell r="C1966" t="str">
            <v>un</v>
          </cell>
          <cell r="D1966">
            <v>5.47</v>
          </cell>
          <cell r="E1966">
            <v>5.69</v>
          </cell>
          <cell r="F1966">
            <v>11.16</v>
          </cell>
        </row>
        <row r="1967">
          <cell r="A1967" t="str">
            <v>382314</v>
          </cell>
          <cell r="B1967" t="str">
            <v>Suporte para eletrocalha, galvanizado a fogo, 250x100mm</v>
          </cell>
          <cell r="C1967" t="str">
            <v>un</v>
          </cell>
          <cell r="D1967">
            <v>6.76</v>
          </cell>
          <cell r="E1967">
            <v>5.69</v>
          </cell>
          <cell r="F1967">
            <v>12.450000000000001</v>
          </cell>
        </row>
        <row r="1968">
          <cell r="A1968" t="str">
            <v>382315</v>
          </cell>
          <cell r="B1968" t="str">
            <v>Suporte para eletrocalha, galvanizado a fogo, 300x100mm</v>
          </cell>
          <cell r="C1968" t="str">
            <v>un</v>
          </cell>
          <cell r="D1968">
            <v>7.0200000000000005</v>
          </cell>
          <cell r="E1968">
            <v>5.69</v>
          </cell>
          <cell r="F1968">
            <v>12.71</v>
          </cell>
        </row>
        <row r="1969">
          <cell r="A1969" t="str">
            <v>382316</v>
          </cell>
          <cell r="B1969" t="str">
            <v>Suporte para eletrocalha, galvanizado a fogo, 400x100mm</v>
          </cell>
          <cell r="C1969" t="str">
            <v>un</v>
          </cell>
          <cell r="D1969">
            <v>9.0500000000000007</v>
          </cell>
          <cell r="E1969">
            <v>5.69</v>
          </cell>
          <cell r="F1969">
            <v>14.74</v>
          </cell>
        </row>
        <row r="1970">
          <cell r="A1970" t="str">
            <v>382317</v>
          </cell>
          <cell r="B1970" t="str">
            <v>Suporte para eletrocalha, galvanizado a fogo, 500x100mm</v>
          </cell>
          <cell r="C1970" t="str">
            <v>un</v>
          </cell>
          <cell r="D1970">
            <v>10.870000000000001</v>
          </cell>
          <cell r="E1970">
            <v>5.69</v>
          </cell>
          <cell r="F1970">
            <v>16.559999999999999</v>
          </cell>
        </row>
        <row r="1971">
          <cell r="A1971" t="str">
            <v>382318</v>
          </cell>
          <cell r="B1971" t="str">
            <v>Suporte para eletrocalha, galvanizado a fogo, 700x100mm</v>
          </cell>
          <cell r="C1971" t="str">
            <v>un</v>
          </cell>
          <cell r="D1971">
            <v>15.3</v>
          </cell>
          <cell r="E1971">
            <v>5.69</v>
          </cell>
          <cell r="F1971">
            <v>20.990000000000002</v>
          </cell>
        </row>
        <row r="1972">
          <cell r="A1972" t="str">
            <v>382321</v>
          </cell>
          <cell r="B1972" t="str">
            <v>Mão francesa simples, galvanizada a fogo, L= 200mm</v>
          </cell>
          <cell r="C1972" t="str">
            <v>un</v>
          </cell>
          <cell r="D1972">
            <v>6.8</v>
          </cell>
          <cell r="E1972">
            <v>5.69</v>
          </cell>
          <cell r="F1972">
            <v>12.49</v>
          </cell>
        </row>
        <row r="1973">
          <cell r="A1973" t="str">
            <v>382322</v>
          </cell>
          <cell r="B1973" t="str">
            <v>Mão francesa simples, galvanizada a fogo, L= 300mm</v>
          </cell>
          <cell r="C1973" t="str">
            <v>un</v>
          </cell>
          <cell r="D1973">
            <v>8.74</v>
          </cell>
          <cell r="E1973">
            <v>5.69</v>
          </cell>
          <cell r="F1973">
            <v>14.43</v>
          </cell>
        </row>
        <row r="1974">
          <cell r="A1974" t="str">
            <v>382323</v>
          </cell>
          <cell r="B1974" t="str">
            <v>Mão francesa simples, galvanizada a fogo, L= 400mm</v>
          </cell>
          <cell r="C1974" t="str">
            <v>un</v>
          </cell>
          <cell r="D1974">
            <v>10.65</v>
          </cell>
          <cell r="E1974">
            <v>5.69</v>
          </cell>
          <cell r="F1974">
            <v>16.34</v>
          </cell>
        </row>
        <row r="1975">
          <cell r="A1975" t="str">
            <v>382324</v>
          </cell>
          <cell r="B1975" t="str">
            <v>Mão francesa simples, galvanizada a fogo, L= 500mm</v>
          </cell>
          <cell r="C1975" t="str">
            <v>un</v>
          </cell>
          <cell r="D1975">
            <v>13.26</v>
          </cell>
          <cell r="E1975">
            <v>5.69</v>
          </cell>
          <cell r="F1975">
            <v>18.95</v>
          </cell>
        </row>
        <row r="1976">
          <cell r="A1976" t="str">
            <v>382331</v>
          </cell>
          <cell r="B1976" t="str">
            <v>Mão francesa dupla, galvanizada a fogo, L= 300mm</v>
          </cell>
          <cell r="C1976" t="str">
            <v>un</v>
          </cell>
          <cell r="D1976">
            <v>16.329999999999998</v>
          </cell>
          <cell r="E1976">
            <v>7.96</v>
          </cell>
          <cell r="F1976">
            <v>24.29</v>
          </cell>
        </row>
        <row r="1977">
          <cell r="A1977" t="str">
            <v>382332</v>
          </cell>
          <cell r="B1977" t="str">
            <v>Mão francesa dupla, galvanizada a fogo, L= 400mm</v>
          </cell>
          <cell r="C1977" t="str">
            <v>un</v>
          </cell>
          <cell r="D1977">
            <v>20.88</v>
          </cell>
          <cell r="E1977">
            <v>7.96</v>
          </cell>
          <cell r="F1977">
            <v>28.84</v>
          </cell>
        </row>
        <row r="1978">
          <cell r="A1978" t="str">
            <v>382333</v>
          </cell>
          <cell r="B1978" t="str">
            <v>Mão francesa dupla, galvanizada a fogo, L= 500mm</v>
          </cell>
          <cell r="C1978" t="str">
            <v>un</v>
          </cell>
          <cell r="D1978">
            <v>25.91</v>
          </cell>
          <cell r="E1978">
            <v>7.96</v>
          </cell>
          <cell r="F1978">
            <v>33.869999999999997</v>
          </cell>
        </row>
        <row r="1979">
          <cell r="A1979" t="str">
            <v>382335</v>
          </cell>
          <cell r="B1979" t="str">
            <v>Mão francesa dupla, galvanizada a fogo, L= 700mm</v>
          </cell>
          <cell r="C1979" t="str">
            <v>un</v>
          </cell>
          <cell r="D1979">
            <v>34.32</v>
          </cell>
          <cell r="E1979">
            <v>7.96</v>
          </cell>
          <cell r="F1979">
            <v>42.28</v>
          </cell>
        </row>
        <row r="1980">
          <cell r="A1980" t="str">
            <v>382341</v>
          </cell>
          <cell r="B1980" t="str">
            <v>Mão francesa reforçada, galvanizada a fogo, L= 900mm</v>
          </cell>
          <cell r="C1980" t="str">
            <v>un</v>
          </cell>
          <cell r="D1980">
            <v>49.51</v>
          </cell>
          <cell r="E1980">
            <v>11.370000000000001</v>
          </cell>
          <cell r="F1980">
            <v>60.88</v>
          </cell>
        </row>
        <row r="1981">
          <cell r="A1981" t="str">
            <v>390201</v>
          </cell>
          <cell r="B1981" t="str">
            <v>Cabo de cobre de 1,5 mm², isolamento 750 V - isolação em PVC 70°C</v>
          </cell>
          <cell r="C1981" t="str">
            <v>m</v>
          </cell>
          <cell r="D1981">
            <v>0.56999999999999995</v>
          </cell>
          <cell r="E1981">
            <v>0.91</v>
          </cell>
          <cell r="F1981">
            <v>1.48</v>
          </cell>
        </row>
        <row r="1982">
          <cell r="A1982" t="str">
            <v>390203</v>
          </cell>
          <cell r="B1982" t="str">
            <v>Cabo de cobre de 6 mm², isolamento 750 V - isolação em PVC 70°C</v>
          </cell>
          <cell r="C1982" t="str">
            <v>m</v>
          </cell>
          <cell r="D1982">
            <v>1.97</v>
          </cell>
          <cell r="E1982">
            <v>1.59</v>
          </cell>
          <cell r="F1982">
            <v>3.56</v>
          </cell>
        </row>
        <row r="1983">
          <cell r="A1983" t="str">
            <v>390204</v>
          </cell>
          <cell r="B1983" t="str">
            <v>Cabo de cobre de 10 mm², isolamento 750 V - isolação em PVC 70°C</v>
          </cell>
          <cell r="C1983" t="str">
            <v>m</v>
          </cell>
          <cell r="D1983">
            <v>3.5</v>
          </cell>
          <cell r="E1983">
            <v>1.82</v>
          </cell>
          <cell r="F1983">
            <v>5.32</v>
          </cell>
        </row>
        <row r="1984">
          <cell r="A1984" t="str">
            <v>390205</v>
          </cell>
          <cell r="B1984" t="str">
            <v>Cabo de cobre de 16 mm², isolamento 750 V - isolação em PVC 70°C</v>
          </cell>
          <cell r="C1984" t="str">
            <v>m</v>
          </cell>
          <cell r="D1984">
            <v>5.51</v>
          </cell>
          <cell r="E1984">
            <v>2.0499999999999998</v>
          </cell>
          <cell r="F1984">
            <v>7.5600000000000005</v>
          </cell>
        </row>
        <row r="1985">
          <cell r="A1985" t="str">
            <v>390206</v>
          </cell>
          <cell r="B1985" t="str">
            <v>Cabo de cobre de 25 mm², isolamento 750 V - isolação em PVC 70°C</v>
          </cell>
          <cell r="C1985" t="str">
            <v>m</v>
          </cell>
          <cell r="D1985">
            <v>8.6</v>
          </cell>
          <cell r="E1985">
            <v>2.27</v>
          </cell>
          <cell r="F1985">
            <v>10.870000000000001</v>
          </cell>
        </row>
        <row r="1986">
          <cell r="A1986" t="str">
            <v>390207</v>
          </cell>
          <cell r="B1986" t="str">
            <v>Cabo de cobre de 35 mm², isolamento 750 V - isolação em PVC 70°C</v>
          </cell>
          <cell r="C1986" t="str">
            <v>m</v>
          </cell>
          <cell r="D1986">
            <v>11.93</v>
          </cell>
          <cell r="E1986">
            <v>3.41</v>
          </cell>
          <cell r="F1986">
            <v>15.34</v>
          </cell>
        </row>
        <row r="1987">
          <cell r="A1987" t="str">
            <v>390208</v>
          </cell>
          <cell r="B1987" t="str">
            <v>Cabo de cobre de 50 mm², isolamento 750 V - isolação em PVC 70°C</v>
          </cell>
          <cell r="C1987" t="str">
            <v>m</v>
          </cell>
          <cell r="D1987">
            <v>16.59</v>
          </cell>
          <cell r="E1987">
            <v>4.55</v>
          </cell>
          <cell r="F1987">
            <v>21.14</v>
          </cell>
        </row>
        <row r="1988">
          <cell r="A1988" t="str">
            <v>390209</v>
          </cell>
          <cell r="B1988" t="str">
            <v>Cabo de cobre de 70 mm², isolamento 750 V - isolação em PVC 70°C</v>
          </cell>
          <cell r="C1988" t="str">
            <v>m</v>
          </cell>
          <cell r="D1988">
            <v>24.7</v>
          </cell>
          <cell r="E1988">
            <v>5.69</v>
          </cell>
          <cell r="F1988">
            <v>30.39</v>
          </cell>
        </row>
        <row r="1989">
          <cell r="A1989" t="str">
            <v>390210</v>
          </cell>
          <cell r="B1989" t="str">
            <v>Cabo de cobre de 95 mm², isolamento 750 V - isolação em PVC 70°C</v>
          </cell>
          <cell r="C1989" t="str">
            <v>m</v>
          </cell>
          <cell r="D1989">
            <v>34.49</v>
          </cell>
          <cell r="E1989">
            <v>6.82</v>
          </cell>
          <cell r="F1989">
            <v>41.31</v>
          </cell>
        </row>
        <row r="1990">
          <cell r="A1990" t="str">
            <v>390211</v>
          </cell>
          <cell r="B1990" t="str">
            <v>Cabo de cobre de 120 mm², isolamento 750 V - isolação em PVC 70°C</v>
          </cell>
          <cell r="C1990" t="str">
            <v>m</v>
          </cell>
          <cell r="D1990">
            <v>42.84</v>
          </cell>
          <cell r="E1990">
            <v>7.96</v>
          </cell>
          <cell r="F1990">
            <v>50.800000000000004</v>
          </cell>
        </row>
        <row r="1991">
          <cell r="A1991" t="str">
            <v>390212</v>
          </cell>
          <cell r="B1991" t="str">
            <v>Cabo de cobre de 150 mm², isolamento 750 V - isolação em PVC 70°C</v>
          </cell>
          <cell r="C1991" t="str">
            <v>m</v>
          </cell>
          <cell r="D1991">
            <v>51.57</v>
          </cell>
          <cell r="E1991">
            <v>9.1</v>
          </cell>
          <cell r="F1991">
            <v>60.67</v>
          </cell>
        </row>
        <row r="1992">
          <cell r="A1992" t="str">
            <v>390213</v>
          </cell>
          <cell r="B1992" t="str">
            <v>Cabo de cobre de 185 mm², isolamento 750 V - isolação em PVC 70°C</v>
          </cell>
          <cell r="C1992" t="str">
            <v>m</v>
          </cell>
          <cell r="D1992">
            <v>66.09</v>
          </cell>
          <cell r="E1992">
            <v>10.23</v>
          </cell>
          <cell r="F1992">
            <v>76.319999999999993</v>
          </cell>
        </row>
        <row r="1993">
          <cell r="A1993" t="str">
            <v>390214</v>
          </cell>
          <cell r="B1993" t="str">
            <v>Cabo de cobre de 240 mm², isolamento 750 V - isolação em PVC 70°C</v>
          </cell>
          <cell r="C1993" t="str">
            <v>m</v>
          </cell>
          <cell r="D1993">
            <v>88.09</v>
          </cell>
          <cell r="E1993">
            <v>11.370000000000001</v>
          </cell>
          <cell r="F1993">
            <v>99.460000000000008</v>
          </cell>
        </row>
        <row r="1994">
          <cell r="A1994" t="str">
            <v>390215</v>
          </cell>
          <cell r="B1994" t="str">
            <v>Cabo de cobre de 300 mm², isolamento 750 V - isolação em PVC 70°C</v>
          </cell>
          <cell r="C1994" t="str">
            <v>m</v>
          </cell>
          <cell r="D1994">
            <v>125.92</v>
          </cell>
          <cell r="E1994">
            <v>12.51</v>
          </cell>
          <cell r="F1994">
            <v>138.43</v>
          </cell>
        </row>
        <row r="1995">
          <cell r="A1995" t="str">
            <v>390216</v>
          </cell>
          <cell r="B1995" t="str">
            <v>Cabo de cobre de 2,5 mm², isolamento 750 V - isolação em PVC 70°C</v>
          </cell>
          <cell r="C1995" t="str">
            <v>m</v>
          </cell>
          <cell r="D1995">
            <v>0.88</v>
          </cell>
          <cell r="E1995">
            <v>1.1399999999999999</v>
          </cell>
          <cell r="F1995">
            <v>2.02</v>
          </cell>
        </row>
        <row r="1996">
          <cell r="A1996" t="str">
            <v>390217</v>
          </cell>
          <cell r="B1996" t="str">
            <v>Cabo de cobre de 4 mm², isolamento 750 V - isolação em PVC 70°C</v>
          </cell>
          <cell r="C1996" t="str">
            <v>m</v>
          </cell>
          <cell r="D1996">
            <v>1.35</v>
          </cell>
          <cell r="E1996">
            <v>1.36</v>
          </cell>
          <cell r="F1996">
            <v>2.71</v>
          </cell>
        </row>
        <row r="1997">
          <cell r="A1997" t="str">
            <v>390218</v>
          </cell>
          <cell r="B1997" t="str">
            <v>Cabo de cobre de 400 mm², isolamento 750 V - isolação em PVC 70°C</v>
          </cell>
          <cell r="C1997" t="str">
            <v>m</v>
          </cell>
          <cell r="D1997">
            <v>121.91</v>
          </cell>
          <cell r="E1997">
            <v>13.64</v>
          </cell>
          <cell r="F1997">
            <v>135.55000000000001</v>
          </cell>
        </row>
        <row r="1998">
          <cell r="A1998" t="str">
            <v>390219</v>
          </cell>
          <cell r="B1998" t="str">
            <v>Cabo de cobre de 500 mm², isolamento 750 V - isolação em PVC 70°C</v>
          </cell>
          <cell r="C1998" t="str">
            <v>m</v>
          </cell>
          <cell r="D1998">
            <v>155.83000000000001</v>
          </cell>
          <cell r="E1998">
            <v>14.780000000000001</v>
          </cell>
          <cell r="F1998">
            <v>170.61</v>
          </cell>
        </row>
        <row r="1999">
          <cell r="A1999" t="str">
            <v>390302</v>
          </cell>
          <cell r="B1999" t="str">
            <v>Cabo de cobre de 4 mm², isolamento 0,6/1 kV - isolação em PVC 70°C</v>
          </cell>
          <cell r="C1999" t="str">
            <v>m</v>
          </cell>
          <cell r="D1999">
            <v>1.61</v>
          </cell>
          <cell r="E1999">
            <v>1.36</v>
          </cell>
          <cell r="F1999">
            <v>2.97</v>
          </cell>
        </row>
        <row r="2000">
          <cell r="A2000" t="str">
            <v>390303</v>
          </cell>
          <cell r="B2000" t="str">
            <v>Cabo de cobre de 6 mm², isolamento 0,6/1 kV - isolação em PVC 70°C</v>
          </cell>
          <cell r="C2000" t="str">
            <v>m</v>
          </cell>
          <cell r="D2000">
            <v>2.2400000000000002</v>
          </cell>
          <cell r="E2000">
            <v>1.59</v>
          </cell>
          <cell r="F2000">
            <v>3.83</v>
          </cell>
        </row>
        <row r="2001">
          <cell r="A2001" t="str">
            <v>390304</v>
          </cell>
          <cell r="B2001" t="str">
            <v>Cabo de cobre de 10 mm², isolamento 0,6/1 kV - isolação em PVC 70°C</v>
          </cell>
          <cell r="C2001" t="str">
            <v>m</v>
          </cell>
          <cell r="D2001">
            <v>3.59</v>
          </cell>
          <cell r="E2001">
            <v>1.82</v>
          </cell>
          <cell r="F2001">
            <v>5.41</v>
          </cell>
        </row>
        <row r="2002">
          <cell r="A2002" t="str">
            <v>390305</v>
          </cell>
          <cell r="B2002" t="str">
            <v>Cabo de cobre de 16 mm², isolamento 0,6/1 kV - isolação em PVC 70°C</v>
          </cell>
          <cell r="C2002" t="str">
            <v>m</v>
          </cell>
          <cell r="D2002">
            <v>5.62</v>
          </cell>
          <cell r="E2002">
            <v>2.0499999999999998</v>
          </cell>
          <cell r="F2002">
            <v>7.67</v>
          </cell>
        </row>
        <row r="2003">
          <cell r="A2003" t="str">
            <v>390306</v>
          </cell>
          <cell r="B2003" t="str">
            <v>Cabo de cobre de 25 mm², isolamento 0,6/1 kV - isolação em PVC 70°C</v>
          </cell>
          <cell r="C2003" t="str">
            <v>m</v>
          </cell>
          <cell r="D2003">
            <v>8.35</v>
          </cell>
          <cell r="E2003">
            <v>2.27</v>
          </cell>
          <cell r="F2003">
            <v>10.620000000000001</v>
          </cell>
        </row>
        <row r="2004">
          <cell r="A2004" t="str">
            <v>390307</v>
          </cell>
          <cell r="B2004" t="str">
            <v>Cabo de cobre de 35 mm², isolamento 0,6/1 kV - isolação em PVC 70°C</v>
          </cell>
          <cell r="C2004" t="str">
            <v>m</v>
          </cell>
          <cell r="D2004">
            <v>11.52</v>
          </cell>
          <cell r="E2004">
            <v>3.41</v>
          </cell>
          <cell r="F2004">
            <v>14.93</v>
          </cell>
        </row>
        <row r="2005">
          <cell r="A2005" t="str">
            <v>390308</v>
          </cell>
          <cell r="B2005" t="str">
            <v>Cabo de cobre de 50 mm², isolamento 0,6/1 kV - isolação em PVC 70°C</v>
          </cell>
          <cell r="C2005" t="str">
            <v>m</v>
          </cell>
          <cell r="D2005">
            <v>16.690000000000001</v>
          </cell>
          <cell r="E2005">
            <v>4.55</v>
          </cell>
          <cell r="F2005">
            <v>21.240000000000002</v>
          </cell>
        </row>
        <row r="2006">
          <cell r="A2006" t="str">
            <v>390309</v>
          </cell>
          <cell r="B2006" t="str">
            <v>Cabo de cobre de 70 mm², isolamento 0,6/1 kV - isolação em PVC 70°C</v>
          </cell>
          <cell r="C2006" t="str">
            <v>m</v>
          </cell>
          <cell r="D2006">
            <v>23.45</v>
          </cell>
          <cell r="E2006">
            <v>5.69</v>
          </cell>
          <cell r="F2006">
            <v>29.14</v>
          </cell>
        </row>
        <row r="2007">
          <cell r="A2007" t="str">
            <v>390310</v>
          </cell>
          <cell r="B2007" t="str">
            <v>Cabo de cobre de 95 mm², isolamento 0,6/1 kV - isolação em PVC 70°C</v>
          </cell>
          <cell r="C2007" t="str">
            <v>m</v>
          </cell>
          <cell r="D2007">
            <v>30.88</v>
          </cell>
          <cell r="E2007">
            <v>6.82</v>
          </cell>
          <cell r="F2007">
            <v>37.700000000000003</v>
          </cell>
        </row>
        <row r="2008">
          <cell r="A2008" t="str">
            <v>390311</v>
          </cell>
          <cell r="B2008" t="str">
            <v>Cabo de cobre de 120 mm², isolamento 0,6/1 kV - isolação em PVC 70°C</v>
          </cell>
          <cell r="C2008" t="str">
            <v>m</v>
          </cell>
          <cell r="D2008">
            <v>43.39</v>
          </cell>
          <cell r="E2008">
            <v>7.96</v>
          </cell>
          <cell r="F2008">
            <v>51.35</v>
          </cell>
        </row>
        <row r="2009">
          <cell r="A2009" t="str">
            <v>390312</v>
          </cell>
          <cell r="B2009" t="str">
            <v>Cabo de cobre de 150 mm², isolamento 0,6/1 kV - isolação em PVC 70°C</v>
          </cell>
          <cell r="C2009" t="str">
            <v>m</v>
          </cell>
          <cell r="D2009">
            <v>52.79</v>
          </cell>
          <cell r="E2009">
            <v>9.1</v>
          </cell>
          <cell r="F2009">
            <v>61.89</v>
          </cell>
        </row>
        <row r="2010">
          <cell r="A2010" t="str">
            <v>390313</v>
          </cell>
          <cell r="B2010" t="str">
            <v>Cabo de cobre de 185 mm², isolamento 0,6/1 kV - isolação em PVC 70°C</v>
          </cell>
          <cell r="C2010" t="str">
            <v>m</v>
          </cell>
          <cell r="D2010">
            <v>66.27</v>
          </cell>
          <cell r="E2010">
            <v>10.23</v>
          </cell>
          <cell r="F2010">
            <v>76.5</v>
          </cell>
        </row>
        <row r="2011">
          <cell r="A2011" t="str">
            <v>390314</v>
          </cell>
          <cell r="B2011" t="str">
            <v>Cabo de cobre de 240 mm², isolamento 0,6/1 kV - isolação em PVC 70°C</v>
          </cell>
          <cell r="C2011" t="str">
            <v>m</v>
          </cell>
          <cell r="D2011">
            <v>87.02</v>
          </cell>
          <cell r="E2011">
            <v>11.370000000000001</v>
          </cell>
          <cell r="F2011">
            <v>98.39</v>
          </cell>
        </row>
        <row r="2012">
          <cell r="A2012" t="str">
            <v>390315</v>
          </cell>
          <cell r="B2012" t="str">
            <v>Cabo de cobre de 300 mm², isolamento 0,6/1 kV - isolação em PVC 70°C</v>
          </cell>
          <cell r="C2012" t="str">
            <v>m</v>
          </cell>
          <cell r="D2012">
            <v>98.41</v>
          </cell>
          <cell r="E2012">
            <v>12.51</v>
          </cell>
          <cell r="F2012">
            <v>110.92</v>
          </cell>
        </row>
        <row r="2013">
          <cell r="A2013" t="str">
            <v>390316</v>
          </cell>
          <cell r="B2013" t="str">
            <v>Cabo de cobre de 1,5 mm², isolamento 0,6/1 kV - isolação em PVC 70°C</v>
          </cell>
          <cell r="C2013" t="str">
            <v>m</v>
          </cell>
          <cell r="D2013">
            <v>0.78</v>
          </cell>
          <cell r="E2013">
            <v>0.91</v>
          </cell>
          <cell r="F2013">
            <v>1.69</v>
          </cell>
        </row>
        <row r="2014">
          <cell r="A2014" t="str">
            <v>390317</v>
          </cell>
          <cell r="B2014" t="str">
            <v>Cabo de cobre de 2,5 mm², isolamento 0,6/1 kV - isolação em PVC 70°C</v>
          </cell>
          <cell r="C2014" t="str">
            <v>m</v>
          </cell>
          <cell r="D2014">
            <v>1.05</v>
          </cell>
          <cell r="E2014">
            <v>1.1399999999999999</v>
          </cell>
          <cell r="F2014">
            <v>2.19</v>
          </cell>
        </row>
        <row r="2015">
          <cell r="A2015" t="str">
            <v>390318</v>
          </cell>
          <cell r="B2015" t="str">
            <v>Cabo de cobre de 400 mm², isolamento 0,6/1 kV - isolação em PVC 70°C</v>
          </cell>
          <cell r="C2015" t="str">
            <v>m</v>
          </cell>
          <cell r="D2015">
            <v>127.77</v>
          </cell>
          <cell r="E2015">
            <v>13.64</v>
          </cell>
          <cell r="F2015">
            <v>141.41</v>
          </cell>
        </row>
        <row r="2016">
          <cell r="A2016" t="str">
            <v>390319</v>
          </cell>
          <cell r="B2016" t="str">
            <v>Cabo de cobre de 500 mm², isolamento 0,6/1 kV - isolação em PVC 70°C</v>
          </cell>
          <cell r="C2016" t="str">
            <v>m</v>
          </cell>
          <cell r="D2016">
            <v>160.58000000000001</v>
          </cell>
          <cell r="E2016">
            <v>14.780000000000001</v>
          </cell>
          <cell r="F2016">
            <v>175.36</v>
          </cell>
        </row>
        <row r="2017">
          <cell r="A2017" t="str">
            <v>390404</v>
          </cell>
          <cell r="B2017" t="str">
            <v>Cabo de cobre nu, têmpera mole, classe 2, de 10 mm²</v>
          </cell>
          <cell r="C2017" t="str">
            <v>m</v>
          </cell>
          <cell r="D2017">
            <v>2.71</v>
          </cell>
          <cell r="E2017">
            <v>2.27</v>
          </cell>
          <cell r="F2017">
            <v>4.9800000000000004</v>
          </cell>
        </row>
        <row r="2018">
          <cell r="A2018" t="str">
            <v>390405</v>
          </cell>
          <cell r="B2018" t="str">
            <v>Cabo de cobre nu, têmpera mole, classe 2, de 16 mm²</v>
          </cell>
          <cell r="C2018" t="str">
            <v>m</v>
          </cell>
          <cell r="D2018">
            <v>4.96</v>
          </cell>
          <cell r="E2018">
            <v>2.95</v>
          </cell>
          <cell r="F2018">
            <v>7.91</v>
          </cell>
        </row>
        <row r="2019">
          <cell r="A2019" t="str">
            <v>390406</v>
          </cell>
          <cell r="B2019" t="str">
            <v>Cabo de cobre nu, têmpera mole, classe 2, de 25 mm²</v>
          </cell>
          <cell r="C2019" t="str">
            <v>m</v>
          </cell>
          <cell r="D2019">
            <v>7.6000000000000005</v>
          </cell>
          <cell r="E2019">
            <v>2.27</v>
          </cell>
          <cell r="F2019">
            <v>9.8699999999999992</v>
          </cell>
        </row>
        <row r="2020">
          <cell r="A2020" t="str">
            <v>390407</v>
          </cell>
          <cell r="B2020" t="str">
            <v>Cabo de cobre nu, têmpera mole, classe 2, de 35 mm²</v>
          </cell>
          <cell r="C2020" t="str">
            <v>m</v>
          </cell>
          <cell r="D2020">
            <v>10.23</v>
          </cell>
          <cell r="E2020">
            <v>3.41</v>
          </cell>
          <cell r="F2020">
            <v>13.64</v>
          </cell>
        </row>
        <row r="2021">
          <cell r="A2021" t="str">
            <v>390408</v>
          </cell>
          <cell r="B2021" t="str">
            <v>Cabo de cobre nu, têmpera mole, classe 2, de 50 mm²</v>
          </cell>
          <cell r="C2021" t="str">
            <v>m</v>
          </cell>
          <cell r="D2021">
            <v>15.5</v>
          </cell>
          <cell r="E2021">
            <v>4.55</v>
          </cell>
          <cell r="F2021">
            <v>20.05</v>
          </cell>
        </row>
        <row r="2022">
          <cell r="A2022" t="str">
            <v>390410</v>
          </cell>
          <cell r="B2022" t="str">
            <v>Cabo de cobre nu, têmpera mole, classe 2, de 70 mm²</v>
          </cell>
          <cell r="C2022" t="str">
            <v>m</v>
          </cell>
          <cell r="D2022">
            <v>20.87</v>
          </cell>
          <cell r="E2022">
            <v>5.69</v>
          </cell>
          <cell r="F2022">
            <v>26.560000000000002</v>
          </cell>
        </row>
        <row r="2023">
          <cell r="A2023" t="str">
            <v>390412</v>
          </cell>
          <cell r="B2023" t="str">
            <v>Cabo de cobre nu, têmpera mole, classe 2, de 95 mm²</v>
          </cell>
          <cell r="C2023" t="str">
            <v>m</v>
          </cell>
          <cell r="D2023">
            <v>28.62</v>
          </cell>
          <cell r="E2023">
            <v>6.82</v>
          </cell>
          <cell r="F2023">
            <v>35.44</v>
          </cell>
        </row>
        <row r="2024">
          <cell r="A2024" t="str">
            <v>390414</v>
          </cell>
          <cell r="B2024" t="str">
            <v>Cabo de cobre nu, têmpera mole, classe 2, de 120 mm²</v>
          </cell>
          <cell r="C2024" t="str">
            <v>m</v>
          </cell>
          <cell r="D2024">
            <v>39.89</v>
          </cell>
          <cell r="E2024">
            <v>7.96</v>
          </cell>
          <cell r="F2024">
            <v>47.85</v>
          </cell>
        </row>
        <row r="2025">
          <cell r="A2025" t="str">
            <v>390416</v>
          </cell>
          <cell r="B2025" t="str">
            <v>Cabo de cobre nu, têmpera mole, classe 2, de 150 mm²</v>
          </cell>
          <cell r="C2025" t="str">
            <v>m</v>
          </cell>
          <cell r="D2025">
            <v>46.71</v>
          </cell>
          <cell r="E2025">
            <v>9.1</v>
          </cell>
          <cell r="F2025">
            <v>55.81</v>
          </cell>
        </row>
        <row r="2026">
          <cell r="A2026" t="str">
            <v>390418</v>
          </cell>
          <cell r="B2026" t="str">
            <v>Cabo de cobre nu, têmpera mole, classe 2, de 185 mm²</v>
          </cell>
          <cell r="C2026" t="str">
            <v>m</v>
          </cell>
          <cell r="D2026">
            <v>62.730000000000004</v>
          </cell>
          <cell r="E2026">
            <v>10.23</v>
          </cell>
          <cell r="F2026">
            <v>72.959999999999994</v>
          </cell>
        </row>
        <row r="2027">
          <cell r="A2027" t="str">
            <v>390420</v>
          </cell>
          <cell r="B2027" t="str">
            <v>Cabo de cobre nu, têmpera mole, classe 2, de 240 mm²</v>
          </cell>
          <cell r="C2027" t="str">
            <v>m</v>
          </cell>
          <cell r="D2027">
            <v>84.9</v>
          </cell>
          <cell r="E2027">
            <v>11.370000000000001</v>
          </cell>
          <cell r="F2027">
            <v>96.27</v>
          </cell>
        </row>
        <row r="2028">
          <cell r="A2028" t="str">
            <v>390506</v>
          </cell>
          <cell r="B2028" t="str">
            <v>Cabo de cobre de 3x25 mm², tensão de isolamento 8,7/15 kV - isolação EPR 90°C</v>
          </cell>
          <cell r="C2028" t="str">
            <v>m</v>
          </cell>
          <cell r="D2028">
            <v>81.14</v>
          </cell>
          <cell r="E2028">
            <v>16.62</v>
          </cell>
          <cell r="F2028">
            <v>97.76</v>
          </cell>
        </row>
        <row r="2029">
          <cell r="A2029" t="str">
            <v>390507</v>
          </cell>
          <cell r="B2029" t="str">
            <v>Cabo de cobre de 3x35 mm², tensão de isolamento 8,7/15 kV - isolação EPR 90°C</v>
          </cell>
          <cell r="C2029" t="str">
            <v>m</v>
          </cell>
          <cell r="D2029">
            <v>90.24</v>
          </cell>
          <cell r="E2029">
            <v>20.77</v>
          </cell>
          <cell r="F2029">
            <v>111.01</v>
          </cell>
        </row>
        <row r="2030">
          <cell r="A2030" t="str">
            <v>390601</v>
          </cell>
          <cell r="B2030" t="str">
            <v>Cabo de cobre de 50 mm², tensão de isolamento 8,7/15 kV - isolação EPR 90°C</v>
          </cell>
          <cell r="C2030" t="str">
            <v>m</v>
          </cell>
          <cell r="D2030">
            <v>41.82</v>
          </cell>
          <cell r="E2030">
            <v>20.77</v>
          </cell>
          <cell r="F2030">
            <v>62.59</v>
          </cell>
        </row>
        <row r="2031">
          <cell r="A2031" t="str">
            <v>390602</v>
          </cell>
          <cell r="B2031" t="str">
            <v>Cabo de cobre de 70 mm², tensão de isolamento 8,7/15 kV - isolação EPR 90°C</v>
          </cell>
          <cell r="C2031" t="str">
            <v>m</v>
          </cell>
          <cell r="D2031">
            <v>42.85</v>
          </cell>
          <cell r="E2031">
            <v>20.77</v>
          </cell>
          <cell r="F2031">
            <v>63.620000000000005</v>
          </cell>
        </row>
        <row r="2032">
          <cell r="A2032" t="str">
            <v>390603</v>
          </cell>
          <cell r="B2032" t="str">
            <v>Cabo de cobre de 120 mm², tensão de isolamento 8,7/15 kV - isolação EPR 90°C</v>
          </cell>
          <cell r="C2032" t="str">
            <v>m</v>
          </cell>
          <cell r="D2032">
            <v>68.22</v>
          </cell>
          <cell r="E2032">
            <v>24.92</v>
          </cell>
          <cell r="F2032">
            <v>93.14</v>
          </cell>
        </row>
        <row r="2033">
          <cell r="A2033" t="str">
            <v>390604</v>
          </cell>
          <cell r="B2033" t="str">
            <v>Cabo de cobre de 185 mm², tensão de isolamento 8,7/15 kV - isolação EPR 90°C</v>
          </cell>
          <cell r="C2033" t="str">
            <v>m</v>
          </cell>
          <cell r="D2033">
            <v>101.72</v>
          </cell>
          <cell r="E2033">
            <v>24.92</v>
          </cell>
          <cell r="F2033">
            <v>126.64</v>
          </cell>
        </row>
        <row r="2034">
          <cell r="A2034" t="str">
            <v>390606</v>
          </cell>
          <cell r="B2034" t="str">
            <v>Cabo de cobre de 25 mm², tensão de isolamento 8,7/15 kV - isolação EPR 90°C</v>
          </cell>
          <cell r="C2034" t="str">
            <v>m</v>
          </cell>
          <cell r="D2034">
            <v>26.02</v>
          </cell>
          <cell r="E2034">
            <v>12.46</v>
          </cell>
          <cell r="F2034">
            <v>38.479999999999997</v>
          </cell>
        </row>
        <row r="2035">
          <cell r="A2035" t="str">
            <v>390607</v>
          </cell>
          <cell r="B2035" t="str">
            <v>Cabo de cobre de 35 mm², tensão de isolamento 8,7/15 kV - isolação EPR 90°C</v>
          </cell>
          <cell r="C2035" t="str">
            <v>m</v>
          </cell>
          <cell r="D2035">
            <v>31.12</v>
          </cell>
          <cell r="E2035">
            <v>15.01</v>
          </cell>
          <cell r="F2035">
            <v>46.13</v>
          </cell>
        </row>
        <row r="2036">
          <cell r="A2036" t="str">
            <v>390608</v>
          </cell>
          <cell r="B2036" t="str">
            <v>Cabo de cobre de 95 mm², tensão de isolamento 8,7/15 kV - isolação EPR 90°C</v>
          </cell>
          <cell r="C2036" t="str">
            <v>m</v>
          </cell>
          <cell r="D2036">
            <v>56.81</v>
          </cell>
          <cell r="E2036">
            <v>20.77</v>
          </cell>
          <cell r="F2036">
            <v>77.58</v>
          </cell>
        </row>
        <row r="2037">
          <cell r="A2037" t="str">
            <v>390702</v>
          </cell>
          <cell r="B2037" t="str">
            <v>Cabo de cobre de 2,5 mm², isolamento 0,6/1 kV - isolação EPR 90°C</v>
          </cell>
          <cell r="C2037" t="str">
            <v>m</v>
          </cell>
          <cell r="D2037">
            <v>1.1100000000000001</v>
          </cell>
          <cell r="E2037">
            <v>1.1399999999999999</v>
          </cell>
          <cell r="F2037">
            <v>2.25</v>
          </cell>
        </row>
        <row r="2038">
          <cell r="A2038" t="str">
            <v>390703</v>
          </cell>
          <cell r="B2038" t="str">
            <v>Cabo de cobre de 4 mm², isolamento 0,6/1 kV - isolação EPR 90°C</v>
          </cell>
          <cell r="C2038" t="str">
            <v>m</v>
          </cell>
          <cell r="D2038">
            <v>1.57</v>
          </cell>
          <cell r="E2038">
            <v>1.36</v>
          </cell>
          <cell r="F2038">
            <v>2.93</v>
          </cell>
        </row>
        <row r="2039">
          <cell r="A2039" t="str">
            <v>390704</v>
          </cell>
          <cell r="B2039" t="str">
            <v>Cabo de cobre de 6 mm², isolamento 0,6/1 kV - isolação EPR 90°C</v>
          </cell>
          <cell r="C2039" t="str">
            <v>m</v>
          </cell>
          <cell r="D2039">
            <v>2.1800000000000002</v>
          </cell>
          <cell r="E2039">
            <v>1.59</v>
          </cell>
          <cell r="F2039">
            <v>3.77</v>
          </cell>
        </row>
        <row r="2040">
          <cell r="A2040" t="str">
            <v>390705</v>
          </cell>
          <cell r="B2040" t="str">
            <v>Cabo de cobre de 10 mm², isolamento 0,6/1 kV - isolação EPR 90°C</v>
          </cell>
          <cell r="C2040" t="str">
            <v>m</v>
          </cell>
          <cell r="D2040">
            <v>3.96</v>
          </cell>
          <cell r="E2040">
            <v>1.82</v>
          </cell>
          <cell r="F2040">
            <v>5.78</v>
          </cell>
        </row>
        <row r="2041">
          <cell r="A2041" t="str">
            <v>390706</v>
          </cell>
          <cell r="B2041" t="str">
            <v>Cabo de cobre de 16 mm², isolamento 0,6/1 kV - isolação EPR 90°C</v>
          </cell>
          <cell r="C2041" t="str">
            <v>m</v>
          </cell>
          <cell r="D2041">
            <v>6.07</v>
          </cell>
          <cell r="E2041">
            <v>2.0499999999999998</v>
          </cell>
          <cell r="F2041">
            <v>8.1199999999999992</v>
          </cell>
        </row>
        <row r="2042">
          <cell r="A2042" t="str">
            <v>390707</v>
          </cell>
          <cell r="B2042" t="str">
            <v>Cabo de cobre de 25 mm², isolamento 0,6/1 kV - isolação EPR 90°C</v>
          </cell>
          <cell r="C2042" t="str">
            <v>m</v>
          </cell>
          <cell r="D2042">
            <v>9.16</v>
          </cell>
          <cell r="E2042">
            <v>2.27</v>
          </cell>
          <cell r="F2042">
            <v>11.43</v>
          </cell>
        </row>
        <row r="2043">
          <cell r="A2043" t="str">
            <v>390708</v>
          </cell>
          <cell r="B2043" t="str">
            <v>Cabo de cobre de 35 mm², isolamento 0,6/1 kV - isolação EPR 90°C</v>
          </cell>
          <cell r="C2043" t="str">
            <v>m</v>
          </cell>
          <cell r="D2043">
            <v>12.41</v>
          </cell>
          <cell r="E2043">
            <v>3.41</v>
          </cell>
          <cell r="F2043">
            <v>15.82</v>
          </cell>
        </row>
        <row r="2044">
          <cell r="A2044" t="str">
            <v>390709</v>
          </cell>
          <cell r="B2044" t="str">
            <v>Cabo de cobre de 50 mm², isolamento 0,6/1 kV - isolação EPR 90°C</v>
          </cell>
          <cell r="C2044" t="str">
            <v>m</v>
          </cell>
          <cell r="D2044">
            <v>17.8</v>
          </cell>
          <cell r="E2044">
            <v>4.55</v>
          </cell>
          <cell r="F2044">
            <v>22.35</v>
          </cell>
        </row>
        <row r="2045">
          <cell r="A2045" t="str">
            <v>390710</v>
          </cell>
          <cell r="B2045" t="str">
            <v>Cabo de cobre de 70 mm², isolamento 0,6/1 kV - isolação EPR 90°C</v>
          </cell>
          <cell r="C2045" t="str">
            <v>m</v>
          </cell>
          <cell r="D2045">
            <v>24.88</v>
          </cell>
          <cell r="E2045">
            <v>5.69</v>
          </cell>
          <cell r="F2045">
            <v>30.57</v>
          </cell>
        </row>
        <row r="2046">
          <cell r="A2046" t="str">
            <v>390711</v>
          </cell>
          <cell r="B2046" t="str">
            <v>Cabo de cobre de 95 mm², isolamento 0,6/1 kV - isolação EPR 90°C</v>
          </cell>
          <cell r="C2046" t="str">
            <v>m</v>
          </cell>
          <cell r="D2046">
            <v>33.07</v>
          </cell>
          <cell r="E2046">
            <v>6.82</v>
          </cell>
          <cell r="F2046">
            <v>39.89</v>
          </cell>
        </row>
        <row r="2047">
          <cell r="A2047" t="str">
            <v>390712</v>
          </cell>
          <cell r="B2047" t="str">
            <v>Cabo de cobre de 120 mm², isolamento 0,6/1 kV - isolação EPR 90°C</v>
          </cell>
          <cell r="C2047" t="str">
            <v>m</v>
          </cell>
          <cell r="D2047">
            <v>42.75</v>
          </cell>
          <cell r="E2047">
            <v>7.96</v>
          </cell>
          <cell r="F2047">
            <v>50.71</v>
          </cell>
        </row>
        <row r="2048">
          <cell r="A2048" t="str">
            <v>390713</v>
          </cell>
          <cell r="B2048" t="str">
            <v>Cabo de cobre de 150 mm², isolamento 0,6/1 kV - isolação EPR 90°C</v>
          </cell>
          <cell r="C2048" t="str">
            <v>m</v>
          </cell>
          <cell r="D2048">
            <v>53.43</v>
          </cell>
          <cell r="E2048">
            <v>9.1</v>
          </cell>
          <cell r="F2048">
            <v>62.53</v>
          </cell>
        </row>
        <row r="2049">
          <cell r="A2049" t="str">
            <v>390714</v>
          </cell>
          <cell r="B2049" t="str">
            <v>Cabo de cobre de 185 mm², isolamento 0,6/1 kV - isolação EPR 90°C</v>
          </cell>
          <cell r="C2049" t="str">
            <v>m</v>
          </cell>
          <cell r="D2049">
            <v>63.99</v>
          </cell>
          <cell r="E2049">
            <v>10.23</v>
          </cell>
          <cell r="F2049">
            <v>74.22</v>
          </cell>
        </row>
        <row r="2050">
          <cell r="A2050" t="str">
            <v>390715</v>
          </cell>
          <cell r="B2050" t="str">
            <v>Cabo de cobre de 240 mm², isolamento 0,6/1 kV - isolação EPR 90°C</v>
          </cell>
          <cell r="C2050" t="str">
            <v>m</v>
          </cell>
          <cell r="D2050">
            <v>84.04</v>
          </cell>
          <cell r="E2050">
            <v>11.370000000000001</v>
          </cell>
          <cell r="F2050">
            <v>95.41</v>
          </cell>
        </row>
        <row r="2051">
          <cell r="A2051" t="str">
            <v>390716</v>
          </cell>
          <cell r="B2051" t="str">
            <v>Cabo de cobre de 300 mm², isolamento 0,6/1 kV - isolação EPR 90°C</v>
          </cell>
          <cell r="C2051" t="str">
            <v>m</v>
          </cell>
          <cell r="D2051">
            <v>110.64</v>
          </cell>
          <cell r="E2051">
            <v>12.51</v>
          </cell>
          <cell r="F2051">
            <v>123.15</v>
          </cell>
        </row>
        <row r="2052">
          <cell r="A2052" t="str">
            <v>390717</v>
          </cell>
          <cell r="B2052" t="str">
            <v>Cabo de cobre de 400 mm², isolamento 0,6/1 kV - isolação EPR 90°C</v>
          </cell>
          <cell r="C2052" t="str">
            <v>m</v>
          </cell>
          <cell r="D2052">
            <v>126.67</v>
          </cell>
          <cell r="E2052">
            <v>13.64</v>
          </cell>
          <cell r="F2052">
            <v>140.31</v>
          </cell>
        </row>
        <row r="2053">
          <cell r="A2053" t="str">
            <v>390718</v>
          </cell>
          <cell r="B2053" t="str">
            <v>Cabo de cobre de 500 mm², isolamento 0,6/1 kV - isolação EPR 90°C</v>
          </cell>
          <cell r="C2053" t="str">
            <v>m</v>
          </cell>
          <cell r="D2053">
            <v>173.45000000000002</v>
          </cell>
          <cell r="E2053">
            <v>14.780000000000001</v>
          </cell>
          <cell r="F2053">
            <v>188.23</v>
          </cell>
        </row>
        <row r="2054">
          <cell r="A2054" t="str">
            <v>390801</v>
          </cell>
          <cell r="B2054" t="str">
            <v>Cabo de cobre de 3x1,5 mm², isolamento 0,6/1 kV - isolação EPR 90°C</v>
          </cell>
          <cell r="C2054" t="str">
            <v>m</v>
          </cell>
          <cell r="D2054">
            <v>2.25</v>
          </cell>
          <cell r="E2054">
            <v>2.73</v>
          </cell>
          <cell r="F2054">
            <v>4.9800000000000004</v>
          </cell>
        </row>
        <row r="2055">
          <cell r="A2055" t="str">
            <v>390802</v>
          </cell>
          <cell r="B2055" t="str">
            <v>Cabo de cobre de 3x2,5 mm², isolamento 0,6/1 kV - isolação EPR 90°C</v>
          </cell>
          <cell r="C2055" t="str">
            <v>m</v>
          </cell>
          <cell r="D2055">
            <v>3.41</v>
          </cell>
          <cell r="E2055">
            <v>3.41</v>
          </cell>
          <cell r="F2055">
            <v>6.82</v>
          </cell>
        </row>
        <row r="2056">
          <cell r="A2056" t="str">
            <v>390803</v>
          </cell>
          <cell r="B2056" t="str">
            <v>Cabo de cobre de 3x4 mm², isolamento 0,6/1 kV - isolação EPR 90°C</v>
          </cell>
          <cell r="C2056" t="str">
            <v>m</v>
          </cell>
          <cell r="D2056">
            <v>4.95</v>
          </cell>
          <cell r="E2056">
            <v>4.09</v>
          </cell>
          <cell r="F2056">
            <v>9.0399999999999991</v>
          </cell>
        </row>
        <row r="2057">
          <cell r="A2057" t="str">
            <v>390804</v>
          </cell>
          <cell r="B2057" t="str">
            <v>Cabo de cobre de 3x6 mm², isolamento 0,6/1 kV - isolação EPR 90°C</v>
          </cell>
          <cell r="C2057" t="str">
            <v>m</v>
          </cell>
          <cell r="D2057">
            <v>7.25</v>
          </cell>
          <cell r="E2057">
            <v>4.7699999999999996</v>
          </cell>
          <cell r="F2057">
            <v>12.02</v>
          </cell>
        </row>
        <row r="2058">
          <cell r="A2058" t="str">
            <v>390805</v>
          </cell>
          <cell r="B2058" t="str">
            <v>Cabo de cobre de 3x10 mm², isolamento 0,6/1 kV - isolação EPR 90°C</v>
          </cell>
          <cell r="C2058" t="str">
            <v>m</v>
          </cell>
          <cell r="D2058">
            <v>12.01</v>
          </cell>
          <cell r="E2058">
            <v>5.46</v>
          </cell>
          <cell r="F2058">
            <v>17.47</v>
          </cell>
        </row>
        <row r="2059">
          <cell r="A2059" t="str">
            <v>390806</v>
          </cell>
          <cell r="B2059" t="str">
            <v>Cabo de cobre de 3x16 mm², isolamento 0,6/1 kV - isolação EPR 90°C</v>
          </cell>
          <cell r="C2059" t="str">
            <v>m</v>
          </cell>
          <cell r="D2059">
            <v>19.170000000000002</v>
          </cell>
          <cell r="E2059">
            <v>6.1400000000000006</v>
          </cell>
          <cell r="F2059">
            <v>25.310000000000002</v>
          </cell>
        </row>
        <row r="2060">
          <cell r="A2060" t="str">
            <v>390807</v>
          </cell>
          <cell r="B2060" t="str">
            <v>Cabo de cobre de 3x25 mm², isolamento 0,6/1 kV - isolação EPR 90°C</v>
          </cell>
          <cell r="C2060" t="str">
            <v>m</v>
          </cell>
          <cell r="D2060">
            <v>27.71</v>
          </cell>
          <cell r="E2060">
            <v>6.82</v>
          </cell>
          <cell r="F2060">
            <v>34.53</v>
          </cell>
        </row>
        <row r="2061">
          <cell r="A2061" t="str">
            <v>390808</v>
          </cell>
          <cell r="B2061" t="str">
            <v>Cabo de cobre de 3x35 mm², isolamento 0,6/1 kV - isolação EPR 90°C</v>
          </cell>
          <cell r="C2061" t="str">
            <v>m</v>
          </cell>
          <cell r="D2061">
            <v>39.24</v>
          </cell>
          <cell r="E2061">
            <v>6.82</v>
          </cell>
          <cell r="F2061">
            <v>46.06</v>
          </cell>
        </row>
        <row r="2062">
          <cell r="A2062" t="str">
            <v>390901</v>
          </cell>
          <cell r="B2062" t="str">
            <v>Conector terminal tipo BNC para cabo coaxial tipo RG 59</v>
          </cell>
          <cell r="C2062" t="str">
            <v>un</v>
          </cell>
          <cell r="D2062">
            <v>3.94</v>
          </cell>
          <cell r="E2062">
            <v>2.27</v>
          </cell>
          <cell r="F2062">
            <v>6.21</v>
          </cell>
        </row>
        <row r="2063">
          <cell r="A2063" t="str">
            <v>390902</v>
          </cell>
          <cell r="B2063" t="str">
            <v>Conector split-bolt para cabo de 25 mm², latão, simples</v>
          </cell>
          <cell r="C2063" t="str">
            <v>un</v>
          </cell>
          <cell r="D2063">
            <v>3.3200000000000003</v>
          </cell>
          <cell r="E2063">
            <v>2.27</v>
          </cell>
          <cell r="F2063">
            <v>5.59</v>
          </cell>
        </row>
        <row r="2064">
          <cell r="A2064" t="str">
            <v>390903</v>
          </cell>
          <cell r="B2064" t="str">
            <v>Conector de emenda tipo BNC, para cabo coaxial RG 59</v>
          </cell>
          <cell r="C2064" t="str">
            <v>un</v>
          </cell>
          <cell r="D2064">
            <v>2.91</v>
          </cell>
          <cell r="E2064">
            <v>2.27</v>
          </cell>
          <cell r="F2064">
            <v>5.18</v>
          </cell>
        </row>
        <row r="2065">
          <cell r="A2065" t="str">
            <v>390904</v>
          </cell>
          <cell r="B2065" t="str">
            <v>Conector split-bolt para cabo de 35 mm², latão, simples</v>
          </cell>
          <cell r="C2065" t="str">
            <v>un</v>
          </cell>
          <cell r="D2065">
            <v>3.52</v>
          </cell>
          <cell r="E2065">
            <v>2.27</v>
          </cell>
          <cell r="F2065">
            <v>5.79</v>
          </cell>
        </row>
        <row r="2066">
          <cell r="A2066" t="str">
            <v>390906</v>
          </cell>
          <cell r="B2066" t="str">
            <v>Conector split-bolt para cabo de 50 mm², latão, simples</v>
          </cell>
          <cell r="C2066" t="str">
            <v>un</v>
          </cell>
          <cell r="D2066">
            <v>4.47</v>
          </cell>
          <cell r="E2066">
            <v>2.27</v>
          </cell>
          <cell r="F2066">
            <v>6.74</v>
          </cell>
        </row>
        <row r="2067">
          <cell r="A2067" t="str">
            <v>390908</v>
          </cell>
          <cell r="B2067" t="str">
            <v>Conector split-bolt para cabo de 70 mm², latão, simples</v>
          </cell>
          <cell r="C2067" t="str">
            <v>un</v>
          </cell>
          <cell r="D2067">
            <v>6.97</v>
          </cell>
          <cell r="E2067">
            <v>2.27</v>
          </cell>
          <cell r="F2067">
            <v>9.24</v>
          </cell>
        </row>
        <row r="2068">
          <cell r="A2068" t="str">
            <v>390910</v>
          </cell>
          <cell r="B2068" t="str">
            <v>Conector split-bolt para cabo de 25 mm², latão, com rabicho</v>
          </cell>
          <cell r="C2068" t="str">
            <v>un</v>
          </cell>
          <cell r="D2068">
            <v>4.79</v>
          </cell>
          <cell r="E2068">
            <v>2.27</v>
          </cell>
          <cell r="F2068">
            <v>7.0600000000000005</v>
          </cell>
        </row>
        <row r="2069">
          <cell r="A2069" t="str">
            <v>390912</v>
          </cell>
          <cell r="B2069" t="str">
            <v>Conector split-bolt para cabo de 35 mm², latão, com rabicho</v>
          </cell>
          <cell r="C2069" t="str">
            <v>un</v>
          </cell>
          <cell r="D2069">
            <v>5.8100000000000005</v>
          </cell>
          <cell r="E2069">
            <v>2.27</v>
          </cell>
          <cell r="F2069">
            <v>8.08</v>
          </cell>
        </row>
        <row r="2070">
          <cell r="A2070" t="str">
            <v>390914</v>
          </cell>
          <cell r="B2070" t="str">
            <v>Conector split-bolt para cabo de 50 mm², latão, com rabicho</v>
          </cell>
          <cell r="C2070" t="str">
            <v>un</v>
          </cell>
          <cell r="D2070">
            <v>6.57</v>
          </cell>
          <cell r="E2070">
            <v>2.27</v>
          </cell>
          <cell r="F2070">
            <v>8.84</v>
          </cell>
        </row>
        <row r="2071">
          <cell r="A2071" t="str">
            <v>390916</v>
          </cell>
          <cell r="B2071" t="str">
            <v>Conector split-bolt para cabo de 70 mm², latão, com rabicho</v>
          </cell>
          <cell r="C2071" t="str">
            <v>un</v>
          </cell>
          <cell r="D2071">
            <v>9.43</v>
          </cell>
          <cell r="E2071">
            <v>2.27</v>
          </cell>
          <cell r="F2071">
            <v>11.700000000000001</v>
          </cell>
        </row>
        <row r="2072">
          <cell r="A2072" t="str">
            <v>390919</v>
          </cell>
          <cell r="B2072" t="str">
            <v>Conector de passagem com sistema de conexão por parafuso, para cabos de 10 até 35 mm², inclusive sistema de fixação</v>
          </cell>
          <cell r="C2072" t="str">
            <v>un</v>
          </cell>
          <cell r="D2072">
            <v>5.16</v>
          </cell>
          <cell r="E2072">
            <v>3.41</v>
          </cell>
          <cell r="F2072">
            <v>8.57</v>
          </cell>
        </row>
        <row r="2073">
          <cell r="A2073" t="str">
            <v>391001</v>
          </cell>
          <cell r="B2073" t="str">
            <v>Terminal de pressão/compressão para cabo de 300 mm²</v>
          </cell>
          <cell r="C2073" t="str">
            <v>un</v>
          </cell>
          <cell r="D2073">
            <v>20.41</v>
          </cell>
          <cell r="E2073">
            <v>4.55</v>
          </cell>
          <cell r="F2073">
            <v>24.96</v>
          </cell>
        </row>
        <row r="2074">
          <cell r="A2074" t="str">
            <v>391005</v>
          </cell>
          <cell r="B2074" t="str">
            <v>Terminal de compressão para cabo de 2,5 mm²</v>
          </cell>
          <cell r="C2074" t="str">
            <v>un</v>
          </cell>
          <cell r="D2074">
            <v>0.35000000000000003</v>
          </cell>
          <cell r="E2074">
            <v>1.82</v>
          </cell>
          <cell r="F2074">
            <v>2.17</v>
          </cell>
        </row>
        <row r="2075">
          <cell r="A2075" t="str">
            <v>391006</v>
          </cell>
          <cell r="B2075" t="str">
            <v>Terminal de pressão/compressão para cabo de 6 até 10 mm²</v>
          </cell>
          <cell r="C2075" t="str">
            <v>un</v>
          </cell>
          <cell r="D2075">
            <v>2.15</v>
          </cell>
          <cell r="E2075">
            <v>3.41</v>
          </cell>
          <cell r="F2075">
            <v>5.5600000000000005</v>
          </cell>
        </row>
        <row r="2076">
          <cell r="A2076" t="str">
            <v>391008</v>
          </cell>
          <cell r="B2076" t="str">
            <v>Terminal de pressão/compressão para cabo de 16 mm²</v>
          </cell>
          <cell r="C2076" t="str">
            <v>un</v>
          </cell>
          <cell r="D2076">
            <v>2.64</v>
          </cell>
          <cell r="E2076">
            <v>3.41</v>
          </cell>
          <cell r="F2076">
            <v>6.05</v>
          </cell>
        </row>
        <row r="2077">
          <cell r="A2077" t="str">
            <v>391012</v>
          </cell>
          <cell r="B2077" t="str">
            <v>Terminal de pressão/compressão para cabo de 25 mm²</v>
          </cell>
          <cell r="C2077" t="str">
            <v>un</v>
          </cell>
          <cell r="D2077">
            <v>2.7800000000000002</v>
          </cell>
          <cell r="E2077">
            <v>3.41</v>
          </cell>
          <cell r="F2077">
            <v>6.19</v>
          </cell>
        </row>
        <row r="2078">
          <cell r="A2078" t="str">
            <v>391013</v>
          </cell>
          <cell r="B2078" t="str">
            <v>Terminal de pressão/compressão para cabo de 35 mm²</v>
          </cell>
          <cell r="C2078" t="str">
            <v>un</v>
          </cell>
          <cell r="D2078">
            <v>2.87</v>
          </cell>
          <cell r="E2078">
            <v>3.41</v>
          </cell>
          <cell r="F2078">
            <v>6.28</v>
          </cell>
        </row>
        <row r="2079">
          <cell r="A2079" t="str">
            <v>391016</v>
          </cell>
          <cell r="B2079" t="str">
            <v>Terminal de pressão/compressão para cabo de 50 mm²</v>
          </cell>
          <cell r="C2079" t="str">
            <v>un</v>
          </cell>
          <cell r="D2079">
            <v>3.95</v>
          </cell>
          <cell r="E2079">
            <v>3.41</v>
          </cell>
          <cell r="F2079">
            <v>7.36</v>
          </cell>
        </row>
        <row r="2080">
          <cell r="A2080" t="str">
            <v>391020</v>
          </cell>
          <cell r="B2080" t="str">
            <v>Terminal de pressão/compressão para cabo de 70 mm²</v>
          </cell>
          <cell r="C2080" t="str">
            <v>un</v>
          </cell>
          <cell r="D2080">
            <v>4.17</v>
          </cell>
          <cell r="E2080">
            <v>3.41</v>
          </cell>
          <cell r="F2080">
            <v>7.58</v>
          </cell>
        </row>
        <row r="2081">
          <cell r="A2081" t="str">
            <v>391024</v>
          </cell>
          <cell r="B2081" t="str">
            <v>Terminal de pressão/compressão para cabo de 95 mm²</v>
          </cell>
          <cell r="C2081" t="str">
            <v>un</v>
          </cell>
          <cell r="D2081">
            <v>6.55</v>
          </cell>
          <cell r="E2081">
            <v>3.41</v>
          </cell>
          <cell r="F2081">
            <v>9.9600000000000009</v>
          </cell>
        </row>
        <row r="2082">
          <cell r="A2082" t="str">
            <v>391025</v>
          </cell>
          <cell r="B2082" t="str">
            <v>Terminal de pressão/compressão para cabo de 150 mm²</v>
          </cell>
          <cell r="C2082" t="str">
            <v>un</v>
          </cell>
          <cell r="D2082">
            <v>8.9700000000000006</v>
          </cell>
          <cell r="E2082">
            <v>4.55</v>
          </cell>
          <cell r="F2082">
            <v>13.52</v>
          </cell>
        </row>
        <row r="2083">
          <cell r="A2083" t="str">
            <v>391026</v>
          </cell>
          <cell r="B2083" t="str">
            <v>Terminal de pressão/compressão para cabo de 120 mm²</v>
          </cell>
          <cell r="C2083" t="str">
            <v>un</v>
          </cell>
          <cell r="D2083">
            <v>9.42</v>
          </cell>
          <cell r="E2083">
            <v>4.55</v>
          </cell>
          <cell r="F2083">
            <v>13.97</v>
          </cell>
        </row>
        <row r="2084">
          <cell r="A2084" t="str">
            <v>391028</v>
          </cell>
          <cell r="B2084" t="str">
            <v>Terminal de pressão/compressão para cabo de 185 mm²</v>
          </cell>
          <cell r="C2084" t="str">
            <v>un</v>
          </cell>
          <cell r="D2084">
            <v>11.21</v>
          </cell>
          <cell r="E2084">
            <v>4.55</v>
          </cell>
          <cell r="F2084">
            <v>15.76</v>
          </cell>
        </row>
        <row r="2085">
          <cell r="A2085" t="str">
            <v>391030</v>
          </cell>
          <cell r="B2085" t="str">
            <v>Terminal de pressão/compressão para cabo de 240 mm²</v>
          </cell>
          <cell r="C2085" t="str">
            <v>un</v>
          </cell>
          <cell r="D2085">
            <v>13.21</v>
          </cell>
          <cell r="E2085">
            <v>4.55</v>
          </cell>
          <cell r="F2085">
            <v>17.760000000000002</v>
          </cell>
        </row>
        <row r="2086">
          <cell r="A2086" t="str">
            <v>391102</v>
          </cell>
          <cell r="B2086" t="str">
            <v>Cabo telefônico CI, com 10 pares de 0,50 mm, para centrais telefônicas, equipamentos e rede interna</v>
          </cell>
          <cell r="C2086" t="str">
            <v>m</v>
          </cell>
          <cell r="D2086">
            <v>2.73</v>
          </cell>
          <cell r="E2086">
            <v>3.41</v>
          </cell>
          <cell r="F2086">
            <v>6.1400000000000006</v>
          </cell>
        </row>
        <row r="2087">
          <cell r="A2087" t="str">
            <v>391104</v>
          </cell>
          <cell r="B2087" t="str">
            <v>Cabo telefônico CI, com 20 pares de 0,50 mm, para centrais telefônicas, equipamentos e rede interna</v>
          </cell>
          <cell r="C2087" t="str">
            <v>m</v>
          </cell>
          <cell r="D2087">
            <v>4.82</v>
          </cell>
          <cell r="E2087">
            <v>3.41</v>
          </cell>
          <cell r="F2087">
            <v>8.23</v>
          </cell>
        </row>
        <row r="2088">
          <cell r="A2088" t="str">
            <v>391108</v>
          </cell>
          <cell r="B2088" t="str">
            <v>Cabo telefônico CI, com 50 pares de 0,50 mm, para centrais telefônicas, equipamentos e rede interna</v>
          </cell>
          <cell r="C2088" t="str">
            <v>m</v>
          </cell>
          <cell r="D2088">
            <v>11.66</v>
          </cell>
          <cell r="E2088">
            <v>3.41</v>
          </cell>
          <cell r="F2088">
            <v>15.07</v>
          </cell>
        </row>
        <row r="2089">
          <cell r="A2089" t="str">
            <v>391109</v>
          </cell>
          <cell r="B2089" t="str">
            <v>Fio telefônico tipo FI-60, para ligação de aparelhos telefônicos</v>
          </cell>
          <cell r="C2089" t="str">
            <v>m</v>
          </cell>
          <cell r="D2089">
            <v>0.26</v>
          </cell>
          <cell r="E2089">
            <v>1.82</v>
          </cell>
          <cell r="F2089">
            <v>2.08</v>
          </cell>
        </row>
        <row r="2090">
          <cell r="A2090" t="str">
            <v>391111</v>
          </cell>
          <cell r="B2090" t="str">
            <v>Fio telefônico externo tipo FE-160</v>
          </cell>
          <cell r="C2090" t="str">
            <v>m</v>
          </cell>
          <cell r="D2090">
            <v>0.93</v>
          </cell>
          <cell r="E2090">
            <v>6.82</v>
          </cell>
          <cell r="F2090">
            <v>7.75</v>
          </cell>
        </row>
        <row r="2091">
          <cell r="A2091" t="str">
            <v>391112</v>
          </cell>
          <cell r="B2091" t="str">
            <v>Cabo telefônico CTP-APL-SN, com 10 pares de 0,50 mm, para cotos de transição em caixas e entradas</v>
          </cell>
          <cell r="C2091" t="str">
            <v>m</v>
          </cell>
          <cell r="D2091">
            <v>3.56</v>
          </cell>
          <cell r="E2091">
            <v>2.73</v>
          </cell>
          <cell r="F2091">
            <v>6.29</v>
          </cell>
        </row>
        <row r="2092">
          <cell r="A2092" t="str">
            <v>391119</v>
          </cell>
          <cell r="B2092" t="str">
            <v>Cabo telefônico CCE-APL, com 4 pares de 0,50 mm, para conexões em rede externa</v>
          </cell>
          <cell r="C2092" t="str">
            <v>m</v>
          </cell>
          <cell r="D2092">
            <v>1.58</v>
          </cell>
          <cell r="E2092">
            <v>2.27</v>
          </cell>
          <cell r="F2092">
            <v>3.85</v>
          </cell>
        </row>
        <row r="2093">
          <cell r="A2093" t="str">
            <v>391120</v>
          </cell>
          <cell r="B2093" t="str">
            <v>Cabo telefônico secundário de distribuição CTP-APL, com 10 pares de 0,50 mm, para rede externa</v>
          </cell>
          <cell r="C2093" t="str">
            <v>m</v>
          </cell>
          <cell r="D2093">
            <v>3.18</v>
          </cell>
          <cell r="E2093">
            <v>2.73</v>
          </cell>
          <cell r="F2093">
            <v>5.91</v>
          </cell>
        </row>
        <row r="2094">
          <cell r="A2094" t="str">
            <v>391121</v>
          </cell>
          <cell r="B2094" t="str">
            <v>Cabo telefônico secundário de distribuição CTP-APL, com 20 pares de 0,50 mm, para rede externa</v>
          </cell>
          <cell r="C2094" t="str">
            <v>m</v>
          </cell>
          <cell r="D2094">
            <v>5.08</v>
          </cell>
          <cell r="E2094">
            <v>2.95</v>
          </cell>
          <cell r="F2094">
            <v>8.0299999999999994</v>
          </cell>
        </row>
        <row r="2095">
          <cell r="A2095" t="str">
            <v>391123</v>
          </cell>
          <cell r="B2095" t="str">
            <v>Cabo telefônico secundário de distribuição CTP-APL, com 50 pares de 0,50 mm, para rede externa</v>
          </cell>
          <cell r="C2095" t="str">
            <v>m</v>
          </cell>
          <cell r="D2095">
            <v>10.66</v>
          </cell>
          <cell r="E2095">
            <v>3.63</v>
          </cell>
          <cell r="F2095">
            <v>14.290000000000001</v>
          </cell>
        </row>
        <row r="2096">
          <cell r="A2096" t="str">
            <v>391124</v>
          </cell>
          <cell r="B2096" t="str">
            <v>Cabo telefônico secundário de distribuição CTP-APL, com 100 pares de 0,50 mm, para rede externa</v>
          </cell>
          <cell r="C2096" t="str">
            <v>m</v>
          </cell>
          <cell r="D2096">
            <v>19.579999999999998</v>
          </cell>
          <cell r="E2096">
            <v>4.7699999999999996</v>
          </cell>
          <cell r="F2096">
            <v>24.35</v>
          </cell>
        </row>
        <row r="2097">
          <cell r="A2097" t="str">
            <v>391127</v>
          </cell>
          <cell r="B2097" t="str">
            <v>Cabo telefônico secundário de distribuição CTP-APL-G, com 10 pares de 0,50 mm, para rede subterrânea</v>
          </cell>
          <cell r="C2097" t="str">
            <v>m</v>
          </cell>
          <cell r="D2097">
            <v>4.8600000000000003</v>
          </cell>
          <cell r="E2097">
            <v>2.73</v>
          </cell>
          <cell r="F2097">
            <v>7.59</v>
          </cell>
        </row>
        <row r="2098">
          <cell r="A2098" t="str">
            <v>391128</v>
          </cell>
          <cell r="B2098" t="str">
            <v>Cabo telefônico secundário de distribuição CTP-APL-G, com 20 pares de 0,50 mm, para rede subterrânea</v>
          </cell>
          <cell r="C2098" t="str">
            <v>m</v>
          </cell>
          <cell r="D2098">
            <v>7.49</v>
          </cell>
          <cell r="E2098">
            <v>2.95</v>
          </cell>
          <cell r="F2098">
            <v>10.44</v>
          </cell>
        </row>
        <row r="2099">
          <cell r="A2099" t="str">
            <v>391130</v>
          </cell>
          <cell r="B2099" t="str">
            <v>Cabo telefônico secundário de distribuição CTP-APL-G, com 50 pares de 0,50 mm, para rede subterrânea</v>
          </cell>
          <cell r="C2099" t="str">
            <v>m</v>
          </cell>
          <cell r="D2099">
            <v>14.89</v>
          </cell>
          <cell r="E2099">
            <v>3.63</v>
          </cell>
          <cell r="F2099">
            <v>18.52</v>
          </cell>
        </row>
        <row r="2100">
          <cell r="A2100" t="str">
            <v>391140</v>
          </cell>
          <cell r="B2100" t="str">
            <v>Cabo telefônico secundário de distribuição CTP-APL, com 10 pares de 0,65 mm, para rede externa</v>
          </cell>
          <cell r="C2100" t="str">
            <v>m</v>
          </cell>
          <cell r="D2100">
            <v>4.37</v>
          </cell>
          <cell r="E2100">
            <v>2.73</v>
          </cell>
          <cell r="F2100">
            <v>7.1000000000000005</v>
          </cell>
        </row>
        <row r="2101">
          <cell r="A2101" t="str">
            <v>391141</v>
          </cell>
          <cell r="B2101" t="str">
            <v>Cabo telefônico secundário de distribuição CTP-APL, com 20 pares de 0,65 mm, para rede externa</v>
          </cell>
          <cell r="C2101" t="str">
            <v>m</v>
          </cell>
          <cell r="D2101">
            <v>6.83</v>
          </cell>
          <cell r="E2101">
            <v>2.95</v>
          </cell>
          <cell r="F2101">
            <v>9.7799999999999994</v>
          </cell>
        </row>
        <row r="2102">
          <cell r="A2102" t="str">
            <v>391143</v>
          </cell>
          <cell r="B2102" t="str">
            <v>Cabo telefônico secundário de distribuição CTP-APL, com 50 pares de 0,65 mm, para rede externa</v>
          </cell>
          <cell r="C2102" t="str">
            <v>m</v>
          </cell>
          <cell r="D2102">
            <v>14.540000000000001</v>
          </cell>
          <cell r="E2102">
            <v>3.63</v>
          </cell>
          <cell r="F2102">
            <v>18.170000000000002</v>
          </cell>
        </row>
        <row r="2103">
          <cell r="A2103" t="str">
            <v>391201</v>
          </cell>
          <cell r="B2103" t="str">
            <v>Cabo de cobre flexível ´PP´ 3x1,5 mm², isolamento 750 V - isolação em PVC 70°C</v>
          </cell>
          <cell r="C2103" t="str">
            <v>m</v>
          </cell>
          <cell r="D2103">
            <v>2.0699999999999998</v>
          </cell>
          <cell r="E2103">
            <v>2.73</v>
          </cell>
          <cell r="F2103">
            <v>4.8</v>
          </cell>
        </row>
        <row r="2104">
          <cell r="A2104" t="str">
            <v>391205</v>
          </cell>
          <cell r="B2104" t="str">
            <v>Cabo de cobre flexível ´PP´ 3x2,5 mm², isolamento 750 V - isolação em PVC 70°C</v>
          </cell>
          <cell r="C2104" t="str">
            <v>m</v>
          </cell>
          <cell r="D2104">
            <v>3.19</v>
          </cell>
          <cell r="E2104">
            <v>3.41</v>
          </cell>
          <cell r="F2104">
            <v>6.6000000000000005</v>
          </cell>
        </row>
        <row r="2105">
          <cell r="A2105" t="str">
            <v>391206</v>
          </cell>
          <cell r="B2105" t="str">
            <v>Cabo de cobre flexível ´PP´ 3x4 mm², isolamento 750 V - isolação em PVC 70°C</v>
          </cell>
          <cell r="C2105" t="str">
            <v>m</v>
          </cell>
          <cell r="D2105">
            <v>5.2700000000000005</v>
          </cell>
          <cell r="E2105">
            <v>4.09</v>
          </cell>
          <cell r="F2105">
            <v>9.36</v>
          </cell>
        </row>
        <row r="2106">
          <cell r="A2106" t="str">
            <v>391207</v>
          </cell>
          <cell r="B2106" t="str">
            <v>Cabo de cobre flexível ´PP´ 3x6 mm², isolamento 750 V - isolação em PVC 70°C</v>
          </cell>
          <cell r="C2106" t="str">
            <v>m</v>
          </cell>
          <cell r="D2106">
            <v>7.18</v>
          </cell>
          <cell r="E2106">
            <v>4.7699999999999996</v>
          </cell>
          <cell r="F2106">
            <v>11.950000000000001</v>
          </cell>
        </row>
        <row r="2107">
          <cell r="A2107" t="str">
            <v>391208</v>
          </cell>
          <cell r="B2107" t="str">
            <v>Cabo de cobre flexível ´PP´ 3x10 mm², isolamento 750 V - isolação em PVC 70°C</v>
          </cell>
          <cell r="C2107" t="str">
            <v>m</v>
          </cell>
          <cell r="D2107">
            <v>10.44</v>
          </cell>
          <cell r="E2107">
            <v>5.46</v>
          </cell>
          <cell r="F2107">
            <v>15.9</v>
          </cell>
        </row>
        <row r="2108">
          <cell r="A2108" t="str">
            <v>391212</v>
          </cell>
          <cell r="B2108" t="str">
            <v>Cabo de cobre flexível ´PP´ 2x1,5 mm², isolamento 750 V - isolação em PVC 70°C</v>
          </cell>
          <cell r="C2108" t="str">
            <v>m</v>
          </cell>
          <cell r="D2108">
            <v>1.5</v>
          </cell>
          <cell r="E2108">
            <v>1.82</v>
          </cell>
          <cell r="F2108">
            <v>3.3200000000000003</v>
          </cell>
        </row>
        <row r="2109">
          <cell r="A2109" t="str">
            <v>391213</v>
          </cell>
          <cell r="B2109" t="str">
            <v>Cabo de cobre flexível ´PP´ 2x2,5 mm², isolamento 750 V - isolação em PVC 70°C</v>
          </cell>
          <cell r="C2109" t="str">
            <v>m</v>
          </cell>
          <cell r="D2109">
            <v>2.31</v>
          </cell>
          <cell r="E2109">
            <v>2.27</v>
          </cell>
          <cell r="F2109">
            <v>4.58</v>
          </cell>
        </row>
        <row r="2110">
          <cell r="A2110" t="str">
            <v>391223</v>
          </cell>
          <cell r="B2110" t="str">
            <v>Cabo de cobre flexível ´PP´ 4x6 mm², isolamento 750 V - isolação em PVC 70°C</v>
          </cell>
          <cell r="C2110" t="str">
            <v>m</v>
          </cell>
          <cell r="D2110">
            <v>9.68</v>
          </cell>
          <cell r="E2110">
            <v>6.37</v>
          </cell>
          <cell r="F2110">
            <v>16.05</v>
          </cell>
        </row>
        <row r="2111">
          <cell r="A2111" t="str">
            <v>391224</v>
          </cell>
          <cell r="B2111" t="str">
            <v>Cabo de cobre flexível ´PP´ 4x10 mm², isolamento 750 V - isolação em PVC 70°C</v>
          </cell>
          <cell r="C2111" t="str">
            <v>m</v>
          </cell>
          <cell r="D2111">
            <v>13.61</v>
          </cell>
          <cell r="E2111">
            <v>5</v>
          </cell>
          <cell r="F2111">
            <v>18.61</v>
          </cell>
        </row>
        <row r="2112">
          <cell r="A2112" t="str">
            <v>391250</v>
          </cell>
          <cell r="B2112" t="str">
            <v>Cabo de cobre resistente ao fogo de 2 x 2,5 mm² - isolamento de 450/750 V</v>
          </cell>
          <cell r="C2112" t="str">
            <v>m</v>
          </cell>
          <cell r="D2112">
            <v>1.87</v>
          </cell>
          <cell r="E2112">
            <v>2.27</v>
          </cell>
          <cell r="F2112">
            <v>4.1399999999999997</v>
          </cell>
        </row>
        <row r="2113">
          <cell r="A2113" t="str">
            <v>391401</v>
          </cell>
          <cell r="B2113" t="str">
            <v>Cabo de alumínio nu com alma de aço CAA, 1/0 AWG - Raven</v>
          </cell>
          <cell r="C2113" t="str">
            <v>m</v>
          </cell>
          <cell r="D2113">
            <v>2.83</v>
          </cell>
          <cell r="E2113">
            <v>3.39</v>
          </cell>
          <cell r="F2113">
            <v>6.22</v>
          </cell>
        </row>
        <row r="2114">
          <cell r="A2114" t="str">
            <v>391405</v>
          </cell>
          <cell r="B2114" t="str">
            <v>Cabo de alumínio nu com alma de aço CAA, 4 AWG - Swan</v>
          </cell>
          <cell r="C2114" t="str">
            <v>m</v>
          </cell>
          <cell r="D2114">
            <v>1.1200000000000001</v>
          </cell>
          <cell r="E2114">
            <v>3.39</v>
          </cell>
          <cell r="F2114">
            <v>4.51</v>
          </cell>
        </row>
        <row r="2115">
          <cell r="A2115" t="str">
            <v>391504</v>
          </cell>
          <cell r="B2115" t="str">
            <v>Cabo de alumínio nu sem alma de aço CA, 2 AWG - Iris</v>
          </cell>
          <cell r="C2115" t="str">
            <v>m</v>
          </cell>
          <cell r="D2115">
            <v>1.31</v>
          </cell>
          <cell r="E2115">
            <v>3.39</v>
          </cell>
          <cell r="F2115">
            <v>4.7</v>
          </cell>
        </row>
        <row r="2116">
          <cell r="A2116" t="str">
            <v>391507</v>
          </cell>
          <cell r="B2116" t="str">
            <v>Cabo de alumínio nu sem alma de aço CA, 2/0 AWG - Aster</v>
          </cell>
          <cell r="C2116" t="str">
            <v>m</v>
          </cell>
          <cell r="D2116">
            <v>2.63</v>
          </cell>
          <cell r="E2116">
            <v>3.39</v>
          </cell>
          <cell r="F2116">
            <v>6.0200000000000005</v>
          </cell>
        </row>
        <row r="2117">
          <cell r="A2117" t="str">
            <v>391601</v>
          </cell>
          <cell r="B2117" t="str">
            <v>Cabo de cobre 3x2,5 mm², isolamento 750 V - isolação em borracha de silicone 200°C</v>
          </cell>
          <cell r="C2117" t="str">
            <v>m</v>
          </cell>
          <cell r="D2117">
            <v>9.68</v>
          </cell>
          <cell r="E2117">
            <v>1.82</v>
          </cell>
          <cell r="F2117">
            <v>11.5</v>
          </cell>
        </row>
        <row r="2118">
          <cell r="A2118" t="str">
            <v>391801</v>
          </cell>
          <cell r="B2118" t="str">
            <v>Cabo coaxial tipo RG 59</v>
          </cell>
          <cell r="C2118" t="str">
            <v>m</v>
          </cell>
          <cell r="D2118">
            <v>2.38</v>
          </cell>
          <cell r="E2118">
            <v>1.93</v>
          </cell>
          <cell r="F2118">
            <v>4.3099999999999996</v>
          </cell>
        </row>
        <row r="2119">
          <cell r="A2119" t="str">
            <v>391802</v>
          </cell>
          <cell r="B2119" t="str">
            <v>Cabo para rede 24 AWG com 4 pares, categoria 5</v>
          </cell>
          <cell r="C2119" t="str">
            <v>m</v>
          </cell>
          <cell r="D2119">
            <v>1.21</v>
          </cell>
          <cell r="E2119">
            <v>2.5</v>
          </cell>
          <cell r="F2119">
            <v>3.71</v>
          </cell>
        </row>
        <row r="2120">
          <cell r="A2120" t="str">
            <v>391807</v>
          </cell>
          <cell r="B2120" t="str">
            <v>Cabo coaxial tipo RGC 59</v>
          </cell>
          <cell r="C2120" t="str">
            <v>m</v>
          </cell>
          <cell r="D2120">
            <v>1.42</v>
          </cell>
          <cell r="E2120">
            <v>1.93</v>
          </cell>
          <cell r="F2120">
            <v>3.35</v>
          </cell>
        </row>
        <row r="2121">
          <cell r="A2121" t="str">
            <v>391808</v>
          </cell>
          <cell r="B2121" t="str">
            <v>Cabo para rede 24 AWG com 4 pares, categoria 6</v>
          </cell>
          <cell r="C2121" t="str">
            <v>m</v>
          </cell>
          <cell r="D2121">
            <v>1.92</v>
          </cell>
          <cell r="E2121">
            <v>2.5</v>
          </cell>
          <cell r="F2121">
            <v>4.42</v>
          </cell>
        </row>
        <row r="2122">
          <cell r="A2122" t="str">
            <v>391809</v>
          </cell>
          <cell r="B2122" t="str">
            <v>Cabo coaxial tipo RG 11</v>
          </cell>
          <cell r="C2122" t="str">
            <v>m</v>
          </cell>
          <cell r="D2122">
            <v>6.5200000000000005</v>
          </cell>
          <cell r="E2122">
            <v>2.5</v>
          </cell>
          <cell r="F2122">
            <v>9.02</v>
          </cell>
        </row>
        <row r="2123">
          <cell r="A2123" t="str">
            <v>391810</v>
          </cell>
          <cell r="B2123" t="str">
            <v>Cabo coaxial tipo RG 6</v>
          </cell>
          <cell r="C2123" t="str">
            <v>m</v>
          </cell>
          <cell r="D2123">
            <v>1.03</v>
          </cell>
          <cell r="E2123">
            <v>2.5</v>
          </cell>
          <cell r="F2123">
            <v>3.5300000000000002</v>
          </cell>
        </row>
        <row r="2124">
          <cell r="A2124" t="str">
            <v>391811</v>
          </cell>
          <cell r="B2124" t="str">
            <v>Cabo coaxial tipo RGC 06</v>
          </cell>
          <cell r="C2124" t="str">
            <v>m</v>
          </cell>
          <cell r="D2124">
            <v>1.68</v>
          </cell>
          <cell r="E2124">
            <v>2.5</v>
          </cell>
          <cell r="F2124">
            <v>4.18</v>
          </cell>
        </row>
        <row r="2125">
          <cell r="A2125" t="str">
            <v>391812</v>
          </cell>
          <cell r="B2125" t="str">
            <v>Cabo para rede U/UTP 23 AWG com 4 pares - categoria 6A</v>
          </cell>
          <cell r="C2125" t="str">
            <v>m</v>
          </cell>
          <cell r="D2125">
            <v>6.63</v>
          </cell>
          <cell r="E2125">
            <v>2.5</v>
          </cell>
          <cell r="F2125">
            <v>9.1300000000000008</v>
          </cell>
        </row>
        <row r="2126">
          <cell r="A2126" t="str">
            <v>392001</v>
          </cell>
          <cell r="B2126" t="str">
            <v>Recolocação de condutor aparente com diâmetro externo até 6,5 mm</v>
          </cell>
          <cell r="C2126" t="str">
            <v>m</v>
          </cell>
          <cell r="D2126">
            <v>0</v>
          </cell>
          <cell r="E2126">
            <v>3.39</v>
          </cell>
          <cell r="F2126">
            <v>3.39</v>
          </cell>
        </row>
        <row r="2127">
          <cell r="A2127" t="str">
            <v>392002</v>
          </cell>
          <cell r="B2127" t="str">
            <v>Conector prensa-cabo de 3/4´</v>
          </cell>
          <cell r="C2127" t="str">
            <v>un</v>
          </cell>
          <cell r="D2127">
            <v>4.09</v>
          </cell>
          <cell r="E2127">
            <v>3.79</v>
          </cell>
          <cell r="F2127">
            <v>7.88</v>
          </cell>
        </row>
        <row r="2128">
          <cell r="A2128" t="str">
            <v>392003</v>
          </cell>
          <cell r="B2128" t="str">
            <v>Recolocação de condutor aparente com diâmetro externo acima de 6,5 mm</v>
          </cell>
          <cell r="C2128" t="str">
            <v>m</v>
          </cell>
          <cell r="D2128">
            <v>0</v>
          </cell>
          <cell r="E2128">
            <v>6.78</v>
          </cell>
          <cell r="F2128">
            <v>6.78</v>
          </cell>
        </row>
        <row r="2129">
          <cell r="A2129" t="str">
            <v>392502</v>
          </cell>
          <cell r="B2129" t="str">
            <v>Cabo de cobre de 35 mm², tensão de isolamento 15/25 kV - isolação EPR 105</v>
          </cell>
          <cell r="C2129" t="str">
            <v>m</v>
          </cell>
          <cell r="D2129">
            <v>29.28</v>
          </cell>
          <cell r="E2129">
            <v>0.68</v>
          </cell>
          <cell r="F2129">
            <v>29.96</v>
          </cell>
        </row>
        <row r="2130">
          <cell r="A2130" t="str">
            <v>392503</v>
          </cell>
          <cell r="B2130" t="str">
            <v>Cabo de cobre de 50 mm², tensão de isolamento 15/25 kV - isolação EPR 105</v>
          </cell>
          <cell r="C2130" t="str">
            <v>m</v>
          </cell>
          <cell r="D2130">
            <v>34.36</v>
          </cell>
          <cell r="E2130">
            <v>0.68</v>
          </cell>
          <cell r="F2130">
            <v>35.04</v>
          </cell>
        </row>
        <row r="2131">
          <cell r="A2131" t="str">
            <v>392601</v>
          </cell>
          <cell r="B2131" t="str">
            <v>Cabo de cobre flexível de 1,5 mm², isolamento 0,6/1 kV - 90°C - baixa emissão de fumaça e gases</v>
          </cell>
          <cell r="C2131" t="str">
            <v>m</v>
          </cell>
          <cell r="D2131">
            <v>0.91</v>
          </cell>
          <cell r="E2131">
            <v>0.91</v>
          </cell>
          <cell r="F2131">
            <v>1.82</v>
          </cell>
        </row>
        <row r="2132">
          <cell r="A2132" t="str">
            <v>392602</v>
          </cell>
          <cell r="B2132" t="str">
            <v>Cabo de cobre flexível de 2,5 mm², isolamento 0,6/1 kV - 90°C - baixa emissão de fumaça e gases</v>
          </cell>
          <cell r="C2132" t="str">
            <v>m</v>
          </cell>
          <cell r="D2132">
            <v>1.61</v>
          </cell>
          <cell r="E2132">
            <v>1.1399999999999999</v>
          </cell>
          <cell r="F2132">
            <v>2.75</v>
          </cell>
        </row>
        <row r="2133">
          <cell r="A2133" t="str">
            <v>392603</v>
          </cell>
          <cell r="B2133" t="str">
            <v>Cabo de cobre flexível de 4 mm², isolamento 0,6/1 kV - 90°C - baixa emissão de fumaça e gases</v>
          </cell>
          <cell r="C2133" t="str">
            <v>m</v>
          </cell>
          <cell r="D2133">
            <v>2.17</v>
          </cell>
          <cell r="E2133">
            <v>1.36</v>
          </cell>
          <cell r="F2133">
            <v>3.5300000000000002</v>
          </cell>
        </row>
        <row r="2134">
          <cell r="A2134" t="str">
            <v>392604</v>
          </cell>
          <cell r="B2134" t="str">
            <v>Cabo de cobre flexível de 6 mm², isolamento 0,6/1 kV - 90°C - baixa emissão de fumaça e gases</v>
          </cell>
          <cell r="C2134" t="str">
            <v>m</v>
          </cell>
          <cell r="D2134">
            <v>3.0300000000000002</v>
          </cell>
          <cell r="E2134">
            <v>1.59</v>
          </cell>
          <cell r="F2134">
            <v>4.62</v>
          </cell>
        </row>
        <row r="2135">
          <cell r="A2135" t="str">
            <v>392605</v>
          </cell>
          <cell r="B2135" t="str">
            <v>Cabo de cobre flexível de 10 mm², isolamento 0,6/1 kV - 90°C - baixa emissão de fumaça e gases</v>
          </cell>
          <cell r="C2135" t="str">
            <v>m</v>
          </cell>
          <cell r="D2135">
            <v>4.6500000000000004</v>
          </cell>
          <cell r="E2135">
            <v>1.82</v>
          </cell>
          <cell r="F2135">
            <v>6.47</v>
          </cell>
        </row>
        <row r="2136">
          <cell r="A2136" t="str">
            <v>392606</v>
          </cell>
          <cell r="B2136" t="str">
            <v>Cabo de cobre flexível de 16 mm², isolamento 0,6/1 kV - 90°C - baixa emissão de fumaça e gases</v>
          </cell>
          <cell r="C2136" t="str">
            <v>m</v>
          </cell>
          <cell r="D2136">
            <v>7.03</v>
          </cell>
          <cell r="E2136">
            <v>2.0499999999999998</v>
          </cell>
          <cell r="F2136">
            <v>9.08</v>
          </cell>
        </row>
        <row r="2137">
          <cell r="A2137" t="str">
            <v>392607</v>
          </cell>
          <cell r="B2137" t="str">
            <v>Cabo de cobre flexível de 25 mm², isolamento 0,6/1 kV - 90°C - baixa emissão de fumaça e gases</v>
          </cell>
          <cell r="C2137" t="str">
            <v>m</v>
          </cell>
          <cell r="D2137">
            <v>10.55</v>
          </cell>
          <cell r="E2137">
            <v>2.27</v>
          </cell>
          <cell r="F2137">
            <v>12.82</v>
          </cell>
        </row>
        <row r="2138">
          <cell r="A2138" t="str">
            <v>392608</v>
          </cell>
          <cell r="B2138" t="str">
            <v>Cabo de cobre flexível de 35 mm², isolamento 0,6/1 kV - 90°C - baixa emissão de fumaça e gases</v>
          </cell>
          <cell r="C2138" t="str">
            <v>m</v>
          </cell>
          <cell r="D2138">
            <v>13.8</v>
          </cell>
          <cell r="E2138">
            <v>3.41</v>
          </cell>
          <cell r="F2138">
            <v>17.21</v>
          </cell>
        </row>
        <row r="2139">
          <cell r="A2139" t="str">
            <v>392609</v>
          </cell>
          <cell r="B2139" t="str">
            <v>Cabo de cobre flexível de 50 mm², isolamento 0,6/1 kV - 90°C - baixa emissão de fumaça e gases</v>
          </cell>
          <cell r="C2139" t="str">
            <v>m</v>
          </cell>
          <cell r="D2139">
            <v>20.05</v>
          </cell>
          <cell r="E2139">
            <v>4.55</v>
          </cell>
          <cell r="F2139">
            <v>24.6</v>
          </cell>
        </row>
        <row r="2140">
          <cell r="A2140" t="str">
            <v>392610</v>
          </cell>
          <cell r="B2140" t="str">
            <v>Cabo de cobre flexível de 70 mm², isolamento 0,6/1 kV - 90°C - baixa emissão de fumaça e gases</v>
          </cell>
          <cell r="C2140" t="str">
            <v>m</v>
          </cell>
          <cell r="D2140">
            <v>27.86</v>
          </cell>
          <cell r="E2140">
            <v>5.69</v>
          </cell>
          <cell r="F2140">
            <v>33.549999999999997</v>
          </cell>
        </row>
        <row r="2141">
          <cell r="A2141" t="str">
            <v>392611</v>
          </cell>
          <cell r="B2141" t="str">
            <v>Cabo de cobre flexível de 95 mm², isolamento 0,6/1 kV - 90°C - baixa emissão de fumaça e gases</v>
          </cell>
          <cell r="C2141" t="str">
            <v>m</v>
          </cell>
          <cell r="D2141">
            <v>36.74</v>
          </cell>
          <cell r="E2141">
            <v>6.82</v>
          </cell>
          <cell r="F2141">
            <v>43.56</v>
          </cell>
        </row>
        <row r="2142">
          <cell r="A2142" t="str">
            <v>392612</v>
          </cell>
          <cell r="B2142" t="str">
            <v>Cabo de cobre flexível de 120 mm², isolamento 0,6/1 kV - 90°C - baixa emissão de fumaça e gases</v>
          </cell>
          <cell r="C2142" t="str">
            <v>m</v>
          </cell>
          <cell r="D2142">
            <v>46.79</v>
          </cell>
          <cell r="E2142">
            <v>7.96</v>
          </cell>
          <cell r="F2142">
            <v>54.75</v>
          </cell>
        </row>
        <row r="2143">
          <cell r="A2143" t="str">
            <v>392613</v>
          </cell>
          <cell r="B2143" t="str">
            <v>Cabo de cobre flexível de 150 mm², isolamento 0,6/1 kV - 90°C - baixa emissão de fumaça e gases</v>
          </cell>
          <cell r="C2143" t="str">
            <v>m</v>
          </cell>
          <cell r="D2143">
            <v>58.72</v>
          </cell>
          <cell r="E2143">
            <v>9.1</v>
          </cell>
          <cell r="F2143">
            <v>67.819999999999993</v>
          </cell>
        </row>
        <row r="2144">
          <cell r="A2144" t="str">
            <v>392614</v>
          </cell>
          <cell r="B2144" t="str">
            <v>Cabo de cobre flexível de 185 mm², isolamento 0,6/1 kV - 90°C - baixa emissão de fumaça e gases</v>
          </cell>
          <cell r="C2144" t="str">
            <v>m</v>
          </cell>
          <cell r="D2144">
            <v>70.47</v>
          </cell>
          <cell r="E2144">
            <v>10.23</v>
          </cell>
          <cell r="F2144">
            <v>80.7</v>
          </cell>
        </row>
        <row r="2145">
          <cell r="A2145" t="str">
            <v>392615</v>
          </cell>
          <cell r="B2145" t="str">
            <v>Cabo de cobre flexível de 240 mm², isolamento 0,6/1 kV - 90°C - baixa emissão de fumaça e gases</v>
          </cell>
          <cell r="C2145" t="str">
            <v>m</v>
          </cell>
          <cell r="D2145">
            <v>92.210000000000008</v>
          </cell>
          <cell r="E2145">
            <v>11.370000000000001</v>
          </cell>
          <cell r="F2145">
            <v>103.58</v>
          </cell>
        </row>
        <row r="2146">
          <cell r="A2146" t="str">
            <v>392701</v>
          </cell>
          <cell r="B2146" t="str">
            <v>Cabo óptico de terminação, 2 fibras, 50/125 µm - uso interno/externo</v>
          </cell>
          <cell r="C2146" t="str">
            <v>m</v>
          </cell>
          <cell r="D2146">
            <v>2.74</v>
          </cell>
          <cell r="E2146">
            <v>1.1399999999999999</v>
          </cell>
          <cell r="F2146">
            <v>3.88</v>
          </cell>
        </row>
        <row r="2147">
          <cell r="A2147" t="str">
            <v>392702</v>
          </cell>
          <cell r="B2147" t="str">
            <v>Cabo óptico multimodo, 4 fibras, 50/125 µm - uso interno/externo</v>
          </cell>
          <cell r="C2147" t="str">
            <v>m</v>
          </cell>
          <cell r="D2147">
            <v>3.5100000000000002</v>
          </cell>
          <cell r="E2147">
            <v>2.27</v>
          </cell>
          <cell r="F2147">
            <v>5.78</v>
          </cell>
        </row>
        <row r="2148">
          <cell r="A2148" t="str">
            <v>392703</v>
          </cell>
          <cell r="B2148" t="str">
            <v>Cabo óptico multimodo, 6 fibras, 50/125 µm - uso interno/externo</v>
          </cell>
          <cell r="C2148" t="str">
            <v>m</v>
          </cell>
          <cell r="D2148">
            <v>4.8499999999999996</v>
          </cell>
          <cell r="E2148">
            <v>2.27</v>
          </cell>
          <cell r="F2148">
            <v>7.12</v>
          </cell>
        </row>
        <row r="2149">
          <cell r="A2149" t="str">
            <v>392711</v>
          </cell>
          <cell r="B2149" t="str">
            <v>Cabo óptico multimodo, núcleo geleado, 4 fibras, 50/125 µm - uso externo</v>
          </cell>
          <cell r="C2149" t="str">
            <v>m</v>
          </cell>
          <cell r="D2149">
            <v>4.03</v>
          </cell>
          <cell r="E2149">
            <v>2.27</v>
          </cell>
          <cell r="F2149">
            <v>6.3</v>
          </cell>
        </row>
        <row r="2150">
          <cell r="A2150" t="str">
            <v>392712</v>
          </cell>
          <cell r="B2150" t="str">
            <v>Cabo óptico multimodo, núcleo geleado, 6 fibras, 50/125 µm - uso externo</v>
          </cell>
          <cell r="C2150" t="str">
            <v>m</v>
          </cell>
          <cell r="D2150">
            <v>5.21</v>
          </cell>
          <cell r="E2150">
            <v>2.27</v>
          </cell>
          <cell r="F2150">
            <v>7.48</v>
          </cell>
        </row>
        <row r="2151">
          <cell r="A2151" t="str">
            <v>392901</v>
          </cell>
          <cell r="B2151" t="str">
            <v>Cabo de cobre flexível de 1,5 mm², isolamento 750 V - 70° C - baixa emissão de fumaça e gases</v>
          </cell>
          <cell r="C2151" t="str">
            <v>m</v>
          </cell>
          <cell r="D2151">
            <v>0.51</v>
          </cell>
          <cell r="E2151">
            <v>0.91</v>
          </cell>
          <cell r="F2151">
            <v>1.42</v>
          </cell>
        </row>
        <row r="2152">
          <cell r="A2152" t="str">
            <v>392902</v>
          </cell>
          <cell r="B2152" t="str">
            <v>Cabo de cobre flexível de 2,5 mm², isolamento 750 V - 70° C - baixa emissão de fumaça e gases</v>
          </cell>
          <cell r="C2152" t="str">
            <v>m</v>
          </cell>
          <cell r="D2152">
            <v>0.82000000000000006</v>
          </cell>
          <cell r="E2152">
            <v>1.1399999999999999</v>
          </cell>
          <cell r="F2152">
            <v>1.96</v>
          </cell>
        </row>
        <row r="2153">
          <cell r="A2153" t="str">
            <v>392903</v>
          </cell>
          <cell r="B2153" t="str">
            <v>Cabo de cobre flexível de 4 mm², isolamento 750 V - 70° C - baixa emissão de fumaça e gases</v>
          </cell>
          <cell r="C2153" t="str">
            <v>m</v>
          </cell>
          <cell r="D2153">
            <v>1.35</v>
          </cell>
          <cell r="E2153">
            <v>1.36</v>
          </cell>
          <cell r="F2153">
            <v>2.71</v>
          </cell>
        </row>
        <row r="2154">
          <cell r="A2154" t="str">
            <v>392904</v>
          </cell>
          <cell r="B2154" t="str">
            <v>Cabo de cobre flexível de 6 mm², isolamento 750 V - 70° C - baixa emissão de fumaça e gases</v>
          </cell>
          <cell r="C2154" t="str">
            <v>m</v>
          </cell>
          <cell r="D2154">
            <v>1.97</v>
          </cell>
          <cell r="E2154">
            <v>1.59</v>
          </cell>
          <cell r="F2154">
            <v>3.56</v>
          </cell>
        </row>
        <row r="2155">
          <cell r="A2155" t="str">
            <v>392905</v>
          </cell>
          <cell r="B2155" t="str">
            <v>Cabo de cobre flexível de 10 mm², isolamento 750 V - 70° C - baixa emissão de fumaça e gases</v>
          </cell>
          <cell r="C2155" t="str">
            <v>m</v>
          </cell>
          <cell r="D2155">
            <v>3.58</v>
          </cell>
          <cell r="E2155">
            <v>1.82</v>
          </cell>
          <cell r="F2155">
            <v>5.4</v>
          </cell>
        </row>
        <row r="2156">
          <cell r="A2156" t="str">
            <v>393001</v>
          </cell>
          <cell r="B2156" t="str">
            <v>Cabo torcido flexível de 2 x 2,5 mm², isolação em PVC antichama</v>
          </cell>
          <cell r="C2156" t="str">
            <v>m</v>
          </cell>
          <cell r="D2156">
            <v>1.98</v>
          </cell>
          <cell r="E2156">
            <v>5.69</v>
          </cell>
          <cell r="F2156">
            <v>7.67</v>
          </cell>
        </row>
        <row r="2157">
          <cell r="A2157" t="str">
            <v>400102</v>
          </cell>
          <cell r="B2157" t="str">
            <v>Caixa de ferro estâmpada 4´ x 2´</v>
          </cell>
          <cell r="C2157" t="str">
            <v>un</v>
          </cell>
          <cell r="D2157">
            <v>2.23</v>
          </cell>
          <cell r="E2157">
            <v>5.69</v>
          </cell>
          <cell r="F2157">
            <v>7.92</v>
          </cell>
        </row>
        <row r="2158">
          <cell r="A2158" t="str">
            <v>400104</v>
          </cell>
          <cell r="B2158" t="str">
            <v>Caixa de ferro estâmpada 4´ x 4´</v>
          </cell>
          <cell r="C2158" t="str">
            <v>un</v>
          </cell>
          <cell r="D2158">
            <v>4.0199999999999996</v>
          </cell>
          <cell r="E2158">
            <v>5.69</v>
          </cell>
          <cell r="F2158">
            <v>9.7100000000000009</v>
          </cell>
        </row>
        <row r="2159">
          <cell r="A2159" t="str">
            <v>400108</v>
          </cell>
          <cell r="B2159" t="str">
            <v>Caixa de ferro estâmpada octogonal fundo móvel 4´ x 4´</v>
          </cell>
          <cell r="C2159" t="str">
            <v>un</v>
          </cell>
          <cell r="D2159">
            <v>3.95</v>
          </cell>
          <cell r="E2159">
            <v>6.82</v>
          </cell>
          <cell r="F2159">
            <v>10.77</v>
          </cell>
        </row>
        <row r="2160">
          <cell r="A2160" t="str">
            <v>400109</v>
          </cell>
          <cell r="B2160" t="str">
            <v>Caixa de ferro estâmpada octogonal de 3´ x 3´</v>
          </cell>
          <cell r="C2160" t="str">
            <v>un</v>
          </cell>
          <cell r="D2160">
            <v>2.36</v>
          </cell>
          <cell r="E2160">
            <v>5.69</v>
          </cell>
          <cell r="F2160">
            <v>8.0500000000000007</v>
          </cell>
        </row>
        <row r="2161">
          <cell r="A2161" t="str">
            <v>400201</v>
          </cell>
          <cell r="B2161" t="str">
            <v>Caixa de tomada em alumínio para piso 4´ x 4´</v>
          </cell>
          <cell r="C2161" t="str">
            <v>un</v>
          </cell>
          <cell r="D2161">
            <v>10.65</v>
          </cell>
          <cell r="E2161">
            <v>18.190000000000001</v>
          </cell>
          <cell r="F2161">
            <v>28.84</v>
          </cell>
        </row>
        <row r="2162">
          <cell r="A2162" t="str">
            <v>400202</v>
          </cell>
          <cell r="B2162" t="str">
            <v>Caixa de passagem em chapa, com tampa parafusada, 100 x 100 x 80 mm</v>
          </cell>
          <cell r="C2162" t="str">
            <v>un</v>
          </cell>
          <cell r="D2162">
            <v>8.2200000000000006</v>
          </cell>
          <cell r="E2162">
            <v>6.82</v>
          </cell>
          <cell r="F2162">
            <v>15.040000000000001</v>
          </cell>
        </row>
        <row r="2163">
          <cell r="A2163" t="str">
            <v>400204</v>
          </cell>
          <cell r="B2163" t="str">
            <v>Caixa de passagem em chapa, com tampa parafusada, 150 x 150 x 80 mm</v>
          </cell>
          <cell r="C2163" t="str">
            <v>un</v>
          </cell>
          <cell r="D2163">
            <v>12.450000000000001</v>
          </cell>
          <cell r="E2163">
            <v>6.82</v>
          </cell>
          <cell r="F2163">
            <v>19.27</v>
          </cell>
        </row>
        <row r="2164">
          <cell r="A2164" t="str">
            <v>400206</v>
          </cell>
          <cell r="B2164" t="str">
            <v>Caixa de passagem em chapa, com tampa parafusada, 200 x 200 x 100 mm</v>
          </cell>
          <cell r="C2164" t="str">
            <v>un</v>
          </cell>
          <cell r="D2164">
            <v>20.54</v>
          </cell>
          <cell r="E2164">
            <v>6.82</v>
          </cell>
          <cell r="F2164">
            <v>27.36</v>
          </cell>
        </row>
        <row r="2165">
          <cell r="A2165" t="str">
            <v>400208</v>
          </cell>
          <cell r="B2165" t="str">
            <v>Caixa de passagem em chapa, com tampa parafusada, 300 x 300 x 120 mm</v>
          </cell>
          <cell r="C2165" t="str">
            <v>un</v>
          </cell>
          <cell r="D2165">
            <v>43.18</v>
          </cell>
          <cell r="E2165">
            <v>9.1</v>
          </cell>
          <cell r="F2165">
            <v>52.28</v>
          </cell>
        </row>
        <row r="2166">
          <cell r="A2166" t="str">
            <v>400210</v>
          </cell>
          <cell r="B2166" t="str">
            <v>Caixa de passagem em chapa, com tampa parafusada, 400 x 400 x 150 mm</v>
          </cell>
          <cell r="C2166" t="str">
            <v>un</v>
          </cell>
          <cell r="D2166">
            <v>73.7</v>
          </cell>
          <cell r="E2166">
            <v>9.1</v>
          </cell>
          <cell r="F2166">
            <v>82.8</v>
          </cell>
        </row>
        <row r="2167">
          <cell r="A2167" t="str">
            <v>400212</v>
          </cell>
          <cell r="B2167" t="str">
            <v>Caixa de passagem em chapa, com tampa parafusada, 500 x 500 x 150 mm</v>
          </cell>
          <cell r="C2167" t="str">
            <v>un</v>
          </cell>
          <cell r="D2167">
            <v>102.13</v>
          </cell>
          <cell r="E2167">
            <v>11.370000000000001</v>
          </cell>
          <cell r="F2167">
            <v>113.5</v>
          </cell>
        </row>
        <row r="2168">
          <cell r="A2168" t="str">
            <v>400220</v>
          </cell>
          <cell r="B2168" t="str">
            <v>Caixa de passagem em poliamida, 234 x 174 x 90 mm</v>
          </cell>
          <cell r="C2168" t="str">
            <v>un</v>
          </cell>
          <cell r="D2168">
            <v>21.42</v>
          </cell>
          <cell r="E2168">
            <v>20.47</v>
          </cell>
          <cell r="F2168">
            <v>41.89</v>
          </cell>
        </row>
        <row r="2169">
          <cell r="A2169" t="str">
            <v>400221</v>
          </cell>
          <cell r="B2169" t="str">
            <v>Caixa de passagem em poliamida, 460 x 380 x 120 mm</v>
          </cell>
          <cell r="C2169" t="str">
            <v>un</v>
          </cell>
          <cell r="D2169">
            <v>93.16</v>
          </cell>
          <cell r="E2169">
            <v>34.11</v>
          </cell>
          <cell r="F2169">
            <v>127.27</v>
          </cell>
        </row>
        <row r="2170">
          <cell r="A2170" t="str">
            <v>400244</v>
          </cell>
          <cell r="B2170" t="str">
            <v>Caixa em alumínio fundido à prova de tempo, umidade, gases, vapores e pó, 150 x 150 x 150 mm</v>
          </cell>
          <cell r="C2170" t="str">
            <v>un</v>
          </cell>
          <cell r="D2170">
            <v>99.81</v>
          </cell>
          <cell r="E2170">
            <v>6.82</v>
          </cell>
          <cell r="F2170">
            <v>106.63</v>
          </cell>
        </row>
        <row r="2171">
          <cell r="A2171" t="str">
            <v>400245</v>
          </cell>
          <cell r="B2171" t="str">
            <v>Caixa em alumínio fundido à prova de tempo, umidade, gases, vapores e pó, 200 x 200 x 200 mm</v>
          </cell>
          <cell r="C2171" t="str">
            <v>un</v>
          </cell>
          <cell r="D2171">
            <v>119.04</v>
          </cell>
          <cell r="E2171">
            <v>6.82</v>
          </cell>
          <cell r="F2171">
            <v>125.86</v>
          </cell>
        </row>
        <row r="2172">
          <cell r="A2172" t="str">
            <v>400246</v>
          </cell>
          <cell r="B2172" t="str">
            <v>Caixa em alumínio fundido à prova de tempo, umidade, gases, vapores e pó, 240 x 240 x 150 mm</v>
          </cell>
          <cell r="C2172" t="str">
            <v>un</v>
          </cell>
          <cell r="D2172">
            <v>173.84</v>
          </cell>
          <cell r="E2172">
            <v>6.82</v>
          </cell>
          <cell r="F2172">
            <v>180.66</v>
          </cell>
        </row>
        <row r="2173">
          <cell r="A2173" t="str">
            <v>400247</v>
          </cell>
          <cell r="B2173" t="str">
            <v>Caixa em alumínio fundido à prova de tempo, umidade, gases, vapores e pó, 445 x 350 x 220 mm</v>
          </cell>
          <cell r="C2173" t="str">
            <v>un</v>
          </cell>
          <cell r="D2173">
            <v>433.91</v>
          </cell>
          <cell r="E2173">
            <v>9.1</v>
          </cell>
          <cell r="F2173">
            <v>443.01</v>
          </cell>
        </row>
        <row r="2174">
          <cell r="A2174" t="str">
            <v>400260</v>
          </cell>
          <cell r="B2174" t="str">
            <v>Caixa de passagem em alumínio fundido à prova de tempo, 100 x 100 mm</v>
          </cell>
          <cell r="C2174" t="str">
            <v>un</v>
          </cell>
          <cell r="D2174">
            <v>9.82</v>
          </cell>
          <cell r="E2174">
            <v>6.82</v>
          </cell>
          <cell r="F2174">
            <v>16.64</v>
          </cell>
        </row>
        <row r="2175">
          <cell r="A2175" t="str">
            <v>400261</v>
          </cell>
          <cell r="B2175" t="str">
            <v>Caixa de passagem em alumínio fundido à prova de tempo, 200 x 200 mm</v>
          </cell>
          <cell r="C2175" t="str">
            <v>un</v>
          </cell>
          <cell r="D2175">
            <v>38.630000000000003</v>
          </cell>
          <cell r="E2175">
            <v>6.82</v>
          </cell>
          <cell r="F2175">
            <v>45.45</v>
          </cell>
        </row>
        <row r="2176">
          <cell r="A2176" t="str">
            <v>400262</v>
          </cell>
          <cell r="B2176" t="str">
            <v>Caixa de passagem em alumínio fundido à prova de tempo, 300 x 300 mm</v>
          </cell>
          <cell r="C2176" t="str">
            <v>un</v>
          </cell>
          <cell r="D2176">
            <v>71.459999999999994</v>
          </cell>
          <cell r="E2176">
            <v>9.1</v>
          </cell>
          <cell r="F2176">
            <v>80.56</v>
          </cell>
        </row>
        <row r="2177">
          <cell r="A2177" t="str">
            <v>400408</v>
          </cell>
          <cell r="B2177" t="str">
            <v>Tomada para telefone 4P - padrão TELEBRÁS, com placa</v>
          </cell>
          <cell r="C2177" t="str">
            <v>cj</v>
          </cell>
          <cell r="D2177">
            <v>8.83</v>
          </cell>
          <cell r="E2177">
            <v>6.82</v>
          </cell>
          <cell r="F2177">
            <v>15.65</v>
          </cell>
        </row>
        <row r="2178">
          <cell r="A2178" t="str">
            <v>400409</v>
          </cell>
          <cell r="B2178" t="str">
            <v>Tomada RJ 11 para telefone, sem placa</v>
          </cell>
          <cell r="C2178" t="str">
            <v>un</v>
          </cell>
          <cell r="D2178">
            <v>10.220000000000001</v>
          </cell>
          <cell r="E2178">
            <v>6.82</v>
          </cell>
          <cell r="F2178">
            <v>17.04</v>
          </cell>
        </row>
        <row r="2179">
          <cell r="A2179" t="str">
            <v>400411</v>
          </cell>
          <cell r="B2179" t="str">
            <v>Tomada 3P+T de 63 A, blindada industrial de embutir</v>
          </cell>
          <cell r="C2179" t="str">
            <v>cj</v>
          </cell>
          <cell r="D2179">
            <v>101.28</v>
          </cell>
          <cell r="E2179">
            <v>6.82</v>
          </cell>
          <cell r="F2179">
            <v>108.10000000000001</v>
          </cell>
        </row>
        <row r="2180">
          <cell r="A2180" t="str">
            <v>400414</v>
          </cell>
          <cell r="B2180" t="str">
            <v>Tomada 3P+T de 32 A, blindada industrial de sobrepor negativa</v>
          </cell>
          <cell r="C2180" t="str">
            <v>cj</v>
          </cell>
          <cell r="D2180">
            <v>33.5</v>
          </cell>
          <cell r="E2180">
            <v>6.82</v>
          </cell>
          <cell r="F2180">
            <v>40.32</v>
          </cell>
        </row>
        <row r="2181">
          <cell r="A2181" t="str">
            <v>400423</v>
          </cell>
          <cell r="B2181" t="str">
            <v>Tomada de canaleta/perfilado universal 2P+T, com caixa e tampa</v>
          </cell>
          <cell r="C2181" t="str">
            <v>cj</v>
          </cell>
          <cell r="D2181">
            <v>9.27</v>
          </cell>
          <cell r="E2181">
            <v>6.82</v>
          </cell>
          <cell r="F2181">
            <v>16.09</v>
          </cell>
        </row>
        <row r="2182">
          <cell r="A2182" t="str">
            <v>400432</v>
          </cell>
          <cell r="B2182" t="str">
            <v>Plugue e tomada 3P+T de 125 A de sobrepor - 380 / 440 V</v>
          </cell>
          <cell r="C2182" t="str">
            <v>cj</v>
          </cell>
          <cell r="D2182">
            <v>432.88</v>
          </cell>
          <cell r="E2182">
            <v>6.82</v>
          </cell>
          <cell r="F2182">
            <v>439.7</v>
          </cell>
        </row>
        <row r="2183">
          <cell r="A2183" t="str">
            <v>400433</v>
          </cell>
          <cell r="B2183" t="str">
            <v>Plugue e tomada 2P+T de 32 A de sobrepor - 380 / 440 V</v>
          </cell>
          <cell r="C2183" t="str">
            <v>cj</v>
          </cell>
          <cell r="D2183">
            <v>233.03</v>
          </cell>
          <cell r="E2183">
            <v>6.82</v>
          </cell>
          <cell r="F2183">
            <v>239.85</v>
          </cell>
        </row>
        <row r="2184">
          <cell r="A2184" t="str">
            <v>400434</v>
          </cell>
          <cell r="B2184" t="str">
            <v>Plugue e tomada 2P+T de 16 A de sobrepor - 380 / 440 V</v>
          </cell>
          <cell r="C2184" t="str">
            <v>cj</v>
          </cell>
          <cell r="D2184">
            <v>135.13999999999999</v>
          </cell>
          <cell r="E2184">
            <v>6.82</v>
          </cell>
          <cell r="F2184">
            <v>141.96</v>
          </cell>
        </row>
        <row r="2185">
          <cell r="A2185" t="str">
            <v>400435</v>
          </cell>
          <cell r="B2185" t="str">
            <v>Tomada RJ 45 para rede de dados, com placa</v>
          </cell>
          <cell r="C2185" t="str">
            <v>un</v>
          </cell>
          <cell r="D2185">
            <v>24.59</v>
          </cell>
          <cell r="E2185">
            <v>6.82</v>
          </cell>
          <cell r="F2185">
            <v>31.41</v>
          </cell>
        </row>
        <row r="2186">
          <cell r="A2186" t="str">
            <v>400439</v>
          </cell>
          <cell r="B2186" t="str">
            <v>Tomada de energia quadrada com rabicho de 10 A - 250 V , para instalação em painel / rodapé / caixa de tomadas</v>
          </cell>
          <cell r="C2186" t="str">
            <v>un</v>
          </cell>
          <cell r="D2186">
            <v>6.13</v>
          </cell>
          <cell r="E2186">
            <v>6.82</v>
          </cell>
          <cell r="F2186">
            <v>12.950000000000001</v>
          </cell>
        </row>
        <row r="2187">
          <cell r="A2187" t="str">
            <v>400445</v>
          </cell>
          <cell r="B2187" t="str">
            <v>Tomada 2P+T de 10 A - 250 V, completa</v>
          </cell>
          <cell r="C2187" t="str">
            <v>cj</v>
          </cell>
          <cell r="D2187">
            <v>5.79</v>
          </cell>
          <cell r="E2187">
            <v>6.82</v>
          </cell>
          <cell r="F2187">
            <v>12.61</v>
          </cell>
        </row>
        <row r="2188">
          <cell r="A2188" t="str">
            <v>400446</v>
          </cell>
          <cell r="B2188" t="str">
            <v>Tomada 2P+T de 20 A - 250 V, completa</v>
          </cell>
          <cell r="C2188" t="str">
            <v>cj</v>
          </cell>
          <cell r="D2188">
            <v>7.73</v>
          </cell>
          <cell r="E2188">
            <v>6.82</v>
          </cell>
          <cell r="F2188">
            <v>14.55</v>
          </cell>
        </row>
        <row r="2189">
          <cell r="A2189" t="str">
            <v>400447</v>
          </cell>
          <cell r="B2189" t="str">
            <v>Conjunto 2 tomadas 2P+T de 10 A, completo</v>
          </cell>
          <cell r="C2189" t="str">
            <v>cj</v>
          </cell>
          <cell r="D2189">
            <v>11.23</v>
          </cell>
          <cell r="E2189">
            <v>6.82</v>
          </cell>
          <cell r="F2189">
            <v>18.05</v>
          </cell>
        </row>
        <row r="2190">
          <cell r="A2190" t="str">
            <v>400448</v>
          </cell>
          <cell r="B2190" t="str">
            <v>Conjunto 1 interruptor simples e 1 tomada 2P+T de 10 A, completo</v>
          </cell>
          <cell r="C2190" t="str">
            <v>cj</v>
          </cell>
          <cell r="D2190">
            <v>9.1199999999999992</v>
          </cell>
          <cell r="E2190">
            <v>6.82</v>
          </cell>
          <cell r="F2190">
            <v>15.94</v>
          </cell>
        </row>
        <row r="2191">
          <cell r="A2191" t="str">
            <v>400449</v>
          </cell>
          <cell r="B2191" t="str">
            <v>Conjunto 2 interruptores simples e 1 tomada 2P+T de 10 A, completo</v>
          </cell>
          <cell r="C2191" t="str">
            <v>cj</v>
          </cell>
          <cell r="D2191">
            <v>12.43</v>
          </cell>
          <cell r="E2191">
            <v>6.82</v>
          </cell>
          <cell r="F2191">
            <v>19.25</v>
          </cell>
        </row>
        <row r="2192">
          <cell r="A2192" t="str">
            <v>400501</v>
          </cell>
          <cell r="B2192" t="str">
            <v>Minuteria individual 110/220 V, para lâmpadas incandescentes, com pulsador luminoso e placa</v>
          </cell>
          <cell r="C2192" t="str">
            <v>cj</v>
          </cell>
          <cell r="D2192">
            <v>134.94</v>
          </cell>
          <cell r="E2192">
            <v>6.82</v>
          </cell>
          <cell r="F2192">
            <v>141.76</v>
          </cell>
        </row>
        <row r="2193">
          <cell r="A2193" t="str">
            <v>400502</v>
          </cell>
          <cell r="B2193" t="str">
            <v>Interruptor com 1 tecla simples e placa</v>
          </cell>
          <cell r="C2193" t="str">
            <v>cj</v>
          </cell>
          <cell r="D2193">
            <v>4.2</v>
          </cell>
          <cell r="E2193">
            <v>7.74</v>
          </cell>
          <cell r="F2193">
            <v>11.94</v>
          </cell>
        </row>
        <row r="2194">
          <cell r="A2194" t="str">
            <v>400504</v>
          </cell>
          <cell r="B2194" t="str">
            <v>Interruptor com 2 teclas simples e placa</v>
          </cell>
          <cell r="C2194" t="str">
            <v>cj</v>
          </cell>
          <cell r="D2194">
            <v>7.61</v>
          </cell>
          <cell r="E2194">
            <v>7.96</v>
          </cell>
          <cell r="F2194">
            <v>15.57</v>
          </cell>
        </row>
        <row r="2195">
          <cell r="A2195" t="str">
            <v>400506</v>
          </cell>
          <cell r="B2195" t="str">
            <v>Interruptor com 3 teclas simples e placa</v>
          </cell>
          <cell r="C2195" t="str">
            <v>cj</v>
          </cell>
          <cell r="D2195">
            <v>10.82</v>
          </cell>
          <cell r="E2195">
            <v>11.370000000000001</v>
          </cell>
          <cell r="F2195">
            <v>22.19</v>
          </cell>
        </row>
        <row r="2196">
          <cell r="A2196" t="str">
            <v>400508</v>
          </cell>
          <cell r="B2196" t="str">
            <v>Interruptor com 1 tecla paralelo e placa</v>
          </cell>
          <cell r="C2196" t="str">
            <v>cj</v>
          </cell>
          <cell r="D2196">
            <v>5.58</v>
          </cell>
          <cell r="E2196">
            <v>6.1400000000000006</v>
          </cell>
          <cell r="F2196">
            <v>11.72</v>
          </cell>
        </row>
        <row r="2197">
          <cell r="A2197" t="str">
            <v>400510</v>
          </cell>
          <cell r="B2197" t="str">
            <v>Interruptor com 2 teclas paralelo e placa</v>
          </cell>
          <cell r="C2197" t="str">
            <v>cj</v>
          </cell>
          <cell r="D2197">
            <v>7.65</v>
          </cell>
          <cell r="E2197">
            <v>10.23</v>
          </cell>
          <cell r="F2197">
            <v>17.88</v>
          </cell>
        </row>
        <row r="2198">
          <cell r="A2198" t="str">
            <v>400512</v>
          </cell>
          <cell r="B2198" t="str">
            <v>Interruptor com 2 teclas, 1 simples, 1 paralelo e placa</v>
          </cell>
          <cell r="C2198" t="str">
            <v>cj</v>
          </cell>
          <cell r="D2198">
            <v>6.82</v>
          </cell>
          <cell r="E2198">
            <v>8.64</v>
          </cell>
          <cell r="F2198">
            <v>15.46</v>
          </cell>
        </row>
        <row r="2199">
          <cell r="A2199" t="str">
            <v>400514</v>
          </cell>
          <cell r="B2199" t="str">
            <v>Interruptor com 3 teclas, 2 simples, 1 paralelo e placa</v>
          </cell>
          <cell r="C2199" t="str">
            <v>cj</v>
          </cell>
          <cell r="D2199">
            <v>9.3800000000000008</v>
          </cell>
          <cell r="E2199">
            <v>10.23</v>
          </cell>
          <cell r="F2199">
            <v>19.61</v>
          </cell>
        </row>
        <row r="2200">
          <cell r="A2200" t="str">
            <v>400516</v>
          </cell>
          <cell r="B2200" t="str">
            <v>Interruptor com 3 teclas, 1 simples, 2 paralelo e placa</v>
          </cell>
          <cell r="C2200" t="str">
            <v>cj</v>
          </cell>
          <cell r="D2200">
            <v>11.5</v>
          </cell>
          <cell r="E2200">
            <v>11.370000000000001</v>
          </cell>
          <cell r="F2200">
            <v>22.87</v>
          </cell>
        </row>
        <row r="2201">
          <cell r="A2201" t="str">
            <v>400517</v>
          </cell>
          <cell r="B2201" t="str">
            <v>Interruptor bipolar paralelo, 1 tecla dupla e placa</v>
          </cell>
          <cell r="C2201" t="str">
            <v>cj</v>
          </cell>
          <cell r="D2201">
            <v>16.21</v>
          </cell>
          <cell r="E2201">
            <v>7.96</v>
          </cell>
          <cell r="F2201">
            <v>24.17</v>
          </cell>
        </row>
        <row r="2202">
          <cell r="A2202" t="str">
            <v>400518</v>
          </cell>
          <cell r="B2202" t="str">
            <v>Interruptor bipolar simples, 1 tecla dupla e placa</v>
          </cell>
          <cell r="C2202" t="str">
            <v>cj</v>
          </cell>
          <cell r="D2202">
            <v>12.49</v>
          </cell>
          <cell r="E2202">
            <v>7.96</v>
          </cell>
          <cell r="F2202">
            <v>20.45</v>
          </cell>
        </row>
        <row r="2203">
          <cell r="A2203" t="str">
            <v>400532</v>
          </cell>
          <cell r="B2203" t="str">
            <v>Pulsador 2 A - 250 V, para minuteria com placa</v>
          </cell>
          <cell r="C2203" t="str">
            <v>cj</v>
          </cell>
          <cell r="D2203">
            <v>6.3</v>
          </cell>
          <cell r="E2203">
            <v>5.69</v>
          </cell>
          <cell r="F2203">
            <v>11.99</v>
          </cell>
        </row>
        <row r="2204">
          <cell r="A2204" t="str">
            <v>400533</v>
          </cell>
          <cell r="B2204" t="str">
            <v>Variador de luminosidade rotativo até 1000 W, 127/220 V, com placa</v>
          </cell>
          <cell r="C2204" t="str">
            <v>cj</v>
          </cell>
          <cell r="D2204">
            <v>34.89</v>
          </cell>
          <cell r="E2204">
            <v>8.64</v>
          </cell>
          <cell r="F2204">
            <v>43.53</v>
          </cell>
        </row>
        <row r="2205">
          <cell r="A2205" t="str">
            <v>400534</v>
          </cell>
          <cell r="B2205" t="str">
            <v>Sensor de presença para teto, com fotocélula, para lâmpada qualquer</v>
          </cell>
          <cell r="C2205" t="str">
            <v>un</v>
          </cell>
          <cell r="D2205">
            <v>28.650000000000002</v>
          </cell>
          <cell r="E2205">
            <v>6.82</v>
          </cell>
          <cell r="F2205">
            <v>35.47</v>
          </cell>
        </row>
        <row r="2206">
          <cell r="A2206" t="str">
            <v>400535</v>
          </cell>
          <cell r="B2206" t="str">
            <v>Sensor de presença infravermelho passivo e microondas, alcance de 12 m - sem fio</v>
          </cell>
          <cell r="C2206" t="str">
            <v>un</v>
          </cell>
          <cell r="D2206">
            <v>40.74</v>
          </cell>
          <cell r="E2206">
            <v>11.370000000000001</v>
          </cell>
          <cell r="F2206">
            <v>52.11</v>
          </cell>
        </row>
        <row r="2207">
          <cell r="A2207" t="str">
            <v>400602</v>
          </cell>
          <cell r="B2207" t="str">
            <v>Condulete metálico de 1/2´</v>
          </cell>
          <cell r="C2207" t="str">
            <v>cj</v>
          </cell>
          <cell r="D2207">
            <v>10.67</v>
          </cell>
          <cell r="E2207">
            <v>11.370000000000001</v>
          </cell>
          <cell r="F2207">
            <v>22.04</v>
          </cell>
        </row>
        <row r="2208">
          <cell r="A2208" t="str">
            <v>400604</v>
          </cell>
          <cell r="B2208" t="str">
            <v>Condulete metálico de 3/4´</v>
          </cell>
          <cell r="C2208" t="str">
            <v>cj</v>
          </cell>
          <cell r="D2208">
            <v>12.26</v>
          </cell>
          <cell r="E2208">
            <v>11.370000000000001</v>
          </cell>
          <cell r="F2208">
            <v>23.63</v>
          </cell>
        </row>
        <row r="2209">
          <cell r="A2209" t="str">
            <v>400606</v>
          </cell>
          <cell r="B2209" t="str">
            <v>Condulete metálico de 1´</v>
          </cell>
          <cell r="C2209" t="str">
            <v>cj</v>
          </cell>
          <cell r="D2209">
            <v>16.75</v>
          </cell>
          <cell r="E2209">
            <v>11.370000000000001</v>
          </cell>
          <cell r="F2209">
            <v>28.12</v>
          </cell>
        </row>
        <row r="2210">
          <cell r="A2210" t="str">
            <v>400608</v>
          </cell>
          <cell r="B2210" t="str">
            <v>Condulete metálico de 1 1/4´</v>
          </cell>
          <cell r="C2210" t="str">
            <v>cj</v>
          </cell>
          <cell r="D2210">
            <v>24.810000000000002</v>
          </cell>
          <cell r="E2210">
            <v>11.370000000000001</v>
          </cell>
          <cell r="F2210">
            <v>36.18</v>
          </cell>
        </row>
        <row r="2211">
          <cell r="A2211" t="str">
            <v>400610</v>
          </cell>
          <cell r="B2211" t="str">
            <v>Condulete metálico de 1 1/2´</v>
          </cell>
          <cell r="C2211" t="str">
            <v>cj</v>
          </cell>
          <cell r="D2211">
            <v>33.9</v>
          </cell>
          <cell r="E2211">
            <v>11.370000000000001</v>
          </cell>
          <cell r="F2211">
            <v>45.27</v>
          </cell>
        </row>
        <row r="2212">
          <cell r="A2212" t="str">
            <v>400612</v>
          </cell>
          <cell r="B2212" t="str">
            <v>Condulete metálico de 2´</v>
          </cell>
          <cell r="C2212" t="str">
            <v>cj</v>
          </cell>
          <cell r="D2212">
            <v>52.67</v>
          </cell>
          <cell r="E2212">
            <v>11.370000000000001</v>
          </cell>
          <cell r="F2212">
            <v>64.040000000000006</v>
          </cell>
        </row>
        <row r="2213">
          <cell r="A2213" t="str">
            <v>400614</v>
          </cell>
          <cell r="B2213" t="str">
            <v>Condulete metálico de 2 1/2´</v>
          </cell>
          <cell r="C2213" t="str">
            <v>cj</v>
          </cell>
          <cell r="D2213">
            <v>94.61</v>
          </cell>
          <cell r="E2213">
            <v>11.370000000000001</v>
          </cell>
          <cell r="F2213">
            <v>105.98</v>
          </cell>
        </row>
        <row r="2214">
          <cell r="A2214" t="str">
            <v>400616</v>
          </cell>
          <cell r="B2214" t="str">
            <v>Condulete metálico de 3´</v>
          </cell>
          <cell r="C2214" t="str">
            <v>cj</v>
          </cell>
          <cell r="D2214">
            <v>130.69999999999999</v>
          </cell>
          <cell r="E2214">
            <v>11.370000000000001</v>
          </cell>
          <cell r="F2214">
            <v>142.07</v>
          </cell>
        </row>
        <row r="2215">
          <cell r="A2215" t="str">
            <v>400617</v>
          </cell>
          <cell r="B2215" t="str">
            <v>Condulete metálico de 4´</v>
          </cell>
          <cell r="C2215" t="str">
            <v>cj</v>
          </cell>
          <cell r="D2215">
            <v>159.09</v>
          </cell>
          <cell r="E2215">
            <v>11.370000000000001</v>
          </cell>
          <cell r="F2215">
            <v>170.46</v>
          </cell>
        </row>
        <row r="2216">
          <cell r="A2216" t="str">
            <v>400650</v>
          </cell>
          <cell r="B2216" t="str">
            <v>Condulete em PVC de 3/4´ - com tampa</v>
          </cell>
          <cell r="C2216" t="str">
            <v>cj</v>
          </cell>
          <cell r="D2216">
            <v>7.51</v>
          </cell>
          <cell r="E2216">
            <v>11.370000000000001</v>
          </cell>
          <cell r="F2216">
            <v>18.88</v>
          </cell>
        </row>
        <row r="2217">
          <cell r="A2217" t="str">
            <v>400651</v>
          </cell>
          <cell r="B2217" t="str">
            <v>Condulete em PVC  de 1´ - com tampa</v>
          </cell>
          <cell r="C2217" t="str">
            <v>cj</v>
          </cell>
          <cell r="D2217">
            <v>10.07</v>
          </cell>
          <cell r="E2217">
            <v>11.370000000000001</v>
          </cell>
          <cell r="F2217">
            <v>21.44</v>
          </cell>
        </row>
        <row r="2218">
          <cell r="A2218" t="str">
            <v>400701</v>
          </cell>
          <cell r="B2218" t="str">
            <v>Caixa em PVC de 4´ x 2´</v>
          </cell>
          <cell r="C2218" t="str">
            <v>un</v>
          </cell>
          <cell r="D2218">
            <v>1.78</v>
          </cell>
          <cell r="E2218">
            <v>5.69</v>
          </cell>
          <cell r="F2218">
            <v>7.47</v>
          </cell>
        </row>
        <row r="2219">
          <cell r="A2219" t="str">
            <v>400702</v>
          </cell>
          <cell r="B2219" t="str">
            <v>Caixa em PVC de 4´ x 4´</v>
          </cell>
          <cell r="C2219" t="str">
            <v>un</v>
          </cell>
          <cell r="D2219">
            <v>3.15</v>
          </cell>
          <cell r="E2219">
            <v>5.69</v>
          </cell>
          <cell r="F2219">
            <v>8.84</v>
          </cell>
        </row>
        <row r="2220">
          <cell r="A2220" t="str">
            <v>400704</v>
          </cell>
          <cell r="B2220" t="str">
            <v>Caixa em PVC octogonal de 4´ x 4´</v>
          </cell>
          <cell r="C2220" t="str">
            <v>un</v>
          </cell>
          <cell r="D2220">
            <v>3.73</v>
          </cell>
          <cell r="E2220">
            <v>5.69</v>
          </cell>
          <cell r="F2220">
            <v>9.42</v>
          </cell>
        </row>
        <row r="2221">
          <cell r="A2221" t="str">
            <v>401002</v>
          </cell>
          <cell r="B2221" t="str">
            <v>Contator de potência 9 A - 2na+2nf</v>
          </cell>
          <cell r="C2221" t="str">
            <v>un</v>
          </cell>
          <cell r="D2221">
            <v>95.22</v>
          </cell>
          <cell r="E2221">
            <v>11.370000000000001</v>
          </cell>
          <cell r="F2221">
            <v>106.59</v>
          </cell>
        </row>
        <row r="2222">
          <cell r="A2222" t="str">
            <v>401003</v>
          </cell>
          <cell r="B2222" t="str">
            <v>Contator de potência 12 A - 1na+1nf</v>
          </cell>
          <cell r="C2222" t="str">
            <v>un</v>
          </cell>
          <cell r="D2222">
            <v>82.62</v>
          </cell>
          <cell r="E2222">
            <v>11.370000000000001</v>
          </cell>
          <cell r="F2222">
            <v>93.99</v>
          </cell>
        </row>
        <row r="2223">
          <cell r="A2223" t="str">
            <v>401004</v>
          </cell>
          <cell r="B2223" t="str">
            <v>Contator de potência 12 A - 2na+2nf</v>
          </cell>
          <cell r="C2223" t="str">
            <v>un</v>
          </cell>
          <cell r="D2223">
            <v>104.77</v>
          </cell>
          <cell r="E2223">
            <v>11.370000000000001</v>
          </cell>
          <cell r="F2223">
            <v>116.14</v>
          </cell>
        </row>
        <row r="2224">
          <cell r="A2224" t="str">
            <v>401005</v>
          </cell>
          <cell r="B2224" t="str">
            <v>Contator de potência 110 A - 2na+2nf</v>
          </cell>
          <cell r="C2224" t="str">
            <v>un</v>
          </cell>
          <cell r="D2224">
            <v>1018.84</v>
          </cell>
          <cell r="E2224">
            <v>11.370000000000001</v>
          </cell>
          <cell r="F2224">
            <v>1030.21</v>
          </cell>
        </row>
        <row r="2225">
          <cell r="A2225" t="str">
            <v>401006</v>
          </cell>
          <cell r="B2225" t="str">
            <v>Contator de potência 16 A - 2na+2nf</v>
          </cell>
          <cell r="C2225" t="str">
            <v>un</v>
          </cell>
          <cell r="D2225">
            <v>99.740000000000009</v>
          </cell>
          <cell r="E2225">
            <v>11.370000000000001</v>
          </cell>
          <cell r="F2225">
            <v>111.11</v>
          </cell>
        </row>
        <row r="2226">
          <cell r="A2226" t="str">
            <v>401008</v>
          </cell>
          <cell r="B2226" t="str">
            <v>Contator de potência 22 A/25 A - 2na+2nf</v>
          </cell>
          <cell r="C2226" t="str">
            <v>un</v>
          </cell>
          <cell r="D2226">
            <v>127.64</v>
          </cell>
          <cell r="E2226">
            <v>11.370000000000001</v>
          </cell>
          <cell r="F2226">
            <v>139.01</v>
          </cell>
        </row>
        <row r="2227">
          <cell r="A2227" t="str">
            <v>401010</v>
          </cell>
          <cell r="B2227" t="str">
            <v>Contator de potência 32 A - 2na+2nf</v>
          </cell>
          <cell r="C2227" t="str">
            <v>un</v>
          </cell>
          <cell r="D2227">
            <v>187.20000000000002</v>
          </cell>
          <cell r="E2227">
            <v>11.370000000000001</v>
          </cell>
          <cell r="F2227">
            <v>198.57</v>
          </cell>
        </row>
        <row r="2228">
          <cell r="A2228" t="str">
            <v>401011</v>
          </cell>
          <cell r="B2228" t="str">
            <v>Contator de potência 50 A - 2na+2nf</v>
          </cell>
          <cell r="C2228" t="str">
            <v>un</v>
          </cell>
          <cell r="D2228">
            <v>317.49</v>
          </cell>
          <cell r="E2228">
            <v>11.370000000000001</v>
          </cell>
          <cell r="F2228">
            <v>328.86</v>
          </cell>
        </row>
        <row r="2229">
          <cell r="A2229" t="str">
            <v>401012</v>
          </cell>
          <cell r="B2229" t="str">
            <v>Contator de potência 38/40 A - 2na+2nf</v>
          </cell>
          <cell r="C2229" t="str">
            <v>un</v>
          </cell>
          <cell r="D2229">
            <v>251.41</v>
          </cell>
          <cell r="E2229">
            <v>11.370000000000001</v>
          </cell>
          <cell r="F2229">
            <v>262.77999999999997</v>
          </cell>
        </row>
        <row r="2230">
          <cell r="A2230" t="str">
            <v>401013</v>
          </cell>
          <cell r="B2230" t="str">
            <v>Contator de potência 63 A - 2na+2nf</v>
          </cell>
          <cell r="C2230" t="str">
            <v>un</v>
          </cell>
          <cell r="D2230">
            <v>397.07</v>
          </cell>
          <cell r="E2230">
            <v>11.370000000000001</v>
          </cell>
          <cell r="F2230">
            <v>408.44</v>
          </cell>
        </row>
        <row r="2231">
          <cell r="A2231" t="str">
            <v>401014</v>
          </cell>
          <cell r="B2231" t="str">
            <v>Contator de potência de 150 A - 2na+2nf</v>
          </cell>
          <cell r="C2231" t="str">
            <v>un</v>
          </cell>
          <cell r="D2231">
            <v>1198.42</v>
          </cell>
          <cell r="E2231">
            <v>11.370000000000001</v>
          </cell>
          <cell r="F2231">
            <v>1209.79</v>
          </cell>
        </row>
        <row r="2232">
          <cell r="A2232" t="str">
            <v>401015</v>
          </cell>
          <cell r="B2232" t="str">
            <v>Contator de potência de 220 A - 2na + 2nf</v>
          </cell>
          <cell r="C2232" t="str">
            <v>un</v>
          </cell>
          <cell r="D2232">
            <v>2289.85</v>
          </cell>
          <cell r="E2232">
            <v>11.370000000000001</v>
          </cell>
          <cell r="F2232">
            <v>2301.2199999999998</v>
          </cell>
        </row>
        <row r="2233">
          <cell r="A2233" t="str">
            <v>401050</v>
          </cell>
          <cell r="B2233" t="str">
            <v>Minicontator auxiliar - 4NA</v>
          </cell>
          <cell r="C2233" t="str">
            <v>un</v>
          </cell>
          <cell r="D2233">
            <v>37.369999999999997</v>
          </cell>
          <cell r="E2233">
            <v>11.370000000000001</v>
          </cell>
          <cell r="F2233">
            <v>48.74</v>
          </cell>
        </row>
        <row r="2234">
          <cell r="A2234" t="str">
            <v>401051</v>
          </cell>
          <cell r="B2234" t="str">
            <v>Contator auxiliar - 2NA+2NF</v>
          </cell>
          <cell r="C2234" t="str">
            <v>un</v>
          </cell>
          <cell r="D2234">
            <v>52.95</v>
          </cell>
          <cell r="E2234">
            <v>11.370000000000001</v>
          </cell>
          <cell r="F2234">
            <v>64.319999999999993</v>
          </cell>
        </row>
        <row r="2235">
          <cell r="A2235" t="str">
            <v>401052</v>
          </cell>
          <cell r="B2235" t="str">
            <v>Contator auxiliar - 4na+4nf</v>
          </cell>
          <cell r="C2235" t="str">
            <v>un</v>
          </cell>
          <cell r="D2235">
            <v>97.94</v>
          </cell>
          <cell r="E2235">
            <v>11.370000000000001</v>
          </cell>
          <cell r="F2235">
            <v>109.31</v>
          </cell>
        </row>
        <row r="2236">
          <cell r="A2236" t="str">
            <v>401101</v>
          </cell>
          <cell r="B2236" t="str">
            <v>Relé fotoelétrico 50/60 Hz 110/220 V - 1200 VA, completo</v>
          </cell>
          <cell r="C2236" t="str">
            <v>un</v>
          </cell>
          <cell r="D2236">
            <v>40.04</v>
          </cell>
          <cell r="E2236">
            <v>10.23</v>
          </cell>
          <cell r="F2236">
            <v>50.27</v>
          </cell>
        </row>
        <row r="2237">
          <cell r="A2237" t="str">
            <v>401102</v>
          </cell>
          <cell r="B2237" t="str">
            <v>Relé bimetálico de sobrecarga para acoplamento direto, faixas de ajuste de 9,0/12 A</v>
          </cell>
          <cell r="C2237" t="str">
            <v>un</v>
          </cell>
          <cell r="D2237">
            <v>96.7</v>
          </cell>
          <cell r="E2237">
            <v>11.370000000000001</v>
          </cell>
          <cell r="F2237">
            <v>108.07000000000001</v>
          </cell>
        </row>
        <row r="2238">
          <cell r="A2238" t="str">
            <v>401103</v>
          </cell>
          <cell r="B2238" t="str">
            <v>Relé bimetálico de sobrecarga para acoplamento direto, faixas de ajuste de 20/32 A até 50/63 A</v>
          </cell>
          <cell r="C2238" t="str">
            <v>un</v>
          </cell>
          <cell r="D2238">
            <v>160.86000000000001</v>
          </cell>
          <cell r="E2238">
            <v>11.370000000000001</v>
          </cell>
          <cell r="F2238">
            <v>172.23</v>
          </cell>
        </row>
        <row r="2239">
          <cell r="A2239" t="str">
            <v>401105</v>
          </cell>
          <cell r="B2239" t="str">
            <v>Relé bimetálico de sobrecarga para acoplamento direto, faixas de ajuste de 0,4/0,63 A até 16,0/25,0 A</v>
          </cell>
          <cell r="C2239" t="str">
            <v>un</v>
          </cell>
          <cell r="D2239">
            <v>112.12</v>
          </cell>
          <cell r="E2239">
            <v>11.370000000000001</v>
          </cell>
          <cell r="F2239">
            <v>123.49000000000001</v>
          </cell>
        </row>
        <row r="2240">
          <cell r="A2240" t="str">
            <v>401106</v>
          </cell>
          <cell r="B2240" t="str">
            <v>Relé de tempo eletrônico de 0,6 até 6 seg. - 220V - 50/60 Hz</v>
          </cell>
          <cell r="C2240" t="str">
            <v>un</v>
          </cell>
          <cell r="D2240">
            <v>49.6</v>
          </cell>
          <cell r="E2240">
            <v>22.740000000000002</v>
          </cell>
          <cell r="F2240">
            <v>72.34</v>
          </cell>
        </row>
        <row r="2241">
          <cell r="A2241" t="str">
            <v>401107</v>
          </cell>
          <cell r="B2241" t="str">
            <v>Relé supervisor trifásico contra falta de fase, inversão de fase e mínima tensão</v>
          </cell>
          <cell r="C2241" t="str">
            <v>un</v>
          </cell>
          <cell r="D2241">
            <v>1054.4100000000001</v>
          </cell>
          <cell r="E2241">
            <v>22.740000000000002</v>
          </cell>
          <cell r="F2241">
            <v>1077.1500000000001</v>
          </cell>
        </row>
        <row r="2242">
          <cell r="A2242" t="str">
            <v>401111</v>
          </cell>
          <cell r="B2242" t="str">
            <v>Relé de sobrecorrente eletromecânico até 120A tipo BG, conjunto de 3 unidades</v>
          </cell>
          <cell r="C2242" t="str">
            <v>cj</v>
          </cell>
          <cell r="D2242">
            <v>1977.23</v>
          </cell>
          <cell r="E2242">
            <v>7.5</v>
          </cell>
          <cell r="F2242">
            <v>1984.73</v>
          </cell>
        </row>
        <row r="2243">
          <cell r="A2243" t="str">
            <v>401112</v>
          </cell>
          <cell r="B2243" t="str">
            <v>Relé de tempo eletrônico de 1,5 a 15 min. - 110V - 50/60Hz</v>
          </cell>
          <cell r="C2243" t="str">
            <v>un</v>
          </cell>
          <cell r="D2243">
            <v>56.660000000000004</v>
          </cell>
          <cell r="E2243">
            <v>22.740000000000002</v>
          </cell>
          <cell r="F2243">
            <v>79.400000000000006</v>
          </cell>
        </row>
        <row r="2244">
          <cell r="A2244" t="str">
            <v>401114</v>
          </cell>
          <cell r="B2244" t="str">
            <v>Relé supervisor monofásico detector de mínima tensão</v>
          </cell>
          <cell r="C2244" t="str">
            <v>un</v>
          </cell>
          <cell r="D2244">
            <v>181.05</v>
          </cell>
          <cell r="E2244">
            <v>22.740000000000002</v>
          </cell>
          <cell r="F2244">
            <v>203.79</v>
          </cell>
        </row>
        <row r="2245">
          <cell r="A2245" t="str">
            <v>401119</v>
          </cell>
          <cell r="B2245" t="str">
            <v>Relé de tempo eletrônico cíclico regulável, 110/127V - 43/63 Hz</v>
          </cell>
          <cell r="C2245" t="str">
            <v>un</v>
          </cell>
          <cell r="D2245">
            <v>110.67</v>
          </cell>
          <cell r="E2245">
            <v>22.740000000000002</v>
          </cell>
          <cell r="F2245">
            <v>133.41</v>
          </cell>
        </row>
        <row r="2246">
          <cell r="A2246" t="str">
            <v>401120</v>
          </cell>
          <cell r="B2246" t="str">
            <v>Relé de pulso bipolar 16A/250 V</v>
          </cell>
          <cell r="C2246" t="str">
            <v>un</v>
          </cell>
          <cell r="D2246">
            <v>93.25</v>
          </cell>
          <cell r="E2246">
            <v>13.64</v>
          </cell>
          <cell r="F2246">
            <v>106.89</v>
          </cell>
        </row>
        <row r="2247">
          <cell r="A2247" t="str">
            <v>401123</v>
          </cell>
          <cell r="B2247" t="str">
            <v>Relé de sobrecarga eletrônico para acoplamento direto, faixa de ajuste de 55 até 250 A</v>
          </cell>
          <cell r="C2247" t="str">
            <v>un</v>
          </cell>
          <cell r="D2247">
            <v>716.06000000000006</v>
          </cell>
          <cell r="E2247">
            <v>11.370000000000001</v>
          </cell>
          <cell r="F2247">
            <v>727.43000000000006</v>
          </cell>
        </row>
        <row r="2248">
          <cell r="A2248" t="str">
            <v>401124</v>
          </cell>
          <cell r="B2248" t="str">
            <v>Relé de tempo eletrônico de 3 - 30seg 220V 50/60Hz</v>
          </cell>
          <cell r="C2248" t="str">
            <v>un</v>
          </cell>
          <cell r="D2248">
            <v>51.75</v>
          </cell>
          <cell r="E2248">
            <v>22.740000000000002</v>
          </cell>
          <cell r="F2248">
            <v>74.489999999999995</v>
          </cell>
        </row>
        <row r="2249">
          <cell r="A2249" t="str">
            <v>401202</v>
          </cell>
          <cell r="B2249" t="str">
            <v>Chave comutadora/seletora com 1 pólo e 3 posições para 63 A</v>
          </cell>
          <cell r="C2249" t="str">
            <v>un</v>
          </cell>
          <cell r="D2249">
            <v>227.18</v>
          </cell>
          <cell r="E2249">
            <v>9.1</v>
          </cell>
          <cell r="F2249">
            <v>236.28</v>
          </cell>
        </row>
        <row r="2250">
          <cell r="A2250" t="str">
            <v>401203</v>
          </cell>
          <cell r="B2250" t="str">
            <v>Chave comutadora/seletora com 1 pólo e 3 posições para 25 A</v>
          </cell>
          <cell r="C2250" t="str">
            <v>un</v>
          </cell>
          <cell r="D2250">
            <v>110.93</v>
          </cell>
          <cell r="E2250">
            <v>9.1</v>
          </cell>
          <cell r="F2250">
            <v>120.03</v>
          </cell>
        </row>
        <row r="2251">
          <cell r="A2251" t="str">
            <v>401219</v>
          </cell>
          <cell r="B2251" t="str">
            <v>Chave comutadora/seletora com 2 pólos e 2 posições para 25 A</v>
          </cell>
          <cell r="C2251" t="str">
            <v>un</v>
          </cell>
          <cell r="D2251">
            <v>79.84</v>
          </cell>
          <cell r="E2251">
            <v>9.1</v>
          </cell>
          <cell r="F2251">
            <v>88.94</v>
          </cell>
        </row>
        <row r="2252">
          <cell r="A2252" t="str">
            <v>401220</v>
          </cell>
          <cell r="B2252" t="str">
            <v>Chave comutadora/seletora com 1 pólo e 2 posições para 25 A</v>
          </cell>
          <cell r="C2252" t="str">
            <v>un</v>
          </cell>
          <cell r="D2252">
            <v>60.13</v>
          </cell>
          <cell r="E2252">
            <v>9.1</v>
          </cell>
          <cell r="F2252">
            <v>69.23</v>
          </cell>
        </row>
        <row r="2253">
          <cell r="A2253" t="str">
            <v>401221</v>
          </cell>
          <cell r="B2253" t="str">
            <v>Chave comutadora/seletora com 3 pólos e 3 posições para 25 A</v>
          </cell>
          <cell r="C2253" t="str">
            <v>un</v>
          </cell>
          <cell r="D2253">
            <v>143.28</v>
          </cell>
          <cell r="E2253">
            <v>9.1</v>
          </cell>
          <cell r="F2253">
            <v>152.38</v>
          </cell>
        </row>
        <row r="2254">
          <cell r="A2254" t="str">
            <v>401301</v>
          </cell>
          <cell r="B2254" t="str">
            <v>Chave comutadora para amperímetro</v>
          </cell>
          <cell r="C2254" t="str">
            <v>un</v>
          </cell>
          <cell r="D2254">
            <v>60.83</v>
          </cell>
          <cell r="E2254">
            <v>9.1</v>
          </cell>
          <cell r="F2254">
            <v>69.930000000000007</v>
          </cell>
        </row>
        <row r="2255">
          <cell r="A2255" t="str">
            <v>401304</v>
          </cell>
          <cell r="B2255" t="str">
            <v>Amperímetro de ferro móvel de 96 x 96 mm, para ligação em transformador de corrente, escala fixa de 0 A/50 A até 0 A/2,0 kA</v>
          </cell>
          <cell r="C2255" t="str">
            <v>un</v>
          </cell>
          <cell r="D2255">
            <v>164.91</v>
          </cell>
          <cell r="E2255">
            <v>5.69</v>
          </cell>
          <cell r="F2255">
            <v>170.6</v>
          </cell>
        </row>
        <row r="2256">
          <cell r="A2256" t="str">
            <v>401401</v>
          </cell>
          <cell r="B2256" t="str">
            <v>Chave comutadora para voltímetro</v>
          </cell>
          <cell r="C2256" t="str">
            <v>un</v>
          </cell>
          <cell r="D2256">
            <v>49.84</v>
          </cell>
          <cell r="E2256">
            <v>9.1</v>
          </cell>
          <cell r="F2256">
            <v>58.94</v>
          </cell>
        </row>
        <row r="2257">
          <cell r="A2257" t="str">
            <v>401403</v>
          </cell>
          <cell r="B2257" t="str">
            <v>Voltímetro de ferro móvel de 96 x 96 mm, escalas variáveis de 0/150 V, 0/250 V, 0/300 V, 0/500 V e 0/600 V</v>
          </cell>
          <cell r="C2257" t="str">
            <v>un</v>
          </cell>
          <cell r="D2257">
            <v>125.32000000000001</v>
          </cell>
          <cell r="E2257">
            <v>11.370000000000001</v>
          </cell>
          <cell r="F2257">
            <v>136.69</v>
          </cell>
        </row>
        <row r="2258">
          <cell r="A2258" t="str">
            <v>402002</v>
          </cell>
          <cell r="B2258" t="str">
            <v>Plugue com 3P+T de 63 A, 220/240 V, industrial</v>
          </cell>
          <cell r="C2258" t="str">
            <v>un</v>
          </cell>
          <cell r="D2258">
            <v>82.62</v>
          </cell>
          <cell r="E2258">
            <v>4.55</v>
          </cell>
          <cell r="F2258">
            <v>87.17</v>
          </cell>
        </row>
        <row r="2259">
          <cell r="A2259" t="str">
            <v>402005</v>
          </cell>
          <cell r="B2259" t="str">
            <v>Sinalizador com lâmpada</v>
          </cell>
          <cell r="C2259" t="str">
            <v>un</v>
          </cell>
          <cell r="D2259">
            <v>40.119999999999997</v>
          </cell>
          <cell r="E2259">
            <v>18.190000000000001</v>
          </cell>
          <cell r="F2259">
            <v>58.31</v>
          </cell>
        </row>
        <row r="2260">
          <cell r="A2260" t="str">
            <v>402006</v>
          </cell>
          <cell r="B2260" t="str">
            <v>Botão de comando duplo sem sinalizador</v>
          </cell>
          <cell r="C2260" t="str">
            <v>un</v>
          </cell>
          <cell r="D2260">
            <v>25.35</v>
          </cell>
          <cell r="E2260">
            <v>18.190000000000001</v>
          </cell>
          <cell r="F2260">
            <v>43.54</v>
          </cell>
        </row>
        <row r="2261">
          <cell r="A2261" t="str">
            <v>402007</v>
          </cell>
          <cell r="B2261" t="str">
            <v>Botão de comando duplo com sinalizador</v>
          </cell>
          <cell r="C2261" t="str">
            <v>un</v>
          </cell>
          <cell r="D2261">
            <v>56.2</v>
          </cell>
          <cell r="E2261">
            <v>18.190000000000001</v>
          </cell>
          <cell r="F2261">
            <v>74.39</v>
          </cell>
        </row>
        <row r="2262">
          <cell r="A2262" t="str">
            <v>402009</v>
          </cell>
          <cell r="B2262" t="str">
            <v>Botoeira com retenção para quadro/painel</v>
          </cell>
          <cell r="C2262" t="str">
            <v>un</v>
          </cell>
          <cell r="D2262">
            <v>36.44</v>
          </cell>
          <cell r="E2262">
            <v>6.82</v>
          </cell>
          <cell r="F2262">
            <v>43.26</v>
          </cell>
        </row>
        <row r="2263">
          <cell r="A2263" t="str">
            <v>402010</v>
          </cell>
          <cell r="B2263" t="str">
            <v>Botoeira de comando liga-desliga, sem sinalização</v>
          </cell>
          <cell r="C2263" t="str">
            <v>un</v>
          </cell>
          <cell r="D2263">
            <v>77.12</v>
          </cell>
          <cell r="E2263">
            <v>6.82</v>
          </cell>
          <cell r="F2263">
            <v>83.94</v>
          </cell>
        </row>
        <row r="2264">
          <cell r="A2264" t="str">
            <v>402011</v>
          </cell>
          <cell r="B2264" t="str">
            <v>Alarme sonoro bitonal 220 V para painel de comando</v>
          </cell>
          <cell r="C2264" t="str">
            <v>un</v>
          </cell>
          <cell r="D2264">
            <v>198.36</v>
          </cell>
          <cell r="E2264">
            <v>6.82</v>
          </cell>
          <cell r="F2264">
            <v>205.18</v>
          </cell>
        </row>
        <row r="2265">
          <cell r="A2265" t="str">
            <v>402012</v>
          </cell>
          <cell r="B2265" t="str">
            <v>Placa de 4´ x 2´</v>
          </cell>
          <cell r="C2265" t="str">
            <v>un</v>
          </cell>
          <cell r="D2265">
            <v>1.48</v>
          </cell>
          <cell r="E2265">
            <v>0.75</v>
          </cell>
          <cell r="F2265">
            <v>2.23</v>
          </cell>
        </row>
        <row r="2266">
          <cell r="A2266" t="str">
            <v>402014</v>
          </cell>
          <cell r="B2266" t="str">
            <v>Placa de 4´ x 4´</v>
          </cell>
          <cell r="C2266" t="str">
            <v>un</v>
          </cell>
          <cell r="D2266">
            <v>5.54</v>
          </cell>
          <cell r="E2266">
            <v>0.75</v>
          </cell>
          <cell r="F2266">
            <v>6.29</v>
          </cell>
        </row>
        <row r="2267">
          <cell r="A2267" t="str">
            <v>402020</v>
          </cell>
          <cell r="B2267" t="str">
            <v>Chave de bóia normalmente fechada ou aberta</v>
          </cell>
          <cell r="C2267" t="str">
            <v>un</v>
          </cell>
          <cell r="D2267">
            <v>38.5</v>
          </cell>
          <cell r="E2267">
            <v>9.1</v>
          </cell>
          <cell r="F2267">
            <v>47.6</v>
          </cell>
        </row>
        <row r="2268">
          <cell r="A2268" t="str">
            <v>402022</v>
          </cell>
          <cell r="B2268" t="str">
            <v>Plugue com 3P+T de 32A, 220/240V, industrial</v>
          </cell>
          <cell r="C2268" t="str">
            <v>un</v>
          </cell>
          <cell r="D2268">
            <v>26.52</v>
          </cell>
          <cell r="E2268">
            <v>6.82</v>
          </cell>
          <cell r="F2268">
            <v>33.340000000000003</v>
          </cell>
        </row>
        <row r="2269">
          <cell r="A2269" t="str">
            <v>402023</v>
          </cell>
          <cell r="B2269" t="str">
            <v>Plugue com 3P+N+T de 63A, 220/240V, industrial</v>
          </cell>
          <cell r="C2269" t="str">
            <v>un</v>
          </cell>
          <cell r="D2269">
            <v>267.43</v>
          </cell>
          <cell r="E2269">
            <v>6.82</v>
          </cell>
          <cell r="F2269">
            <v>274.25</v>
          </cell>
        </row>
        <row r="2270">
          <cell r="A2270" t="str">
            <v>402024</v>
          </cell>
          <cell r="B2270" t="str">
            <v>Plugue com 2P+T de 10A, 250V</v>
          </cell>
          <cell r="C2270" t="str">
            <v>un</v>
          </cell>
          <cell r="D2270">
            <v>3.8200000000000003</v>
          </cell>
          <cell r="E2270">
            <v>4.55</v>
          </cell>
          <cell r="F2270">
            <v>8.3699999999999992</v>
          </cell>
        </row>
        <row r="2271">
          <cell r="A2271" t="str">
            <v>402025</v>
          </cell>
          <cell r="B2271" t="str">
            <v>Plugue prolongador com 2P+T de 10A, 250V</v>
          </cell>
          <cell r="C2271" t="str">
            <v>un</v>
          </cell>
          <cell r="D2271">
            <v>5.3100000000000005</v>
          </cell>
          <cell r="E2271">
            <v>4.55</v>
          </cell>
          <cell r="F2271">
            <v>9.86</v>
          </cell>
        </row>
        <row r="2272">
          <cell r="A2272" t="str">
            <v>402030</v>
          </cell>
          <cell r="B2272" t="str">
            <v>Chave de nível tipo bóia pendular (pera), com contato microswitch</v>
          </cell>
          <cell r="C2272" t="str">
            <v>un</v>
          </cell>
          <cell r="D2272">
            <v>234.37</v>
          </cell>
          <cell r="E2272">
            <v>22.740000000000002</v>
          </cell>
          <cell r="F2272">
            <v>257.11</v>
          </cell>
        </row>
        <row r="2273">
          <cell r="A2273" t="str">
            <v>402031</v>
          </cell>
          <cell r="B2273" t="str">
            <v>Placa/espelho em latão escovado 4´ x 4´, para 02 tomadas elétrica</v>
          </cell>
          <cell r="C2273" t="str">
            <v>un</v>
          </cell>
          <cell r="D2273">
            <v>14.81</v>
          </cell>
          <cell r="E2273">
            <v>10.47</v>
          </cell>
          <cell r="F2273">
            <v>25.28</v>
          </cell>
        </row>
        <row r="2274">
          <cell r="A2274" t="str">
            <v>402032</v>
          </cell>
          <cell r="B2274" t="str">
            <v>Placa/espelho em latão escovado 4´ x 4´, para 01 tomada elétrica</v>
          </cell>
          <cell r="C2274" t="str">
            <v>un</v>
          </cell>
          <cell r="D2274">
            <v>11.34</v>
          </cell>
          <cell r="E2274">
            <v>10.47</v>
          </cell>
          <cell r="F2274">
            <v>21.81</v>
          </cell>
        </row>
        <row r="2275">
          <cell r="A2275" t="str">
            <v>402033</v>
          </cell>
          <cell r="B2275" t="str">
            <v>Placa/espelho em latão escovado 4´ x 4´, para tomada de lógica RJ-45</v>
          </cell>
          <cell r="C2275" t="str">
            <v>un</v>
          </cell>
          <cell r="D2275">
            <v>14.030000000000001</v>
          </cell>
          <cell r="E2275">
            <v>10.47</v>
          </cell>
          <cell r="F2275">
            <v>24.5</v>
          </cell>
        </row>
        <row r="2276">
          <cell r="A2276" t="str">
            <v>410402</v>
          </cell>
          <cell r="B2276" t="str">
            <v>Receptáculo de porcelana com parafuso de fixação com rosca E-27</v>
          </cell>
          <cell r="C2276" t="str">
            <v>un</v>
          </cell>
          <cell r="D2276">
            <v>1.56</v>
          </cell>
          <cell r="E2276">
            <v>1.8</v>
          </cell>
          <cell r="F2276">
            <v>3.36</v>
          </cell>
        </row>
        <row r="2277">
          <cell r="A2277" t="str">
            <v>410404</v>
          </cell>
          <cell r="B2277" t="str">
            <v>Receptáculo de porcelana com parafuso de fixação com rosca E-40</v>
          </cell>
          <cell r="C2277" t="str">
            <v>un</v>
          </cell>
          <cell r="D2277">
            <v>9.82</v>
          </cell>
          <cell r="E2277">
            <v>1.8</v>
          </cell>
          <cell r="F2277">
            <v>11.620000000000001</v>
          </cell>
        </row>
        <row r="2278">
          <cell r="A2278" t="str">
            <v>410405</v>
          </cell>
          <cell r="B2278" t="str">
            <v>Trilho eletrificado de alimentação com 1 circuito, em alumínio com pintura na cor branco, inclusive acessórios</v>
          </cell>
          <cell r="C2278" t="str">
            <v>m</v>
          </cell>
          <cell r="D2278">
            <v>69.260000000000005</v>
          </cell>
          <cell r="E2278">
            <v>9.1</v>
          </cell>
          <cell r="F2278">
            <v>78.36</v>
          </cell>
        </row>
        <row r="2279">
          <cell r="A2279" t="str">
            <v>410406</v>
          </cell>
          <cell r="B2279" t="str">
            <v>Soquete convencional para lâmpada fluorescente</v>
          </cell>
          <cell r="C2279" t="str">
            <v>un</v>
          </cell>
          <cell r="D2279">
            <v>1.1399999999999999</v>
          </cell>
          <cell r="E2279">
            <v>1.8</v>
          </cell>
          <cell r="F2279">
            <v>2.94</v>
          </cell>
        </row>
        <row r="2280">
          <cell r="A2280" t="str">
            <v>410410</v>
          </cell>
          <cell r="B2280" t="str">
            <v>Soquete antivibratório para lâmpada fluorescente com placa de pressão e fixação</v>
          </cell>
          <cell r="C2280" t="str">
            <v>un</v>
          </cell>
          <cell r="D2280">
            <v>1.1299999999999999</v>
          </cell>
          <cell r="E2280">
            <v>1.8</v>
          </cell>
          <cell r="F2280">
            <v>2.93</v>
          </cell>
        </row>
        <row r="2281">
          <cell r="A2281" t="str">
            <v>410501</v>
          </cell>
          <cell r="B2281" t="str">
            <v>Lâmpada mista, base E27 de 160 W</v>
          </cell>
          <cell r="C2281" t="str">
            <v>un</v>
          </cell>
          <cell r="D2281">
            <v>11.19</v>
          </cell>
          <cell r="E2281">
            <v>1.8800000000000001</v>
          </cell>
          <cell r="F2281">
            <v>13.07</v>
          </cell>
        </row>
        <row r="2282">
          <cell r="A2282" t="str">
            <v>410502</v>
          </cell>
          <cell r="B2282" t="str">
            <v>Lâmpada mista, base E27 ou E40 de 250 W</v>
          </cell>
          <cell r="C2282" t="str">
            <v>un</v>
          </cell>
          <cell r="D2282">
            <v>16.670000000000002</v>
          </cell>
          <cell r="E2282">
            <v>1.8800000000000001</v>
          </cell>
          <cell r="F2282">
            <v>18.55</v>
          </cell>
        </row>
        <row r="2283">
          <cell r="A2283" t="str">
            <v>410503</v>
          </cell>
          <cell r="B2283" t="str">
            <v>Lâmpada mista, base E40 de 500 W</v>
          </cell>
          <cell r="C2283" t="str">
            <v>un</v>
          </cell>
          <cell r="D2283">
            <v>34.64</v>
          </cell>
          <cell r="E2283">
            <v>1.8800000000000001</v>
          </cell>
          <cell r="F2283">
            <v>36.520000000000003</v>
          </cell>
        </row>
        <row r="2284">
          <cell r="A2284" t="str">
            <v>410520</v>
          </cell>
          <cell r="B2284" t="str">
            <v>Lâmpada de vapor de sódio elipsoidal, base E27 de 70 W</v>
          </cell>
          <cell r="C2284" t="str">
            <v>un</v>
          </cell>
          <cell r="D2284">
            <v>11.46</v>
          </cell>
          <cell r="E2284">
            <v>1.8800000000000001</v>
          </cell>
          <cell r="F2284">
            <v>13.34</v>
          </cell>
        </row>
        <row r="2285">
          <cell r="A2285" t="str">
            <v>410522</v>
          </cell>
          <cell r="B2285" t="str">
            <v>Lâmpada de vapor de sódio elipsoidal ou tubular, base E40 de 150 W</v>
          </cell>
          <cell r="C2285" t="str">
            <v>un</v>
          </cell>
          <cell r="D2285">
            <v>19.23</v>
          </cell>
          <cell r="E2285">
            <v>1.8800000000000001</v>
          </cell>
          <cell r="F2285">
            <v>21.11</v>
          </cell>
        </row>
        <row r="2286">
          <cell r="A2286" t="str">
            <v>410524</v>
          </cell>
          <cell r="B2286" t="str">
            <v>Lâmpada de vapor de sódio elipsoidal ou tubular, base E40 de 250 W</v>
          </cell>
          <cell r="C2286" t="str">
            <v>un</v>
          </cell>
          <cell r="D2286">
            <v>23.400000000000002</v>
          </cell>
          <cell r="E2286">
            <v>1.8800000000000001</v>
          </cell>
          <cell r="F2286">
            <v>25.28</v>
          </cell>
        </row>
        <row r="2287">
          <cell r="A2287" t="str">
            <v>410526</v>
          </cell>
          <cell r="B2287" t="str">
            <v>Lâmpada de vapor de sódio elipsoidal ou tubular, base E40 de 400 W</v>
          </cell>
          <cell r="C2287" t="str">
            <v>un</v>
          </cell>
          <cell r="D2287">
            <v>25.87</v>
          </cell>
          <cell r="E2287">
            <v>1.8800000000000001</v>
          </cell>
          <cell r="F2287">
            <v>27.75</v>
          </cell>
        </row>
        <row r="2288">
          <cell r="A2288" t="str">
            <v>410527</v>
          </cell>
          <cell r="B2288" t="str">
            <v>Lâmpada de vapor de sódio tubular, base E40 de 1000 W</v>
          </cell>
          <cell r="C2288" t="str">
            <v>un</v>
          </cell>
          <cell r="D2288">
            <v>222.84</v>
          </cell>
          <cell r="E2288">
            <v>1.8800000000000001</v>
          </cell>
          <cell r="F2288">
            <v>224.72</v>
          </cell>
        </row>
        <row r="2289">
          <cell r="A2289" t="str">
            <v>410533</v>
          </cell>
          <cell r="B2289" t="str">
            <v>Lâmpada de vapor de sódio tubular standby, base E40 de 400 W</v>
          </cell>
          <cell r="C2289" t="str">
            <v>un</v>
          </cell>
          <cell r="D2289">
            <v>32.01</v>
          </cell>
          <cell r="E2289">
            <v>1.8800000000000001</v>
          </cell>
          <cell r="F2289">
            <v>33.89</v>
          </cell>
        </row>
        <row r="2290">
          <cell r="A2290" t="str">
            <v>410552</v>
          </cell>
          <cell r="B2290" t="str">
            <v>Lâmpada de vapor metálico elipsoidal, base E40 de 250 W</v>
          </cell>
          <cell r="C2290" t="str">
            <v>un</v>
          </cell>
          <cell r="D2290">
            <v>43.230000000000004</v>
          </cell>
          <cell r="E2290">
            <v>1.8800000000000001</v>
          </cell>
          <cell r="F2290">
            <v>45.11</v>
          </cell>
        </row>
        <row r="2291">
          <cell r="A2291" t="str">
            <v>410553</v>
          </cell>
          <cell r="B2291" t="str">
            <v>Lâmpada de vapor metálico elipsoidal, base E40 de 400 W</v>
          </cell>
          <cell r="C2291" t="str">
            <v>un</v>
          </cell>
          <cell r="D2291">
            <v>46.49</v>
          </cell>
          <cell r="E2291">
            <v>1.8800000000000001</v>
          </cell>
          <cell r="F2291">
            <v>48.370000000000005</v>
          </cell>
        </row>
        <row r="2292">
          <cell r="A2292" t="str">
            <v>410563</v>
          </cell>
          <cell r="B2292" t="str">
            <v>Lâmpada de vapor metálico tubular, base E40 de 2000 W</v>
          </cell>
          <cell r="C2292" t="str">
            <v>un</v>
          </cell>
          <cell r="D2292">
            <v>377.06</v>
          </cell>
          <cell r="E2292">
            <v>1.8800000000000001</v>
          </cell>
          <cell r="F2292">
            <v>378.94</v>
          </cell>
        </row>
        <row r="2293">
          <cell r="A2293" t="str">
            <v>410571</v>
          </cell>
          <cell r="B2293" t="str">
            <v>Lâmpada de vapor metálico tubular, base G12 de 70 W</v>
          </cell>
          <cell r="C2293" t="str">
            <v>un</v>
          </cell>
          <cell r="D2293">
            <v>65.73</v>
          </cell>
          <cell r="E2293">
            <v>1.8800000000000001</v>
          </cell>
          <cell r="F2293">
            <v>67.61</v>
          </cell>
        </row>
        <row r="2294">
          <cell r="A2294" t="str">
            <v>410572</v>
          </cell>
          <cell r="B2294" t="str">
            <v>Lâmpada de vapor metálico tubular, base G12 de 150 W</v>
          </cell>
          <cell r="C2294" t="str">
            <v>un</v>
          </cell>
          <cell r="D2294">
            <v>77.48</v>
          </cell>
          <cell r="E2294">
            <v>1.8800000000000001</v>
          </cell>
          <cell r="F2294">
            <v>79.36</v>
          </cell>
        </row>
        <row r="2295">
          <cell r="A2295" t="str">
            <v>410580</v>
          </cell>
          <cell r="B2295" t="str">
            <v>Lâmpada de vapor metálico tubular, base RX7s bilateral de 70 W</v>
          </cell>
          <cell r="C2295" t="str">
            <v>un</v>
          </cell>
          <cell r="D2295">
            <v>29.51</v>
          </cell>
          <cell r="E2295">
            <v>1.8800000000000001</v>
          </cell>
          <cell r="F2295">
            <v>31.39</v>
          </cell>
        </row>
        <row r="2296">
          <cell r="A2296" t="str">
            <v>410581</v>
          </cell>
          <cell r="B2296" t="str">
            <v>Lâmpada de vapor metálico tubular, base RX7s bilateral de 150 W</v>
          </cell>
          <cell r="C2296" t="str">
            <v>un</v>
          </cell>
          <cell r="D2296">
            <v>29.87</v>
          </cell>
          <cell r="E2296">
            <v>1.8800000000000001</v>
          </cell>
          <cell r="F2296">
            <v>31.75</v>
          </cell>
        </row>
        <row r="2297">
          <cell r="A2297" t="str">
            <v>410582</v>
          </cell>
          <cell r="B2297" t="str">
            <v>Lâmpada de vapor metálico tubular, base FC2 bilateral de 400 W</v>
          </cell>
          <cell r="C2297" t="str">
            <v>un</v>
          </cell>
          <cell r="D2297">
            <v>45.43</v>
          </cell>
          <cell r="E2297">
            <v>1.8800000000000001</v>
          </cell>
          <cell r="F2297">
            <v>47.31</v>
          </cell>
        </row>
        <row r="2298">
          <cell r="A2298" t="str">
            <v>410601</v>
          </cell>
          <cell r="B2298" t="str">
            <v>Lâmpada incandescente, base E27 de 25 a 60 W - 110 ou 220 V</v>
          </cell>
          <cell r="C2298" t="str">
            <v>un</v>
          </cell>
          <cell r="D2298">
            <v>1.1599999999999999</v>
          </cell>
          <cell r="E2298">
            <v>1.8800000000000001</v>
          </cell>
          <cell r="F2298">
            <v>3.04</v>
          </cell>
        </row>
        <row r="2299">
          <cell r="A2299" t="str">
            <v>410602</v>
          </cell>
          <cell r="B2299" t="str">
            <v>Lâmpada incandescente, base E27 de 100 W - 110 ou 220 V</v>
          </cell>
          <cell r="C2299" t="str">
            <v>un</v>
          </cell>
          <cell r="D2299">
            <v>1.34</v>
          </cell>
          <cell r="E2299">
            <v>1.8800000000000001</v>
          </cell>
          <cell r="F2299">
            <v>3.22</v>
          </cell>
        </row>
        <row r="2300">
          <cell r="A2300" t="str">
            <v>410603</v>
          </cell>
          <cell r="B2300" t="str">
            <v>Lâmpada incandescente, base E27 de 150 W - 110 ou 220 V</v>
          </cell>
          <cell r="C2300" t="str">
            <v>un</v>
          </cell>
          <cell r="D2300">
            <v>2.89</v>
          </cell>
          <cell r="E2300">
            <v>1.8800000000000001</v>
          </cell>
          <cell r="F2300">
            <v>4.7699999999999996</v>
          </cell>
        </row>
        <row r="2301">
          <cell r="A2301" t="str">
            <v>410604</v>
          </cell>
          <cell r="B2301" t="str">
            <v>Lâmpada incandescente, base E27 de 200 W - 110 ou 220 V</v>
          </cell>
          <cell r="C2301" t="str">
            <v>un</v>
          </cell>
          <cell r="D2301">
            <v>2.37</v>
          </cell>
          <cell r="E2301">
            <v>1.8800000000000001</v>
          </cell>
          <cell r="F2301">
            <v>4.25</v>
          </cell>
        </row>
        <row r="2302">
          <cell r="A2302" t="str">
            <v>410610</v>
          </cell>
          <cell r="B2302" t="str">
            <v>Lâmpada halógena refletora PAR20, base E27 de 50 W - 220 V</v>
          </cell>
          <cell r="C2302" t="str">
            <v>un</v>
          </cell>
          <cell r="D2302">
            <v>11.02</v>
          </cell>
          <cell r="E2302">
            <v>1.8800000000000001</v>
          </cell>
          <cell r="F2302">
            <v>12.9</v>
          </cell>
        </row>
        <row r="2303">
          <cell r="A2303" t="str">
            <v>410611</v>
          </cell>
          <cell r="B2303" t="str">
            <v>Lâmpada halógena refletora PAR20, base E27 de 50 W - 110 V</v>
          </cell>
          <cell r="C2303" t="str">
            <v>un</v>
          </cell>
          <cell r="D2303">
            <v>14.06</v>
          </cell>
          <cell r="E2303">
            <v>1.8800000000000001</v>
          </cell>
          <cell r="F2303">
            <v>15.94</v>
          </cell>
        </row>
        <row r="2304">
          <cell r="A2304" t="str">
            <v>410612</v>
          </cell>
          <cell r="B2304" t="str">
            <v>Lâmpada halógena refletora PAR30, base E27 de 75 W - 220 V</v>
          </cell>
          <cell r="C2304" t="str">
            <v>un</v>
          </cell>
          <cell r="D2304">
            <v>15.94</v>
          </cell>
          <cell r="E2304">
            <v>1.8800000000000001</v>
          </cell>
          <cell r="F2304">
            <v>17.82</v>
          </cell>
        </row>
        <row r="2305">
          <cell r="A2305" t="str">
            <v>410613</v>
          </cell>
          <cell r="B2305" t="str">
            <v>Lâmpada halógena com refletor dicróico, de 50 W - 12 V</v>
          </cell>
          <cell r="C2305" t="str">
            <v>un</v>
          </cell>
          <cell r="D2305">
            <v>1.99</v>
          </cell>
          <cell r="E2305">
            <v>1.8800000000000001</v>
          </cell>
          <cell r="F2305">
            <v>3.87</v>
          </cell>
        </row>
        <row r="2306">
          <cell r="A2306" t="str">
            <v>410640</v>
          </cell>
          <cell r="B2306" t="str">
            <v>Lâmpada halógena tubular, base R7s bilateral de 150 W - 110 ou 220 V</v>
          </cell>
          <cell r="C2306" t="str">
            <v>un</v>
          </cell>
          <cell r="D2306">
            <v>3.39</v>
          </cell>
          <cell r="E2306">
            <v>1.8800000000000001</v>
          </cell>
          <cell r="F2306">
            <v>5.2700000000000005</v>
          </cell>
        </row>
        <row r="2307">
          <cell r="A2307" t="str">
            <v>410641</v>
          </cell>
          <cell r="B2307" t="str">
            <v>Lâmpada halógena tubular, base R7s bilateral de 300 W - 110 ou 220 V</v>
          </cell>
          <cell r="C2307" t="str">
            <v>un</v>
          </cell>
          <cell r="D2307">
            <v>3.35</v>
          </cell>
          <cell r="E2307">
            <v>1.8800000000000001</v>
          </cell>
          <cell r="F2307">
            <v>5.23</v>
          </cell>
        </row>
        <row r="2308">
          <cell r="A2308" t="str">
            <v>410642</v>
          </cell>
          <cell r="B2308" t="str">
            <v>Lâmpada halógena tubular, base R7s bilateral de 500 W - 110 ou 220 V</v>
          </cell>
          <cell r="C2308" t="str">
            <v>un</v>
          </cell>
          <cell r="D2308">
            <v>3.43</v>
          </cell>
          <cell r="E2308">
            <v>1.8800000000000001</v>
          </cell>
          <cell r="F2308">
            <v>5.3100000000000005</v>
          </cell>
        </row>
        <row r="2309">
          <cell r="A2309" t="str">
            <v>410702</v>
          </cell>
          <cell r="B2309" t="str">
            <v>Lâmpada fluorescente tubular, base bipino bilateral de 15 W</v>
          </cell>
          <cell r="C2309" t="str">
            <v>un</v>
          </cell>
          <cell r="D2309">
            <v>7.16</v>
          </cell>
          <cell r="E2309">
            <v>1.8800000000000001</v>
          </cell>
          <cell r="F2309">
            <v>9.0399999999999991</v>
          </cell>
        </row>
        <row r="2310">
          <cell r="A2310" t="str">
            <v>410703</v>
          </cell>
          <cell r="B2310" t="str">
            <v>Lâmpada fluorescente tubular, base bipino bilateral de 16 W</v>
          </cell>
          <cell r="C2310" t="str">
            <v>un</v>
          </cell>
          <cell r="D2310">
            <v>2.87</v>
          </cell>
          <cell r="E2310">
            <v>1.8800000000000001</v>
          </cell>
          <cell r="F2310">
            <v>4.75</v>
          </cell>
        </row>
        <row r="2311">
          <cell r="A2311" t="str">
            <v>410704</v>
          </cell>
          <cell r="B2311" t="str">
            <v>Lâmpada fluorescente tubular, base bipino bilateral de 14 W</v>
          </cell>
          <cell r="C2311" t="str">
            <v>un</v>
          </cell>
          <cell r="D2311">
            <v>5.46</v>
          </cell>
          <cell r="E2311">
            <v>1.8800000000000001</v>
          </cell>
          <cell r="F2311">
            <v>7.34</v>
          </cell>
        </row>
        <row r="2312">
          <cell r="A2312" t="str">
            <v>410705</v>
          </cell>
          <cell r="B2312" t="str">
            <v>Lâmpada fluorescente tubular, base bipino bilateral de 20 W</v>
          </cell>
          <cell r="C2312" t="str">
            <v>un</v>
          </cell>
          <cell r="D2312">
            <v>3.5500000000000003</v>
          </cell>
          <cell r="E2312">
            <v>1.8800000000000001</v>
          </cell>
          <cell r="F2312">
            <v>5.43</v>
          </cell>
        </row>
        <row r="2313">
          <cell r="A2313" t="str">
            <v>410706</v>
          </cell>
          <cell r="B2313" t="str">
            <v>Lâmpada fluorescente tubular, base bipino bilateral de 28 W</v>
          </cell>
          <cell r="C2313" t="str">
            <v>un</v>
          </cell>
          <cell r="D2313">
            <v>7.8</v>
          </cell>
          <cell r="E2313">
            <v>1.8800000000000001</v>
          </cell>
          <cell r="F2313">
            <v>9.68</v>
          </cell>
        </row>
        <row r="2314">
          <cell r="A2314" t="str">
            <v>410707</v>
          </cell>
          <cell r="B2314" t="str">
            <v>Lâmpada fluorescente tubular, base bipino bilateral de 32 W</v>
          </cell>
          <cell r="C2314" t="str">
            <v>un</v>
          </cell>
          <cell r="D2314">
            <v>3.3200000000000003</v>
          </cell>
          <cell r="E2314">
            <v>1.8800000000000001</v>
          </cell>
          <cell r="F2314">
            <v>5.2</v>
          </cell>
        </row>
        <row r="2315">
          <cell r="A2315" t="str">
            <v>410709</v>
          </cell>
          <cell r="B2315" t="str">
            <v>Lâmpada fluorescente tubular, base bipino bilateral de 40 W</v>
          </cell>
          <cell r="C2315" t="str">
            <v>un</v>
          </cell>
          <cell r="D2315">
            <v>3.47</v>
          </cell>
          <cell r="E2315">
            <v>1.8800000000000001</v>
          </cell>
          <cell r="F2315">
            <v>5.3500000000000005</v>
          </cell>
        </row>
        <row r="2316">
          <cell r="A2316" t="str">
            <v>410712</v>
          </cell>
          <cell r="B2316" t="str">
            <v>Lâmpada fluorescente tubular, base bipino bilateral de 54 W</v>
          </cell>
          <cell r="C2316" t="str">
            <v>un</v>
          </cell>
          <cell r="D2316">
            <v>10.870000000000001</v>
          </cell>
          <cell r="E2316">
            <v>1.8800000000000001</v>
          </cell>
          <cell r="F2316">
            <v>12.75</v>
          </cell>
        </row>
        <row r="2317">
          <cell r="A2317" t="str">
            <v>410720</v>
          </cell>
          <cell r="B2317" t="str">
            <v>Lâmpada fluorescente tubular, base bipino bilateral de 32 W, com camada trifósforo</v>
          </cell>
          <cell r="C2317" t="str">
            <v>un</v>
          </cell>
          <cell r="D2317">
            <v>6.55</v>
          </cell>
          <cell r="E2317">
            <v>1.8800000000000001</v>
          </cell>
          <cell r="F2317">
            <v>8.43</v>
          </cell>
        </row>
        <row r="2318">
          <cell r="A2318" t="str">
            <v>410732</v>
          </cell>
          <cell r="B2318" t="str">
            <v>Lâmpada fluorescente tubular ´HO´, base bipino bilateral de 110 W</v>
          </cell>
          <cell r="C2318" t="str">
            <v>un</v>
          </cell>
          <cell r="D2318">
            <v>10.58</v>
          </cell>
          <cell r="E2318">
            <v>1.8800000000000001</v>
          </cell>
          <cell r="F2318">
            <v>12.46</v>
          </cell>
        </row>
        <row r="2319">
          <cell r="A2319" t="str">
            <v>410740</v>
          </cell>
          <cell r="B2319" t="str">
            <v>Lâmpada fluorescente compacta eletrônica ´2U´, base E27 de 9 W - 110 ou 220 V</v>
          </cell>
          <cell r="C2319" t="str">
            <v>un</v>
          </cell>
          <cell r="D2319">
            <v>5.44</v>
          </cell>
          <cell r="E2319">
            <v>1.8800000000000001</v>
          </cell>
          <cell r="F2319">
            <v>7.32</v>
          </cell>
        </row>
        <row r="2320">
          <cell r="A2320" t="str">
            <v>410741</v>
          </cell>
          <cell r="B2320" t="str">
            <v>Lâmpada fluorescente compacta eletrônica ´2U´, base E27 de 11 W - 110 ou 220 V</v>
          </cell>
          <cell r="C2320" t="str">
            <v>un</v>
          </cell>
          <cell r="D2320">
            <v>5.78</v>
          </cell>
          <cell r="E2320">
            <v>1.8800000000000001</v>
          </cell>
          <cell r="F2320">
            <v>7.66</v>
          </cell>
        </row>
        <row r="2321">
          <cell r="A2321" t="str">
            <v>410742</v>
          </cell>
          <cell r="B2321" t="str">
            <v>Lâmpada fluorescente compacta eletrônica ´3U´, base E27 de 15 W - 110 ou 220 V</v>
          </cell>
          <cell r="C2321" t="str">
            <v>un</v>
          </cell>
          <cell r="D2321">
            <v>7.33</v>
          </cell>
          <cell r="E2321">
            <v>1.8800000000000001</v>
          </cell>
          <cell r="F2321">
            <v>9.2100000000000009</v>
          </cell>
        </row>
        <row r="2322">
          <cell r="A2322" t="str">
            <v>410743</v>
          </cell>
          <cell r="B2322" t="str">
            <v>Lâmpada fluorescente compacta eletrônica ´3U´, base E27 de 20 W - 110 ou 220 V</v>
          </cell>
          <cell r="C2322" t="str">
            <v>un</v>
          </cell>
          <cell r="D2322">
            <v>7.69</v>
          </cell>
          <cell r="E2322">
            <v>1.8800000000000001</v>
          </cell>
          <cell r="F2322">
            <v>9.57</v>
          </cell>
        </row>
        <row r="2323">
          <cell r="A2323" t="str">
            <v>410744</v>
          </cell>
          <cell r="B2323" t="str">
            <v>Lâmpada fluorescente compacta eletrônica ´3U´, base E27 de 23 W - 110 ou 220 V</v>
          </cell>
          <cell r="C2323" t="str">
            <v>un</v>
          </cell>
          <cell r="D2323">
            <v>7.96</v>
          </cell>
          <cell r="E2323">
            <v>1.8800000000000001</v>
          </cell>
          <cell r="F2323">
            <v>9.84</v>
          </cell>
        </row>
        <row r="2324">
          <cell r="A2324" t="str">
            <v>410745</v>
          </cell>
          <cell r="B2324" t="str">
            <v>Lâmpada fluorescente compacta eletrônica ´3U´, base E27 de 25 W - 110 ou 220 V</v>
          </cell>
          <cell r="C2324" t="str">
            <v>un</v>
          </cell>
          <cell r="D2324">
            <v>8.64</v>
          </cell>
          <cell r="E2324">
            <v>1.8800000000000001</v>
          </cell>
          <cell r="F2324">
            <v>10.52</v>
          </cell>
        </row>
        <row r="2325">
          <cell r="A2325" t="str">
            <v>410780</v>
          </cell>
          <cell r="B2325" t="str">
            <v>Lâmpada fluorescente compacta ´1U´, base G-23 de 9 W</v>
          </cell>
          <cell r="C2325" t="str">
            <v>un</v>
          </cell>
          <cell r="D2325">
            <v>7.87</v>
          </cell>
          <cell r="E2325">
            <v>1.8800000000000001</v>
          </cell>
          <cell r="F2325">
            <v>9.75</v>
          </cell>
        </row>
        <row r="2326">
          <cell r="A2326" t="str">
            <v>410781</v>
          </cell>
          <cell r="B2326" t="str">
            <v>Lâmpada fluorescente compacta ´2U´, base G-24D-2 de 18 W</v>
          </cell>
          <cell r="C2326" t="str">
            <v>un</v>
          </cell>
          <cell r="D2326">
            <v>7.16</v>
          </cell>
          <cell r="E2326">
            <v>1.8800000000000001</v>
          </cell>
          <cell r="F2326">
            <v>9.0399999999999991</v>
          </cell>
        </row>
        <row r="2327">
          <cell r="A2327" t="str">
            <v>410782</v>
          </cell>
          <cell r="B2327" t="str">
            <v>Lâmpada fluorescente compacta ´2U´, base G-24D-3 de 26 W</v>
          </cell>
          <cell r="C2327" t="str">
            <v>un</v>
          </cell>
          <cell r="D2327">
            <v>7.04</v>
          </cell>
          <cell r="E2327">
            <v>1.8800000000000001</v>
          </cell>
          <cell r="F2327">
            <v>8.92</v>
          </cell>
        </row>
        <row r="2328">
          <cell r="A2328" t="str">
            <v>410783</v>
          </cell>
          <cell r="B2328" t="str">
            <v>Lâmpada fluorescente compacta longa ´1U´, base 2G11 de 36 W</v>
          </cell>
          <cell r="C2328" t="str">
            <v>un</v>
          </cell>
          <cell r="D2328">
            <v>17.78</v>
          </cell>
          <cell r="E2328">
            <v>1.8800000000000001</v>
          </cell>
          <cell r="F2328">
            <v>19.66</v>
          </cell>
        </row>
        <row r="2329">
          <cell r="A2329" t="str">
            <v>410801</v>
          </cell>
          <cell r="B2329" t="str">
            <v>Transformador eletrônico para lâmpada halógena dicróica de 50 W - 220 V</v>
          </cell>
          <cell r="C2329" t="str">
            <v>un</v>
          </cell>
          <cell r="D2329">
            <v>11.19</v>
          </cell>
          <cell r="E2329">
            <v>4.55</v>
          </cell>
          <cell r="F2329">
            <v>15.74</v>
          </cell>
        </row>
        <row r="2330">
          <cell r="A2330" t="str">
            <v>410807</v>
          </cell>
          <cell r="B2330" t="str">
            <v>Transformador 300 W - 220 V/12 V para até 05 mini refletores de uso submerso</v>
          </cell>
          <cell r="C2330" t="str">
            <v>un</v>
          </cell>
          <cell r="D2330">
            <v>229.67000000000002</v>
          </cell>
          <cell r="E2330">
            <v>4.55</v>
          </cell>
          <cell r="F2330">
            <v>234.22</v>
          </cell>
        </row>
        <row r="2331">
          <cell r="A2331" t="str">
            <v>410821</v>
          </cell>
          <cell r="B2331" t="str">
            <v>Reator eletromagnético de alto fator de potência, para lâmpada vapor de sódio 70 W / 220 V</v>
          </cell>
          <cell r="C2331" t="str">
            <v>un</v>
          </cell>
          <cell r="D2331">
            <v>39.72</v>
          </cell>
          <cell r="E2331">
            <v>4.55</v>
          </cell>
          <cell r="F2331">
            <v>44.27</v>
          </cell>
        </row>
        <row r="2332">
          <cell r="A2332" t="str">
            <v>410823</v>
          </cell>
          <cell r="B2332" t="str">
            <v>Reator eletromagnético de alto fator de potência, para lâmpada vapor de sódio 150 W / 220 V</v>
          </cell>
          <cell r="C2332" t="str">
            <v>un</v>
          </cell>
          <cell r="D2332">
            <v>49.67</v>
          </cell>
          <cell r="E2332">
            <v>4.55</v>
          </cell>
          <cell r="F2332">
            <v>54.22</v>
          </cell>
        </row>
        <row r="2333">
          <cell r="A2333" t="str">
            <v>410825</v>
          </cell>
          <cell r="B2333" t="str">
            <v>Reator eletromagnético de alto fator de potência, para lâmpada vapor de sódio 250 W / 220 V</v>
          </cell>
          <cell r="C2333" t="str">
            <v>un</v>
          </cell>
          <cell r="D2333">
            <v>65.180000000000007</v>
          </cell>
          <cell r="E2333">
            <v>4.55</v>
          </cell>
          <cell r="F2333">
            <v>69.73</v>
          </cell>
        </row>
        <row r="2334">
          <cell r="A2334" t="str">
            <v>410827</v>
          </cell>
          <cell r="B2334" t="str">
            <v>Reator eletromagnético de alto fator de potência, para lâmpada vapor de sódio 400 W / 220 V</v>
          </cell>
          <cell r="C2334" t="str">
            <v>un</v>
          </cell>
          <cell r="D2334">
            <v>79.290000000000006</v>
          </cell>
          <cell r="E2334">
            <v>4.55</v>
          </cell>
          <cell r="F2334">
            <v>83.84</v>
          </cell>
        </row>
        <row r="2335">
          <cell r="A2335" t="str">
            <v>410828</v>
          </cell>
          <cell r="B2335" t="str">
            <v>Reator eletromagnético de alto fator de potência, para lâmpada vapor de sódio 1000 W / 220 V</v>
          </cell>
          <cell r="C2335" t="str">
            <v>un</v>
          </cell>
          <cell r="D2335">
            <v>163.15</v>
          </cell>
          <cell r="E2335">
            <v>4.55</v>
          </cell>
          <cell r="F2335">
            <v>167.70000000000002</v>
          </cell>
        </row>
        <row r="2336">
          <cell r="A2336" t="str">
            <v>410842</v>
          </cell>
          <cell r="B2336" t="str">
            <v>Reator eletromagnético de alto fator de potência, para lâmpada vapor metálico 70 W / 220 V</v>
          </cell>
          <cell r="C2336" t="str">
            <v>un</v>
          </cell>
          <cell r="D2336">
            <v>45.57</v>
          </cell>
          <cell r="E2336">
            <v>4.55</v>
          </cell>
          <cell r="F2336">
            <v>50.120000000000005</v>
          </cell>
        </row>
        <row r="2337">
          <cell r="A2337" t="str">
            <v>410844</v>
          </cell>
          <cell r="B2337" t="str">
            <v>Reator eletromagnético de alto fator de potência, para lâmpada vapor metálico 150 W / 220 V</v>
          </cell>
          <cell r="C2337" t="str">
            <v>un</v>
          </cell>
          <cell r="D2337">
            <v>52.67</v>
          </cell>
          <cell r="E2337">
            <v>4.55</v>
          </cell>
          <cell r="F2337">
            <v>57.22</v>
          </cell>
        </row>
        <row r="2338">
          <cell r="A2338" t="str">
            <v>410845</v>
          </cell>
          <cell r="B2338" t="str">
            <v>Reator eletromagnético de alto fator de potência, para lâmpada vapor metálico 250 W / 220 V</v>
          </cell>
          <cell r="C2338" t="str">
            <v>un</v>
          </cell>
          <cell r="D2338">
            <v>56.27</v>
          </cell>
          <cell r="E2338">
            <v>4.55</v>
          </cell>
          <cell r="F2338">
            <v>60.82</v>
          </cell>
        </row>
        <row r="2339">
          <cell r="A2339" t="str">
            <v>410846</v>
          </cell>
          <cell r="B2339" t="str">
            <v>Reator eletromagnético de alto fator de potência, para lâmpada vapor metálico 400 W / 220 V</v>
          </cell>
          <cell r="C2339" t="str">
            <v>un</v>
          </cell>
          <cell r="D2339">
            <v>67.3</v>
          </cell>
          <cell r="E2339">
            <v>4.55</v>
          </cell>
          <cell r="F2339">
            <v>71.849999999999994</v>
          </cell>
        </row>
        <row r="2340">
          <cell r="A2340" t="str">
            <v>410848</v>
          </cell>
          <cell r="B2340" t="str">
            <v>Reator eletromagnético de alto fator de potência, para lâmpada vapor metálico 2000 W / 220 V</v>
          </cell>
          <cell r="C2340" t="str">
            <v>un</v>
          </cell>
          <cell r="D2340">
            <v>410.85</v>
          </cell>
          <cell r="E2340">
            <v>4.55</v>
          </cell>
          <cell r="F2340">
            <v>415.40000000000003</v>
          </cell>
        </row>
        <row r="2341">
          <cell r="A2341" t="str">
            <v>410901</v>
          </cell>
          <cell r="B2341" t="str">
            <v>Reator eletromagnético de alto fator de potência com partida rápida, para duas lâmpadas fluorescentes tubulares, base bipino bilateral de 14 W - 127 V / 220 V</v>
          </cell>
          <cell r="C2341" t="str">
            <v>un</v>
          </cell>
          <cell r="D2341">
            <v>50.69</v>
          </cell>
          <cell r="E2341">
            <v>4.55</v>
          </cell>
          <cell r="F2341">
            <v>55.24</v>
          </cell>
        </row>
        <row r="2342">
          <cell r="A2342" t="str">
            <v>410903</v>
          </cell>
          <cell r="B2342" t="str">
            <v>Reator eletromagnético de alto fator de potência com partida rápida, para uma lâmpada fluorescente tubular, base bipino bilateral, 32 / 40 W - 127 V / 220 V</v>
          </cell>
          <cell r="C2342" t="str">
            <v>un</v>
          </cell>
          <cell r="D2342">
            <v>21.69</v>
          </cell>
          <cell r="E2342">
            <v>4.55</v>
          </cell>
          <cell r="F2342">
            <v>26.240000000000002</v>
          </cell>
        </row>
        <row r="2343">
          <cell r="A2343" t="str">
            <v>410904</v>
          </cell>
          <cell r="B2343" t="str">
            <v>Reator eletromagnético de alto fator de potência com partida rápida, para uma lâmpada fluorescente tubulares de 54 W</v>
          </cell>
          <cell r="C2343" t="str">
            <v>un</v>
          </cell>
          <cell r="D2343">
            <v>31.75</v>
          </cell>
          <cell r="E2343">
            <v>4.55</v>
          </cell>
          <cell r="F2343">
            <v>36.299999999999997</v>
          </cell>
        </row>
        <row r="2344">
          <cell r="A2344" t="str">
            <v>410917</v>
          </cell>
          <cell r="B2344" t="str">
            <v>Reator eletromagnético de alto fator de potência com partida rápida, para duas lâmpadas fluorescentes tubulares ´HO´, base bipino bilateral, 110 W - 220 V</v>
          </cell>
          <cell r="C2344" t="str">
            <v>un</v>
          </cell>
          <cell r="D2344">
            <v>80.92</v>
          </cell>
          <cell r="E2344">
            <v>9.1</v>
          </cell>
          <cell r="F2344">
            <v>90.02</v>
          </cell>
        </row>
        <row r="2345">
          <cell r="A2345" t="str">
            <v>410926</v>
          </cell>
          <cell r="B2345" t="str">
            <v>Reator eletromagnético de baixo fator de potência com partida convencional, para uma lâmpada fluorescente compacta ´2U´, base G24D 3, 26 W - 127 V</v>
          </cell>
          <cell r="C2345" t="str">
            <v>un</v>
          </cell>
          <cell r="D2345">
            <v>19.97</v>
          </cell>
          <cell r="E2345">
            <v>4.55</v>
          </cell>
          <cell r="F2345">
            <v>24.52</v>
          </cell>
        </row>
        <row r="2346">
          <cell r="A2346" t="str">
            <v>410931</v>
          </cell>
          <cell r="B2346" t="str">
            <v>Reator eletromagnético de baixo fator de potência com partida convencional, para uma lâmpada fluorescente compacta ´1U´, base G23, 9 W - 220 V</v>
          </cell>
          <cell r="C2346" t="str">
            <v>un</v>
          </cell>
          <cell r="D2346">
            <v>10.5</v>
          </cell>
          <cell r="E2346">
            <v>4.55</v>
          </cell>
          <cell r="F2346">
            <v>15.05</v>
          </cell>
        </row>
        <row r="2347">
          <cell r="A2347" t="str">
            <v>410933</v>
          </cell>
          <cell r="B2347" t="str">
            <v>Reator eletromagnético de baixo fator de potência com partida convencional, para uma lâmpada fluorescente compacta ´2U´, base G24D 2, 18 W - 220 V</v>
          </cell>
          <cell r="C2347" t="str">
            <v>un</v>
          </cell>
          <cell r="D2347">
            <v>10.07</v>
          </cell>
          <cell r="E2347">
            <v>4.55</v>
          </cell>
          <cell r="F2347">
            <v>14.620000000000001</v>
          </cell>
        </row>
        <row r="2348">
          <cell r="A2348" t="str">
            <v>410935</v>
          </cell>
          <cell r="B2348" t="str">
            <v>Reator eletromagnético de baixo fator de potência com partida convencional, para uma lâmpada fluorescente compacta ´2U´, base G24D 3, 26 W - 220 V</v>
          </cell>
          <cell r="C2348" t="str">
            <v>un</v>
          </cell>
          <cell r="D2348">
            <v>11.31</v>
          </cell>
          <cell r="E2348">
            <v>4.55</v>
          </cell>
          <cell r="F2348">
            <v>15.860000000000001</v>
          </cell>
        </row>
        <row r="2349">
          <cell r="A2349" t="str">
            <v>410954</v>
          </cell>
          <cell r="B2349" t="str">
            <v>Reator eletromagnético de baixo fator de potência com partida convencional, para uma lâmpada fluorescente tubular, base bipino bilateral, 15 W - 220 V</v>
          </cell>
          <cell r="C2349" t="str">
            <v>un</v>
          </cell>
          <cell r="D2349">
            <v>9.36</v>
          </cell>
          <cell r="E2349">
            <v>4.55</v>
          </cell>
          <cell r="F2349">
            <v>13.91</v>
          </cell>
        </row>
        <row r="2350">
          <cell r="A2350" t="str">
            <v>410955</v>
          </cell>
          <cell r="B2350" t="str">
            <v>Reator eletromagnético de baixo fator de potência com partida convencional, para uma lâmpada fluorescente tubular, base bipino bilateral, 20 W - 220 V</v>
          </cell>
          <cell r="C2350" t="str">
            <v>un</v>
          </cell>
          <cell r="D2350">
            <v>12.1</v>
          </cell>
          <cell r="E2350">
            <v>4.55</v>
          </cell>
          <cell r="F2350">
            <v>16.649999999999999</v>
          </cell>
        </row>
        <row r="2351">
          <cell r="A2351" t="str">
            <v>410961</v>
          </cell>
          <cell r="B2351" t="str">
            <v>Reator eletrônico de alto fator de potência com partida instantânea, para duas lâmpadas fluorescentes tubulares, base bipino bilateral, 28 W - 220 V</v>
          </cell>
          <cell r="C2351" t="str">
            <v>un</v>
          </cell>
          <cell r="D2351">
            <v>37.119999999999997</v>
          </cell>
          <cell r="E2351">
            <v>4.55</v>
          </cell>
          <cell r="F2351">
            <v>41.67</v>
          </cell>
        </row>
        <row r="2352">
          <cell r="A2352" t="str">
            <v>410963</v>
          </cell>
          <cell r="B2352" t="str">
            <v>Reator eletrônico de alto fator de potência com partida instantânea, para uma lâmpada fluorescente tubular, base bipino bilateral, 32 W - 127 V / 220 V</v>
          </cell>
          <cell r="C2352" t="str">
            <v>un</v>
          </cell>
          <cell r="D2352">
            <v>13.83</v>
          </cell>
          <cell r="E2352">
            <v>4.55</v>
          </cell>
          <cell r="F2352">
            <v>18.38</v>
          </cell>
        </row>
        <row r="2353">
          <cell r="A2353" t="str">
            <v>410965</v>
          </cell>
          <cell r="B2353" t="str">
            <v>Reator eletrônico de alto fator de potência com partida instantânea, para uma lâmpada fluorescente tubular ´HO´, base bipino bilateral, 110 W - 220 V</v>
          </cell>
          <cell r="C2353" t="str">
            <v>un</v>
          </cell>
          <cell r="D2353">
            <v>32.9</v>
          </cell>
          <cell r="E2353">
            <v>4.55</v>
          </cell>
          <cell r="F2353">
            <v>37.450000000000003</v>
          </cell>
        </row>
        <row r="2354">
          <cell r="A2354" t="str">
            <v>410972</v>
          </cell>
          <cell r="B2354" t="str">
            <v>Reator eletrônico de alto fator de potência com partida instantânea, para duas lâmpadas fluorescentes tubulares, base bipino bilateral, 16 W - 127 V / 220 V</v>
          </cell>
          <cell r="C2354" t="str">
            <v>un</v>
          </cell>
          <cell r="D2354">
            <v>14.26</v>
          </cell>
          <cell r="E2354">
            <v>9.1</v>
          </cell>
          <cell r="F2354">
            <v>23.36</v>
          </cell>
        </row>
        <row r="2355">
          <cell r="A2355" t="str">
            <v>410975</v>
          </cell>
          <cell r="B2355" t="str">
            <v>Reator eletrônico de alto fator de potência com partida instantânea, para duas lâmpadas fluorescentes tubulares, base bipino bilateral, 32 W - 127 V / 220 V</v>
          </cell>
          <cell r="C2355" t="str">
            <v>un</v>
          </cell>
          <cell r="D2355">
            <v>13.74</v>
          </cell>
          <cell r="E2355">
            <v>9.1</v>
          </cell>
          <cell r="F2355">
            <v>22.84</v>
          </cell>
        </row>
        <row r="2356">
          <cell r="A2356" t="str">
            <v>410983</v>
          </cell>
          <cell r="B2356" t="str">
            <v>Reator eletrônico de alto fator de potência com partida instantânea, para duas lâmpadas fluorescentes tubulares ´HO´, base bipino bilateral, 110 W - 220 V</v>
          </cell>
          <cell r="C2356" t="str">
            <v>un</v>
          </cell>
          <cell r="D2356">
            <v>48.69</v>
          </cell>
          <cell r="E2356">
            <v>9.1</v>
          </cell>
          <cell r="F2356">
            <v>57.79</v>
          </cell>
        </row>
        <row r="2357">
          <cell r="A2357" t="str">
            <v>410995</v>
          </cell>
          <cell r="B2357" t="str">
            <v>Reator eletrônico de alto fator de potência com partida instantânea, para duas lâmpadas fluorescentes compactas longas ´1U´, base 2G11, 36 W - 220 V</v>
          </cell>
          <cell r="C2357" t="str">
            <v>un</v>
          </cell>
          <cell r="D2357">
            <v>20.7</v>
          </cell>
          <cell r="E2357">
            <v>9.1</v>
          </cell>
          <cell r="F2357">
            <v>29.8</v>
          </cell>
        </row>
        <row r="2358">
          <cell r="A2358" t="str">
            <v>411006</v>
          </cell>
          <cell r="B2358" t="str">
            <v>Braço em tubo de ferro galvanizado de 1´ x 1,00 m para fixação de uma luminária</v>
          </cell>
          <cell r="C2358" t="str">
            <v>un</v>
          </cell>
          <cell r="D2358">
            <v>26.5</v>
          </cell>
          <cell r="E2358">
            <v>32.14</v>
          </cell>
          <cell r="F2358">
            <v>58.64</v>
          </cell>
        </row>
        <row r="2359">
          <cell r="A2359" t="str">
            <v>411007</v>
          </cell>
          <cell r="B2359" t="str">
            <v>Cruzeta reforçada em ferro galvanizado para fixação de quatro luminárias</v>
          </cell>
          <cell r="C2359" t="str">
            <v>un</v>
          </cell>
          <cell r="D2359">
            <v>241.87</v>
          </cell>
          <cell r="E2359">
            <v>32.14</v>
          </cell>
          <cell r="F2359">
            <v>274.01</v>
          </cell>
        </row>
        <row r="2360">
          <cell r="A2360" t="str">
            <v>411008</v>
          </cell>
          <cell r="B2360" t="str">
            <v>Cruzeta reforçada em ferro galvanizado para fixação de duas luminárias</v>
          </cell>
          <cell r="C2360" t="str">
            <v>un</v>
          </cell>
          <cell r="D2360">
            <v>133.13999999999999</v>
          </cell>
          <cell r="E2360">
            <v>32.14</v>
          </cell>
          <cell r="F2360">
            <v>165.28</v>
          </cell>
        </row>
        <row r="2361">
          <cell r="A2361" t="str">
            <v>411024</v>
          </cell>
          <cell r="B2361" t="str">
            <v>Poste telecônico curvo em aço SAE 1010/1020 galvanizado a fogo, altura de 7,0 m</v>
          </cell>
          <cell r="C2361" t="str">
            <v>un</v>
          </cell>
          <cell r="D2361">
            <v>827.18000000000006</v>
          </cell>
          <cell r="E2361">
            <v>145.09</v>
          </cell>
          <cell r="F2361">
            <v>972.27</v>
          </cell>
        </row>
        <row r="2362">
          <cell r="A2362" t="str">
            <v>411025</v>
          </cell>
          <cell r="B2362" t="str">
            <v>Poste telecônico curvo duplo em aço SAE 1010/1020 galvanizado a fogo, altura de 9,00 m</v>
          </cell>
          <cell r="C2362" t="str">
            <v>un</v>
          </cell>
          <cell r="D2362">
            <v>1189.06</v>
          </cell>
          <cell r="E2362">
            <v>145.09</v>
          </cell>
          <cell r="F2362">
            <v>1334.15</v>
          </cell>
        </row>
        <row r="2363">
          <cell r="A2363" t="str">
            <v>411026</v>
          </cell>
          <cell r="B2363" t="str">
            <v>Poste telecônico curvo em aço SAE 1010/1020 galvanizado a fogo, altura de 8,00 m</v>
          </cell>
          <cell r="C2363" t="str">
            <v>un</v>
          </cell>
          <cell r="D2363">
            <v>921.52</v>
          </cell>
          <cell r="E2363">
            <v>145.09</v>
          </cell>
          <cell r="F2363">
            <v>1066.6099999999999</v>
          </cell>
        </row>
        <row r="2364">
          <cell r="A2364" t="str">
            <v>411028</v>
          </cell>
          <cell r="B2364" t="str">
            <v>Poste telecônico curvo em aço SAE 1010/1020 galvanizado a fogo, altura de 10,00 m</v>
          </cell>
          <cell r="C2364" t="str">
            <v>un</v>
          </cell>
          <cell r="D2364">
            <v>1132.6500000000001</v>
          </cell>
          <cell r="E2364">
            <v>145.09</v>
          </cell>
          <cell r="F2364">
            <v>1277.74</v>
          </cell>
        </row>
        <row r="2365">
          <cell r="A2365" t="str">
            <v>411032</v>
          </cell>
          <cell r="B2365" t="str">
            <v>Poste telecônico reto em aço SAE 1010/1020 galvanizado a fogo, altura de 15,00 m</v>
          </cell>
          <cell r="C2365" t="str">
            <v>un</v>
          </cell>
          <cell r="D2365">
            <v>2094.09</v>
          </cell>
          <cell r="E2365">
            <v>53.44</v>
          </cell>
          <cell r="F2365">
            <v>2147.5300000000002</v>
          </cell>
        </row>
        <row r="2366">
          <cell r="A2366" t="str">
            <v>411033</v>
          </cell>
          <cell r="B2366" t="str">
            <v>Poste telecônico reto em aço SAE 1010/1020 galvanizado a fogo, altura de 10,00 m</v>
          </cell>
          <cell r="C2366" t="str">
            <v>un</v>
          </cell>
          <cell r="D2366">
            <v>1168.52</v>
          </cell>
          <cell r="E2366">
            <v>53.44</v>
          </cell>
          <cell r="F2366">
            <v>1221.96</v>
          </cell>
        </row>
        <row r="2367">
          <cell r="A2367" t="str">
            <v>411034</v>
          </cell>
          <cell r="B2367" t="str">
            <v>Poste telecônico reto em aço SAE 1010/1020 galvanizado a fogo, altura de 8,00 m</v>
          </cell>
          <cell r="C2367" t="str">
            <v>un</v>
          </cell>
          <cell r="D2367">
            <v>895.06000000000006</v>
          </cell>
          <cell r="E2367">
            <v>53.44</v>
          </cell>
          <cell r="F2367">
            <v>948.5</v>
          </cell>
        </row>
        <row r="2368">
          <cell r="A2368" t="str">
            <v>411039</v>
          </cell>
          <cell r="B2368" t="str">
            <v>Poste telecônico reto em aço SAE 1010/1020 galvanizado a fogo, altura de 9,00 m</v>
          </cell>
          <cell r="C2368" t="str">
            <v>un</v>
          </cell>
          <cell r="D2368">
            <v>1036.51</v>
          </cell>
          <cell r="E2368">
            <v>53.44</v>
          </cell>
          <cell r="F2368">
            <v>1089.95</v>
          </cell>
        </row>
        <row r="2369">
          <cell r="A2369" t="str">
            <v>411040</v>
          </cell>
          <cell r="B2369" t="str">
            <v>Poste telecônico em aço SAE 1010/1020 galvanizado a fogo, com espera para uma luminária, altura de 3,00 m</v>
          </cell>
          <cell r="C2369" t="str">
            <v>un</v>
          </cell>
          <cell r="D2369">
            <v>276.51</v>
          </cell>
          <cell r="E2369">
            <v>34.520000000000003</v>
          </cell>
          <cell r="F2369">
            <v>311.02999999999997</v>
          </cell>
        </row>
        <row r="2370">
          <cell r="A2370" t="str">
            <v>411041</v>
          </cell>
          <cell r="B2370" t="str">
            <v>Poste telecônico em aço SAE 1010/1020 galvanizado a fogo, com espera para duas luminárias, altura de 3,00 m</v>
          </cell>
          <cell r="C2370" t="str">
            <v>un</v>
          </cell>
          <cell r="D2370">
            <v>319.52999999999997</v>
          </cell>
          <cell r="E2370">
            <v>34.520000000000003</v>
          </cell>
          <cell r="F2370">
            <v>354.05</v>
          </cell>
        </row>
        <row r="2371">
          <cell r="A2371" t="str">
            <v>411042</v>
          </cell>
          <cell r="B2371" t="str">
            <v>Poste telecônico reto em aço SAE 1010/1020 galvanizado a fogo, altura de 12,00 m</v>
          </cell>
          <cell r="C2371" t="str">
            <v>un</v>
          </cell>
          <cell r="D2371">
            <v>1504.82</v>
          </cell>
          <cell r="E2371">
            <v>53.44</v>
          </cell>
          <cell r="F2371">
            <v>1558.26</v>
          </cell>
        </row>
        <row r="2372">
          <cell r="A2372" t="str">
            <v>411043</v>
          </cell>
          <cell r="B2372" t="str">
            <v>Poste telecônico reto em aço SAE 1010/1020 galvanizado a fogo, altura de 6,00 m</v>
          </cell>
          <cell r="C2372" t="str">
            <v>un</v>
          </cell>
          <cell r="D2372">
            <v>629.25</v>
          </cell>
          <cell r="E2372">
            <v>53.44</v>
          </cell>
          <cell r="F2372">
            <v>682.69</v>
          </cell>
        </row>
        <row r="2373">
          <cell r="A2373" t="str">
            <v>411044</v>
          </cell>
          <cell r="B2373" t="str">
            <v>Poste tubular reto em aço SAE 1010/1020, seção quadrada, altura de 7,50 m</v>
          </cell>
          <cell r="C2373" t="str">
            <v>un</v>
          </cell>
          <cell r="D2373">
            <v>303.7</v>
          </cell>
          <cell r="E2373">
            <v>34.520000000000003</v>
          </cell>
          <cell r="F2373">
            <v>338.22</v>
          </cell>
        </row>
        <row r="2374">
          <cell r="A2374" t="str">
            <v>411047</v>
          </cell>
          <cell r="B2374" t="str">
            <v>Poste telecônico curvo duplo para duas luminárias, em aço SAE 1010/1020 galvanizado a fogo, altura de 10,00 metros</v>
          </cell>
          <cell r="C2374" t="str">
            <v>un</v>
          </cell>
          <cell r="D2374">
            <v>1357.01</v>
          </cell>
          <cell r="E2374">
            <v>145.09</v>
          </cell>
          <cell r="F2374">
            <v>1502.1000000000001</v>
          </cell>
        </row>
        <row r="2375">
          <cell r="A2375" t="str">
            <v>411101</v>
          </cell>
          <cell r="B2375" t="str">
            <v>Luminária esferica fechada para iluminação decorativa externa</v>
          </cell>
          <cell r="C2375" t="str">
            <v>un</v>
          </cell>
          <cell r="D2375">
            <v>179.6</v>
          </cell>
          <cell r="E2375">
            <v>6.82</v>
          </cell>
          <cell r="F2375">
            <v>186.42000000000002</v>
          </cell>
        </row>
        <row r="2376">
          <cell r="A2376" t="str">
            <v>411102</v>
          </cell>
          <cell r="B2376" t="str">
            <v>Luminária fechada para iluminação pública, sem alojamento para reator</v>
          </cell>
          <cell r="C2376" t="str">
            <v>un</v>
          </cell>
          <cell r="D2376">
            <v>155.56</v>
          </cell>
          <cell r="E2376">
            <v>16.07</v>
          </cell>
          <cell r="F2376">
            <v>171.63</v>
          </cell>
        </row>
        <row r="2377">
          <cell r="A2377" t="str">
            <v>411106</v>
          </cell>
          <cell r="B2377" t="str">
            <v>Luminária fechada para iluminação pública tipo pétala pequena</v>
          </cell>
          <cell r="C2377" t="str">
            <v>un</v>
          </cell>
          <cell r="D2377">
            <v>357.81</v>
          </cell>
          <cell r="E2377">
            <v>16.07</v>
          </cell>
          <cell r="F2377">
            <v>373.88</v>
          </cell>
        </row>
        <row r="2378">
          <cell r="A2378" t="str">
            <v>411109</v>
          </cell>
          <cell r="B2378" t="str">
            <v>Luminária com corpo em tubo de alumínio tipo balizador para uso externo</v>
          </cell>
          <cell r="C2378" t="str">
            <v>un</v>
          </cell>
          <cell r="D2378">
            <v>82.86</v>
          </cell>
          <cell r="E2378">
            <v>6.82</v>
          </cell>
          <cell r="F2378">
            <v>89.68</v>
          </cell>
        </row>
        <row r="2379">
          <cell r="A2379" t="str">
            <v>411110</v>
          </cell>
          <cell r="B2379" t="str">
            <v>Luminária retangular fechada para iluminação externa em poste, tipo pétala grande</v>
          </cell>
          <cell r="C2379" t="str">
            <v>un</v>
          </cell>
          <cell r="D2379">
            <v>219.16</v>
          </cell>
          <cell r="E2379">
            <v>16.07</v>
          </cell>
          <cell r="F2379">
            <v>235.23000000000002</v>
          </cell>
        </row>
        <row r="2380">
          <cell r="A2380" t="str">
            <v>411111</v>
          </cell>
          <cell r="B2380" t="str">
            <v>Luminária retangular fechada para iluminação externa em poste, tipo pétala pequena</v>
          </cell>
          <cell r="C2380" t="str">
            <v>un</v>
          </cell>
          <cell r="D2380">
            <v>189.39000000000001</v>
          </cell>
          <cell r="E2380">
            <v>16.07</v>
          </cell>
          <cell r="F2380">
            <v>205.46</v>
          </cell>
        </row>
        <row r="2381">
          <cell r="A2381" t="str">
            <v>411112</v>
          </cell>
          <cell r="B2381" t="str">
            <v>Luminária arandela retangular fechada para iluminação externa, tipo pétala pequena</v>
          </cell>
          <cell r="C2381" t="str">
            <v>un</v>
          </cell>
          <cell r="D2381">
            <v>137.91999999999999</v>
          </cell>
          <cell r="E2381">
            <v>16.07</v>
          </cell>
          <cell r="F2381">
            <v>153.99</v>
          </cell>
        </row>
        <row r="2382">
          <cell r="A2382" t="str">
            <v>411116</v>
          </cell>
          <cell r="B2382" t="str">
            <v>Luminária pública fechada tipo pétala, com alojamento para reator, com abertura na parte superior</v>
          </cell>
          <cell r="C2382" t="str">
            <v>un</v>
          </cell>
          <cell r="D2382">
            <v>281.2</v>
          </cell>
          <cell r="E2382">
            <v>16.07</v>
          </cell>
          <cell r="F2382">
            <v>297.27</v>
          </cell>
        </row>
        <row r="2383">
          <cell r="A2383" t="str">
            <v>411144</v>
          </cell>
          <cell r="B2383" t="str">
            <v>Suporte tubular de fixação em poste para 1 luminária tipo pétala</v>
          </cell>
          <cell r="C2383" t="str">
            <v>un</v>
          </cell>
          <cell r="D2383">
            <v>36.65</v>
          </cell>
          <cell r="E2383">
            <v>6.82</v>
          </cell>
          <cell r="F2383">
            <v>43.47</v>
          </cell>
        </row>
        <row r="2384">
          <cell r="A2384" t="str">
            <v>411145</v>
          </cell>
          <cell r="B2384" t="str">
            <v>Suporte tubular de fixação em poste para 2 luminárias tipo pétala</v>
          </cell>
          <cell r="C2384" t="str">
            <v>un</v>
          </cell>
          <cell r="D2384">
            <v>50.550000000000004</v>
          </cell>
          <cell r="E2384">
            <v>6.82</v>
          </cell>
          <cell r="F2384">
            <v>57.370000000000005</v>
          </cell>
        </row>
        <row r="2385">
          <cell r="A2385" t="str">
            <v>411146</v>
          </cell>
          <cell r="B2385" t="str">
            <v>Suporte tubular de fixação em poste para 3 luminárias tipo pétala</v>
          </cell>
          <cell r="C2385" t="str">
            <v>un</v>
          </cell>
          <cell r="D2385">
            <v>64.02</v>
          </cell>
          <cell r="E2385">
            <v>6.82</v>
          </cell>
          <cell r="F2385">
            <v>70.84</v>
          </cell>
        </row>
        <row r="2386">
          <cell r="A2386" t="str">
            <v>411147</v>
          </cell>
          <cell r="B2386" t="str">
            <v>Suporte tubular de fixação em poste para 4 luminárias tipo pétala</v>
          </cell>
          <cell r="C2386" t="str">
            <v>un</v>
          </cell>
          <cell r="D2386">
            <v>82.13</v>
          </cell>
          <cell r="E2386">
            <v>6.82</v>
          </cell>
          <cell r="F2386">
            <v>88.95</v>
          </cell>
        </row>
        <row r="2387">
          <cell r="A2387" t="str">
            <v>411205</v>
          </cell>
          <cell r="B2387" t="str">
            <v>Projetor retangular fechado, com alojamento para reator, para lâmpadas vapor de sódio até 400 W</v>
          </cell>
          <cell r="C2387" t="str">
            <v>un</v>
          </cell>
          <cell r="D2387">
            <v>466.19</v>
          </cell>
          <cell r="E2387">
            <v>11.370000000000001</v>
          </cell>
          <cell r="F2387">
            <v>477.56</v>
          </cell>
        </row>
        <row r="2388">
          <cell r="A2388" t="str">
            <v>411206</v>
          </cell>
          <cell r="B2388" t="str">
            <v>Projetor retangular fechado, para lâmpadas vapor de sódio 1000 W e vapor metálico 2000 W</v>
          </cell>
          <cell r="C2388" t="str">
            <v>un</v>
          </cell>
          <cell r="D2388">
            <v>611.79</v>
          </cell>
          <cell r="E2388">
            <v>11.370000000000001</v>
          </cell>
          <cell r="F2388">
            <v>623.16</v>
          </cell>
        </row>
        <row r="2389">
          <cell r="A2389" t="str">
            <v>411207</v>
          </cell>
          <cell r="B2389" t="str">
            <v>Projetor retangular fechado, para lâmpadas vapor metálico 70/150W e halógena 300/500W</v>
          </cell>
          <cell r="C2389" t="str">
            <v>un</v>
          </cell>
          <cell r="D2389">
            <v>240.42000000000002</v>
          </cell>
          <cell r="E2389">
            <v>11.370000000000001</v>
          </cell>
          <cell r="F2389">
            <v>251.79</v>
          </cell>
        </row>
        <row r="2390">
          <cell r="A2390" t="str">
            <v>411208</v>
          </cell>
          <cell r="B2390" t="str">
            <v>Projetor retangular fechado, para lâmpadas vapor metálico e sódio 250/400W</v>
          </cell>
          <cell r="C2390" t="str">
            <v>un</v>
          </cell>
          <cell r="D2390">
            <v>201.95000000000002</v>
          </cell>
          <cell r="E2390">
            <v>11.370000000000001</v>
          </cell>
          <cell r="F2390">
            <v>213.32</v>
          </cell>
        </row>
        <row r="2391">
          <cell r="A2391" t="str">
            <v>411209</v>
          </cell>
          <cell r="B2391" t="str">
            <v>Projetor cônico fechado, para lâmpadas vapor metálico e sódio 250/400W, mista 250/500W</v>
          </cell>
          <cell r="C2391" t="str">
            <v>un</v>
          </cell>
          <cell r="D2391">
            <v>244.71</v>
          </cell>
          <cell r="E2391">
            <v>11.370000000000001</v>
          </cell>
          <cell r="F2391">
            <v>256.08</v>
          </cell>
        </row>
        <row r="2392">
          <cell r="A2392" t="str">
            <v>411213</v>
          </cell>
          <cell r="B2392" t="str">
            <v>Projetor retangular fechado, uso abrigado, para lâmpadas vapor metálico e sódio 250/400W</v>
          </cell>
          <cell r="C2392" t="str">
            <v>un</v>
          </cell>
          <cell r="D2392">
            <v>173.33</v>
          </cell>
          <cell r="E2392">
            <v>11.370000000000001</v>
          </cell>
          <cell r="F2392">
            <v>184.70000000000002</v>
          </cell>
        </row>
        <row r="2393">
          <cell r="A2393" t="str">
            <v>411216</v>
          </cell>
          <cell r="B2393" t="str">
            <v>Projetor retangular fechado, para lâmpada halógena de 1000 W</v>
          </cell>
          <cell r="C2393" t="str">
            <v>un</v>
          </cell>
          <cell r="D2393">
            <v>152.41999999999999</v>
          </cell>
          <cell r="E2393">
            <v>11.370000000000001</v>
          </cell>
          <cell r="F2393">
            <v>163.79</v>
          </cell>
        </row>
        <row r="2394">
          <cell r="A2394" t="str">
            <v>411219</v>
          </cell>
          <cell r="B2394" t="str">
            <v>Projetor de sobrepor com foco orientável, para lâmpada valor metálico ou vapor de sódio 250/400 W</v>
          </cell>
          <cell r="C2394" t="str">
            <v>un</v>
          </cell>
          <cell r="D2394">
            <v>375.54</v>
          </cell>
          <cell r="E2394">
            <v>11.370000000000001</v>
          </cell>
          <cell r="F2394">
            <v>386.91</v>
          </cell>
        </row>
        <row r="2395">
          <cell r="A2395" t="str">
            <v>411302</v>
          </cell>
          <cell r="B2395" t="str">
            <v>Luminária blindada, oval, de sobrepor ou arandela para lâmpada incandescente 100 W</v>
          </cell>
          <cell r="C2395" t="str">
            <v>un</v>
          </cell>
          <cell r="D2395">
            <v>50.77</v>
          </cell>
          <cell r="E2395">
            <v>9.1</v>
          </cell>
          <cell r="F2395">
            <v>59.870000000000005</v>
          </cell>
        </row>
        <row r="2396">
          <cell r="A2396" t="str">
            <v>411303</v>
          </cell>
          <cell r="B2396" t="str">
            <v>Luminária blindada, retangular, de embutir para lâmpadas incandescente 200 W e mista 160 W</v>
          </cell>
          <cell r="C2396" t="str">
            <v>un</v>
          </cell>
          <cell r="D2396">
            <v>96.39</v>
          </cell>
          <cell r="E2396">
            <v>9.1</v>
          </cell>
          <cell r="F2396">
            <v>105.49000000000001</v>
          </cell>
        </row>
        <row r="2397">
          <cell r="A2397" t="str">
            <v>411304</v>
          </cell>
          <cell r="B2397" t="str">
            <v>Luminária blindada de sobrepor ou pendente em calha fechada para 1 lâmpada fluorescente de 32/36/40W</v>
          </cell>
          <cell r="C2397" t="str">
            <v>un</v>
          </cell>
          <cell r="D2397">
            <v>97.86</v>
          </cell>
          <cell r="E2397">
            <v>9.1</v>
          </cell>
          <cell r="F2397">
            <v>106.96000000000001</v>
          </cell>
        </row>
        <row r="2398">
          <cell r="A2398" t="str">
            <v>411305</v>
          </cell>
          <cell r="B2398" t="str">
            <v>Luminária blindada de sobrepor ou pendente em calha fechada para 2 lâmpadas fluorescentes de 32/36/40W</v>
          </cell>
          <cell r="C2398" t="str">
            <v>un</v>
          </cell>
          <cell r="D2398">
            <v>102.84</v>
          </cell>
          <cell r="E2398">
            <v>9.1</v>
          </cell>
          <cell r="F2398">
            <v>111.94</v>
          </cell>
        </row>
        <row r="2399">
          <cell r="A2399" t="str">
            <v>411306</v>
          </cell>
          <cell r="B2399" t="str">
            <v>Luminária blindada de sobrepor ou pendente em calha fechada para 4 lâmpadas fluorescentes de 32/36/40W</v>
          </cell>
          <cell r="C2399" t="str">
            <v>un</v>
          </cell>
          <cell r="D2399">
            <v>178.13</v>
          </cell>
          <cell r="E2399">
            <v>9.1</v>
          </cell>
          <cell r="F2399">
            <v>187.23</v>
          </cell>
        </row>
        <row r="2400">
          <cell r="A2400" t="str">
            <v>411308</v>
          </cell>
          <cell r="B2400" t="str">
            <v>Luminária blindada plafonier para lâmpada incandescente 300W e mista 250W</v>
          </cell>
          <cell r="C2400" t="str">
            <v>un</v>
          </cell>
          <cell r="D2400">
            <v>82.76</v>
          </cell>
          <cell r="E2400">
            <v>9.1</v>
          </cell>
          <cell r="F2400">
            <v>91.86</v>
          </cell>
        </row>
        <row r="2401">
          <cell r="A2401" t="str">
            <v>411309</v>
          </cell>
          <cell r="B2401" t="str">
            <v>Luminária blindada pendente para lâmpada incandescente 300W e mista 250W</v>
          </cell>
          <cell r="C2401" t="str">
            <v>un</v>
          </cell>
          <cell r="D2401">
            <v>80.84</v>
          </cell>
          <cell r="E2401">
            <v>9.1</v>
          </cell>
          <cell r="F2401">
            <v>89.94</v>
          </cell>
        </row>
        <row r="2402">
          <cell r="A2402" t="str">
            <v>411310</v>
          </cell>
          <cell r="B2402" t="str">
            <v>Luminária blindada arandela 45º e 90º, para lâmpada mista, vapor metálico, de mercúrio e de sódio, fluorescente compacta e incandescente de 300W</v>
          </cell>
          <cell r="C2402" t="str">
            <v>un</v>
          </cell>
          <cell r="D2402">
            <v>94.23</v>
          </cell>
          <cell r="E2402">
            <v>9.1</v>
          </cell>
          <cell r="F2402">
            <v>103.33</v>
          </cell>
        </row>
        <row r="2403">
          <cell r="A2403" t="str">
            <v>411317</v>
          </cell>
          <cell r="B2403" t="str">
            <v>Luminária blindada, arandela 45º e 90º, para lâmpada mista, vapor metálico, de mercúrio e de sódio, fluorescente compacta e incandescente de 200W</v>
          </cell>
          <cell r="C2403" t="str">
            <v>un</v>
          </cell>
          <cell r="D2403">
            <v>89.05</v>
          </cell>
          <cell r="E2403">
            <v>9.1</v>
          </cell>
          <cell r="F2403">
            <v>98.15</v>
          </cell>
        </row>
        <row r="2404">
          <cell r="A2404" t="str">
            <v>411318</v>
          </cell>
          <cell r="B2404" t="str">
            <v>Luminária blindada, arandela 45º e 90º, para lâmpada fluorescente compacta e incandescente de 100W</v>
          </cell>
          <cell r="C2404" t="str">
            <v>un</v>
          </cell>
          <cell r="D2404">
            <v>65.56</v>
          </cell>
          <cell r="E2404">
            <v>9.1</v>
          </cell>
          <cell r="F2404">
            <v>74.66</v>
          </cell>
        </row>
        <row r="2405">
          <cell r="A2405" t="str">
            <v>411401</v>
          </cell>
          <cell r="B2405" t="str">
            <v>Luminária industrial econômica redonda</v>
          </cell>
          <cell r="C2405" t="str">
            <v>un</v>
          </cell>
          <cell r="D2405">
            <v>100.15</v>
          </cell>
          <cell r="E2405">
            <v>9.1</v>
          </cell>
          <cell r="F2405">
            <v>109.25</v>
          </cell>
        </row>
        <row r="2406">
          <cell r="A2406" t="str">
            <v>411402</v>
          </cell>
          <cell r="B2406" t="str">
            <v>Luminária de embutir em calha fechada para 2 lâmpadas fluorescentes de 32/36W</v>
          </cell>
          <cell r="C2406" t="str">
            <v>un</v>
          </cell>
          <cell r="D2406">
            <v>117.48</v>
          </cell>
          <cell r="E2406">
            <v>9.1</v>
          </cell>
          <cell r="F2406">
            <v>126.58</v>
          </cell>
        </row>
        <row r="2407">
          <cell r="A2407" t="str">
            <v>411403</v>
          </cell>
          <cell r="B2407" t="str">
            <v>Luminária de embutir em calha fechada para 4 lâmpadas fluorescentes de 32/40W</v>
          </cell>
          <cell r="C2407" t="str">
            <v>un</v>
          </cell>
          <cell r="D2407">
            <v>146.77000000000001</v>
          </cell>
          <cell r="E2407">
            <v>9.1</v>
          </cell>
          <cell r="F2407">
            <v>155.87</v>
          </cell>
        </row>
        <row r="2408">
          <cell r="A2408" t="str">
            <v>411404</v>
          </cell>
          <cell r="B2408" t="str">
            <v>Luminária de embutir em calha aberta para 2 lâmpadas fluorescentes de 32/40W</v>
          </cell>
          <cell r="C2408" t="str">
            <v>un</v>
          </cell>
          <cell r="D2408">
            <v>39.229999999999997</v>
          </cell>
          <cell r="E2408">
            <v>9.1</v>
          </cell>
          <cell r="F2408">
            <v>48.33</v>
          </cell>
        </row>
        <row r="2409">
          <cell r="A2409" t="str">
            <v>411406</v>
          </cell>
          <cell r="B2409" t="str">
            <v>Luminária de sobrepor ou pendente em calha aberta para 1 lâmpada fluorescente de 32/40W</v>
          </cell>
          <cell r="C2409" t="str">
            <v>un</v>
          </cell>
          <cell r="D2409">
            <v>31.310000000000002</v>
          </cell>
          <cell r="E2409">
            <v>9.1</v>
          </cell>
          <cell r="F2409">
            <v>40.409999999999997</v>
          </cell>
        </row>
        <row r="2410">
          <cell r="A2410" t="str">
            <v>411407</v>
          </cell>
          <cell r="B2410" t="str">
            <v>Luminária de sobrepor em calha aberta para 2 lâmpadas fluorescentes de 32/40W</v>
          </cell>
          <cell r="C2410" t="str">
            <v>un</v>
          </cell>
          <cell r="D2410">
            <v>33.82</v>
          </cell>
          <cell r="E2410">
            <v>9.1</v>
          </cell>
          <cell r="F2410">
            <v>42.92</v>
          </cell>
        </row>
        <row r="2411">
          <cell r="A2411" t="str">
            <v>411408</v>
          </cell>
          <cell r="B2411" t="str">
            <v>Luminária de sobrepor ou pendente em calha aberta para 4 lâmpadas fluorescentes de 32/40W</v>
          </cell>
          <cell r="C2411" t="str">
            <v>un</v>
          </cell>
          <cell r="D2411">
            <v>53.7</v>
          </cell>
          <cell r="E2411">
            <v>9.1</v>
          </cell>
          <cell r="F2411">
            <v>62.800000000000004</v>
          </cell>
        </row>
        <row r="2412">
          <cell r="A2412" t="str">
            <v>411409</v>
          </cell>
          <cell r="B2412" t="str">
            <v>Luminária de sobrepor ou pendente em calha fechada para 2 lâmpadas fluorescentes de 32/40W</v>
          </cell>
          <cell r="C2412" t="str">
            <v>un</v>
          </cell>
          <cell r="D2412">
            <v>123.74000000000001</v>
          </cell>
          <cell r="E2412">
            <v>9.1</v>
          </cell>
          <cell r="F2412">
            <v>132.84</v>
          </cell>
        </row>
        <row r="2413">
          <cell r="A2413" t="str">
            <v>411410</v>
          </cell>
          <cell r="B2413" t="str">
            <v>Luminária de sobrepor ou pendente em calha fechada para 4 lâmpadas fluorescentes de 32/40W</v>
          </cell>
          <cell r="C2413" t="str">
            <v>un</v>
          </cell>
          <cell r="D2413">
            <v>164.07</v>
          </cell>
          <cell r="E2413">
            <v>9.1</v>
          </cell>
          <cell r="F2413">
            <v>173.17000000000002</v>
          </cell>
        </row>
        <row r="2414">
          <cell r="A2414" t="str">
            <v>411411</v>
          </cell>
          <cell r="B2414" t="str">
            <v>Luminária de sobrepor ou pendente em calha aberta para 1 lâmpada fluorescente de 110W</v>
          </cell>
          <cell r="C2414" t="str">
            <v>un</v>
          </cell>
          <cell r="D2414">
            <v>38.770000000000003</v>
          </cell>
          <cell r="E2414">
            <v>9.1</v>
          </cell>
          <cell r="F2414">
            <v>47.870000000000005</v>
          </cell>
        </row>
        <row r="2415">
          <cell r="A2415" t="str">
            <v>411412</v>
          </cell>
          <cell r="B2415" t="str">
            <v>Luminária de sobrepor ou pendente em calha aberta para 2 lâmpadas fluorescentes de 110W</v>
          </cell>
          <cell r="C2415" t="str">
            <v>un</v>
          </cell>
          <cell r="D2415">
            <v>51.65</v>
          </cell>
          <cell r="E2415">
            <v>9.1</v>
          </cell>
          <cell r="F2415">
            <v>60.75</v>
          </cell>
        </row>
        <row r="2416">
          <cell r="A2416" t="str">
            <v>411413</v>
          </cell>
          <cell r="B2416" t="str">
            <v>Luminária de embutir em calha aberta para 2 lâmpadas fluorescentes de 16/18/20W</v>
          </cell>
          <cell r="C2416" t="str">
            <v>un</v>
          </cell>
          <cell r="D2416">
            <v>34.15</v>
          </cell>
          <cell r="E2416">
            <v>9.1</v>
          </cell>
          <cell r="F2416">
            <v>43.25</v>
          </cell>
        </row>
        <row r="2417">
          <cell r="A2417" t="str">
            <v>411416</v>
          </cell>
          <cell r="B2417" t="str">
            <v>Luminária de sobrepor ou pendente em calha com aletas parabólicas para 2 lâmpadas fluorescentes de 32/36W</v>
          </cell>
          <cell r="C2417" t="str">
            <v>un</v>
          </cell>
          <cell r="D2417">
            <v>137.44</v>
          </cell>
          <cell r="E2417">
            <v>9.1</v>
          </cell>
          <cell r="F2417">
            <v>146.54</v>
          </cell>
        </row>
        <row r="2418">
          <cell r="A2418" t="str">
            <v>411417</v>
          </cell>
          <cell r="B2418" t="str">
            <v>Luminária pendente para instalação em perfilado com calha aberta para 1 ou 2 lâmpadas fluorescentes de 110W</v>
          </cell>
          <cell r="C2418" t="str">
            <v>un</v>
          </cell>
          <cell r="D2418">
            <v>103.56</v>
          </cell>
          <cell r="E2418">
            <v>9.1</v>
          </cell>
          <cell r="F2418">
            <v>112.66</v>
          </cell>
        </row>
        <row r="2419">
          <cell r="A2419" t="str">
            <v>411418</v>
          </cell>
          <cell r="B2419" t="str">
            <v>Luminária industrial pendente para instalação em perfilado com refletor acrílico redondo, para 1 lâmpada vapor metálico até 400W</v>
          </cell>
          <cell r="C2419" t="str">
            <v>un</v>
          </cell>
          <cell r="D2419">
            <v>249.45000000000002</v>
          </cell>
          <cell r="E2419">
            <v>6.82</v>
          </cell>
          <cell r="F2419">
            <v>256.27</v>
          </cell>
        </row>
        <row r="2420">
          <cell r="A2420" t="str">
            <v>411421</v>
          </cell>
          <cell r="B2420" t="str">
            <v>Luminária de embutir em calha com aletas planas para 2 lâmpadas fluorescentes compactas de 18W/26W</v>
          </cell>
          <cell r="C2420" t="str">
            <v>un</v>
          </cell>
          <cell r="D2420">
            <v>43.69</v>
          </cell>
          <cell r="E2420">
            <v>11.370000000000001</v>
          </cell>
          <cell r="F2420">
            <v>55.06</v>
          </cell>
        </row>
        <row r="2421">
          <cell r="A2421" t="str">
            <v>411422</v>
          </cell>
          <cell r="B2421" t="str">
            <v>Luminária de sobrepor ou pendente em calha com aletas planas para 2 lâmpadas fluorescentes compactas de 18W/26W</v>
          </cell>
          <cell r="C2421" t="str">
            <v>un</v>
          </cell>
          <cell r="D2421">
            <v>39.619999999999997</v>
          </cell>
          <cell r="E2421">
            <v>11.370000000000001</v>
          </cell>
          <cell r="F2421">
            <v>50.99</v>
          </cell>
        </row>
        <row r="2422">
          <cell r="A2422" t="str">
            <v>411428</v>
          </cell>
          <cell r="B2422" t="str">
            <v>Luminária de sobrepor em calha aberta com cabeceiras para 2 lâmpadas fluorescentes 32/36W</v>
          </cell>
          <cell r="C2422" t="str">
            <v>un</v>
          </cell>
          <cell r="D2422">
            <v>51.53</v>
          </cell>
          <cell r="E2422">
            <v>9.1</v>
          </cell>
          <cell r="F2422">
            <v>60.63</v>
          </cell>
        </row>
        <row r="2423">
          <cell r="A2423" t="str">
            <v>411431</v>
          </cell>
          <cell r="B2423" t="str">
            <v>Luminária de embutir redonda para 1 ou 2 lâmpadas fluorescentes compactas de 15/18/20/26W</v>
          </cell>
          <cell r="C2423" t="str">
            <v>un</v>
          </cell>
          <cell r="D2423">
            <v>60.59</v>
          </cell>
          <cell r="E2423">
            <v>9.1</v>
          </cell>
          <cell r="F2423">
            <v>69.69</v>
          </cell>
        </row>
        <row r="2424">
          <cell r="A2424" t="str">
            <v>411432</v>
          </cell>
          <cell r="B2424" t="str">
            <v>Luminária de sobrepor, tipo Spot orientável retangular para 1 lâmpada de vapor metálico de 70/150W</v>
          </cell>
          <cell r="C2424" t="str">
            <v>un</v>
          </cell>
          <cell r="D2424">
            <v>151.66999999999999</v>
          </cell>
          <cell r="E2424">
            <v>11.370000000000001</v>
          </cell>
          <cell r="F2424">
            <v>163.04</v>
          </cell>
        </row>
        <row r="2425">
          <cell r="A2425" t="str">
            <v>411436</v>
          </cell>
          <cell r="B2425" t="str">
            <v>Luminária pendente para instalação em perfilado, calha aberta com refletor para 2 lâmpadas fluorescentes de 32/36W</v>
          </cell>
          <cell r="C2425" t="str">
            <v>un</v>
          </cell>
          <cell r="D2425">
            <v>50.96</v>
          </cell>
          <cell r="E2425">
            <v>9.1</v>
          </cell>
          <cell r="F2425">
            <v>60.06</v>
          </cell>
        </row>
        <row r="2426">
          <cell r="A2426" t="str">
            <v>411439</v>
          </cell>
          <cell r="B2426" t="str">
            <v>Luminária de sobrepor em calha aberta com uma cabeceira para 2 lâmpadas fluorescentes 32/36W</v>
          </cell>
          <cell r="C2426" t="str">
            <v>un</v>
          </cell>
          <cell r="D2426">
            <v>71.3</v>
          </cell>
          <cell r="E2426">
            <v>9.1</v>
          </cell>
          <cell r="F2426">
            <v>80.400000000000006</v>
          </cell>
        </row>
        <row r="2427">
          <cell r="A2427" t="str">
            <v>411440</v>
          </cell>
          <cell r="B2427" t="str">
            <v>Luminária de embutir em calha com aletas parabólicas para 2 lâmpadas fluorescentes compactas longas de 36W</v>
          </cell>
          <cell r="C2427" t="str">
            <v>un</v>
          </cell>
          <cell r="D2427">
            <v>148.47</v>
          </cell>
          <cell r="E2427">
            <v>9.1</v>
          </cell>
          <cell r="F2427">
            <v>157.57</v>
          </cell>
        </row>
        <row r="2428">
          <cell r="A2428" t="str">
            <v>411443</v>
          </cell>
          <cell r="B2428" t="str">
            <v>Luminária de embutir em calha com refletor e aleta parabólicas, com acabamento alto brilho, para 4 lâmpadas fluorescentes de 16 W</v>
          </cell>
          <cell r="C2428" t="str">
            <v>un</v>
          </cell>
          <cell r="D2428">
            <v>103.32000000000001</v>
          </cell>
          <cell r="E2428">
            <v>9.1</v>
          </cell>
          <cell r="F2428">
            <v>112.42</v>
          </cell>
        </row>
        <row r="2429">
          <cell r="A2429" t="str">
            <v>411444</v>
          </cell>
          <cell r="B2429" t="str">
            <v>Luminária de embutir em calha com refletor e aleta parabólicas, com acabamento alto brilho, para 2 lâmpadas fluorescentes de 16 W</v>
          </cell>
          <cell r="C2429" t="str">
            <v>un</v>
          </cell>
          <cell r="D2429">
            <v>67.010000000000005</v>
          </cell>
          <cell r="E2429">
            <v>9.1</v>
          </cell>
          <cell r="F2429">
            <v>76.11</v>
          </cell>
        </row>
        <row r="2430">
          <cell r="A2430" t="str">
            <v>411445</v>
          </cell>
          <cell r="B2430" t="str">
            <v>Luminária de sobrepor ou pendente, com refletor em chapa de aço pintada, para 2 lâmpadas fluorescentes de 32/36 W</v>
          </cell>
          <cell r="C2430" t="str">
            <v>un</v>
          </cell>
          <cell r="D2430">
            <v>39.71</v>
          </cell>
          <cell r="E2430">
            <v>9.1</v>
          </cell>
          <cell r="F2430">
            <v>48.81</v>
          </cell>
        </row>
        <row r="2431">
          <cell r="A2431" t="str">
            <v>411447</v>
          </cell>
          <cell r="B2431" t="str">
            <v>Luminária de sobrepor ou pendente em calha aberta para 2 lâmpadas fluorescentes de 16 W</v>
          </cell>
          <cell r="C2431" t="str">
            <v>un</v>
          </cell>
          <cell r="D2431">
            <v>36.35</v>
          </cell>
          <cell r="E2431">
            <v>9.1</v>
          </cell>
          <cell r="F2431">
            <v>45.45</v>
          </cell>
        </row>
        <row r="2432">
          <cell r="A2432" t="str">
            <v>411451</v>
          </cell>
          <cell r="B2432" t="str">
            <v>Luminária industrial/comercial para instalação em perfilado, sem alojamento, para lâmpadas fluorescente eletrônica/vapor de sódio/metálico ou mista até 250 W</v>
          </cell>
          <cell r="C2432" t="str">
            <v>un</v>
          </cell>
          <cell r="D2432">
            <v>102.10000000000001</v>
          </cell>
          <cell r="E2432">
            <v>6.82</v>
          </cell>
          <cell r="F2432">
            <v>108.92</v>
          </cell>
        </row>
        <row r="2433">
          <cell r="A2433" t="str">
            <v>411453</v>
          </cell>
          <cell r="B2433" t="str">
            <v>Luminária circular de sobrepor, com refletor de alumínio anodizado, para 1 ou 2 lâmpadas fluorescentes compactas de 15/18/20/26 W</v>
          </cell>
          <cell r="C2433" t="str">
            <v>un</v>
          </cell>
          <cell r="D2433">
            <v>86.33</v>
          </cell>
          <cell r="E2433">
            <v>6.82</v>
          </cell>
          <cell r="F2433">
            <v>93.15</v>
          </cell>
        </row>
        <row r="2434">
          <cell r="A2434" t="str">
            <v>411454</v>
          </cell>
          <cell r="B2434" t="str">
            <v>Luminária de sobrepor em calha com aletas duplo parabólicas para 2 lâmpadas fluorescentes de 28 W</v>
          </cell>
          <cell r="C2434" t="str">
            <v>un</v>
          </cell>
          <cell r="D2434">
            <v>82.820000000000007</v>
          </cell>
          <cell r="E2434">
            <v>9.1</v>
          </cell>
          <cell r="F2434">
            <v>91.92</v>
          </cell>
        </row>
        <row r="2435">
          <cell r="A2435" t="str">
            <v>411455</v>
          </cell>
          <cell r="B2435" t="str">
            <v>Luminária de embutir em calha com aletas duplo parabólicas para 2 lâmpadas fluorescentes de 28 W</v>
          </cell>
          <cell r="C2435" t="str">
            <v>un</v>
          </cell>
          <cell r="D2435">
            <v>97.36</v>
          </cell>
          <cell r="E2435">
            <v>9.1</v>
          </cell>
          <cell r="F2435">
            <v>106.46000000000001</v>
          </cell>
        </row>
        <row r="2436">
          <cell r="A2436" t="str">
            <v>411456</v>
          </cell>
          <cell r="B2436" t="str">
            <v>Luminária de embutir em calha com aletas parabólicas para 2 lâmpadas fluorescentes de 32/36W</v>
          </cell>
          <cell r="C2436" t="str">
            <v>un</v>
          </cell>
          <cell r="D2436">
            <v>83.33</v>
          </cell>
          <cell r="E2436">
            <v>9.1</v>
          </cell>
          <cell r="F2436">
            <v>92.43</v>
          </cell>
        </row>
        <row r="2437">
          <cell r="A2437" t="str">
            <v>411459</v>
          </cell>
          <cell r="B2437" t="str">
            <v>Luminária de sobrepor ou pendente para 2 lâmpadas fluorescentes tubulares 14 W, em chapa de aço com pintura eletrostática e refletor com acabamento alto brilho</v>
          </cell>
          <cell r="C2437" t="str">
            <v>un</v>
          </cell>
          <cell r="D2437">
            <v>78.86</v>
          </cell>
          <cell r="E2437">
            <v>11.370000000000001</v>
          </cell>
          <cell r="F2437">
            <v>90.23</v>
          </cell>
        </row>
        <row r="2438">
          <cell r="A2438" t="str">
            <v>411460</v>
          </cell>
          <cell r="B2438" t="str">
            <v>Luminária de sobrepor ou pendente para 2 lâmpadas fluorescentes tubulares 28 W, em chapa de aço com pintura eletrostática e refletor com acabamento alto brilho</v>
          </cell>
          <cell r="C2438" t="str">
            <v>un</v>
          </cell>
          <cell r="D2438">
            <v>86.29</v>
          </cell>
          <cell r="E2438">
            <v>11.370000000000001</v>
          </cell>
          <cell r="F2438">
            <v>97.66</v>
          </cell>
        </row>
        <row r="2439">
          <cell r="A2439" t="str">
            <v>411461</v>
          </cell>
          <cell r="B2439" t="str">
            <v>Luminária de sobrepor para 2 lâmpadas fluorescentes tubulares 14W, chapa de aço com pintura eletrostática, refletor e aletas parabólicas em alumínio anodizado</v>
          </cell>
          <cell r="C2439" t="str">
            <v>un</v>
          </cell>
          <cell r="D2439">
            <v>101.34</v>
          </cell>
          <cell r="E2439">
            <v>11.370000000000001</v>
          </cell>
          <cell r="F2439">
            <v>112.71000000000001</v>
          </cell>
        </row>
        <row r="2440">
          <cell r="A2440" t="str">
            <v>411462</v>
          </cell>
          <cell r="B2440" t="str">
            <v>Luminária de sobrepor para 2 lâmpadas fluorescentes tubulares 28W, chapa de aço com pintura eletrostática, refletor e aletas parabólicas em alumínio anodizado</v>
          </cell>
          <cell r="C2440" t="str">
            <v>un</v>
          </cell>
          <cell r="D2440">
            <v>117.99000000000001</v>
          </cell>
          <cell r="E2440">
            <v>11.370000000000001</v>
          </cell>
          <cell r="F2440">
            <v>129.36000000000001</v>
          </cell>
        </row>
        <row r="2441">
          <cell r="A2441" t="str">
            <v>411463</v>
          </cell>
          <cell r="B2441" t="str">
            <v>Luminária de embutir para 2 lâmpadas fluorescentes tubulares 14 W, em chapa de aço com pintura eletrostática e refletor com acabamento alto brilho</v>
          </cell>
          <cell r="C2441" t="str">
            <v>un</v>
          </cell>
          <cell r="D2441">
            <v>90.98</v>
          </cell>
          <cell r="E2441">
            <v>11.370000000000001</v>
          </cell>
          <cell r="F2441">
            <v>102.35000000000001</v>
          </cell>
        </row>
        <row r="2442">
          <cell r="A2442" t="str">
            <v>411464</v>
          </cell>
          <cell r="B2442" t="str">
            <v>Luminária de embutir para 2 lâmpadas fluorescentes tubulares 28 W, em chapa de aço com pintura eletrostática e refletor com acabamento alto brilho</v>
          </cell>
          <cell r="C2442" t="str">
            <v>un</v>
          </cell>
          <cell r="D2442">
            <v>99.34</v>
          </cell>
          <cell r="E2442">
            <v>11.370000000000001</v>
          </cell>
          <cell r="F2442">
            <v>110.71000000000001</v>
          </cell>
        </row>
        <row r="2443">
          <cell r="A2443" t="str">
            <v>411465</v>
          </cell>
          <cell r="B2443" t="str">
            <v>Luminária de embutir para 2 lâmpadas fluorescentes tubulares 14 W em chapa de aço com pintura eletrostática, refletor e aletas parabólicas em alumínio anodizado</v>
          </cell>
          <cell r="C2443" t="str">
            <v>un</v>
          </cell>
          <cell r="D2443">
            <v>99.61</v>
          </cell>
          <cell r="E2443">
            <v>11.370000000000001</v>
          </cell>
          <cell r="F2443">
            <v>110.98</v>
          </cell>
        </row>
        <row r="2444">
          <cell r="A2444" t="str">
            <v>411466</v>
          </cell>
          <cell r="B2444" t="str">
            <v>Luminária de embutir para 2 lâmpadas fluorescentes tubulares 28 W em chapa de aço com pintura eletrostática, refletor e aletas parabólicas em alumínio anodizado</v>
          </cell>
          <cell r="C2444" t="str">
            <v>un</v>
          </cell>
          <cell r="D2444">
            <v>125.28</v>
          </cell>
          <cell r="E2444">
            <v>11.370000000000001</v>
          </cell>
          <cell r="F2444">
            <v>136.65</v>
          </cell>
        </row>
        <row r="2445">
          <cell r="A2445" t="str">
            <v>411467</v>
          </cell>
          <cell r="B2445" t="str">
            <v>Luminária triangular de sobrepor tipo arandela, para lâmpada incandescente até 100 W, ou fluorescente compacta eletrônica até 23 W</v>
          </cell>
          <cell r="C2445" t="str">
            <v>un</v>
          </cell>
          <cell r="D2445">
            <v>64.760000000000005</v>
          </cell>
          <cell r="E2445">
            <v>11.370000000000001</v>
          </cell>
          <cell r="F2445">
            <v>76.13</v>
          </cell>
        </row>
        <row r="2446">
          <cell r="A2446" t="str">
            <v>411468</v>
          </cell>
          <cell r="B2446" t="str">
            <v>Luminária cilíndrica de sobrepor tipo arandela, com pintura eletrostática, difusor em vidro cilíndrico leitoso, para 1 lâmpada incandescente de 60/100 W</v>
          </cell>
          <cell r="C2446" t="str">
            <v>un</v>
          </cell>
          <cell r="D2446">
            <v>148.5</v>
          </cell>
          <cell r="E2446">
            <v>11.370000000000001</v>
          </cell>
          <cell r="F2446">
            <v>159.87</v>
          </cell>
        </row>
        <row r="2447">
          <cell r="A2447" t="str">
            <v>411470</v>
          </cell>
          <cell r="B2447" t="str">
            <v>Luminária de sobrepor ou tipo arandela, calha fechada, para 1 lâmpada fluorescente tubular 28/54 W, difusor acrilico e acabamento em pintura eletrostática</v>
          </cell>
          <cell r="C2447" t="str">
            <v>un</v>
          </cell>
          <cell r="D2447">
            <v>194.45000000000002</v>
          </cell>
          <cell r="E2447">
            <v>11.370000000000001</v>
          </cell>
          <cell r="F2447">
            <v>205.82</v>
          </cell>
        </row>
        <row r="2448">
          <cell r="A2448" t="str">
            <v>411501</v>
          </cell>
          <cell r="B2448" t="str">
            <v>Luminária plafonier tipo drops pequeno para 1 lâmpada incandescente até 60 W</v>
          </cell>
          <cell r="C2448" t="str">
            <v>un</v>
          </cell>
          <cell r="D2448">
            <v>19.190000000000001</v>
          </cell>
          <cell r="E2448">
            <v>6.82</v>
          </cell>
          <cell r="F2448">
            <v>26.01</v>
          </cell>
        </row>
        <row r="2449">
          <cell r="A2449" t="str">
            <v>411502</v>
          </cell>
          <cell r="B2449" t="str">
            <v>Luminária plafonier tipo drops médio para 1 lâmpada incandescente até 100W</v>
          </cell>
          <cell r="C2449" t="str">
            <v>un</v>
          </cell>
          <cell r="D2449">
            <v>20.68</v>
          </cell>
          <cell r="E2449">
            <v>6.82</v>
          </cell>
          <cell r="F2449">
            <v>27.5</v>
          </cell>
        </row>
        <row r="2450">
          <cell r="A2450" t="str">
            <v>411503</v>
          </cell>
          <cell r="B2450" t="str">
            <v>Luminária plafonier tipo drops grande para 2 lâmpadas incandescentes até 60W</v>
          </cell>
          <cell r="C2450" t="str">
            <v>un</v>
          </cell>
          <cell r="D2450">
            <v>26.240000000000002</v>
          </cell>
          <cell r="E2450">
            <v>6.82</v>
          </cell>
          <cell r="F2450">
            <v>33.06</v>
          </cell>
        </row>
        <row r="2451">
          <cell r="A2451" t="str">
            <v>411504</v>
          </cell>
          <cell r="B2451" t="str">
            <v>Luminária tipo globo leitoso para 1 lâmpada incandescente até 150W</v>
          </cell>
          <cell r="C2451" t="str">
            <v>un</v>
          </cell>
          <cell r="D2451">
            <v>51.4</v>
          </cell>
          <cell r="E2451">
            <v>9.1</v>
          </cell>
          <cell r="F2451">
            <v>60.5</v>
          </cell>
        </row>
        <row r="2452">
          <cell r="A2452" t="str">
            <v>411506</v>
          </cell>
          <cell r="B2452" t="str">
            <v>Luminária de embutir em forro, média para 1 lâmpada incandescente até 100W</v>
          </cell>
          <cell r="C2452" t="str">
            <v>un</v>
          </cell>
          <cell r="D2452">
            <v>34.29</v>
          </cell>
          <cell r="E2452">
            <v>6.82</v>
          </cell>
          <cell r="F2452">
            <v>41.11</v>
          </cell>
        </row>
        <row r="2453">
          <cell r="A2453" t="str">
            <v>411513</v>
          </cell>
          <cell r="B2453" t="str">
            <v>Luminária plafonier de embutir com alojamento para 1 lâmpada halógena PAR 20 de 50W</v>
          </cell>
          <cell r="C2453" t="str">
            <v>un</v>
          </cell>
          <cell r="D2453">
            <v>14.11</v>
          </cell>
          <cell r="E2453">
            <v>6.82</v>
          </cell>
          <cell r="F2453">
            <v>20.93</v>
          </cell>
        </row>
        <row r="2454">
          <cell r="A2454" t="str">
            <v>411517</v>
          </cell>
          <cell r="B2454" t="str">
            <v>Luminária circular de embutir, com foco orientável e acessório antiofuscante, para 1 lâmpada dicróica de 50 W</v>
          </cell>
          <cell r="C2454" t="str">
            <v>un</v>
          </cell>
          <cell r="D2454">
            <v>23.830000000000002</v>
          </cell>
          <cell r="E2454">
            <v>6.82</v>
          </cell>
          <cell r="F2454">
            <v>30.650000000000002</v>
          </cell>
        </row>
        <row r="2455">
          <cell r="A2455" t="str">
            <v>411523</v>
          </cell>
          <cell r="B2455" t="str">
            <v>Luminária circular de embutir com lâmpada LED, fluxo luminoso 2000 LM, temperatura de cor 4000 K, IRC 85, e driver multitensão de 100 a 250 V</v>
          </cell>
          <cell r="C2455" t="str">
            <v>un</v>
          </cell>
          <cell r="D2455">
            <v>388.42</v>
          </cell>
          <cell r="E2455">
            <v>6.82</v>
          </cell>
          <cell r="F2455">
            <v>395.24</v>
          </cell>
        </row>
        <row r="2456">
          <cell r="A2456" t="str">
            <v>411524</v>
          </cell>
          <cell r="B2456" t="str">
            <v>Luminária tipo ´Spot´ para trilho, foco orientável, corpo em alumínio pintado, refletor em alumínio anodizado, para uma lâmpada halógena PAR30 de 75 W</v>
          </cell>
          <cell r="C2456" t="str">
            <v>un</v>
          </cell>
          <cell r="D2456">
            <v>69.23</v>
          </cell>
          <cell r="E2456">
            <v>6.82</v>
          </cell>
          <cell r="F2456">
            <v>76.05</v>
          </cell>
        </row>
        <row r="2457">
          <cell r="A2457" t="str">
            <v>412002</v>
          </cell>
          <cell r="B2457" t="str">
            <v>Recolocação de aparelhos de iluminação ou projetores fixos em teto, piso ou parede</v>
          </cell>
          <cell r="C2457" t="str">
            <v>un</v>
          </cell>
          <cell r="D2457">
            <v>0.18</v>
          </cell>
          <cell r="E2457">
            <v>9.1</v>
          </cell>
          <cell r="F2457">
            <v>9.2799999999999994</v>
          </cell>
        </row>
        <row r="2458">
          <cell r="A2458" t="str">
            <v>412003</v>
          </cell>
          <cell r="B2458" t="str">
            <v>Recolocação de aparelhos de iluminação ou projetores fixos em poste ou braço</v>
          </cell>
          <cell r="C2458" t="str">
            <v>un</v>
          </cell>
          <cell r="D2458">
            <v>52.63</v>
          </cell>
          <cell r="E2458">
            <v>9.1</v>
          </cell>
          <cell r="F2458">
            <v>61.730000000000004</v>
          </cell>
        </row>
        <row r="2459">
          <cell r="A2459" t="str">
            <v>412005</v>
          </cell>
          <cell r="B2459" t="str">
            <v>Conjunto ou kit de suspensão em tubo de aço galvanizado, para fixação de aparelhos de iluminação em eletrodutos e caixa de ligação</v>
          </cell>
          <cell r="C2459" t="str">
            <v>cj</v>
          </cell>
          <cell r="D2459">
            <v>17.27</v>
          </cell>
          <cell r="E2459">
            <v>17.059999999999999</v>
          </cell>
          <cell r="F2459">
            <v>34.33</v>
          </cell>
        </row>
        <row r="2460">
          <cell r="A2460" t="str">
            <v>412006</v>
          </cell>
          <cell r="B2460" t="str">
            <v>Suspensão em tubo de aço tratado e pintado, para fixação de aparelhos de iluminação em perfilado - DN 3/8´</v>
          </cell>
          <cell r="C2460" t="str">
            <v>m</v>
          </cell>
          <cell r="D2460">
            <v>52.35</v>
          </cell>
          <cell r="E2460">
            <v>3.21</v>
          </cell>
          <cell r="F2460">
            <v>55.56</v>
          </cell>
        </row>
        <row r="2461">
          <cell r="A2461" t="str">
            <v>412007</v>
          </cell>
          <cell r="B2461" t="str">
            <v>Suspensão em tubo de aço tratado e pintado, para fixação de aparelhos de iluminação em perfilado - DN 1/2´</v>
          </cell>
          <cell r="C2461" t="str">
            <v>m</v>
          </cell>
          <cell r="D2461">
            <v>50.410000000000004</v>
          </cell>
          <cell r="E2461">
            <v>3.21</v>
          </cell>
          <cell r="F2461">
            <v>53.620000000000005</v>
          </cell>
        </row>
        <row r="2462">
          <cell r="A2462" t="str">
            <v>412008</v>
          </cell>
          <cell r="B2462" t="str">
            <v>Plafon plástico e/ou PVC para acabamento de ponto de luz, com soquete E-27 para lâmpadas até 100W</v>
          </cell>
          <cell r="C2462" t="str">
            <v>un</v>
          </cell>
          <cell r="D2462">
            <v>3.89</v>
          </cell>
          <cell r="E2462">
            <v>1.8800000000000001</v>
          </cell>
          <cell r="F2462">
            <v>5.7700000000000005</v>
          </cell>
        </row>
        <row r="2463">
          <cell r="A2463" t="str">
            <v>413023</v>
          </cell>
          <cell r="B2463" t="str">
            <v>Mini refletor com cone interno para lâmpada de 50 W / 12 V</v>
          </cell>
          <cell r="C2463" t="str">
            <v>cj</v>
          </cell>
          <cell r="D2463">
            <v>96</v>
          </cell>
          <cell r="E2463">
            <v>20.86</v>
          </cell>
          <cell r="F2463">
            <v>116.86</v>
          </cell>
        </row>
        <row r="2464">
          <cell r="A2464" t="str">
            <v>413025</v>
          </cell>
          <cell r="B2464" t="str">
            <v>Luminária tipo arandela para lâmpada vapor metálico de 250 W ou 400 W</v>
          </cell>
          <cell r="C2464" t="str">
            <v>un</v>
          </cell>
          <cell r="D2464">
            <v>209</v>
          </cell>
          <cell r="E2464">
            <v>11.76</v>
          </cell>
          <cell r="F2464">
            <v>220.76</v>
          </cell>
        </row>
        <row r="2465">
          <cell r="A2465" t="str">
            <v>420102</v>
          </cell>
          <cell r="B2465" t="str">
            <v>Captor tipo Franklin, h= 300 mm, 4 pontos, 1 descida, acabamento cromado</v>
          </cell>
          <cell r="C2465" t="str">
            <v>un</v>
          </cell>
          <cell r="D2465">
            <v>35.6</v>
          </cell>
          <cell r="E2465">
            <v>5.69</v>
          </cell>
          <cell r="F2465">
            <v>41.29</v>
          </cell>
        </row>
        <row r="2466">
          <cell r="A2466" t="str">
            <v>420104</v>
          </cell>
          <cell r="B2466" t="str">
            <v>Captor tipo Franklin, h= 300 mm, 4 pontos, 2 descidas, acabamento cromado</v>
          </cell>
          <cell r="C2466" t="str">
            <v>un</v>
          </cell>
          <cell r="D2466">
            <v>39.19</v>
          </cell>
          <cell r="E2466">
            <v>5.69</v>
          </cell>
          <cell r="F2466">
            <v>44.88</v>
          </cell>
        </row>
        <row r="2467">
          <cell r="A2467" t="str">
            <v>420105</v>
          </cell>
          <cell r="B2467" t="str">
            <v>Captor tipo terminal aéreo, h= 600 mm, diâmetro de 3/8´ galvanizado a fogo</v>
          </cell>
          <cell r="C2467" t="str">
            <v>un</v>
          </cell>
          <cell r="D2467">
            <v>6.05</v>
          </cell>
          <cell r="E2467">
            <v>5.69</v>
          </cell>
          <cell r="F2467">
            <v>11.74</v>
          </cell>
        </row>
        <row r="2468">
          <cell r="A2468" t="str">
            <v>420106</v>
          </cell>
          <cell r="B2468" t="str">
            <v>Luva de redução galvanizada de 2´ x 3/4´</v>
          </cell>
          <cell r="C2468" t="str">
            <v>un</v>
          </cell>
          <cell r="D2468">
            <v>20.69</v>
          </cell>
          <cell r="E2468">
            <v>5.69</v>
          </cell>
          <cell r="F2468">
            <v>26.38</v>
          </cell>
        </row>
        <row r="2469">
          <cell r="A2469" t="str">
            <v>420108</v>
          </cell>
          <cell r="B2469" t="str">
            <v>Niple duplo galvanizado de 2´</v>
          </cell>
          <cell r="C2469" t="str">
            <v>un</v>
          </cell>
          <cell r="D2469">
            <v>16.8</v>
          </cell>
          <cell r="E2469">
            <v>5.69</v>
          </cell>
          <cell r="F2469">
            <v>22.490000000000002</v>
          </cell>
        </row>
        <row r="2470">
          <cell r="A2470" t="str">
            <v>420109</v>
          </cell>
          <cell r="B2470" t="str">
            <v>Captor tipo terminal aéreo, h= 300 mm, diâmetro 1/4´ em cobre</v>
          </cell>
          <cell r="C2470" t="str">
            <v>un</v>
          </cell>
          <cell r="D2470">
            <v>5.48</v>
          </cell>
          <cell r="E2470">
            <v>5.69</v>
          </cell>
          <cell r="F2470">
            <v>11.17</v>
          </cell>
        </row>
        <row r="2471">
          <cell r="A2471" t="str">
            <v>420110</v>
          </cell>
          <cell r="B2471" t="str">
            <v>Captor terminal aéreo, h= 250 mm, diâmetro 3/8´ galvanizado a fogo</v>
          </cell>
          <cell r="C2471" t="str">
            <v>un</v>
          </cell>
          <cell r="D2471">
            <v>4.4000000000000004</v>
          </cell>
          <cell r="E2471">
            <v>5.69</v>
          </cell>
          <cell r="F2471">
            <v>10.09</v>
          </cell>
        </row>
        <row r="2472">
          <cell r="A2472" t="str">
            <v>420111</v>
          </cell>
          <cell r="B2472" t="str">
            <v>Captor tipo terminal aéreo, h = 300 mm em alumínio</v>
          </cell>
          <cell r="C2472" t="str">
            <v>un</v>
          </cell>
          <cell r="D2472">
            <v>3.3200000000000003</v>
          </cell>
          <cell r="E2472">
            <v>5.69</v>
          </cell>
          <cell r="F2472">
            <v>9.01</v>
          </cell>
        </row>
        <row r="2473">
          <cell r="A2473" t="str">
            <v>420201</v>
          </cell>
          <cell r="B2473" t="str">
            <v>Isolador galvanizado uso geral, simples com rosca mecânica</v>
          </cell>
          <cell r="C2473" t="str">
            <v>un</v>
          </cell>
          <cell r="D2473">
            <v>2.38</v>
          </cell>
          <cell r="E2473">
            <v>5.69</v>
          </cell>
          <cell r="F2473">
            <v>8.07</v>
          </cell>
        </row>
        <row r="2474">
          <cell r="A2474" t="str">
            <v>420202</v>
          </cell>
          <cell r="B2474" t="str">
            <v>Isolador galvanizado uso geral, reforçado para fixação a 90°</v>
          </cell>
          <cell r="C2474" t="str">
            <v>un</v>
          </cell>
          <cell r="D2474">
            <v>6.93</v>
          </cell>
          <cell r="E2474">
            <v>5.69</v>
          </cell>
          <cell r="F2474">
            <v>12.620000000000001</v>
          </cell>
        </row>
        <row r="2475">
          <cell r="A2475" t="str">
            <v>420203</v>
          </cell>
          <cell r="B2475" t="str">
            <v>Isolador galvanizado uso geral, reforçado com rosca mecânica</v>
          </cell>
          <cell r="C2475" t="str">
            <v>un</v>
          </cell>
          <cell r="D2475">
            <v>3.4</v>
          </cell>
          <cell r="E2475">
            <v>5.69</v>
          </cell>
          <cell r="F2475">
            <v>9.09</v>
          </cell>
        </row>
        <row r="2476">
          <cell r="A2476" t="str">
            <v>420204</v>
          </cell>
          <cell r="B2476" t="str">
            <v>Isolador galvanizado uso geral, simples com chapa de encosto</v>
          </cell>
          <cell r="C2476" t="str">
            <v>un</v>
          </cell>
          <cell r="D2476">
            <v>2.4500000000000002</v>
          </cell>
          <cell r="E2476">
            <v>5.69</v>
          </cell>
          <cell r="F2476">
            <v>8.14</v>
          </cell>
        </row>
        <row r="2477">
          <cell r="A2477" t="str">
            <v>420205</v>
          </cell>
          <cell r="B2477" t="str">
            <v>Isolador galvanizado uso geral, reforçado com rosca soberba</v>
          </cell>
          <cell r="C2477" t="str">
            <v>un</v>
          </cell>
          <cell r="D2477">
            <v>3.1</v>
          </cell>
          <cell r="E2477">
            <v>5.69</v>
          </cell>
          <cell r="F2477">
            <v>8.7899999999999991</v>
          </cell>
        </row>
        <row r="2478">
          <cell r="A2478" t="str">
            <v>420206</v>
          </cell>
          <cell r="B2478" t="str">
            <v>Isolador galvanizado uso geral, reforçado com chapa de encosto</v>
          </cell>
          <cell r="C2478" t="str">
            <v>un</v>
          </cell>
          <cell r="D2478">
            <v>3.44</v>
          </cell>
          <cell r="E2478">
            <v>5.69</v>
          </cell>
          <cell r="F2478">
            <v>9.1300000000000008</v>
          </cell>
        </row>
        <row r="2479">
          <cell r="A2479" t="str">
            <v>420208</v>
          </cell>
          <cell r="B2479" t="str">
            <v>Isolador galvanizado uso geral, simples com calha para telha ondulada</v>
          </cell>
          <cell r="C2479" t="str">
            <v>un</v>
          </cell>
          <cell r="D2479">
            <v>6.07</v>
          </cell>
          <cell r="E2479">
            <v>5.69</v>
          </cell>
          <cell r="F2479">
            <v>11.76</v>
          </cell>
        </row>
        <row r="2480">
          <cell r="A2480" t="str">
            <v>420210</v>
          </cell>
          <cell r="B2480" t="str">
            <v>Isolador galvanizado uso geral, reforçado com calha para telha ondulada</v>
          </cell>
          <cell r="C2480" t="str">
            <v>un</v>
          </cell>
          <cell r="D2480">
            <v>8.26</v>
          </cell>
          <cell r="E2480">
            <v>5.69</v>
          </cell>
          <cell r="F2480">
            <v>13.950000000000001</v>
          </cell>
        </row>
        <row r="2481">
          <cell r="A2481" t="str">
            <v>420214</v>
          </cell>
          <cell r="B2481" t="str">
            <v>Isolador galvanizado uso geral, reforçado com grapa para chumbar</v>
          </cell>
          <cell r="C2481" t="str">
            <v>un</v>
          </cell>
          <cell r="D2481">
            <v>3.63</v>
          </cell>
          <cell r="E2481">
            <v>5.69</v>
          </cell>
          <cell r="F2481">
            <v>9.32</v>
          </cell>
        </row>
        <row r="2482">
          <cell r="A2482" t="str">
            <v>420302</v>
          </cell>
          <cell r="B2482" t="str">
            <v>Isolador galvanizado para mastro de diâmetro 2´, simples com 1 descida</v>
          </cell>
          <cell r="C2482" t="str">
            <v>un</v>
          </cell>
          <cell r="D2482">
            <v>5.22</v>
          </cell>
          <cell r="E2482">
            <v>5.69</v>
          </cell>
          <cell r="F2482">
            <v>10.91</v>
          </cell>
        </row>
        <row r="2483">
          <cell r="A2483" t="str">
            <v>420304</v>
          </cell>
          <cell r="B2483" t="str">
            <v>Isolador galvanizado para mastro de diâmetro 2´, simples com 2 descidas</v>
          </cell>
          <cell r="C2483" t="str">
            <v>un</v>
          </cell>
          <cell r="D2483">
            <v>7.2700000000000005</v>
          </cell>
          <cell r="E2483">
            <v>5.69</v>
          </cell>
          <cell r="F2483">
            <v>12.96</v>
          </cell>
        </row>
        <row r="2484">
          <cell r="A2484" t="str">
            <v>420306</v>
          </cell>
          <cell r="B2484" t="str">
            <v>Isolador galvanizado para mastro de diâmetro 2´, reforçado com 1 descida</v>
          </cell>
          <cell r="C2484" t="str">
            <v>un</v>
          </cell>
          <cell r="D2484">
            <v>6.2700000000000005</v>
          </cell>
          <cell r="E2484">
            <v>5.69</v>
          </cell>
          <cell r="F2484">
            <v>11.96</v>
          </cell>
        </row>
        <row r="2485">
          <cell r="A2485" t="str">
            <v>420308</v>
          </cell>
          <cell r="B2485" t="str">
            <v>Isolador galvanizado para mastro de diâmetro 2´, reforçado com 2 descidas</v>
          </cell>
          <cell r="C2485" t="str">
            <v>un</v>
          </cell>
          <cell r="D2485">
            <v>8.61</v>
          </cell>
          <cell r="E2485">
            <v>5.69</v>
          </cell>
          <cell r="F2485">
            <v>14.3</v>
          </cell>
        </row>
        <row r="2486">
          <cell r="A2486" t="str">
            <v>420402</v>
          </cell>
          <cell r="B2486" t="str">
            <v>Braçadeira de contraventagem para mastro de diâmetro 2´</v>
          </cell>
          <cell r="C2486" t="str">
            <v>un</v>
          </cell>
          <cell r="D2486">
            <v>5.8100000000000005</v>
          </cell>
          <cell r="E2486">
            <v>5.69</v>
          </cell>
          <cell r="F2486">
            <v>11.5</v>
          </cell>
        </row>
        <row r="2487">
          <cell r="A2487" t="str">
            <v>420404</v>
          </cell>
          <cell r="B2487" t="str">
            <v>Apoio para mastro de diâmetro 2´</v>
          </cell>
          <cell r="C2487" t="str">
            <v>un</v>
          </cell>
          <cell r="D2487">
            <v>5.75</v>
          </cell>
          <cell r="E2487">
            <v>5.69</v>
          </cell>
          <cell r="F2487">
            <v>11.44</v>
          </cell>
        </row>
        <row r="2488">
          <cell r="A2488" t="str">
            <v>420406</v>
          </cell>
          <cell r="B2488" t="str">
            <v>Base para mastro de diâmetro 2´</v>
          </cell>
          <cell r="C2488" t="str">
            <v>un</v>
          </cell>
          <cell r="D2488">
            <v>25.830000000000002</v>
          </cell>
          <cell r="E2488">
            <v>5.69</v>
          </cell>
          <cell r="F2488">
            <v>31.52</v>
          </cell>
        </row>
        <row r="2489">
          <cell r="A2489" t="str">
            <v>420408</v>
          </cell>
          <cell r="B2489" t="str">
            <v>Contraventagem com cabo para mastro de diâmetro 2´</v>
          </cell>
          <cell r="C2489" t="str">
            <v>un</v>
          </cell>
          <cell r="D2489">
            <v>70.58</v>
          </cell>
          <cell r="E2489">
            <v>6.82</v>
          </cell>
          <cell r="F2489">
            <v>77.400000000000006</v>
          </cell>
        </row>
        <row r="2490">
          <cell r="A2490" t="str">
            <v>420410</v>
          </cell>
          <cell r="B2490" t="str">
            <v>Contraventagem com tubo para mastro de diâmetro 2´</v>
          </cell>
          <cell r="C2490" t="str">
            <v>un</v>
          </cell>
          <cell r="D2490">
            <v>63.28</v>
          </cell>
          <cell r="E2490">
            <v>6.82</v>
          </cell>
          <cell r="F2490">
            <v>70.099999999999994</v>
          </cell>
        </row>
        <row r="2491">
          <cell r="A2491" t="str">
            <v>420412</v>
          </cell>
          <cell r="B2491" t="str">
            <v>Mastro simples galvanizado de diâmetro 2´</v>
          </cell>
          <cell r="C2491" t="str">
            <v>m</v>
          </cell>
          <cell r="D2491">
            <v>33.1</v>
          </cell>
          <cell r="E2491">
            <v>6.82</v>
          </cell>
          <cell r="F2491">
            <v>39.92</v>
          </cell>
        </row>
        <row r="2492">
          <cell r="A2492" t="str">
            <v>420414</v>
          </cell>
          <cell r="B2492" t="str">
            <v>Suporte porta bandeira simples para mastro de diâmetro 2´</v>
          </cell>
          <cell r="C2492" t="str">
            <v>un</v>
          </cell>
          <cell r="D2492">
            <v>8.15</v>
          </cell>
          <cell r="E2492">
            <v>5.69</v>
          </cell>
          <cell r="F2492">
            <v>13.84</v>
          </cell>
        </row>
        <row r="2493">
          <cell r="A2493" t="str">
            <v>420416</v>
          </cell>
          <cell r="B2493" t="str">
            <v>Suporte porta bandeira reforçado para mastro de diâmetro 2´</v>
          </cell>
          <cell r="C2493" t="str">
            <v>un</v>
          </cell>
          <cell r="D2493">
            <v>14.01</v>
          </cell>
          <cell r="E2493">
            <v>5.69</v>
          </cell>
          <cell r="F2493">
            <v>19.7</v>
          </cell>
        </row>
        <row r="2494">
          <cell r="A2494" t="str">
            <v>420501</v>
          </cell>
          <cell r="B2494" t="str">
            <v>Sinalizador de obstáculo simples, sem célula fotoelétrica</v>
          </cell>
          <cell r="C2494" t="str">
            <v>un</v>
          </cell>
          <cell r="D2494">
            <v>18.16</v>
          </cell>
          <cell r="E2494">
            <v>5.69</v>
          </cell>
          <cell r="F2494">
            <v>23.85</v>
          </cell>
        </row>
        <row r="2495">
          <cell r="A2495" t="str">
            <v>420502</v>
          </cell>
          <cell r="B2495" t="str">
            <v>Braçadeira para fixação do aparelho sinalizador para mastro de diâmetro 2´</v>
          </cell>
          <cell r="C2495" t="str">
            <v>un</v>
          </cell>
          <cell r="D2495">
            <v>6.29</v>
          </cell>
          <cell r="E2495">
            <v>5.69</v>
          </cell>
          <cell r="F2495">
            <v>11.98</v>
          </cell>
        </row>
        <row r="2496">
          <cell r="A2496" t="str">
            <v>420503</v>
          </cell>
          <cell r="B2496" t="str">
            <v>Sinalizador de obstáculo duplo, sem célula fotoelétrica</v>
          </cell>
          <cell r="C2496" t="str">
            <v>un</v>
          </cell>
          <cell r="D2496">
            <v>36.35</v>
          </cell>
          <cell r="E2496">
            <v>5.69</v>
          </cell>
          <cell r="F2496">
            <v>42.04</v>
          </cell>
        </row>
        <row r="2497">
          <cell r="A2497" t="str">
            <v>420505</v>
          </cell>
          <cell r="B2497" t="str">
            <v>Sinalizador de obstáculo simples, com célula fotoelétrica</v>
          </cell>
          <cell r="C2497" t="str">
            <v>un</v>
          </cell>
          <cell r="D2497">
            <v>27.990000000000002</v>
          </cell>
          <cell r="E2497">
            <v>5.69</v>
          </cell>
          <cell r="F2497">
            <v>33.68</v>
          </cell>
        </row>
        <row r="2498">
          <cell r="A2498" t="str">
            <v>420507</v>
          </cell>
          <cell r="B2498" t="str">
            <v>Sinalizador de obstáculo duplo, com célula fotoelétrica</v>
          </cell>
          <cell r="C2498" t="str">
            <v>un</v>
          </cell>
          <cell r="D2498">
            <v>58.75</v>
          </cell>
          <cell r="E2498">
            <v>5.69</v>
          </cell>
          <cell r="F2498">
            <v>64.44</v>
          </cell>
        </row>
        <row r="2499">
          <cell r="A2499" t="str">
            <v>420510</v>
          </cell>
          <cell r="B2499" t="str">
            <v>Caixa de inspeção suspensa</v>
          </cell>
          <cell r="C2499" t="str">
            <v>un</v>
          </cell>
          <cell r="D2499">
            <v>9.4600000000000009</v>
          </cell>
          <cell r="E2499">
            <v>22.740000000000002</v>
          </cell>
          <cell r="F2499">
            <v>32.200000000000003</v>
          </cell>
        </row>
        <row r="2500">
          <cell r="A2500" t="str">
            <v>420511</v>
          </cell>
          <cell r="B2500" t="str">
            <v>Conector cabo/haste de 3/4´</v>
          </cell>
          <cell r="C2500" t="str">
            <v>un</v>
          </cell>
          <cell r="D2500">
            <v>8.84</v>
          </cell>
          <cell r="E2500">
            <v>2.27</v>
          </cell>
          <cell r="F2500">
            <v>11.11</v>
          </cell>
        </row>
        <row r="2501">
          <cell r="A2501" t="str">
            <v>420512</v>
          </cell>
          <cell r="B2501" t="str">
            <v>Conector de emenda em latão para cabo de até 50 mm² com 4 parafusos</v>
          </cell>
          <cell r="C2501" t="str">
            <v>un</v>
          </cell>
          <cell r="D2501">
            <v>12.84</v>
          </cell>
          <cell r="E2501">
            <v>2.27</v>
          </cell>
          <cell r="F2501">
            <v>15.11</v>
          </cell>
        </row>
        <row r="2502">
          <cell r="A2502" t="str">
            <v>420514</v>
          </cell>
          <cell r="B2502" t="str">
            <v>Conector olhal cabo/haste de 3/4´</v>
          </cell>
          <cell r="C2502" t="str">
            <v>un</v>
          </cell>
          <cell r="D2502">
            <v>2.91</v>
          </cell>
          <cell r="E2502">
            <v>2.27</v>
          </cell>
          <cell r="F2502">
            <v>5.18</v>
          </cell>
        </row>
        <row r="2503">
          <cell r="A2503" t="str">
            <v>420516</v>
          </cell>
          <cell r="B2503" t="str">
            <v>Conector olhal cabo/haste de 5/8´</v>
          </cell>
          <cell r="C2503" t="str">
            <v>un</v>
          </cell>
          <cell r="D2503">
            <v>1.8</v>
          </cell>
          <cell r="E2503">
            <v>2.27</v>
          </cell>
          <cell r="F2503">
            <v>4.07</v>
          </cell>
        </row>
        <row r="2504">
          <cell r="A2504" t="str">
            <v>420517</v>
          </cell>
          <cell r="B2504" t="str">
            <v>Vergalhão liso de aço galvanizado, diâmetro de 3/8´</v>
          </cell>
          <cell r="C2504" t="str">
            <v>m</v>
          </cell>
          <cell r="D2504">
            <v>5.68</v>
          </cell>
          <cell r="E2504">
            <v>9.1</v>
          </cell>
          <cell r="F2504">
            <v>14.780000000000001</v>
          </cell>
        </row>
        <row r="2505">
          <cell r="A2505" t="str">
            <v>420518</v>
          </cell>
          <cell r="B2505" t="str">
            <v>Esticador em latão para cabo de cobre</v>
          </cell>
          <cell r="C2505" t="str">
            <v>un</v>
          </cell>
          <cell r="D2505">
            <v>10.119999999999999</v>
          </cell>
          <cell r="E2505">
            <v>5.69</v>
          </cell>
          <cell r="F2505">
            <v>15.81</v>
          </cell>
        </row>
        <row r="2506">
          <cell r="A2506" t="str">
            <v>420519</v>
          </cell>
          <cell r="B2506" t="str">
            <v>Haste de aterramento de 3/4´ x 3,00 m</v>
          </cell>
          <cell r="C2506" t="str">
            <v>un</v>
          </cell>
          <cell r="D2506">
            <v>77.510000000000005</v>
          </cell>
          <cell r="E2506">
            <v>11.370000000000001</v>
          </cell>
          <cell r="F2506">
            <v>88.88</v>
          </cell>
        </row>
        <row r="2507">
          <cell r="A2507" t="str">
            <v>420520</v>
          </cell>
          <cell r="B2507" t="str">
            <v>Haste de aterramento de 5/8´ x 2,40 m</v>
          </cell>
          <cell r="C2507" t="str">
            <v>un</v>
          </cell>
          <cell r="D2507">
            <v>47.660000000000004</v>
          </cell>
          <cell r="E2507">
            <v>11.370000000000001</v>
          </cell>
          <cell r="F2507">
            <v>59.03</v>
          </cell>
        </row>
        <row r="2508">
          <cell r="A2508" t="str">
            <v>420521</v>
          </cell>
          <cell r="B2508" t="str">
            <v>Haste de aterramento de 5/8´ x 3,00 m</v>
          </cell>
          <cell r="C2508" t="str">
            <v>un</v>
          </cell>
          <cell r="D2508">
            <v>58.660000000000004</v>
          </cell>
          <cell r="E2508">
            <v>11.370000000000001</v>
          </cell>
          <cell r="F2508">
            <v>70.03</v>
          </cell>
        </row>
        <row r="2509">
          <cell r="A2509" t="str">
            <v>420522</v>
          </cell>
          <cell r="B2509" t="str">
            <v>Mastro para sinalizador de obstáculo, de 1,50 m x 3/4´</v>
          </cell>
          <cell r="C2509" t="str">
            <v>un</v>
          </cell>
          <cell r="D2509">
            <v>23.91</v>
          </cell>
          <cell r="E2509">
            <v>5.69</v>
          </cell>
          <cell r="F2509">
            <v>29.6</v>
          </cell>
        </row>
        <row r="2510">
          <cell r="A2510" t="str">
            <v>420523</v>
          </cell>
          <cell r="B2510" t="str">
            <v>Clips de fixação para vergalhão em aço galvanizado de 3/8´</v>
          </cell>
          <cell r="C2510" t="str">
            <v>un</v>
          </cell>
          <cell r="D2510">
            <v>1.69</v>
          </cell>
          <cell r="E2510">
            <v>4.55</v>
          </cell>
          <cell r="F2510">
            <v>6.24</v>
          </cell>
        </row>
        <row r="2511">
          <cell r="A2511" t="str">
            <v>420524</v>
          </cell>
          <cell r="B2511" t="str">
            <v>Suporte para tubo de proteção com chapa de encosto, diâmetro 2´</v>
          </cell>
          <cell r="C2511" t="str">
            <v>un</v>
          </cell>
          <cell r="D2511">
            <v>4.91</v>
          </cell>
          <cell r="E2511">
            <v>5.69</v>
          </cell>
          <cell r="F2511">
            <v>10.6</v>
          </cell>
        </row>
        <row r="2512">
          <cell r="A2512" t="str">
            <v>420525</v>
          </cell>
          <cell r="B2512" t="str">
            <v>Barra condutora chata de alumínio, 3/4´ x 1/4´ - inclusive acessórios de fixação</v>
          </cell>
          <cell r="C2512" t="str">
            <v>m</v>
          </cell>
          <cell r="D2512">
            <v>5.34</v>
          </cell>
          <cell r="E2512">
            <v>11.370000000000001</v>
          </cell>
          <cell r="F2512">
            <v>16.71</v>
          </cell>
        </row>
        <row r="2513">
          <cell r="A2513" t="str">
            <v>420526</v>
          </cell>
          <cell r="B2513" t="str">
            <v>Suporte para tubo de proteção com grapa para chumbar, diâmetro 2´</v>
          </cell>
          <cell r="C2513" t="str">
            <v>un</v>
          </cell>
          <cell r="D2513">
            <v>4.95</v>
          </cell>
          <cell r="E2513">
            <v>5.69</v>
          </cell>
          <cell r="F2513">
            <v>10.64</v>
          </cell>
        </row>
        <row r="2514">
          <cell r="A2514" t="str">
            <v>420527</v>
          </cell>
          <cell r="B2514" t="str">
            <v>Conector em latão estanhado para cabos de 16 a 50 mm² e vergalhões até 3/8´</v>
          </cell>
          <cell r="C2514" t="str">
            <v>un</v>
          </cell>
          <cell r="D2514">
            <v>18.07</v>
          </cell>
          <cell r="E2514">
            <v>4.55</v>
          </cell>
          <cell r="F2514">
            <v>22.62</v>
          </cell>
        </row>
        <row r="2515">
          <cell r="A2515" t="str">
            <v>420528</v>
          </cell>
          <cell r="B2515" t="str">
            <v>Suporte para tubo de proteção com rosca soberba, diâmetro 2´</v>
          </cell>
          <cell r="C2515" t="str">
            <v>un</v>
          </cell>
          <cell r="D2515">
            <v>4.57</v>
          </cell>
          <cell r="E2515">
            <v>5.69</v>
          </cell>
          <cell r="F2515">
            <v>10.26</v>
          </cell>
        </row>
        <row r="2516">
          <cell r="A2516" t="str">
            <v>420529</v>
          </cell>
          <cell r="B2516" t="str">
            <v>Suporte para fixação de terminal aéreo e/ou de cabo de cobre nu, com base plana</v>
          </cell>
          <cell r="C2516" t="str">
            <v>un</v>
          </cell>
          <cell r="D2516">
            <v>3.19</v>
          </cell>
          <cell r="E2516">
            <v>5.69</v>
          </cell>
          <cell r="F2516">
            <v>8.8800000000000008</v>
          </cell>
        </row>
        <row r="2517">
          <cell r="A2517" t="str">
            <v>420530</v>
          </cell>
          <cell r="B2517" t="str">
            <v>Tampa para caixa de inspeção cilíndrica, aço galvanizado</v>
          </cell>
          <cell r="C2517" t="str">
            <v>un</v>
          </cell>
          <cell r="D2517">
            <v>21.95</v>
          </cell>
          <cell r="E2517">
            <v>1.1399999999999999</v>
          </cell>
          <cell r="F2517">
            <v>23.09</v>
          </cell>
        </row>
        <row r="2518">
          <cell r="A2518" t="str">
            <v>420531</v>
          </cell>
          <cell r="B2518" t="str">
            <v>Caixa de inspeção do terra cilíndrica em PVC rígido, diâmetro de 300 mm - h= 250 mm</v>
          </cell>
          <cell r="C2518" t="str">
            <v>un</v>
          </cell>
          <cell r="D2518">
            <v>10.59</v>
          </cell>
          <cell r="E2518">
            <v>5.69</v>
          </cell>
          <cell r="F2518">
            <v>16.28</v>
          </cell>
        </row>
        <row r="2519">
          <cell r="A2519" t="str">
            <v>420532</v>
          </cell>
          <cell r="B2519" t="str">
            <v>Caixa de inspeção do terra cilíndrica em PVC rígido, diâmetro de 300 mm - h= 400 mm</v>
          </cell>
          <cell r="C2519" t="str">
            <v>un</v>
          </cell>
          <cell r="D2519">
            <v>18.27</v>
          </cell>
          <cell r="E2519">
            <v>5.69</v>
          </cell>
          <cell r="F2519">
            <v>23.96</v>
          </cell>
        </row>
        <row r="2520">
          <cell r="A2520" t="str">
            <v>420533</v>
          </cell>
          <cell r="B2520" t="str">
            <v>Caixa de inspeção do terra cilíndrica em PVC rígido, diâmetro de 300 mm - h= 600 mm</v>
          </cell>
          <cell r="C2520" t="str">
            <v>un</v>
          </cell>
          <cell r="D2520">
            <v>25.46</v>
          </cell>
          <cell r="E2520">
            <v>5.69</v>
          </cell>
          <cell r="F2520">
            <v>31.150000000000002</v>
          </cell>
        </row>
        <row r="2521">
          <cell r="A2521" t="str">
            <v>420534</v>
          </cell>
          <cell r="B2521" t="str">
            <v>Barra condutora chata em cobre, 3/4´ x 3/16´ - inclusive acessórios de fixação</v>
          </cell>
          <cell r="C2521" t="str">
            <v>m</v>
          </cell>
          <cell r="D2521">
            <v>135.41999999999999</v>
          </cell>
          <cell r="E2521">
            <v>11.370000000000001</v>
          </cell>
          <cell r="F2521">
            <v>146.79</v>
          </cell>
        </row>
        <row r="2522">
          <cell r="A2522" t="str">
            <v>420537</v>
          </cell>
          <cell r="B2522" t="str">
            <v>Caixa de equalização de embutir em aço com barramento, de 400 x 400 mm e tampa</v>
          </cell>
          <cell r="C2522" t="str">
            <v>un</v>
          </cell>
          <cell r="D2522">
            <v>231.74</v>
          </cell>
          <cell r="E2522">
            <v>22.740000000000002</v>
          </cell>
          <cell r="F2522">
            <v>254.48000000000002</v>
          </cell>
        </row>
        <row r="2523">
          <cell r="A2523" t="str">
            <v>420538</v>
          </cell>
          <cell r="B2523" t="str">
            <v>Caixa de equalização de embutir, em aço com barramento, de 200 x 200 mm e tampa</v>
          </cell>
          <cell r="C2523" t="str">
            <v>un</v>
          </cell>
          <cell r="D2523">
            <v>167.83</v>
          </cell>
          <cell r="E2523">
            <v>22.740000000000002</v>
          </cell>
          <cell r="F2523">
            <v>190.57</v>
          </cell>
        </row>
        <row r="2524">
          <cell r="A2524" t="str">
            <v>420539</v>
          </cell>
          <cell r="B2524" t="str">
            <v>Presilha em latão para cabos de 16 até 50 mm²</v>
          </cell>
          <cell r="C2524" t="str">
            <v>un</v>
          </cell>
          <cell r="D2524">
            <v>0.87</v>
          </cell>
          <cell r="E2524">
            <v>0.94000000000000006</v>
          </cell>
          <cell r="F2524">
            <v>1.81</v>
          </cell>
        </row>
        <row r="2525">
          <cell r="A2525" t="str">
            <v>420540</v>
          </cell>
          <cell r="B2525" t="str">
            <v>Presilha em latão para cabos acima de 50 até 120 mm²</v>
          </cell>
          <cell r="C2525" t="str">
            <v>un</v>
          </cell>
          <cell r="D2525">
            <v>0.98</v>
          </cell>
          <cell r="E2525">
            <v>0.94000000000000006</v>
          </cell>
          <cell r="F2525">
            <v>1.92</v>
          </cell>
        </row>
        <row r="2526">
          <cell r="A2526" t="str">
            <v>420541</v>
          </cell>
          <cell r="B2526" t="str">
            <v>Suporte para fixação de terminal aéreo e/ou de cabo de cobre nu, com base ondulada</v>
          </cell>
          <cell r="C2526" t="str">
            <v>un</v>
          </cell>
          <cell r="D2526">
            <v>2.98</v>
          </cell>
          <cell r="E2526">
            <v>5.69</v>
          </cell>
          <cell r="F2526">
            <v>8.67</v>
          </cell>
        </row>
        <row r="2527">
          <cell r="A2527" t="str">
            <v>420542</v>
          </cell>
          <cell r="B2527" t="str">
            <v>Suporte para fixação de terminal aéreo e/ou cabo de cobre nu, com base em alumínio</v>
          </cell>
          <cell r="C2527" t="str">
            <v>un</v>
          </cell>
          <cell r="D2527">
            <v>2.68</v>
          </cell>
          <cell r="E2527">
            <v>5.69</v>
          </cell>
          <cell r="F2527">
            <v>8.3699999999999992</v>
          </cell>
        </row>
        <row r="2528">
          <cell r="A2528" t="str">
            <v>420543</v>
          </cell>
          <cell r="B2528" t="str">
            <v>Poste telescópico autosuportado para pára-raios, altura 20 m</v>
          </cell>
          <cell r="C2528" t="str">
            <v>un</v>
          </cell>
          <cell r="D2528">
            <v>3077.85</v>
          </cell>
          <cell r="E2528">
            <v>75.8</v>
          </cell>
          <cell r="F2528">
            <v>3153.65</v>
          </cell>
        </row>
        <row r="2529">
          <cell r="A2529" t="str">
            <v>420544</v>
          </cell>
          <cell r="B2529" t="str">
            <v>Barra condutora chata de alumínio, 7/8´ x 1/8´ - inclusive acessórios de fixação</v>
          </cell>
          <cell r="C2529" t="str">
            <v>m</v>
          </cell>
          <cell r="D2529">
            <v>3.5</v>
          </cell>
          <cell r="E2529">
            <v>11.370000000000001</v>
          </cell>
          <cell r="F2529">
            <v>14.870000000000001</v>
          </cell>
        </row>
        <row r="2530">
          <cell r="A2530" t="str">
            <v>420545</v>
          </cell>
          <cell r="B2530" t="str">
            <v>Conector com rabicho e porca em latão para cabo de 16 a 35 mm²</v>
          </cell>
          <cell r="C2530" t="str">
            <v>un</v>
          </cell>
          <cell r="D2530">
            <v>7.54</v>
          </cell>
          <cell r="E2530">
            <v>2.27</v>
          </cell>
          <cell r="F2530">
            <v>9.81</v>
          </cell>
        </row>
        <row r="2531">
          <cell r="A2531" t="str">
            <v>420549</v>
          </cell>
          <cell r="B2531" t="str">
            <v>Sinalizador visual para advertência</v>
          </cell>
          <cell r="C2531" t="str">
            <v>cj</v>
          </cell>
          <cell r="D2531">
            <v>179.57</v>
          </cell>
          <cell r="E2531">
            <v>5.69</v>
          </cell>
          <cell r="F2531">
            <v>185.26</v>
          </cell>
        </row>
        <row r="2532">
          <cell r="A2532" t="str">
            <v>420550</v>
          </cell>
          <cell r="B2532" t="str">
            <v>Sinalizador audio-visual para advertência</v>
          </cell>
          <cell r="C2532" t="str">
            <v>cj</v>
          </cell>
          <cell r="D2532">
            <v>206.63</v>
          </cell>
          <cell r="E2532">
            <v>5.69</v>
          </cell>
          <cell r="F2532">
            <v>212.32</v>
          </cell>
        </row>
        <row r="2533">
          <cell r="A2533" t="str">
            <v>420551</v>
          </cell>
          <cell r="B2533" t="str">
            <v>Suporte para fixação de fita de alumínio 7/8´ x 1/8´  e/ou cabo de cobre nú, com base ondulada</v>
          </cell>
          <cell r="C2533" t="str">
            <v>un</v>
          </cell>
          <cell r="D2533">
            <v>2.98</v>
          </cell>
          <cell r="E2533">
            <v>5.69</v>
          </cell>
          <cell r="F2533">
            <v>8.67</v>
          </cell>
        </row>
        <row r="2534">
          <cell r="A2534" t="str">
            <v>420552</v>
          </cell>
          <cell r="B2534" t="str">
            <v>Suporte para fixação de fita de alumínio 7/8´ x 1/8´ , com base plana</v>
          </cell>
          <cell r="C2534" t="str">
            <v>un</v>
          </cell>
          <cell r="D2534">
            <v>2.29</v>
          </cell>
          <cell r="E2534">
            <v>5.69</v>
          </cell>
          <cell r="F2534">
            <v>7.98</v>
          </cell>
        </row>
        <row r="2535">
          <cell r="A2535" t="str">
            <v>420553</v>
          </cell>
          <cell r="B2535" t="str">
            <v>Fita perfurada em latão niquelado, de 20 x 1,2 mm, com furos de 7 mm</v>
          </cell>
          <cell r="C2535" t="str">
            <v>un</v>
          </cell>
          <cell r="D2535">
            <v>15.620000000000001</v>
          </cell>
          <cell r="E2535">
            <v>11.370000000000001</v>
          </cell>
          <cell r="F2535">
            <v>26.990000000000002</v>
          </cell>
        </row>
        <row r="2536">
          <cell r="A2536" t="str">
            <v>420554</v>
          </cell>
          <cell r="B2536" t="str">
            <v>Tela equipotencial em aço inoxidável, largura de 610 mm, espessura de 2,5 mm</v>
          </cell>
          <cell r="C2536" t="str">
            <v>m</v>
          </cell>
          <cell r="D2536">
            <v>129.84</v>
          </cell>
          <cell r="E2536">
            <v>5.69</v>
          </cell>
          <cell r="F2536">
            <v>135.53</v>
          </cell>
        </row>
        <row r="2537">
          <cell r="A2537" t="str">
            <v>420555</v>
          </cell>
          <cell r="B2537" t="str">
            <v>Cordoalha flexível `Jumpers´ de 25 x 235 mm, com 4 furos de 11 mm</v>
          </cell>
          <cell r="C2537" t="str">
            <v>un</v>
          </cell>
          <cell r="D2537">
            <v>29.42</v>
          </cell>
          <cell r="E2537">
            <v>5.69</v>
          </cell>
          <cell r="F2537">
            <v>35.11</v>
          </cell>
        </row>
        <row r="2538">
          <cell r="A2538" t="str">
            <v>420556</v>
          </cell>
          <cell r="B2538" t="str">
            <v>Cordoalha flexível `Jumpers´ de 25 x 300 mm, com 4 furos de 11 mm</v>
          </cell>
          <cell r="C2538" t="str">
            <v>un</v>
          </cell>
          <cell r="D2538">
            <v>32.56</v>
          </cell>
          <cell r="E2538">
            <v>5.69</v>
          </cell>
          <cell r="F2538">
            <v>38.25</v>
          </cell>
        </row>
        <row r="2539">
          <cell r="A2539" t="str">
            <v>420557</v>
          </cell>
          <cell r="B2539" t="str">
            <v>Terminal estanhado com 1 furo e 1 compressão - 16 mm²</v>
          </cell>
          <cell r="C2539" t="str">
            <v>un</v>
          </cell>
          <cell r="D2539">
            <v>1.73</v>
          </cell>
          <cell r="E2539">
            <v>5.69</v>
          </cell>
          <cell r="F2539">
            <v>7.42</v>
          </cell>
        </row>
        <row r="2540">
          <cell r="A2540" t="str">
            <v>420558</v>
          </cell>
          <cell r="B2540" t="str">
            <v>Terminal estanhado com 1 furo e 1 compressão - 35 mm²</v>
          </cell>
          <cell r="C2540" t="str">
            <v>un</v>
          </cell>
          <cell r="D2540">
            <v>2.1800000000000002</v>
          </cell>
          <cell r="E2540">
            <v>5.69</v>
          </cell>
          <cell r="F2540">
            <v>7.87</v>
          </cell>
        </row>
        <row r="2541">
          <cell r="A2541" t="str">
            <v>420559</v>
          </cell>
          <cell r="B2541" t="str">
            <v>Terminal estanhado com 1 furo e 1 compressão - 50 mm²</v>
          </cell>
          <cell r="C2541" t="str">
            <v>un</v>
          </cell>
          <cell r="D2541">
            <v>3.02</v>
          </cell>
          <cell r="E2541">
            <v>5.69</v>
          </cell>
          <cell r="F2541">
            <v>8.7100000000000009</v>
          </cell>
        </row>
        <row r="2542">
          <cell r="A2542" t="str">
            <v>420560</v>
          </cell>
          <cell r="B2542" t="str">
            <v>Terminal estanhado com 2 furos e 1 compressão - 16 mm²</v>
          </cell>
          <cell r="C2542" t="str">
            <v>un</v>
          </cell>
          <cell r="D2542">
            <v>3.84</v>
          </cell>
          <cell r="E2542">
            <v>5.69</v>
          </cell>
          <cell r="F2542">
            <v>9.5299999999999994</v>
          </cell>
        </row>
        <row r="2543">
          <cell r="A2543" t="str">
            <v>420561</v>
          </cell>
          <cell r="B2543" t="str">
            <v>Terminal estanhado com 2 furos e 1 compressão - 35 mm²</v>
          </cell>
          <cell r="C2543" t="str">
            <v>un</v>
          </cell>
          <cell r="D2543">
            <v>4.88</v>
          </cell>
          <cell r="E2543">
            <v>5.69</v>
          </cell>
          <cell r="F2543">
            <v>10.57</v>
          </cell>
        </row>
        <row r="2544">
          <cell r="A2544" t="str">
            <v>420562</v>
          </cell>
          <cell r="B2544" t="str">
            <v>Terminal estanhado com 2 furos e 1 compressão - 50 mm²</v>
          </cell>
          <cell r="C2544" t="str">
            <v>un</v>
          </cell>
          <cell r="D2544">
            <v>6.36</v>
          </cell>
          <cell r="E2544">
            <v>5.69</v>
          </cell>
          <cell r="F2544">
            <v>12.05</v>
          </cell>
        </row>
        <row r="2545">
          <cell r="A2545" t="str">
            <v>420563</v>
          </cell>
          <cell r="B2545" t="str">
            <v>Conector tipo  ´X´ para aterramento de telas, acabamento estanhado, para cabo 16 - 50 mm²</v>
          </cell>
          <cell r="C2545" t="str">
            <v>un</v>
          </cell>
          <cell r="D2545">
            <v>23.51</v>
          </cell>
          <cell r="E2545">
            <v>5.69</v>
          </cell>
          <cell r="F2545">
            <v>29.2</v>
          </cell>
        </row>
        <row r="2546">
          <cell r="A2546" t="str">
            <v>420564</v>
          </cell>
          <cell r="B2546" t="str">
            <v>Tampão / tampa em ferro fundido de 300 x 300 mm</v>
          </cell>
          <cell r="C2546" t="str">
            <v>un</v>
          </cell>
          <cell r="D2546">
            <v>97.13</v>
          </cell>
          <cell r="E2546">
            <v>22.740000000000002</v>
          </cell>
          <cell r="F2546">
            <v>119.87</v>
          </cell>
        </row>
        <row r="2547">
          <cell r="A2547" t="str">
            <v>420566</v>
          </cell>
          <cell r="B2547" t="str">
            <v>Tampa em ferro fundido circular reforçada, com diâmetro de 300 mm, com boca de visita quadrada articulada</v>
          </cell>
          <cell r="C2547" t="str">
            <v>un</v>
          </cell>
          <cell r="D2547">
            <v>109.94</v>
          </cell>
          <cell r="E2547">
            <v>1.29</v>
          </cell>
          <cell r="F2547">
            <v>111.23</v>
          </cell>
        </row>
        <row r="2548">
          <cell r="A2548" t="str">
            <v>422001</v>
          </cell>
          <cell r="B2548" t="str">
            <v>Solda exotérmica tipo ´X´</v>
          </cell>
          <cell r="C2548" t="str">
            <v>un</v>
          </cell>
          <cell r="D2548">
            <v>9.7100000000000009</v>
          </cell>
          <cell r="E2548">
            <v>11.370000000000001</v>
          </cell>
          <cell r="F2548">
            <v>21.080000000000002</v>
          </cell>
        </row>
        <row r="2549">
          <cell r="A2549" t="str">
            <v>422002</v>
          </cell>
          <cell r="B2549" t="str">
            <v>Solda exotérmica tipo cabo-superfície</v>
          </cell>
          <cell r="C2549" t="str">
            <v>un</v>
          </cell>
          <cell r="D2549">
            <v>8.56</v>
          </cell>
          <cell r="E2549">
            <v>11.370000000000001</v>
          </cell>
          <cell r="F2549">
            <v>19.93</v>
          </cell>
        </row>
        <row r="2550">
          <cell r="A2550" t="str">
            <v>422003</v>
          </cell>
          <cell r="B2550" t="str">
            <v>Solda exotérmica tipo cabo-haste</v>
          </cell>
          <cell r="C2550" t="str">
            <v>un</v>
          </cell>
          <cell r="D2550">
            <v>9.36</v>
          </cell>
          <cell r="E2550">
            <v>11.370000000000001</v>
          </cell>
          <cell r="F2550">
            <v>20.73</v>
          </cell>
        </row>
        <row r="2551">
          <cell r="A2551" t="str">
            <v>422004</v>
          </cell>
          <cell r="B2551" t="str">
            <v>Solda exotérmica tipo ´T´</v>
          </cell>
          <cell r="C2551" t="str">
            <v>un</v>
          </cell>
          <cell r="D2551">
            <v>7.68</v>
          </cell>
          <cell r="E2551">
            <v>11.370000000000001</v>
          </cell>
          <cell r="F2551">
            <v>19.05</v>
          </cell>
        </row>
        <row r="2552">
          <cell r="A2552" t="str">
            <v>422005</v>
          </cell>
          <cell r="B2552" t="str">
            <v>Solda exotérmica tipo ´RR´ cabo-barra</v>
          </cell>
          <cell r="C2552" t="str">
            <v>un</v>
          </cell>
          <cell r="D2552">
            <v>9.98</v>
          </cell>
          <cell r="E2552">
            <v>11.370000000000001</v>
          </cell>
          <cell r="F2552">
            <v>21.35</v>
          </cell>
        </row>
        <row r="2553">
          <cell r="A2553" t="str">
            <v>422006</v>
          </cell>
          <cell r="B2553" t="str">
            <v>Solda exotérmica tipo ´SS´ cabo-cabo</v>
          </cell>
          <cell r="C2553" t="str">
            <v>un</v>
          </cell>
          <cell r="D2553">
            <v>5.21</v>
          </cell>
          <cell r="E2553">
            <v>11.370000000000001</v>
          </cell>
          <cell r="F2553">
            <v>16.579999999999998</v>
          </cell>
        </row>
        <row r="2554">
          <cell r="A2554" t="str">
            <v>422008</v>
          </cell>
          <cell r="B2554" t="str">
            <v>Solda exotérmica conexão cabo-cabo horizontal em X, bitola do cabo de 16-16mm² a 35-35mm²</v>
          </cell>
          <cell r="C2554" t="str">
            <v>un</v>
          </cell>
          <cell r="D2554">
            <v>4.75</v>
          </cell>
          <cell r="E2554">
            <v>11.370000000000001</v>
          </cell>
          <cell r="F2554">
            <v>16.12</v>
          </cell>
        </row>
        <row r="2555">
          <cell r="A2555" t="str">
            <v>422009</v>
          </cell>
          <cell r="B2555" t="str">
            <v>Solda exotérmica conexão cabo-cabo horizontal em X, bitola do cabo de 50-25mm² a 95-50mm²</v>
          </cell>
          <cell r="C2555" t="str">
            <v>un</v>
          </cell>
          <cell r="D2555">
            <v>8.66</v>
          </cell>
          <cell r="E2555">
            <v>11.370000000000001</v>
          </cell>
          <cell r="F2555">
            <v>20.03</v>
          </cell>
        </row>
        <row r="2556">
          <cell r="A2556" t="str">
            <v>422010</v>
          </cell>
          <cell r="B2556" t="str">
            <v>Solda exotérmica conexão cabo-cabo horizontal em X, bitola do cabo de 95-70mm² a 95-95mm²</v>
          </cell>
          <cell r="C2556" t="str">
            <v>un</v>
          </cell>
          <cell r="D2556">
            <v>14.67</v>
          </cell>
          <cell r="E2556">
            <v>11.370000000000001</v>
          </cell>
          <cell r="F2556">
            <v>26.04</v>
          </cell>
        </row>
        <row r="2557">
          <cell r="A2557" t="str">
            <v>422011</v>
          </cell>
          <cell r="B2557" t="str">
            <v>Solda exotérmica conexão cabo-cabo horizontal em X sobreposto, bitola do cabo de 16-16mm² a 25-25mm²</v>
          </cell>
          <cell r="C2557" t="str">
            <v>un</v>
          </cell>
          <cell r="D2557">
            <v>8.18</v>
          </cell>
          <cell r="E2557">
            <v>11.370000000000001</v>
          </cell>
          <cell r="F2557">
            <v>19.55</v>
          </cell>
        </row>
        <row r="2558">
          <cell r="A2558" t="str">
            <v>422012</v>
          </cell>
          <cell r="B2558" t="str">
            <v>Solda exotérmica conexão cabo-cabo horizontal em X sobreposto, bitola do cabo de 35-35mm² a 50-35mm²</v>
          </cell>
          <cell r="C2558" t="str">
            <v>un</v>
          </cell>
          <cell r="D2558">
            <v>8.67</v>
          </cell>
          <cell r="E2558">
            <v>11.370000000000001</v>
          </cell>
          <cell r="F2558">
            <v>20.04</v>
          </cell>
        </row>
        <row r="2559">
          <cell r="A2559" t="str">
            <v>422013</v>
          </cell>
          <cell r="B2559" t="str">
            <v>Solda exotérmica conexão cabo-cabo horizontal em X sobreposto, bitola do cabo de 50-50mm² a 95-50mm²</v>
          </cell>
          <cell r="C2559" t="str">
            <v>un</v>
          </cell>
          <cell r="D2559">
            <v>14.68</v>
          </cell>
          <cell r="E2559">
            <v>11.370000000000001</v>
          </cell>
          <cell r="F2559">
            <v>26.05</v>
          </cell>
        </row>
        <row r="2560">
          <cell r="A2560" t="str">
            <v>422014</v>
          </cell>
          <cell r="B2560" t="str">
            <v>Solda exotérmica conexão cabo-cabo horizontal em X sobreposto, bitola do cabo de 95-95mm²</v>
          </cell>
          <cell r="C2560" t="str">
            <v>un</v>
          </cell>
          <cell r="D2560">
            <v>14.94</v>
          </cell>
          <cell r="E2560">
            <v>11.370000000000001</v>
          </cell>
          <cell r="F2560">
            <v>26.310000000000002</v>
          </cell>
        </row>
        <row r="2561">
          <cell r="A2561" t="str">
            <v>422015</v>
          </cell>
          <cell r="B2561" t="str">
            <v>Solda exotérmica conexão cabo-cabo horizontal em T, bitola do cabo de 16-16mm² a 50-35mm²; 70-35mm² e 95-35mm²</v>
          </cell>
          <cell r="C2561" t="str">
            <v>un</v>
          </cell>
          <cell r="D2561">
            <v>4.68</v>
          </cell>
          <cell r="E2561">
            <v>11.370000000000001</v>
          </cell>
          <cell r="F2561">
            <v>16.05</v>
          </cell>
        </row>
        <row r="2562">
          <cell r="A2562" t="str">
            <v>422016</v>
          </cell>
          <cell r="B2562" t="str">
            <v>Solda exotérmica conexão cabo-cabo horizontal em T, bitola do cabo de 50-50mm² a 95-50mm²</v>
          </cell>
          <cell r="C2562" t="str">
            <v>un</v>
          </cell>
          <cell r="D2562">
            <v>8.4</v>
          </cell>
          <cell r="E2562">
            <v>11.370000000000001</v>
          </cell>
          <cell r="F2562">
            <v>19.77</v>
          </cell>
        </row>
        <row r="2563">
          <cell r="A2563" t="str">
            <v>422017</v>
          </cell>
          <cell r="B2563" t="str">
            <v>Solda exotérmica conexão cabo-cabo horizontal reto, bitola do cabo de 16mm² a 70mm²</v>
          </cell>
          <cell r="C2563" t="str">
            <v>un</v>
          </cell>
          <cell r="D2563">
            <v>4.6500000000000004</v>
          </cell>
          <cell r="E2563">
            <v>11.370000000000001</v>
          </cell>
          <cell r="F2563">
            <v>16.02</v>
          </cell>
        </row>
        <row r="2564">
          <cell r="A2564" t="str">
            <v>422018</v>
          </cell>
          <cell r="B2564" t="str">
            <v>Solda exotérmica conexão cabo-cabo horizontal reto, bitola do cabo de 95mm²</v>
          </cell>
          <cell r="C2564" t="str">
            <v>un</v>
          </cell>
          <cell r="D2564">
            <v>8.3800000000000008</v>
          </cell>
          <cell r="E2564">
            <v>11.370000000000001</v>
          </cell>
          <cell r="F2564">
            <v>19.75</v>
          </cell>
        </row>
        <row r="2565">
          <cell r="A2565" t="str">
            <v>422019</v>
          </cell>
          <cell r="B2565" t="str">
            <v>Solda exotérmica conexão cabo-haste em X sobreposto, bitola do cabo de 35mm² a 50mm² para haste de 5/8 e 3/4</v>
          </cell>
          <cell r="C2565" t="str">
            <v>un</v>
          </cell>
          <cell r="D2565">
            <v>15.02</v>
          </cell>
          <cell r="E2565">
            <v>11.370000000000001</v>
          </cell>
          <cell r="F2565">
            <v>26.39</v>
          </cell>
        </row>
        <row r="2566">
          <cell r="A2566" t="str">
            <v>422020</v>
          </cell>
          <cell r="B2566" t="str">
            <v>Solda exotérmica conexão cabo-haste em X sobreposto, bitola do cabo de 70mm² a 95mm² para haste de 5/8 e 3/4</v>
          </cell>
          <cell r="C2566" t="str">
            <v>un</v>
          </cell>
          <cell r="D2566">
            <v>15.05</v>
          </cell>
          <cell r="E2566">
            <v>11.370000000000001</v>
          </cell>
          <cell r="F2566">
            <v>26.42</v>
          </cell>
        </row>
        <row r="2567">
          <cell r="A2567" t="str">
            <v>422021</v>
          </cell>
          <cell r="B2567" t="str">
            <v>Solda exotérmica conexão cabo-haste em T, bitola do cabo de 35mm² para haste de 5/8 e 3/4</v>
          </cell>
          <cell r="C2567" t="str">
            <v>un</v>
          </cell>
          <cell r="D2567">
            <v>9.02</v>
          </cell>
          <cell r="E2567">
            <v>11.370000000000001</v>
          </cell>
          <cell r="F2567">
            <v>20.39</v>
          </cell>
        </row>
        <row r="2568">
          <cell r="A2568" t="str">
            <v>422022</v>
          </cell>
          <cell r="B2568" t="str">
            <v>Solda exotérmica conexão cabo-haste em T, bitola do cabo de 50mm² a 95mm² para haste de 5/8 e 3/4</v>
          </cell>
          <cell r="C2568" t="str">
            <v>un</v>
          </cell>
          <cell r="D2568">
            <v>15.02</v>
          </cell>
          <cell r="E2568">
            <v>11.370000000000001</v>
          </cell>
          <cell r="F2568">
            <v>26.39</v>
          </cell>
        </row>
        <row r="2569">
          <cell r="A2569" t="str">
            <v>422023</v>
          </cell>
          <cell r="B2569" t="str">
            <v>Solda exotérmica conexão cabo-haste na lateral, bitola do cabo de 25mm² a 70mm² para haste de 5/8 e 3/4</v>
          </cell>
          <cell r="C2569" t="str">
            <v>un</v>
          </cell>
          <cell r="D2569">
            <v>9.06</v>
          </cell>
          <cell r="E2569">
            <v>11.370000000000001</v>
          </cell>
          <cell r="F2569">
            <v>20.43</v>
          </cell>
        </row>
        <row r="2570">
          <cell r="A2570" t="str">
            <v>422024</v>
          </cell>
          <cell r="B2570" t="str">
            <v>Solda exotérmica conexão cabo-haste no topo, bitola do cabo de 25mm² a 35mm² para haste de 5/8</v>
          </cell>
          <cell r="C2570" t="str">
            <v>un</v>
          </cell>
          <cell r="D2570">
            <v>8.16</v>
          </cell>
          <cell r="E2570">
            <v>11.370000000000001</v>
          </cell>
          <cell r="F2570">
            <v>19.53</v>
          </cell>
        </row>
        <row r="2571">
          <cell r="A2571" t="str">
            <v>422025</v>
          </cell>
          <cell r="B2571" t="str">
            <v>Solda exotérmica conexão cabo-haste no topo, bitola do cabo de 50mm² a 95mm² para haste de 5/8 e 3/4</v>
          </cell>
          <cell r="C2571" t="str">
            <v>un</v>
          </cell>
          <cell r="D2571">
            <v>8.51</v>
          </cell>
          <cell r="E2571">
            <v>11.370000000000001</v>
          </cell>
          <cell r="F2571">
            <v>19.88</v>
          </cell>
        </row>
        <row r="2572">
          <cell r="A2572" t="str">
            <v>422026</v>
          </cell>
          <cell r="B2572" t="str">
            <v>Solda exotérmica conexão cabo-ferro de construção com cabo paralelo, bitola do cabo de 35mm² para haste de 5/8 e 3/4</v>
          </cell>
          <cell r="C2572" t="str">
            <v>un</v>
          </cell>
          <cell r="D2572">
            <v>4.9000000000000004</v>
          </cell>
          <cell r="E2572">
            <v>11.370000000000001</v>
          </cell>
          <cell r="F2572">
            <v>16.27</v>
          </cell>
        </row>
        <row r="2573">
          <cell r="A2573" t="str">
            <v>422027</v>
          </cell>
          <cell r="B2573" t="str">
            <v>Solda exotérmica conexão cabo-ferro de construção com cabo paralelo, bitola do cabo de 50mm² a 70mm² para haste de 5/8 e 3/4</v>
          </cell>
          <cell r="C2573" t="str">
            <v>un</v>
          </cell>
          <cell r="D2573">
            <v>8.6</v>
          </cell>
          <cell r="E2573">
            <v>11.370000000000001</v>
          </cell>
          <cell r="F2573">
            <v>19.97</v>
          </cell>
        </row>
        <row r="2574">
          <cell r="A2574" t="str">
            <v>422028</v>
          </cell>
          <cell r="B2574" t="str">
            <v>Solda exotérmica conexão cabo-ferro de construção com cabo em X sobreposto, bitola do cabo de 35mm² a 70mm² para haste de 5/8</v>
          </cell>
          <cell r="C2574" t="str">
            <v>un</v>
          </cell>
          <cell r="D2574">
            <v>8.75</v>
          </cell>
          <cell r="E2574">
            <v>11.370000000000001</v>
          </cell>
          <cell r="F2574">
            <v>20.12</v>
          </cell>
        </row>
        <row r="2575">
          <cell r="A2575" t="str">
            <v>422029</v>
          </cell>
          <cell r="B2575" t="str">
            <v>Solda exotérmica conexão cabo-ferro de construção com cabo em X sobreposto, bitola do cabo de 35mm² a 70mm² para haste de 3/8</v>
          </cell>
          <cell r="C2575" t="str">
            <v>un</v>
          </cell>
          <cell r="D2575">
            <v>8.9600000000000009</v>
          </cell>
          <cell r="E2575">
            <v>11.370000000000001</v>
          </cell>
          <cell r="F2575">
            <v>20.329999999999998</v>
          </cell>
        </row>
        <row r="2576">
          <cell r="A2576" t="str">
            <v>422030</v>
          </cell>
          <cell r="B2576" t="str">
            <v>Solda exotérmica conexão cabo-terminal com duas fixações, bitola do cabo de 25mm² a 50mm² para terminal 3x25</v>
          </cell>
          <cell r="C2576" t="str">
            <v>un</v>
          </cell>
          <cell r="D2576">
            <v>4.74</v>
          </cell>
          <cell r="E2576">
            <v>11.370000000000001</v>
          </cell>
          <cell r="F2576">
            <v>16.11</v>
          </cell>
        </row>
        <row r="2577">
          <cell r="A2577" t="str">
            <v>422031</v>
          </cell>
          <cell r="B2577" t="str">
            <v>Solda exotérmica conexão cabo-superfície de aço, bitola do cabo de 16mm² a 35mm²</v>
          </cell>
          <cell r="C2577" t="str">
            <v>un</v>
          </cell>
          <cell r="D2577">
            <v>5.21</v>
          </cell>
          <cell r="E2577">
            <v>11.370000000000001</v>
          </cell>
          <cell r="F2577">
            <v>16.579999999999998</v>
          </cell>
        </row>
        <row r="2578">
          <cell r="A2578" t="str">
            <v>422032</v>
          </cell>
          <cell r="B2578" t="str">
            <v>Solda exotérmica conexão cabo-superfície de aço, bitola do cabo de 50mm² a 95mm²</v>
          </cell>
          <cell r="C2578" t="str">
            <v>un</v>
          </cell>
          <cell r="D2578">
            <v>8.73</v>
          </cell>
          <cell r="E2578">
            <v>11.370000000000001</v>
          </cell>
          <cell r="F2578">
            <v>20.100000000000001</v>
          </cell>
        </row>
        <row r="2579">
          <cell r="A2579" t="str">
            <v>430101</v>
          </cell>
          <cell r="B2579" t="str">
            <v>Bebedouro elétrico de pressão em aço inoxidável, capacidade 4 l/h - simples</v>
          </cell>
          <cell r="C2579" t="str">
            <v>un</v>
          </cell>
          <cell r="D2579">
            <v>690.43000000000006</v>
          </cell>
          <cell r="E2579">
            <v>33.28</v>
          </cell>
          <cell r="F2579">
            <v>723.71</v>
          </cell>
        </row>
        <row r="2580">
          <cell r="A2580" t="str">
            <v>430103</v>
          </cell>
          <cell r="B2580" t="str">
            <v>Bebedouro elétrico de pressão em aço inoxidável, capacidade 4 l/h - conjugado</v>
          </cell>
          <cell r="C2580" t="str">
            <v>un</v>
          </cell>
          <cell r="D2580">
            <v>821.41</v>
          </cell>
          <cell r="E2580">
            <v>33.28</v>
          </cell>
          <cell r="F2580">
            <v>854.69</v>
          </cell>
        </row>
        <row r="2581">
          <cell r="A2581" t="str">
            <v>430201</v>
          </cell>
          <cell r="B2581" t="str">
            <v>Chuveiro frio em PVC, diâmetro de 10 cm</v>
          </cell>
          <cell r="C2581" t="str">
            <v>un</v>
          </cell>
          <cell r="D2581">
            <v>2.38</v>
          </cell>
          <cell r="E2581">
            <v>11.94</v>
          </cell>
          <cell r="F2581">
            <v>14.32</v>
          </cell>
        </row>
        <row r="2582">
          <cell r="A2582" t="str">
            <v>430207</v>
          </cell>
          <cell r="B2582" t="str">
            <v>Chuveiro, com válvula de acionamento, antivandalismo, DN= 3/4´</v>
          </cell>
          <cell r="C2582" t="str">
            <v>cj</v>
          </cell>
          <cell r="D2582">
            <v>354.56</v>
          </cell>
          <cell r="E2582">
            <v>22.69</v>
          </cell>
          <cell r="F2582">
            <v>377.25</v>
          </cell>
        </row>
        <row r="2583">
          <cell r="A2583" t="str">
            <v>430208</v>
          </cell>
          <cell r="B2583" t="str">
            <v>Chuveiro elétrico de 6500W/220V com resistência blindada</v>
          </cell>
          <cell r="C2583" t="str">
            <v>un</v>
          </cell>
          <cell r="D2583">
            <v>261.20999999999998</v>
          </cell>
          <cell r="E2583">
            <v>18.61</v>
          </cell>
          <cell r="F2583">
            <v>279.82</v>
          </cell>
        </row>
        <row r="2584">
          <cell r="A2584" t="str">
            <v>430212</v>
          </cell>
          <cell r="B2584" t="str">
            <v>Chuveiro frio em PVC, diâmetro de 10 cm, com registro e tubo de ligação acoplados</v>
          </cell>
          <cell r="C2584" t="str">
            <v>cj</v>
          </cell>
          <cell r="D2584">
            <v>6.59</v>
          </cell>
          <cell r="E2584">
            <v>14.290000000000001</v>
          </cell>
          <cell r="F2584">
            <v>20.88</v>
          </cell>
        </row>
        <row r="2585">
          <cell r="A2585" t="str">
            <v>430213</v>
          </cell>
          <cell r="B2585" t="str">
            <v>Chuveiro frio em PVC, diâmetro de 15 cm, com registro e tubo de ligação acoplados</v>
          </cell>
          <cell r="C2585" t="str">
            <v>cj</v>
          </cell>
          <cell r="D2585">
            <v>12.68</v>
          </cell>
          <cell r="E2585">
            <v>14.290000000000001</v>
          </cell>
          <cell r="F2585">
            <v>26.97</v>
          </cell>
        </row>
        <row r="2586">
          <cell r="A2586" t="str">
            <v>430214</v>
          </cell>
          <cell r="B2586" t="str">
            <v>Chuveiro elétrico de 5500 W / 220 V em PVC</v>
          </cell>
          <cell r="C2586" t="str">
            <v>un</v>
          </cell>
          <cell r="D2586">
            <v>40.89</v>
          </cell>
          <cell r="E2586">
            <v>18.61</v>
          </cell>
          <cell r="F2586">
            <v>59.5</v>
          </cell>
        </row>
        <row r="2587">
          <cell r="A2587" t="str">
            <v>430301</v>
          </cell>
          <cell r="B2587" t="str">
            <v>Aquecedor a gás, capacidade 3.000 l, potência de 80.000 kcal/h</v>
          </cell>
          <cell r="C2587" t="str">
            <v>un</v>
          </cell>
          <cell r="D2587">
            <v>20412.97</v>
          </cell>
          <cell r="E2587">
            <v>155.86000000000001</v>
          </cell>
          <cell r="F2587">
            <v>20568.830000000002</v>
          </cell>
        </row>
        <row r="2588">
          <cell r="A2588" t="str">
            <v>430303</v>
          </cell>
          <cell r="B2588" t="str">
            <v>Aquecedor a gás, capacidade 2.000 l, potência de 60.000 kcal/h</v>
          </cell>
          <cell r="C2588" t="str">
            <v>un</v>
          </cell>
          <cell r="D2588">
            <v>16551.72</v>
          </cell>
          <cell r="E2588">
            <v>155.86000000000001</v>
          </cell>
          <cell r="F2588">
            <v>16707.580000000002</v>
          </cell>
        </row>
        <row r="2589">
          <cell r="A2589" t="str">
            <v>430305</v>
          </cell>
          <cell r="B2589" t="str">
            <v>Aquecedor a gás de acumulação, capacidade 300 l</v>
          </cell>
          <cell r="C2589" t="str">
            <v>un</v>
          </cell>
          <cell r="D2589">
            <v>6152.81</v>
          </cell>
          <cell r="E2589">
            <v>95.52</v>
          </cell>
          <cell r="F2589">
            <v>6248.33</v>
          </cell>
        </row>
        <row r="2590">
          <cell r="A2590" t="str">
            <v>430311</v>
          </cell>
          <cell r="B2590" t="str">
            <v>Aquecedor a gás, capacidade 5.000 l, potência de 150.000 kcal/h</v>
          </cell>
          <cell r="C2590" t="str">
            <v>un</v>
          </cell>
          <cell r="D2590">
            <v>25938.49</v>
          </cell>
          <cell r="E2590">
            <v>155.86000000000001</v>
          </cell>
          <cell r="F2590">
            <v>26094.350000000002</v>
          </cell>
        </row>
        <row r="2591">
          <cell r="A2591" t="str">
            <v>430313</v>
          </cell>
          <cell r="B2591" t="str">
            <v>Aquecedor a gás de acumulação, capacidade 500 l</v>
          </cell>
          <cell r="C2591" t="str">
            <v>un</v>
          </cell>
          <cell r="D2591">
            <v>6291.06</v>
          </cell>
          <cell r="E2591">
            <v>107.46000000000001</v>
          </cell>
          <cell r="F2591">
            <v>6398.52</v>
          </cell>
        </row>
        <row r="2592">
          <cell r="A2592" t="str">
            <v>430314</v>
          </cell>
          <cell r="B2592" t="str">
            <v>Aquecedor a gás, capacidade 2.500 l, potência de 80.000 kcal/h</v>
          </cell>
          <cell r="C2592" t="str">
            <v>un</v>
          </cell>
          <cell r="D2592">
            <v>18046.72</v>
          </cell>
          <cell r="E2592">
            <v>155.86000000000001</v>
          </cell>
          <cell r="F2592">
            <v>18202.580000000002</v>
          </cell>
        </row>
        <row r="2593">
          <cell r="A2593" t="str">
            <v>430321</v>
          </cell>
          <cell r="B2593" t="str">
            <v>Aquecedor de passagem elétrico individual, baixa pressão, 5.100 W / 127 V ou 5.200 W / 220 V</v>
          </cell>
          <cell r="C2593" t="str">
            <v>un</v>
          </cell>
          <cell r="D2593">
            <v>556.39</v>
          </cell>
          <cell r="E2593">
            <v>118.26</v>
          </cell>
          <cell r="F2593">
            <v>674.65</v>
          </cell>
        </row>
        <row r="2594">
          <cell r="A2594" t="str">
            <v>430322</v>
          </cell>
          <cell r="B2594" t="str">
            <v>Sistema de aquecimento de passagem a gás com sistema misturador para abastecimento de até 08 duchas</v>
          </cell>
          <cell r="C2594" t="str">
            <v>cj</v>
          </cell>
          <cell r="D2594">
            <v>8192.2000000000007</v>
          </cell>
          <cell r="E2594">
            <v>2493.7600000000002</v>
          </cell>
          <cell r="F2594">
            <v>10685.960000000001</v>
          </cell>
        </row>
        <row r="2595">
          <cell r="A2595" t="str">
            <v>430323</v>
          </cell>
          <cell r="B2595" t="str">
            <v>Sistema de aquecimento de passagem a gás com sistema misturador para abastecimento de até 16 duchas</v>
          </cell>
          <cell r="C2595" t="str">
            <v>cj</v>
          </cell>
          <cell r="D2595">
            <v>13059</v>
          </cell>
          <cell r="E2595">
            <v>2805.48</v>
          </cell>
          <cell r="F2595">
            <v>15864.48</v>
          </cell>
        </row>
        <row r="2596">
          <cell r="A2596" t="str">
            <v>430324</v>
          </cell>
          <cell r="B2596" t="str">
            <v>Sistema de aquecimento de passagem a gás com sistema misturador para abastecimento de até 24 duchas</v>
          </cell>
          <cell r="C2596" t="str">
            <v>cj</v>
          </cell>
          <cell r="D2596">
            <v>18970.3</v>
          </cell>
          <cell r="E2596">
            <v>3298.12</v>
          </cell>
          <cell r="F2596">
            <v>22268.420000000002</v>
          </cell>
        </row>
        <row r="2597">
          <cell r="A2597" t="str">
            <v>430350</v>
          </cell>
          <cell r="B2597" t="str">
            <v>Coletor em alumínio para sistema de aquecimento solar com área coletora até 1,60m²</v>
          </cell>
          <cell r="C2597" t="str">
            <v>un</v>
          </cell>
          <cell r="D2597">
            <v>488.67</v>
          </cell>
          <cell r="E2597">
            <v>23.98</v>
          </cell>
          <cell r="F2597">
            <v>512.65</v>
          </cell>
        </row>
        <row r="2598">
          <cell r="A2598" t="str">
            <v>430351</v>
          </cell>
          <cell r="B2598" t="str">
            <v>Coletor em alumínio para sistema de aquecimento solar com área coletora até 2,00m²</v>
          </cell>
          <cell r="C2598" t="str">
            <v>un</v>
          </cell>
          <cell r="D2598">
            <v>638</v>
          </cell>
          <cell r="E2598">
            <v>29.98</v>
          </cell>
          <cell r="F2598">
            <v>667.98</v>
          </cell>
        </row>
        <row r="2599">
          <cell r="A2599" t="str">
            <v>430355</v>
          </cell>
          <cell r="B2599" t="str">
            <v>Reservatório térmico horizontal em aço inoxidável AISI 304, capacidade de 500 litros</v>
          </cell>
          <cell r="C2599" t="str">
            <v>un</v>
          </cell>
          <cell r="D2599">
            <v>1766</v>
          </cell>
          <cell r="E2599">
            <v>33.28</v>
          </cell>
          <cell r="F2599">
            <v>1799.28</v>
          </cell>
        </row>
        <row r="2600">
          <cell r="A2600" t="str">
            <v>430402</v>
          </cell>
          <cell r="B2600" t="str">
            <v>Torneira elétrica</v>
          </cell>
          <cell r="C2600" t="str">
            <v>un</v>
          </cell>
          <cell r="D2600">
            <v>93.93</v>
          </cell>
          <cell r="E2600">
            <v>18.61</v>
          </cell>
          <cell r="F2600">
            <v>112.54</v>
          </cell>
        </row>
        <row r="2601">
          <cell r="A2601" t="str">
            <v>430502</v>
          </cell>
          <cell r="B2601" t="str">
            <v>Exaustor elétrico tipo domiciliar</v>
          </cell>
          <cell r="C2601" t="str">
            <v>un</v>
          </cell>
          <cell r="D2601">
            <v>377.88</v>
          </cell>
          <cell r="E2601">
            <v>65.680000000000007</v>
          </cell>
          <cell r="F2601">
            <v>443.56</v>
          </cell>
        </row>
        <row r="2602">
          <cell r="A2602" t="str">
            <v>430503</v>
          </cell>
          <cell r="B2602" t="str">
            <v>Exaustor elétrico em plástico, vazão 190m³/h</v>
          </cell>
          <cell r="C2602" t="str">
            <v>cj</v>
          </cell>
          <cell r="D2602">
            <v>160.28</v>
          </cell>
          <cell r="E2602">
            <v>22.740000000000002</v>
          </cell>
          <cell r="F2602">
            <v>183.02</v>
          </cell>
        </row>
        <row r="2603">
          <cell r="A2603" t="str">
            <v>430601</v>
          </cell>
          <cell r="B2603" t="str">
            <v>Cigarra de embutir 50/60HZ até 127V, com placa</v>
          </cell>
          <cell r="C2603" t="str">
            <v>un</v>
          </cell>
          <cell r="D2603">
            <v>16.43</v>
          </cell>
          <cell r="E2603">
            <v>11.370000000000001</v>
          </cell>
          <cell r="F2603">
            <v>27.8</v>
          </cell>
        </row>
        <row r="2604">
          <cell r="A2604" t="str">
            <v>430705</v>
          </cell>
          <cell r="B2604" t="str">
            <v>Ar condicionado a frio, tipo split parede, capacidade de 24.000 BTU/h</v>
          </cell>
          <cell r="C2604" t="str">
            <v>cj</v>
          </cell>
          <cell r="D2604">
            <v>2571.92</v>
          </cell>
          <cell r="E2604">
            <v>638.41999999999996</v>
          </cell>
          <cell r="F2604">
            <v>3210.34</v>
          </cell>
        </row>
        <row r="2605">
          <cell r="A2605" t="str">
            <v>430709</v>
          </cell>
          <cell r="B2605" t="str">
            <v>Ar condicionado a frio, tipo split parede, capacidade de 30.000 BTU/h</v>
          </cell>
          <cell r="C2605" t="str">
            <v>cj</v>
          </cell>
          <cell r="D2605">
            <v>2914.96</v>
          </cell>
          <cell r="E2605">
            <v>638.41999999999996</v>
          </cell>
          <cell r="F2605">
            <v>3553.38</v>
          </cell>
        </row>
        <row r="2606">
          <cell r="A2606" t="str">
            <v>430710</v>
          </cell>
          <cell r="B2606" t="str">
            <v>Ar condicionado a frio, tipo split parede, capacidade de 12.000 BTU/h</v>
          </cell>
          <cell r="C2606" t="str">
            <v>cj</v>
          </cell>
          <cell r="D2606">
            <v>1392.57</v>
          </cell>
          <cell r="E2606">
            <v>638.41999999999996</v>
          </cell>
          <cell r="F2606">
            <v>2030.99</v>
          </cell>
        </row>
        <row r="2607">
          <cell r="A2607" t="str">
            <v>430712</v>
          </cell>
          <cell r="B2607" t="str">
            <v>Ar condicionado a frio, tipo split parede, capacidade de 18.000 BTU/h</v>
          </cell>
          <cell r="C2607" t="str">
            <v>cj</v>
          </cell>
          <cell r="D2607">
            <v>2040.88</v>
          </cell>
          <cell r="E2607">
            <v>638.41999999999996</v>
          </cell>
          <cell r="F2607">
            <v>2679.3</v>
          </cell>
        </row>
        <row r="2608">
          <cell r="A2608" t="str">
            <v>430713</v>
          </cell>
          <cell r="B2608" t="str">
            <v>Ar condicionado a frio, tipo split piso teto, capacidade de 18.000 BTU/h</v>
          </cell>
          <cell r="C2608" t="str">
            <v>cj</v>
          </cell>
          <cell r="D2608">
            <v>3083.62</v>
          </cell>
          <cell r="E2608">
            <v>638.41999999999996</v>
          </cell>
          <cell r="F2608">
            <v>3722.04</v>
          </cell>
        </row>
        <row r="2609">
          <cell r="A2609" t="str">
            <v>430714</v>
          </cell>
          <cell r="B2609" t="str">
            <v>Ar condicionado a frio, tipo split cassete, capacidade de 18.000 BTU/h</v>
          </cell>
          <cell r="C2609" t="str">
            <v>cj</v>
          </cell>
          <cell r="D2609">
            <v>3690.85</v>
          </cell>
          <cell r="E2609">
            <v>936.9</v>
          </cell>
          <cell r="F2609">
            <v>4627.75</v>
          </cell>
        </row>
        <row r="2610">
          <cell r="A2610" t="str">
            <v>430719</v>
          </cell>
          <cell r="B2610" t="str">
            <v>Ar condicionado a frio, tipo split cassete, capacidade de 24.000 BTU/h</v>
          </cell>
          <cell r="C2610" t="str">
            <v>cj</v>
          </cell>
          <cell r="D2610">
            <v>4007.53</v>
          </cell>
          <cell r="E2610">
            <v>936.9</v>
          </cell>
          <cell r="F2610">
            <v>4944.43</v>
          </cell>
        </row>
        <row r="2611">
          <cell r="A2611" t="str">
            <v>430720</v>
          </cell>
          <cell r="B2611" t="str">
            <v>Ar condicionado a frio, tipo split cassete, capacidade de 36.000 BTU/h</v>
          </cell>
          <cell r="C2611" t="str">
            <v>cj</v>
          </cell>
          <cell r="D2611">
            <v>5580.67</v>
          </cell>
          <cell r="E2611">
            <v>936.9</v>
          </cell>
          <cell r="F2611">
            <v>6517.57</v>
          </cell>
        </row>
        <row r="2612">
          <cell r="A2612" t="str">
            <v>430727</v>
          </cell>
          <cell r="B2612" t="str">
            <v>Ar condicionado a frio, tipo split piso teto, capacidade de 24.000 BTU/h</v>
          </cell>
          <cell r="C2612" t="str">
            <v>cj</v>
          </cell>
          <cell r="D2612">
            <v>3287.13</v>
          </cell>
          <cell r="E2612">
            <v>638.41999999999996</v>
          </cell>
          <cell r="F2612">
            <v>3925.55</v>
          </cell>
        </row>
        <row r="2613">
          <cell r="A2613" t="str">
            <v>430728</v>
          </cell>
          <cell r="B2613" t="str">
            <v>Ar condicionado a frio, tipo split piso teto, capacidade de 36.000 BTU/h</v>
          </cell>
          <cell r="C2613" t="str">
            <v>cj</v>
          </cell>
          <cell r="D2613">
            <v>4270.78</v>
          </cell>
          <cell r="E2613">
            <v>638.41999999999996</v>
          </cell>
          <cell r="F2613">
            <v>4909.2</v>
          </cell>
        </row>
        <row r="2614">
          <cell r="A2614" t="str">
            <v>431003</v>
          </cell>
          <cell r="B2614" t="str">
            <v>Conjunto motor-bomba (centrífuga) 1,5 cv multiestágio, Hman= 20 a 35 mca, Q= 7,1 a 4,5 m³/h</v>
          </cell>
          <cell r="C2614" t="str">
            <v>un</v>
          </cell>
          <cell r="D2614">
            <v>1513.02</v>
          </cell>
          <cell r="E2614">
            <v>130.84</v>
          </cell>
          <cell r="F2614">
            <v>1643.8600000000001</v>
          </cell>
        </row>
        <row r="2615">
          <cell r="A2615" t="str">
            <v>431005</v>
          </cell>
          <cell r="B2615" t="str">
            <v>Conjunto motor-bomba (centrífuga) 10 cv monoestágio, Hman= 24 a 36 mca,Q= 53 a 45 m³/h</v>
          </cell>
          <cell r="C2615" t="str">
            <v>un</v>
          </cell>
          <cell r="D2615">
            <v>3677.65</v>
          </cell>
          <cell r="E2615">
            <v>130.84</v>
          </cell>
          <cell r="F2615">
            <v>3808.4900000000002</v>
          </cell>
        </row>
        <row r="2616">
          <cell r="A2616" t="str">
            <v>431007</v>
          </cell>
          <cell r="B2616" t="str">
            <v>Conjunto motor-bomba (centrífuga) 3 cv multiestágio, Hman= 35 a 60 mca, Q= 7,8 a 5,8 m³/h</v>
          </cell>
          <cell r="C2616" t="str">
            <v>un</v>
          </cell>
          <cell r="D2616">
            <v>2274.56</v>
          </cell>
          <cell r="E2616">
            <v>130.84</v>
          </cell>
          <cell r="F2616">
            <v>2405.4</v>
          </cell>
        </row>
        <row r="2617">
          <cell r="A2617" t="str">
            <v>431009</v>
          </cell>
          <cell r="B2617" t="str">
            <v>Conjunto motor-bomba (centrífuga) 20 cv monoestágio, Hman= 40 a 70 mca, Q= 76 a 28 m³/h</v>
          </cell>
          <cell r="C2617" t="str">
            <v>un</v>
          </cell>
          <cell r="D2617">
            <v>6258.16</v>
          </cell>
          <cell r="E2617">
            <v>130.84</v>
          </cell>
          <cell r="F2617">
            <v>6389</v>
          </cell>
        </row>
        <row r="2618">
          <cell r="A2618" t="str">
            <v>431011</v>
          </cell>
          <cell r="B2618" t="str">
            <v>Conjunto motor-bomba (centrífuga) 5 cv monoestágio, Hmam= 14 a 26 mca,Q= 56 a 30 m³/h</v>
          </cell>
          <cell r="C2618" t="str">
            <v>un</v>
          </cell>
          <cell r="D2618">
            <v>1966.82</v>
          </cell>
          <cell r="E2618">
            <v>130.84</v>
          </cell>
          <cell r="F2618">
            <v>2097.66</v>
          </cell>
        </row>
        <row r="2619">
          <cell r="A2619" t="str">
            <v>431013</v>
          </cell>
          <cell r="B2619" t="str">
            <v>Conjunto motor-bomba (centrífuga) 3/4 cv monoestágio, Hman= 10 a 16 mca, Q= 12,7 a 8 m³/h</v>
          </cell>
          <cell r="C2619" t="str">
            <v>un</v>
          </cell>
          <cell r="D2619">
            <v>935.11</v>
          </cell>
          <cell r="E2619">
            <v>130.84</v>
          </cell>
          <cell r="F2619">
            <v>1065.95</v>
          </cell>
        </row>
        <row r="2620">
          <cell r="A2620" t="str">
            <v>431015</v>
          </cell>
          <cell r="B2620" t="str">
            <v>Conjunto motor-bomba (centrífuga) 3 cv multiestágio, Hman= 30 a 45 mca, Q= 12,4 a 8,4 m³/h</v>
          </cell>
          <cell r="C2620" t="str">
            <v>un</v>
          </cell>
          <cell r="D2620">
            <v>2005.68</v>
          </cell>
          <cell r="E2620">
            <v>207.52</v>
          </cell>
          <cell r="F2620">
            <v>2213.1999999999998</v>
          </cell>
        </row>
        <row r="2621">
          <cell r="A2621" t="str">
            <v>431017</v>
          </cell>
          <cell r="B2621" t="str">
            <v>Conjunto motor-bomba (centrífuga) 2 cv multiestágio, Hman= 30 a 70 mca, Q= 7,9 a 4,9 m³/h</v>
          </cell>
          <cell r="C2621" t="str">
            <v>un</v>
          </cell>
          <cell r="D2621">
            <v>1699.13</v>
          </cell>
          <cell r="E2621">
            <v>207.52</v>
          </cell>
          <cell r="F2621">
            <v>1906.65</v>
          </cell>
        </row>
        <row r="2622">
          <cell r="A2622" t="str">
            <v>431021</v>
          </cell>
          <cell r="B2622" t="str">
            <v>Conjunto motor-bomba (centrífuga) 60 cv monoestágio, Hman= 90 a 125 mca, Q= 115 a 50 m³/h</v>
          </cell>
          <cell r="C2622" t="str">
            <v>un</v>
          </cell>
          <cell r="D2622">
            <v>18936.39</v>
          </cell>
          <cell r="E2622">
            <v>261.68</v>
          </cell>
          <cell r="F2622">
            <v>19198.07</v>
          </cell>
        </row>
        <row r="2623">
          <cell r="A2623" t="str">
            <v>431023</v>
          </cell>
          <cell r="B2623" t="str">
            <v>Conjunto motor-bomba (centrífuga) 2 cv monoestágio, Hman= 12 a 27 mca, Q= 25 a 8 m³/h</v>
          </cell>
          <cell r="C2623" t="str">
            <v>un</v>
          </cell>
          <cell r="D2623">
            <v>1130.46</v>
          </cell>
          <cell r="E2623">
            <v>130.84</v>
          </cell>
          <cell r="F2623">
            <v>1261.3</v>
          </cell>
        </row>
        <row r="2624">
          <cell r="A2624" t="str">
            <v>431025</v>
          </cell>
          <cell r="B2624" t="str">
            <v>Conjunto motor-bomba (centrífuga) 15 cv monoestágio, Hman= 30 a 60 mca, Q= 82 a 20 m³/h</v>
          </cell>
          <cell r="C2624" t="str">
            <v>un</v>
          </cell>
          <cell r="D2624">
            <v>4488.68</v>
          </cell>
          <cell r="E2624">
            <v>130.84</v>
          </cell>
          <cell r="F2624">
            <v>4619.5200000000004</v>
          </cell>
        </row>
        <row r="2625">
          <cell r="A2625" t="str">
            <v>431029</v>
          </cell>
          <cell r="B2625" t="str">
            <v>Conjunto motor-bomba (centrífuga) 5 cv monoestágio, Hman= 24 a 33 mca, Q= 41,6 a 35,2 m³/h</v>
          </cell>
          <cell r="C2625" t="str">
            <v>un</v>
          </cell>
          <cell r="D2625">
            <v>1982.21</v>
          </cell>
          <cell r="E2625">
            <v>130.84</v>
          </cell>
          <cell r="F2625">
            <v>2113.0500000000002</v>
          </cell>
        </row>
        <row r="2626">
          <cell r="A2626" t="str">
            <v>431030</v>
          </cell>
          <cell r="B2626" t="str">
            <v>Conjunto motor-bomba (centrífuga) 1/2 cv monoestágio, Hman= 12 a 20 mca, Q= 8,3 a 5,2 m³/h</v>
          </cell>
          <cell r="C2626" t="str">
            <v>un</v>
          </cell>
          <cell r="D2626">
            <v>544.4</v>
          </cell>
          <cell r="E2626">
            <v>130.84</v>
          </cell>
          <cell r="F2626">
            <v>675.24</v>
          </cell>
        </row>
        <row r="2627">
          <cell r="A2627" t="str">
            <v>431045</v>
          </cell>
          <cell r="B2627" t="str">
            <v>Conjunto motor-bomba (centrífuga) 30 cv monoestágio, Hman= 20 a 50 mca, Q= 197 a 112 m³/h</v>
          </cell>
          <cell r="C2627" t="str">
            <v>un</v>
          </cell>
          <cell r="D2627">
            <v>6987.1500000000005</v>
          </cell>
          <cell r="E2627">
            <v>130.84</v>
          </cell>
          <cell r="F2627">
            <v>7117.99</v>
          </cell>
        </row>
        <row r="2628">
          <cell r="A2628" t="str">
            <v>431048</v>
          </cell>
          <cell r="B2628" t="str">
            <v>Conjunto motor-bomba (centrífuga) 7,5 cv multiestágio, Hman= 30 a 80 mca, Q= 21,6 a 12,0 m³/h</v>
          </cell>
          <cell r="C2628" t="str">
            <v>un</v>
          </cell>
          <cell r="D2628">
            <v>3181.9700000000003</v>
          </cell>
          <cell r="E2628">
            <v>130.84</v>
          </cell>
          <cell r="F2628">
            <v>3312.81</v>
          </cell>
        </row>
        <row r="2629">
          <cell r="A2629" t="str">
            <v>431049</v>
          </cell>
          <cell r="B2629" t="str">
            <v>Conjunto motor-bomba centrífuga, potência de 5 cv multiestágio, Hman= 25 a 50 mca, Q= 21,0 a 13,3 m³/h</v>
          </cell>
          <cell r="C2629" t="str">
            <v>un</v>
          </cell>
          <cell r="D2629">
            <v>2415.25</v>
          </cell>
          <cell r="E2629">
            <v>130.84</v>
          </cell>
          <cell r="F2629">
            <v>2546.09</v>
          </cell>
        </row>
        <row r="2630">
          <cell r="A2630" t="str">
            <v>431062</v>
          </cell>
          <cell r="B2630" t="str">
            <v>Conjunto motor-bomba (centrífuga), 0,5 cv, monoestágio, Hman= 10 a 20 mca, Q= 7,5 a 1,5 m³/h</v>
          </cell>
          <cell r="C2630" t="str">
            <v>un</v>
          </cell>
          <cell r="D2630">
            <v>603.95000000000005</v>
          </cell>
          <cell r="E2630">
            <v>130.84</v>
          </cell>
          <cell r="F2630">
            <v>734.79</v>
          </cell>
        </row>
        <row r="2631">
          <cell r="A2631" t="str">
            <v>431067</v>
          </cell>
          <cell r="B2631" t="str">
            <v>Conjunto motor-bomba (centrífuga), monoestágio, 0,5 cv, trifásica, Hman= 9 a 21 mca, Q= 8,3 a 2,0 m³/h</v>
          </cell>
          <cell r="C2631" t="str">
            <v>un</v>
          </cell>
          <cell r="D2631">
            <v>406.17</v>
          </cell>
          <cell r="E2631">
            <v>130.84</v>
          </cell>
          <cell r="F2631">
            <v>537.01</v>
          </cell>
        </row>
        <row r="2632">
          <cell r="A2632" t="str">
            <v>431068</v>
          </cell>
          <cell r="B2632" t="str">
            <v>Conjunto motor-bomba (centrífuga), multiestágio, de 3/4´ a 6,0 cv, trifásica, Hman= 70 a 75 mca, Q= 3,0 a 1,5 m³/h</v>
          </cell>
          <cell r="C2632" t="str">
            <v>un</v>
          </cell>
          <cell r="D2632">
            <v>1001.45</v>
          </cell>
          <cell r="E2632">
            <v>130.84</v>
          </cell>
          <cell r="F2632">
            <v>1132.29</v>
          </cell>
        </row>
        <row r="2633">
          <cell r="A2633" t="str">
            <v>431075</v>
          </cell>
          <cell r="B2633" t="str">
            <v>Conjunto motor-bomba (centrífuga) 1cv, monoestágio trifásica, Hman = 8 a 25 mca e Q = 11 a 1,50 m³/h</v>
          </cell>
          <cell r="C2633" t="str">
            <v>un</v>
          </cell>
          <cell r="D2633">
            <v>439.91</v>
          </cell>
          <cell r="E2633">
            <v>130.84</v>
          </cell>
          <cell r="F2633">
            <v>570.75</v>
          </cell>
        </row>
        <row r="2634">
          <cell r="A2634" t="str">
            <v>431101</v>
          </cell>
          <cell r="B2634" t="str">
            <v>Conjunto motor-bomba submersível para poço profundo de 6´, Q= 5 a 13 m³/h, Hman= 122 a 65,5 mca, até 6 HP</v>
          </cell>
          <cell r="C2634" t="str">
            <v>un</v>
          </cell>
          <cell r="D2634">
            <v>4079.9300000000003</v>
          </cell>
          <cell r="E2634">
            <v>277.44</v>
          </cell>
          <cell r="F2634">
            <v>4357.37</v>
          </cell>
        </row>
        <row r="2635">
          <cell r="A2635" t="str">
            <v>431102</v>
          </cell>
          <cell r="B2635" t="str">
            <v>Conjunto motor-bomba submersível para poço profundo de 6´, Q= 5 a 13 m³/h, Hman= 170 a 91,5 mca, 8 HP</v>
          </cell>
          <cell r="C2635" t="str">
            <v>un</v>
          </cell>
          <cell r="D2635">
            <v>4758.07</v>
          </cell>
          <cell r="E2635">
            <v>277.44</v>
          </cell>
          <cell r="F2635">
            <v>5035.51</v>
          </cell>
        </row>
        <row r="2636">
          <cell r="A2636" t="str">
            <v>431103</v>
          </cell>
          <cell r="B2636" t="str">
            <v>Conjunto motor-bomba submersível para poço profundo de 6´, Q= 5 a 13 m³/h, Hman = 218 a 120 mca, 10 HP</v>
          </cell>
          <cell r="C2636" t="str">
            <v>un</v>
          </cell>
          <cell r="D2636">
            <v>5369.79</v>
          </cell>
          <cell r="E2636">
            <v>277.44</v>
          </cell>
          <cell r="F2636">
            <v>5647.2300000000005</v>
          </cell>
        </row>
        <row r="2637">
          <cell r="A2637" t="str">
            <v>431104</v>
          </cell>
          <cell r="B2637" t="str">
            <v>Conjunto motor-bomba submersível para poço profundo de 6´, Q= 5 a 13 m³/h, Hman= 279 a 153 mca, 12,5 HP</v>
          </cell>
          <cell r="C2637" t="str">
            <v>un</v>
          </cell>
          <cell r="D2637">
            <v>6093.43</v>
          </cell>
          <cell r="E2637">
            <v>277.44</v>
          </cell>
          <cell r="F2637">
            <v>6370.87</v>
          </cell>
        </row>
        <row r="2638">
          <cell r="A2638" t="str">
            <v>431105</v>
          </cell>
          <cell r="B2638" t="str">
            <v>Conjunto motor-bomba submersível para poço profundo de 6´, Q= 10 a 20m³/h, Hman= 80 a 48 mca, até 6 HP</v>
          </cell>
          <cell r="C2638" t="str">
            <v>un</v>
          </cell>
          <cell r="D2638">
            <v>3889.75</v>
          </cell>
          <cell r="E2638">
            <v>277.44</v>
          </cell>
          <cell r="F2638">
            <v>4167.1899999999996</v>
          </cell>
        </row>
        <row r="2639">
          <cell r="A2639" t="str">
            <v>431106</v>
          </cell>
          <cell r="B2639" t="str">
            <v>Conjunto motor-bomba submersível para poço profundo de 6´, Q= 10 a 20m³/h, Hman= 108 a 64,5 mca, 8 HP</v>
          </cell>
          <cell r="C2639" t="str">
            <v>un</v>
          </cell>
          <cell r="D2639">
            <v>4391.29</v>
          </cell>
          <cell r="E2639">
            <v>277.44</v>
          </cell>
          <cell r="F2639">
            <v>4668.7299999999996</v>
          </cell>
        </row>
        <row r="2640">
          <cell r="A2640" t="str">
            <v>431107</v>
          </cell>
          <cell r="B2640" t="str">
            <v>Conjunto motor-bomba submersível para poço profundo de 6´, Q= 10 a 20m³/h, Hman= 136 a 81 mca, 10 HP</v>
          </cell>
          <cell r="C2640" t="str">
            <v>un</v>
          </cell>
          <cell r="D2640">
            <v>5112.57</v>
          </cell>
          <cell r="E2640">
            <v>277.44</v>
          </cell>
          <cell r="F2640">
            <v>5390.01</v>
          </cell>
        </row>
        <row r="2641">
          <cell r="A2641" t="str">
            <v>431108</v>
          </cell>
          <cell r="B2641" t="str">
            <v>Conjunto motor-bomba submersível para poço profundo de 6´, Q= 10 a 20m³/h, Hman= 164 a 98 mca, 12,5 HP</v>
          </cell>
          <cell r="C2641" t="str">
            <v>un</v>
          </cell>
          <cell r="D2641">
            <v>5459.79</v>
          </cell>
          <cell r="E2641">
            <v>277.44</v>
          </cell>
          <cell r="F2641">
            <v>5737.2300000000005</v>
          </cell>
        </row>
        <row r="2642">
          <cell r="A2642" t="str">
            <v>431109</v>
          </cell>
          <cell r="B2642" t="str">
            <v>Conjunto motor-bomba submersível para poço profundo de 6´, Q= 10 a 20m³/h, Hman= 206 a 127 mca, 15 HP</v>
          </cell>
          <cell r="C2642" t="str">
            <v>un</v>
          </cell>
          <cell r="D2642">
            <v>7183.35</v>
          </cell>
          <cell r="E2642">
            <v>277.44</v>
          </cell>
          <cell r="F2642">
            <v>7460.79</v>
          </cell>
        </row>
        <row r="2643">
          <cell r="A2643" t="str">
            <v>431110</v>
          </cell>
          <cell r="B2643" t="str">
            <v>Conjunto motor-bomba submersível para poço profundo de 6´, Q= 10 a 20m³/h, Hman= 274 a 170 mca, 20 HP</v>
          </cell>
          <cell r="C2643" t="str">
            <v>un</v>
          </cell>
          <cell r="D2643">
            <v>8129.81</v>
          </cell>
          <cell r="E2643">
            <v>277.44</v>
          </cell>
          <cell r="F2643">
            <v>8407.25</v>
          </cell>
        </row>
        <row r="2644">
          <cell r="A2644" t="str">
            <v>431111</v>
          </cell>
          <cell r="B2644" t="str">
            <v>Conjunto motor-bomba submersível para poço profundo de 6´, Q= 20 a 34m³/h, Hman= 56,5 a 32 mca, até 8 HP</v>
          </cell>
          <cell r="C2644" t="str">
            <v>un</v>
          </cell>
          <cell r="D2644">
            <v>3897.26</v>
          </cell>
          <cell r="E2644">
            <v>277.44</v>
          </cell>
          <cell r="F2644">
            <v>4174.7</v>
          </cell>
        </row>
        <row r="2645">
          <cell r="A2645" t="str">
            <v>431112</v>
          </cell>
          <cell r="B2645" t="str">
            <v>Conjunto motor-bomba submersível para poço profundo de 6´, Q= 20 a 34m³/h, Hman= 69 a 40 mca, 10 HP</v>
          </cell>
          <cell r="C2645" t="str">
            <v>un</v>
          </cell>
          <cell r="D2645">
            <v>4488.95</v>
          </cell>
          <cell r="E2645">
            <v>277.44</v>
          </cell>
          <cell r="F2645">
            <v>4766.3900000000003</v>
          </cell>
        </row>
        <row r="2646">
          <cell r="A2646" t="str">
            <v>431113</v>
          </cell>
          <cell r="B2646" t="str">
            <v>Conjunto motor-bomba submersível para poço profundo de 6´, Q= 20 a 34m³/h, Hman= 92,5 a 53 mca, 12,5 HP</v>
          </cell>
          <cell r="C2646" t="str">
            <v>un</v>
          </cell>
          <cell r="D2646">
            <v>4870.46</v>
          </cell>
          <cell r="E2646">
            <v>277.44</v>
          </cell>
          <cell r="F2646">
            <v>5147.8999999999996</v>
          </cell>
        </row>
        <row r="2647">
          <cell r="A2647" t="str">
            <v>431114</v>
          </cell>
          <cell r="B2647" t="str">
            <v>Conjunto motor-bomba submersível para poço profundo de 6´, Q= 20 a 34m³/h, Hman= 116 a 67 mca, 15 HP</v>
          </cell>
          <cell r="C2647" t="str">
            <v>un</v>
          </cell>
          <cell r="D2647">
            <v>5252.3</v>
          </cell>
          <cell r="E2647">
            <v>277.44</v>
          </cell>
          <cell r="F2647">
            <v>5529.74</v>
          </cell>
        </row>
        <row r="2648">
          <cell r="A2648" t="str">
            <v>431115</v>
          </cell>
          <cell r="B2648" t="str">
            <v>Conjunto motor-bomba submersível para poço profundo de 6´, Q= 20 a 34m³/h, Hman= 152 a 88 mca, 20 HP</v>
          </cell>
          <cell r="C2648" t="str">
            <v>un</v>
          </cell>
          <cell r="D2648">
            <v>7101.01</v>
          </cell>
          <cell r="E2648">
            <v>277.44</v>
          </cell>
          <cell r="F2648">
            <v>7378.45</v>
          </cell>
        </row>
        <row r="2649">
          <cell r="A2649" t="str">
            <v>431116</v>
          </cell>
          <cell r="B2649" t="str">
            <v>Conjunto motor-bomba submersível para poço profundo de 6´, Q= 20 a 34m³/h, Hman= 194 a 111 mca, 25 HP</v>
          </cell>
          <cell r="C2649" t="str">
            <v>un</v>
          </cell>
          <cell r="D2649">
            <v>8123.68</v>
          </cell>
          <cell r="E2649">
            <v>277.44</v>
          </cell>
          <cell r="F2649">
            <v>8401.1200000000008</v>
          </cell>
        </row>
        <row r="2650">
          <cell r="A2650" t="str">
            <v>431118</v>
          </cell>
          <cell r="B2650" t="str">
            <v>Conjunto motor-bomba submersível para poço profundo de 6´ e 8´, Q= 28a 50 m³/h, Hman= 241 a 132 mca, 40 HP</v>
          </cell>
          <cell r="C2650" t="str">
            <v>un</v>
          </cell>
          <cell r="D2650">
            <v>14272.81</v>
          </cell>
          <cell r="E2650">
            <v>277.44</v>
          </cell>
          <cell r="F2650">
            <v>14550.25</v>
          </cell>
        </row>
        <row r="2651">
          <cell r="A2651" t="str">
            <v>431119</v>
          </cell>
          <cell r="B2651" t="str">
            <v>Conjunto motor-bomba submersível para poço profundo de 6´ e 8´, Q= 28a 50 m³/h, Hman= 215 a 117 mca, 35 HP</v>
          </cell>
          <cell r="C2651" t="str">
            <v>un</v>
          </cell>
          <cell r="D2651">
            <v>11636.37</v>
          </cell>
          <cell r="E2651">
            <v>277.44</v>
          </cell>
          <cell r="F2651">
            <v>11913.81</v>
          </cell>
        </row>
        <row r="2652">
          <cell r="A2652" t="str">
            <v>431120</v>
          </cell>
          <cell r="B2652" t="str">
            <v>Conjunto motor-bomba submersível para poço profundo de 6´ e 8´, Q= 45a 80 m³/h, Hman= 107 a 67,5 mca, 30 HP</v>
          </cell>
          <cell r="C2652" t="str">
            <v>un</v>
          </cell>
          <cell r="D2652">
            <v>9902.73</v>
          </cell>
          <cell r="E2652">
            <v>277.44</v>
          </cell>
          <cell r="F2652">
            <v>10180.17</v>
          </cell>
        </row>
        <row r="2653">
          <cell r="A2653" t="str">
            <v>431131</v>
          </cell>
          <cell r="B2653" t="str">
            <v>Conjunto motor-bomba submersível vertical para esgoto, Q= 5 a 20 m³/h, Hman= 42 a 25 mca, potência de 6,25 cv, 4,6 kW, 60 Hz</v>
          </cell>
          <cell r="C2653" t="str">
            <v>un</v>
          </cell>
          <cell r="D2653">
            <v>13764</v>
          </cell>
          <cell r="E2653">
            <v>277.44</v>
          </cell>
          <cell r="F2653">
            <v>14041.44</v>
          </cell>
        </row>
        <row r="2654">
          <cell r="A2654" t="str">
            <v>431132</v>
          </cell>
          <cell r="B2654" t="str">
            <v>Conjunto motor-bomba submersível vertical para esgoto, Q= 4,8 a 25,8 m³/h, Hmam= 19 a 5 mca, potência 1 cv, diâmetro de sólidos até 20mm</v>
          </cell>
          <cell r="C2654" t="str">
            <v>un</v>
          </cell>
          <cell r="D2654">
            <v>2570.1799999999998</v>
          </cell>
          <cell r="E2654">
            <v>186.48</v>
          </cell>
          <cell r="F2654">
            <v>2756.66</v>
          </cell>
        </row>
        <row r="2655">
          <cell r="A2655" t="str">
            <v>431133</v>
          </cell>
          <cell r="B2655" t="str">
            <v>Conjunto motor-bomba submersível vertical para esgoto, Q= 4,6 a 57,2 m³/h, Hman= 13 a 4 mca, potência 2 a 3,5 cv, diâmetro de sólidos até 50mm</v>
          </cell>
          <cell r="C2655" t="str">
            <v>un</v>
          </cell>
          <cell r="D2655">
            <v>3845.7000000000003</v>
          </cell>
          <cell r="E2655">
            <v>186.48</v>
          </cell>
          <cell r="F2655">
            <v>4032.1800000000003</v>
          </cell>
        </row>
        <row r="2656">
          <cell r="A2656" t="str">
            <v>431135</v>
          </cell>
          <cell r="B2656" t="str">
            <v>Conjunto motor-bomba submersível vertical para esgoto, Q= 5 a 19 m³/h, Hman= 63 a 45 mca, potência 13,6 cv, 10 kW, 60 Hz</v>
          </cell>
          <cell r="C2656" t="str">
            <v>un</v>
          </cell>
          <cell r="D2656">
            <v>19331</v>
          </cell>
          <cell r="E2656">
            <v>277.44</v>
          </cell>
          <cell r="F2656">
            <v>19608.439999999999</v>
          </cell>
        </row>
        <row r="2657">
          <cell r="A2657" t="str">
            <v>431136</v>
          </cell>
          <cell r="B2657" t="str">
            <v>Conjunto motor-bomba submersível vertical para águas residuais, Q= 2 a16 m³/h, Hman= 12 a 2 mca, potência de 0,5 cv</v>
          </cell>
          <cell r="C2657" t="str">
            <v>un</v>
          </cell>
          <cell r="D2657">
            <v>1174.8699999999999</v>
          </cell>
          <cell r="E2657">
            <v>186.48</v>
          </cell>
          <cell r="F2657">
            <v>1361.3500000000001</v>
          </cell>
        </row>
        <row r="2658">
          <cell r="A2658" t="str">
            <v>431137</v>
          </cell>
          <cell r="B2658" t="str">
            <v>Conjunto motor-bomba submersível vertical para águas residuais, Q= 3 a 20 m³/h, Hman= 13 a 5 mca, potência de 1 cv</v>
          </cell>
          <cell r="C2658" t="str">
            <v>un</v>
          </cell>
          <cell r="D2658">
            <v>1414.56</v>
          </cell>
          <cell r="E2658">
            <v>186.48</v>
          </cell>
          <cell r="F2658">
            <v>1601.04</v>
          </cell>
        </row>
        <row r="2659">
          <cell r="A2659" t="str">
            <v>431138</v>
          </cell>
          <cell r="B2659" t="str">
            <v>Conjunto motor-bomba submersível vertical para águas residuais, Q= 10 a 50 m³/h, Hman= 22 a 4 mca, potência 4 cv</v>
          </cell>
          <cell r="C2659" t="str">
            <v>un</v>
          </cell>
          <cell r="D2659">
            <v>3747.51</v>
          </cell>
          <cell r="E2659">
            <v>186.48</v>
          </cell>
          <cell r="F2659">
            <v>3933.9900000000002</v>
          </cell>
        </row>
        <row r="2660">
          <cell r="A2660" t="str">
            <v>431139</v>
          </cell>
          <cell r="B2660" t="str">
            <v>Conjunto motor-bomba submersível vertical para águas residuais, Q= 8 a 45 m³/h, Hman= 10,5 a 3,5 mca, potência 1,5 cv</v>
          </cell>
          <cell r="C2660" t="str">
            <v>un</v>
          </cell>
          <cell r="D2660">
            <v>1884.45</v>
          </cell>
          <cell r="E2660">
            <v>186.48</v>
          </cell>
          <cell r="F2660">
            <v>2070.9299999999998</v>
          </cell>
        </row>
        <row r="2661">
          <cell r="A2661" t="str">
            <v>431140</v>
          </cell>
          <cell r="B2661" t="str">
            <v>Conjunto motor-bomba submersível vertical para esgoto, Q= 3,4 a 86,3 m³/h, Hman= 14 a 5 mca, potência 5 cv</v>
          </cell>
          <cell r="C2661" t="str">
            <v>un</v>
          </cell>
          <cell r="D2661">
            <v>7716.84</v>
          </cell>
          <cell r="E2661">
            <v>186.48</v>
          </cell>
          <cell r="F2661">
            <v>7903.3200000000006</v>
          </cell>
        </row>
        <row r="2662">
          <cell r="A2662" t="str">
            <v>431141</v>
          </cell>
          <cell r="B2662" t="str">
            <v>Conjunto motor-bomba submersível vertical para esgoto, Q= 9,1 a 113,6m³/h, Hman= 20 a 15 mca, potência 10 cv</v>
          </cell>
          <cell r="C2662" t="str">
            <v>un</v>
          </cell>
          <cell r="D2662">
            <v>11935.45</v>
          </cell>
          <cell r="E2662">
            <v>186.48</v>
          </cell>
          <cell r="F2662">
            <v>12121.93</v>
          </cell>
        </row>
        <row r="2663">
          <cell r="A2663" t="str">
            <v>431142</v>
          </cell>
          <cell r="B2663" t="str">
            <v>Conjunto motor-bomba submersível vertical para esgoto, Q=9,3 a 69,0 m³/h, Hman=15 a 7 mca, potência 3cv, diâmetro de sólidos 50/65mm</v>
          </cell>
          <cell r="C2663" t="str">
            <v>un</v>
          </cell>
          <cell r="D2663">
            <v>3702.9700000000003</v>
          </cell>
          <cell r="E2663">
            <v>186.48</v>
          </cell>
          <cell r="F2663">
            <v>3889.4500000000003</v>
          </cell>
        </row>
        <row r="2664">
          <cell r="A2664" t="str">
            <v>431146</v>
          </cell>
          <cell r="B2664" t="str">
            <v>Conjunto motor-bomba submersível vertical para esgoto, Q= 40 m³/h, Hman= 40 mca, diâmetro de sólidos até 50 mm</v>
          </cell>
          <cell r="C2664" t="str">
            <v>un</v>
          </cell>
          <cell r="D2664">
            <v>17380</v>
          </cell>
          <cell r="E2664">
            <v>186.48</v>
          </cell>
          <cell r="F2664">
            <v>17566.48</v>
          </cell>
        </row>
        <row r="2665">
          <cell r="A2665" t="str">
            <v>431207</v>
          </cell>
          <cell r="B2665" t="str">
            <v>Bomba dosadora tipo diafragma com sensor de nível, vazão até 1,0 l/h para pressão máxima 15 Bar</v>
          </cell>
          <cell r="C2665" t="str">
            <v>un</v>
          </cell>
          <cell r="D2665">
            <v>969.85</v>
          </cell>
          <cell r="E2665">
            <v>130.84</v>
          </cell>
          <cell r="F2665">
            <v>1100.69</v>
          </cell>
        </row>
        <row r="2666">
          <cell r="A2666" t="str">
            <v>431208</v>
          </cell>
          <cell r="B2666" t="str">
            <v>Bomba dosadora tipo diafragma com sensor de nível, vazão até 1,5 l/h para pressão máxima 12 Bar</v>
          </cell>
          <cell r="C2666" t="str">
            <v>un</v>
          </cell>
          <cell r="D2666">
            <v>898.35</v>
          </cell>
          <cell r="E2666">
            <v>130.84</v>
          </cell>
          <cell r="F2666">
            <v>1029.19</v>
          </cell>
        </row>
        <row r="2667">
          <cell r="A2667" t="str">
            <v>431209</v>
          </cell>
          <cell r="B2667" t="str">
            <v>Bomba dosadora tipo diafragma com sensor de nível, vazão até 5,0 l/h para pressão máxima 7 Bar</v>
          </cell>
          <cell r="C2667" t="str">
            <v>un</v>
          </cell>
          <cell r="D2667">
            <v>980.39</v>
          </cell>
          <cell r="E2667">
            <v>130.84</v>
          </cell>
          <cell r="F2667">
            <v>1111.23</v>
          </cell>
        </row>
        <row r="2668">
          <cell r="A2668" t="str">
            <v>431210</v>
          </cell>
          <cell r="B2668" t="str">
            <v>Bomba dosadora tipo diafragma com sensor de nível, vazão até 8,0 l/h para pressão máxima 10 Bar</v>
          </cell>
          <cell r="C2668" t="str">
            <v>un</v>
          </cell>
          <cell r="D2668">
            <v>1243.99</v>
          </cell>
          <cell r="E2668">
            <v>130.84</v>
          </cell>
          <cell r="F2668">
            <v>1374.83</v>
          </cell>
        </row>
        <row r="2669">
          <cell r="A2669" t="str">
            <v>431211</v>
          </cell>
          <cell r="B2669" t="str">
            <v>Bomba dosadora tipo diafragma com sensor de nível, vazão até 10,0 l/h para pressão máxima 5 Bar</v>
          </cell>
          <cell r="C2669" t="str">
            <v>un</v>
          </cell>
          <cell r="D2669">
            <v>1156.49</v>
          </cell>
          <cell r="E2669">
            <v>130.84</v>
          </cell>
          <cell r="F2669">
            <v>1287.33</v>
          </cell>
        </row>
        <row r="2670">
          <cell r="A2670" t="str">
            <v>431212</v>
          </cell>
          <cell r="B2670" t="str">
            <v>Bomba dosadora tipo diafragma com sensor de nível, vazão até 15,0 l/h para pressão máxima 4 Bar</v>
          </cell>
          <cell r="C2670" t="str">
            <v>un</v>
          </cell>
          <cell r="D2670">
            <v>1755.1100000000001</v>
          </cell>
          <cell r="E2670">
            <v>130.84</v>
          </cell>
          <cell r="F2670">
            <v>1885.95</v>
          </cell>
        </row>
        <row r="2671">
          <cell r="A2671" t="str">
            <v>432013</v>
          </cell>
          <cell r="B2671" t="str">
            <v>Caixa de passagem para condicionamento de ar tipo Split, com saída de dreno único na vertical - 39 x 22 x 6 cm</v>
          </cell>
          <cell r="C2671" t="str">
            <v>un</v>
          </cell>
          <cell r="D2671">
            <v>26.59</v>
          </cell>
          <cell r="E2671">
            <v>6.44</v>
          </cell>
          <cell r="F2671">
            <v>33.03</v>
          </cell>
        </row>
        <row r="2672">
          <cell r="A2672" t="str">
            <v>440103</v>
          </cell>
          <cell r="B2672" t="str">
            <v>Bacia turca de louça - 6 litros</v>
          </cell>
          <cell r="C2672" t="str">
            <v>un</v>
          </cell>
          <cell r="D2672">
            <v>254.71</v>
          </cell>
          <cell r="E2672">
            <v>28.580000000000002</v>
          </cell>
          <cell r="F2672">
            <v>283.29000000000002</v>
          </cell>
        </row>
        <row r="2673">
          <cell r="A2673" t="str">
            <v>440105</v>
          </cell>
          <cell r="B2673" t="str">
            <v>Bacia sifonada de louça sem tampa - 6 litros</v>
          </cell>
          <cell r="C2673" t="str">
            <v>un</v>
          </cell>
          <cell r="D2673">
            <v>117.51</v>
          </cell>
          <cell r="E2673">
            <v>28.580000000000002</v>
          </cell>
          <cell r="F2673">
            <v>146.09</v>
          </cell>
        </row>
        <row r="2674">
          <cell r="A2674" t="str">
            <v>440107</v>
          </cell>
          <cell r="B2674" t="str">
            <v>Bacia sifonada de louça sem tampa com saída horizontal - 6 litros</v>
          </cell>
          <cell r="C2674" t="str">
            <v>un</v>
          </cell>
          <cell r="D2674">
            <v>193.81</v>
          </cell>
          <cell r="E2674">
            <v>28.580000000000002</v>
          </cell>
          <cell r="F2674">
            <v>222.39000000000001</v>
          </cell>
        </row>
        <row r="2675">
          <cell r="A2675" t="str">
            <v>440110</v>
          </cell>
          <cell r="B2675" t="str">
            <v>Lavatório de louça sem coluna</v>
          </cell>
          <cell r="C2675" t="str">
            <v>un</v>
          </cell>
          <cell r="D2675">
            <v>44.68</v>
          </cell>
          <cell r="E2675">
            <v>33.28</v>
          </cell>
          <cell r="F2675">
            <v>77.959999999999994</v>
          </cell>
        </row>
        <row r="2676">
          <cell r="A2676" t="str">
            <v>440111</v>
          </cell>
          <cell r="B2676" t="str">
            <v>Lavatório de louça com coluna</v>
          </cell>
          <cell r="C2676" t="str">
            <v>un</v>
          </cell>
          <cell r="D2676">
            <v>125.41</v>
          </cell>
          <cell r="E2676">
            <v>33.28</v>
          </cell>
          <cell r="F2676">
            <v>158.69</v>
          </cell>
        </row>
        <row r="2677">
          <cell r="A2677" t="str">
            <v>440116</v>
          </cell>
          <cell r="B2677" t="str">
            <v>Lavatório de louça pequeno com coluna suspensa - linha especial</v>
          </cell>
          <cell r="C2677" t="str">
            <v>un</v>
          </cell>
          <cell r="D2677">
            <v>308.17</v>
          </cell>
          <cell r="E2677">
            <v>33.28</v>
          </cell>
          <cell r="F2677">
            <v>341.45</v>
          </cell>
        </row>
        <row r="2678">
          <cell r="A2678" t="str">
            <v>440117</v>
          </cell>
          <cell r="B2678" t="str">
            <v>Lavatório em polipropileno</v>
          </cell>
          <cell r="C2678" t="str">
            <v>un</v>
          </cell>
          <cell r="D2678">
            <v>18.39</v>
          </cell>
          <cell r="E2678">
            <v>11.94</v>
          </cell>
          <cell r="F2678">
            <v>30.330000000000002</v>
          </cell>
        </row>
        <row r="2679">
          <cell r="A2679" t="str">
            <v>440120</v>
          </cell>
          <cell r="B2679" t="str">
            <v>Mictório de louça sifonado auto aspirante</v>
          </cell>
          <cell r="C2679" t="str">
            <v>un</v>
          </cell>
          <cell r="D2679">
            <v>255.38</v>
          </cell>
          <cell r="E2679">
            <v>33.28</v>
          </cell>
          <cell r="F2679">
            <v>288.66000000000003</v>
          </cell>
        </row>
        <row r="2680">
          <cell r="A2680" t="str">
            <v>440124</v>
          </cell>
          <cell r="B2680" t="str">
            <v>Lavatório em louça com coluna suspensa</v>
          </cell>
          <cell r="C2680" t="str">
            <v>un</v>
          </cell>
          <cell r="D2680">
            <v>225.9</v>
          </cell>
          <cell r="E2680">
            <v>33.28</v>
          </cell>
          <cell r="F2680">
            <v>259.18</v>
          </cell>
        </row>
        <row r="2681">
          <cell r="A2681" t="str">
            <v>440127</v>
          </cell>
          <cell r="B2681" t="str">
            <v>Cuba de louça de embutir oval</v>
          </cell>
          <cell r="C2681" t="str">
            <v>un</v>
          </cell>
          <cell r="D2681">
            <v>65.319999999999993</v>
          </cell>
          <cell r="E2681">
            <v>4.78</v>
          </cell>
          <cell r="F2681">
            <v>70.099999999999994</v>
          </cell>
        </row>
        <row r="2682">
          <cell r="A2682" t="str">
            <v>440130</v>
          </cell>
          <cell r="B2682" t="str">
            <v>Tanque de louça com coluna de 22 litros</v>
          </cell>
          <cell r="C2682" t="str">
            <v>un</v>
          </cell>
          <cell r="D2682">
            <v>304.95</v>
          </cell>
          <cell r="E2682">
            <v>71.64</v>
          </cell>
          <cell r="F2682">
            <v>376.59000000000003</v>
          </cell>
        </row>
        <row r="2683">
          <cell r="A2683" t="str">
            <v>440131</v>
          </cell>
          <cell r="B2683" t="str">
            <v>Tanque de louça com coluna de 30 litros</v>
          </cell>
          <cell r="C2683" t="str">
            <v>un</v>
          </cell>
          <cell r="D2683">
            <v>368.2</v>
          </cell>
          <cell r="E2683">
            <v>71.64</v>
          </cell>
          <cell r="F2683">
            <v>439.84000000000003</v>
          </cell>
        </row>
        <row r="2684">
          <cell r="A2684" t="str">
            <v>440134</v>
          </cell>
          <cell r="B2684" t="str">
            <v>Tanque simples em concreto pré-moldado</v>
          </cell>
          <cell r="C2684" t="str">
            <v>un</v>
          </cell>
          <cell r="D2684">
            <v>38.659999999999997</v>
          </cell>
          <cell r="E2684">
            <v>23.88</v>
          </cell>
          <cell r="F2684">
            <v>62.54</v>
          </cell>
        </row>
        <row r="2685">
          <cell r="A2685" t="str">
            <v>440137</v>
          </cell>
          <cell r="B2685" t="str">
            <v>Tanque em granito sintético, linha comercial - sem pertences</v>
          </cell>
          <cell r="C2685" t="str">
            <v>un</v>
          </cell>
          <cell r="D2685">
            <v>109.34</v>
          </cell>
          <cell r="E2685">
            <v>23.88</v>
          </cell>
          <cell r="F2685">
            <v>133.22</v>
          </cell>
        </row>
        <row r="2686">
          <cell r="A2686" t="str">
            <v>440160</v>
          </cell>
          <cell r="B2686" t="str">
            <v>Pia com cuba simples em mármore sintético, linha comercial - sem pertences</v>
          </cell>
          <cell r="C2686" t="str">
            <v>m²</v>
          </cell>
          <cell r="D2686">
            <v>144.13999999999999</v>
          </cell>
          <cell r="E2686">
            <v>42.94</v>
          </cell>
          <cell r="F2686">
            <v>187.08</v>
          </cell>
        </row>
        <row r="2687">
          <cell r="A2687" t="str">
            <v>440161</v>
          </cell>
          <cell r="B2687" t="str">
            <v>Lavatório de louça para canto, sem coluna - sem pertences</v>
          </cell>
          <cell r="C2687" t="str">
            <v>un</v>
          </cell>
          <cell r="D2687">
            <v>80.72</v>
          </cell>
          <cell r="E2687">
            <v>11.94</v>
          </cell>
          <cell r="F2687">
            <v>92.66</v>
          </cell>
        </row>
        <row r="2688">
          <cell r="A2688" t="str">
            <v>440167</v>
          </cell>
          <cell r="B2688" t="str">
            <v>Caixa de descarga em plástico, de sobrepor, capacidade 6 litros com engate flexível</v>
          </cell>
          <cell r="C2688" t="str">
            <v>un</v>
          </cell>
          <cell r="D2688">
            <v>31.96</v>
          </cell>
          <cell r="E2688">
            <v>7.88</v>
          </cell>
          <cell r="F2688">
            <v>39.840000000000003</v>
          </cell>
        </row>
        <row r="2689">
          <cell r="A2689" t="str">
            <v>440168</v>
          </cell>
          <cell r="B2689" t="str">
            <v>Caixa de descarga em plástico, de sobrepor, capacidade 9 litros com engate flexível</v>
          </cell>
          <cell r="C2689" t="str">
            <v>un</v>
          </cell>
          <cell r="D2689">
            <v>32.03</v>
          </cell>
          <cell r="E2689">
            <v>7.88</v>
          </cell>
          <cell r="F2689">
            <v>39.909999999999997</v>
          </cell>
        </row>
        <row r="2690">
          <cell r="A2690" t="str">
            <v>440169</v>
          </cell>
          <cell r="B2690" t="str">
            <v>Tanque de louça sem coluna de 30 litros</v>
          </cell>
          <cell r="C2690" t="str">
            <v>un</v>
          </cell>
          <cell r="D2690">
            <v>232.21</v>
          </cell>
          <cell r="E2690">
            <v>71.64</v>
          </cell>
          <cell r="F2690">
            <v>303.85000000000002</v>
          </cell>
        </row>
        <row r="2691">
          <cell r="A2691" t="str">
            <v>440170</v>
          </cell>
          <cell r="B2691" t="str">
            <v>Banheira em fibra de vidro sem hidromassagem</v>
          </cell>
          <cell r="C2691" t="str">
            <v>un</v>
          </cell>
          <cell r="D2691">
            <v>944.65</v>
          </cell>
          <cell r="E2691">
            <v>50.15</v>
          </cell>
          <cell r="F2691">
            <v>994.80000000000007</v>
          </cell>
        </row>
        <row r="2692">
          <cell r="A2692" t="str">
            <v>440180</v>
          </cell>
          <cell r="B2692" t="str">
            <v>Bacia sifonada com caixa de descarga acoplada sem tampa - 6 litros</v>
          </cell>
          <cell r="C2692" t="str">
            <v>cj</v>
          </cell>
          <cell r="D2692">
            <v>298.39999999999998</v>
          </cell>
          <cell r="E2692">
            <v>28.580000000000002</v>
          </cell>
          <cell r="F2692">
            <v>326.98</v>
          </cell>
        </row>
        <row r="2693">
          <cell r="A2693" t="str">
            <v>440185</v>
          </cell>
          <cell r="B2693" t="str">
            <v>Cuba de louça de embutir redonda, sem pertences</v>
          </cell>
          <cell r="C2693" t="str">
            <v>un</v>
          </cell>
          <cell r="D2693">
            <v>57</v>
          </cell>
          <cell r="E2693">
            <v>11.94</v>
          </cell>
          <cell r="F2693">
            <v>68.94</v>
          </cell>
        </row>
        <row r="2694">
          <cell r="A2694" t="str">
            <v>440206</v>
          </cell>
          <cell r="B2694" t="str">
            <v>Tampo/bancada em granito espessura de 3 cm</v>
          </cell>
          <cell r="C2694" t="str">
            <v>m²</v>
          </cell>
          <cell r="D2694">
            <v>738.57</v>
          </cell>
          <cell r="E2694">
            <v>42.94</v>
          </cell>
          <cell r="F2694">
            <v>781.51</v>
          </cell>
        </row>
        <row r="2695">
          <cell r="A2695" t="str">
            <v>440210</v>
          </cell>
          <cell r="B2695" t="str">
            <v>Tampo/bancada em mármore nacional espessura de 3 cm</v>
          </cell>
          <cell r="C2695" t="str">
            <v>m²</v>
          </cell>
          <cell r="D2695">
            <v>773.80000000000007</v>
          </cell>
          <cell r="E2695">
            <v>42.94</v>
          </cell>
          <cell r="F2695">
            <v>816.74</v>
          </cell>
        </row>
        <row r="2696">
          <cell r="A2696" t="str">
            <v>440220</v>
          </cell>
          <cell r="B2696" t="str">
            <v>Tampo/bancada em concreto armado, revestido em aço inoxidável fosco polido</v>
          </cell>
          <cell r="C2696" t="str">
            <v>m²</v>
          </cell>
          <cell r="D2696">
            <v>621.25</v>
          </cell>
          <cell r="E2696">
            <v>86.070000000000007</v>
          </cell>
          <cell r="F2696">
            <v>707.32</v>
          </cell>
        </row>
        <row r="2697">
          <cell r="A2697" t="str">
            <v>440221</v>
          </cell>
          <cell r="B2697" t="str">
            <v>Tampo/bancada em granito amêndoa, espessura de 2 cm</v>
          </cell>
          <cell r="C2697" t="str">
            <v>m²</v>
          </cell>
          <cell r="D2697">
            <v>355.67</v>
          </cell>
          <cell r="E2697">
            <v>42.94</v>
          </cell>
          <cell r="F2697">
            <v>398.61</v>
          </cell>
        </row>
        <row r="2698">
          <cell r="A2698" t="str">
            <v>440301</v>
          </cell>
          <cell r="B2698" t="str">
            <v>Dispenser toalheiro em ABS e policarbonato para bobina de 20cm x 20m, com alavanca</v>
          </cell>
          <cell r="C2698" t="str">
            <v>un</v>
          </cell>
          <cell r="D2698">
            <v>164.81</v>
          </cell>
          <cell r="E2698">
            <v>2.94</v>
          </cell>
          <cell r="F2698">
            <v>167.75</v>
          </cell>
        </row>
        <row r="2699">
          <cell r="A2699" t="str">
            <v>440302</v>
          </cell>
          <cell r="B2699" t="str">
            <v>Meia saboneteira de louça de embutir</v>
          </cell>
          <cell r="C2699" t="str">
            <v>un</v>
          </cell>
          <cell r="D2699">
            <v>16.89</v>
          </cell>
          <cell r="E2699">
            <v>7.03</v>
          </cell>
          <cell r="F2699">
            <v>23.92</v>
          </cell>
        </row>
        <row r="2700">
          <cell r="A2700" t="str">
            <v>440303</v>
          </cell>
          <cell r="B2700" t="str">
            <v>Dispenser toalheiro metálico esmaltado para bobina de 25cm x 50m, sem alavanca</v>
          </cell>
          <cell r="C2700" t="str">
            <v>un</v>
          </cell>
          <cell r="D2700">
            <v>34.18</v>
          </cell>
          <cell r="E2700">
            <v>2.94</v>
          </cell>
          <cell r="F2700">
            <v>37.119999999999997</v>
          </cell>
        </row>
        <row r="2701">
          <cell r="A2701" t="str">
            <v>440304</v>
          </cell>
          <cell r="B2701" t="str">
            <v>Saboneteira de louça de embutir</v>
          </cell>
          <cell r="C2701" t="str">
            <v>un</v>
          </cell>
          <cell r="D2701">
            <v>19.170000000000002</v>
          </cell>
          <cell r="E2701">
            <v>7.03</v>
          </cell>
          <cell r="F2701">
            <v>26.2</v>
          </cell>
        </row>
        <row r="2702">
          <cell r="A2702" t="str">
            <v>440305</v>
          </cell>
          <cell r="B2702" t="str">
            <v>Dispenser papel higienico em ABS para rolão 300/600m, com visor</v>
          </cell>
          <cell r="C2702" t="str">
            <v>un</v>
          </cell>
          <cell r="D2702">
            <v>32.090000000000003</v>
          </cell>
          <cell r="E2702">
            <v>2.94</v>
          </cell>
          <cell r="F2702">
            <v>35.03</v>
          </cell>
        </row>
        <row r="2703">
          <cell r="A2703" t="str">
            <v>440308</v>
          </cell>
          <cell r="B2703" t="str">
            <v>Porta-papel de louça de embutir</v>
          </cell>
          <cell r="C2703" t="str">
            <v>un</v>
          </cell>
          <cell r="D2703">
            <v>21.330000000000002</v>
          </cell>
          <cell r="E2703">
            <v>7.03</v>
          </cell>
          <cell r="F2703">
            <v>28.36</v>
          </cell>
        </row>
        <row r="2704">
          <cell r="A2704" t="str">
            <v>440309</v>
          </cell>
          <cell r="B2704" t="str">
            <v>Cabide cromado para banheiro</v>
          </cell>
          <cell r="C2704" t="str">
            <v>un</v>
          </cell>
          <cell r="D2704">
            <v>20.27</v>
          </cell>
          <cell r="E2704">
            <v>2.94</v>
          </cell>
          <cell r="F2704">
            <v>23.21</v>
          </cell>
        </row>
        <row r="2705">
          <cell r="A2705" t="str">
            <v>440310</v>
          </cell>
          <cell r="B2705" t="str">
            <v>Cabide de louça com 2 ganchos</v>
          </cell>
          <cell r="C2705" t="str">
            <v>un</v>
          </cell>
          <cell r="D2705">
            <v>5.55</v>
          </cell>
          <cell r="E2705">
            <v>7.03</v>
          </cell>
          <cell r="F2705">
            <v>12.58</v>
          </cell>
        </row>
        <row r="2706">
          <cell r="A2706" t="str">
            <v>440312</v>
          </cell>
          <cell r="B2706" t="str">
            <v>Porta-toalhas com bastão</v>
          </cell>
          <cell r="C2706" t="str">
            <v>un</v>
          </cell>
          <cell r="D2706">
            <v>21.57</v>
          </cell>
          <cell r="E2706">
            <v>7.03</v>
          </cell>
          <cell r="F2706">
            <v>28.6</v>
          </cell>
        </row>
        <row r="2707">
          <cell r="A2707" t="str">
            <v>440313</v>
          </cell>
          <cell r="B2707" t="str">
            <v>Saboneteira tipo dispenser, para refil de 800 ml</v>
          </cell>
          <cell r="C2707" t="str">
            <v>un</v>
          </cell>
          <cell r="D2707">
            <v>19.62</v>
          </cell>
          <cell r="E2707">
            <v>2.94</v>
          </cell>
          <cell r="F2707">
            <v>22.56</v>
          </cell>
        </row>
        <row r="2708">
          <cell r="A2708" t="str">
            <v>440318</v>
          </cell>
          <cell r="B2708" t="str">
            <v>Dispenser toalheiro em ABS, para folhas</v>
          </cell>
          <cell r="C2708" t="str">
            <v>un</v>
          </cell>
          <cell r="D2708">
            <v>31.240000000000002</v>
          </cell>
          <cell r="E2708">
            <v>2.94</v>
          </cell>
          <cell r="F2708">
            <v>34.18</v>
          </cell>
        </row>
        <row r="2709">
          <cell r="A2709" t="str">
            <v>440321</v>
          </cell>
          <cell r="B2709" t="str">
            <v>Ducha cromada simples</v>
          </cell>
          <cell r="C2709" t="str">
            <v>un</v>
          </cell>
          <cell r="D2709">
            <v>43.71</v>
          </cell>
          <cell r="E2709">
            <v>11.94</v>
          </cell>
          <cell r="F2709">
            <v>55.65</v>
          </cell>
        </row>
        <row r="2710">
          <cell r="A2710" t="str">
            <v>440326</v>
          </cell>
          <cell r="B2710" t="str">
            <v>Armário, para lavatório, de embutir plástico</v>
          </cell>
          <cell r="C2710" t="str">
            <v>un</v>
          </cell>
          <cell r="D2710">
            <v>46.69</v>
          </cell>
          <cell r="E2710">
            <v>21.330000000000002</v>
          </cell>
          <cell r="F2710">
            <v>68.02</v>
          </cell>
        </row>
        <row r="2711">
          <cell r="A2711" t="str">
            <v>440330</v>
          </cell>
          <cell r="B2711" t="str">
            <v>Torneira volante tipo alavanca</v>
          </cell>
          <cell r="C2711" t="str">
            <v>un</v>
          </cell>
          <cell r="D2711">
            <v>171.78</v>
          </cell>
          <cell r="E2711">
            <v>9.0399999999999991</v>
          </cell>
          <cell r="F2711">
            <v>180.82</v>
          </cell>
        </row>
        <row r="2712">
          <cell r="A2712" t="str">
            <v>440331</v>
          </cell>
          <cell r="B2712" t="str">
            <v>Torneira de mesa para lavatório, acionamento hidromecânico, com registro integrado regulador de vazão, em latão cromado, DN= 1/2´</v>
          </cell>
          <cell r="C2712" t="str">
            <v>un</v>
          </cell>
          <cell r="D2712">
            <v>421.25</v>
          </cell>
          <cell r="E2712">
            <v>9.0399999999999991</v>
          </cell>
          <cell r="F2712">
            <v>430.29</v>
          </cell>
        </row>
        <row r="2713">
          <cell r="A2713" t="str">
            <v>440336</v>
          </cell>
          <cell r="B2713" t="str">
            <v>Ducha manual cromada</v>
          </cell>
          <cell r="C2713" t="str">
            <v>un</v>
          </cell>
          <cell r="D2713">
            <v>224.36</v>
          </cell>
          <cell r="E2713">
            <v>8.32</v>
          </cell>
          <cell r="F2713">
            <v>232.68</v>
          </cell>
        </row>
        <row r="2714">
          <cell r="A2714" t="str">
            <v>440337</v>
          </cell>
          <cell r="B2714" t="str">
            <v>Torneira curta com rosca para uso geral, em latão fundido sem acabamento, DN= 1/2´</v>
          </cell>
          <cell r="C2714" t="str">
            <v>un</v>
          </cell>
          <cell r="D2714">
            <v>13.89</v>
          </cell>
          <cell r="E2714">
            <v>8.32</v>
          </cell>
          <cell r="F2714">
            <v>22.21</v>
          </cell>
        </row>
        <row r="2715">
          <cell r="A2715" t="str">
            <v>440338</v>
          </cell>
          <cell r="B2715" t="str">
            <v>Torneira curta com rosca para uso geral, em latão fundido sem acabamento, DN= 3/4´</v>
          </cell>
          <cell r="C2715" t="str">
            <v>un</v>
          </cell>
          <cell r="D2715">
            <v>14.14</v>
          </cell>
          <cell r="E2715">
            <v>8.32</v>
          </cell>
          <cell r="F2715">
            <v>22.46</v>
          </cell>
        </row>
        <row r="2716">
          <cell r="A2716" t="str">
            <v>440339</v>
          </cell>
          <cell r="B2716" t="str">
            <v>Torneira curta com rosca para uso geral, em latão fundido cromado, DN= 1/2´</v>
          </cell>
          <cell r="C2716" t="str">
            <v>un</v>
          </cell>
          <cell r="D2716">
            <v>17.27</v>
          </cell>
          <cell r="E2716">
            <v>8.32</v>
          </cell>
          <cell r="F2716">
            <v>25.59</v>
          </cell>
        </row>
        <row r="2717">
          <cell r="A2717" t="str">
            <v>440340</v>
          </cell>
          <cell r="B2717" t="str">
            <v>Torneira curta com rosca para uso geral, em latão fundido cromado, DN= 3/4´</v>
          </cell>
          <cell r="C2717" t="str">
            <v>un</v>
          </cell>
          <cell r="D2717">
            <v>17.3</v>
          </cell>
          <cell r="E2717">
            <v>8.32</v>
          </cell>
          <cell r="F2717">
            <v>25.62</v>
          </cell>
        </row>
        <row r="2718">
          <cell r="A2718" t="str">
            <v>440341</v>
          </cell>
          <cell r="B2718" t="str">
            <v>Torneira curta sem rosca para uso geral, em latão fundido sem acabamento, DN= 1/2´</v>
          </cell>
          <cell r="C2718" t="str">
            <v>un</v>
          </cell>
          <cell r="D2718">
            <v>11.66</v>
          </cell>
          <cell r="E2718">
            <v>8.32</v>
          </cell>
          <cell r="F2718">
            <v>19.98</v>
          </cell>
        </row>
        <row r="2719">
          <cell r="A2719" t="str">
            <v>440342</v>
          </cell>
          <cell r="B2719" t="str">
            <v>Torneira curta sem rosca para uso geral, em latão fundido sem acabamento, DN= 3/4´</v>
          </cell>
          <cell r="C2719" t="str">
            <v>un</v>
          </cell>
          <cell r="D2719">
            <v>11.66</v>
          </cell>
          <cell r="E2719">
            <v>8.32</v>
          </cell>
          <cell r="F2719">
            <v>19.98</v>
          </cell>
        </row>
        <row r="2720">
          <cell r="A2720" t="str">
            <v>440343</v>
          </cell>
          <cell r="B2720" t="str">
            <v>Torneira curta sem rosca para uso geral, em latão fundido cromado, DN= 1/2´</v>
          </cell>
          <cell r="C2720" t="str">
            <v>un</v>
          </cell>
          <cell r="D2720">
            <v>14.06</v>
          </cell>
          <cell r="E2720">
            <v>8.32</v>
          </cell>
          <cell r="F2720">
            <v>22.38</v>
          </cell>
        </row>
        <row r="2721">
          <cell r="A2721" t="str">
            <v>440344</v>
          </cell>
          <cell r="B2721" t="str">
            <v>Torneira curta sem rosca para uso geral, em latão fundido cromado, DN= 3/4´</v>
          </cell>
          <cell r="C2721" t="str">
            <v>un</v>
          </cell>
          <cell r="D2721">
            <v>14.05</v>
          </cell>
          <cell r="E2721">
            <v>8.32</v>
          </cell>
          <cell r="F2721">
            <v>22.37</v>
          </cell>
        </row>
        <row r="2722">
          <cell r="A2722" t="str">
            <v>440345</v>
          </cell>
          <cell r="B2722" t="str">
            <v>Torneira longa sem rosca para uso geral, em latão fundido cromado</v>
          </cell>
          <cell r="C2722" t="str">
            <v>un</v>
          </cell>
          <cell r="D2722">
            <v>25.12</v>
          </cell>
          <cell r="E2722">
            <v>8.32</v>
          </cell>
          <cell r="F2722">
            <v>33.44</v>
          </cell>
        </row>
        <row r="2723">
          <cell r="A2723" t="str">
            <v>440346</v>
          </cell>
          <cell r="B2723" t="str">
            <v>Torneira para lavatório em latão fundido cromado, DN= 1/2´</v>
          </cell>
          <cell r="C2723" t="str">
            <v>un</v>
          </cell>
          <cell r="D2723">
            <v>22.82</v>
          </cell>
          <cell r="E2723">
            <v>9.0399999999999991</v>
          </cell>
          <cell r="F2723">
            <v>31.86</v>
          </cell>
        </row>
        <row r="2724">
          <cell r="A2724" t="str">
            <v>440347</v>
          </cell>
          <cell r="B2724" t="str">
            <v>Torneira de parede para pia com bica móvel e arejador, em latão fundido cromado</v>
          </cell>
          <cell r="C2724" t="str">
            <v>un</v>
          </cell>
          <cell r="D2724">
            <v>37.65</v>
          </cell>
          <cell r="E2724">
            <v>8.32</v>
          </cell>
          <cell r="F2724">
            <v>45.97</v>
          </cell>
        </row>
        <row r="2725">
          <cell r="A2725" t="str">
            <v>440348</v>
          </cell>
          <cell r="B2725" t="str">
            <v>Torneira de mesa para lavatório compacta, acionamento hidromecânico, em latão cromado, DN= 1/2´</v>
          </cell>
          <cell r="C2725" t="str">
            <v>un</v>
          </cell>
          <cell r="D2725">
            <v>170.95000000000002</v>
          </cell>
          <cell r="E2725">
            <v>9.0399999999999991</v>
          </cell>
          <cell r="F2725">
            <v>179.99</v>
          </cell>
        </row>
        <row r="2726">
          <cell r="A2726" t="str">
            <v>440350</v>
          </cell>
          <cell r="B2726" t="str">
            <v>Aparelho misturador de parede, para pia, com bica móvel, acabamento cromado</v>
          </cell>
          <cell r="C2726" t="str">
            <v>un</v>
          </cell>
          <cell r="D2726">
            <v>245.92000000000002</v>
          </cell>
          <cell r="E2726">
            <v>33.43</v>
          </cell>
          <cell r="F2726">
            <v>279.35000000000002</v>
          </cell>
        </row>
        <row r="2727">
          <cell r="A2727" t="str">
            <v>440351</v>
          </cell>
          <cell r="B2727" t="str">
            <v>Torneira de parede antivandalismo, DN= 3/4´</v>
          </cell>
          <cell r="C2727" t="str">
            <v>un</v>
          </cell>
          <cell r="D2727">
            <v>220.63</v>
          </cell>
          <cell r="E2727">
            <v>19.07</v>
          </cell>
          <cell r="F2727">
            <v>239.70000000000002</v>
          </cell>
        </row>
        <row r="2728">
          <cell r="A2728" t="str">
            <v>440352</v>
          </cell>
          <cell r="B2728" t="str">
            <v>Porta-toalha em tubo de aço inoxidável, DN= 1 1/2´</v>
          </cell>
          <cell r="C2728" t="str">
            <v>m</v>
          </cell>
          <cell r="D2728">
            <v>201.1</v>
          </cell>
          <cell r="E2728">
            <v>7.03</v>
          </cell>
          <cell r="F2728">
            <v>208.13</v>
          </cell>
        </row>
        <row r="2729">
          <cell r="A2729" t="str">
            <v>440359</v>
          </cell>
          <cell r="B2729" t="str">
            <v>Torneira de mesa para pia com bica móvel e arejador em latão fundido cromado</v>
          </cell>
          <cell r="C2729" t="str">
            <v>un</v>
          </cell>
          <cell r="D2729">
            <v>103.5</v>
          </cell>
          <cell r="E2729">
            <v>9.0399999999999991</v>
          </cell>
          <cell r="F2729">
            <v>112.54</v>
          </cell>
        </row>
        <row r="2730">
          <cell r="A2730" t="str">
            <v>440363</v>
          </cell>
          <cell r="B2730" t="str">
            <v>Torneira de acionamento restrito, em latão cromado, DN= 1/2´ ou 3/4´</v>
          </cell>
          <cell r="C2730" t="str">
            <v>un</v>
          </cell>
          <cell r="D2730">
            <v>35.71</v>
          </cell>
          <cell r="E2730">
            <v>8.32</v>
          </cell>
          <cell r="F2730">
            <v>44.03</v>
          </cell>
        </row>
        <row r="2731">
          <cell r="A2731" t="str">
            <v>440364</v>
          </cell>
          <cell r="B2731" t="str">
            <v>Torneira de parede acionamento hidromecânico, em latão cromado, DN= 1/2´ ou 3/4´</v>
          </cell>
          <cell r="C2731" t="str">
            <v>un</v>
          </cell>
          <cell r="D2731">
            <v>208.4</v>
          </cell>
          <cell r="E2731">
            <v>8.32</v>
          </cell>
          <cell r="F2731">
            <v>216.72</v>
          </cell>
        </row>
        <row r="2732">
          <cell r="A2732" t="str">
            <v>440367</v>
          </cell>
          <cell r="B2732" t="str">
            <v>Caixa de descarga de embutir, acionamento frontal, completa</v>
          </cell>
          <cell r="C2732" t="str">
            <v>cj</v>
          </cell>
          <cell r="D2732">
            <v>384.66</v>
          </cell>
          <cell r="E2732">
            <v>33.409999999999997</v>
          </cell>
          <cell r="F2732">
            <v>418.07</v>
          </cell>
        </row>
        <row r="2733">
          <cell r="A2733" t="str">
            <v>440369</v>
          </cell>
          <cell r="B2733" t="str">
            <v>Torneira de parede em ABS, DN 1/2´ ou 3/4´, 10cm</v>
          </cell>
          <cell r="C2733" t="str">
            <v>un</v>
          </cell>
          <cell r="D2733">
            <v>1.61</v>
          </cell>
          <cell r="E2733">
            <v>8.32</v>
          </cell>
          <cell r="F2733">
            <v>9.93</v>
          </cell>
        </row>
        <row r="2734">
          <cell r="A2734" t="str">
            <v>440370</v>
          </cell>
          <cell r="B2734" t="str">
            <v>Torneira de parede em ABS, DN 1/2´ ou 3/4´, 15cm</v>
          </cell>
          <cell r="C2734" t="str">
            <v>un</v>
          </cell>
          <cell r="D2734">
            <v>1.6500000000000001</v>
          </cell>
          <cell r="E2734">
            <v>8.32</v>
          </cell>
          <cell r="F2734">
            <v>9.9700000000000006</v>
          </cell>
        </row>
        <row r="2735">
          <cell r="A2735" t="str">
            <v>440372</v>
          </cell>
          <cell r="B2735" t="str">
            <v>Torneira de mesa para lavatório, acionamento hidromecânico com alavanca, registro integrado regulador de vazão, em latão cromado, DN= 1/2´</v>
          </cell>
          <cell r="C2735" t="str">
            <v>un</v>
          </cell>
          <cell r="D2735">
            <v>389.88</v>
          </cell>
          <cell r="E2735">
            <v>9.0399999999999991</v>
          </cell>
          <cell r="F2735">
            <v>398.92</v>
          </cell>
        </row>
        <row r="2736">
          <cell r="A2736" t="str">
            <v>440387</v>
          </cell>
          <cell r="B2736" t="str">
            <v>Ducha higiênica branca de PVC</v>
          </cell>
          <cell r="C2736" t="str">
            <v>un</v>
          </cell>
          <cell r="D2736">
            <v>52.97</v>
          </cell>
          <cell r="E2736">
            <v>11.94</v>
          </cell>
          <cell r="F2736">
            <v>64.91</v>
          </cell>
        </row>
        <row r="2737">
          <cell r="A2737" t="str">
            <v>440390</v>
          </cell>
          <cell r="B2737" t="str">
            <v>Secador de mãos em ABS</v>
          </cell>
          <cell r="C2737" t="str">
            <v>un</v>
          </cell>
          <cell r="D2737">
            <v>345</v>
          </cell>
          <cell r="E2737">
            <v>2.94</v>
          </cell>
          <cell r="F2737">
            <v>347.94</v>
          </cell>
        </row>
        <row r="2738">
          <cell r="A2738" t="str">
            <v>440392</v>
          </cell>
          <cell r="B2738" t="str">
            <v>Ducha higiênica com registro</v>
          </cell>
          <cell r="C2738" t="str">
            <v>un</v>
          </cell>
          <cell r="D2738">
            <v>182.20000000000002</v>
          </cell>
          <cell r="E2738">
            <v>11.94</v>
          </cell>
          <cell r="F2738">
            <v>194.14000000000001</v>
          </cell>
        </row>
        <row r="2739">
          <cell r="A2739" t="str">
            <v>440393</v>
          </cell>
          <cell r="B2739" t="str">
            <v>Desviador para ducha elétrica</v>
          </cell>
          <cell r="C2739" t="str">
            <v>un</v>
          </cell>
          <cell r="D2739">
            <v>31.310000000000002</v>
          </cell>
          <cell r="E2739">
            <v>14.48</v>
          </cell>
          <cell r="F2739">
            <v>45.79</v>
          </cell>
        </row>
        <row r="2740">
          <cell r="A2740" t="str">
            <v>440403</v>
          </cell>
          <cell r="B2740" t="str">
            <v>Prateleira em granito com espessura de 2 cm</v>
          </cell>
          <cell r="C2740" t="str">
            <v>m²</v>
          </cell>
          <cell r="D2740">
            <v>290.56</v>
          </cell>
          <cell r="E2740">
            <v>13.950000000000001</v>
          </cell>
          <cell r="F2740">
            <v>304.51</v>
          </cell>
        </row>
        <row r="2741">
          <cell r="A2741" t="str">
            <v>440404</v>
          </cell>
          <cell r="B2741" t="str">
            <v>Prateleira em granilite</v>
          </cell>
          <cell r="C2741" t="str">
            <v>m²</v>
          </cell>
          <cell r="D2741">
            <v>122.22</v>
          </cell>
          <cell r="E2741">
            <v>42.94</v>
          </cell>
          <cell r="F2741">
            <v>165.16</v>
          </cell>
        </row>
        <row r="2742">
          <cell r="A2742" t="str">
            <v>440405</v>
          </cell>
          <cell r="B2742" t="str">
            <v>Prateleira em granito com espessura de 3 cm</v>
          </cell>
          <cell r="C2742" t="str">
            <v>m²</v>
          </cell>
          <cell r="D2742">
            <v>578.25</v>
          </cell>
          <cell r="E2742">
            <v>13.950000000000001</v>
          </cell>
          <cell r="F2742">
            <v>592.20000000000005</v>
          </cell>
        </row>
        <row r="2743">
          <cell r="A2743" t="str">
            <v>440601</v>
          </cell>
          <cell r="B2743" t="str">
            <v>Lavatório coletivo de aço inoxidável</v>
          </cell>
          <cell r="C2743" t="str">
            <v>m</v>
          </cell>
          <cell r="D2743">
            <v>508.8</v>
          </cell>
          <cell r="E2743">
            <v>33.28</v>
          </cell>
          <cell r="F2743">
            <v>542.08000000000004</v>
          </cell>
        </row>
        <row r="2744">
          <cell r="A2744" t="str">
            <v>440610</v>
          </cell>
          <cell r="B2744" t="str">
            <v>Mictório coletivo em aço inoxidável</v>
          </cell>
          <cell r="C2744" t="str">
            <v>m</v>
          </cell>
          <cell r="D2744">
            <v>466.36</v>
          </cell>
          <cell r="E2744">
            <v>33.28</v>
          </cell>
          <cell r="F2744">
            <v>499.64</v>
          </cell>
        </row>
        <row r="2745">
          <cell r="A2745" t="str">
            <v>440620</v>
          </cell>
          <cell r="B2745" t="str">
            <v>Tanque em aço inoxidável</v>
          </cell>
          <cell r="C2745" t="str">
            <v>un</v>
          </cell>
          <cell r="D2745">
            <v>609.63</v>
          </cell>
          <cell r="E2745">
            <v>71.64</v>
          </cell>
          <cell r="F2745">
            <v>681.27</v>
          </cell>
        </row>
        <row r="2746">
          <cell r="A2746" t="str">
            <v>440630</v>
          </cell>
          <cell r="B2746" t="str">
            <v>Cuba em aço inoxidável simples de 400x340x140mm</v>
          </cell>
          <cell r="C2746" t="str">
            <v>un</v>
          </cell>
          <cell r="D2746">
            <v>120.63</v>
          </cell>
          <cell r="E2746">
            <v>11.94</v>
          </cell>
          <cell r="F2746">
            <v>132.57</v>
          </cell>
        </row>
        <row r="2747">
          <cell r="A2747" t="str">
            <v>440631</v>
          </cell>
          <cell r="B2747" t="str">
            <v>Cuba em aço inoxidável simples de 465x300x140mm</v>
          </cell>
          <cell r="C2747" t="str">
            <v>un</v>
          </cell>
          <cell r="D2747">
            <v>129.94999999999999</v>
          </cell>
          <cell r="E2747">
            <v>11.94</v>
          </cell>
          <cell r="F2747">
            <v>141.88999999999999</v>
          </cell>
        </row>
        <row r="2748">
          <cell r="A2748" t="str">
            <v>440632</v>
          </cell>
          <cell r="B2748" t="str">
            <v>Cuba em aço inoxidável simples de 560x330x140mm</v>
          </cell>
          <cell r="C2748" t="str">
            <v>un</v>
          </cell>
          <cell r="D2748">
            <v>139.1</v>
          </cell>
          <cell r="E2748">
            <v>11.94</v>
          </cell>
          <cell r="F2748">
            <v>151.04</v>
          </cell>
        </row>
        <row r="2749">
          <cell r="A2749" t="str">
            <v>440636</v>
          </cell>
          <cell r="B2749" t="str">
            <v>Cuba em aço inoxidável simples de 500x400x200mm</v>
          </cell>
          <cell r="C2749" t="str">
            <v>un</v>
          </cell>
          <cell r="D2749">
            <v>305.97000000000003</v>
          </cell>
          <cell r="E2749">
            <v>11.94</v>
          </cell>
          <cell r="F2749">
            <v>317.91000000000003</v>
          </cell>
        </row>
        <row r="2750">
          <cell r="A2750" t="str">
            <v>440640</v>
          </cell>
          <cell r="B2750" t="str">
            <v>Cuba em aço inoxidável simples de 500x400x300mm</v>
          </cell>
          <cell r="C2750" t="str">
            <v>un</v>
          </cell>
          <cell r="D2750">
            <v>431.94</v>
          </cell>
          <cell r="E2750">
            <v>11.94</v>
          </cell>
          <cell r="F2750">
            <v>443.88</v>
          </cell>
        </row>
        <row r="2751">
          <cell r="A2751" t="str">
            <v>440641</v>
          </cell>
          <cell r="B2751" t="str">
            <v>Cuba em aço inoxidável simples de 600x500x300mm</v>
          </cell>
          <cell r="C2751" t="str">
            <v>un</v>
          </cell>
          <cell r="D2751">
            <v>546.79999999999995</v>
          </cell>
          <cell r="E2751">
            <v>11.94</v>
          </cell>
          <cell r="F2751">
            <v>558.74</v>
          </cell>
        </row>
        <row r="2752">
          <cell r="A2752" t="str">
            <v>440647</v>
          </cell>
          <cell r="B2752" t="str">
            <v>Cuba em aço inoxidável simples de 600x500x350mm</v>
          </cell>
          <cell r="C2752" t="str">
            <v>un</v>
          </cell>
          <cell r="D2752">
            <v>582.54</v>
          </cell>
          <cell r="E2752">
            <v>11.94</v>
          </cell>
          <cell r="F2752">
            <v>594.48</v>
          </cell>
        </row>
        <row r="2753">
          <cell r="A2753" t="str">
            <v>440651</v>
          </cell>
          <cell r="B2753" t="str">
            <v>Cuba em aço inoxidável simples de 600x400x400mm</v>
          </cell>
          <cell r="C2753" t="str">
            <v>un</v>
          </cell>
          <cell r="D2753">
            <v>619.04999999999995</v>
          </cell>
          <cell r="E2753">
            <v>11.94</v>
          </cell>
          <cell r="F2753">
            <v>630.99</v>
          </cell>
        </row>
        <row r="2754">
          <cell r="A2754" t="str">
            <v>440652</v>
          </cell>
          <cell r="B2754" t="str">
            <v>Cuba em aço inoxidável simples de 600x500x400mm</v>
          </cell>
          <cell r="C2754" t="str">
            <v>un</v>
          </cell>
          <cell r="D2754">
            <v>676.95</v>
          </cell>
          <cell r="E2754">
            <v>11.94</v>
          </cell>
          <cell r="F2754">
            <v>688.89</v>
          </cell>
        </row>
        <row r="2755">
          <cell r="A2755" t="str">
            <v>440657</v>
          </cell>
          <cell r="B2755" t="str">
            <v>Cuba em aço inoxidável simples de 700x600x450mm</v>
          </cell>
          <cell r="C2755" t="str">
            <v>un</v>
          </cell>
          <cell r="D2755">
            <v>956.45</v>
          </cell>
          <cell r="E2755">
            <v>11.94</v>
          </cell>
          <cell r="F2755">
            <v>968.39</v>
          </cell>
        </row>
        <row r="2756">
          <cell r="A2756" t="str">
            <v>440670</v>
          </cell>
          <cell r="B2756" t="str">
            <v>Cuba em aço inoxidável dupla de 715x400x140mm</v>
          </cell>
          <cell r="C2756" t="str">
            <v>un</v>
          </cell>
          <cell r="D2756">
            <v>240.23000000000002</v>
          </cell>
          <cell r="E2756">
            <v>11.94</v>
          </cell>
          <cell r="F2756">
            <v>252.17000000000002</v>
          </cell>
        </row>
        <row r="2757">
          <cell r="A2757" t="str">
            <v>440671</v>
          </cell>
          <cell r="B2757" t="str">
            <v>Cuba em aço inoxidável dupla de 835x340x140mm</v>
          </cell>
          <cell r="C2757" t="str">
            <v>un</v>
          </cell>
          <cell r="D2757">
            <v>240.23000000000002</v>
          </cell>
          <cell r="E2757">
            <v>11.94</v>
          </cell>
          <cell r="F2757">
            <v>252.17000000000002</v>
          </cell>
        </row>
        <row r="2758">
          <cell r="A2758" t="str">
            <v>440675</v>
          </cell>
          <cell r="B2758" t="str">
            <v>Cuba em aço inoxidável dupla de 1020x400x250mm</v>
          </cell>
          <cell r="C2758" t="str">
            <v>un</v>
          </cell>
          <cell r="D2758">
            <v>564.86</v>
          </cell>
          <cell r="E2758">
            <v>11.94</v>
          </cell>
          <cell r="F2758">
            <v>576.79999999999995</v>
          </cell>
        </row>
        <row r="2759">
          <cell r="A2759" t="str">
            <v>442001</v>
          </cell>
          <cell r="B2759" t="str">
            <v>Sifão plástico sanfonado universal de 1´</v>
          </cell>
          <cell r="C2759" t="str">
            <v>un</v>
          </cell>
          <cell r="D2759">
            <v>6.07</v>
          </cell>
          <cell r="E2759">
            <v>9.5500000000000007</v>
          </cell>
          <cell r="F2759">
            <v>15.620000000000001</v>
          </cell>
        </row>
        <row r="2760">
          <cell r="A2760" t="str">
            <v>442002</v>
          </cell>
          <cell r="B2760" t="str">
            <v>Recolocação de torneiras</v>
          </cell>
          <cell r="C2760" t="str">
            <v>un</v>
          </cell>
          <cell r="D2760">
            <v>0.04</v>
          </cell>
          <cell r="E2760">
            <v>11.94</v>
          </cell>
          <cell r="F2760">
            <v>11.98</v>
          </cell>
        </row>
        <row r="2761">
          <cell r="A2761" t="str">
            <v>442004</v>
          </cell>
          <cell r="B2761" t="str">
            <v>Recolocação de sifões</v>
          </cell>
          <cell r="C2761" t="str">
            <v>un</v>
          </cell>
          <cell r="D2761">
            <v>0.04</v>
          </cell>
          <cell r="E2761">
            <v>11.94</v>
          </cell>
          <cell r="F2761">
            <v>11.98</v>
          </cell>
        </row>
        <row r="2762">
          <cell r="A2762" t="str">
            <v>442006</v>
          </cell>
          <cell r="B2762" t="str">
            <v>Recolocação de aparelhos sanitários, incluindo acessórios</v>
          </cell>
          <cell r="C2762" t="str">
            <v>un</v>
          </cell>
          <cell r="D2762">
            <v>0.34</v>
          </cell>
          <cell r="E2762">
            <v>33.28</v>
          </cell>
          <cell r="F2762">
            <v>33.619999999999997</v>
          </cell>
        </row>
        <row r="2763">
          <cell r="A2763" t="str">
            <v>442008</v>
          </cell>
          <cell r="B2763" t="str">
            <v>Recolocação de caixas de descarga de sobrepor</v>
          </cell>
          <cell r="C2763" t="str">
            <v>un</v>
          </cell>
          <cell r="D2763">
            <v>0</v>
          </cell>
          <cell r="E2763">
            <v>59.7</v>
          </cell>
          <cell r="F2763">
            <v>59.7</v>
          </cell>
        </row>
        <row r="2764">
          <cell r="A2764" t="str">
            <v>442010</v>
          </cell>
          <cell r="B2764" t="str">
            <v>Engate flexível metálico DN= 1/2´</v>
          </cell>
          <cell r="C2764" t="str">
            <v>un</v>
          </cell>
          <cell r="D2764">
            <v>29.69</v>
          </cell>
          <cell r="E2764">
            <v>2.89</v>
          </cell>
          <cell r="F2764">
            <v>32.58</v>
          </cell>
        </row>
        <row r="2765">
          <cell r="A2765" t="str">
            <v>442011</v>
          </cell>
          <cell r="B2765" t="str">
            <v>Engate flexível de PVC DN= 1/2´</v>
          </cell>
          <cell r="C2765" t="str">
            <v>un</v>
          </cell>
          <cell r="D2765">
            <v>4.0599999999999996</v>
          </cell>
          <cell r="E2765">
            <v>2.89</v>
          </cell>
          <cell r="F2765">
            <v>6.95</v>
          </cell>
        </row>
        <row r="2766">
          <cell r="A2766" t="str">
            <v>442012</v>
          </cell>
          <cell r="B2766" t="str">
            <v>Canopla para válvula de descarga</v>
          </cell>
          <cell r="C2766" t="str">
            <v>un</v>
          </cell>
          <cell r="D2766">
            <v>65.78</v>
          </cell>
          <cell r="E2766">
            <v>1.6</v>
          </cell>
          <cell r="F2766">
            <v>67.38</v>
          </cell>
        </row>
        <row r="2767">
          <cell r="A2767" t="str">
            <v>442013</v>
          </cell>
          <cell r="B2767" t="str">
            <v>Tubo de ligação para mictório, DN= 1/2´</v>
          </cell>
          <cell r="C2767" t="str">
            <v>un</v>
          </cell>
          <cell r="D2767">
            <v>26.13</v>
          </cell>
          <cell r="E2767">
            <v>2.89</v>
          </cell>
          <cell r="F2767">
            <v>29.02</v>
          </cell>
        </row>
        <row r="2768">
          <cell r="A2768" t="str">
            <v>442015</v>
          </cell>
          <cell r="B2768" t="str">
            <v>Acabamento cromado para registro</v>
          </cell>
          <cell r="C2768" t="str">
            <v>un</v>
          </cell>
          <cell r="D2768">
            <v>23.62</v>
          </cell>
          <cell r="E2768">
            <v>1.6</v>
          </cell>
          <cell r="F2768">
            <v>25.22</v>
          </cell>
        </row>
        <row r="2769">
          <cell r="A2769" t="str">
            <v>442016</v>
          </cell>
          <cell r="B2769" t="str">
            <v>Botão para válvula de descarga</v>
          </cell>
          <cell r="C2769" t="str">
            <v>un</v>
          </cell>
          <cell r="D2769">
            <v>28.2</v>
          </cell>
          <cell r="E2769">
            <v>1.6</v>
          </cell>
          <cell r="F2769">
            <v>29.8</v>
          </cell>
        </row>
        <row r="2770">
          <cell r="A2770" t="str">
            <v>442018</v>
          </cell>
          <cell r="B2770" t="str">
            <v>Reparo para válvula de descarga</v>
          </cell>
          <cell r="C2770" t="str">
            <v>un</v>
          </cell>
          <cell r="D2770">
            <v>28.32</v>
          </cell>
          <cell r="E2770">
            <v>21.490000000000002</v>
          </cell>
          <cell r="F2770">
            <v>49.81</v>
          </cell>
        </row>
        <row r="2771">
          <cell r="A2771" t="str">
            <v>442020</v>
          </cell>
          <cell r="B2771" t="str">
            <v>Sifão de metal cromado de 1 1/2´ x 2´</v>
          </cell>
          <cell r="C2771" t="str">
            <v>un</v>
          </cell>
          <cell r="D2771">
            <v>83.49</v>
          </cell>
          <cell r="E2771">
            <v>11.94</v>
          </cell>
          <cell r="F2771">
            <v>95.43</v>
          </cell>
        </row>
        <row r="2772">
          <cell r="A2772" t="str">
            <v>442022</v>
          </cell>
          <cell r="B2772" t="str">
            <v>Sifão de metal cromado de 1´ x 1 1/2´</v>
          </cell>
          <cell r="C2772" t="str">
            <v>un</v>
          </cell>
          <cell r="D2772">
            <v>86.56</v>
          </cell>
          <cell r="E2772">
            <v>11.94</v>
          </cell>
          <cell r="F2772">
            <v>98.5</v>
          </cell>
        </row>
        <row r="2773">
          <cell r="A2773" t="str">
            <v>442023</v>
          </cell>
          <cell r="B2773" t="str">
            <v>Tubo de ligação para sanitário</v>
          </cell>
          <cell r="C2773" t="str">
            <v>un</v>
          </cell>
          <cell r="D2773">
            <v>18.55</v>
          </cell>
          <cell r="E2773">
            <v>2.89</v>
          </cell>
          <cell r="F2773">
            <v>21.44</v>
          </cell>
        </row>
        <row r="2774">
          <cell r="A2774" t="str">
            <v>442024</v>
          </cell>
          <cell r="B2774" t="str">
            <v>Sifão plástico com copo, rígido, de 1´ x 1 1/2´</v>
          </cell>
          <cell r="C2774" t="str">
            <v>un</v>
          </cell>
          <cell r="D2774">
            <v>9.6300000000000008</v>
          </cell>
          <cell r="E2774">
            <v>9.5500000000000007</v>
          </cell>
          <cell r="F2774">
            <v>19.18</v>
          </cell>
        </row>
        <row r="2775">
          <cell r="A2775" t="str">
            <v>442026</v>
          </cell>
          <cell r="B2775" t="str">
            <v>Sifão plástico com copo, rígido, de 1 1/4´ x 2´</v>
          </cell>
          <cell r="C2775" t="str">
            <v>un</v>
          </cell>
          <cell r="D2775">
            <v>11.450000000000001</v>
          </cell>
          <cell r="E2775">
            <v>9.5500000000000007</v>
          </cell>
          <cell r="F2775">
            <v>21</v>
          </cell>
        </row>
        <row r="2776">
          <cell r="A2776" t="str">
            <v>442028</v>
          </cell>
          <cell r="B2776" t="str">
            <v>Tampa de plástico para bacia sanitária</v>
          </cell>
          <cell r="C2776" t="str">
            <v>un</v>
          </cell>
          <cell r="D2776">
            <v>19.7</v>
          </cell>
          <cell r="E2776">
            <v>1.41</v>
          </cell>
          <cell r="F2776">
            <v>21.11</v>
          </cell>
        </row>
        <row r="2777">
          <cell r="A2777" t="str">
            <v>442030</v>
          </cell>
          <cell r="B2777" t="str">
            <v>Bolsa para bacia sanitária</v>
          </cell>
          <cell r="C2777" t="str">
            <v>un</v>
          </cell>
          <cell r="D2777">
            <v>2.4700000000000002</v>
          </cell>
          <cell r="E2777">
            <v>4.0599999999999996</v>
          </cell>
          <cell r="F2777">
            <v>6.53</v>
          </cell>
        </row>
        <row r="2778">
          <cell r="A2778" t="str">
            <v>442031</v>
          </cell>
          <cell r="B2778" t="str">
            <v>Filtro de pressão em ABS, para 360 l/h</v>
          </cell>
          <cell r="C2778" t="str">
            <v>un</v>
          </cell>
          <cell r="D2778">
            <v>258.22000000000003</v>
          </cell>
          <cell r="E2778">
            <v>16.64</v>
          </cell>
          <cell r="F2778">
            <v>274.86</v>
          </cell>
        </row>
        <row r="2779">
          <cell r="A2779" t="str">
            <v>442039</v>
          </cell>
          <cell r="B2779" t="str">
            <v>Válvula de PVC para lavatório</v>
          </cell>
          <cell r="C2779" t="str">
            <v>un</v>
          </cell>
          <cell r="D2779">
            <v>2.4700000000000002</v>
          </cell>
          <cell r="E2779">
            <v>0.94000000000000006</v>
          </cell>
          <cell r="F2779">
            <v>3.41</v>
          </cell>
        </row>
        <row r="2780">
          <cell r="A2780" t="str">
            <v>442062</v>
          </cell>
          <cell r="B2780" t="str">
            <v>Válvula americana</v>
          </cell>
          <cell r="C2780" t="str">
            <v>un</v>
          </cell>
          <cell r="D2780">
            <v>24.8</v>
          </cell>
          <cell r="E2780">
            <v>0.97</v>
          </cell>
          <cell r="F2780">
            <v>25.77</v>
          </cell>
        </row>
        <row r="2781">
          <cell r="A2781" t="str">
            <v>442064</v>
          </cell>
          <cell r="B2781" t="str">
            <v>Válvula de metal cromado de 1 1/2´</v>
          </cell>
          <cell r="C2781" t="str">
            <v>un</v>
          </cell>
          <cell r="D2781">
            <v>41.76</v>
          </cell>
          <cell r="E2781">
            <v>4.78</v>
          </cell>
          <cell r="F2781">
            <v>46.54</v>
          </cell>
        </row>
        <row r="2782">
          <cell r="A2782" t="str">
            <v>442065</v>
          </cell>
          <cell r="B2782" t="str">
            <v>Válvula de metal cromado de 1´</v>
          </cell>
          <cell r="C2782" t="str">
            <v>un</v>
          </cell>
          <cell r="D2782">
            <v>20.88</v>
          </cell>
          <cell r="E2782">
            <v>4.78</v>
          </cell>
          <cell r="F2782">
            <v>25.66</v>
          </cell>
        </row>
        <row r="2783">
          <cell r="A2783" t="str">
            <v>442070</v>
          </cell>
          <cell r="B2783" t="str">
            <v>Espargidor de ferro galvanizado para mictório tipo cocho</v>
          </cell>
          <cell r="C2783" t="str">
            <v>m</v>
          </cell>
          <cell r="D2783">
            <v>10.47</v>
          </cell>
          <cell r="E2783">
            <v>26.27</v>
          </cell>
          <cell r="F2783">
            <v>36.74</v>
          </cell>
        </row>
        <row r="2784">
          <cell r="A2784" t="str">
            <v>450102</v>
          </cell>
          <cell r="B2784" t="str">
            <v>Entrada completa de água com abrigo e registro de gaveta, DN= 3/4´</v>
          </cell>
          <cell r="C2784" t="str">
            <v>un</v>
          </cell>
          <cell r="D2784">
            <v>383.98</v>
          </cell>
          <cell r="E2784">
            <v>289.92</v>
          </cell>
          <cell r="F2784">
            <v>673.9</v>
          </cell>
        </row>
        <row r="2785">
          <cell r="A2785" t="str">
            <v>450103</v>
          </cell>
          <cell r="B2785" t="str">
            <v>Entrada completa de água com abrigo e registro de gaveta, DN= 3´</v>
          </cell>
          <cell r="C2785" t="str">
            <v>un</v>
          </cell>
          <cell r="D2785">
            <v>1526.31</v>
          </cell>
          <cell r="E2785">
            <v>507.7</v>
          </cell>
          <cell r="F2785">
            <v>2034.01</v>
          </cell>
        </row>
        <row r="2786">
          <cell r="A2786" t="str">
            <v>450104</v>
          </cell>
          <cell r="B2786" t="str">
            <v>Entrada completa de água com abrigo e registro de gaveta, DN= 1´</v>
          </cell>
          <cell r="C2786" t="str">
            <v>un</v>
          </cell>
          <cell r="D2786">
            <v>404.01</v>
          </cell>
          <cell r="E2786">
            <v>289.92</v>
          </cell>
          <cell r="F2786">
            <v>693.93000000000006</v>
          </cell>
        </row>
        <row r="2787">
          <cell r="A2787" t="str">
            <v>450105</v>
          </cell>
          <cell r="B2787" t="str">
            <v>Entrada completa de água com abrigo e registro de gaveta, DN= 2´</v>
          </cell>
          <cell r="C2787" t="str">
            <v>un</v>
          </cell>
          <cell r="D2787">
            <v>1223.55</v>
          </cell>
          <cell r="E2787">
            <v>507.7</v>
          </cell>
          <cell r="F2787">
            <v>1731.25</v>
          </cell>
        </row>
        <row r="2788">
          <cell r="A2788" t="str">
            <v>450106</v>
          </cell>
          <cell r="B2788" t="str">
            <v>Entrada completa de água com abrigo e registro de gaveta, DN= 1 1/2´</v>
          </cell>
          <cell r="C2788" t="str">
            <v>un</v>
          </cell>
          <cell r="D2788">
            <v>1164.1099999999999</v>
          </cell>
          <cell r="E2788">
            <v>507.7</v>
          </cell>
          <cell r="F2788">
            <v>1671.81</v>
          </cell>
        </row>
        <row r="2789">
          <cell r="A2789" t="str">
            <v>450108</v>
          </cell>
          <cell r="B2789" t="str">
            <v>Entrada completa de água com abrigo e registro de gaveta, DN= 2 1/2´</v>
          </cell>
          <cell r="C2789" t="str">
            <v>un</v>
          </cell>
          <cell r="D2789">
            <v>1370.26</v>
          </cell>
          <cell r="E2789">
            <v>507.7</v>
          </cell>
          <cell r="F2789">
            <v>1877.96</v>
          </cell>
        </row>
        <row r="2790">
          <cell r="A2790" t="str">
            <v>450202</v>
          </cell>
          <cell r="B2790" t="str">
            <v>Entrada completa de gás GLP domiciliar com 2 bujões de 13 kg</v>
          </cell>
          <cell r="C2790" t="str">
            <v>un</v>
          </cell>
          <cell r="D2790">
            <v>778.28</v>
          </cell>
          <cell r="E2790">
            <v>366.41</v>
          </cell>
          <cell r="F2790">
            <v>1144.69</v>
          </cell>
        </row>
        <row r="2791">
          <cell r="A2791" t="str">
            <v>450204</v>
          </cell>
          <cell r="B2791" t="str">
            <v>Entrada completa de gás GLP com 2 cilíndros de 45 kg</v>
          </cell>
          <cell r="C2791" t="str">
            <v>un</v>
          </cell>
          <cell r="D2791">
            <v>2415.9499999999998</v>
          </cell>
          <cell r="E2791">
            <v>787.33</v>
          </cell>
          <cell r="F2791">
            <v>3203.28</v>
          </cell>
        </row>
        <row r="2792">
          <cell r="A2792" t="str">
            <v>450206</v>
          </cell>
          <cell r="B2792" t="str">
            <v>Entrada completa de gás GLP com 4 cilíndros de 45 kg</v>
          </cell>
          <cell r="C2792" t="str">
            <v>un</v>
          </cell>
          <cell r="D2792">
            <v>4025.01</v>
          </cell>
          <cell r="E2792">
            <v>1037.78</v>
          </cell>
          <cell r="F2792">
            <v>5062.79</v>
          </cell>
        </row>
        <row r="2793">
          <cell r="A2793" t="str">
            <v>450208</v>
          </cell>
          <cell r="B2793" t="str">
            <v>Entrada completa de gás GLP com 6 cilíndros de 45 kg</v>
          </cell>
          <cell r="C2793" t="str">
            <v>un</v>
          </cell>
          <cell r="D2793">
            <v>5625.92</v>
          </cell>
          <cell r="E2793">
            <v>1258.1099999999999</v>
          </cell>
          <cell r="F2793">
            <v>6884.03</v>
          </cell>
        </row>
        <row r="2794">
          <cell r="A2794" t="str">
            <v>450220</v>
          </cell>
          <cell r="B2794" t="str">
            <v>Abrigo padronizado de gás GLP encanado</v>
          </cell>
          <cell r="C2794" t="str">
            <v>un</v>
          </cell>
          <cell r="D2794">
            <v>269.70999999999998</v>
          </cell>
          <cell r="E2794">
            <v>249.78</v>
          </cell>
          <cell r="F2794">
            <v>519.49</v>
          </cell>
        </row>
        <row r="2795">
          <cell r="A2795" t="str">
            <v>450301</v>
          </cell>
          <cell r="B2795" t="str">
            <v>Hidrômetro em ferro fundido, diâmetro 50 mm (2´)</v>
          </cell>
          <cell r="C2795" t="str">
            <v>un</v>
          </cell>
          <cell r="D2795">
            <v>1680.24</v>
          </cell>
          <cell r="E2795">
            <v>17.91</v>
          </cell>
          <cell r="F2795">
            <v>1698.15</v>
          </cell>
        </row>
        <row r="2796">
          <cell r="A2796" t="str">
            <v>450302</v>
          </cell>
          <cell r="B2796" t="str">
            <v>Hidrômetro em ferro fundido, diâmetro 80 mm (3´)</v>
          </cell>
          <cell r="C2796" t="str">
            <v>un</v>
          </cell>
          <cell r="D2796">
            <v>2268.65</v>
          </cell>
          <cell r="E2796">
            <v>17.91</v>
          </cell>
          <cell r="F2796">
            <v>2286.56</v>
          </cell>
        </row>
        <row r="2797">
          <cell r="A2797" t="str">
            <v>450303</v>
          </cell>
          <cell r="B2797" t="str">
            <v>Hidrômetro em ferro fundido, diâmetro 100 mm (4´)</v>
          </cell>
          <cell r="C2797" t="str">
            <v>un</v>
          </cell>
          <cell r="D2797">
            <v>2672.48</v>
          </cell>
          <cell r="E2797">
            <v>17.91</v>
          </cell>
          <cell r="F2797">
            <v>2690.39</v>
          </cell>
        </row>
        <row r="2798">
          <cell r="A2798" t="str">
            <v>450304</v>
          </cell>
          <cell r="B2798" t="str">
            <v>Hidrômetro em ferro fundido, diâmetro 150 mm (6´)</v>
          </cell>
          <cell r="C2798" t="str">
            <v>un</v>
          </cell>
          <cell r="D2798">
            <v>4222.99</v>
          </cell>
          <cell r="E2798">
            <v>17.91</v>
          </cell>
          <cell r="F2798">
            <v>4240.8999999999996</v>
          </cell>
        </row>
        <row r="2799">
          <cell r="A2799" t="str">
            <v>450310</v>
          </cell>
          <cell r="B2799" t="str">
            <v>Hidrômetro em bronze, diâmetro de 25 mm (1´)</v>
          </cell>
          <cell r="C2799" t="str">
            <v>cj</v>
          </cell>
          <cell r="D2799">
            <v>391.04</v>
          </cell>
          <cell r="E2799">
            <v>28.66</v>
          </cell>
          <cell r="F2799">
            <v>419.7</v>
          </cell>
        </row>
        <row r="2800">
          <cell r="A2800" t="str">
            <v>450311</v>
          </cell>
          <cell r="B2800" t="str">
            <v>Hidrômetro em bronze, diâmetro de 40 mm (1 1/2´)</v>
          </cell>
          <cell r="C2800" t="str">
            <v>cj</v>
          </cell>
          <cell r="D2800">
            <v>687.33</v>
          </cell>
          <cell r="E2800">
            <v>28.66</v>
          </cell>
          <cell r="F2800">
            <v>715.99</v>
          </cell>
        </row>
        <row r="2801">
          <cell r="A2801" t="str">
            <v>450320</v>
          </cell>
          <cell r="B2801" t="str">
            <v>Filtro tipo cesto para hidrômetro de 50 mm (2´)</v>
          </cell>
          <cell r="C2801" t="str">
            <v>un</v>
          </cell>
          <cell r="D2801">
            <v>946.62</v>
          </cell>
          <cell r="E2801">
            <v>17.91</v>
          </cell>
          <cell r="F2801">
            <v>964.53</v>
          </cell>
        </row>
        <row r="2802">
          <cell r="A2802" t="str">
            <v>450321</v>
          </cell>
          <cell r="B2802" t="str">
            <v>Filtro tipo cesto para hidrômetro de 80 mm (3´)</v>
          </cell>
          <cell r="C2802" t="str">
            <v>un</v>
          </cell>
          <cell r="D2802">
            <v>1382.43</v>
          </cell>
          <cell r="E2802">
            <v>17.91</v>
          </cell>
          <cell r="F2802">
            <v>1400.34</v>
          </cell>
        </row>
        <row r="2803">
          <cell r="A2803" t="str">
            <v>450322</v>
          </cell>
          <cell r="B2803" t="str">
            <v>Filtro tipo cesto para hidrômetro de 100 mm (4´)</v>
          </cell>
          <cell r="C2803" t="str">
            <v>un</v>
          </cell>
          <cell r="D2803">
            <v>1744.6000000000001</v>
          </cell>
          <cell r="E2803">
            <v>17.91</v>
          </cell>
          <cell r="F2803">
            <v>1762.51</v>
          </cell>
        </row>
        <row r="2804">
          <cell r="A2804" t="str">
            <v>450323</v>
          </cell>
          <cell r="B2804" t="str">
            <v>Filtro tipo cesto para hidrômetro de 150 mm (6´)</v>
          </cell>
          <cell r="C2804" t="str">
            <v>un</v>
          </cell>
          <cell r="D2804">
            <v>3211.9500000000003</v>
          </cell>
          <cell r="E2804">
            <v>17.91</v>
          </cell>
          <cell r="F2804">
            <v>3229.86</v>
          </cell>
        </row>
        <row r="2805">
          <cell r="A2805" t="str">
            <v>452002</v>
          </cell>
          <cell r="B2805" t="str">
            <v>Cilíndro de gás (GLP) de 45 kg, com carga</v>
          </cell>
          <cell r="C2805" t="str">
            <v>un</v>
          </cell>
          <cell r="D2805">
            <v>499.55</v>
          </cell>
          <cell r="E2805">
            <v>0</v>
          </cell>
          <cell r="F2805">
            <v>499.55</v>
          </cell>
        </row>
        <row r="2806">
          <cell r="A2806" t="str">
            <v>460101</v>
          </cell>
          <cell r="B2806" t="str">
            <v>Tubo de PVC rígido, DN= 20 mm, (1/2´), inclusive conexões</v>
          </cell>
          <cell r="C2806" t="str">
            <v>m</v>
          </cell>
          <cell r="D2806">
            <v>4.47</v>
          </cell>
          <cell r="E2806">
            <v>11.94</v>
          </cell>
          <cell r="F2806">
            <v>16.41</v>
          </cell>
        </row>
        <row r="2807">
          <cell r="A2807" t="str">
            <v>460102</v>
          </cell>
          <cell r="B2807" t="str">
            <v>Tubo de PVC rígido, DN= 25 mm, (3/4´), inclusive conexões</v>
          </cell>
          <cell r="C2807" t="str">
            <v>m</v>
          </cell>
          <cell r="D2807">
            <v>6.04</v>
          </cell>
          <cell r="E2807">
            <v>11.94</v>
          </cell>
          <cell r="F2807">
            <v>17.98</v>
          </cell>
        </row>
        <row r="2808">
          <cell r="A2808" t="str">
            <v>460103</v>
          </cell>
          <cell r="B2808" t="str">
            <v>Tubo de PVC rígido, DN= 32 mm, (1´), inclusive conexões</v>
          </cell>
          <cell r="C2808" t="str">
            <v>m</v>
          </cell>
          <cell r="D2808">
            <v>9.93</v>
          </cell>
          <cell r="E2808">
            <v>11.94</v>
          </cell>
          <cell r="F2808">
            <v>21.87</v>
          </cell>
        </row>
        <row r="2809">
          <cell r="A2809" t="str">
            <v>460104</v>
          </cell>
          <cell r="B2809" t="str">
            <v>Tubo de PVC rígido, DN= 40 mm, (1 1/4´), inclusive conexões</v>
          </cell>
          <cell r="C2809" t="str">
            <v>m</v>
          </cell>
          <cell r="D2809">
            <v>13.47</v>
          </cell>
          <cell r="E2809">
            <v>14.33</v>
          </cell>
          <cell r="F2809">
            <v>27.8</v>
          </cell>
        </row>
        <row r="2810">
          <cell r="A2810" t="str">
            <v>460105</v>
          </cell>
          <cell r="B2810" t="str">
            <v>Tubo de PVC rígido, DN= 50 mm, (1 1/2´), inclusive conexões</v>
          </cell>
          <cell r="C2810" t="str">
            <v>m</v>
          </cell>
          <cell r="D2810">
            <v>15.41</v>
          </cell>
          <cell r="E2810">
            <v>14.33</v>
          </cell>
          <cell r="F2810">
            <v>29.740000000000002</v>
          </cell>
        </row>
        <row r="2811">
          <cell r="A2811" t="str">
            <v>460106</v>
          </cell>
          <cell r="B2811" t="str">
            <v>Tubo de PVC rígido, DN= 60 mm, (2´), inclusive conexões</v>
          </cell>
          <cell r="C2811" t="str">
            <v>m</v>
          </cell>
          <cell r="D2811">
            <v>21.63</v>
          </cell>
          <cell r="E2811">
            <v>19.100000000000001</v>
          </cell>
          <cell r="F2811">
            <v>40.729999999999997</v>
          </cell>
        </row>
        <row r="2812">
          <cell r="A2812" t="str">
            <v>460107</v>
          </cell>
          <cell r="B2812" t="str">
            <v>Tubo de PVC rígido, DN= 75 mm, (2 1/2´), inclusive conexões</v>
          </cell>
          <cell r="C2812" t="str">
            <v>m</v>
          </cell>
          <cell r="D2812">
            <v>31.11</v>
          </cell>
          <cell r="E2812">
            <v>19.100000000000001</v>
          </cell>
          <cell r="F2812">
            <v>50.21</v>
          </cell>
        </row>
        <row r="2813">
          <cell r="A2813" t="str">
            <v>460108</v>
          </cell>
          <cell r="B2813" t="str">
            <v>Tubo de PVC rígido, DN= 85 mm, (3´), inclusive conexões</v>
          </cell>
          <cell r="C2813" t="str">
            <v>m</v>
          </cell>
          <cell r="D2813">
            <v>36.28</v>
          </cell>
          <cell r="E2813">
            <v>21.490000000000002</v>
          </cell>
          <cell r="F2813">
            <v>57.77</v>
          </cell>
        </row>
        <row r="2814">
          <cell r="A2814" t="str">
            <v>460109</v>
          </cell>
          <cell r="B2814" t="str">
            <v>Tubo de PVC rígido, DN= 110 mm, (4´), inclusive conexões</v>
          </cell>
          <cell r="C2814" t="str">
            <v>m</v>
          </cell>
          <cell r="D2814">
            <v>53.2</v>
          </cell>
          <cell r="E2814">
            <v>23.88</v>
          </cell>
          <cell r="F2814">
            <v>77.08</v>
          </cell>
        </row>
        <row r="2815">
          <cell r="A2815" t="str">
            <v>460201</v>
          </cell>
          <cell r="B2815" t="str">
            <v>Tubo de PVC rígido, pontas lisas, DN= 40 mm, inclusive conexões</v>
          </cell>
          <cell r="C2815" t="str">
            <v>m</v>
          </cell>
          <cell r="D2815">
            <v>8.69</v>
          </cell>
          <cell r="E2815">
            <v>19.100000000000001</v>
          </cell>
          <cell r="F2815">
            <v>27.79</v>
          </cell>
        </row>
        <row r="2816">
          <cell r="A2816" t="str">
            <v>460205</v>
          </cell>
          <cell r="B2816" t="str">
            <v>Tubo de PVC rígido, PxB com anel de borracha, DN= 50 mm, inclusive conexões</v>
          </cell>
          <cell r="C2816" t="str">
            <v>m</v>
          </cell>
          <cell r="D2816">
            <v>7.74</v>
          </cell>
          <cell r="E2816">
            <v>19.100000000000001</v>
          </cell>
          <cell r="F2816">
            <v>26.84</v>
          </cell>
        </row>
        <row r="2817">
          <cell r="A2817" t="str">
            <v>460206</v>
          </cell>
          <cell r="B2817" t="str">
            <v>Tubo de PVC rígido, PxB com anel de borracha, DN= 75 mm, inclusive conexões</v>
          </cell>
          <cell r="C2817" t="str">
            <v>m</v>
          </cell>
          <cell r="D2817">
            <v>10.039999999999999</v>
          </cell>
          <cell r="E2817">
            <v>21.490000000000002</v>
          </cell>
          <cell r="F2817">
            <v>31.53</v>
          </cell>
        </row>
        <row r="2818">
          <cell r="A2818" t="str">
            <v>460207</v>
          </cell>
          <cell r="B2818" t="str">
            <v>Tubo de PVC rígido, PxB com anel de borracha, DN= 100 mm, inclusive conexões</v>
          </cell>
          <cell r="C2818" t="str">
            <v>m</v>
          </cell>
          <cell r="D2818">
            <v>10.69</v>
          </cell>
          <cell r="E2818">
            <v>23.88</v>
          </cell>
          <cell r="F2818">
            <v>34.57</v>
          </cell>
        </row>
        <row r="2819">
          <cell r="A2819" t="str">
            <v>460304</v>
          </cell>
          <cell r="B2819" t="str">
            <v>Tubo de PVC rígido série R, tipo PxB com anel de borracha, DN= 75 mm, inclusive conexões</v>
          </cell>
          <cell r="C2819" t="str">
            <v>m</v>
          </cell>
          <cell r="D2819">
            <v>12.63</v>
          </cell>
          <cell r="E2819">
            <v>21.490000000000002</v>
          </cell>
          <cell r="F2819">
            <v>34.119999999999997</v>
          </cell>
        </row>
        <row r="2820">
          <cell r="A2820" t="str">
            <v>460305</v>
          </cell>
          <cell r="B2820" t="str">
            <v>Tubo de PVC rígido série R, tipo PxB com anel de borracha, DN= 100 mm, inclusive conexões</v>
          </cell>
          <cell r="C2820" t="str">
            <v>m</v>
          </cell>
          <cell r="D2820">
            <v>18.62</v>
          </cell>
          <cell r="E2820">
            <v>23.88</v>
          </cell>
          <cell r="F2820">
            <v>42.5</v>
          </cell>
        </row>
        <row r="2821">
          <cell r="A2821" t="str">
            <v>460306</v>
          </cell>
          <cell r="B2821" t="str">
            <v>Tubo de PVC rígido série R, tipo PxB com anel de borracha, DN= 150 mm, inclusive conexões</v>
          </cell>
          <cell r="C2821" t="str">
            <v>m</v>
          </cell>
          <cell r="D2821">
            <v>40.42</v>
          </cell>
          <cell r="E2821">
            <v>28.66</v>
          </cell>
          <cell r="F2821">
            <v>69.08</v>
          </cell>
        </row>
        <row r="2822">
          <cell r="A2822" t="str">
            <v>460308</v>
          </cell>
          <cell r="B2822" t="str">
            <v>Tubo de PVC rígido série R, ponta lisa, DN= 40 mm, inclusive conexões</v>
          </cell>
          <cell r="C2822" t="str">
            <v>m</v>
          </cell>
          <cell r="D2822">
            <v>6.32</v>
          </cell>
          <cell r="E2822">
            <v>19.100000000000001</v>
          </cell>
          <cell r="F2822">
            <v>25.42</v>
          </cell>
        </row>
        <row r="2823">
          <cell r="A2823" t="str">
            <v>460309</v>
          </cell>
          <cell r="B2823" t="str">
            <v>Tubo de PVC rígido série R, tipo PxB com anel de borracha, DN= 50 mm, inclusive conexões</v>
          </cell>
          <cell r="C2823" t="str">
            <v>m</v>
          </cell>
          <cell r="D2823">
            <v>8.7100000000000009</v>
          </cell>
          <cell r="E2823">
            <v>19.100000000000001</v>
          </cell>
          <cell r="F2823">
            <v>27.810000000000002</v>
          </cell>
        </row>
        <row r="2824">
          <cell r="A2824" t="str">
            <v>460401</v>
          </cell>
          <cell r="B2824" t="str">
            <v>Tubo de PVC rígido tipo PBA classe 15, DN= 50mm, (DE= 60mm), inclusive conexões</v>
          </cell>
          <cell r="C2824" t="str">
            <v>m</v>
          </cell>
          <cell r="D2824">
            <v>8</v>
          </cell>
          <cell r="E2824">
            <v>8.32</v>
          </cell>
          <cell r="F2824">
            <v>16.32</v>
          </cell>
        </row>
        <row r="2825">
          <cell r="A2825" t="str">
            <v>460402</v>
          </cell>
          <cell r="B2825" t="str">
            <v>Tubo de PVC rígido tipo PBA classe 15, DN= 75mm, (DE= 85mm), inclusive conexões</v>
          </cell>
          <cell r="C2825" t="str">
            <v>m</v>
          </cell>
          <cell r="D2825">
            <v>13.76</v>
          </cell>
          <cell r="E2825">
            <v>8.32</v>
          </cell>
          <cell r="F2825">
            <v>22.080000000000002</v>
          </cell>
        </row>
        <row r="2826">
          <cell r="A2826" t="str">
            <v>460403</v>
          </cell>
          <cell r="B2826" t="str">
            <v>Tubo de PVC rígido tipo PBA classe 15, DN= 100mm, (DE= 110mm), inclusive conexões</v>
          </cell>
          <cell r="C2826" t="str">
            <v>m</v>
          </cell>
          <cell r="D2826">
            <v>28.59</v>
          </cell>
          <cell r="E2826">
            <v>8.32</v>
          </cell>
          <cell r="F2826">
            <v>36.909999999999997</v>
          </cell>
        </row>
        <row r="2827">
          <cell r="A2827" t="str">
            <v>460404</v>
          </cell>
          <cell r="B2827" t="str">
            <v>Tubo de PVC rígido DEFoFo, DN= 100mm (DE= 118mm), inclusive conexões</v>
          </cell>
          <cell r="C2827" t="str">
            <v>m</v>
          </cell>
          <cell r="D2827">
            <v>25.87</v>
          </cell>
          <cell r="E2827">
            <v>8.32</v>
          </cell>
          <cell r="F2827">
            <v>34.19</v>
          </cell>
        </row>
        <row r="2828">
          <cell r="A2828" t="str">
            <v>460405</v>
          </cell>
          <cell r="B2828" t="str">
            <v>Tubo de PVC rígido DEFoFo, DN= 150mm (DE= 170mm), inclusive conexões</v>
          </cell>
          <cell r="C2828" t="str">
            <v>m</v>
          </cell>
          <cell r="D2828">
            <v>52.120000000000005</v>
          </cell>
          <cell r="E2828">
            <v>8.32</v>
          </cell>
          <cell r="F2828">
            <v>60.44</v>
          </cell>
        </row>
        <row r="2829">
          <cell r="A2829" t="str">
            <v>460407</v>
          </cell>
          <cell r="B2829" t="str">
            <v>Tubo de PVC rígido DEFoFo, DN= 200mm (DE= 222mm), inclusive conexões</v>
          </cell>
          <cell r="C2829" t="str">
            <v>m</v>
          </cell>
          <cell r="D2829">
            <v>83.04</v>
          </cell>
          <cell r="E2829">
            <v>16.64</v>
          </cell>
          <cell r="F2829">
            <v>99.68</v>
          </cell>
        </row>
        <row r="2830">
          <cell r="A2830" t="str">
            <v>460408</v>
          </cell>
          <cell r="B2830" t="str">
            <v>Tubo de PVC rígido DEFoFo, DN= 250mm (DE= 274mm), inclusive conexões</v>
          </cell>
          <cell r="C2830" t="str">
            <v>m</v>
          </cell>
          <cell r="D2830">
            <v>128.91</v>
          </cell>
          <cell r="E2830">
            <v>16.64</v>
          </cell>
          <cell r="F2830">
            <v>145.55000000000001</v>
          </cell>
        </row>
        <row r="2831">
          <cell r="A2831" t="str">
            <v>460409</v>
          </cell>
          <cell r="B2831" t="str">
            <v>Tubo de PVC rígido DEFoFo, DN= 300mm (DE= 326mm), inclusive conexões</v>
          </cell>
          <cell r="C2831" t="str">
            <v>m</v>
          </cell>
          <cell r="D2831">
            <v>182.51</v>
          </cell>
          <cell r="E2831">
            <v>16.64</v>
          </cell>
          <cell r="F2831">
            <v>199.15</v>
          </cell>
        </row>
        <row r="2832">
          <cell r="A2832" t="str">
            <v>460502</v>
          </cell>
          <cell r="B2832" t="str">
            <v>Tubo PVC rígido, junta elástica, tipo Vinilfort, DN= 100 mm, inclusive conexões</v>
          </cell>
          <cell r="C2832" t="str">
            <v>m</v>
          </cell>
          <cell r="D2832">
            <v>11.17</v>
          </cell>
          <cell r="E2832">
            <v>8.32</v>
          </cell>
          <cell r="F2832">
            <v>19.489999999999998</v>
          </cell>
        </row>
        <row r="2833">
          <cell r="A2833" t="str">
            <v>460504</v>
          </cell>
          <cell r="B2833" t="str">
            <v>Tubo PVC rígido, junta elástica, tipo Vinilfort, DN= 150 mm, inclusive conexões</v>
          </cell>
          <cell r="C2833" t="str">
            <v>m</v>
          </cell>
          <cell r="D2833">
            <v>23.11</v>
          </cell>
          <cell r="E2833">
            <v>8.32</v>
          </cell>
          <cell r="F2833">
            <v>31.43</v>
          </cell>
        </row>
        <row r="2834">
          <cell r="A2834" t="str">
            <v>460505</v>
          </cell>
          <cell r="B2834" t="str">
            <v>Tubo PVC rígido, junta elástica, tipo Vinilfort, DN= 200 mm, inclusive conexões</v>
          </cell>
          <cell r="C2834" t="str">
            <v>m</v>
          </cell>
          <cell r="D2834">
            <v>37.58</v>
          </cell>
          <cell r="E2834">
            <v>16.64</v>
          </cell>
          <cell r="F2834">
            <v>54.22</v>
          </cell>
        </row>
        <row r="2835">
          <cell r="A2835" t="str">
            <v>460506</v>
          </cell>
          <cell r="B2835" t="str">
            <v>Tubo PVC rígido, junta elástica, tipo Vinilfort, DN= 250 mm, inclusive conexões</v>
          </cell>
          <cell r="C2835" t="str">
            <v>m</v>
          </cell>
          <cell r="D2835">
            <v>61.92</v>
          </cell>
          <cell r="E2835">
            <v>16.64</v>
          </cell>
          <cell r="F2835">
            <v>78.56</v>
          </cell>
        </row>
        <row r="2836">
          <cell r="A2836" t="str">
            <v>460507</v>
          </cell>
          <cell r="B2836" t="str">
            <v>Tubo PVC rígido, junta elástica, tipo Vinilfort, DN= 300 mm, inclusive conexões</v>
          </cell>
          <cell r="C2836" t="str">
            <v>m</v>
          </cell>
          <cell r="D2836">
            <v>98.02</v>
          </cell>
          <cell r="E2836">
            <v>16.64</v>
          </cell>
          <cell r="F2836">
            <v>114.66</v>
          </cell>
        </row>
        <row r="2837">
          <cell r="A2837" t="str">
            <v>460508</v>
          </cell>
          <cell r="B2837" t="str">
            <v>Tubo PVC rígido, junta elástica, tipo Vinilfort, DN= 350 mm, inclusive conexões</v>
          </cell>
          <cell r="C2837" t="str">
            <v>m</v>
          </cell>
          <cell r="D2837">
            <v>134.84</v>
          </cell>
          <cell r="E2837">
            <v>16.64</v>
          </cell>
          <cell r="F2837">
            <v>151.47999999999999</v>
          </cell>
        </row>
        <row r="2838">
          <cell r="A2838" t="str">
            <v>460509</v>
          </cell>
          <cell r="B2838" t="str">
            <v>Tubo PVC rígido, junta elástica, tipo Vinilfort, DN= 400 mm, inclusive conexões</v>
          </cell>
          <cell r="C2838" t="str">
            <v>m</v>
          </cell>
          <cell r="D2838">
            <v>161.24</v>
          </cell>
          <cell r="E2838">
            <v>16.64</v>
          </cell>
          <cell r="F2838">
            <v>177.88</v>
          </cell>
        </row>
        <row r="2839">
          <cell r="A2839" t="str">
            <v>460701</v>
          </cell>
          <cell r="B2839" t="str">
            <v>Tubo de ferro galvanizado DN= 1/2´, inclusive conexões</v>
          </cell>
          <cell r="C2839" t="str">
            <v>m</v>
          </cell>
          <cell r="D2839">
            <v>13.040000000000001</v>
          </cell>
          <cell r="E2839">
            <v>23.88</v>
          </cell>
          <cell r="F2839">
            <v>36.92</v>
          </cell>
        </row>
        <row r="2840">
          <cell r="A2840" t="str">
            <v>460702</v>
          </cell>
          <cell r="B2840" t="str">
            <v>Tubo de ferro galvanizado DN= 3/4´, inclusive conexões</v>
          </cell>
          <cell r="C2840" t="str">
            <v>m</v>
          </cell>
          <cell r="D2840">
            <v>15.950000000000001</v>
          </cell>
          <cell r="E2840">
            <v>26.27</v>
          </cell>
          <cell r="F2840">
            <v>42.22</v>
          </cell>
        </row>
        <row r="2841">
          <cell r="A2841" t="str">
            <v>460703</v>
          </cell>
          <cell r="B2841" t="str">
            <v>Tubo de ferro galvanizado DN= 1´, inclusive conexões</v>
          </cell>
          <cell r="C2841" t="str">
            <v>m</v>
          </cell>
          <cell r="D2841">
            <v>22.61</v>
          </cell>
          <cell r="E2841">
            <v>31.04</v>
          </cell>
          <cell r="F2841">
            <v>53.65</v>
          </cell>
        </row>
        <row r="2842">
          <cell r="A2842" t="str">
            <v>460704</v>
          </cell>
          <cell r="B2842" t="str">
            <v>Tubo de ferro galvanizado DN= 1 1/4´, inclusive conexões</v>
          </cell>
          <cell r="C2842" t="str">
            <v>m</v>
          </cell>
          <cell r="D2842">
            <v>29.11</v>
          </cell>
          <cell r="E2842">
            <v>33.43</v>
          </cell>
          <cell r="F2842">
            <v>62.54</v>
          </cell>
        </row>
        <row r="2843">
          <cell r="A2843" t="str">
            <v>460705</v>
          </cell>
          <cell r="B2843" t="str">
            <v>Tubo de ferro galvanizado DN= 1 1/2´, inclusive conexões</v>
          </cell>
          <cell r="C2843" t="str">
            <v>m</v>
          </cell>
          <cell r="D2843">
            <v>31.220000000000002</v>
          </cell>
          <cell r="E2843">
            <v>38.21</v>
          </cell>
          <cell r="F2843">
            <v>69.430000000000007</v>
          </cell>
        </row>
        <row r="2844">
          <cell r="A2844" t="str">
            <v>460706</v>
          </cell>
          <cell r="B2844" t="str">
            <v>Tubo de ferro galvanizado DN= 2´, inclusive conexões</v>
          </cell>
          <cell r="C2844" t="str">
            <v>m</v>
          </cell>
          <cell r="D2844">
            <v>43.93</v>
          </cell>
          <cell r="E2844">
            <v>42.980000000000004</v>
          </cell>
          <cell r="F2844">
            <v>86.91</v>
          </cell>
        </row>
        <row r="2845">
          <cell r="A2845" t="str">
            <v>460707</v>
          </cell>
          <cell r="B2845" t="str">
            <v>Tubo de ferro galvanizado DN= 2 1/2´, inclusive conexões</v>
          </cell>
          <cell r="C2845" t="str">
            <v>m</v>
          </cell>
          <cell r="D2845">
            <v>56.18</v>
          </cell>
          <cell r="E2845">
            <v>47.76</v>
          </cell>
          <cell r="F2845">
            <v>103.94</v>
          </cell>
        </row>
        <row r="2846">
          <cell r="A2846" t="str">
            <v>460708</v>
          </cell>
          <cell r="B2846" t="str">
            <v>Tubo de ferro galvanizado DN= 3´, inclusive conexões</v>
          </cell>
          <cell r="C2846" t="str">
            <v>m</v>
          </cell>
          <cell r="D2846">
            <v>66.209999999999994</v>
          </cell>
          <cell r="E2846">
            <v>53.730000000000004</v>
          </cell>
          <cell r="F2846">
            <v>119.94</v>
          </cell>
        </row>
        <row r="2847">
          <cell r="A2847" t="str">
            <v>460709</v>
          </cell>
          <cell r="B2847" t="str">
            <v>Tubo de ferro galvanizado DN= 4´, inclusive conexões</v>
          </cell>
          <cell r="C2847" t="str">
            <v>m</v>
          </cell>
          <cell r="D2847">
            <v>95.38</v>
          </cell>
          <cell r="E2847">
            <v>59.7</v>
          </cell>
          <cell r="F2847">
            <v>155.08000000000001</v>
          </cell>
        </row>
        <row r="2848">
          <cell r="A2848" t="str">
            <v>460710</v>
          </cell>
          <cell r="B2848" t="str">
            <v>Tubo de ferro galvanizado DN= 6´, inclusive conexões</v>
          </cell>
          <cell r="C2848" t="str">
            <v>m</v>
          </cell>
          <cell r="D2848">
            <v>142.27000000000001</v>
          </cell>
          <cell r="E2848">
            <v>65.67</v>
          </cell>
          <cell r="F2848">
            <v>207.94</v>
          </cell>
        </row>
        <row r="2849">
          <cell r="A2849" t="str">
            <v>460801</v>
          </cell>
          <cell r="B2849" t="str">
            <v>Tubo aço galvanizado sem costura schedule 40, DN= 3/4´, inclusive conexões</v>
          </cell>
          <cell r="C2849" t="str">
            <v>m</v>
          </cell>
          <cell r="D2849">
            <v>32.93</v>
          </cell>
          <cell r="E2849">
            <v>26.27</v>
          </cell>
          <cell r="F2849">
            <v>59.2</v>
          </cell>
        </row>
        <row r="2850">
          <cell r="A2850" t="str">
            <v>460802</v>
          </cell>
          <cell r="B2850" t="str">
            <v>Tubo aço galvanizado sem costura schedule 40, DN= 1´, inclusive conexões</v>
          </cell>
          <cell r="C2850" t="str">
            <v>m</v>
          </cell>
          <cell r="D2850">
            <v>34.840000000000003</v>
          </cell>
          <cell r="E2850">
            <v>31.04</v>
          </cell>
          <cell r="F2850">
            <v>65.88</v>
          </cell>
        </row>
        <row r="2851">
          <cell r="A2851" t="str">
            <v>460803</v>
          </cell>
          <cell r="B2851" t="str">
            <v>Tubo aço galvanizado sem costura schedule 40, DN= 1 1/4´, inclusive conexões</v>
          </cell>
          <cell r="C2851" t="str">
            <v>m</v>
          </cell>
          <cell r="D2851">
            <v>46.99</v>
          </cell>
          <cell r="E2851">
            <v>33.43</v>
          </cell>
          <cell r="F2851">
            <v>80.42</v>
          </cell>
        </row>
        <row r="2852">
          <cell r="A2852" t="str">
            <v>460804</v>
          </cell>
          <cell r="B2852" t="str">
            <v>Tubo aço galvanizado sem costura schedule 40, DN= 1 1/2´, inclusive conexões</v>
          </cell>
          <cell r="C2852" t="str">
            <v>m</v>
          </cell>
          <cell r="D2852">
            <v>52.47</v>
          </cell>
          <cell r="E2852">
            <v>38.21</v>
          </cell>
          <cell r="F2852">
            <v>90.68</v>
          </cell>
        </row>
        <row r="2853">
          <cell r="A2853" t="str">
            <v>460805</v>
          </cell>
          <cell r="B2853" t="str">
            <v>Tubo aço galvanizado sem costura schedule 40, DN= 2´, inclusive conexões</v>
          </cell>
          <cell r="C2853" t="str">
            <v>m</v>
          </cell>
          <cell r="D2853">
            <v>66.680000000000007</v>
          </cell>
          <cell r="E2853">
            <v>42.980000000000004</v>
          </cell>
          <cell r="F2853">
            <v>109.66</v>
          </cell>
        </row>
        <row r="2854">
          <cell r="A2854" t="str">
            <v>460806</v>
          </cell>
          <cell r="B2854" t="str">
            <v>Tubo aço galvanizado sem costura schedule 40, DN= 1/2´, inclusive conexões</v>
          </cell>
          <cell r="C2854" t="str">
            <v>m</v>
          </cell>
          <cell r="D2854">
            <v>27.29</v>
          </cell>
          <cell r="E2854">
            <v>23.88</v>
          </cell>
          <cell r="F2854">
            <v>51.17</v>
          </cell>
        </row>
        <row r="2855">
          <cell r="A2855" t="str">
            <v>460807</v>
          </cell>
          <cell r="B2855" t="str">
            <v>Tubo aço galvanizado sem costura schedule 40, DN= 2 1/2´, inclusive conexões</v>
          </cell>
          <cell r="C2855" t="str">
            <v>m</v>
          </cell>
          <cell r="D2855">
            <v>106.4</v>
          </cell>
          <cell r="E2855">
            <v>47.76</v>
          </cell>
          <cell r="F2855">
            <v>154.16</v>
          </cell>
        </row>
        <row r="2856">
          <cell r="A2856" t="str">
            <v>460808</v>
          </cell>
          <cell r="B2856" t="str">
            <v>Tubo aço galvanizado sem costura schedule 40, DN= 3´, inclusive conexões</v>
          </cell>
          <cell r="C2856" t="str">
            <v>m</v>
          </cell>
          <cell r="D2856">
            <v>125.08</v>
          </cell>
          <cell r="E2856">
            <v>53.730000000000004</v>
          </cell>
          <cell r="F2856">
            <v>178.81</v>
          </cell>
        </row>
        <row r="2857">
          <cell r="A2857" t="str">
            <v>460810</v>
          </cell>
          <cell r="B2857" t="str">
            <v>Tubo aço galvanizado sem costura schedule 40, DN= 4´, inclusive conexões</v>
          </cell>
          <cell r="C2857" t="str">
            <v>m</v>
          </cell>
          <cell r="D2857">
            <v>167.85</v>
          </cell>
          <cell r="E2857">
            <v>59.7</v>
          </cell>
          <cell r="F2857">
            <v>227.55</v>
          </cell>
        </row>
        <row r="2858">
          <cell r="A2858" t="str">
            <v>460811</v>
          </cell>
          <cell r="B2858" t="str">
            <v>Tubo aço galvanizado sem costura schedule 40, DN= 6´, inclusive conexões</v>
          </cell>
          <cell r="C2858" t="str">
            <v>m</v>
          </cell>
          <cell r="D2858">
            <v>276.39</v>
          </cell>
          <cell r="E2858">
            <v>65.67</v>
          </cell>
          <cell r="F2858">
            <v>342.06</v>
          </cell>
        </row>
        <row r="2859">
          <cell r="A2859" t="str">
            <v>460905</v>
          </cell>
          <cell r="B2859" t="str">
            <v>Joelho 45° em ferro fundido, linha predial tradicional, DN= 50 mm</v>
          </cell>
          <cell r="C2859" t="str">
            <v>un</v>
          </cell>
          <cell r="D2859">
            <v>43.42</v>
          </cell>
          <cell r="E2859">
            <v>7.16</v>
          </cell>
          <cell r="F2859">
            <v>50.58</v>
          </cell>
        </row>
        <row r="2860">
          <cell r="A2860" t="str">
            <v>460906</v>
          </cell>
          <cell r="B2860" t="str">
            <v>Joelho 45° em ferro fundido, linha predial tradicional, DN= 75 mm</v>
          </cell>
          <cell r="C2860" t="str">
            <v>un</v>
          </cell>
          <cell r="D2860">
            <v>58.2</v>
          </cell>
          <cell r="E2860">
            <v>7.16</v>
          </cell>
          <cell r="F2860">
            <v>65.36</v>
          </cell>
        </row>
        <row r="2861">
          <cell r="A2861" t="str">
            <v>460907</v>
          </cell>
          <cell r="B2861" t="str">
            <v>Joelho 45° em ferro fundido, linha predial tradicional, DN= 100 mm</v>
          </cell>
          <cell r="C2861" t="str">
            <v>un</v>
          </cell>
          <cell r="D2861">
            <v>76.56</v>
          </cell>
          <cell r="E2861">
            <v>9.5500000000000007</v>
          </cell>
          <cell r="F2861">
            <v>86.11</v>
          </cell>
        </row>
        <row r="2862">
          <cell r="A2862" t="str">
            <v>460908</v>
          </cell>
          <cell r="B2862" t="str">
            <v>Joelho 45° em ferro fundido, linha predial tradicional, DN= 150 mm</v>
          </cell>
          <cell r="C2862" t="str">
            <v>un</v>
          </cell>
          <cell r="D2862">
            <v>132.87</v>
          </cell>
          <cell r="E2862">
            <v>9.5500000000000007</v>
          </cell>
          <cell r="F2862">
            <v>142.41999999999999</v>
          </cell>
        </row>
        <row r="2863">
          <cell r="A2863" t="str">
            <v>460910</v>
          </cell>
          <cell r="B2863" t="str">
            <v>Joelho 87° 30´ em ferro fundido, linha predial tradicional, DN= 50 mm</v>
          </cell>
          <cell r="C2863" t="str">
            <v>un</v>
          </cell>
          <cell r="D2863">
            <v>57.61</v>
          </cell>
          <cell r="E2863">
            <v>7.16</v>
          </cell>
          <cell r="F2863">
            <v>64.77</v>
          </cell>
        </row>
        <row r="2864">
          <cell r="A2864" t="str">
            <v>460911</v>
          </cell>
          <cell r="B2864" t="str">
            <v>Joelho 87° 30´ em ferro fundido, linha predial tradicional, DN= 75 mm</v>
          </cell>
          <cell r="C2864" t="str">
            <v>un</v>
          </cell>
          <cell r="D2864">
            <v>78.08</v>
          </cell>
          <cell r="E2864">
            <v>7.16</v>
          </cell>
          <cell r="F2864">
            <v>85.24</v>
          </cell>
        </row>
        <row r="2865">
          <cell r="A2865" t="str">
            <v>460912</v>
          </cell>
          <cell r="B2865" t="str">
            <v>Joelho 87° 30´ em ferro fundido, linha predial tradicional, DN= 100 mm</v>
          </cell>
          <cell r="C2865" t="str">
            <v>un</v>
          </cell>
          <cell r="D2865">
            <v>110.53</v>
          </cell>
          <cell r="E2865">
            <v>9.5500000000000007</v>
          </cell>
          <cell r="F2865">
            <v>120.08</v>
          </cell>
        </row>
        <row r="2866">
          <cell r="A2866" t="str">
            <v>460913</v>
          </cell>
          <cell r="B2866" t="str">
            <v>Joelho 87° 30´ em ferro fundido, linha predial tradicional, DN= 150 mm</v>
          </cell>
          <cell r="C2866" t="str">
            <v>un</v>
          </cell>
          <cell r="D2866">
            <v>187.1</v>
          </cell>
          <cell r="E2866">
            <v>9.5500000000000007</v>
          </cell>
          <cell r="F2866">
            <v>196.65</v>
          </cell>
        </row>
        <row r="2867">
          <cell r="A2867" t="str">
            <v>460915</v>
          </cell>
          <cell r="B2867" t="str">
            <v>Luva bolsa e bolsa em ferro fundido, linha predial tradicional, DN= 50 mm</v>
          </cell>
          <cell r="C2867" t="str">
            <v>un</v>
          </cell>
          <cell r="D2867">
            <v>40.22</v>
          </cell>
          <cell r="E2867">
            <v>7.16</v>
          </cell>
          <cell r="F2867">
            <v>47.38</v>
          </cell>
        </row>
        <row r="2868">
          <cell r="A2868" t="str">
            <v>460916</v>
          </cell>
          <cell r="B2868" t="str">
            <v>Luva bolsa e bolsa em ferro fundido, linha predial tradicional, DN= 75 mm</v>
          </cell>
          <cell r="C2868" t="str">
            <v>un</v>
          </cell>
          <cell r="D2868">
            <v>47.03</v>
          </cell>
          <cell r="E2868">
            <v>7.16</v>
          </cell>
          <cell r="F2868">
            <v>54.19</v>
          </cell>
        </row>
        <row r="2869">
          <cell r="A2869" t="str">
            <v>460917</v>
          </cell>
          <cell r="B2869" t="str">
            <v>Luva bolsa e bolsa em ferro fundido, linha predial tradicional, DN= 100 mm</v>
          </cell>
          <cell r="C2869" t="str">
            <v>un</v>
          </cell>
          <cell r="D2869">
            <v>62.36</v>
          </cell>
          <cell r="E2869">
            <v>9.5500000000000007</v>
          </cell>
          <cell r="F2869">
            <v>71.91</v>
          </cell>
        </row>
        <row r="2870">
          <cell r="A2870" t="str">
            <v>460918</v>
          </cell>
          <cell r="B2870" t="str">
            <v>Luva bolsa e bolsa em ferro fundido, linha predial tradicional, DN= 150 mm</v>
          </cell>
          <cell r="C2870" t="str">
            <v>un</v>
          </cell>
          <cell r="D2870">
            <v>83.99</v>
          </cell>
          <cell r="E2870">
            <v>9.5500000000000007</v>
          </cell>
          <cell r="F2870">
            <v>93.54</v>
          </cell>
        </row>
        <row r="2871">
          <cell r="A2871" t="str">
            <v>460920</v>
          </cell>
          <cell r="B2871" t="str">
            <v>Placa cega em ferro fundido, linha predial tradicional, DN= 75 mm</v>
          </cell>
          <cell r="C2871" t="str">
            <v>un</v>
          </cell>
          <cell r="D2871">
            <v>24.88</v>
          </cell>
          <cell r="E2871">
            <v>7.16</v>
          </cell>
          <cell r="F2871">
            <v>32.04</v>
          </cell>
        </row>
        <row r="2872">
          <cell r="A2872" t="str">
            <v>460921</v>
          </cell>
          <cell r="B2872" t="str">
            <v>Placa cega em ferro fundido, linha predial tradicional, DN= 100 mm</v>
          </cell>
          <cell r="C2872" t="str">
            <v>un</v>
          </cell>
          <cell r="D2872">
            <v>29.43</v>
          </cell>
          <cell r="E2872">
            <v>9.5500000000000007</v>
          </cell>
          <cell r="F2872">
            <v>38.979999999999997</v>
          </cell>
        </row>
        <row r="2873">
          <cell r="A2873" t="str">
            <v>460923</v>
          </cell>
          <cell r="B2873" t="str">
            <v>Junção 45° em ferro fundido, linha predial tradicional, DN= 50 x 50 mm</v>
          </cell>
          <cell r="C2873" t="str">
            <v>un</v>
          </cell>
          <cell r="D2873">
            <v>75.75</v>
          </cell>
          <cell r="E2873">
            <v>7.16</v>
          </cell>
          <cell r="F2873">
            <v>82.91</v>
          </cell>
        </row>
        <row r="2874">
          <cell r="A2874" t="str">
            <v>460924</v>
          </cell>
          <cell r="B2874" t="str">
            <v>Junção 45° em ferro fundido, linha predial tradicional, DN= 75 x 50 mm</v>
          </cell>
          <cell r="C2874" t="str">
            <v>un</v>
          </cell>
          <cell r="D2874">
            <v>101.97</v>
          </cell>
          <cell r="E2874">
            <v>9.5500000000000007</v>
          </cell>
          <cell r="F2874">
            <v>111.52</v>
          </cell>
        </row>
        <row r="2875">
          <cell r="A2875" t="str">
            <v>460925</v>
          </cell>
          <cell r="B2875" t="str">
            <v>Junção 45° em ferro fundido, linha predial tradicional, DN= 75 x 75 mm</v>
          </cell>
          <cell r="C2875" t="str">
            <v>un</v>
          </cell>
          <cell r="D2875">
            <v>109.83</v>
          </cell>
          <cell r="E2875">
            <v>9.5500000000000007</v>
          </cell>
          <cell r="F2875">
            <v>119.38</v>
          </cell>
        </row>
        <row r="2876">
          <cell r="A2876" t="str">
            <v>460926</v>
          </cell>
          <cell r="B2876" t="str">
            <v>Junção 45° em ferro fundido, linha predial tradicional, DN= 100 x 50 mm</v>
          </cell>
          <cell r="C2876" t="str">
            <v>un</v>
          </cell>
          <cell r="D2876">
            <v>126.27</v>
          </cell>
          <cell r="E2876">
            <v>9.5500000000000007</v>
          </cell>
          <cell r="F2876">
            <v>135.82</v>
          </cell>
        </row>
        <row r="2877">
          <cell r="A2877" t="str">
            <v>460927</v>
          </cell>
          <cell r="B2877" t="str">
            <v>Junção 45° em ferro fundido, linha predial tradicional, DN= 100 x 75 mm</v>
          </cell>
          <cell r="C2877" t="str">
            <v>un</v>
          </cell>
          <cell r="D2877">
            <v>137</v>
          </cell>
          <cell r="E2877">
            <v>9.5500000000000007</v>
          </cell>
          <cell r="F2877">
            <v>146.55000000000001</v>
          </cell>
        </row>
        <row r="2878">
          <cell r="A2878" t="str">
            <v>460928</v>
          </cell>
          <cell r="B2878" t="str">
            <v>Junção 45° em ferro fundido, linha predial tradicional, DN= 100 x 100 mm</v>
          </cell>
          <cell r="C2878" t="str">
            <v>un</v>
          </cell>
          <cell r="D2878">
            <v>159.69999999999999</v>
          </cell>
          <cell r="E2878">
            <v>9.5500000000000007</v>
          </cell>
          <cell r="F2878">
            <v>169.25</v>
          </cell>
        </row>
        <row r="2879">
          <cell r="A2879" t="str">
            <v>460929</v>
          </cell>
          <cell r="B2879" t="str">
            <v>Junção 45° em ferro fundido, linha predial tradicional, DN= 150 x 100 mm</v>
          </cell>
          <cell r="C2879" t="str">
            <v>un</v>
          </cell>
          <cell r="D2879">
            <v>179.20000000000002</v>
          </cell>
          <cell r="E2879">
            <v>11.94</v>
          </cell>
          <cell r="F2879">
            <v>191.14000000000001</v>
          </cell>
        </row>
        <row r="2880">
          <cell r="A2880" t="str">
            <v>460930</v>
          </cell>
          <cell r="B2880" t="str">
            <v>Junção dupla 45° em ferro fundido, linha predial tradicional, DN= 100 mm</v>
          </cell>
          <cell r="C2880" t="str">
            <v>un</v>
          </cell>
          <cell r="D2880">
            <v>182.08</v>
          </cell>
          <cell r="E2880">
            <v>9.5500000000000007</v>
          </cell>
          <cell r="F2880">
            <v>191.63</v>
          </cell>
        </row>
        <row r="2881">
          <cell r="A2881" t="str">
            <v>460932</v>
          </cell>
          <cell r="B2881" t="str">
            <v>Te sanitário 87° 30´ em ferro fundido, linha predial tradicional, DN= 50 x 50 mm</v>
          </cell>
          <cell r="C2881" t="str">
            <v>un</v>
          </cell>
          <cell r="D2881">
            <v>67.150000000000006</v>
          </cell>
          <cell r="E2881">
            <v>7.16</v>
          </cell>
          <cell r="F2881">
            <v>74.31</v>
          </cell>
        </row>
        <row r="2882">
          <cell r="A2882" t="str">
            <v>460933</v>
          </cell>
          <cell r="B2882" t="str">
            <v>Te sanitário 87° 30´ em ferro fundido, linha predial tradicional, DN= 75 x 50 mm</v>
          </cell>
          <cell r="C2882" t="str">
            <v>un</v>
          </cell>
          <cell r="D2882">
            <v>86.79</v>
          </cell>
          <cell r="E2882">
            <v>9.5500000000000007</v>
          </cell>
          <cell r="F2882">
            <v>96.34</v>
          </cell>
        </row>
        <row r="2883">
          <cell r="A2883" t="str">
            <v>460934</v>
          </cell>
          <cell r="B2883" t="str">
            <v>Te sanitário 87° 30´ em ferro fundido, linha predial tradicional, DN= 75 x 75 mm</v>
          </cell>
          <cell r="C2883" t="str">
            <v>un</v>
          </cell>
          <cell r="D2883">
            <v>86.23</v>
          </cell>
          <cell r="E2883">
            <v>9.5500000000000007</v>
          </cell>
          <cell r="F2883">
            <v>95.78</v>
          </cell>
        </row>
        <row r="2884">
          <cell r="A2884" t="str">
            <v>460935</v>
          </cell>
          <cell r="B2884" t="str">
            <v>Te sanitário 87° 30´ em ferro fundido, linha predial tradicional, DN= 100 x 50 mm</v>
          </cell>
          <cell r="C2884" t="str">
            <v>un</v>
          </cell>
          <cell r="D2884">
            <v>94.65</v>
          </cell>
          <cell r="E2884">
            <v>9.5500000000000007</v>
          </cell>
          <cell r="F2884">
            <v>104.2</v>
          </cell>
        </row>
        <row r="2885">
          <cell r="A2885" t="str">
            <v>460936</v>
          </cell>
          <cell r="B2885" t="str">
            <v>Te sanitário 87° 30´ em ferro fundido, linha predial tradicional, DN= 100 x 75 mm</v>
          </cell>
          <cell r="C2885" t="str">
            <v>un</v>
          </cell>
          <cell r="D2885">
            <v>109.15</v>
          </cell>
          <cell r="E2885">
            <v>9.5500000000000007</v>
          </cell>
          <cell r="F2885">
            <v>118.7</v>
          </cell>
        </row>
        <row r="2886">
          <cell r="A2886" t="str">
            <v>460937</v>
          </cell>
          <cell r="B2886" t="str">
            <v>Te sanitário 87° 30´ em ferro fundido, linha predial tradicional, DN= 100 x 100 mm</v>
          </cell>
          <cell r="C2886" t="str">
            <v>un</v>
          </cell>
          <cell r="D2886">
            <v>128.80000000000001</v>
          </cell>
          <cell r="E2886">
            <v>9.5500000000000007</v>
          </cell>
          <cell r="F2886">
            <v>138.35</v>
          </cell>
        </row>
        <row r="2887">
          <cell r="A2887" t="str">
            <v>460940</v>
          </cell>
          <cell r="B2887" t="str">
            <v>Bucha de redução em ferro fundido, linha predial tradicional, DN= 75 x 50 mm</v>
          </cell>
          <cell r="C2887" t="str">
            <v>un</v>
          </cell>
          <cell r="D2887">
            <v>28.14</v>
          </cell>
          <cell r="E2887">
            <v>9.5500000000000007</v>
          </cell>
          <cell r="F2887">
            <v>37.69</v>
          </cell>
        </row>
        <row r="2888">
          <cell r="A2888" t="str">
            <v>460941</v>
          </cell>
          <cell r="B2888" t="str">
            <v>Bucha de redução em ferro fundido, linha predial tradicional, DN= 100 x 75 mm</v>
          </cell>
          <cell r="C2888" t="str">
            <v>un</v>
          </cell>
          <cell r="D2888">
            <v>30.67</v>
          </cell>
          <cell r="E2888">
            <v>9.5500000000000007</v>
          </cell>
          <cell r="F2888">
            <v>40.22</v>
          </cell>
        </row>
        <row r="2889">
          <cell r="A2889" t="str">
            <v>460942</v>
          </cell>
          <cell r="B2889" t="str">
            <v>Bucha de redução em ferro fundido, linha predial tradicional, DN= 150 x 100 mm</v>
          </cell>
          <cell r="C2889" t="str">
            <v>un</v>
          </cell>
          <cell r="D2889">
            <v>102.36</v>
          </cell>
          <cell r="E2889">
            <v>11.94</v>
          </cell>
          <cell r="F2889">
            <v>114.3</v>
          </cell>
        </row>
        <row r="2890">
          <cell r="A2890" t="str">
            <v>461001</v>
          </cell>
          <cell r="B2890" t="str">
            <v>Tubo de cobre classe A, DN= 15mm (1/2´), inclusive conexões</v>
          </cell>
          <cell r="C2890" t="str">
            <v>m</v>
          </cell>
          <cell r="D2890">
            <v>25.59</v>
          </cell>
          <cell r="E2890">
            <v>7.88</v>
          </cell>
          <cell r="F2890">
            <v>33.47</v>
          </cell>
        </row>
        <row r="2891">
          <cell r="A2891" t="str">
            <v>461002</v>
          </cell>
          <cell r="B2891" t="str">
            <v>Tubo de cobre classe A, DN= 22mm (3/4´), inclusive conexões</v>
          </cell>
          <cell r="C2891" t="str">
            <v>m</v>
          </cell>
          <cell r="D2891">
            <v>38.68</v>
          </cell>
          <cell r="E2891">
            <v>8.59</v>
          </cell>
          <cell r="F2891">
            <v>47.27</v>
          </cell>
        </row>
        <row r="2892">
          <cell r="A2892" t="str">
            <v>461003</v>
          </cell>
          <cell r="B2892" t="str">
            <v>Tubo de cobre classe A, DN= 28mm (1´), inclusive conexões</v>
          </cell>
          <cell r="C2892" t="str">
            <v>m</v>
          </cell>
          <cell r="D2892">
            <v>45.95</v>
          </cell>
          <cell r="E2892">
            <v>10.75</v>
          </cell>
          <cell r="F2892">
            <v>56.7</v>
          </cell>
        </row>
        <row r="2893">
          <cell r="A2893" t="str">
            <v>461004</v>
          </cell>
          <cell r="B2893" t="str">
            <v>Tubo de cobre classe A, DN= 35mm (1 1/4´), inclusive conexões</v>
          </cell>
          <cell r="C2893" t="str">
            <v>m</v>
          </cell>
          <cell r="D2893">
            <v>70.489999999999995</v>
          </cell>
          <cell r="E2893">
            <v>12.17</v>
          </cell>
          <cell r="F2893">
            <v>82.66</v>
          </cell>
        </row>
        <row r="2894">
          <cell r="A2894" t="str">
            <v>461005</v>
          </cell>
          <cell r="B2894" t="str">
            <v>Tubo de cobre classe A, DN= 42mm (1 1/2´), inclusive conexões</v>
          </cell>
          <cell r="C2894" t="str">
            <v>m</v>
          </cell>
          <cell r="D2894">
            <v>79.900000000000006</v>
          </cell>
          <cell r="E2894">
            <v>12.17</v>
          </cell>
          <cell r="F2894">
            <v>92.070000000000007</v>
          </cell>
        </row>
        <row r="2895">
          <cell r="A2895" t="str">
            <v>461006</v>
          </cell>
          <cell r="B2895" t="str">
            <v>Tubo de cobre classe A, DN= 54mm (2´), inclusive conexões</v>
          </cell>
          <cell r="C2895" t="str">
            <v>m</v>
          </cell>
          <cell r="D2895">
            <v>112.61</v>
          </cell>
          <cell r="E2895">
            <v>16.48</v>
          </cell>
          <cell r="F2895">
            <v>129.09</v>
          </cell>
        </row>
        <row r="2896">
          <cell r="A2896" t="str">
            <v>461007</v>
          </cell>
          <cell r="B2896" t="str">
            <v>Tubo de cobre classe A, DN= 66mm (2 1/2´), inclusive conexões</v>
          </cell>
          <cell r="C2896" t="str">
            <v>m</v>
          </cell>
          <cell r="D2896">
            <v>148.88999999999999</v>
          </cell>
          <cell r="E2896">
            <v>19.34</v>
          </cell>
          <cell r="F2896">
            <v>168.23</v>
          </cell>
        </row>
        <row r="2897">
          <cell r="A2897" t="str">
            <v>461008</v>
          </cell>
          <cell r="B2897" t="str">
            <v>Tubo de cobre classe A, DN= 79mm (3´), inclusive conexões</v>
          </cell>
          <cell r="C2897" t="str">
            <v>m</v>
          </cell>
          <cell r="D2897">
            <v>199.57</v>
          </cell>
          <cell r="E2897">
            <v>20.78</v>
          </cell>
          <cell r="F2897">
            <v>220.35</v>
          </cell>
        </row>
        <row r="2898">
          <cell r="A2898" t="str">
            <v>461009</v>
          </cell>
          <cell r="B2898" t="str">
            <v>Tubo de cobre classe A, DN= 104mm (4´), inclusive conexões</v>
          </cell>
          <cell r="C2898" t="str">
            <v>m</v>
          </cell>
          <cell r="D2898">
            <v>282.14</v>
          </cell>
          <cell r="E2898">
            <v>23.650000000000002</v>
          </cell>
          <cell r="F2898">
            <v>305.79000000000002</v>
          </cell>
        </row>
        <row r="2899">
          <cell r="A2899" t="str">
            <v>461020</v>
          </cell>
          <cell r="B2899" t="str">
            <v>Tubo de cobre classe E, DN= 22mm (3/4´), inclusive conexões</v>
          </cell>
          <cell r="C2899" t="str">
            <v>m</v>
          </cell>
          <cell r="D2899">
            <v>27.990000000000002</v>
          </cell>
          <cell r="E2899">
            <v>8.59</v>
          </cell>
          <cell r="F2899">
            <v>36.58</v>
          </cell>
        </row>
        <row r="2900">
          <cell r="A2900" t="str">
            <v>461021</v>
          </cell>
          <cell r="B2900" t="str">
            <v>Tubo de cobre classe E, DN= 28mm (1´), inclusive conexões</v>
          </cell>
          <cell r="C2900" t="str">
            <v>m</v>
          </cell>
          <cell r="D2900">
            <v>32.479999999999997</v>
          </cell>
          <cell r="E2900">
            <v>10.75</v>
          </cell>
          <cell r="F2900">
            <v>43.230000000000004</v>
          </cell>
        </row>
        <row r="2901">
          <cell r="A2901" t="str">
            <v>461022</v>
          </cell>
          <cell r="B2901" t="str">
            <v>Tubo de cobre classe E, DN= 35mm (1 1/4´), inclusive conexões</v>
          </cell>
          <cell r="C2901" t="str">
            <v>m</v>
          </cell>
          <cell r="D2901">
            <v>46.34</v>
          </cell>
          <cell r="E2901">
            <v>12.17</v>
          </cell>
          <cell r="F2901">
            <v>58.51</v>
          </cell>
        </row>
        <row r="2902">
          <cell r="A2902" t="str">
            <v>461023</v>
          </cell>
          <cell r="B2902" t="str">
            <v>Tubo de cobre classe E, DN= 42mm (1 1/2´), inclusive conexões</v>
          </cell>
          <cell r="C2902" t="str">
            <v>m</v>
          </cell>
          <cell r="D2902">
            <v>58.1</v>
          </cell>
          <cell r="E2902">
            <v>12.17</v>
          </cell>
          <cell r="F2902">
            <v>70.27</v>
          </cell>
        </row>
        <row r="2903">
          <cell r="A2903" t="str">
            <v>461024</v>
          </cell>
          <cell r="B2903" t="str">
            <v>Tubo de cobre classe E, DN= 54mm (2´), inclusive conexões</v>
          </cell>
          <cell r="C2903" t="str">
            <v>m</v>
          </cell>
          <cell r="D2903">
            <v>83.78</v>
          </cell>
          <cell r="E2903">
            <v>16.48</v>
          </cell>
          <cell r="F2903">
            <v>100.26</v>
          </cell>
        </row>
        <row r="2904">
          <cell r="A2904" t="str">
            <v>461025</v>
          </cell>
          <cell r="B2904" t="str">
            <v>Tubo de cobre classe E, DN= 66mm (2 1/2´), inclusive conexões</v>
          </cell>
          <cell r="C2904" t="str">
            <v>m</v>
          </cell>
          <cell r="D2904">
            <v>119.48</v>
          </cell>
          <cell r="E2904">
            <v>19.34</v>
          </cell>
          <cell r="F2904">
            <v>138.82</v>
          </cell>
        </row>
        <row r="2905">
          <cell r="A2905" t="str">
            <v>461201</v>
          </cell>
          <cell r="B2905" t="str">
            <v>Tubo de concreto (PS-1), DN= 300mm</v>
          </cell>
          <cell r="C2905" t="str">
            <v>m</v>
          </cell>
          <cell r="D2905">
            <v>33.79</v>
          </cell>
          <cell r="E2905">
            <v>15.77</v>
          </cell>
          <cell r="F2905">
            <v>49.56</v>
          </cell>
        </row>
        <row r="2906">
          <cell r="A2906" t="str">
            <v>461202</v>
          </cell>
          <cell r="B2906" t="str">
            <v>Tubo de concreto (PS-1), DN= 400mm</v>
          </cell>
          <cell r="C2906" t="str">
            <v>m</v>
          </cell>
          <cell r="D2906">
            <v>43.17</v>
          </cell>
          <cell r="E2906">
            <v>18.29</v>
          </cell>
          <cell r="F2906">
            <v>61.46</v>
          </cell>
        </row>
        <row r="2907">
          <cell r="A2907" t="str">
            <v>461203</v>
          </cell>
          <cell r="B2907" t="str">
            <v>Tubo de concreto (PS-1), DN= 500mm</v>
          </cell>
          <cell r="C2907" t="str">
            <v>m</v>
          </cell>
          <cell r="D2907">
            <v>60.88</v>
          </cell>
          <cell r="E2907">
            <v>22.6</v>
          </cell>
          <cell r="F2907">
            <v>83.48</v>
          </cell>
        </row>
        <row r="2908">
          <cell r="A2908" t="str">
            <v>461204</v>
          </cell>
          <cell r="B2908" t="str">
            <v>Tubo de concreto (PS-1), DN= 600mm</v>
          </cell>
          <cell r="C2908" t="str">
            <v>m</v>
          </cell>
          <cell r="D2908">
            <v>75.78</v>
          </cell>
          <cell r="E2908">
            <v>25.71</v>
          </cell>
          <cell r="F2908">
            <v>101.49000000000001</v>
          </cell>
        </row>
        <row r="2909">
          <cell r="A2909" t="str">
            <v>461205</v>
          </cell>
          <cell r="B2909" t="str">
            <v>Tubo de concreto (PS-2), DN= 300mm</v>
          </cell>
          <cell r="C2909" t="str">
            <v>m</v>
          </cell>
          <cell r="D2909">
            <v>40.14</v>
          </cell>
          <cell r="E2909">
            <v>15.77</v>
          </cell>
          <cell r="F2909">
            <v>55.910000000000004</v>
          </cell>
        </row>
        <row r="2910">
          <cell r="A2910" t="str">
            <v>461206</v>
          </cell>
          <cell r="B2910" t="str">
            <v>Tubo de concreto (PS-2), DN= 400mm</v>
          </cell>
          <cell r="C2910" t="str">
            <v>m</v>
          </cell>
          <cell r="D2910">
            <v>51.46</v>
          </cell>
          <cell r="E2910">
            <v>18.29</v>
          </cell>
          <cell r="F2910">
            <v>69.75</v>
          </cell>
        </row>
        <row r="2911">
          <cell r="A2911" t="str">
            <v>461207</v>
          </cell>
          <cell r="B2911" t="str">
            <v>Tubo de concreto (PS-2), DN= 500mm</v>
          </cell>
          <cell r="C2911" t="str">
            <v>m</v>
          </cell>
          <cell r="D2911">
            <v>72.77</v>
          </cell>
          <cell r="E2911">
            <v>22.6</v>
          </cell>
          <cell r="F2911">
            <v>95.37</v>
          </cell>
        </row>
        <row r="2912">
          <cell r="A2912" t="str">
            <v>461208</v>
          </cell>
          <cell r="B2912" t="str">
            <v>Tubo de concreto (PA-1), DN= 600mm</v>
          </cell>
          <cell r="C2912" t="str">
            <v>m</v>
          </cell>
          <cell r="D2912">
            <v>110</v>
          </cell>
          <cell r="E2912">
            <v>25.71</v>
          </cell>
          <cell r="F2912">
            <v>135.71</v>
          </cell>
        </row>
        <row r="2913">
          <cell r="A2913" t="str">
            <v>461209</v>
          </cell>
          <cell r="B2913" t="str">
            <v>Tubo de concreto (PA-1), DN= 700mm</v>
          </cell>
          <cell r="C2913" t="str">
            <v>m</v>
          </cell>
          <cell r="D2913">
            <v>125.97</v>
          </cell>
          <cell r="E2913">
            <v>28.830000000000002</v>
          </cell>
          <cell r="F2913">
            <v>154.80000000000001</v>
          </cell>
        </row>
        <row r="2914">
          <cell r="A2914" t="str">
            <v>461210</v>
          </cell>
          <cell r="B2914" t="str">
            <v>Tubo de concreto (PA-1), DN= 800mm</v>
          </cell>
          <cell r="C2914" t="str">
            <v>m</v>
          </cell>
          <cell r="D2914">
            <v>185.07</v>
          </cell>
          <cell r="E2914">
            <v>33.119999999999997</v>
          </cell>
          <cell r="F2914">
            <v>218.19</v>
          </cell>
        </row>
        <row r="2915">
          <cell r="A2915" t="str">
            <v>461211</v>
          </cell>
          <cell r="B2915" t="str">
            <v>Tubo de concreto (PA-1), DN= 900mm</v>
          </cell>
          <cell r="C2915" t="str">
            <v>m</v>
          </cell>
          <cell r="D2915">
            <v>217.44</v>
          </cell>
          <cell r="E2915">
            <v>37.409999999999997</v>
          </cell>
          <cell r="F2915">
            <v>254.85</v>
          </cell>
        </row>
        <row r="2916">
          <cell r="A2916" t="str">
            <v>461212</v>
          </cell>
          <cell r="B2916" t="str">
            <v>Tubo de concreto (PA-1), DN= 1000mm</v>
          </cell>
          <cell r="C2916" t="str">
            <v>m</v>
          </cell>
          <cell r="D2916">
            <v>266</v>
          </cell>
          <cell r="E2916">
            <v>41.71</v>
          </cell>
          <cell r="F2916">
            <v>307.70999999999998</v>
          </cell>
        </row>
        <row r="2917">
          <cell r="A2917" t="str">
            <v>461214</v>
          </cell>
          <cell r="B2917" t="str">
            <v>Tubo de concreto (PA-1), DN= 1200mm</v>
          </cell>
          <cell r="C2917" t="str">
            <v>m</v>
          </cell>
          <cell r="D2917">
            <v>387.93</v>
          </cell>
          <cell r="E2917">
            <v>62.36</v>
          </cell>
          <cell r="F2917">
            <v>450.29</v>
          </cell>
        </row>
        <row r="2918">
          <cell r="A2918" t="str">
            <v>461215</v>
          </cell>
          <cell r="B2918" t="str">
            <v>Tubo de concreto (PA-2), DN= 600mm</v>
          </cell>
          <cell r="C2918" t="str">
            <v>m</v>
          </cell>
          <cell r="D2918">
            <v>110.64</v>
          </cell>
          <cell r="E2918">
            <v>25.71</v>
          </cell>
          <cell r="F2918">
            <v>136.35</v>
          </cell>
        </row>
        <row r="2919">
          <cell r="A2919" t="str">
            <v>461216</v>
          </cell>
          <cell r="B2919" t="str">
            <v>Tubo de concreto (PA-2), DN= 800mm</v>
          </cell>
          <cell r="C2919" t="str">
            <v>m</v>
          </cell>
          <cell r="D2919">
            <v>189.34</v>
          </cell>
          <cell r="E2919">
            <v>33.119999999999997</v>
          </cell>
          <cell r="F2919">
            <v>222.46</v>
          </cell>
        </row>
        <row r="2920">
          <cell r="A2920" t="str">
            <v>461217</v>
          </cell>
          <cell r="B2920" t="str">
            <v>Tubo de concreto (PA-2), DN= 1000mm</v>
          </cell>
          <cell r="C2920" t="str">
            <v>m</v>
          </cell>
          <cell r="D2920">
            <v>275.51</v>
          </cell>
          <cell r="E2920">
            <v>41.71</v>
          </cell>
          <cell r="F2920">
            <v>317.22000000000003</v>
          </cell>
        </row>
        <row r="2921">
          <cell r="A2921" t="str">
            <v>461218</v>
          </cell>
          <cell r="B2921" t="str">
            <v>Tubo de concreto (PA-3), DN= 600mm</v>
          </cell>
          <cell r="C2921" t="str">
            <v>m</v>
          </cell>
          <cell r="D2921">
            <v>143.80000000000001</v>
          </cell>
          <cell r="E2921">
            <v>25.71</v>
          </cell>
          <cell r="F2921">
            <v>169.51</v>
          </cell>
        </row>
        <row r="2922">
          <cell r="A2922" t="str">
            <v>461219</v>
          </cell>
          <cell r="B2922" t="str">
            <v>Tubo de concreto (PA-3), DN= 800mm</v>
          </cell>
          <cell r="C2922" t="str">
            <v>m</v>
          </cell>
          <cell r="D2922">
            <v>243.78</v>
          </cell>
          <cell r="E2922">
            <v>33.119999999999997</v>
          </cell>
          <cell r="F2922">
            <v>276.89999999999998</v>
          </cell>
        </row>
        <row r="2923">
          <cell r="A2923" t="str">
            <v>461220</v>
          </cell>
          <cell r="B2923" t="str">
            <v>Tubo de concreto (PA-3), DN= 1000mm</v>
          </cell>
          <cell r="C2923" t="str">
            <v>m</v>
          </cell>
          <cell r="D2923">
            <v>349.43</v>
          </cell>
          <cell r="E2923">
            <v>41.71</v>
          </cell>
          <cell r="F2923">
            <v>391.14</v>
          </cell>
        </row>
        <row r="2924">
          <cell r="A2924" t="str">
            <v>461221</v>
          </cell>
          <cell r="B2924" t="str">
            <v>Meio tubo de concreto, DN= 300mm</v>
          </cell>
          <cell r="C2924" t="str">
            <v>m</v>
          </cell>
          <cell r="D2924">
            <v>22.41</v>
          </cell>
          <cell r="E2924">
            <v>15.280000000000001</v>
          </cell>
          <cell r="F2924">
            <v>37.69</v>
          </cell>
        </row>
        <row r="2925">
          <cell r="A2925" t="str">
            <v>461222</v>
          </cell>
          <cell r="B2925" t="str">
            <v>Meio tubo de concreto, DN= 400mm</v>
          </cell>
          <cell r="C2925" t="str">
            <v>m</v>
          </cell>
          <cell r="D2925">
            <v>22.740000000000002</v>
          </cell>
          <cell r="E2925">
            <v>19.46</v>
          </cell>
          <cell r="F2925">
            <v>42.2</v>
          </cell>
        </row>
        <row r="2926">
          <cell r="A2926" t="str">
            <v>461223</v>
          </cell>
          <cell r="B2926" t="str">
            <v>Meio tubo de concreto, DN= 500mm</v>
          </cell>
          <cell r="C2926" t="str">
            <v>m</v>
          </cell>
          <cell r="D2926">
            <v>29.91</v>
          </cell>
          <cell r="E2926">
            <v>25.59</v>
          </cell>
          <cell r="F2926">
            <v>55.5</v>
          </cell>
        </row>
        <row r="2927">
          <cell r="A2927" t="str">
            <v>461224</v>
          </cell>
          <cell r="B2927" t="str">
            <v>Meio tubo de concreto, DN= 600mm</v>
          </cell>
          <cell r="C2927" t="str">
            <v>m</v>
          </cell>
          <cell r="D2927">
            <v>40.32</v>
          </cell>
          <cell r="E2927">
            <v>32.89</v>
          </cell>
          <cell r="F2927">
            <v>73.209999999999994</v>
          </cell>
        </row>
        <row r="2928">
          <cell r="A2928" t="str">
            <v>461225</v>
          </cell>
          <cell r="B2928" t="str">
            <v>Tubo de concreto (PA-2), DN= 1500mm</v>
          </cell>
          <cell r="C2928" t="str">
            <v>m</v>
          </cell>
          <cell r="D2928">
            <v>626.21</v>
          </cell>
          <cell r="E2928">
            <v>93.54</v>
          </cell>
          <cell r="F2928">
            <v>719.75</v>
          </cell>
        </row>
        <row r="2929">
          <cell r="A2929" t="str">
            <v>461226</v>
          </cell>
          <cell r="B2929" t="str">
            <v>Tubo de concreto (PA-1), DN= 400mm</v>
          </cell>
          <cell r="C2929" t="str">
            <v>m</v>
          </cell>
          <cell r="D2929">
            <v>68.69</v>
          </cell>
          <cell r="E2929">
            <v>18.29</v>
          </cell>
          <cell r="F2929">
            <v>86.98</v>
          </cell>
        </row>
        <row r="2930">
          <cell r="A2930" t="str">
            <v>461227</v>
          </cell>
          <cell r="B2930" t="str">
            <v>Tubo de concreto (PA-2), DN= 400mm</v>
          </cell>
          <cell r="C2930" t="str">
            <v>m</v>
          </cell>
          <cell r="D2930">
            <v>70.069999999999993</v>
          </cell>
          <cell r="E2930">
            <v>18.29</v>
          </cell>
          <cell r="F2930">
            <v>88.36</v>
          </cell>
        </row>
        <row r="2931">
          <cell r="A2931" t="str">
            <v>461228</v>
          </cell>
          <cell r="B2931" t="str">
            <v>Tubo de concreto (PA-3), DN= 400mm</v>
          </cell>
          <cell r="C2931" t="str">
            <v>m</v>
          </cell>
          <cell r="D2931">
            <v>89.25</v>
          </cell>
          <cell r="E2931">
            <v>18.29</v>
          </cell>
          <cell r="F2931">
            <v>107.54</v>
          </cell>
        </row>
        <row r="2932">
          <cell r="A2932" t="str">
            <v>461229</v>
          </cell>
          <cell r="B2932" t="str">
            <v>Tubo de concreto (PA-2), DN= 700mm</v>
          </cell>
          <cell r="C2932" t="str">
            <v>m</v>
          </cell>
          <cell r="D2932">
            <v>193.04</v>
          </cell>
          <cell r="E2932">
            <v>28.830000000000002</v>
          </cell>
          <cell r="F2932">
            <v>221.87</v>
          </cell>
        </row>
        <row r="2933">
          <cell r="A2933" t="str">
            <v>461230</v>
          </cell>
          <cell r="B2933" t="str">
            <v>Tubo de concreto (PA-2), DN= 500mm</v>
          </cell>
          <cell r="C2933" t="str">
            <v>m</v>
          </cell>
          <cell r="D2933">
            <v>99.350000000000009</v>
          </cell>
          <cell r="E2933">
            <v>22.6</v>
          </cell>
          <cell r="F2933">
            <v>121.95</v>
          </cell>
        </row>
        <row r="2934">
          <cell r="A2934" t="str">
            <v>461231</v>
          </cell>
          <cell r="B2934" t="str">
            <v>Tubo de concreto (PA-2), DN= 900mm</v>
          </cell>
          <cell r="C2934" t="str">
            <v>m</v>
          </cell>
          <cell r="D2934">
            <v>217.44</v>
          </cell>
          <cell r="E2934">
            <v>37.409999999999997</v>
          </cell>
          <cell r="F2934">
            <v>254.85</v>
          </cell>
        </row>
        <row r="2935">
          <cell r="A2935" t="str">
            <v>461232</v>
          </cell>
          <cell r="B2935" t="str">
            <v>Tubo de concreto (PA-1), DN= 300mm</v>
          </cell>
          <cell r="C2935" t="str">
            <v>m</v>
          </cell>
          <cell r="D2935">
            <v>61.120000000000005</v>
          </cell>
          <cell r="E2935">
            <v>15.77</v>
          </cell>
          <cell r="F2935">
            <v>76.89</v>
          </cell>
        </row>
        <row r="2936">
          <cell r="A2936" t="str">
            <v>461233</v>
          </cell>
          <cell r="B2936" t="str">
            <v>Tubo de concreto (PA-2), DN= 300mm</v>
          </cell>
          <cell r="C2936" t="str">
            <v>m</v>
          </cell>
          <cell r="D2936">
            <v>65.739999999999995</v>
          </cell>
          <cell r="E2936">
            <v>15.77</v>
          </cell>
          <cell r="F2936">
            <v>81.510000000000005</v>
          </cell>
        </row>
        <row r="2937">
          <cell r="A2937" t="str">
            <v>461234</v>
          </cell>
          <cell r="B2937" t="str">
            <v>Meio tubo de concreto, DN= 200mm</v>
          </cell>
          <cell r="C2937" t="str">
            <v>m</v>
          </cell>
          <cell r="D2937">
            <v>13.64</v>
          </cell>
          <cell r="E2937">
            <v>5.57</v>
          </cell>
          <cell r="F2937">
            <v>19.21</v>
          </cell>
        </row>
        <row r="2938">
          <cell r="A2938" t="str">
            <v>461301</v>
          </cell>
          <cell r="B2938" t="str">
            <v>Tubo em polietileno de alta densidade corrugado perfurado, DN= 3´, inclusive conexões</v>
          </cell>
          <cell r="C2938" t="str">
            <v>m</v>
          </cell>
          <cell r="D2938">
            <v>10.33</v>
          </cell>
          <cell r="E2938">
            <v>0.79</v>
          </cell>
          <cell r="F2938">
            <v>11.120000000000001</v>
          </cell>
        </row>
        <row r="2939">
          <cell r="A2939" t="str">
            <v>461302</v>
          </cell>
          <cell r="B2939" t="str">
            <v>Tubo em polietileno de alta densidade corrugado perfurado, DN= 4´, inclusive conexões</v>
          </cell>
          <cell r="C2939" t="str">
            <v>m</v>
          </cell>
          <cell r="D2939">
            <v>12.38</v>
          </cell>
          <cell r="E2939">
            <v>0.79</v>
          </cell>
          <cell r="F2939">
            <v>13.17</v>
          </cell>
        </row>
        <row r="2940">
          <cell r="A2940" t="str">
            <v>461303</v>
          </cell>
          <cell r="B2940" t="str">
            <v>Tubo em polietileno de alta densidade corrugado perfurado, DN= 8´, inclusive conexões</v>
          </cell>
          <cell r="C2940" t="str">
            <v>m</v>
          </cell>
          <cell r="D2940">
            <v>51.96</v>
          </cell>
          <cell r="E2940">
            <v>0.79</v>
          </cell>
          <cell r="F2940">
            <v>52.75</v>
          </cell>
        </row>
        <row r="2941">
          <cell r="A2941" t="str">
            <v>461304</v>
          </cell>
          <cell r="B2941" t="str">
            <v>Tubo em polietileno de alta densidade corrugado perfurado, DN= 2 1/2´, inclusive conexões</v>
          </cell>
          <cell r="C2941" t="str">
            <v>m</v>
          </cell>
          <cell r="D2941">
            <v>7.87</v>
          </cell>
          <cell r="E2941">
            <v>0.79</v>
          </cell>
          <cell r="F2941">
            <v>8.66</v>
          </cell>
        </row>
        <row r="2942">
          <cell r="A2942" t="str">
            <v>461305</v>
          </cell>
          <cell r="B2942" t="str">
            <v>Tubo em polietileno de alta densidade corrugado perfurado, DN= 6´, inclusive conexões</v>
          </cell>
          <cell r="C2942" t="str">
            <v>m</v>
          </cell>
          <cell r="D2942">
            <v>27.19</v>
          </cell>
          <cell r="E2942">
            <v>0.79</v>
          </cell>
          <cell r="F2942">
            <v>27.98</v>
          </cell>
        </row>
        <row r="2943">
          <cell r="A2943" t="str">
            <v>461306</v>
          </cell>
          <cell r="B2943" t="str">
            <v>Tubo em polietileno de alta densidade corrugado perfurado, DN= 12´, inclusive conexões</v>
          </cell>
          <cell r="C2943" t="str">
            <v>m</v>
          </cell>
          <cell r="D2943">
            <v>63.29</v>
          </cell>
          <cell r="E2943">
            <v>0.79</v>
          </cell>
          <cell r="F2943">
            <v>64.08</v>
          </cell>
        </row>
        <row r="2944">
          <cell r="A2944" t="str">
            <v>461402</v>
          </cell>
          <cell r="B2944" t="str">
            <v>Tubo de ferro fundido classe K-7 com junta elástica, DN= 150mm, inclusive conexões</v>
          </cell>
          <cell r="C2944" t="str">
            <v>m</v>
          </cell>
          <cell r="D2944">
            <v>201.70000000000002</v>
          </cell>
          <cell r="E2944">
            <v>16.64</v>
          </cell>
          <cell r="F2944">
            <v>218.34</v>
          </cell>
        </row>
        <row r="2945">
          <cell r="A2945" t="str">
            <v>461403</v>
          </cell>
          <cell r="B2945" t="str">
            <v>Tubo de ferro fundido classe K-7 com junta elástica, DN= 200mm, inclusive conexões</v>
          </cell>
          <cell r="C2945" t="str">
            <v>m</v>
          </cell>
          <cell r="D2945">
            <v>248.51000000000002</v>
          </cell>
          <cell r="E2945">
            <v>16.64</v>
          </cell>
          <cell r="F2945">
            <v>265.14999999999998</v>
          </cell>
        </row>
        <row r="2946">
          <cell r="A2946" t="str">
            <v>461404</v>
          </cell>
          <cell r="B2946" t="str">
            <v>Tubo de ferro fundido classe K-7 com junta elástica, DN= 250mm, inclusive conexões</v>
          </cell>
          <cell r="C2946" t="str">
            <v>m</v>
          </cell>
          <cell r="D2946">
            <v>310.20999999999998</v>
          </cell>
          <cell r="E2946">
            <v>16.64</v>
          </cell>
          <cell r="F2946">
            <v>326.85000000000002</v>
          </cell>
        </row>
        <row r="2947">
          <cell r="A2947" t="str">
            <v>461405</v>
          </cell>
          <cell r="B2947" t="str">
            <v>Tubo de ferro fundido classe K-7 com junta elástica, DN= 350mm, inclusive conexões</v>
          </cell>
          <cell r="C2947" t="str">
            <v>m</v>
          </cell>
          <cell r="D2947">
            <v>440.46000000000004</v>
          </cell>
          <cell r="E2947">
            <v>16.64</v>
          </cell>
          <cell r="F2947">
            <v>457.1</v>
          </cell>
        </row>
        <row r="2948">
          <cell r="A2948" t="str">
            <v>461406</v>
          </cell>
          <cell r="B2948" t="str">
            <v>Tubo de ferro fundido classe K-7 com junta elástica, DN= 300mm, inclusive conexões</v>
          </cell>
          <cell r="C2948" t="str">
            <v>m</v>
          </cell>
          <cell r="D2948">
            <v>367.96</v>
          </cell>
          <cell r="E2948">
            <v>16.64</v>
          </cell>
          <cell r="F2948">
            <v>384.6</v>
          </cell>
        </row>
        <row r="2949">
          <cell r="A2949" t="str">
            <v>461449</v>
          </cell>
          <cell r="B2949" t="str">
            <v>Tubo de ferro fundido classe k-9 com junta elástica, DN= 80mm, inclusive conexões</v>
          </cell>
          <cell r="C2949" t="str">
            <v>m</v>
          </cell>
          <cell r="D2949">
            <v>163.72</v>
          </cell>
          <cell r="E2949">
            <v>16.64</v>
          </cell>
          <cell r="F2949">
            <v>180.36</v>
          </cell>
        </row>
        <row r="2950">
          <cell r="A2950" t="str">
            <v>461451</v>
          </cell>
          <cell r="B2950" t="str">
            <v>Tubo de ferro fundido classe K-9 com junta elástica, DN= 100mm, inclusive conexões</v>
          </cell>
          <cell r="C2950" t="str">
            <v>m</v>
          </cell>
          <cell r="D2950">
            <v>174.13</v>
          </cell>
          <cell r="E2950">
            <v>16.64</v>
          </cell>
          <cell r="F2950">
            <v>190.77</v>
          </cell>
        </row>
        <row r="2951">
          <cell r="A2951" t="str">
            <v>461452</v>
          </cell>
          <cell r="B2951" t="str">
            <v>Tubo de ferro fundido classe K-9 com junta elástica, DN= 150mm, incluive conexões</v>
          </cell>
          <cell r="C2951" t="str">
            <v>m</v>
          </cell>
          <cell r="D2951">
            <v>227.14000000000001</v>
          </cell>
          <cell r="E2951">
            <v>16.64</v>
          </cell>
          <cell r="F2951">
            <v>243.78</v>
          </cell>
        </row>
        <row r="2952">
          <cell r="A2952" t="str">
            <v>461453</v>
          </cell>
          <cell r="B2952" t="str">
            <v>Tubo de ferro fundido classe K-9 com junta elástica, DN= 200mm, inclusive conexões</v>
          </cell>
          <cell r="C2952" t="str">
            <v>m</v>
          </cell>
          <cell r="D2952">
            <v>287.14</v>
          </cell>
          <cell r="E2952">
            <v>16.64</v>
          </cell>
          <cell r="F2952">
            <v>303.77999999999997</v>
          </cell>
        </row>
        <row r="2953">
          <cell r="A2953" t="str">
            <v>461454</v>
          </cell>
          <cell r="B2953" t="str">
            <v>Tubo de ferro fundido classe k-9 com junta elástica, DN= 250mm, inclusive conexões</v>
          </cell>
          <cell r="C2953" t="str">
            <v>m</v>
          </cell>
          <cell r="D2953">
            <v>370.35</v>
          </cell>
          <cell r="E2953">
            <v>16.64</v>
          </cell>
          <cell r="F2953">
            <v>386.99</v>
          </cell>
        </row>
        <row r="2954">
          <cell r="A2954" t="str">
            <v>461455</v>
          </cell>
          <cell r="B2954" t="str">
            <v>Tubo de ferro fundido classe K-9 com junta elástica, DN= 300mm, inclusive conexões</v>
          </cell>
          <cell r="C2954" t="str">
            <v>m</v>
          </cell>
          <cell r="D2954">
            <v>430.86</v>
          </cell>
          <cell r="E2954">
            <v>16.64</v>
          </cell>
          <cell r="F2954">
            <v>447.5</v>
          </cell>
        </row>
        <row r="2955">
          <cell r="A2955" t="str">
            <v>461456</v>
          </cell>
          <cell r="B2955" t="str">
            <v>Tubo de ferro fundido classe k-9 com junta elástica, DN= 350mm, inclusive conexões</v>
          </cell>
          <cell r="C2955" t="str">
            <v>m</v>
          </cell>
          <cell r="D2955">
            <v>519.49</v>
          </cell>
          <cell r="E2955">
            <v>16.64</v>
          </cell>
          <cell r="F2955">
            <v>536.13</v>
          </cell>
        </row>
        <row r="2956">
          <cell r="A2956" t="str">
            <v>461801</v>
          </cell>
          <cell r="B2956" t="str">
            <v>Tubo em ferro fundido com ponta e ponta TCLA - DN= 80mm, sem juntas e conexões</v>
          </cell>
          <cell r="C2956" t="str">
            <v>m</v>
          </cell>
          <cell r="D2956">
            <v>234.39000000000001</v>
          </cell>
          <cell r="E2956">
            <v>19.03</v>
          </cell>
          <cell r="F2956">
            <v>253.42000000000002</v>
          </cell>
        </row>
        <row r="2957">
          <cell r="A2957" t="str">
            <v>461802</v>
          </cell>
          <cell r="B2957" t="str">
            <v>Tubo em ferro fundido com ponta e ponta TCLA - DN= 100mm, sem juntas e conexões</v>
          </cell>
          <cell r="C2957" t="str">
            <v>m</v>
          </cell>
          <cell r="D2957">
            <v>262.37</v>
          </cell>
          <cell r="E2957">
            <v>19.03</v>
          </cell>
          <cell r="F2957">
            <v>281.39999999999998</v>
          </cell>
        </row>
        <row r="2958">
          <cell r="A2958" t="str">
            <v>461803</v>
          </cell>
          <cell r="B2958" t="str">
            <v>Tubo em ferro fundido com ponta e ponta TCLA - DN= 150mm, sem juntas e conexões</v>
          </cell>
          <cell r="C2958" t="str">
            <v>m</v>
          </cell>
          <cell r="D2958">
            <v>332.47</v>
          </cell>
          <cell r="E2958">
            <v>19.03</v>
          </cell>
          <cell r="F2958">
            <v>351.5</v>
          </cell>
        </row>
        <row r="2959">
          <cell r="A2959" t="str">
            <v>461804</v>
          </cell>
          <cell r="B2959" t="str">
            <v>Tubo em ferro fundido com ponta e ponta TCLA - DN= 200mm, sem juntas e conexões</v>
          </cell>
          <cell r="C2959" t="str">
            <v>m</v>
          </cell>
          <cell r="D2959">
            <v>419.62</v>
          </cell>
          <cell r="E2959">
            <v>19.03</v>
          </cell>
          <cell r="F2959">
            <v>438.65000000000003</v>
          </cell>
        </row>
        <row r="2960">
          <cell r="A2960" t="str">
            <v>461805</v>
          </cell>
          <cell r="B2960" t="str">
            <v>Tubo em ferro fundido com ponta e ponta TCLA - DN= 250mm, sem juntas e conexões</v>
          </cell>
          <cell r="C2960" t="str">
            <v>m</v>
          </cell>
          <cell r="D2960">
            <v>505.47</v>
          </cell>
          <cell r="E2960">
            <v>20.46</v>
          </cell>
          <cell r="F2960">
            <v>525.92999999999995</v>
          </cell>
        </row>
        <row r="2961">
          <cell r="A2961" t="str">
            <v>461806</v>
          </cell>
          <cell r="B2961" t="str">
            <v>Tubo em ferro fundido com ponta e ponta TCLA - DN= 300mm, sem juntas e conexões</v>
          </cell>
          <cell r="C2961" t="str">
            <v>m</v>
          </cell>
          <cell r="D2961">
            <v>615.84</v>
          </cell>
          <cell r="E2961">
            <v>20.46</v>
          </cell>
          <cell r="F2961">
            <v>636.29999999999995</v>
          </cell>
        </row>
        <row r="2962">
          <cell r="A2962" t="str">
            <v>461807</v>
          </cell>
          <cell r="B2962" t="str">
            <v>Tubo em ferro fundido com ponta e ponta TCLA - DN= 350mm, sem juntas e conexões</v>
          </cell>
          <cell r="C2962" t="str">
            <v>m</v>
          </cell>
          <cell r="D2962">
            <v>840.92000000000007</v>
          </cell>
          <cell r="E2962">
            <v>20.46</v>
          </cell>
          <cell r="F2962">
            <v>861.38</v>
          </cell>
        </row>
        <row r="2963">
          <cell r="A2963" t="str">
            <v>461808</v>
          </cell>
          <cell r="B2963" t="str">
            <v>Tubo em ferro fundido com ponta e ponta TCLA - DN= 400mm, sem juntas e conexões</v>
          </cell>
          <cell r="C2963" t="str">
            <v>m</v>
          </cell>
          <cell r="D2963">
            <v>900.96</v>
          </cell>
          <cell r="E2963">
            <v>20.46</v>
          </cell>
          <cell r="F2963">
            <v>921.42000000000007</v>
          </cell>
        </row>
        <row r="2964">
          <cell r="A2964" t="str">
            <v>461809</v>
          </cell>
          <cell r="B2964" t="str">
            <v>Flange avulso em ferro fundido, classe PN-10, DN= 80mm</v>
          </cell>
          <cell r="C2964" t="str">
            <v>un</v>
          </cell>
          <cell r="D2964">
            <v>63.95</v>
          </cell>
          <cell r="E2964">
            <v>10.51</v>
          </cell>
          <cell r="F2964">
            <v>74.459999999999994</v>
          </cell>
        </row>
        <row r="2965">
          <cell r="A2965" t="str">
            <v>461810</v>
          </cell>
          <cell r="B2965" t="str">
            <v>Flange avulso em ferro fundido, classe PN-10, DN= 100mm</v>
          </cell>
          <cell r="C2965" t="str">
            <v>un</v>
          </cell>
          <cell r="D2965">
            <v>75.319999999999993</v>
          </cell>
          <cell r="E2965">
            <v>11.46</v>
          </cell>
          <cell r="F2965">
            <v>86.78</v>
          </cell>
        </row>
        <row r="2966">
          <cell r="A2966" t="str">
            <v>461811</v>
          </cell>
          <cell r="B2966" t="str">
            <v>Flange avulso em ferro fundido, classe PN-10, DN= 150mm</v>
          </cell>
          <cell r="C2966" t="str">
            <v>un</v>
          </cell>
          <cell r="D2966">
            <v>105.26</v>
          </cell>
          <cell r="E2966">
            <v>12.42</v>
          </cell>
          <cell r="F2966">
            <v>117.68</v>
          </cell>
        </row>
        <row r="2967">
          <cell r="A2967" t="str">
            <v>461812</v>
          </cell>
          <cell r="B2967" t="str">
            <v>Flange avulso em ferro fundido, classe PN-10, DN= 200mm</v>
          </cell>
          <cell r="C2967" t="str">
            <v>un</v>
          </cell>
          <cell r="D2967">
            <v>129.09</v>
          </cell>
          <cell r="E2967">
            <v>13.370000000000001</v>
          </cell>
          <cell r="F2967">
            <v>142.46</v>
          </cell>
        </row>
        <row r="2968">
          <cell r="A2968" t="str">
            <v>461813</v>
          </cell>
          <cell r="B2968" t="str">
            <v>Flange avulso em ferro fundido, classe PN-10, DN= 250mm</v>
          </cell>
          <cell r="C2968" t="str">
            <v>un</v>
          </cell>
          <cell r="D2968">
            <v>195.35</v>
          </cell>
          <cell r="E2968">
            <v>14.33</v>
          </cell>
          <cell r="F2968">
            <v>209.68</v>
          </cell>
        </row>
        <row r="2969">
          <cell r="A2969" t="str">
            <v>461814</v>
          </cell>
          <cell r="B2969" t="str">
            <v>Flange avulso em ferro fundido, classe PN-10, DN= 300mm</v>
          </cell>
          <cell r="C2969" t="str">
            <v>un</v>
          </cell>
          <cell r="D2969">
            <v>222.51</v>
          </cell>
          <cell r="E2969">
            <v>15.290000000000001</v>
          </cell>
          <cell r="F2969">
            <v>237.8</v>
          </cell>
        </row>
        <row r="2970">
          <cell r="A2970" t="str">
            <v>461815</v>
          </cell>
          <cell r="B2970" t="str">
            <v>Flange avulso em ferro fundido, classe PN-10, DN= 350mm</v>
          </cell>
          <cell r="C2970" t="str">
            <v>un</v>
          </cell>
          <cell r="D2970">
            <v>361.2</v>
          </cell>
          <cell r="E2970">
            <v>16.239999999999998</v>
          </cell>
          <cell r="F2970">
            <v>377.44</v>
          </cell>
        </row>
        <row r="2971">
          <cell r="A2971" t="str">
            <v>461816</v>
          </cell>
          <cell r="B2971" t="str">
            <v>Flange avulso em ferro fundido, classe PN-10, DN= 400mm</v>
          </cell>
          <cell r="C2971" t="str">
            <v>un</v>
          </cell>
          <cell r="D2971">
            <v>411.27</v>
          </cell>
          <cell r="E2971">
            <v>17.2</v>
          </cell>
          <cell r="F2971">
            <v>428.47</v>
          </cell>
        </row>
        <row r="2972">
          <cell r="A2972" t="str">
            <v>461817</v>
          </cell>
          <cell r="B2972" t="str">
            <v>Curva de 90° em ferro fundido, com flanges, classe PN-10, DN= 80mm</v>
          </cell>
          <cell r="C2972" t="str">
            <v>un</v>
          </cell>
          <cell r="D2972">
            <v>156.30000000000001</v>
          </cell>
          <cell r="E2972">
            <v>10.51</v>
          </cell>
          <cell r="F2972">
            <v>166.81</v>
          </cell>
        </row>
        <row r="2973">
          <cell r="A2973" t="str">
            <v>461818</v>
          </cell>
          <cell r="B2973" t="str">
            <v>Curva de 90° em ferro fundido, com flanges, classe PN-10, DN= 100mm</v>
          </cell>
          <cell r="C2973" t="str">
            <v>un</v>
          </cell>
          <cell r="D2973">
            <v>181.96</v>
          </cell>
          <cell r="E2973">
            <v>13.370000000000001</v>
          </cell>
          <cell r="F2973">
            <v>195.33</v>
          </cell>
        </row>
        <row r="2974">
          <cell r="A2974" t="str">
            <v>461819</v>
          </cell>
          <cell r="B2974" t="str">
            <v>Curva de 90° em ferro fundido, com flanges, classe PN-10, DN= 150mm</v>
          </cell>
          <cell r="C2974" t="str">
            <v>un</v>
          </cell>
          <cell r="D2974">
            <v>295.23</v>
          </cell>
          <cell r="E2974">
            <v>15.290000000000001</v>
          </cell>
          <cell r="F2974">
            <v>310.52</v>
          </cell>
        </row>
        <row r="2975">
          <cell r="A2975" t="str">
            <v>461841</v>
          </cell>
          <cell r="B2975" t="str">
            <v>Te em ferro fundido, com flanges, classe PN-10, DN= 80mm, com derivação de 80mm</v>
          </cell>
          <cell r="C2975" t="str">
            <v>un</v>
          </cell>
          <cell r="D2975">
            <v>226.52</v>
          </cell>
          <cell r="E2975">
            <v>11.46</v>
          </cell>
          <cell r="F2975">
            <v>237.98000000000002</v>
          </cell>
        </row>
        <row r="2976">
          <cell r="A2976" t="str">
            <v>461842</v>
          </cell>
          <cell r="B2976" t="str">
            <v>Te em ferro fundido, com flanges, classe PN-10, DN= 100mm, com derivações de 80 até 100mm</v>
          </cell>
          <cell r="C2976" t="str">
            <v>un</v>
          </cell>
          <cell r="D2976">
            <v>382.78000000000003</v>
          </cell>
          <cell r="E2976">
            <v>13.370000000000001</v>
          </cell>
          <cell r="F2976">
            <v>396.15000000000003</v>
          </cell>
        </row>
        <row r="2977">
          <cell r="A2977" t="str">
            <v>461843</v>
          </cell>
          <cell r="B2977" t="str">
            <v>Te em ferro fundido, com flanges, classe PN-10, DN= 150mm, com derivações de 80 até 150mm</v>
          </cell>
          <cell r="C2977" t="str">
            <v>un</v>
          </cell>
          <cell r="D2977">
            <v>538.27</v>
          </cell>
          <cell r="E2977">
            <v>15.290000000000001</v>
          </cell>
          <cell r="F2977">
            <v>553.55999999999995</v>
          </cell>
        </row>
        <row r="2978">
          <cell r="A2978" t="str">
            <v>461856</v>
          </cell>
          <cell r="B2978" t="str">
            <v>Junta Gibault em ferro fundido, DN= 80mm, completa</v>
          </cell>
          <cell r="C2978" t="str">
            <v>un</v>
          </cell>
          <cell r="D2978">
            <v>119.08</v>
          </cell>
          <cell r="E2978">
            <v>10.51</v>
          </cell>
          <cell r="F2978">
            <v>129.59</v>
          </cell>
        </row>
        <row r="2979">
          <cell r="A2979" t="str">
            <v>461857</v>
          </cell>
          <cell r="B2979" t="str">
            <v>Junta Gibault em ferro fundido, DN= 100 mm, completa</v>
          </cell>
          <cell r="C2979" t="str">
            <v>un</v>
          </cell>
          <cell r="D2979">
            <v>122</v>
          </cell>
          <cell r="E2979">
            <v>11.46</v>
          </cell>
          <cell r="F2979">
            <v>133.46</v>
          </cell>
        </row>
        <row r="2980">
          <cell r="A2980" t="str">
            <v>461930</v>
          </cell>
          <cell r="B2980" t="str">
            <v>Curva de 90° em ferro fundido com flanges, classe PN-10, DN= 50mm</v>
          </cell>
          <cell r="C2980" t="str">
            <v>un</v>
          </cell>
          <cell r="D2980">
            <v>116.18</v>
          </cell>
          <cell r="E2980">
            <v>13.370000000000001</v>
          </cell>
          <cell r="F2980">
            <v>129.55000000000001</v>
          </cell>
        </row>
        <row r="2981">
          <cell r="A2981" t="str">
            <v>461931</v>
          </cell>
          <cell r="B2981" t="str">
            <v>Redução concêntrica em ferro fundido, com flanges, classe PN-10, DN= 80 x 50mm</v>
          </cell>
          <cell r="C2981" t="str">
            <v>un</v>
          </cell>
          <cell r="D2981">
            <v>124.34</v>
          </cell>
          <cell r="E2981">
            <v>13.370000000000001</v>
          </cell>
          <cell r="F2981">
            <v>137.71</v>
          </cell>
        </row>
        <row r="2982">
          <cell r="A2982" t="str">
            <v>461950</v>
          </cell>
          <cell r="B2982" t="str">
            <v>Redução excêntrica em ferro fundido, com flanges, classe PN-10, DN= 100mm x 80mm</v>
          </cell>
          <cell r="C2982" t="str">
            <v>un</v>
          </cell>
          <cell r="D2982">
            <v>346.3</v>
          </cell>
          <cell r="E2982">
            <v>13.370000000000001</v>
          </cell>
          <cell r="F2982">
            <v>359.67</v>
          </cell>
        </row>
        <row r="2983">
          <cell r="A2983" t="str">
            <v>461951</v>
          </cell>
          <cell r="B2983" t="str">
            <v>Redução excêntrica em ferro fundido, com flanges, classe PN-10, DN= 150mm x 80/100mm</v>
          </cell>
          <cell r="C2983" t="str">
            <v>un</v>
          </cell>
          <cell r="D2983">
            <v>407.04</v>
          </cell>
          <cell r="E2983">
            <v>15.290000000000001</v>
          </cell>
          <cell r="F2983">
            <v>422.33</v>
          </cell>
        </row>
        <row r="2984">
          <cell r="A2984" t="str">
            <v>461952</v>
          </cell>
          <cell r="B2984" t="str">
            <v>Redução excêntrica em ferro fundido, com flanges, classe PN-10, DN= 200mm x 100/150mm</v>
          </cell>
          <cell r="C2984" t="str">
            <v>un</v>
          </cell>
          <cell r="D2984">
            <v>612.48</v>
          </cell>
          <cell r="E2984">
            <v>17.2</v>
          </cell>
          <cell r="F2984">
            <v>629.67999999999995</v>
          </cell>
        </row>
        <row r="2985">
          <cell r="A2985" t="str">
            <v>461953</v>
          </cell>
          <cell r="B2985" t="str">
            <v>Redução excêntrica em ferro fundido, com flanges, classe PN-10, DN= 250mm x 150/200mm</v>
          </cell>
          <cell r="C2985" t="str">
            <v>un</v>
          </cell>
          <cell r="D2985">
            <v>690.47</v>
          </cell>
          <cell r="E2985">
            <v>19.100000000000001</v>
          </cell>
          <cell r="F2985">
            <v>709.57</v>
          </cell>
        </row>
        <row r="2986">
          <cell r="A2986" t="str">
            <v>461960</v>
          </cell>
          <cell r="B2986" t="str">
            <v>Redução concêntrica em ferro fundido, com flanges, classe PN-10, DN= 100mm x 80mm</v>
          </cell>
          <cell r="C2986" t="str">
            <v>un</v>
          </cell>
          <cell r="D2986">
            <v>233.44</v>
          </cell>
          <cell r="E2986">
            <v>13.370000000000001</v>
          </cell>
          <cell r="F2986">
            <v>246.81</v>
          </cell>
        </row>
        <row r="2987">
          <cell r="A2987" t="str">
            <v>461961</v>
          </cell>
          <cell r="B2987" t="str">
            <v>Redução concêntrica em ferro fundido, com flanges, classe PN-10, DN= 150mm x 80/100mm</v>
          </cell>
          <cell r="C2987" t="str">
            <v>un</v>
          </cell>
          <cell r="D2987">
            <v>339.39</v>
          </cell>
          <cell r="E2987">
            <v>15.290000000000001</v>
          </cell>
          <cell r="F2987">
            <v>354.68</v>
          </cell>
        </row>
        <row r="2988">
          <cell r="A2988" t="str">
            <v>461962</v>
          </cell>
          <cell r="B2988" t="str">
            <v>Redução concêntrica em ferro fundido, com flanges, classe PN-10, DN= 200mm x 100/150mm</v>
          </cell>
          <cell r="C2988" t="str">
            <v>un</v>
          </cell>
          <cell r="D2988">
            <v>672.92</v>
          </cell>
          <cell r="E2988">
            <v>17.2</v>
          </cell>
          <cell r="F2988">
            <v>690.12</v>
          </cell>
        </row>
        <row r="2989">
          <cell r="A2989" t="str">
            <v>461963</v>
          </cell>
          <cell r="B2989" t="str">
            <v>Redução concêntrica em ferro fundido, com flanges, classe PN-10, DN= 250mm x 150/200mm</v>
          </cell>
          <cell r="C2989" t="str">
            <v>un</v>
          </cell>
          <cell r="D2989">
            <v>748.43000000000006</v>
          </cell>
          <cell r="E2989">
            <v>19.100000000000001</v>
          </cell>
          <cell r="F2989">
            <v>767.53</v>
          </cell>
        </row>
        <row r="2990">
          <cell r="A2990" t="str">
            <v>461970</v>
          </cell>
          <cell r="B2990" t="str">
            <v>Flange avulso em ferro fundido, classe PN-10, DN= 50mm</v>
          </cell>
          <cell r="C2990" t="str">
            <v>un</v>
          </cell>
          <cell r="D2990">
            <v>49.53</v>
          </cell>
          <cell r="E2990">
            <v>10.51</v>
          </cell>
          <cell r="F2990">
            <v>60.04</v>
          </cell>
        </row>
        <row r="2991">
          <cell r="A2991" t="str">
            <v>462001</v>
          </cell>
          <cell r="B2991" t="str">
            <v>Assentamento de tubo de concreto com diâmetro até 600 mm</v>
          </cell>
          <cell r="C2991" t="str">
            <v>m</v>
          </cell>
          <cell r="D2991">
            <v>1.06</v>
          </cell>
          <cell r="E2991">
            <v>32.89</v>
          </cell>
          <cell r="F2991">
            <v>33.950000000000003</v>
          </cell>
        </row>
        <row r="2992">
          <cell r="A2992" t="str">
            <v>462002</v>
          </cell>
          <cell r="B2992" t="str">
            <v>Assentamento de tubo de concreto com diâmetro de 700 até 1500 mm</v>
          </cell>
          <cell r="C2992" t="str">
            <v>m</v>
          </cell>
          <cell r="D2992">
            <v>43.21</v>
          </cell>
          <cell r="E2992">
            <v>19.12</v>
          </cell>
          <cell r="F2992">
            <v>62.33</v>
          </cell>
        </row>
        <row r="2993">
          <cell r="A2993" t="str">
            <v>462103</v>
          </cell>
          <cell r="B2993" t="str">
            <v>Tubo de aço carbono preto sem costura Schedule 40, DN= 2´ - inclusive conexões</v>
          </cell>
          <cell r="C2993" t="str">
            <v>m</v>
          </cell>
          <cell r="D2993">
            <v>51.42</v>
          </cell>
          <cell r="E2993">
            <v>42.980000000000004</v>
          </cell>
          <cell r="F2993">
            <v>94.4</v>
          </cell>
        </row>
        <row r="2994">
          <cell r="A2994" t="str">
            <v>462104</v>
          </cell>
          <cell r="B2994" t="str">
            <v>Tubo de aço carbono preto sem costura Schedule 40, DN= 1 1/2´ - inclusive conexões</v>
          </cell>
          <cell r="C2994" t="str">
            <v>m</v>
          </cell>
          <cell r="D2994">
            <v>41.13</v>
          </cell>
          <cell r="E2994">
            <v>38.21</v>
          </cell>
          <cell r="F2994">
            <v>79.34</v>
          </cell>
        </row>
        <row r="2995">
          <cell r="A2995" t="str">
            <v>462105</v>
          </cell>
          <cell r="B2995" t="str">
            <v>Tubo de aço carbono preto sem costura Schedule 40, DN= 1´ - inclusive conexões</v>
          </cell>
          <cell r="C2995" t="str">
            <v>m</v>
          </cell>
          <cell r="D2995">
            <v>28.59</v>
          </cell>
          <cell r="E2995">
            <v>33.43</v>
          </cell>
          <cell r="F2995">
            <v>62.02</v>
          </cell>
        </row>
        <row r="2996">
          <cell r="A2996" t="str">
            <v>462106</v>
          </cell>
          <cell r="B2996" t="str">
            <v>Tubo de aço carbono preto sem costura Schedule 40, DN= 3´ - inclusive conexões</v>
          </cell>
          <cell r="C2996" t="str">
            <v>m</v>
          </cell>
          <cell r="D2996">
            <v>88.72</v>
          </cell>
          <cell r="E2996">
            <v>53.730000000000004</v>
          </cell>
          <cell r="F2996">
            <v>142.44999999999999</v>
          </cell>
        </row>
        <row r="2997">
          <cell r="A2997" t="str">
            <v>462107</v>
          </cell>
          <cell r="B2997" t="str">
            <v>Tubo de aço carbono preto sem costura Schedule 40, DN= 2 1/2´ - inclusive conexões</v>
          </cell>
          <cell r="C2997" t="str">
            <v>m</v>
          </cell>
          <cell r="D2997">
            <v>79.650000000000006</v>
          </cell>
          <cell r="E2997">
            <v>47.76</v>
          </cell>
          <cell r="F2997">
            <v>127.41</v>
          </cell>
        </row>
        <row r="2998">
          <cell r="A2998" t="str">
            <v>462108</v>
          </cell>
          <cell r="B2998" t="str">
            <v>Tubo de aço carbono preto sem costura Schedule 40, DN= 4´ - inclusive conexões</v>
          </cell>
          <cell r="C2998" t="str">
            <v>m</v>
          </cell>
          <cell r="D2998">
            <v>124.98</v>
          </cell>
          <cell r="E2998">
            <v>59.7</v>
          </cell>
          <cell r="F2998">
            <v>184.68</v>
          </cell>
        </row>
        <row r="2999">
          <cell r="A2999" t="str">
            <v>462109</v>
          </cell>
          <cell r="B2999" t="str">
            <v>Tubo de aço carbono preto sem costura Schedule 40, DN= 5´ - inclusive conexões</v>
          </cell>
          <cell r="C2999" t="str">
            <v>m</v>
          </cell>
          <cell r="D2999">
            <v>168.78</v>
          </cell>
          <cell r="E2999">
            <v>63.28</v>
          </cell>
          <cell r="F2999">
            <v>232.06</v>
          </cell>
        </row>
        <row r="3000">
          <cell r="A3000" t="str">
            <v>462110</v>
          </cell>
          <cell r="B3000" t="str">
            <v>Tubo de aço carbono preto sem costura Schedule 40, DN= 6´ - inclusive conexões</v>
          </cell>
          <cell r="C3000" t="str">
            <v>m</v>
          </cell>
          <cell r="D3000">
            <v>224.05</v>
          </cell>
          <cell r="E3000">
            <v>65.67</v>
          </cell>
          <cell r="F3000">
            <v>289.72000000000003</v>
          </cell>
        </row>
        <row r="3001">
          <cell r="A3001" t="str">
            <v>462111</v>
          </cell>
          <cell r="B3001" t="str">
            <v>Tubo de aço carbono preto sem costura Schedule 40, DN= 8´ - inclusive conexões</v>
          </cell>
          <cell r="C3001" t="str">
            <v>m</v>
          </cell>
          <cell r="D3001">
            <v>328.24</v>
          </cell>
          <cell r="E3001">
            <v>71.64</v>
          </cell>
          <cell r="F3001">
            <v>399.88</v>
          </cell>
        </row>
        <row r="3002">
          <cell r="A3002" t="str">
            <v>462112</v>
          </cell>
          <cell r="B3002" t="str">
            <v>Tubo de aço carbono preto sem costura Schedule 40, DN= 1 1/4´ - inclusive conexões</v>
          </cell>
          <cell r="C3002" t="str">
            <v>m</v>
          </cell>
          <cell r="D3002">
            <v>34.340000000000003</v>
          </cell>
          <cell r="E3002">
            <v>38.21</v>
          </cell>
          <cell r="F3002">
            <v>72.55</v>
          </cell>
        </row>
        <row r="3003">
          <cell r="A3003" t="str">
            <v>462113</v>
          </cell>
          <cell r="B3003" t="str">
            <v>Tubo de aço carbono preto sem costura Schedule 40, DN= 3 1/2´ - inclusive conexões</v>
          </cell>
          <cell r="C3003" t="str">
            <v>m</v>
          </cell>
          <cell r="D3003">
            <v>109.29</v>
          </cell>
          <cell r="E3003">
            <v>57.31</v>
          </cell>
          <cell r="F3003">
            <v>166.6</v>
          </cell>
        </row>
        <row r="3004">
          <cell r="A3004" t="str">
            <v>462158</v>
          </cell>
          <cell r="B3004" t="str">
            <v>Tubo de aço carbono preto com costura Schedule 40, DN= 10´ - inclusive conexões</v>
          </cell>
          <cell r="C3004" t="str">
            <v>m</v>
          </cell>
          <cell r="D3004">
            <v>370.94</v>
          </cell>
          <cell r="E3004">
            <v>78.8</v>
          </cell>
          <cell r="F3004">
            <v>449.74</v>
          </cell>
        </row>
        <row r="3005">
          <cell r="A3005" t="str">
            <v>462159</v>
          </cell>
          <cell r="B3005" t="str">
            <v>Tubo de aço carbono preto com costura Schedule 40, DN= 12´ - inclusive conexões</v>
          </cell>
          <cell r="C3005" t="str">
            <v>m</v>
          </cell>
          <cell r="D3005">
            <v>511.84000000000003</v>
          </cell>
          <cell r="E3005">
            <v>83.58</v>
          </cell>
          <cell r="F3005">
            <v>595.41999999999996</v>
          </cell>
        </row>
        <row r="3006">
          <cell r="A3006" t="str">
            <v>462301</v>
          </cell>
          <cell r="B3006" t="str">
            <v>Tubo de concreto classe EA-2, DN= 400 mm</v>
          </cell>
          <cell r="C3006" t="str">
            <v>m</v>
          </cell>
          <cell r="D3006">
            <v>122.33</v>
          </cell>
          <cell r="E3006">
            <v>7.7700000000000005</v>
          </cell>
          <cell r="F3006">
            <v>130.1</v>
          </cell>
        </row>
        <row r="3007">
          <cell r="A3007" t="str">
            <v>462302</v>
          </cell>
          <cell r="B3007" t="str">
            <v>Tubo de concreto classe EA-2, DN= 500 mm</v>
          </cell>
          <cell r="C3007" t="str">
            <v>m</v>
          </cell>
          <cell r="D3007">
            <v>152.96</v>
          </cell>
          <cell r="E3007">
            <v>11.65</v>
          </cell>
          <cell r="F3007">
            <v>164.61</v>
          </cell>
        </row>
        <row r="3008">
          <cell r="A3008" t="str">
            <v>462303</v>
          </cell>
          <cell r="B3008" t="str">
            <v>Tubo de concreto classe EA-2, DN= 600 mm</v>
          </cell>
          <cell r="C3008" t="str">
            <v>m</v>
          </cell>
          <cell r="D3008">
            <v>191.71</v>
          </cell>
          <cell r="E3008">
            <v>13.59</v>
          </cell>
          <cell r="F3008">
            <v>205.3</v>
          </cell>
        </row>
        <row r="3009">
          <cell r="A3009" t="str">
            <v>462304</v>
          </cell>
          <cell r="B3009" t="str">
            <v>Tubo de concreto classe EA-2, DN= 700 mm</v>
          </cell>
          <cell r="C3009" t="str">
            <v>m</v>
          </cell>
          <cell r="D3009">
            <v>155.57</v>
          </cell>
          <cell r="E3009">
            <v>15.540000000000001</v>
          </cell>
          <cell r="F3009">
            <v>171.11</v>
          </cell>
        </row>
        <row r="3010">
          <cell r="A3010" t="str">
            <v>462305</v>
          </cell>
          <cell r="B3010" t="str">
            <v>Tubo de concreto classe EA-2, DN= 800 mm</v>
          </cell>
          <cell r="C3010" t="str">
            <v>m</v>
          </cell>
          <cell r="D3010">
            <v>308.56</v>
          </cell>
          <cell r="E3010">
            <v>19.420000000000002</v>
          </cell>
          <cell r="F3010">
            <v>327.98</v>
          </cell>
        </row>
        <row r="3011">
          <cell r="A3011" t="str">
            <v>462306</v>
          </cell>
          <cell r="B3011" t="str">
            <v>Tubo de concreto classe EA-2, DN= 900 mm</v>
          </cell>
          <cell r="C3011" t="str">
            <v>m</v>
          </cell>
          <cell r="D3011">
            <v>344.81</v>
          </cell>
          <cell r="E3011">
            <v>23.3</v>
          </cell>
          <cell r="F3011">
            <v>368.11</v>
          </cell>
        </row>
        <row r="3012">
          <cell r="A3012" t="str">
            <v>462307</v>
          </cell>
          <cell r="B3012" t="str">
            <v>Tubo de concreto classe EA-2, DN= 1000 mm</v>
          </cell>
          <cell r="C3012" t="str">
            <v>m</v>
          </cell>
          <cell r="D3012">
            <v>436.61</v>
          </cell>
          <cell r="E3012">
            <v>29.13</v>
          </cell>
          <cell r="F3012">
            <v>465.74</v>
          </cell>
        </row>
        <row r="3013">
          <cell r="A3013" t="str">
            <v>462308</v>
          </cell>
          <cell r="B3013" t="str">
            <v>Tubo de concreto classe EA-2, DN= 1200 mm</v>
          </cell>
          <cell r="C3013" t="str">
            <v>m</v>
          </cell>
          <cell r="D3013">
            <v>615.16999999999996</v>
          </cell>
          <cell r="E3013">
            <v>58.26</v>
          </cell>
          <cell r="F3013">
            <v>673.43000000000006</v>
          </cell>
        </row>
        <row r="3014">
          <cell r="A3014" t="str">
            <v>462311</v>
          </cell>
          <cell r="B3014" t="str">
            <v>Tubo de concreto classe EA-3, DN= 400 mm</v>
          </cell>
          <cell r="C3014" t="str">
            <v>m</v>
          </cell>
          <cell r="D3014">
            <v>130.59</v>
          </cell>
          <cell r="E3014">
            <v>7.7700000000000005</v>
          </cell>
          <cell r="F3014">
            <v>138.36000000000001</v>
          </cell>
        </row>
        <row r="3015">
          <cell r="A3015" t="str">
            <v>462312</v>
          </cell>
          <cell r="B3015" t="str">
            <v>Tubo de concreto classe EA-3, DN= 500 mm</v>
          </cell>
          <cell r="C3015" t="str">
            <v>m</v>
          </cell>
          <cell r="D3015">
            <v>168.43</v>
          </cell>
          <cell r="E3015">
            <v>11.65</v>
          </cell>
          <cell r="F3015">
            <v>180.08</v>
          </cell>
        </row>
        <row r="3016">
          <cell r="A3016" t="str">
            <v>462313</v>
          </cell>
          <cell r="B3016" t="str">
            <v>Tubo de concreto classe EA-3, DN= 600 mm</v>
          </cell>
          <cell r="C3016" t="str">
            <v>m</v>
          </cell>
          <cell r="D3016">
            <v>211.21</v>
          </cell>
          <cell r="E3016">
            <v>13.59</v>
          </cell>
          <cell r="F3016">
            <v>224.8</v>
          </cell>
        </row>
        <row r="3017">
          <cell r="A3017" t="str">
            <v>462314</v>
          </cell>
          <cell r="B3017" t="str">
            <v>Tubo de concreto classe EA-3, DN= 700 mm</v>
          </cell>
          <cell r="C3017" t="str">
            <v>m</v>
          </cell>
          <cell r="D3017">
            <v>184.44</v>
          </cell>
          <cell r="E3017">
            <v>15.540000000000001</v>
          </cell>
          <cell r="F3017">
            <v>199.98000000000002</v>
          </cell>
        </row>
        <row r="3018">
          <cell r="A3018" t="str">
            <v>462315</v>
          </cell>
          <cell r="B3018" t="str">
            <v>Tubo de concreto classe EA-3, DN= 800 mm</v>
          </cell>
          <cell r="C3018" t="str">
            <v>m</v>
          </cell>
          <cell r="D3018">
            <v>353.77</v>
          </cell>
          <cell r="E3018">
            <v>19.420000000000002</v>
          </cell>
          <cell r="F3018">
            <v>373.19</v>
          </cell>
        </row>
        <row r="3019">
          <cell r="A3019" t="str">
            <v>462316</v>
          </cell>
          <cell r="B3019" t="str">
            <v>Tubo de concreto classe EA-3, DN= 900 mm</v>
          </cell>
          <cell r="C3019" t="str">
            <v>m</v>
          </cell>
          <cell r="D3019">
            <v>410.18</v>
          </cell>
          <cell r="E3019">
            <v>23.3</v>
          </cell>
          <cell r="F3019">
            <v>433.48</v>
          </cell>
        </row>
        <row r="3020">
          <cell r="A3020" t="str">
            <v>462317</v>
          </cell>
          <cell r="B3020" t="str">
            <v>Tubo de concreto classe EA-3, DN= 1000 mm</v>
          </cell>
          <cell r="C3020" t="str">
            <v>m</v>
          </cell>
          <cell r="D3020">
            <v>471.99</v>
          </cell>
          <cell r="E3020">
            <v>29.13</v>
          </cell>
          <cell r="F3020">
            <v>501.12</v>
          </cell>
        </row>
        <row r="3021">
          <cell r="A3021" t="str">
            <v>462318</v>
          </cell>
          <cell r="B3021" t="str">
            <v>Tubo de concreto classe EA-3, DN= 1200 mm</v>
          </cell>
          <cell r="C3021" t="str">
            <v>m</v>
          </cell>
          <cell r="D3021">
            <v>697.56000000000006</v>
          </cell>
          <cell r="E3021">
            <v>58.26</v>
          </cell>
          <cell r="F3021">
            <v>755.82</v>
          </cell>
        </row>
        <row r="3022">
          <cell r="A3022" t="str">
            <v>462601</v>
          </cell>
          <cell r="B3022" t="str">
            <v>Tubo em ferro fundido com ponta e ponta, predial SMU, DN= 50 mm</v>
          </cell>
          <cell r="C3022" t="str">
            <v>m</v>
          </cell>
          <cell r="D3022">
            <v>81.84</v>
          </cell>
          <cell r="E3022">
            <v>11.94</v>
          </cell>
          <cell r="F3022">
            <v>93.78</v>
          </cell>
        </row>
        <row r="3023">
          <cell r="A3023" t="str">
            <v>462602</v>
          </cell>
          <cell r="B3023" t="str">
            <v>Tubo em ferro fundido com ponta e ponta, predial SMU, DN= 75 mm</v>
          </cell>
          <cell r="C3023" t="str">
            <v>m</v>
          </cell>
          <cell r="D3023">
            <v>113.67</v>
          </cell>
          <cell r="E3023">
            <v>11.94</v>
          </cell>
          <cell r="F3023">
            <v>125.61</v>
          </cell>
        </row>
        <row r="3024">
          <cell r="A3024" t="str">
            <v>462603</v>
          </cell>
          <cell r="B3024" t="str">
            <v>Tubo em ferro fundido com ponta e ponta, predial SMU, DN= 100 mm</v>
          </cell>
          <cell r="C3024" t="str">
            <v>m</v>
          </cell>
          <cell r="D3024">
            <v>134.82</v>
          </cell>
          <cell r="E3024">
            <v>16.64</v>
          </cell>
          <cell r="F3024">
            <v>151.46</v>
          </cell>
        </row>
        <row r="3025">
          <cell r="A3025" t="str">
            <v>462604</v>
          </cell>
          <cell r="B3025" t="str">
            <v>Tubo em ferro fundido com ponta e ponta, predial SMU, DN= 150 mm</v>
          </cell>
          <cell r="C3025" t="str">
            <v>m</v>
          </cell>
          <cell r="D3025">
            <v>195.68</v>
          </cell>
          <cell r="E3025">
            <v>16.64</v>
          </cell>
          <cell r="F3025">
            <v>212.32</v>
          </cell>
        </row>
        <row r="3026">
          <cell r="A3026" t="str">
            <v>462605</v>
          </cell>
          <cell r="B3026" t="str">
            <v>Tubo em ferro fundido com ponta e ponta, predial SMU, DN= 200 mm</v>
          </cell>
          <cell r="C3026" t="str">
            <v>m</v>
          </cell>
          <cell r="D3026">
            <v>323.17</v>
          </cell>
          <cell r="E3026">
            <v>16.64</v>
          </cell>
          <cell r="F3026">
            <v>339.81</v>
          </cell>
        </row>
        <row r="3027">
          <cell r="A3027" t="str">
            <v>462606</v>
          </cell>
          <cell r="B3027" t="str">
            <v>Junta de união em aço inoxidável com parafuso de aço zincado, para tubo em ferro fundido predial SMU, DN= 50 mm</v>
          </cell>
          <cell r="C3027" t="str">
            <v>un</v>
          </cell>
          <cell r="D3027">
            <v>26.310000000000002</v>
          </cell>
          <cell r="E3027">
            <v>9.5500000000000007</v>
          </cell>
          <cell r="F3027">
            <v>35.86</v>
          </cell>
        </row>
        <row r="3028">
          <cell r="A3028" t="str">
            <v>462607</v>
          </cell>
          <cell r="B3028" t="str">
            <v>Junta de união em aço inoxidável com parafuso de aço zincado, para tubo em ferro fundido predial SMU, DN= 75 mm</v>
          </cell>
          <cell r="C3028" t="str">
            <v>un</v>
          </cell>
          <cell r="D3028">
            <v>30.86</v>
          </cell>
          <cell r="E3028">
            <v>9.5500000000000007</v>
          </cell>
          <cell r="F3028">
            <v>40.409999999999997</v>
          </cell>
        </row>
        <row r="3029">
          <cell r="A3029" t="str">
            <v>462608</v>
          </cell>
          <cell r="B3029" t="str">
            <v>Junta de união em aço inoxidável com parafuso de aço zincado, para tubo em ferro fundido predial SMU, DN= 100 mm</v>
          </cell>
          <cell r="C3029" t="str">
            <v>un</v>
          </cell>
          <cell r="D3029">
            <v>31.82</v>
          </cell>
          <cell r="E3029">
            <v>11.94</v>
          </cell>
          <cell r="F3029">
            <v>43.76</v>
          </cell>
        </row>
        <row r="3030">
          <cell r="A3030" t="str">
            <v>462609</v>
          </cell>
          <cell r="B3030" t="str">
            <v>Junta de união em aço inoxidável com parafuso de aço zincado, para tubo em ferro fundido predial SMU, DN= 150 mm</v>
          </cell>
          <cell r="C3030" t="str">
            <v>un</v>
          </cell>
          <cell r="D3030">
            <v>60.29</v>
          </cell>
          <cell r="E3030">
            <v>11.94</v>
          </cell>
          <cell r="F3030">
            <v>72.23</v>
          </cell>
        </row>
        <row r="3031">
          <cell r="A3031" t="str">
            <v>462610</v>
          </cell>
          <cell r="B3031" t="str">
            <v>Junta de união em aço inoxidável com parafuso de aço zincado, para tubo em ferro fundido predial SMU, DN= 200 mm</v>
          </cell>
          <cell r="C3031" t="str">
            <v>un</v>
          </cell>
          <cell r="D3031">
            <v>95.94</v>
          </cell>
          <cell r="E3031">
            <v>11.94</v>
          </cell>
          <cell r="F3031">
            <v>107.88</v>
          </cell>
        </row>
        <row r="3032">
          <cell r="A3032" t="str">
            <v>462611</v>
          </cell>
          <cell r="B3032" t="str">
            <v>Conjunto de ancoragem para tubo em ferro fundido predial SMU, DN= 50 mm</v>
          </cell>
          <cell r="C3032" t="str">
            <v>cj</v>
          </cell>
          <cell r="D3032">
            <v>696.19</v>
          </cell>
          <cell r="E3032">
            <v>9.5500000000000007</v>
          </cell>
          <cell r="F3032">
            <v>705.74</v>
          </cell>
        </row>
        <row r="3033">
          <cell r="A3033" t="str">
            <v>462612</v>
          </cell>
          <cell r="B3033" t="str">
            <v>Conjunto de ancoragem para tubo em ferro fundido predial SMU, DN= 75 mm</v>
          </cell>
          <cell r="C3033" t="str">
            <v>cj</v>
          </cell>
          <cell r="D3033">
            <v>703.69</v>
          </cell>
          <cell r="E3033">
            <v>9.5500000000000007</v>
          </cell>
          <cell r="F3033">
            <v>713.24</v>
          </cell>
        </row>
        <row r="3034">
          <cell r="A3034" t="str">
            <v>462613</v>
          </cell>
          <cell r="B3034" t="str">
            <v>Conjunto de ancoragem para tubo em ferro fundido predial SMU, DN= 100 mm</v>
          </cell>
          <cell r="C3034" t="str">
            <v>cj</v>
          </cell>
          <cell r="D3034">
            <v>707.13</v>
          </cell>
          <cell r="E3034">
            <v>11.94</v>
          </cell>
          <cell r="F3034">
            <v>719.07</v>
          </cell>
        </row>
        <row r="3035">
          <cell r="A3035" t="str">
            <v>462614</v>
          </cell>
          <cell r="B3035" t="str">
            <v>Conjunto de ancoragem para tubo em ferro fundido predial SMU, DN= 150 mm</v>
          </cell>
          <cell r="C3035" t="str">
            <v>cj</v>
          </cell>
          <cell r="D3035">
            <v>1110.8699999999999</v>
          </cell>
          <cell r="E3035">
            <v>11.94</v>
          </cell>
          <cell r="F3035">
            <v>1122.81</v>
          </cell>
        </row>
        <row r="3036">
          <cell r="A3036" t="str">
            <v>462615</v>
          </cell>
          <cell r="B3036" t="str">
            <v>Conjunto de ancoragem para tubo em ferro fundido predial SMU, DN= 200 mm</v>
          </cell>
          <cell r="C3036" t="str">
            <v>cj</v>
          </cell>
          <cell r="D3036">
            <v>1587.01</v>
          </cell>
          <cell r="E3036">
            <v>11.94</v>
          </cell>
          <cell r="F3036">
            <v>1598.95</v>
          </cell>
        </row>
        <row r="3037">
          <cell r="A3037" t="str">
            <v>462640</v>
          </cell>
          <cell r="B3037" t="str">
            <v>Joelho 45° em ferro fundido, predial SMU, DN= 50 mm</v>
          </cell>
          <cell r="C3037" t="str">
            <v>un</v>
          </cell>
          <cell r="D3037">
            <v>77.87</v>
          </cell>
          <cell r="E3037">
            <v>9.5500000000000007</v>
          </cell>
          <cell r="F3037">
            <v>87.42</v>
          </cell>
        </row>
        <row r="3038">
          <cell r="A3038" t="str">
            <v>462641</v>
          </cell>
          <cell r="B3038" t="str">
            <v>Joelho 45° em ferro fundido, predial SMU, DN= 75 mm</v>
          </cell>
          <cell r="C3038" t="str">
            <v>un</v>
          </cell>
          <cell r="D3038">
            <v>98.23</v>
          </cell>
          <cell r="E3038">
            <v>9.5500000000000007</v>
          </cell>
          <cell r="F3038">
            <v>107.78</v>
          </cell>
        </row>
        <row r="3039">
          <cell r="A3039" t="str">
            <v>462642</v>
          </cell>
          <cell r="B3039" t="str">
            <v>Joelho 45° em ferro fundido, predial SMU, DN= 100 mm</v>
          </cell>
          <cell r="C3039" t="str">
            <v>un</v>
          </cell>
          <cell r="D3039">
            <v>108.12</v>
          </cell>
          <cell r="E3039">
            <v>11.94</v>
          </cell>
          <cell r="F3039">
            <v>120.06</v>
          </cell>
        </row>
        <row r="3040">
          <cell r="A3040" t="str">
            <v>462643</v>
          </cell>
          <cell r="B3040" t="str">
            <v>Joelho 45° em ferro fundido, predial SMU, DN= 150 mm</v>
          </cell>
          <cell r="C3040" t="str">
            <v>un</v>
          </cell>
          <cell r="D3040">
            <v>193.20000000000002</v>
          </cell>
          <cell r="E3040">
            <v>11.94</v>
          </cell>
          <cell r="F3040">
            <v>205.14000000000001</v>
          </cell>
        </row>
        <row r="3041">
          <cell r="A3041" t="str">
            <v>462644</v>
          </cell>
          <cell r="B3041" t="str">
            <v>Joelho 45° em ferro fundido, predial SMU, DN= 200 mm</v>
          </cell>
          <cell r="C3041" t="str">
            <v>un</v>
          </cell>
          <cell r="D3041">
            <v>422.97</v>
          </cell>
          <cell r="E3041">
            <v>11.94</v>
          </cell>
          <cell r="F3041">
            <v>434.91</v>
          </cell>
        </row>
        <row r="3042">
          <cell r="A3042" t="str">
            <v>462646</v>
          </cell>
          <cell r="B3042" t="str">
            <v>Joelho 88° em ferro fundido, predial SMU, DN= 50 mm</v>
          </cell>
          <cell r="C3042" t="str">
            <v>un</v>
          </cell>
          <cell r="D3042">
            <v>93.850000000000009</v>
          </cell>
          <cell r="E3042">
            <v>9.5500000000000007</v>
          </cell>
          <cell r="F3042">
            <v>103.4</v>
          </cell>
        </row>
        <row r="3043">
          <cell r="A3043" t="str">
            <v>462647</v>
          </cell>
          <cell r="B3043" t="str">
            <v>Joelho 88° em ferro fundido, predial SMU, DN= 75 mm</v>
          </cell>
          <cell r="C3043" t="str">
            <v>un</v>
          </cell>
          <cell r="D3043">
            <v>98.23</v>
          </cell>
          <cell r="E3043">
            <v>9.5500000000000007</v>
          </cell>
          <cell r="F3043">
            <v>107.78</v>
          </cell>
        </row>
        <row r="3044">
          <cell r="A3044" t="str">
            <v>462648</v>
          </cell>
          <cell r="B3044" t="str">
            <v>Joelho 88° em ferro fundido, predial SMU, DN= 100 mm</v>
          </cell>
          <cell r="C3044" t="str">
            <v>un</v>
          </cell>
          <cell r="D3044">
            <v>108.12</v>
          </cell>
          <cell r="E3044">
            <v>11.94</v>
          </cell>
          <cell r="F3044">
            <v>120.06</v>
          </cell>
        </row>
        <row r="3045">
          <cell r="A3045" t="str">
            <v>462649</v>
          </cell>
          <cell r="B3045" t="str">
            <v>Joelho 88° em ferro fundido, predial SMU, DN= 150 mm</v>
          </cell>
          <cell r="C3045" t="str">
            <v>un</v>
          </cell>
          <cell r="D3045">
            <v>273.43</v>
          </cell>
          <cell r="E3045">
            <v>11.94</v>
          </cell>
          <cell r="F3045">
            <v>285.37</v>
          </cell>
        </row>
        <row r="3046">
          <cell r="A3046" t="str">
            <v>462650</v>
          </cell>
          <cell r="B3046" t="str">
            <v>Joelho 88° em ferro fundido, predial SMU - DN= 200 mm</v>
          </cell>
          <cell r="C3046" t="str">
            <v>un</v>
          </cell>
          <cell r="D3046">
            <v>423.47</v>
          </cell>
          <cell r="E3046">
            <v>11.94</v>
          </cell>
          <cell r="F3046">
            <v>435.41</v>
          </cell>
        </row>
        <row r="3047">
          <cell r="A3047" t="str">
            <v>462651</v>
          </cell>
          <cell r="B3047" t="str">
            <v>Junção 45° em ferro fundido, predial SMU, DN= 50 x 50 mm</v>
          </cell>
          <cell r="C3047" t="str">
            <v>un</v>
          </cell>
          <cell r="D3047">
            <v>138.26</v>
          </cell>
          <cell r="E3047">
            <v>9.5500000000000007</v>
          </cell>
          <cell r="F3047">
            <v>147.81</v>
          </cell>
        </row>
        <row r="3048">
          <cell r="A3048" t="str">
            <v>462652</v>
          </cell>
          <cell r="B3048" t="str">
            <v>Junção 45° em ferro fundido, predial SMU, DN= 75 x 75 mm</v>
          </cell>
          <cell r="C3048" t="str">
            <v>un</v>
          </cell>
          <cell r="D3048">
            <v>165.92000000000002</v>
          </cell>
          <cell r="E3048">
            <v>9.5500000000000007</v>
          </cell>
          <cell r="F3048">
            <v>175.47</v>
          </cell>
        </row>
        <row r="3049">
          <cell r="A3049" t="str">
            <v>462653</v>
          </cell>
          <cell r="B3049" t="str">
            <v>Junção 45° em ferro fundido, predial SMU, DN= 75 x 50 mm</v>
          </cell>
          <cell r="C3049" t="str">
            <v>un</v>
          </cell>
          <cell r="D3049">
            <v>155.75</v>
          </cell>
          <cell r="E3049">
            <v>9.5500000000000007</v>
          </cell>
          <cell r="F3049">
            <v>165.3</v>
          </cell>
        </row>
        <row r="3050">
          <cell r="A3050" t="str">
            <v>462654</v>
          </cell>
          <cell r="B3050" t="str">
            <v>Junção 45° em ferro fundido, predial SMU, DN= 100 x 75 mm</v>
          </cell>
          <cell r="C3050" t="str">
            <v>un</v>
          </cell>
          <cell r="D3050">
            <v>200.02</v>
          </cell>
          <cell r="E3050">
            <v>11.94</v>
          </cell>
          <cell r="F3050">
            <v>211.96</v>
          </cell>
        </row>
        <row r="3051">
          <cell r="A3051" t="str">
            <v>462655</v>
          </cell>
          <cell r="B3051" t="str">
            <v>Junção 45° em ferro fundido, predial SMU, DN= 100 x 100 mm</v>
          </cell>
          <cell r="C3051" t="str">
            <v>un</v>
          </cell>
          <cell r="D3051">
            <v>199.52</v>
          </cell>
          <cell r="E3051">
            <v>11.94</v>
          </cell>
          <cell r="F3051">
            <v>211.46</v>
          </cell>
        </row>
        <row r="3052">
          <cell r="A3052" t="str">
            <v>462656</v>
          </cell>
          <cell r="B3052" t="str">
            <v>Junção 45° em ferro fundido, predial SMU, DN= 150 x 150 mm</v>
          </cell>
          <cell r="C3052" t="str">
            <v>un</v>
          </cell>
          <cell r="D3052">
            <v>466.32</v>
          </cell>
          <cell r="E3052">
            <v>11.94</v>
          </cell>
          <cell r="F3052">
            <v>478.26</v>
          </cell>
        </row>
        <row r="3053">
          <cell r="A3053" t="str">
            <v>462660</v>
          </cell>
          <cell r="B3053" t="str">
            <v>Redução excêntrica em ferro fundido, predial SMU, DN= 75 x 50 mm</v>
          </cell>
          <cell r="C3053" t="str">
            <v>un</v>
          </cell>
          <cell r="D3053">
            <v>101.04</v>
          </cell>
          <cell r="E3053">
            <v>9.5500000000000007</v>
          </cell>
          <cell r="F3053">
            <v>110.59</v>
          </cell>
        </row>
        <row r="3054">
          <cell r="A3054" t="str">
            <v>462661</v>
          </cell>
          <cell r="B3054" t="str">
            <v>Redução excêntrica em ferro fundido, predial SMU, DN= 100 x 75 mm</v>
          </cell>
          <cell r="C3054" t="str">
            <v>un</v>
          </cell>
          <cell r="D3054">
            <v>125.19</v>
          </cell>
          <cell r="E3054">
            <v>11.94</v>
          </cell>
          <cell r="F3054">
            <v>137.13</v>
          </cell>
        </row>
        <row r="3055">
          <cell r="A3055" t="str">
            <v>462662</v>
          </cell>
          <cell r="B3055" t="str">
            <v>Redução excêntrica em ferro fundido, predial SMU, DN= 150 x 100 mm</v>
          </cell>
          <cell r="C3055" t="str">
            <v>un</v>
          </cell>
          <cell r="D3055">
            <v>191.45000000000002</v>
          </cell>
          <cell r="E3055">
            <v>11.94</v>
          </cell>
          <cell r="F3055">
            <v>203.39000000000001</v>
          </cell>
        </row>
        <row r="3056">
          <cell r="A3056" t="str">
            <v>462663</v>
          </cell>
          <cell r="B3056" t="str">
            <v>Redução excêntrica em ferro fundido, predial SMU, DN= 150 x 75 mm</v>
          </cell>
          <cell r="C3056" t="str">
            <v>un</v>
          </cell>
          <cell r="D3056">
            <v>192.02</v>
          </cell>
          <cell r="E3056">
            <v>11.94</v>
          </cell>
          <cell r="F3056">
            <v>203.96</v>
          </cell>
        </row>
        <row r="3057">
          <cell r="A3057" t="str">
            <v>462664</v>
          </cell>
          <cell r="B3057" t="str">
            <v>Redução excêntrica em ferro fundido, predial SMU, DN= 200 x 150 mm</v>
          </cell>
          <cell r="C3057" t="str">
            <v>un</v>
          </cell>
          <cell r="D3057">
            <v>371.48</v>
          </cell>
          <cell r="E3057">
            <v>11.94</v>
          </cell>
          <cell r="F3057">
            <v>383.42</v>
          </cell>
        </row>
        <row r="3058">
          <cell r="A3058" t="str">
            <v>462670</v>
          </cell>
          <cell r="B3058" t="str">
            <v>Te de visita em ferro fundido, predial SMU, DN= 75 mm</v>
          </cell>
          <cell r="C3058" t="str">
            <v>un</v>
          </cell>
          <cell r="D3058">
            <v>331.36</v>
          </cell>
          <cell r="E3058">
            <v>9.5500000000000007</v>
          </cell>
          <cell r="F3058">
            <v>340.91</v>
          </cell>
        </row>
        <row r="3059">
          <cell r="A3059" t="str">
            <v>462671</v>
          </cell>
          <cell r="B3059" t="str">
            <v>Te de visita em ferro fundido, predial SMU, DN= 100 x 100 mm</v>
          </cell>
          <cell r="C3059" t="str">
            <v>un</v>
          </cell>
          <cell r="D3059">
            <v>405.94</v>
          </cell>
          <cell r="E3059">
            <v>11.94</v>
          </cell>
          <cell r="F3059">
            <v>417.88</v>
          </cell>
        </row>
        <row r="3060">
          <cell r="A3060" t="str">
            <v>462680</v>
          </cell>
          <cell r="B3060" t="str">
            <v>Abraçadeira dentada para travamento em aço inoxidável, com parafuso de aço zincado, para tubo em ferro fundido predial SMU, DN= 50 mm</v>
          </cell>
          <cell r="C3060" t="str">
            <v>un</v>
          </cell>
          <cell r="D3060">
            <v>234.79</v>
          </cell>
          <cell r="E3060">
            <v>9.5500000000000007</v>
          </cell>
          <cell r="F3060">
            <v>244.34</v>
          </cell>
        </row>
        <row r="3061">
          <cell r="A3061" t="str">
            <v>462681</v>
          </cell>
          <cell r="B3061" t="str">
            <v>Abraçadeira dentada para travamento em aço inoxidável, com parafuso de aço zincado, para tubo em ferro fundido predial SMU, DN= 75 mm</v>
          </cell>
          <cell r="C3061" t="str">
            <v>un</v>
          </cell>
          <cell r="D3061">
            <v>254.17000000000002</v>
          </cell>
          <cell r="E3061">
            <v>9.5500000000000007</v>
          </cell>
          <cell r="F3061">
            <v>263.72000000000003</v>
          </cell>
        </row>
        <row r="3062">
          <cell r="A3062" t="str">
            <v>462682</v>
          </cell>
          <cell r="B3062" t="str">
            <v>Abraçadeira dentada para travamento em aço inoxidável, com parafuso de aço zincado, para tubo em ferro fundido predial SMU, DN= 100 mm</v>
          </cell>
          <cell r="C3062" t="str">
            <v>un</v>
          </cell>
          <cell r="D3062">
            <v>298.41000000000003</v>
          </cell>
          <cell r="E3062">
            <v>11.94</v>
          </cell>
          <cell r="F3062">
            <v>310.35000000000002</v>
          </cell>
        </row>
        <row r="3063">
          <cell r="A3063" t="str">
            <v>462683</v>
          </cell>
          <cell r="B3063" t="str">
            <v>Abraçadeira dentada para travamento em aço inoxidável, com parafuso de aço zincado, para tubo em ferro fundido predial SMU, DN= 150 mm</v>
          </cell>
          <cell r="C3063" t="str">
            <v>un</v>
          </cell>
          <cell r="D3063">
            <v>404.63</v>
          </cell>
          <cell r="E3063">
            <v>11.94</v>
          </cell>
          <cell r="F3063">
            <v>416.57</v>
          </cell>
        </row>
        <row r="3064">
          <cell r="A3064" t="str">
            <v>462684</v>
          </cell>
          <cell r="B3064" t="str">
            <v>Tampão simples em ferro fundido, predial SMU, DN= 150 mm</v>
          </cell>
          <cell r="C3064" t="str">
            <v>un</v>
          </cell>
          <cell r="D3064">
            <v>168.24</v>
          </cell>
          <cell r="E3064">
            <v>11.94</v>
          </cell>
          <cell r="F3064">
            <v>180.18</v>
          </cell>
        </row>
        <row r="3065">
          <cell r="A3065" t="str">
            <v>462705</v>
          </cell>
          <cell r="B3065" t="str">
            <v>Tubo de cobre flexível, DN= 4,76 mm (3/16´), inclusive conexões</v>
          </cell>
          <cell r="C3065" t="str">
            <v>m</v>
          </cell>
          <cell r="D3065">
            <v>3.98</v>
          </cell>
          <cell r="E3065">
            <v>3.94</v>
          </cell>
          <cell r="F3065">
            <v>7.92</v>
          </cell>
        </row>
        <row r="3066">
          <cell r="A3066" t="str">
            <v>462706</v>
          </cell>
          <cell r="B3066" t="str">
            <v>Tubo de cobre flexível, DN= 6,35 mm (1/4´), inclusive conexões</v>
          </cell>
          <cell r="C3066" t="str">
            <v>m</v>
          </cell>
          <cell r="D3066">
            <v>5.75</v>
          </cell>
          <cell r="E3066">
            <v>3.94</v>
          </cell>
          <cell r="F3066">
            <v>9.69</v>
          </cell>
        </row>
        <row r="3067">
          <cell r="A3067" t="str">
            <v>462707</v>
          </cell>
          <cell r="B3067" t="str">
            <v>Tubo de cobre flexível, DN= 7,94 mm (5/16´), inclusive conexões</v>
          </cell>
          <cell r="C3067" t="str">
            <v>m</v>
          </cell>
          <cell r="D3067">
            <v>7.3500000000000005</v>
          </cell>
          <cell r="E3067">
            <v>3.94</v>
          </cell>
          <cell r="F3067">
            <v>11.290000000000001</v>
          </cell>
        </row>
        <row r="3068">
          <cell r="A3068" t="str">
            <v>462708</v>
          </cell>
          <cell r="B3068" t="str">
            <v>Tubo de cobre flexível, DN= 9,52 mm (3/8´), inclusive conexões</v>
          </cell>
          <cell r="C3068" t="str">
            <v>m</v>
          </cell>
          <cell r="D3068">
            <v>8.7200000000000006</v>
          </cell>
          <cell r="E3068">
            <v>5.97</v>
          </cell>
          <cell r="F3068">
            <v>14.69</v>
          </cell>
        </row>
        <row r="3069">
          <cell r="A3069" t="str">
            <v>462709</v>
          </cell>
          <cell r="B3069" t="str">
            <v>Tubo de cobre flexível, DN= 12,70 mm (1/2´), inclusive conexões</v>
          </cell>
          <cell r="C3069" t="str">
            <v>m</v>
          </cell>
          <cell r="D3069">
            <v>12.13</v>
          </cell>
          <cell r="E3069">
            <v>5.97</v>
          </cell>
          <cell r="F3069">
            <v>18.100000000000001</v>
          </cell>
        </row>
        <row r="3070">
          <cell r="A3070" t="str">
            <v>462710</v>
          </cell>
          <cell r="B3070" t="str">
            <v>Tubo de cobre flexível, DN= 15,87 mm (5/8´), inclusive conexões</v>
          </cell>
          <cell r="C3070" t="str">
            <v>m</v>
          </cell>
          <cell r="D3070">
            <v>15.120000000000001</v>
          </cell>
          <cell r="E3070">
            <v>5.97</v>
          </cell>
          <cell r="F3070">
            <v>21.09</v>
          </cell>
        </row>
        <row r="3071">
          <cell r="A3071" t="str">
            <v>462711</v>
          </cell>
          <cell r="B3071" t="str">
            <v>Tubo de cobre flexível, DN= 19,05 mm (3/4´), inclusive conexões</v>
          </cell>
          <cell r="C3071" t="str">
            <v>m</v>
          </cell>
          <cell r="D3071">
            <v>18.100000000000001</v>
          </cell>
          <cell r="E3071">
            <v>5.97</v>
          </cell>
          <cell r="F3071">
            <v>24.07</v>
          </cell>
        </row>
        <row r="3072">
          <cell r="A3072" t="str">
            <v>470101</v>
          </cell>
          <cell r="B3072" t="str">
            <v>Registro de gaveta em latão fundido sem acabamento, DN= 1/2´</v>
          </cell>
          <cell r="C3072" t="str">
            <v>un</v>
          </cell>
          <cell r="D3072">
            <v>19.88</v>
          </cell>
          <cell r="E3072">
            <v>10.75</v>
          </cell>
          <cell r="F3072">
            <v>30.63</v>
          </cell>
        </row>
        <row r="3073">
          <cell r="A3073" t="str">
            <v>470102</v>
          </cell>
          <cell r="B3073" t="str">
            <v>Registro de gaveta em latão fundido sem acabamento, DN= 3/4´</v>
          </cell>
          <cell r="C3073" t="str">
            <v>un</v>
          </cell>
          <cell r="D3073">
            <v>21.85</v>
          </cell>
          <cell r="E3073">
            <v>14.33</v>
          </cell>
          <cell r="F3073">
            <v>36.18</v>
          </cell>
        </row>
        <row r="3074">
          <cell r="A3074" t="str">
            <v>470103</v>
          </cell>
          <cell r="B3074" t="str">
            <v>Registro de gaveta em latão fundido sem acabamento, DN= 1´</v>
          </cell>
          <cell r="C3074" t="str">
            <v>un</v>
          </cell>
          <cell r="D3074">
            <v>30.44</v>
          </cell>
          <cell r="E3074">
            <v>17.91</v>
          </cell>
          <cell r="F3074">
            <v>48.35</v>
          </cell>
        </row>
        <row r="3075">
          <cell r="A3075" t="str">
            <v>470104</v>
          </cell>
          <cell r="B3075" t="str">
            <v>Registro de gaveta em latão fundido sem acabamento, DN= 1 1/4´</v>
          </cell>
          <cell r="C3075" t="str">
            <v>un</v>
          </cell>
          <cell r="D3075">
            <v>43.7</v>
          </cell>
          <cell r="E3075">
            <v>21.490000000000002</v>
          </cell>
          <cell r="F3075">
            <v>65.19</v>
          </cell>
        </row>
        <row r="3076">
          <cell r="A3076" t="str">
            <v>470105</v>
          </cell>
          <cell r="B3076" t="str">
            <v>Registro de gaveta em latão fundido sem acabamento, DN= 1 1/2´</v>
          </cell>
          <cell r="C3076" t="str">
            <v>un</v>
          </cell>
          <cell r="D3076">
            <v>56.4</v>
          </cell>
          <cell r="E3076">
            <v>23.88</v>
          </cell>
          <cell r="F3076">
            <v>80.28</v>
          </cell>
        </row>
        <row r="3077">
          <cell r="A3077" t="str">
            <v>470106</v>
          </cell>
          <cell r="B3077" t="str">
            <v>Registro de gaveta em latão fundido sem acabamento, DN= 2´</v>
          </cell>
          <cell r="C3077" t="str">
            <v>un</v>
          </cell>
          <cell r="D3077">
            <v>79.709999999999994</v>
          </cell>
          <cell r="E3077">
            <v>29.85</v>
          </cell>
          <cell r="F3077">
            <v>109.56</v>
          </cell>
        </row>
        <row r="3078">
          <cell r="A3078" t="str">
            <v>470107</v>
          </cell>
          <cell r="B3078" t="str">
            <v>Registro de gaveta em latão fundido sem acabamento, DN= 2 1/2´</v>
          </cell>
          <cell r="C3078" t="str">
            <v>un</v>
          </cell>
          <cell r="D3078">
            <v>191.62</v>
          </cell>
          <cell r="E3078">
            <v>35.82</v>
          </cell>
          <cell r="F3078">
            <v>227.44</v>
          </cell>
        </row>
        <row r="3079">
          <cell r="A3079" t="str">
            <v>470108</v>
          </cell>
          <cell r="B3079" t="str">
            <v>Registro de gaveta em latão fundido sem acabamento, DN= 3´</v>
          </cell>
          <cell r="C3079" t="str">
            <v>un</v>
          </cell>
          <cell r="D3079">
            <v>304.7</v>
          </cell>
          <cell r="E3079">
            <v>47.76</v>
          </cell>
          <cell r="F3079">
            <v>352.46</v>
          </cell>
        </row>
        <row r="3080">
          <cell r="A3080" t="str">
            <v>470109</v>
          </cell>
          <cell r="B3080" t="str">
            <v>Registro de gaveta em latão fundido sem acabamento, DN= 4´</v>
          </cell>
          <cell r="C3080" t="str">
            <v>un</v>
          </cell>
          <cell r="D3080">
            <v>514.15</v>
          </cell>
          <cell r="E3080">
            <v>71.64</v>
          </cell>
          <cell r="F3080">
            <v>585.79</v>
          </cell>
        </row>
        <row r="3081">
          <cell r="A3081" t="str">
            <v>470113</v>
          </cell>
          <cell r="B3081" t="str">
            <v>Registro de pressão em latão fundido sem acabamento, DN= 3/4´</v>
          </cell>
          <cell r="C3081" t="str">
            <v>un</v>
          </cell>
          <cell r="D3081">
            <v>25.62</v>
          </cell>
          <cell r="E3081">
            <v>14.33</v>
          </cell>
          <cell r="F3081">
            <v>39.950000000000003</v>
          </cell>
        </row>
        <row r="3082">
          <cell r="A3082" t="str">
            <v>470117</v>
          </cell>
          <cell r="B3082" t="str">
            <v>Válvula de esfera monobloco em latão fundido passagem plena, acionamento com alavanca, DN= 1/2´</v>
          </cell>
          <cell r="C3082" t="str">
            <v>un</v>
          </cell>
          <cell r="D3082">
            <v>9.19</v>
          </cell>
          <cell r="E3082">
            <v>10.75</v>
          </cell>
          <cell r="F3082">
            <v>19.940000000000001</v>
          </cell>
        </row>
        <row r="3083">
          <cell r="A3083" t="str">
            <v>470118</v>
          </cell>
          <cell r="B3083" t="str">
            <v>Válvula de esfera monobloco em latão fundido passagem plena, acionamento com alavanca, DN= 3/4´</v>
          </cell>
          <cell r="C3083" t="str">
            <v>un</v>
          </cell>
          <cell r="D3083">
            <v>20.580000000000002</v>
          </cell>
          <cell r="E3083">
            <v>10.75</v>
          </cell>
          <cell r="F3083">
            <v>31.330000000000002</v>
          </cell>
        </row>
        <row r="3084">
          <cell r="A3084" t="str">
            <v>470119</v>
          </cell>
          <cell r="B3084" t="str">
            <v>Válvula de esfera monobloco em latão fundido passagem plena, acionamento com alavanca, DN= 1´</v>
          </cell>
          <cell r="C3084" t="str">
            <v>un</v>
          </cell>
          <cell r="D3084">
            <v>20.260000000000002</v>
          </cell>
          <cell r="E3084">
            <v>10.75</v>
          </cell>
          <cell r="F3084">
            <v>31.01</v>
          </cell>
        </row>
        <row r="3085">
          <cell r="A3085" t="str">
            <v>470120</v>
          </cell>
          <cell r="B3085" t="str">
            <v>Válvula de esfera tripartida em latão fundido, classe 150 libras para gás e 300 libras para líquidos e fluidos, DN= 1´</v>
          </cell>
          <cell r="C3085" t="str">
            <v>un</v>
          </cell>
          <cell r="D3085">
            <v>92.63</v>
          </cell>
          <cell r="E3085">
            <v>16.72</v>
          </cell>
          <cell r="F3085">
            <v>109.35000000000001</v>
          </cell>
        </row>
        <row r="3086">
          <cell r="A3086" t="str">
            <v>470121</v>
          </cell>
          <cell r="B3086" t="str">
            <v>Válvula de esfera monobloco em latão fundido passagem plena, acionamento com alavanca, DN= 2´</v>
          </cell>
          <cell r="C3086" t="str">
            <v>un</v>
          </cell>
          <cell r="D3086">
            <v>85.600000000000009</v>
          </cell>
          <cell r="E3086">
            <v>10.75</v>
          </cell>
          <cell r="F3086">
            <v>96.350000000000009</v>
          </cell>
        </row>
        <row r="3087">
          <cell r="A3087" t="str">
            <v>470122</v>
          </cell>
          <cell r="B3087" t="str">
            <v>Válvula de esfera monobloco em latão fundido passagem plena, acionamento com alavanca, DN= 4´</v>
          </cell>
          <cell r="C3087" t="str">
            <v>un</v>
          </cell>
          <cell r="D3087">
            <v>363.26</v>
          </cell>
          <cell r="E3087">
            <v>23.88</v>
          </cell>
          <cell r="F3087">
            <v>387.14</v>
          </cell>
        </row>
        <row r="3088">
          <cell r="A3088" t="str">
            <v>470201</v>
          </cell>
          <cell r="B3088" t="str">
            <v>Registro de gaveta em latão fundido cromado com canopla, DN= 1/2´ - linha especial</v>
          </cell>
          <cell r="C3088" t="str">
            <v>un</v>
          </cell>
          <cell r="D3088">
            <v>46.300000000000004</v>
          </cell>
          <cell r="E3088">
            <v>10.75</v>
          </cell>
          <cell r="F3088">
            <v>57.050000000000004</v>
          </cell>
        </row>
        <row r="3089">
          <cell r="A3089" t="str">
            <v>470202</v>
          </cell>
          <cell r="B3089" t="str">
            <v>Registro de gaveta em latão fundido cromado com canopla, DN= 3/4´ - linha especial</v>
          </cell>
          <cell r="C3089" t="str">
            <v>un</v>
          </cell>
          <cell r="D3089">
            <v>52.230000000000004</v>
          </cell>
          <cell r="E3089">
            <v>10.75</v>
          </cell>
          <cell r="F3089">
            <v>62.980000000000004</v>
          </cell>
        </row>
        <row r="3090">
          <cell r="A3090" t="str">
            <v>470203</v>
          </cell>
          <cell r="B3090" t="str">
            <v>Registro de gaveta em latão fundido cromado com canopla, DN= 1´ - linha especial</v>
          </cell>
          <cell r="C3090" t="str">
            <v>un</v>
          </cell>
          <cell r="D3090">
            <v>62.81</v>
          </cell>
          <cell r="E3090">
            <v>10.75</v>
          </cell>
          <cell r="F3090">
            <v>73.56</v>
          </cell>
        </row>
        <row r="3091">
          <cell r="A3091" t="str">
            <v>470204</v>
          </cell>
          <cell r="B3091" t="str">
            <v>Registro de gaveta em latão fundido cromado com canopla, DN= 1 1/4´ - linha especial</v>
          </cell>
          <cell r="C3091" t="str">
            <v>un</v>
          </cell>
          <cell r="D3091">
            <v>86.05</v>
          </cell>
          <cell r="E3091">
            <v>10.75</v>
          </cell>
          <cell r="F3091">
            <v>96.8</v>
          </cell>
        </row>
        <row r="3092">
          <cell r="A3092" t="str">
            <v>470205</v>
          </cell>
          <cell r="B3092" t="str">
            <v>Registro de gaveta em latão fundido cromado com canopla, DN= 1 1/2´ - linha especial</v>
          </cell>
          <cell r="C3092" t="str">
            <v>un</v>
          </cell>
          <cell r="D3092">
            <v>95.570000000000007</v>
          </cell>
          <cell r="E3092">
            <v>10.75</v>
          </cell>
          <cell r="F3092">
            <v>106.32000000000001</v>
          </cell>
        </row>
        <row r="3093">
          <cell r="A3093" t="str">
            <v>470210</v>
          </cell>
          <cell r="B3093" t="str">
            <v>Registro de pressão em latão fundido cromado com canopla, DN= 1/2´ - linha especial</v>
          </cell>
          <cell r="C3093" t="str">
            <v>un</v>
          </cell>
          <cell r="D3093">
            <v>50.09</v>
          </cell>
          <cell r="E3093">
            <v>10.75</v>
          </cell>
          <cell r="F3093">
            <v>60.84</v>
          </cell>
        </row>
        <row r="3094">
          <cell r="A3094" t="str">
            <v>470211</v>
          </cell>
          <cell r="B3094" t="str">
            <v>Registro de pressão em latão fundido cromado com canopla, DN= 3/4´ - linha especial</v>
          </cell>
          <cell r="C3094" t="str">
            <v>un</v>
          </cell>
          <cell r="D3094">
            <v>55.02</v>
          </cell>
          <cell r="E3094">
            <v>10.75</v>
          </cell>
          <cell r="F3094">
            <v>65.77</v>
          </cell>
        </row>
        <row r="3095">
          <cell r="A3095" t="str">
            <v>470220</v>
          </cell>
          <cell r="B3095" t="str">
            <v>Registro regulador de vazão para chuveiro e ducha em latão cromado com canopla, DN= 1/2´</v>
          </cell>
          <cell r="C3095" t="str">
            <v>un</v>
          </cell>
          <cell r="D3095">
            <v>40.69</v>
          </cell>
          <cell r="E3095">
            <v>10.75</v>
          </cell>
          <cell r="F3095">
            <v>51.44</v>
          </cell>
        </row>
        <row r="3096">
          <cell r="A3096" t="str">
            <v>470221</v>
          </cell>
          <cell r="B3096" t="str">
            <v>Registro regulador de vazão para torneira, misturador e bidê, em latão cromado com canopla, DN= 1/2´</v>
          </cell>
          <cell r="C3096" t="str">
            <v>un</v>
          </cell>
          <cell r="D3096">
            <v>54.36</v>
          </cell>
          <cell r="E3096">
            <v>10.75</v>
          </cell>
          <cell r="F3096">
            <v>65.11</v>
          </cell>
        </row>
        <row r="3097">
          <cell r="A3097" t="str">
            <v>470402</v>
          </cell>
          <cell r="B3097" t="str">
            <v>Válvula de descarga com registro próprio, duplo acionamento limitador de fluxo, DN= 1 1/4´</v>
          </cell>
          <cell r="C3097" t="str">
            <v>un</v>
          </cell>
          <cell r="D3097">
            <v>186.54</v>
          </cell>
          <cell r="E3097">
            <v>35.82</v>
          </cell>
          <cell r="F3097">
            <v>222.36</v>
          </cell>
        </row>
        <row r="3098">
          <cell r="A3098" t="str">
            <v>470403</v>
          </cell>
          <cell r="B3098" t="str">
            <v>Válvula de descarga com registro próprio, DN= 1 1/4´</v>
          </cell>
          <cell r="C3098" t="str">
            <v>un</v>
          </cell>
          <cell r="D3098">
            <v>140.43</v>
          </cell>
          <cell r="E3098">
            <v>35.82</v>
          </cell>
          <cell r="F3098">
            <v>176.25</v>
          </cell>
        </row>
        <row r="3099">
          <cell r="A3099" t="str">
            <v>470404</v>
          </cell>
          <cell r="B3099" t="str">
            <v>Válvula de descarga com registro próprio, DN= 1 1/2´</v>
          </cell>
          <cell r="C3099" t="str">
            <v>un</v>
          </cell>
          <cell r="D3099">
            <v>138.61000000000001</v>
          </cell>
          <cell r="E3099">
            <v>35.82</v>
          </cell>
          <cell r="F3099">
            <v>174.43</v>
          </cell>
        </row>
        <row r="3100">
          <cell r="A3100" t="str">
            <v>470405</v>
          </cell>
          <cell r="B3100" t="str">
            <v>Válvula de descarga antivandalismo, DN= 1 1/2´</v>
          </cell>
          <cell r="C3100" t="str">
            <v>un</v>
          </cell>
          <cell r="D3100">
            <v>213.71</v>
          </cell>
          <cell r="E3100">
            <v>35.82</v>
          </cell>
          <cell r="F3100">
            <v>249.53</v>
          </cell>
        </row>
        <row r="3101">
          <cell r="A3101" t="str">
            <v>470408</v>
          </cell>
          <cell r="B3101" t="str">
            <v>Válvula de descarga externa, tipo alavanca com registro próprio, DN= 1 1/4´ e DN= 1 1/2´</v>
          </cell>
          <cell r="C3101" t="str">
            <v>un</v>
          </cell>
          <cell r="D3101">
            <v>340.92</v>
          </cell>
          <cell r="E3101">
            <v>35.82</v>
          </cell>
          <cell r="F3101">
            <v>376.74</v>
          </cell>
        </row>
        <row r="3102">
          <cell r="A3102" t="str">
            <v>470409</v>
          </cell>
          <cell r="B3102" t="str">
            <v>Válvula de mictório antivandalismo, DN= 3/4´</v>
          </cell>
          <cell r="C3102" t="str">
            <v>un</v>
          </cell>
          <cell r="D3102">
            <v>255.20000000000002</v>
          </cell>
          <cell r="E3102">
            <v>14.33</v>
          </cell>
          <cell r="F3102">
            <v>269.52999999999997</v>
          </cell>
        </row>
        <row r="3103">
          <cell r="A3103" t="str">
            <v>470410</v>
          </cell>
          <cell r="B3103" t="str">
            <v>Válvula de mictório padrão, vazão automática, DN= 3/4´</v>
          </cell>
          <cell r="C3103" t="str">
            <v>un</v>
          </cell>
          <cell r="D3103">
            <v>172.68</v>
          </cell>
          <cell r="E3103">
            <v>14.33</v>
          </cell>
          <cell r="F3103">
            <v>187.01</v>
          </cell>
        </row>
        <row r="3104">
          <cell r="A3104" t="str">
            <v>470411</v>
          </cell>
          <cell r="B3104" t="str">
            <v>Válvula de acionamento hidromecânico para piso</v>
          </cell>
          <cell r="C3104" t="str">
            <v>un</v>
          </cell>
          <cell r="D3104">
            <v>535.4</v>
          </cell>
          <cell r="E3104">
            <v>35.82</v>
          </cell>
          <cell r="F3104">
            <v>571.22</v>
          </cell>
        </row>
        <row r="3105">
          <cell r="A3105" t="str">
            <v>470412</v>
          </cell>
          <cell r="B3105" t="str">
            <v>Válvula de acionamento hidromecânico para ducha, em latão cromado, DN= 3/4´</v>
          </cell>
          <cell r="C3105" t="str">
            <v>un</v>
          </cell>
          <cell r="D3105">
            <v>265.77</v>
          </cell>
          <cell r="E3105">
            <v>10.75</v>
          </cell>
          <cell r="F3105">
            <v>276.52</v>
          </cell>
        </row>
        <row r="3106">
          <cell r="A3106" t="str">
            <v>470418</v>
          </cell>
          <cell r="B3106" t="str">
            <v>Válvula de descarga com registro próprio, duplo acionamento limitador de fluxo, DN = 1 1/2´</v>
          </cell>
          <cell r="C3106" t="str">
            <v>un</v>
          </cell>
          <cell r="D3106">
            <v>161.93</v>
          </cell>
          <cell r="E3106">
            <v>35.82</v>
          </cell>
          <cell r="F3106">
            <v>197.75</v>
          </cell>
        </row>
        <row r="3107">
          <cell r="A3107" t="str">
            <v>470501</v>
          </cell>
          <cell r="B3107" t="str">
            <v>Válvula de retenção horizontal em bronze, DN= 3/4´</v>
          </cell>
          <cell r="C3107" t="str">
            <v>un</v>
          </cell>
          <cell r="D3107">
            <v>46.06</v>
          </cell>
          <cell r="E3107">
            <v>10.75</v>
          </cell>
          <cell r="F3107">
            <v>56.81</v>
          </cell>
        </row>
        <row r="3108">
          <cell r="A3108" t="str">
            <v>470502</v>
          </cell>
          <cell r="B3108" t="str">
            <v>Válvula de retenção horizontal em bronze, DN= 1´</v>
          </cell>
          <cell r="C3108" t="str">
            <v>un</v>
          </cell>
          <cell r="D3108">
            <v>56.03</v>
          </cell>
          <cell r="E3108">
            <v>10.75</v>
          </cell>
          <cell r="F3108">
            <v>66.78</v>
          </cell>
        </row>
        <row r="3109">
          <cell r="A3109" t="str">
            <v>470503</v>
          </cell>
          <cell r="B3109" t="str">
            <v>Válvula de retenção horizontal em bronze, DN= 1 1/4´</v>
          </cell>
          <cell r="C3109" t="str">
            <v>un</v>
          </cell>
          <cell r="D3109">
            <v>75.180000000000007</v>
          </cell>
          <cell r="E3109">
            <v>10.75</v>
          </cell>
          <cell r="F3109">
            <v>85.93</v>
          </cell>
        </row>
        <row r="3110">
          <cell r="A3110" t="str">
            <v>470504</v>
          </cell>
          <cell r="B3110" t="str">
            <v>Válvula de retenção horizontal em bronze, DN= 1 1/2´</v>
          </cell>
          <cell r="C3110" t="str">
            <v>un</v>
          </cell>
          <cell r="D3110">
            <v>88.06</v>
          </cell>
          <cell r="E3110">
            <v>10.75</v>
          </cell>
          <cell r="F3110">
            <v>98.81</v>
          </cell>
        </row>
        <row r="3111">
          <cell r="A3111" t="str">
            <v>470505</v>
          </cell>
          <cell r="B3111" t="str">
            <v>Válvula de retenção horizontal em bronze, DN= 2´</v>
          </cell>
          <cell r="C3111" t="str">
            <v>un</v>
          </cell>
          <cell r="D3111">
            <v>127.79</v>
          </cell>
          <cell r="E3111">
            <v>10.75</v>
          </cell>
          <cell r="F3111">
            <v>138.54</v>
          </cell>
        </row>
        <row r="3112">
          <cell r="A3112" t="str">
            <v>470506</v>
          </cell>
          <cell r="B3112" t="str">
            <v>Válvula de retenção horizontal em bronze, DN= 2 1/2´</v>
          </cell>
          <cell r="C3112" t="str">
            <v>un</v>
          </cell>
          <cell r="D3112">
            <v>216.88</v>
          </cell>
          <cell r="E3112">
            <v>10.75</v>
          </cell>
          <cell r="F3112">
            <v>227.63</v>
          </cell>
        </row>
        <row r="3113">
          <cell r="A3113" t="str">
            <v>470507</v>
          </cell>
          <cell r="B3113" t="str">
            <v>Válvula de retenção horizontal em bronze, DN= 3´</v>
          </cell>
          <cell r="C3113" t="str">
            <v>un</v>
          </cell>
          <cell r="D3113">
            <v>248.45000000000002</v>
          </cell>
          <cell r="E3113">
            <v>10.75</v>
          </cell>
          <cell r="F3113">
            <v>259.2</v>
          </cell>
        </row>
        <row r="3114">
          <cell r="A3114" t="str">
            <v>470508</v>
          </cell>
          <cell r="B3114" t="str">
            <v>Válvula de retenção horizontal em bronze, DN= 4´</v>
          </cell>
          <cell r="C3114" t="str">
            <v>un</v>
          </cell>
          <cell r="D3114">
            <v>450.47</v>
          </cell>
          <cell r="E3114">
            <v>14.33</v>
          </cell>
          <cell r="F3114">
            <v>464.8</v>
          </cell>
        </row>
        <row r="3115">
          <cell r="A3115" t="str">
            <v>470509</v>
          </cell>
          <cell r="B3115" t="str">
            <v>Válvula de retenção vertical em bronze, DN= 3/4´</v>
          </cell>
          <cell r="C3115" t="str">
            <v>un</v>
          </cell>
          <cell r="D3115">
            <v>35.54</v>
          </cell>
          <cell r="E3115">
            <v>10.75</v>
          </cell>
          <cell r="F3115">
            <v>46.29</v>
          </cell>
        </row>
        <row r="3116">
          <cell r="A3116" t="str">
            <v>470510</v>
          </cell>
          <cell r="B3116" t="str">
            <v>Válvula de retenção vertical em bronze, DN= 1´</v>
          </cell>
          <cell r="C3116" t="str">
            <v>un</v>
          </cell>
          <cell r="D3116">
            <v>41.37</v>
          </cell>
          <cell r="E3116">
            <v>10.75</v>
          </cell>
          <cell r="F3116">
            <v>52.120000000000005</v>
          </cell>
        </row>
        <row r="3117">
          <cell r="A3117" t="str">
            <v>470511</v>
          </cell>
          <cell r="B3117" t="str">
            <v>Válvula de retenção vertical em bronze, DN= 1 1/4´</v>
          </cell>
          <cell r="C3117" t="str">
            <v>un</v>
          </cell>
          <cell r="D3117">
            <v>57.57</v>
          </cell>
          <cell r="E3117">
            <v>10.75</v>
          </cell>
          <cell r="F3117">
            <v>68.319999999999993</v>
          </cell>
        </row>
        <row r="3118">
          <cell r="A3118" t="str">
            <v>470512</v>
          </cell>
          <cell r="B3118" t="str">
            <v>Válvula de retenção vertical em bronze, DN= 1 1/2´</v>
          </cell>
          <cell r="C3118" t="str">
            <v>un</v>
          </cell>
          <cell r="D3118">
            <v>70.33</v>
          </cell>
          <cell r="E3118">
            <v>10.75</v>
          </cell>
          <cell r="F3118">
            <v>81.08</v>
          </cell>
        </row>
        <row r="3119">
          <cell r="A3119" t="str">
            <v>470513</v>
          </cell>
          <cell r="B3119" t="str">
            <v>Válvula de retenção vertical em bronze, DN= 2´</v>
          </cell>
          <cell r="C3119" t="str">
            <v>un</v>
          </cell>
          <cell r="D3119">
            <v>100</v>
          </cell>
          <cell r="E3119">
            <v>10.75</v>
          </cell>
          <cell r="F3119">
            <v>110.75</v>
          </cell>
        </row>
        <row r="3120">
          <cell r="A3120" t="str">
            <v>470514</v>
          </cell>
          <cell r="B3120" t="str">
            <v>Válvula de retenção vertical em bronze, DN= 2 1/2´</v>
          </cell>
          <cell r="C3120" t="str">
            <v>un</v>
          </cell>
          <cell r="D3120">
            <v>168.71</v>
          </cell>
          <cell r="E3120">
            <v>10.75</v>
          </cell>
          <cell r="F3120">
            <v>179.46</v>
          </cell>
        </row>
        <row r="3121">
          <cell r="A3121" t="str">
            <v>470515</v>
          </cell>
          <cell r="B3121" t="str">
            <v>Válvula de retenção vertical em bronze, DN= 3´</v>
          </cell>
          <cell r="C3121" t="str">
            <v>un</v>
          </cell>
          <cell r="D3121">
            <v>254</v>
          </cell>
          <cell r="E3121">
            <v>10.75</v>
          </cell>
          <cell r="F3121">
            <v>264.75</v>
          </cell>
        </row>
        <row r="3122">
          <cell r="A3122" t="str">
            <v>470516</v>
          </cell>
          <cell r="B3122" t="str">
            <v>Válvula de retenção vertical em bronze, DN= 4´</v>
          </cell>
          <cell r="C3122" t="str">
            <v>un</v>
          </cell>
          <cell r="D3122">
            <v>419.22</v>
          </cell>
          <cell r="E3122">
            <v>14.33</v>
          </cell>
          <cell r="F3122">
            <v>433.55</v>
          </cell>
        </row>
        <row r="3123">
          <cell r="A3123" t="str">
            <v>470517</v>
          </cell>
          <cell r="B3123" t="str">
            <v>Válvula de retenção de pé com crivo em bronze, DN= 1´</v>
          </cell>
          <cell r="C3123" t="str">
            <v>un</v>
          </cell>
          <cell r="D3123">
            <v>36.21</v>
          </cell>
          <cell r="E3123">
            <v>10.75</v>
          </cell>
          <cell r="F3123">
            <v>46.96</v>
          </cell>
        </row>
        <row r="3124">
          <cell r="A3124" t="str">
            <v>470518</v>
          </cell>
          <cell r="B3124" t="str">
            <v>Válvula de retenção de pé com crivo em bronze, DN= 1 1/4´</v>
          </cell>
          <cell r="C3124" t="str">
            <v>un</v>
          </cell>
          <cell r="D3124">
            <v>49.86</v>
          </cell>
          <cell r="E3124">
            <v>10.75</v>
          </cell>
          <cell r="F3124">
            <v>60.61</v>
          </cell>
        </row>
        <row r="3125">
          <cell r="A3125" t="str">
            <v>470519</v>
          </cell>
          <cell r="B3125" t="str">
            <v>Válvula de retenção de pé com crivo em bronze, DN= 1 1/2´</v>
          </cell>
          <cell r="C3125" t="str">
            <v>un</v>
          </cell>
          <cell r="D3125">
            <v>61.6</v>
          </cell>
          <cell r="E3125">
            <v>10.75</v>
          </cell>
          <cell r="F3125">
            <v>72.349999999999994</v>
          </cell>
        </row>
        <row r="3126">
          <cell r="A3126" t="str">
            <v>470520</v>
          </cell>
          <cell r="B3126" t="str">
            <v>Válvula de retenção de pé com crivo em bronze, DN= 2´</v>
          </cell>
          <cell r="C3126" t="str">
            <v>un</v>
          </cell>
          <cell r="D3126">
            <v>84.43</v>
          </cell>
          <cell r="E3126">
            <v>10.75</v>
          </cell>
          <cell r="F3126">
            <v>95.18</v>
          </cell>
        </row>
        <row r="3127">
          <cell r="A3127" t="str">
            <v>470521</v>
          </cell>
          <cell r="B3127" t="str">
            <v>Válvula de retenção de pé com crivo em bronze, DN= 2 1/2´</v>
          </cell>
          <cell r="C3127" t="str">
            <v>un</v>
          </cell>
          <cell r="D3127">
            <v>136.09</v>
          </cell>
          <cell r="E3127">
            <v>10.75</v>
          </cell>
          <cell r="F3127">
            <v>146.84</v>
          </cell>
        </row>
        <row r="3128">
          <cell r="A3128" t="str">
            <v>470522</v>
          </cell>
          <cell r="B3128" t="str">
            <v>Válvula de gaveta em bronze, classe 125 libras para vapor e classe 200 libras para água, óleo e gás, DN= 6´</v>
          </cell>
          <cell r="C3128" t="str">
            <v>un</v>
          </cell>
          <cell r="D3128">
            <v>3267.05</v>
          </cell>
          <cell r="E3128">
            <v>17.91</v>
          </cell>
          <cell r="F3128">
            <v>3284.96</v>
          </cell>
        </row>
        <row r="3129">
          <cell r="A3129" t="str">
            <v>470523</v>
          </cell>
          <cell r="B3129" t="str">
            <v>Válvula de gaveta em bronze, classe 125 libras para vapor e classe 200 libras para água, óleo e gás, DN= 2´</v>
          </cell>
          <cell r="C3129" t="str">
            <v>un</v>
          </cell>
          <cell r="D3129">
            <v>97.100000000000009</v>
          </cell>
          <cell r="E3129">
            <v>10.75</v>
          </cell>
          <cell r="F3129">
            <v>107.85000000000001</v>
          </cell>
        </row>
        <row r="3130">
          <cell r="A3130" t="str">
            <v>470524</v>
          </cell>
          <cell r="B3130" t="str">
            <v>Válvula globo em bronze, classe 125 libras para vapor e classe 200 libras para água, óleo e gás, DN= 2´</v>
          </cell>
          <cell r="C3130" t="str">
            <v>un</v>
          </cell>
          <cell r="D3130">
            <v>214.46</v>
          </cell>
          <cell r="E3130">
            <v>10.75</v>
          </cell>
          <cell r="F3130">
            <v>225.21</v>
          </cell>
        </row>
        <row r="3131">
          <cell r="A3131" t="str">
            <v>470526</v>
          </cell>
          <cell r="B3131" t="str">
            <v>Válvula de retenção de pé com crivo em bronze, DN= 3´</v>
          </cell>
          <cell r="C3131" t="str">
            <v>un</v>
          </cell>
          <cell r="D3131">
            <v>199.08</v>
          </cell>
          <cell r="E3131">
            <v>10.75</v>
          </cell>
          <cell r="F3131">
            <v>209.83</v>
          </cell>
        </row>
        <row r="3132">
          <cell r="A3132" t="str">
            <v>470527</v>
          </cell>
          <cell r="B3132" t="str">
            <v>Válvula de retenção de pé com crivo em bronze, DN= 4´</v>
          </cell>
          <cell r="C3132" t="str">
            <v>un</v>
          </cell>
          <cell r="D3132">
            <v>374.17</v>
          </cell>
          <cell r="E3132">
            <v>14.33</v>
          </cell>
          <cell r="F3132">
            <v>388.5</v>
          </cell>
        </row>
        <row r="3133">
          <cell r="A3133" t="str">
            <v>470528</v>
          </cell>
          <cell r="B3133" t="str">
            <v>Válvula globo angular de 45° em bronze, DN= 2 1/2´</v>
          </cell>
          <cell r="C3133" t="str">
            <v>un</v>
          </cell>
          <cell r="D3133">
            <v>125.06</v>
          </cell>
          <cell r="E3133">
            <v>10.75</v>
          </cell>
          <cell r="F3133">
            <v>135.81</v>
          </cell>
        </row>
        <row r="3134">
          <cell r="A3134" t="str">
            <v>470529</v>
          </cell>
          <cell r="B3134" t="str">
            <v>Válvula de gaveta em bronze, haste ascendente, classe 150 libras para vapor saturado e 300 libras para água, óleo e gás, DN= 1/2´</v>
          </cell>
          <cell r="C3134" t="str">
            <v>un</v>
          </cell>
          <cell r="D3134">
            <v>64.58</v>
          </cell>
          <cell r="E3134">
            <v>5.97</v>
          </cell>
          <cell r="F3134">
            <v>70.55</v>
          </cell>
        </row>
        <row r="3135">
          <cell r="A3135" t="str">
            <v>470530</v>
          </cell>
          <cell r="B3135" t="str">
            <v>Válvula de gaveta em bronze, haste não ascendente, classe 150 libras para vapor saturado e 300 libras para água, óleo e gás, DN= 4´</v>
          </cell>
          <cell r="C3135" t="str">
            <v>un</v>
          </cell>
          <cell r="D3135">
            <v>987.28</v>
          </cell>
          <cell r="E3135">
            <v>14.33</v>
          </cell>
          <cell r="F3135">
            <v>1001.61</v>
          </cell>
        </row>
        <row r="3136">
          <cell r="A3136" t="str">
            <v>470531</v>
          </cell>
          <cell r="B3136" t="str">
            <v>Válvula de gaveta em bronze, haste não ascendente, classe 150 libras para vapor saturado e 300 libras para água, óleo e gás, DN= 2´</v>
          </cell>
          <cell r="C3136" t="str">
            <v>un</v>
          </cell>
          <cell r="D3136">
            <v>180.55</v>
          </cell>
          <cell r="E3136">
            <v>10.75</v>
          </cell>
          <cell r="F3136">
            <v>191.3</v>
          </cell>
        </row>
        <row r="3137">
          <cell r="A3137" t="str">
            <v>470532</v>
          </cell>
          <cell r="B3137" t="str">
            <v>Válvula globo em bronze, classe 150 libras para vapor saturado e 300 libras para água, óleo e gás, DN= 4´</v>
          </cell>
          <cell r="C3137" t="str">
            <v>un</v>
          </cell>
          <cell r="D3137">
            <v>3139.87</v>
          </cell>
          <cell r="E3137">
            <v>14.33</v>
          </cell>
          <cell r="F3137">
            <v>3154.2000000000003</v>
          </cell>
        </row>
        <row r="3138">
          <cell r="A3138" t="str">
            <v>470534</v>
          </cell>
          <cell r="B3138" t="str">
            <v>Válvula globo em bronze, classe 150 libras para vapor saturado e 300 libras para água, óleo e gás, DN= 3/4´</v>
          </cell>
          <cell r="C3138" t="str">
            <v>un</v>
          </cell>
          <cell r="D3138">
            <v>87.13</v>
          </cell>
          <cell r="E3138">
            <v>10.75</v>
          </cell>
          <cell r="F3138">
            <v>97.88</v>
          </cell>
        </row>
        <row r="3139">
          <cell r="A3139" t="str">
            <v>470535</v>
          </cell>
          <cell r="B3139" t="str">
            <v>Válvula globo em bronze, classe 150 libras para vapor saturado e 300 libras para água, óleo e gás, DN= 1´</v>
          </cell>
          <cell r="C3139" t="str">
            <v>un</v>
          </cell>
          <cell r="D3139">
            <v>122.61</v>
          </cell>
          <cell r="E3139">
            <v>10.75</v>
          </cell>
          <cell r="F3139">
            <v>133.36000000000001</v>
          </cell>
        </row>
        <row r="3140">
          <cell r="A3140" t="str">
            <v>470536</v>
          </cell>
          <cell r="B3140" t="str">
            <v>Válvula globo em bronze, classe 150 libras para vapor saturado e 300 libras para água, óleo e gás, DN= 1 1/2´</v>
          </cell>
          <cell r="C3140" t="str">
            <v>un</v>
          </cell>
          <cell r="D3140">
            <v>237.08</v>
          </cell>
          <cell r="E3140">
            <v>10.75</v>
          </cell>
          <cell r="F3140">
            <v>247.83</v>
          </cell>
        </row>
        <row r="3141">
          <cell r="A3141" t="str">
            <v>470537</v>
          </cell>
          <cell r="B3141" t="str">
            <v>Válvula globo em bronze, classe 150 libras para vapor saturado e 300 libras para água, óleo e gás, DN= 2´</v>
          </cell>
          <cell r="C3141" t="str">
            <v>un</v>
          </cell>
          <cell r="D3141">
            <v>325.77999999999997</v>
          </cell>
          <cell r="E3141">
            <v>10.75</v>
          </cell>
          <cell r="F3141">
            <v>336.53000000000003</v>
          </cell>
        </row>
        <row r="3142">
          <cell r="A3142" t="str">
            <v>470539</v>
          </cell>
          <cell r="B3142" t="str">
            <v>Válvula globo em bronze, classe 150 libras para vapor saturado e classe 300 libras para água, óleo e gás, DN= 2 1/2´</v>
          </cell>
          <cell r="C3142" t="str">
            <v>un</v>
          </cell>
          <cell r="D3142">
            <v>524.79999999999995</v>
          </cell>
          <cell r="E3142">
            <v>10.75</v>
          </cell>
          <cell r="F3142">
            <v>535.54999999999995</v>
          </cell>
        </row>
        <row r="3143">
          <cell r="A3143" t="str">
            <v>470540</v>
          </cell>
          <cell r="B3143" t="str">
            <v>Válvula de gaveta em bronze, classe 125 libras para vapor e classe 200 libras para água, óleo e gás, DN= 1´</v>
          </cell>
          <cell r="C3143" t="str">
            <v>un</v>
          </cell>
          <cell r="D3143">
            <v>38.549999999999997</v>
          </cell>
          <cell r="E3143">
            <v>10.75</v>
          </cell>
          <cell r="F3143">
            <v>49.300000000000004</v>
          </cell>
        </row>
        <row r="3144">
          <cell r="A3144" t="str">
            <v>470541</v>
          </cell>
          <cell r="B3144" t="str">
            <v>Válvula de gaveta em bronze, classe 125 libras para vapor e classe 200 libras para água, óleo e gás, DN= 1 1/2´</v>
          </cell>
          <cell r="C3144" t="str">
            <v>un</v>
          </cell>
          <cell r="D3144">
            <v>64.430000000000007</v>
          </cell>
          <cell r="E3144">
            <v>10.75</v>
          </cell>
          <cell r="F3144">
            <v>75.180000000000007</v>
          </cell>
        </row>
        <row r="3145">
          <cell r="A3145" t="str">
            <v>470542</v>
          </cell>
          <cell r="B3145" t="str">
            <v>Válvula de gaveta em bronze, classe 125 libras para vapor e classe 200 libras para água, óleo e gás, DN= 2 1/2´</v>
          </cell>
          <cell r="C3145" t="str">
            <v>un</v>
          </cell>
          <cell r="D3145">
            <v>191.20000000000002</v>
          </cell>
          <cell r="E3145">
            <v>10.75</v>
          </cell>
          <cell r="F3145">
            <v>201.95000000000002</v>
          </cell>
        </row>
        <row r="3146">
          <cell r="A3146" t="str">
            <v>470543</v>
          </cell>
          <cell r="B3146" t="str">
            <v>Válvula de gaveta em bronze, classe 125 libras para vapor e classe 200 libras para água, óleo e gás, DN= 3´</v>
          </cell>
          <cell r="C3146" t="str">
            <v>un</v>
          </cell>
          <cell r="D3146">
            <v>282.36</v>
          </cell>
          <cell r="E3146">
            <v>10.75</v>
          </cell>
          <cell r="F3146">
            <v>293.11</v>
          </cell>
        </row>
        <row r="3147">
          <cell r="A3147" t="str">
            <v>470544</v>
          </cell>
          <cell r="B3147" t="str">
            <v>Válvula globo em bronze, classe 150 libras para vapor saturado e 300 libras para água, óleo e gás, DN= 3´</v>
          </cell>
          <cell r="C3147" t="str">
            <v>un</v>
          </cell>
          <cell r="D3147">
            <v>738.2</v>
          </cell>
          <cell r="E3147">
            <v>14.33</v>
          </cell>
          <cell r="F3147">
            <v>752.53</v>
          </cell>
        </row>
        <row r="3148">
          <cell r="A3148" t="str">
            <v>470545</v>
          </cell>
          <cell r="B3148" t="str">
            <v>Válvula redutora de pressão em bronze, de ação direta, extremidade roscada, para água, ar, óleo e gás, PE= 200 psi e PS= 20 à 90 psi, DN= 1 1/4´</v>
          </cell>
          <cell r="C3148" t="str">
            <v>un</v>
          </cell>
          <cell r="D3148">
            <v>1686.04</v>
          </cell>
          <cell r="E3148">
            <v>47.76</v>
          </cell>
          <cell r="F3148">
            <v>1733.8</v>
          </cell>
        </row>
        <row r="3149">
          <cell r="A3149" t="str">
            <v>470546</v>
          </cell>
          <cell r="B3149" t="str">
            <v>Válvula redutora de pressão em bronze, de ação direta, extremidade roscada, para água, ar, óleo e gás, PE= 200 psi e PS= 20 à 90 psi, DN= 2´</v>
          </cell>
          <cell r="C3149" t="str">
            <v>un</v>
          </cell>
          <cell r="D3149">
            <v>2755.4700000000003</v>
          </cell>
          <cell r="E3149">
            <v>47.76</v>
          </cell>
          <cell r="F3149">
            <v>2803.23</v>
          </cell>
        </row>
        <row r="3150">
          <cell r="A3150" t="str">
            <v>470557</v>
          </cell>
          <cell r="B3150" t="str">
            <v>Válvula de gaveta em bronze, haste ascendente, classe 150 libras para vapor saturado e 300 libras para água, óleo e gás, DN= 4´</v>
          </cell>
          <cell r="C3150" t="str">
            <v>un</v>
          </cell>
          <cell r="D3150">
            <v>2150.27</v>
          </cell>
          <cell r="E3150">
            <v>14.33</v>
          </cell>
          <cell r="F3150">
            <v>2164.6</v>
          </cell>
        </row>
        <row r="3151">
          <cell r="A3151" t="str">
            <v>470558</v>
          </cell>
          <cell r="B3151" t="str">
            <v>Válvula de gaveta em bronze com fecho rápido, DN= 1 1/2´</v>
          </cell>
          <cell r="C3151" t="str">
            <v>un</v>
          </cell>
          <cell r="D3151">
            <v>312.38</v>
          </cell>
          <cell r="E3151">
            <v>23.88</v>
          </cell>
          <cell r="F3151">
            <v>336.26</v>
          </cell>
        </row>
        <row r="3152">
          <cell r="A3152" t="str">
            <v>470603</v>
          </cell>
          <cell r="B3152" t="str">
            <v>Válvula de gaveta em ferro fundido, haste ascendente com flange, classe 125 libras, DN= 2´</v>
          </cell>
          <cell r="C3152" t="str">
            <v>un</v>
          </cell>
          <cell r="D3152">
            <v>534.70000000000005</v>
          </cell>
          <cell r="E3152">
            <v>29.85</v>
          </cell>
          <cell r="F3152">
            <v>564.54999999999995</v>
          </cell>
        </row>
        <row r="3153">
          <cell r="A3153" t="str">
            <v>470604</v>
          </cell>
          <cell r="B3153" t="str">
            <v>Válvula de retenção de pé com crivo em ferro fundido, flangeada, DN= 6´</v>
          </cell>
          <cell r="C3153" t="str">
            <v>un</v>
          </cell>
          <cell r="D3153">
            <v>757.75</v>
          </cell>
          <cell r="E3153">
            <v>83.58</v>
          </cell>
          <cell r="F3153">
            <v>841.33</v>
          </cell>
        </row>
        <row r="3154">
          <cell r="A3154" t="str">
            <v>470605</v>
          </cell>
          <cell r="B3154" t="str">
            <v>Válvula de retenção tipo portinhola dupla em ferro fundido, DN= 6´</v>
          </cell>
          <cell r="C3154" t="str">
            <v>un</v>
          </cell>
          <cell r="D3154">
            <v>348.89</v>
          </cell>
          <cell r="E3154">
            <v>83.58</v>
          </cell>
          <cell r="F3154">
            <v>432.47</v>
          </cell>
        </row>
        <row r="3155">
          <cell r="A3155" t="str">
            <v>470606</v>
          </cell>
          <cell r="B3155" t="str">
            <v>Válvula de gaveta em ferro fundido com bolsa, DN= 150 mm</v>
          </cell>
          <cell r="C3155" t="str">
            <v>un</v>
          </cell>
          <cell r="D3155">
            <v>782.97</v>
          </cell>
          <cell r="E3155">
            <v>47.76</v>
          </cell>
          <cell r="F3155">
            <v>830.73</v>
          </cell>
        </row>
        <row r="3156">
          <cell r="A3156" t="str">
            <v>470607</v>
          </cell>
          <cell r="B3156" t="str">
            <v>Válvula de gaveta em ferro fundido com bolsa, DN= 200 mm</v>
          </cell>
          <cell r="C3156" t="str">
            <v>un</v>
          </cell>
          <cell r="D3156">
            <v>1448.33</v>
          </cell>
          <cell r="E3156">
            <v>47.76</v>
          </cell>
          <cell r="F3156">
            <v>1496.09</v>
          </cell>
        </row>
        <row r="3157">
          <cell r="A3157" t="str">
            <v>470608</v>
          </cell>
          <cell r="B3157" t="str">
            <v>Válvula de retenção tipo portinhola simples em ferro fundido, DN= 4´</v>
          </cell>
          <cell r="C3157" t="str">
            <v>un</v>
          </cell>
          <cell r="D3157">
            <v>1151.04</v>
          </cell>
          <cell r="E3157">
            <v>47.76</v>
          </cell>
          <cell r="F3157">
            <v>1198.8</v>
          </cell>
        </row>
        <row r="3158">
          <cell r="A3158" t="str">
            <v>470609</v>
          </cell>
          <cell r="B3158" t="str">
            <v>Válvula de retenção tipo portinhola dupla em ferro fundido, DN= 4´</v>
          </cell>
          <cell r="C3158" t="str">
            <v>un</v>
          </cell>
          <cell r="D3158">
            <v>244.87</v>
          </cell>
          <cell r="E3158">
            <v>47.76</v>
          </cell>
          <cell r="F3158">
            <v>292.63</v>
          </cell>
        </row>
        <row r="3159">
          <cell r="A3159" t="str">
            <v>470610</v>
          </cell>
          <cell r="B3159" t="str">
            <v>Válvula de segurança em ferro fundido rosqueada com pressão de ajuste 0,4 até 0,75kgf/cm², DN= 2´</v>
          </cell>
          <cell r="C3159" t="str">
            <v>un</v>
          </cell>
          <cell r="D3159">
            <v>3230.42</v>
          </cell>
          <cell r="E3159">
            <v>29.85</v>
          </cell>
          <cell r="F3159">
            <v>3260.27</v>
          </cell>
        </row>
        <row r="3160">
          <cell r="A3160" t="str">
            <v>470611</v>
          </cell>
          <cell r="B3160" t="str">
            <v>Válvula de segurança em ferro fundido rosqueada com pressão de ajuste 6,1 até 10,0kgf/cm², DN= 3/4´</v>
          </cell>
          <cell r="C3160" t="str">
            <v>un</v>
          </cell>
          <cell r="D3160">
            <v>1364.33</v>
          </cell>
          <cell r="E3160">
            <v>14.33</v>
          </cell>
          <cell r="F3160">
            <v>1378.66</v>
          </cell>
        </row>
        <row r="3161">
          <cell r="A3161" t="str">
            <v>470618</v>
          </cell>
          <cell r="B3161" t="str">
            <v>Válvula de gaveta em ferro fundido com bolsa, DN= 100mm</v>
          </cell>
          <cell r="C3161" t="str">
            <v>un</v>
          </cell>
          <cell r="D3161">
            <v>562.41</v>
          </cell>
          <cell r="E3161">
            <v>47.76</v>
          </cell>
          <cell r="F3161">
            <v>610.16999999999996</v>
          </cell>
        </row>
        <row r="3162">
          <cell r="A3162" t="str">
            <v>470631</v>
          </cell>
          <cell r="B3162" t="str">
            <v>Visor de fluxo com janela simples, corpo em ferro fundido ou aço carbono, DN = 1´</v>
          </cell>
          <cell r="C3162" t="str">
            <v>un</v>
          </cell>
          <cell r="D3162">
            <v>344.95</v>
          </cell>
          <cell r="E3162">
            <v>17.91</v>
          </cell>
          <cell r="F3162">
            <v>362.86</v>
          </cell>
        </row>
        <row r="3163">
          <cell r="A3163" t="str">
            <v>470632</v>
          </cell>
          <cell r="B3163" t="str">
            <v>Válvula de governo (retenção e alarme) completa, corpo em ferro fundido, classe 125 libras, DN= 4´</v>
          </cell>
          <cell r="C3163" t="str">
            <v>cj</v>
          </cell>
          <cell r="D3163">
            <v>3984.64</v>
          </cell>
          <cell r="E3163">
            <v>71.64</v>
          </cell>
          <cell r="F3163">
            <v>4056.28</v>
          </cell>
        </row>
        <row r="3164">
          <cell r="A3164" t="str">
            <v>470633</v>
          </cell>
          <cell r="B3164" t="str">
            <v>Válvula de gaveta em ferro fundido, haste ascendente com flange, classe 125 libras, DN= 4´</v>
          </cell>
          <cell r="C3164" t="str">
            <v>un</v>
          </cell>
          <cell r="D3164">
            <v>832</v>
          </cell>
          <cell r="E3164">
            <v>47.76</v>
          </cell>
          <cell r="F3164">
            <v>879.76</v>
          </cell>
        </row>
        <row r="3165">
          <cell r="A3165" t="str">
            <v>470634</v>
          </cell>
          <cell r="B3165" t="str">
            <v>Válvula de gaveta em ferro fundido, haste ascendente com flange, classe 125 libras, DN= 6´</v>
          </cell>
          <cell r="C3165" t="str">
            <v>un</v>
          </cell>
          <cell r="D3165">
            <v>1250.9000000000001</v>
          </cell>
          <cell r="E3165">
            <v>47.76</v>
          </cell>
          <cell r="F3165">
            <v>1298.6600000000001</v>
          </cell>
        </row>
        <row r="3166">
          <cell r="A3166" t="str">
            <v>470635</v>
          </cell>
          <cell r="B3166" t="str">
            <v>Válvula de retenção vertical em ferro fundido com flange, classe 125 libras, DN= 4´</v>
          </cell>
          <cell r="C3166" t="str">
            <v>un</v>
          </cell>
          <cell r="D3166">
            <v>891.13</v>
          </cell>
          <cell r="E3166">
            <v>47.76</v>
          </cell>
          <cell r="F3166">
            <v>938.89</v>
          </cell>
        </row>
        <row r="3167">
          <cell r="A3167" t="str">
            <v>470701</v>
          </cell>
          <cell r="B3167" t="str">
            <v>Válvula esfera em aço carbono fundido, passagem plena, classe 150 libras para vapor e classe 600 libras para água, óleo e gás, DN= 1/2´</v>
          </cell>
          <cell r="C3167" t="str">
            <v>un</v>
          </cell>
          <cell r="D3167">
            <v>38.97</v>
          </cell>
          <cell r="E3167">
            <v>10.75</v>
          </cell>
          <cell r="F3167">
            <v>49.72</v>
          </cell>
        </row>
        <row r="3168">
          <cell r="A3168" t="str">
            <v>470702</v>
          </cell>
          <cell r="B3168" t="str">
            <v>Válvula esfera em aço carbono fundido, passagem plena, classe 150 libras para vapor e classe 600 libras para água, óleo e gás, DN= 3/4´</v>
          </cell>
          <cell r="C3168" t="str">
            <v>un</v>
          </cell>
          <cell r="D3168">
            <v>51.14</v>
          </cell>
          <cell r="E3168">
            <v>14.33</v>
          </cell>
          <cell r="F3168">
            <v>65.47</v>
          </cell>
        </row>
        <row r="3169">
          <cell r="A3169" t="str">
            <v>470703</v>
          </cell>
          <cell r="B3169" t="str">
            <v>Válvula esfera em aço carbono fundido, passagem plena, classe 150 libras para vapor e classe 600 libras para água, óleo e gás, DN= 1´</v>
          </cell>
          <cell r="C3169" t="str">
            <v>un</v>
          </cell>
          <cell r="D3169">
            <v>72.47</v>
          </cell>
          <cell r="E3169">
            <v>17.91</v>
          </cell>
          <cell r="F3169">
            <v>90.38</v>
          </cell>
        </row>
        <row r="3170">
          <cell r="A3170" t="str">
            <v>470708</v>
          </cell>
          <cell r="B3170" t="str">
            <v>Válvula esfera em aço carbono fundido, passagem plena, estremidades rosqueáveis, classe 300 libras para vapor saturado, DN= 1´</v>
          </cell>
          <cell r="C3170" t="str">
            <v>un</v>
          </cell>
          <cell r="D3170">
            <v>91.39</v>
          </cell>
          <cell r="E3170">
            <v>17.91</v>
          </cell>
          <cell r="F3170">
            <v>109.3</v>
          </cell>
        </row>
        <row r="3171">
          <cell r="A3171" t="str">
            <v>470709</v>
          </cell>
          <cell r="B3171" t="str">
            <v>Válvula esfera em aço carbono fundido, passagem plena, estremidades rosqueáveis, classe 300 libras para vapor saturado, DN= 2´</v>
          </cell>
          <cell r="C3171" t="str">
            <v>un</v>
          </cell>
          <cell r="D3171">
            <v>230.31</v>
          </cell>
          <cell r="E3171">
            <v>29.85</v>
          </cell>
          <cell r="F3171">
            <v>260.16000000000003</v>
          </cell>
        </row>
        <row r="3172">
          <cell r="A3172" t="str">
            <v>470710</v>
          </cell>
          <cell r="B3172" t="str">
            <v>Válvula esfera em aço carbono fundido, passagem reduzida, classe 150 libras para vapor e classe 600 libras para água, óleo e gás, DN= 1/2´</v>
          </cell>
          <cell r="C3172" t="str">
            <v>un</v>
          </cell>
          <cell r="D3172">
            <v>32.78</v>
          </cell>
          <cell r="E3172">
            <v>10.75</v>
          </cell>
          <cell r="F3172">
            <v>43.53</v>
          </cell>
        </row>
        <row r="3173">
          <cell r="A3173" t="str">
            <v>470711</v>
          </cell>
          <cell r="B3173" t="str">
            <v>Válvula esfera em aço carbono fundido, passagem reduzida, classe 150 libras para vapor e classe 600 libras para água, óleo e gás, DN= 3/4´</v>
          </cell>
          <cell r="C3173" t="str">
            <v>un</v>
          </cell>
          <cell r="D3173">
            <v>39.97</v>
          </cell>
          <cell r="E3173">
            <v>14.33</v>
          </cell>
          <cell r="F3173">
            <v>54.300000000000004</v>
          </cell>
        </row>
        <row r="3174">
          <cell r="A3174" t="str">
            <v>470712</v>
          </cell>
          <cell r="B3174" t="str">
            <v>Válvula esfera em aço carbono fundido, passagem reduzida, classe 150 libras para vapor e classe 600 libras para água, óleo e gás, DN=1 1/2´</v>
          </cell>
          <cell r="C3174" t="str">
            <v>un</v>
          </cell>
          <cell r="D3174">
            <v>110.56</v>
          </cell>
          <cell r="E3174">
            <v>23.88</v>
          </cell>
          <cell r="F3174">
            <v>134.44</v>
          </cell>
        </row>
        <row r="3175">
          <cell r="A3175" t="str">
            <v>470716</v>
          </cell>
          <cell r="B3175" t="str">
            <v>Válvula de esfera monobloco em aço carbono fundido, passagem reduzida, classe 150 libras para gás e 300 libras para líquidos e fluidos, DN= 3/4´</v>
          </cell>
          <cell r="C3175" t="str">
            <v>un</v>
          </cell>
          <cell r="D3175">
            <v>39.72</v>
          </cell>
          <cell r="E3175">
            <v>16.72</v>
          </cell>
          <cell r="F3175">
            <v>56.44</v>
          </cell>
        </row>
        <row r="3176">
          <cell r="A3176" t="str">
            <v>470901</v>
          </cell>
          <cell r="B3176" t="str">
            <v>Válvula globo em aço carbono forjado, classe 800 libras para vapor e classe 2000 libras para água, óleo e gás, DN= 3/4´</v>
          </cell>
          <cell r="C3176" t="str">
            <v>un</v>
          </cell>
          <cell r="D3176">
            <v>145</v>
          </cell>
          <cell r="E3176">
            <v>14.33</v>
          </cell>
          <cell r="F3176">
            <v>159.33000000000001</v>
          </cell>
        </row>
        <row r="3177">
          <cell r="A3177" t="str">
            <v>470902</v>
          </cell>
          <cell r="B3177" t="str">
            <v>Válvula globo em aço carbono forjado, classe 800 libras para vapor e classe 2000 libras para água, óleo e gás, DN= 1´</v>
          </cell>
          <cell r="C3177" t="str">
            <v>un</v>
          </cell>
          <cell r="D3177">
            <v>208.97</v>
          </cell>
          <cell r="E3177">
            <v>17.91</v>
          </cell>
          <cell r="F3177">
            <v>226.88</v>
          </cell>
        </row>
        <row r="3178">
          <cell r="A3178" t="str">
            <v>470903</v>
          </cell>
          <cell r="B3178" t="str">
            <v>Válvula globo em aço carbono forjado, classe 800 libras para vapor e classe 2000 libras para água, óleo e gás, DN= 1 1/2´</v>
          </cell>
          <cell r="C3178" t="str">
            <v>un</v>
          </cell>
          <cell r="D3178">
            <v>386.3</v>
          </cell>
          <cell r="E3178">
            <v>23.88</v>
          </cell>
          <cell r="F3178">
            <v>410.18</v>
          </cell>
        </row>
        <row r="3179">
          <cell r="A3179" t="str">
            <v>470904</v>
          </cell>
          <cell r="B3179" t="str">
            <v>Válvula globo em aço carbono forjado, classe 800 libras para vapor e classe 2000 libras para água, óleo e gás, DN= 2´</v>
          </cell>
          <cell r="C3179" t="str">
            <v>un</v>
          </cell>
          <cell r="D3179">
            <v>486</v>
          </cell>
          <cell r="E3179">
            <v>29.85</v>
          </cell>
          <cell r="F3179">
            <v>515.85</v>
          </cell>
        </row>
        <row r="3180">
          <cell r="A3180" t="str">
            <v>471001</v>
          </cell>
          <cell r="B3180" t="str">
            <v>Purgador termodinâmico com filtro incorporado, em aço inoxidável forjado, pressão de 0,25 a 42 kg/cm², temperaturas até 425°C, DN= 1/2´</v>
          </cell>
          <cell r="C3180" t="str">
            <v>un</v>
          </cell>
          <cell r="D3180">
            <v>346.28000000000003</v>
          </cell>
          <cell r="E3180">
            <v>10.75</v>
          </cell>
          <cell r="F3180">
            <v>357.03000000000003</v>
          </cell>
        </row>
        <row r="3181">
          <cell r="A3181" t="str">
            <v>471102</v>
          </cell>
          <cell r="B3181" t="str">
            <v>Pressostato de diferencial ajustável, montagem inferior diâmetro 1/2´, faixa de operação entre 32,00 e 45,00 mca</v>
          </cell>
          <cell r="C3181" t="str">
            <v>un</v>
          </cell>
          <cell r="D3181">
            <v>296.68</v>
          </cell>
          <cell r="E3181">
            <v>49.160000000000004</v>
          </cell>
          <cell r="F3181">
            <v>345.84000000000003</v>
          </cell>
        </row>
        <row r="3182">
          <cell r="A3182" t="str">
            <v>471108</v>
          </cell>
          <cell r="B3182" t="str">
            <v>Termômetro bimetálico, mostrador com 4´, saída angular, escala 0-100°C</v>
          </cell>
          <cell r="C3182" t="str">
            <v>un</v>
          </cell>
          <cell r="D3182">
            <v>62.25</v>
          </cell>
          <cell r="E3182">
            <v>4.78</v>
          </cell>
          <cell r="F3182">
            <v>67.03</v>
          </cell>
        </row>
        <row r="3183">
          <cell r="A3183" t="str">
            <v>471110</v>
          </cell>
          <cell r="B3183" t="str">
            <v>Manômetro com mostrador de 4´, escalas: 0-4 / 0-7 / 0-10 / 0-17 / 0-21 / 0-28 kg/cm²</v>
          </cell>
          <cell r="C3183" t="str">
            <v>un</v>
          </cell>
          <cell r="D3183">
            <v>67.59</v>
          </cell>
          <cell r="E3183">
            <v>11.94</v>
          </cell>
          <cell r="F3183">
            <v>79.53</v>
          </cell>
        </row>
        <row r="3184">
          <cell r="A3184" t="str">
            <v>471111</v>
          </cell>
          <cell r="B3184" t="str">
            <v>Pressostato de diferencial ajustável, unidade sensora em latão/buna ´N´, faixa de operação entre 1,4 a 14 bar, para água, ar, óleo e gás, DN= 1/2´</v>
          </cell>
          <cell r="C3184" t="str">
            <v>un</v>
          </cell>
          <cell r="D3184">
            <v>634.20000000000005</v>
          </cell>
          <cell r="E3184">
            <v>49.160000000000004</v>
          </cell>
          <cell r="F3184">
            <v>683.36</v>
          </cell>
        </row>
        <row r="3185">
          <cell r="A3185" t="str">
            <v>471204</v>
          </cell>
          <cell r="B3185" t="str">
            <v>Válvula de gaveta em ferro dúctil com flanges, classe PN-10, DN= 200mm</v>
          </cell>
          <cell r="C3185" t="str">
            <v>un</v>
          </cell>
          <cell r="D3185">
            <v>1398.47</v>
          </cell>
          <cell r="E3185">
            <v>82.12</v>
          </cell>
          <cell r="F3185">
            <v>1480.59</v>
          </cell>
        </row>
        <row r="3186">
          <cell r="A3186" t="str">
            <v>471227</v>
          </cell>
          <cell r="B3186" t="str">
            <v>Válvula de gaveta em ferro dúctil com flanges, classe PN-10, DN= 80mm</v>
          </cell>
          <cell r="C3186" t="str">
            <v>un</v>
          </cell>
          <cell r="D3186">
            <v>506.44</v>
          </cell>
          <cell r="E3186">
            <v>82.12</v>
          </cell>
          <cell r="F3186">
            <v>588.55999999999995</v>
          </cell>
        </row>
        <row r="3187">
          <cell r="A3187" t="str">
            <v>471228</v>
          </cell>
          <cell r="B3187" t="str">
            <v>Válvula globo auto-operada hidráulicamente, em ferro dúctil, classe PN-10/16, DN= 50mm</v>
          </cell>
          <cell r="C3187" t="str">
            <v>un</v>
          </cell>
          <cell r="D3187">
            <v>748.80000000000007</v>
          </cell>
          <cell r="E3187">
            <v>29.85</v>
          </cell>
          <cell r="F3187">
            <v>778.65</v>
          </cell>
        </row>
        <row r="3188">
          <cell r="A3188" t="str">
            <v>471229</v>
          </cell>
          <cell r="B3188" t="str">
            <v>Válvula globo auto-operada hidráulicamente, comandada por solenóide, em ferro dúctil, classe PN-10, DN= 50mm</v>
          </cell>
          <cell r="C3188" t="str">
            <v>un</v>
          </cell>
          <cell r="D3188">
            <v>1113.5999999999999</v>
          </cell>
          <cell r="E3188">
            <v>52.59</v>
          </cell>
          <cell r="F3188">
            <v>1166.19</v>
          </cell>
        </row>
        <row r="3189">
          <cell r="A3189" t="str">
            <v>471230</v>
          </cell>
          <cell r="B3189" t="str">
            <v>Válvula globo auto-operada hidráulicamente, comandada por solenóide, em ferro dúctil, classe PN-10, DN= 100mm</v>
          </cell>
          <cell r="C3189" t="str">
            <v>un</v>
          </cell>
          <cell r="D3189">
            <v>1438.08</v>
          </cell>
          <cell r="E3189">
            <v>52.59</v>
          </cell>
          <cell r="F3189">
            <v>1490.67</v>
          </cell>
        </row>
        <row r="3190">
          <cell r="A3190" t="str">
            <v>471231</v>
          </cell>
          <cell r="B3190" t="str">
            <v>Válvula de gaveta em ferro dúctil com flanges, classe PN-10, DN= 300mm</v>
          </cell>
          <cell r="C3190" t="str">
            <v>un</v>
          </cell>
          <cell r="D3190">
            <v>3701.32</v>
          </cell>
          <cell r="E3190">
            <v>82.12</v>
          </cell>
          <cell r="F3190">
            <v>3783.44</v>
          </cell>
        </row>
        <row r="3191">
          <cell r="A3191" t="str">
            <v>471232</v>
          </cell>
          <cell r="B3191" t="str">
            <v>Válvula de gaveta em ferro dúctil com flanges, classe PN-10, DN= 100mm</v>
          </cell>
          <cell r="C3191" t="str">
            <v>un</v>
          </cell>
          <cell r="D3191">
            <v>516.72</v>
          </cell>
          <cell r="E3191">
            <v>82.12</v>
          </cell>
          <cell r="F3191">
            <v>598.84</v>
          </cell>
        </row>
        <row r="3192">
          <cell r="A3192" t="str">
            <v>471233</v>
          </cell>
          <cell r="B3192" t="str">
            <v>Válvula de gaveta em ferro dúctil com flanges, classe PN-10, DN= 150mm</v>
          </cell>
          <cell r="C3192" t="str">
            <v>un</v>
          </cell>
          <cell r="D3192">
            <v>840.88</v>
          </cell>
          <cell r="E3192">
            <v>82.12</v>
          </cell>
          <cell r="F3192">
            <v>923</v>
          </cell>
        </row>
        <row r="3193">
          <cell r="A3193" t="str">
            <v>471234</v>
          </cell>
          <cell r="B3193" t="str">
            <v>Ventosa simples rosqueada em ferro dúctil, classe PN-25, DN= 3/4´</v>
          </cell>
          <cell r="C3193" t="str">
            <v>un</v>
          </cell>
          <cell r="D3193">
            <v>401.90000000000003</v>
          </cell>
          <cell r="E3193">
            <v>7.16</v>
          </cell>
          <cell r="F3193">
            <v>409.06</v>
          </cell>
        </row>
        <row r="3194">
          <cell r="A3194" t="str">
            <v>471235</v>
          </cell>
          <cell r="B3194" t="str">
            <v>Ventosa de tríplice função em ferro dúctil flangeada, classe PN-10/16/25, DN= 50mm</v>
          </cell>
          <cell r="C3194" t="str">
            <v>un</v>
          </cell>
          <cell r="D3194">
            <v>1219.29</v>
          </cell>
          <cell r="E3194">
            <v>10.51</v>
          </cell>
          <cell r="F3194">
            <v>1229.8</v>
          </cell>
        </row>
        <row r="3195">
          <cell r="A3195" t="str">
            <v>471402</v>
          </cell>
          <cell r="B3195" t="str">
            <v>Registro de pressão em PVC rígido, soldável, DN= 25mm (3/4´)</v>
          </cell>
          <cell r="C3195" t="str">
            <v>un</v>
          </cell>
          <cell r="D3195">
            <v>13.56</v>
          </cell>
          <cell r="E3195">
            <v>10.75</v>
          </cell>
          <cell r="F3195">
            <v>24.310000000000002</v>
          </cell>
        </row>
        <row r="3196">
          <cell r="A3196" t="str">
            <v>471420</v>
          </cell>
          <cell r="B3196" t="str">
            <v>Registro regulador de vazão para torneira, misturador e bidê, em ABS com canopla, DN= 1/2´</v>
          </cell>
          <cell r="C3196" t="str">
            <v>un</v>
          </cell>
          <cell r="D3196">
            <v>27.810000000000002</v>
          </cell>
          <cell r="E3196">
            <v>10.75</v>
          </cell>
          <cell r="F3196">
            <v>38.56</v>
          </cell>
        </row>
        <row r="3197">
          <cell r="A3197" t="str">
            <v>472001</v>
          </cell>
          <cell r="B3197" t="str">
            <v>Pig Tail em latão para manômetro, DN= 1/2´</v>
          </cell>
          <cell r="C3197" t="str">
            <v>un</v>
          </cell>
          <cell r="D3197">
            <v>41.800000000000004</v>
          </cell>
          <cell r="E3197">
            <v>3.58</v>
          </cell>
          <cell r="F3197">
            <v>45.38</v>
          </cell>
        </row>
        <row r="3198">
          <cell r="A3198" t="str">
            <v>472002</v>
          </cell>
          <cell r="B3198" t="str">
            <v>Filtro ´Y´ em bronze para gás combustível, DN= 2´</v>
          </cell>
          <cell r="C3198" t="str">
            <v>un</v>
          </cell>
          <cell r="D3198">
            <v>165.61</v>
          </cell>
          <cell r="E3198">
            <v>29.85</v>
          </cell>
          <cell r="F3198">
            <v>195.46</v>
          </cell>
        </row>
        <row r="3199">
          <cell r="A3199" t="str">
            <v>472003</v>
          </cell>
          <cell r="B3199" t="str">
            <v>Filtro ´Y´ em ferro fundido, classe 125 libras para vapor saturado, com extremidades rosqueaveis, DN= 2´</v>
          </cell>
          <cell r="C3199" t="str">
            <v>un</v>
          </cell>
          <cell r="D3199">
            <v>430.26</v>
          </cell>
          <cell r="E3199">
            <v>29.85</v>
          </cell>
          <cell r="F3199">
            <v>460.11</v>
          </cell>
        </row>
        <row r="3200">
          <cell r="A3200" t="str">
            <v>472005</v>
          </cell>
          <cell r="B3200" t="str">
            <v>Separador de umidade horizontal em ferro fundido flangeado, DN= 2´</v>
          </cell>
          <cell r="C3200" t="str">
            <v>un</v>
          </cell>
          <cell r="D3200">
            <v>1862.16</v>
          </cell>
          <cell r="E3200">
            <v>29.85</v>
          </cell>
          <cell r="F3200">
            <v>1892.01</v>
          </cell>
        </row>
        <row r="3201">
          <cell r="A3201" t="str">
            <v>472006</v>
          </cell>
          <cell r="B3201" t="str">
            <v>Separador de umidade horizontal em ferro fundido flangeado, DN= 4´</v>
          </cell>
          <cell r="C3201" t="str">
            <v>un</v>
          </cell>
          <cell r="D3201">
            <v>5565.46</v>
          </cell>
          <cell r="E3201">
            <v>71.64</v>
          </cell>
          <cell r="F3201">
            <v>5637.1</v>
          </cell>
        </row>
        <row r="3202">
          <cell r="A3202" t="str">
            <v>472007</v>
          </cell>
          <cell r="B3202" t="str">
            <v>Pigtail flexível, revestido com borracha sintética resistente, DN= 7/16´ comprimento até 1,00 m</v>
          </cell>
          <cell r="C3202" t="str">
            <v>un</v>
          </cell>
          <cell r="D3202">
            <v>20.79</v>
          </cell>
          <cell r="E3202">
            <v>4.99</v>
          </cell>
          <cell r="F3202">
            <v>25.78</v>
          </cell>
        </row>
        <row r="3203">
          <cell r="A3203" t="str">
            <v>472008</v>
          </cell>
          <cell r="B3203" t="str">
            <v>Regulador de primeiro estágio de alta pressão até 2kgf/cm², vazão de 90kg GLP/hora</v>
          </cell>
          <cell r="C3203" t="str">
            <v>un</v>
          </cell>
          <cell r="D3203">
            <v>346.97</v>
          </cell>
          <cell r="E3203">
            <v>16.64</v>
          </cell>
          <cell r="F3203">
            <v>363.61</v>
          </cell>
        </row>
        <row r="3204">
          <cell r="A3204" t="str">
            <v>472010</v>
          </cell>
          <cell r="B3204" t="str">
            <v>Regulador de primeiro estágio, tipo alta pressão até 1,3 kgf/cm², vazão de 50kg GLP/hora</v>
          </cell>
          <cell r="C3204" t="str">
            <v>un</v>
          </cell>
          <cell r="D3204">
            <v>160.81</v>
          </cell>
          <cell r="E3204">
            <v>16.64</v>
          </cell>
          <cell r="F3204">
            <v>177.45000000000002</v>
          </cell>
        </row>
        <row r="3205">
          <cell r="A3205" t="str">
            <v>472012</v>
          </cell>
          <cell r="B3205" t="str">
            <v>Regulador de segundo estágio para gás, uso industrial, vazão até 12kg GLP/hora</v>
          </cell>
          <cell r="C3205" t="str">
            <v>un</v>
          </cell>
          <cell r="D3205">
            <v>35.4</v>
          </cell>
          <cell r="E3205">
            <v>11.94</v>
          </cell>
          <cell r="F3205">
            <v>47.34</v>
          </cell>
        </row>
        <row r="3206">
          <cell r="A3206" t="str">
            <v>472018</v>
          </cell>
          <cell r="B3206" t="str">
            <v>Filtro ´Y´ em aço carbono, classe 150 libras para vapor saturado, com extremidades flangeadas, DN= 4´</v>
          </cell>
          <cell r="C3206" t="str">
            <v>un</v>
          </cell>
          <cell r="D3206">
            <v>1860.22</v>
          </cell>
          <cell r="E3206">
            <v>71.64</v>
          </cell>
          <cell r="F3206">
            <v>1931.8600000000001</v>
          </cell>
        </row>
        <row r="3207">
          <cell r="A3207" t="str">
            <v>472019</v>
          </cell>
          <cell r="B3207" t="str">
            <v>Chave de fluxo tipo palheta para tubulação de líquidos.</v>
          </cell>
          <cell r="C3207" t="str">
            <v>un</v>
          </cell>
          <cell r="D3207">
            <v>98.54</v>
          </cell>
          <cell r="E3207">
            <v>9.1</v>
          </cell>
          <cell r="F3207">
            <v>107.64</v>
          </cell>
        </row>
        <row r="3208">
          <cell r="A3208" t="str">
            <v>472024</v>
          </cell>
          <cell r="B3208" t="str">
            <v>Filtro ´Y´ em bronze, pressão de serviço até 15,5 bar, classe PN 20, com extremidades rosqueaveis, DN= 1 1/4´</v>
          </cell>
          <cell r="C3208" t="str">
            <v>un</v>
          </cell>
          <cell r="D3208">
            <v>83.75</v>
          </cell>
          <cell r="E3208">
            <v>29.85</v>
          </cell>
          <cell r="F3208">
            <v>113.60000000000001</v>
          </cell>
        </row>
        <row r="3209">
          <cell r="A3209" t="str">
            <v>472025</v>
          </cell>
          <cell r="B3209" t="str">
            <v>Filtro ´Y´ em bronze, pressão de serviço até 15,5 bar, classe PN 20, com extremidades rosqueaveis, DN= 1 1/2´</v>
          </cell>
          <cell r="C3209" t="str">
            <v>un</v>
          </cell>
          <cell r="D3209">
            <v>123.33</v>
          </cell>
          <cell r="E3209">
            <v>29.85</v>
          </cell>
          <cell r="F3209">
            <v>153.18</v>
          </cell>
        </row>
        <row r="3210">
          <cell r="A3210" t="str">
            <v>472026</v>
          </cell>
          <cell r="B3210" t="str">
            <v>Filtro ´Y´ em bronze, pressão de serviço até 15,5 bar, classe PN 20, com extremidades rosqueaveis, DN= 2´</v>
          </cell>
          <cell r="C3210" t="str">
            <v>un</v>
          </cell>
          <cell r="D3210">
            <v>165.29</v>
          </cell>
          <cell r="E3210">
            <v>29.85</v>
          </cell>
          <cell r="F3210">
            <v>195.14000000000001</v>
          </cell>
        </row>
        <row r="3211">
          <cell r="A3211" t="str">
            <v>472030</v>
          </cell>
          <cell r="B3211" t="str">
            <v>Chave de fluxo de água com retardo para tubulações com diâmetro nominal de 1´ a 6´ - conexão BSP</v>
          </cell>
          <cell r="C3211" t="str">
            <v>un</v>
          </cell>
          <cell r="D3211">
            <v>246.08</v>
          </cell>
          <cell r="E3211">
            <v>27.82</v>
          </cell>
          <cell r="F3211">
            <v>273.89999999999998</v>
          </cell>
        </row>
        <row r="3212">
          <cell r="A3212" t="str">
            <v>480201</v>
          </cell>
          <cell r="B3212" t="str">
            <v>Reservatório de fibra de vidro - capacidade de 15.000 litros</v>
          </cell>
          <cell r="C3212" t="str">
            <v>un</v>
          </cell>
          <cell r="D3212">
            <v>3711.53</v>
          </cell>
          <cell r="E3212">
            <v>52.08</v>
          </cell>
          <cell r="F3212">
            <v>3763.61</v>
          </cell>
        </row>
        <row r="3213">
          <cell r="A3213" t="str">
            <v>480202</v>
          </cell>
          <cell r="B3213" t="str">
            <v>Reservatório de fibra de vidro - capacidade de 1.000 litros</v>
          </cell>
          <cell r="C3213" t="str">
            <v>un</v>
          </cell>
          <cell r="D3213">
            <v>286.23</v>
          </cell>
          <cell r="E3213">
            <v>23.88</v>
          </cell>
          <cell r="F3213">
            <v>310.11</v>
          </cell>
        </row>
        <row r="3214">
          <cell r="A3214" t="str">
            <v>480203</v>
          </cell>
          <cell r="B3214" t="str">
            <v>Reservatório de fibra de vidro - capacidade de 500 litros</v>
          </cell>
          <cell r="C3214" t="str">
            <v>un</v>
          </cell>
          <cell r="D3214">
            <v>176.91</v>
          </cell>
          <cell r="E3214">
            <v>23.88</v>
          </cell>
          <cell r="F3214">
            <v>200.79</v>
          </cell>
        </row>
        <row r="3215">
          <cell r="A3215" t="str">
            <v>480204</v>
          </cell>
          <cell r="B3215" t="str">
            <v>Reservatório de fibra de vidro - capacidade de 250 litros</v>
          </cell>
          <cell r="C3215" t="str">
            <v>un</v>
          </cell>
          <cell r="D3215">
            <v>125.18</v>
          </cell>
          <cell r="E3215">
            <v>23.88</v>
          </cell>
          <cell r="F3215">
            <v>149.06</v>
          </cell>
        </row>
        <row r="3216">
          <cell r="A3216" t="str">
            <v>480205</v>
          </cell>
          <cell r="B3216" t="str">
            <v>Reservatório de fibra de vidro - capacidade de 3.000 litros</v>
          </cell>
          <cell r="C3216" t="str">
            <v>un</v>
          </cell>
          <cell r="D3216">
            <v>792.46</v>
          </cell>
          <cell r="E3216">
            <v>33.28</v>
          </cell>
          <cell r="F3216">
            <v>825.74</v>
          </cell>
        </row>
        <row r="3217">
          <cell r="A3217" t="str">
            <v>480207</v>
          </cell>
          <cell r="B3217" t="str">
            <v>Reservatório de fibra de vidro - capacidade de 10.000 litros</v>
          </cell>
          <cell r="C3217" t="str">
            <v>un</v>
          </cell>
          <cell r="D3217">
            <v>2438.56</v>
          </cell>
          <cell r="E3217">
            <v>52.08</v>
          </cell>
          <cell r="F3217">
            <v>2490.64</v>
          </cell>
        </row>
        <row r="3218">
          <cell r="A3218" t="str">
            <v>480208</v>
          </cell>
          <cell r="B3218" t="str">
            <v>Reservatório de fibra de vidro - capacidade de 1.500 litros</v>
          </cell>
          <cell r="C3218" t="str">
            <v>un</v>
          </cell>
          <cell r="D3218">
            <v>425.88</v>
          </cell>
          <cell r="E3218">
            <v>33.28</v>
          </cell>
          <cell r="F3218">
            <v>459.16</v>
          </cell>
        </row>
        <row r="3219">
          <cell r="A3219" t="str">
            <v>480210</v>
          </cell>
          <cell r="B3219" t="str">
            <v>Reservatório de fibra de vidro - capacidade de 2.000 litros</v>
          </cell>
          <cell r="C3219" t="str">
            <v>un</v>
          </cell>
          <cell r="D3219">
            <v>548.67999999999995</v>
          </cell>
          <cell r="E3219">
            <v>33.28</v>
          </cell>
          <cell r="F3219">
            <v>581.96</v>
          </cell>
        </row>
        <row r="3220">
          <cell r="A3220" t="str">
            <v>480222</v>
          </cell>
          <cell r="B3220" t="str">
            <v>Reservatório vertical de fibra de vidro - capacidade de 1.000 litros</v>
          </cell>
          <cell r="C3220" t="str">
            <v>un</v>
          </cell>
          <cell r="D3220">
            <v>6815.57</v>
          </cell>
          <cell r="E3220">
            <v>33.28</v>
          </cell>
          <cell r="F3220">
            <v>6848.85</v>
          </cell>
        </row>
        <row r="3221">
          <cell r="A3221" t="str">
            <v>480230</v>
          </cell>
          <cell r="B3221" t="str">
            <v>Reservatório em polietileno de alta densidade (cisterna) com antioxidante e proteção contra raios ultravioleta (UV) - capacidade de 5.000 litros</v>
          </cell>
          <cell r="C3221" t="str">
            <v>cj</v>
          </cell>
          <cell r="D3221">
            <v>5458.4000000000005</v>
          </cell>
          <cell r="E3221">
            <v>37.979999999999997</v>
          </cell>
          <cell r="F3221">
            <v>5496.38</v>
          </cell>
        </row>
        <row r="3222">
          <cell r="A3222" t="str">
            <v>480231</v>
          </cell>
          <cell r="B3222" t="str">
            <v>Reservatório em polietileno de alta densidade (cisterna) com antioxidante e proteção contra raios ultravioleta (UV) - capacidade de 10.000 litros</v>
          </cell>
          <cell r="C3222" t="str">
            <v>cj</v>
          </cell>
          <cell r="D3222">
            <v>8591.98</v>
          </cell>
          <cell r="E3222">
            <v>52.08</v>
          </cell>
          <cell r="F3222">
            <v>8644.06</v>
          </cell>
        </row>
        <row r="3223">
          <cell r="A3223" t="str">
            <v>480232</v>
          </cell>
          <cell r="B3223" t="str">
            <v>Reservatório em polietileno de alta densidade com antioxidante e proteção contra raios ultravioleta (UV) - capacidade de 8.000 litros</v>
          </cell>
          <cell r="C3223" t="str">
            <v>un</v>
          </cell>
          <cell r="D3223">
            <v>2853.73</v>
          </cell>
          <cell r="E3223">
            <v>52.08</v>
          </cell>
          <cell r="F3223">
            <v>2905.81</v>
          </cell>
        </row>
        <row r="3224">
          <cell r="A3224" t="str">
            <v>480301</v>
          </cell>
          <cell r="B3224" t="str">
            <v>Reservatório metálico cilíndrico horizontal - capacidade de 1.000 litros</v>
          </cell>
          <cell r="C3224" t="str">
            <v>cj</v>
          </cell>
          <cell r="D3224">
            <v>1059.3</v>
          </cell>
          <cell r="E3224">
            <v>33.28</v>
          </cell>
          <cell r="F3224">
            <v>1092.58</v>
          </cell>
        </row>
        <row r="3225">
          <cell r="A3225" t="str">
            <v>480312</v>
          </cell>
          <cell r="B3225" t="str">
            <v>Reservatório metálico cilíndrico horizontal - capacidade de 10.000 litros</v>
          </cell>
          <cell r="C3225" t="str">
            <v>cj</v>
          </cell>
          <cell r="D3225">
            <v>9173.4</v>
          </cell>
          <cell r="E3225">
            <v>33.28</v>
          </cell>
          <cell r="F3225">
            <v>9206.68</v>
          </cell>
        </row>
        <row r="3226">
          <cell r="A3226" t="str">
            <v>480313</v>
          </cell>
          <cell r="B3226" t="str">
            <v>Reservatório metálico cilíndrico horizontal - capacidade de 5.000 litros</v>
          </cell>
          <cell r="C3226" t="str">
            <v>cj</v>
          </cell>
          <cell r="D3226">
            <v>5885.88</v>
          </cell>
          <cell r="E3226">
            <v>33.28</v>
          </cell>
          <cell r="F3226">
            <v>5919.16</v>
          </cell>
        </row>
        <row r="3227">
          <cell r="A3227" t="str">
            <v>480317</v>
          </cell>
          <cell r="B3227" t="str">
            <v>Reservatório metálico cilíndrico horizontal - capacidade de 3.000 litros</v>
          </cell>
          <cell r="C3227" t="str">
            <v>cj</v>
          </cell>
          <cell r="D3227">
            <v>3272.79</v>
          </cell>
          <cell r="E3227">
            <v>33.28</v>
          </cell>
          <cell r="F3227">
            <v>3306.07</v>
          </cell>
        </row>
        <row r="3228">
          <cell r="A3228" t="str">
            <v>480426</v>
          </cell>
          <cell r="B3228" t="str">
            <v>Reservatório em concreto armado cilíndrico vertical, tipo duas células, capacidade total 425.000 litros</v>
          </cell>
          <cell r="C3228" t="str">
            <v>cj</v>
          </cell>
          <cell r="D3228">
            <v>1052500</v>
          </cell>
          <cell r="E3228">
            <v>0</v>
          </cell>
          <cell r="F3228">
            <v>1052500</v>
          </cell>
        </row>
        <row r="3229">
          <cell r="A3229" t="str">
            <v>480501</v>
          </cell>
          <cell r="B3229" t="str">
            <v>Torneira de bóia, DN= 3/4´</v>
          </cell>
          <cell r="C3229" t="str">
            <v>un</v>
          </cell>
          <cell r="D3229">
            <v>36.32</v>
          </cell>
          <cell r="E3229">
            <v>7.16</v>
          </cell>
          <cell r="F3229">
            <v>43.480000000000004</v>
          </cell>
        </row>
        <row r="3230">
          <cell r="A3230" t="str">
            <v>480502</v>
          </cell>
          <cell r="B3230" t="str">
            <v>Torneira de bóia, DN= 1´</v>
          </cell>
          <cell r="C3230" t="str">
            <v>un</v>
          </cell>
          <cell r="D3230">
            <v>45.71</v>
          </cell>
          <cell r="E3230">
            <v>9.5500000000000007</v>
          </cell>
          <cell r="F3230">
            <v>55.26</v>
          </cell>
        </row>
        <row r="3231">
          <cell r="A3231" t="str">
            <v>480503</v>
          </cell>
          <cell r="B3231" t="str">
            <v>Torneira de bóia, DN= 1 1/4´</v>
          </cell>
          <cell r="C3231" t="str">
            <v>un</v>
          </cell>
          <cell r="D3231">
            <v>65.040000000000006</v>
          </cell>
          <cell r="E3231">
            <v>10.75</v>
          </cell>
          <cell r="F3231">
            <v>75.790000000000006</v>
          </cell>
        </row>
        <row r="3232">
          <cell r="A3232" t="str">
            <v>480504</v>
          </cell>
          <cell r="B3232" t="str">
            <v>Torneira de bóia, DN= 1 1/2´</v>
          </cell>
          <cell r="C3232" t="str">
            <v>un</v>
          </cell>
          <cell r="D3232">
            <v>86.08</v>
          </cell>
          <cell r="E3232">
            <v>10.75</v>
          </cell>
          <cell r="F3232">
            <v>96.83</v>
          </cell>
        </row>
        <row r="3233">
          <cell r="A3233" t="str">
            <v>480505</v>
          </cell>
          <cell r="B3233" t="str">
            <v>Torneira de bóia, DN= 2´</v>
          </cell>
          <cell r="C3233" t="str">
            <v>un</v>
          </cell>
          <cell r="D3233">
            <v>102.98</v>
          </cell>
          <cell r="E3233">
            <v>14.33</v>
          </cell>
          <cell r="F3233">
            <v>117.31</v>
          </cell>
        </row>
        <row r="3234">
          <cell r="A3234" t="str">
            <v>480507</v>
          </cell>
          <cell r="B3234" t="str">
            <v>Torneira de bóia, tipo registro automático de entrada, DN= 3´</v>
          </cell>
          <cell r="C3234" t="str">
            <v>un</v>
          </cell>
          <cell r="D3234">
            <v>1143.67</v>
          </cell>
          <cell r="E3234">
            <v>47.76</v>
          </cell>
          <cell r="F3234">
            <v>1191.43</v>
          </cell>
        </row>
        <row r="3235">
          <cell r="A3235" t="str">
            <v>480508</v>
          </cell>
          <cell r="B3235" t="str">
            <v>Torneira de bóia, tipo registro automático de entrada, em ferro dúctil, DN= 8´</v>
          </cell>
          <cell r="C3235" t="str">
            <v>un</v>
          </cell>
          <cell r="D3235">
            <v>4197.4399999999996</v>
          </cell>
          <cell r="E3235">
            <v>95.52</v>
          </cell>
          <cell r="F3235">
            <v>4292.96</v>
          </cell>
        </row>
        <row r="3236">
          <cell r="A3236" t="str">
            <v>480509</v>
          </cell>
          <cell r="B3236" t="str">
            <v>Torneira de bóia, DN= 2 1/2´</v>
          </cell>
          <cell r="C3236" t="str">
            <v>un</v>
          </cell>
          <cell r="D3236">
            <v>145.30000000000001</v>
          </cell>
          <cell r="E3236">
            <v>10.75</v>
          </cell>
          <cell r="F3236">
            <v>156.05000000000001</v>
          </cell>
        </row>
        <row r="3237">
          <cell r="A3237" t="str">
            <v>482002</v>
          </cell>
          <cell r="B3237" t="str">
            <v>Limpeza de caixa d´água até 1.000 litros</v>
          </cell>
          <cell r="C3237" t="str">
            <v>un</v>
          </cell>
          <cell r="D3237">
            <v>0</v>
          </cell>
          <cell r="E3237">
            <v>29.13</v>
          </cell>
          <cell r="F3237">
            <v>29.13</v>
          </cell>
        </row>
        <row r="3238">
          <cell r="A3238" t="str">
            <v>482004</v>
          </cell>
          <cell r="B3238" t="str">
            <v>Limpeza de caixa d´água de 1.001 até 10.000 litros</v>
          </cell>
          <cell r="C3238" t="str">
            <v>un</v>
          </cell>
          <cell r="D3238">
            <v>0</v>
          </cell>
          <cell r="E3238">
            <v>77.680000000000007</v>
          </cell>
          <cell r="F3238">
            <v>77.680000000000007</v>
          </cell>
        </row>
        <row r="3239">
          <cell r="A3239" t="str">
            <v>482006</v>
          </cell>
          <cell r="B3239" t="str">
            <v>Limpeza de caixa d´água acima de 10.000 litros</v>
          </cell>
          <cell r="C3239" t="str">
            <v>un</v>
          </cell>
          <cell r="D3239">
            <v>0</v>
          </cell>
          <cell r="E3239">
            <v>174.78</v>
          </cell>
          <cell r="F3239">
            <v>174.78</v>
          </cell>
        </row>
        <row r="3240">
          <cell r="A3240" t="str">
            <v>490102</v>
          </cell>
          <cell r="B3240" t="str">
            <v>Caixa sifonada de PVC rígido de 100 x 150 x 50 mm, com grelha</v>
          </cell>
          <cell r="C3240" t="str">
            <v>un</v>
          </cell>
          <cell r="D3240">
            <v>22</v>
          </cell>
          <cell r="E3240">
            <v>23.88</v>
          </cell>
          <cell r="F3240">
            <v>45.88</v>
          </cell>
        </row>
        <row r="3241">
          <cell r="A3241" t="str">
            <v>490103</v>
          </cell>
          <cell r="B3241" t="str">
            <v>Caixa sifonada de PVC rígido de 150 x 150 x 50 mm, com grelha</v>
          </cell>
          <cell r="C3241" t="str">
            <v>un</v>
          </cell>
          <cell r="D3241">
            <v>40.270000000000003</v>
          </cell>
          <cell r="E3241">
            <v>23.88</v>
          </cell>
          <cell r="F3241">
            <v>64.150000000000006</v>
          </cell>
        </row>
        <row r="3242">
          <cell r="A3242" t="str">
            <v>490104</v>
          </cell>
          <cell r="B3242" t="str">
            <v>Caixa sifonada de PVC rígido de 150 x 185 x 75 mm, com grelha</v>
          </cell>
          <cell r="C3242" t="str">
            <v>un</v>
          </cell>
          <cell r="D3242">
            <v>23.93</v>
          </cell>
          <cell r="E3242">
            <v>23.88</v>
          </cell>
          <cell r="F3242">
            <v>47.81</v>
          </cell>
        </row>
        <row r="3243">
          <cell r="A3243" t="str">
            <v>490105</v>
          </cell>
          <cell r="B3243" t="str">
            <v>Caixa sifonada de PVC rígido de 250 x 172 x 50 mm, com tampa cega</v>
          </cell>
          <cell r="C3243" t="str">
            <v>un</v>
          </cell>
          <cell r="D3243">
            <v>28.080000000000002</v>
          </cell>
          <cell r="E3243">
            <v>23.88</v>
          </cell>
          <cell r="F3243">
            <v>51.96</v>
          </cell>
        </row>
        <row r="3244">
          <cell r="A3244" t="str">
            <v>490107</v>
          </cell>
          <cell r="B3244" t="str">
            <v>Caixa sifonada de PVC rígido de 250 x 230 x 75 mm, com tampa cega</v>
          </cell>
          <cell r="C3244" t="str">
            <v>un</v>
          </cell>
          <cell r="D3244">
            <v>31.45</v>
          </cell>
          <cell r="E3244">
            <v>23.88</v>
          </cell>
          <cell r="F3244">
            <v>55.33</v>
          </cell>
        </row>
        <row r="3245">
          <cell r="A3245" t="str">
            <v>490108</v>
          </cell>
          <cell r="B3245" t="str">
            <v>Caixa sifonada de PVC rígido de 100 x 100 x 50 mm, com grelha</v>
          </cell>
          <cell r="C3245" t="str">
            <v>un</v>
          </cell>
          <cell r="D3245">
            <v>11.99</v>
          </cell>
          <cell r="E3245">
            <v>23.88</v>
          </cell>
          <cell r="F3245">
            <v>35.869999999999997</v>
          </cell>
        </row>
        <row r="3246">
          <cell r="A3246" t="str">
            <v>490302</v>
          </cell>
          <cell r="B3246" t="str">
            <v>Caixa de gordura em alvenaria, 60 x 60 x 60 cm</v>
          </cell>
          <cell r="C3246" t="str">
            <v>un</v>
          </cell>
          <cell r="D3246">
            <v>52.050000000000004</v>
          </cell>
          <cell r="E3246">
            <v>107.7</v>
          </cell>
          <cell r="F3246">
            <v>159.75</v>
          </cell>
        </row>
        <row r="3247">
          <cell r="A3247" t="str">
            <v>490401</v>
          </cell>
          <cell r="B3247" t="str">
            <v>Ralo seco em PVC rígido de 100 x 40 mm, com grelha</v>
          </cell>
          <cell r="C3247" t="str">
            <v>un</v>
          </cell>
          <cell r="D3247">
            <v>10.33</v>
          </cell>
          <cell r="E3247">
            <v>23.88</v>
          </cell>
          <cell r="F3247">
            <v>34.21</v>
          </cell>
        </row>
        <row r="3248">
          <cell r="A3248" t="str">
            <v>490502</v>
          </cell>
          <cell r="B3248" t="str">
            <v>Ralo seco em ferro fundido, 100 x 165 x 50 mm, com grelha metálica saída vertical</v>
          </cell>
          <cell r="C3248" t="str">
            <v>un</v>
          </cell>
          <cell r="D3248">
            <v>39.51</v>
          </cell>
          <cell r="E3248">
            <v>28.66</v>
          </cell>
          <cell r="F3248">
            <v>68.17</v>
          </cell>
        </row>
        <row r="3249">
          <cell r="A3249" t="str">
            <v>490504</v>
          </cell>
          <cell r="B3249" t="str">
            <v>Ralo sifonado em ferro fundido de 150 x 240 x 75 mm, com grelha</v>
          </cell>
          <cell r="C3249" t="str">
            <v>un</v>
          </cell>
          <cell r="D3249">
            <v>239.36</v>
          </cell>
          <cell r="E3249">
            <v>35.82</v>
          </cell>
          <cell r="F3249">
            <v>275.18</v>
          </cell>
        </row>
        <row r="3250">
          <cell r="A3250" t="str">
            <v>490601</v>
          </cell>
          <cell r="B3250" t="str">
            <v>Grelha hemisférica em ferro fundido de 4´</v>
          </cell>
          <cell r="C3250" t="str">
            <v>un</v>
          </cell>
          <cell r="D3250">
            <v>4.96</v>
          </cell>
          <cell r="E3250">
            <v>1.43</v>
          </cell>
          <cell r="F3250">
            <v>6.3900000000000006</v>
          </cell>
        </row>
        <row r="3251">
          <cell r="A3251" t="str">
            <v>490602</v>
          </cell>
          <cell r="B3251" t="str">
            <v>Grelha em ferro fundido para caixas e canaletas</v>
          </cell>
          <cell r="C3251" t="str">
            <v>m²</v>
          </cell>
          <cell r="D3251">
            <v>514.54999999999995</v>
          </cell>
          <cell r="E3251">
            <v>15.59</v>
          </cell>
          <cell r="F3251">
            <v>530.14</v>
          </cell>
        </row>
        <row r="3252">
          <cell r="A3252" t="str">
            <v>490603</v>
          </cell>
          <cell r="B3252" t="str">
            <v>Grelha hemisférica em ferro fundido de 3´</v>
          </cell>
          <cell r="C3252" t="str">
            <v>un</v>
          </cell>
          <cell r="D3252">
            <v>3.7600000000000002</v>
          </cell>
          <cell r="E3252">
            <v>1.43</v>
          </cell>
          <cell r="F3252">
            <v>5.19</v>
          </cell>
        </row>
        <row r="3253">
          <cell r="A3253" t="str">
            <v>490607</v>
          </cell>
          <cell r="B3253" t="str">
            <v>Grelha articulada em ferro fundido para boca de leão</v>
          </cell>
          <cell r="C3253" t="str">
            <v>un</v>
          </cell>
          <cell r="D3253">
            <v>254.13</v>
          </cell>
          <cell r="E3253">
            <v>12.47</v>
          </cell>
          <cell r="F3253">
            <v>266.60000000000002</v>
          </cell>
        </row>
        <row r="3254">
          <cell r="A3254" t="str">
            <v>490608</v>
          </cell>
          <cell r="B3254" t="str">
            <v>Grelha hemisférica em ferro fundido de 6´</v>
          </cell>
          <cell r="C3254" t="str">
            <v>un</v>
          </cell>
          <cell r="D3254">
            <v>11.96</v>
          </cell>
          <cell r="E3254">
            <v>1.43</v>
          </cell>
          <cell r="F3254">
            <v>13.39</v>
          </cell>
        </row>
        <row r="3255">
          <cell r="A3255" t="str">
            <v>490611</v>
          </cell>
          <cell r="B3255" t="str">
            <v>Grelha hemisférica em ferro fundido de 2´</v>
          </cell>
          <cell r="C3255" t="str">
            <v>un</v>
          </cell>
          <cell r="D3255">
            <v>3.19</v>
          </cell>
          <cell r="E3255">
            <v>1.43</v>
          </cell>
          <cell r="F3255">
            <v>4.62</v>
          </cell>
        </row>
        <row r="3256">
          <cell r="A3256" t="str">
            <v>490614</v>
          </cell>
          <cell r="B3256" t="str">
            <v>Grelha redonda com disco rotativo em aço inoxidável de 15 cm</v>
          </cell>
          <cell r="C3256" t="str">
            <v>un</v>
          </cell>
          <cell r="D3256">
            <v>10.029999999999999</v>
          </cell>
          <cell r="E3256">
            <v>1.43</v>
          </cell>
          <cell r="F3256">
            <v>11.46</v>
          </cell>
        </row>
        <row r="3257">
          <cell r="A3257" t="str">
            <v>490616</v>
          </cell>
          <cell r="B3257" t="str">
            <v>Grelha quadriculada em ferro fundido para caixas e canaletas</v>
          </cell>
          <cell r="C3257" t="str">
            <v>m²</v>
          </cell>
          <cell r="D3257">
            <v>720.1</v>
          </cell>
          <cell r="E3257">
            <v>15.59</v>
          </cell>
          <cell r="F3257">
            <v>735.69</v>
          </cell>
        </row>
        <row r="3258">
          <cell r="A3258" t="str">
            <v>490617</v>
          </cell>
          <cell r="B3258" t="str">
            <v>Grelha em alumínio fundido para caixas e canaletas - linha comercial</v>
          </cell>
          <cell r="C3258" t="str">
            <v>m²</v>
          </cell>
          <cell r="D3258">
            <v>461.22</v>
          </cell>
          <cell r="E3258">
            <v>15.59</v>
          </cell>
          <cell r="F3258">
            <v>476.81</v>
          </cell>
        </row>
        <row r="3259">
          <cell r="A3259" t="str">
            <v>490619</v>
          </cell>
          <cell r="B3259" t="str">
            <v>Grelha pré-moldada em concreto, com furos redondos, 79,5 x 24,5 x 8 cm</v>
          </cell>
          <cell r="C3259" t="str">
            <v>un</v>
          </cell>
          <cell r="D3259">
            <v>46.53</v>
          </cell>
          <cell r="E3259">
            <v>7.8</v>
          </cell>
          <cell r="F3259">
            <v>54.33</v>
          </cell>
        </row>
        <row r="3260">
          <cell r="A3260" t="str">
            <v>490620</v>
          </cell>
          <cell r="B3260" t="str">
            <v>Captador pluvial, corpo em aço inoxidável e grelha, com mecanismo anti-vórtice, DN= 50 mm</v>
          </cell>
          <cell r="C3260" t="str">
            <v>un</v>
          </cell>
          <cell r="D3260">
            <v>2937.68</v>
          </cell>
          <cell r="E3260">
            <v>28.66</v>
          </cell>
          <cell r="F3260">
            <v>2966.34</v>
          </cell>
        </row>
        <row r="3261">
          <cell r="A3261" t="str">
            <v>490621</v>
          </cell>
          <cell r="B3261" t="str">
            <v>Captador pluvial, corpo em aço inoxidável e grelha, com mecanismo anti-vórtice, DN= 75 mm</v>
          </cell>
          <cell r="C3261" t="str">
            <v>un</v>
          </cell>
          <cell r="D3261">
            <v>3737.81</v>
          </cell>
          <cell r="E3261">
            <v>28.66</v>
          </cell>
          <cell r="F3261">
            <v>3766.4700000000003</v>
          </cell>
        </row>
        <row r="3262">
          <cell r="A3262" t="str">
            <v>490640</v>
          </cell>
          <cell r="B3262" t="str">
            <v>Tampão em ferro fundido de Ø 600 mm, classe 125 (ruptura &gt; 125 kN)</v>
          </cell>
          <cell r="C3262" t="str">
            <v>un</v>
          </cell>
          <cell r="D3262">
            <v>260.76</v>
          </cell>
          <cell r="E3262">
            <v>32.090000000000003</v>
          </cell>
          <cell r="F3262">
            <v>292.85000000000002</v>
          </cell>
        </row>
        <row r="3263">
          <cell r="A3263" t="str">
            <v>490641</v>
          </cell>
          <cell r="B3263" t="str">
            <v>Tampão em ferro fundido de Ø 600 mm, classe 250 (ruptura &gt; 250 kN)</v>
          </cell>
          <cell r="C3263" t="str">
            <v>un</v>
          </cell>
          <cell r="D3263">
            <v>313.16000000000003</v>
          </cell>
          <cell r="E3263">
            <v>32.090000000000003</v>
          </cell>
          <cell r="F3263">
            <v>345.25</v>
          </cell>
        </row>
        <row r="3264">
          <cell r="A3264" t="str">
            <v>490642</v>
          </cell>
          <cell r="B3264" t="str">
            <v>Tampão em ferro fundido de Ø 600 mm, classe 400 (ruptura&gt; 400 kN)</v>
          </cell>
          <cell r="C3264" t="str">
            <v>un</v>
          </cell>
          <cell r="D3264">
            <v>361.2</v>
          </cell>
          <cell r="E3264">
            <v>32.090000000000003</v>
          </cell>
          <cell r="F3264">
            <v>393.29</v>
          </cell>
        </row>
        <row r="3265">
          <cell r="A3265" t="str">
            <v>490643</v>
          </cell>
          <cell r="B3265" t="str">
            <v>Tampão em ferro fundido de 300 x 300 mm, classe 125 (ruptura &gt; 125 kN)</v>
          </cell>
          <cell r="C3265" t="str">
            <v>un</v>
          </cell>
          <cell r="D3265">
            <v>97.13</v>
          </cell>
          <cell r="E3265">
            <v>32.090000000000003</v>
          </cell>
          <cell r="F3265">
            <v>129.22</v>
          </cell>
        </row>
        <row r="3266">
          <cell r="A3266" t="str">
            <v>490644</v>
          </cell>
          <cell r="B3266" t="str">
            <v>Tampão em ferro fundido de 400 x 400 mm, classe 125 (ruptura &gt; 125 kN)</v>
          </cell>
          <cell r="C3266" t="str">
            <v>un</v>
          </cell>
          <cell r="D3266">
            <v>130.80000000000001</v>
          </cell>
          <cell r="E3266">
            <v>32.090000000000003</v>
          </cell>
          <cell r="F3266">
            <v>162.88999999999999</v>
          </cell>
        </row>
        <row r="3267">
          <cell r="A3267" t="str">
            <v>490645</v>
          </cell>
          <cell r="B3267" t="str">
            <v>Tampão em ferro fundido de 500 x 500 mm, classe 125 (ruptura &gt; 125 kN)</v>
          </cell>
          <cell r="C3267" t="str">
            <v>un</v>
          </cell>
          <cell r="D3267">
            <v>171.13</v>
          </cell>
          <cell r="E3267">
            <v>32.090000000000003</v>
          </cell>
          <cell r="F3267">
            <v>203.22</v>
          </cell>
        </row>
        <row r="3268">
          <cell r="A3268" t="str">
            <v>490646</v>
          </cell>
          <cell r="B3268" t="str">
            <v>Tampão de ferro fundido de 600 x 600 mm, classe 125 (ruptura &gt; 125 kN)</v>
          </cell>
          <cell r="C3268" t="str">
            <v>un</v>
          </cell>
          <cell r="D3268">
            <v>245.55</v>
          </cell>
          <cell r="E3268">
            <v>32.090000000000003</v>
          </cell>
          <cell r="F3268">
            <v>277.64</v>
          </cell>
        </row>
        <row r="3269">
          <cell r="A3269" t="str">
            <v>490647</v>
          </cell>
          <cell r="B3269" t="str">
            <v>Tampão em ferro fundido com tampa articulada, de 500 x 400mm, classe 250 (ruptura&gt; 250 kN)</v>
          </cell>
          <cell r="C3269" t="str">
            <v>un</v>
          </cell>
          <cell r="D3269">
            <v>227.47</v>
          </cell>
          <cell r="E3269">
            <v>32.090000000000003</v>
          </cell>
          <cell r="F3269">
            <v>259.56</v>
          </cell>
        </row>
        <row r="3270">
          <cell r="A3270" t="str">
            <v>490648</v>
          </cell>
          <cell r="B3270" t="str">
            <v>Tampão em ferro fundido com tampa articulada, de 400 x 600 mm, classe 15 (ruptura &gt; 1500 kg)</v>
          </cell>
          <cell r="C3270" t="str">
            <v>un</v>
          </cell>
          <cell r="D3270">
            <v>142.02000000000001</v>
          </cell>
          <cell r="E3270">
            <v>32.090000000000003</v>
          </cell>
          <cell r="F3270">
            <v>174.11</v>
          </cell>
        </row>
        <row r="3271">
          <cell r="A3271" t="str">
            <v>490825</v>
          </cell>
          <cell r="B3271" t="str">
            <v>Caixa de areia em pvc, diâmetro nominal = 100 mm</v>
          </cell>
          <cell r="C3271" t="str">
            <v>un</v>
          </cell>
          <cell r="D3271">
            <v>153.43</v>
          </cell>
          <cell r="E3271">
            <v>23.88</v>
          </cell>
          <cell r="F3271">
            <v>177.31</v>
          </cell>
        </row>
        <row r="3272">
          <cell r="A3272" t="str">
            <v>491113</v>
          </cell>
          <cell r="B3272" t="str">
            <v>Canaleta com grelha em alumínio, largura de 80mm</v>
          </cell>
          <cell r="C3272" t="str">
            <v>m</v>
          </cell>
          <cell r="D3272">
            <v>166.17000000000002</v>
          </cell>
          <cell r="E3272">
            <v>5.37</v>
          </cell>
          <cell r="F3272">
            <v>171.54</v>
          </cell>
        </row>
        <row r="3273">
          <cell r="A3273" t="str">
            <v>491201</v>
          </cell>
          <cell r="B3273" t="str">
            <v>Boca de lobo simples tipo PMSP, com tampa de concreto</v>
          </cell>
          <cell r="C3273" t="str">
            <v>un</v>
          </cell>
          <cell r="D3273">
            <v>900.41</v>
          </cell>
          <cell r="E3273">
            <v>766.82</v>
          </cell>
          <cell r="F3273">
            <v>1667.23</v>
          </cell>
        </row>
        <row r="3274">
          <cell r="A3274" t="str">
            <v>491203</v>
          </cell>
          <cell r="B3274" t="str">
            <v>Boca de lobo dupla tipo PMSP, com tampa de concreto</v>
          </cell>
          <cell r="C3274" t="str">
            <v>un</v>
          </cell>
          <cell r="D3274">
            <v>1530.08</v>
          </cell>
          <cell r="E3274">
            <v>1191.3800000000001</v>
          </cell>
          <cell r="F3274">
            <v>2721.46</v>
          </cell>
        </row>
        <row r="3275">
          <cell r="A3275" t="str">
            <v>491204</v>
          </cell>
          <cell r="B3275" t="str">
            <v>Boca de leão simples tipo PMSP, com grelha</v>
          </cell>
          <cell r="C3275" t="str">
            <v>un</v>
          </cell>
          <cell r="D3275">
            <v>658.65</v>
          </cell>
          <cell r="E3275">
            <v>757.08</v>
          </cell>
          <cell r="F3275">
            <v>1415.73</v>
          </cell>
        </row>
        <row r="3276">
          <cell r="A3276" t="str">
            <v>491205</v>
          </cell>
          <cell r="B3276" t="str">
            <v>Boca de lobo tripla tipo PMSP, com tampa de concreto</v>
          </cell>
          <cell r="C3276" t="str">
            <v>un</v>
          </cell>
          <cell r="D3276">
            <v>2129.4299999999998</v>
          </cell>
          <cell r="E3276">
            <v>1612.81</v>
          </cell>
          <cell r="F3276">
            <v>3742.2400000000002</v>
          </cell>
        </row>
        <row r="3277">
          <cell r="A3277" t="str">
            <v>491210</v>
          </cell>
          <cell r="B3277" t="str">
            <v>Caixa coletora em concreto armado 0,30 x 0,70 x 1,00 m</v>
          </cell>
          <cell r="C3277" t="str">
            <v>un</v>
          </cell>
          <cell r="D3277">
            <v>230.84</v>
          </cell>
          <cell r="E3277">
            <v>199.53</v>
          </cell>
          <cell r="F3277">
            <v>430.37</v>
          </cell>
        </row>
        <row r="3278">
          <cell r="A3278" t="str">
            <v>491211</v>
          </cell>
          <cell r="B3278" t="str">
            <v>Poço de visita de 1,60 x 1,60 x 1,60 m - tipo PMSP</v>
          </cell>
          <cell r="C3278" t="str">
            <v>un</v>
          </cell>
          <cell r="D3278">
            <v>1738.8700000000001</v>
          </cell>
          <cell r="E3278">
            <v>1294.52</v>
          </cell>
          <cell r="F3278">
            <v>3033.39</v>
          </cell>
        </row>
        <row r="3279">
          <cell r="A3279" t="str">
            <v>491212</v>
          </cell>
          <cell r="B3279" t="str">
            <v>Chaminé para poço de visita tipo PMSP em alvenaria diâmetro interno 70 cm - pescoço</v>
          </cell>
          <cell r="C3279" t="str">
            <v>m</v>
          </cell>
          <cell r="D3279">
            <v>136.44</v>
          </cell>
          <cell r="E3279">
            <v>189.06</v>
          </cell>
          <cell r="F3279">
            <v>325.5</v>
          </cell>
        </row>
        <row r="3280">
          <cell r="A3280" t="str">
            <v>491214</v>
          </cell>
          <cell r="B3280" t="str">
            <v>Poço de visita em alvenaria tipo PMSP - balão</v>
          </cell>
          <cell r="C3280" t="str">
            <v>un</v>
          </cell>
          <cell r="D3280">
            <v>1021.39</v>
          </cell>
          <cell r="E3280">
            <v>1199.3</v>
          </cell>
          <cell r="F3280">
            <v>2220.69</v>
          </cell>
        </row>
        <row r="3281">
          <cell r="A3281" t="str">
            <v>491301</v>
          </cell>
          <cell r="B3281" t="str">
            <v>Filtro biológico anaeróbio com anéis pré-moldados de concreto diâmetro de 1,40 m - h= 2,00 m</v>
          </cell>
          <cell r="C3281" t="str">
            <v>un</v>
          </cell>
          <cell r="D3281">
            <v>1822.21</v>
          </cell>
          <cell r="E3281">
            <v>1500.68</v>
          </cell>
          <cell r="F3281">
            <v>3322.89</v>
          </cell>
        </row>
        <row r="3282">
          <cell r="A3282" t="str">
            <v>491302</v>
          </cell>
          <cell r="B3282" t="str">
            <v>Filtro biológico anaeróbio com anéis pré-moldados de concreto diâmetro de 2,00 m - h= 2,00 m</v>
          </cell>
          <cell r="C3282" t="str">
            <v>un</v>
          </cell>
          <cell r="D3282">
            <v>2921.94</v>
          </cell>
          <cell r="E3282">
            <v>2438.34</v>
          </cell>
          <cell r="F3282">
            <v>5360.28</v>
          </cell>
        </row>
        <row r="3283">
          <cell r="A3283" t="str">
            <v>491303</v>
          </cell>
          <cell r="B3283" t="str">
            <v>Filtro biológico anaeróbio com anéis pré-moldados de concreto diâmetro de 2,40 m - h= 2,00 m</v>
          </cell>
          <cell r="C3283" t="str">
            <v>un</v>
          </cell>
          <cell r="D3283">
            <v>4184.34</v>
          </cell>
          <cell r="E3283">
            <v>3219.57</v>
          </cell>
          <cell r="F3283">
            <v>7403.91</v>
          </cell>
        </row>
        <row r="3284">
          <cell r="A3284" t="str">
            <v>491304</v>
          </cell>
          <cell r="B3284" t="str">
            <v>Filtro biológico anaeróbio com anéis pré-moldados de concreto diâmetro de 2,84 m - h= 2,50 m</v>
          </cell>
          <cell r="C3284" t="str">
            <v>un</v>
          </cell>
          <cell r="D3284">
            <v>6477.53</v>
          </cell>
          <cell r="E3284">
            <v>4015.84</v>
          </cell>
          <cell r="F3284">
            <v>10493.37</v>
          </cell>
        </row>
        <row r="3285">
          <cell r="A3285" t="str">
            <v>491401</v>
          </cell>
          <cell r="B3285" t="str">
            <v>Fossa séptica câmara única com anéis pré-moldados em concreto, diâmetro externo de 1,50 m, altura útil de 1,50 m</v>
          </cell>
          <cell r="C3285" t="str">
            <v>un</v>
          </cell>
          <cell r="D3285">
            <v>1375.28</v>
          </cell>
          <cell r="E3285">
            <v>751.58</v>
          </cell>
          <cell r="F3285">
            <v>2126.86</v>
          </cell>
        </row>
        <row r="3286">
          <cell r="A3286" t="str">
            <v>491402</v>
          </cell>
          <cell r="B3286" t="str">
            <v>Fossa séptica câmara única com anéis pré-moldados em concreto, diâmetro externo de 2,50 m, altura útil de 2,50 m</v>
          </cell>
          <cell r="C3286" t="str">
            <v>un</v>
          </cell>
          <cell r="D3286">
            <v>3705.79</v>
          </cell>
          <cell r="E3286">
            <v>1122.33</v>
          </cell>
          <cell r="F3286">
            <v>4828.12</v>
          </cell>
        </row>
        <row r="3287">
          <cell r="A3287" t="str">
            <v>491403</v>
          </cell>
          <cell r="B3287" t="str">
            <v>Fossa séptica câmara única com anéis pré-moldados em concreto, diâmetro externo de 2,50 m, altura útil de 4,00 m</v>
          </cell>
          <cell r="C3287" t="str">
            <v>un</v>
          </cell>
          <cell r="D3287">
            <v>5571.97</v>
          </cell>
          <cell r="E3287">
            <v>2244.65</v>
          </cell>
          <cell r="F3287">
            <v>7816.62</v>
          </cell>
        </row>
        <row r="3288">
          <cell r="A3288" t="str">
            <v>491406</v>
          </cell>
          <cell r="B3288" t="str">
            <v>SM-01 sumidouro - poço absorvente</v>
          </cell>
          <cell r="C3288" t="str">
            <v>m</v>
          </cell>
          <cell r="D3288">
            <v>195.43</v>
          </cell>
          <cell r="E3288">
            <v>358.5</v>
          </cell>
          <cell r="F3288">
            <v>553.92999999999995</v>
          </cell>
        </row>
        <row r="3289">
          <cell r="A3289" t="str">
            <v>491407</v>
          </cell>
          <cell r="B3289" t="str">
            <v>Tampão de concreto para sumidouro - diâmetro interno de 2,0 m</v>
          </cell>
          <cell r="C3289" t="str">
            <v>un</v>
          </cell>
          <cell r="D3289">
            <v>471.74</v>
          </cell>
          <cell r="E3289">
            <v>258.3</v>
          </cell>
          <cell r="F3289">
            <v>730.04</v>
          </cell>
        </row>
        <row r="3290">
          <cell r="A3290" t="str">
            <v>491501</v>
          </cell>
          <cell r="B3290" t="str">
            <v>Anel pré-moldado de concreto com diâmetro de 0,60 m</v>
          </cell>
          <cell r="C3290" t="str">
            <v>m</v>
          </cell>
          <cell r="D3290">
            <v>234.73000000000002</v>
          </cell>
          <cell r="E3290">
            <v>15.59</v>
          </cell>
          <cell r="F3290">
            <v>250.32</v>
          </cell>
        </row>
        <row r="3291">
          <cell r="A3291" t="str">
            <v>491503</v>
          </cell>
          <cell r="B3291" t="str">
            <v>Anel pré-moldado de concreto com diâmetro de 0,80 m</v>
          </cell>
          <cell r="C3291" t="str">
            <v>m</v>
          </cell>
          <cell r="D3291">
            <v>305.81</v>
          </cell>
          <cell r="E3291">
            <v>23.39</v>
          </cell>
          <cell r="F3291">
            <v>329.2</v>
          </cell>
        </row>
        <row r="3292">
          <cell r="A3292" t="str">
            <v>491504</v>
          </cell>
          <cell r="B3292" t="str">
            <v>Anel pré-moldado de concreto com diâmetro de 1,20 m</v>
          </cell>
          <cell r="C3292" t="str">
            <v>m</v>
          </cell>
          <cell r="D3292">
            <v>337.63</v>
          </cell>
          <cell r="E3292">
            <v>31.18</v>
          </cell>
          <cell r="F3292">
            <v>368.81</v>
          </cell>
        </row>
        <row r="3293">
          <cell r="A3293" t="str">
            <v>491505</v>
          </cell>
          <cell r="B3293" t="str">
            <v>Anel pré-moldado de concreto com diâmetro de 1,50 m</v>
          </cell>
          <cell r="C3293" t="str">
            <v>m</v>
          </cell>
          <cell r="D3293">
            <v>541.24</v>
          </cell>
          <cell r="E3293">
            <v>38.979999999999997</v>
          </cell>
          <cell r="F3293">
            <v>580.22</v>
          </cell>
        </row>
        <row r="3294">
          <cell r="A3294" t="str">
            <v>491506</v>
          </cell>
          <cell r="B3294" t="str">
            <v>Anel pré-moldado de concreto com diâmetro de 1,80 m</v>
          </cell>
          <cell r="C3294" t="str">
            <v>m</v>
          </cell>
          <cell r="D3294">
            <v>724.80000000000007</v>
          </cell>
          <cell r="E3294">
            <v>46.77</v>
          </cell>
          <cell r="F3294">
            <v>771.57</v>
          </cell>
        </row>
        <row r="3295">
          <cell r="A3295" t="str">
            <v>491510</v>
          </cell>
          <cell r="B3295" t="str">
            <v>Anel pré-moldado de concreto com diâmetro de 3,00 m</v>
          </cell>
          <cell r="C3295" t="str">
            <v>m</v>
          </cell>
          <cell r="D3295">
            <v>1478.1200000000001</v>
          </cell>
          <cell r="E3295">
            <v>77.95</v>
          </cell>
          <cell r="F3295">
            <v>1556.07</v>
          </cell>
        </row>
        <row r="3296">
          <cell r="A3296" t="str">
            <v>500103</v>
          </cell>
          <cell r="B3296" t="str">
            <v>Abrigo duplo para hidrante/mangueira, com visor e suporte (embutir e externo)</v>
          </cell>
          <cell r="C3296" t="str">
            <v>un</v>
          </cell>
          <cell r="D3296">
            <v>492.29</v>
          </cell>
          <cell r="E3296">
            <v>83.58</v>
          </cell>
          <cell r="F3296">
            <v>575.87</v>
          </cell>
        </row>
        <row r="3297">
          <cell r="A3297" t="str">
            <v>500106</v>
          </cell>
          <cell r="B3297" t="str">
            <v>Abrigo para hidrante/mangueira (embutir e externo)</v>
          </cell>
          <cell r="C3297" t="str">
            <v>un</v>
          </cell>
          <cell r="D3297">
            <v>178.54</v>
          </cell>
          <cell r="E3297">
            <v>83.58</v>
          </cell>
          <cell r="F3297">
            <v>262.12</v>
          </cell>
        </row>
        <row r="3298">
          <cell r="A3298" t="str">
            <v>500108</v>
          </cell>
          <cell r="B3298" t="str">
            <v>Mangueira com união de engate rápido, DN= 1 1/2´ (38 mm)</v>
          </cell>
          <cell r="C3298" t="str">
            <v>m</v>
          </cell>
          <cell r="D3298">
            <v>13.44</v>
          </cell>
          <cell r="E3298">
            <v>2.39</v>
          </cell>
          <cell r="F3298">
            <v>15.83</v>
          </cell>
        </row>
        <row r="3299">
          <cell r="A3299" t="str">
            <v>500109</v>
          </cell>
          <cell r="B3299" t="str">
            <v>Botoeira para acionamento de bomba de incêndio tipo quebra-vidro</v>
          </cell>
          <cell r="C3299" t="str">
            <v>un</v>
          </cell>
          <cell r="D3299">
            <v>45.800000000000004</v>
          </cell>
          <cell r="E3299">
            <v>6.82</v>
          </cell>
          <cell r="F3299">
            <v>52.620000000000005</v>
          </cell>
        </row>
        <row r="3300">
          <cell r="A3300" t="str">
            <v>500110</v>
          </cell>
          <cell r="B3300" t="str">
            <v>Mangueira com união de engate rápido, DN= 2 1/2´ (63 mm)</v>
          </cell>
          <cell r="C3300" t="str">
            <v>m</v>
          </cell>
          <cell r="D3300">
            <v>20.399999999999999</v>
          </cell>
          <cell r="E3300">
            <v>2.39</v>
          </cell>
          <cell r="F3300">
            <v>22.79</v>
          </cell>
        </row>
        <row r="3301">
          <cell r="A3301" t="str">
            <v>500111</v>
          </cell>
          <cell r="B3301" t="str">
            <v>Esguicho latão com engate rápido, DN= 2 1/2´, jato regulável</v>
          </cell>
          <cell r="C3301" t="str">
            <v>un</v>
          </cell>
          <cell r="D3301">
            <v>113.62</v>
          </cell>
          <cell r="E3301">
            <v>2.39</v>
          </cell>
          <cell r="F3301">
            <v>116.01</v>
          </cell>
        </row>
        <row r="3302">
          <cell r="A3302" t="str">
            <v>500113</v>
          </cell>
          <cell r="B3302" t="str">
            <v>Abrigo simples com suporte, em aço inoxidável escovado, para mangueira de 1 1/2´, porta em vidro temperado jateado - inclusive mangueira de 30 m (2 x 15 m)</v>
          </cell>
          <cell r="C3302" t="str">
            <v>un</v>
          </cell>
          <cell r="D3302">
            <v>2268.2199999999998</v>
          </cell>
          <cell r="E3302">
            <v>130.62</v>
          </cell>
          <cell r="F3302">
            <v>2398.84</v>
          </cell>
        </row>
        <row r="3303">
          <cell r="A3303" t="str">
            <v>500116</v>
          </cell>
          <cell r="B3303" t="str">
            <v>Adaptador de engate rápido em latão de 2 1/2´ x 1 1/2´</v>
          </cell>
          <cell r="C3303" t="str">
            <v>un</v>
          </cell>
          <cell r="D3303">
            <v>26.76</v>
          </cell>
          <cell r="E3303">
            <v>2.39</v>
          </cell>
          <cell r="F3303">
            <v>29.150000000000002</v>
          </cell>
        </row>
        <row r="3304">
          <cell r="A3304" t="str">
            <v>500117</v>
          </cell>
          <cell r="B3304" t="str">
            <v>Adaptador de engate rápido em latão de 2 1/2´ x 2 1/2´</v>
          </cell>
          <cell r="C3304" t="str">
            <v>un</v>
          </cell>
          <cell r="D3304">
            <v>34.96</v>
          </cell>
          <cell r="E3304">
            <v>2.39</v>
          </cell>
          <cell r="F3304">
            <v>37.35</v>
          </cell>
        </row>
        <row r="3305">
          <cell r="A3305" t="str">
            <v>500118</v>
          </cell>
          <cell r="B3305" t="str">
            <v>Hidrante de coluna com duas saídas, 4´x 2 1/2´ - simples</v>
          </cell>
          <cell r="C3305" t="str">
            <v>un</v>
          </cell>
          <cell r="D3305">
            <v>771.46</v>
          </cell>
          <cell r="E3305">
            <v>30.490000000000002</v>
          </cell>
          <cell r="F3305">
            <v>801.95</v>
          </cell>
        </row>
        <row r="3306">
          <cell r="A3306" t="str">
            <v>500119</v>
          </cell>
          <cell r="B3306" t="str">
            <v>Tampão de engate rápido em latão, DN= 2 1/2´, com corrente</v>
          </cell>
          <cell r="C3306" t="str">
            <v>un</v>
          </cell>
          <cell r="D3306">
            <v>46.050000000000004</v>
          </cell>
          <cell r="E3306">
            <v>2.39</v>
          </cell>
          <cell r="F3306">
            <v>48.44</v>
          </cell>
        </row>
        <row r="3307">
          <cell r="A3307" t="str">
            <v>500120</v>
          </cell>
          <cell r="B3307" t="str">
            <v>Tampão de engate rápido em latão, DN= 1 1/2´, com corrente</v>
          </cell>
          <cell r="C3307" t="str">
            <v>un</v>
          </cell>
          <cell r="D3307">
            <v>30.42</v>
          </cell>
          <cell r="E3307">
            <v>2.39</v>
          </cell>
          <cell r="F3307">
            <v>32.81</v>
          </cell>
        </row>
        <row r="3308">
          <cell r="A3308" t="str">
            <v>500121</v>
          </cell>
          <cell r="B3308" t="str">
            <v>Chave para conexão de engate rápido</v>
          </cell>
          <cell r="C3308" t="str">
            <v>un</v>
          </cell>
          <cell r="D3308">
            <v>10.58</v>
          </cell>
          <cell r="E3308">
            <v>0.31</v>
          </cell>
          <cell r="F3308">
            <v>10.89</v>
          </cell>
        </row>
        <row r="3309">
          <cell r="A3309" t="str">
            <v>500122</v>
          </cell>
          <cell r="B3309" t="str">
            <v>Esguicho latão com engate rápido, DN= 1 1/2´, jato regulável</v>
          </cell>
          <cell r="C3309" t="str">
            <v>un</v>
          </cell>
          <cell r="D3309">
            <v>86</v>
          </cell>
          <cell r="E3309">
            <v>2.39</v>
          </cell>
          <cell r="F3309">
            <v>88.39</v>
          </cell>
        </row>
        <row r="3310">
          <cell r="A3310" t="str">
            <v>500132</v>
          </cell>
          <cell r="B3310" t="str">
            <v>Abrigo de hidrante de 1 1/2´ completo - inclusive mangueira de 30 m (2 x 15 m)</v>
          </cell>
          <cell r="C3310" t="str">
            <v>un</v>
          </cell>
          <cell r="D3310">
            <v>977.53</v>
          </cell>
          <cell r="E3310">
            <v>124.18</v>
          </cell>
          <cell r="F3310">
            <v>1101.71</v>
          </cell>
        </row>
        <row r="3311">
          <cell r="A3311" t="str">
            <v>500133</v>
          </cell>
          <cell r="B3311" t="str">
            <v>Abrigo de hidrante de 2 1/2´ completo - inclusive mangueira de 30 m (2 x 15 m)</v>
          </cell>
          <cell r="C3311" t="str">
            <v>un</v>
          </cell>
          <cell r="D3311">
            <v>1250.96</v>
          </cell>
          <cell r="E3311">
            <v>124.18</v>
          </cell>
          <cell r="F3311">
            <v>1375.14</v>
          </cell>
        </row>
        <row r="3312">
          <cell r="A3312" t="str">
            <v>500134</v>
          </cell>
          <cell r="B3312" t="str">
            <v>Abrigo para registro de recalque tipo coluna, completo - inclusive tubulações e válvulas</v>
          </cell>
          <cell r="C3312" t="str">
            <v>un</v>
          </cell>
          <cell r="D3312">
            <v>1185.69</v>
          </cell>
          <cell r="E3312">
            <v>373.42</v>
          </cell>
          <cell r="F3312">
            <v>1559.1100000000001</v>
          </cell>
        </row>
        <row r="3313">
          <cell r="A3313" t="str">
            <v>500202</v>
          </cell>
          <cell r="B3313" t="str">
            <v>Bico de sprinkler cromado pendente com rompimento da ampola a 68°C</v>
          </cell>
          <cell r="C3313" t="str">
            <v>un</v>
          </cell>
          <cell r="D3313">
            <v>15.01</v>
          </cell>
          <cell r="E3313">
            <v>8.32</v>
          </cell>
          <cell r="F3313">
            <v>23.330000000000002</v>
          </cell>
        </row>
        <row r="3314">
          <cell r="A3314" t="str">
            <v>500205</v>
          </cell>
          <cell r="B3314" t="str">
            <v>Alarme hidráulico tipo gongo</v>
          </cell>
          <cell r="C3314" t="str">
            <v>un</v>
          </cell>
          <cell r="D3314">
            <v>427.73</v>
          </cell>
          <cell r="E3314">
            <v>11.94</v>
          </cell>
          <cell r="F3314">
            <v>439.67</v>
          </cell>
        </row>
        <row r="3315">
          <cell r="A3315" t="str">
            <v>500206</v>
          </cell>
          <cell r="B3315" t="str">
            <v>Bico de sprinkler tipo ´Up Right´ com rompimento da ampola a 68º C</v>
          </cell>
          <cell r="C3315" t="str">
            <v>un</v>
          </cell>
          <cell r="D3315">
            <v>24.51</v>
          </cell>
          <cell r="E3315">
            <v>8.32</v>
          </cell>
          <cell r="F3315">
            <v>32.83</v>
          </cell>
        </row>
        <row r="3316">
          <cell r="A3316" t="str">
            <v>500506</v>
          </cell>
          <cell r="B3316" t="str">
            <v>Central de iluminação de emergência, completa, para até 6.000 W</v>
          </cell>
          <cell r="C3316" t="str">
            <v>un</v>
          </cell>
          <cell r="D3316">
            <v>9007.2099999999991</v>
          </cell>
          <cell r="E3316">
            <v>7.22</v>
          </cell>
          <cell r="F3316">
            <v>9014.43</v>
          </cell>
        </row>
        <row r="3317">
          <cell r="A3317" t="str">
            <v>500507</v>
          </cell>
          <cell r="B3317" t="str">
            <v>Luminária para unidade centralizada pendente completa com lâmpadas fluorescentes compactas de 9 W</v>
          </cell>
          <cell r="C3317" t="str">
            <v>un</v>
          </cell>
          <cell r="D3317">
            <v>147.74</v>
          </cell>
          <cell r="E3317">
            <v>11.370000000000001</v>
          </cell>
          <cell r="F3317">
            <v>159.11000000000001</v>
          </cell>
        </row>
        <row r="3318">
          <cell r="A3318" t="str">
            <v>500508</v>
          </cell>
          <cell r="B3318" t="str">
            <v>Luminária para unidade centralizada de sobrepor completa com lâmpada fluorescente compacta de 15 W</v>
          </cell>
          <cell r="C3318" t="str">
            <v>un</v>
          </cell>
          <cell r="D3318">
            <v>66.02</v>
          </cell>
          <cell r="E3318">
            <v>11.370000000000001</v>
          </cell>
          <cell r="F3318">
            <v>77.39</v>
          </cell>
        </row>
        <row r="3319">
          <cell r="A3319" t="str">
            <v>500509</v>
          </cell>
          <cell r="B3319" t="str">
            <v>Luminária para unidade centralizada de sobrepor completa com lâmpada incandescente até 25 W</v>
          </cell>
          <cell r="C3319" t="str">
            <v>un</v>
          </cell>
          <cell r="D3319">
            <v>23.05</v>
          </cell>
          <cell r="E3319">
            <v>11.370000000000001</v>
          </cell>
          <cell r="F3319">
            <v>34.42</v>
          </cell>
        </row>
        <row r="3320">
          <cell r="A3320" t="str">
            <v>500516</v>
          </cell>
          <cell r="B3320" t="str">
            <v>Módulo para adaptação de luminária de emergência, autonomia 90 minutos para lâmpada fluorescente de 32 W</v>
          </cell>
          <cell r="C3320" t="str">
            <v>un</v>
          </cell>
          <cell r="D3320">
            <v>140.47999999999999</v>
          </cell>
          <cell r="E3320">
            <v>6.82</v>
          </cell>
          <cell r="F3320">
            <v>147.30000000000001</v>
          </cell>
        </row>
        <row r="3321">
          <cell r="A3321" t="str">
            <v>500517</v>
          </cell>
          <cell r="B3321" t="str">
            <v>Acionador manual tipo quebra vidro, em caixa plástica</v>
          </cell>
          <cell r="C3321" t="str">
            <v>un</v>
          </cell>
          <cell r="D3321">
            <v>35.950000000000003</v>
          </cell>
          <cell r="E3321">
            <v>6.82</v>
          </cell>
          <cell r="F3321">
            <v>42.77</v>
          </cell>
        </row>
        <row r="3322">
          <cell r="A3322" t="str">
            <v>500521</v>
          </cell>
          <cell r="B3322" t="str">
            <v>Detector termovelocimétrico endereçável com base endereçável</v>
          </cell>
          <cell r="C3322" t="str">
            <v>un</v>
          </cell>
          <cell r="D3322">
            <v>214.99</v>
          </cell>
          <cell r="E3322">
            <v>6.82</v>
          </cell>
          <cell r="F3322">
            <v>221.81</v>
          </cell>
        </row>
        <row r="3323">
          <cell r="A3323" t="str">
            <v>500523</v>
          </cell>
          <cell r="B3323" t="str">
            <v>Sirene audiovisual tipo endereçável</v>
          </cell>
          <cell r="C3323" t="str">
            <v>un</v>
          </cell>
          <cell r="D3323">
            <v>145.19999999999999</v>
          </cell>
          <cell r="E3323">
            <v>6.82</v>
          </cell>
          <cell r="F3323">
            <v>152.02000000000001</v>
          </cell>
        </row>
        <row r="3324">
          <cell r="A3324" t="str">
            <v>500524</v>
          </cell>
          <cell r="B3324" t="str">
            <v>Luminária para balizamento ou aclaramento de sobrepor completa com lâmpada fluorescente compacta de 9 W</v>
          </cell>
          <cell r="C3324" t="str">
            <v>un</v>
          </cell>
          <cell r="D3324">
            <v>76.209999999999994</v>
          </cell>
          <cell r="E3324">
            <v>11.370000000000001</v>
          </cell>
          <cell r="F3324">
            <v>87.58</v>
          </cell>
        </row>
        <row r="3325">
          <cell r="A3325" t="str">
            <v>500525</v>
          </cell>
          <cell r="B3325" t="str">
            <v>Central de iluminação de emergência, completa, autonomia 1 hora, para até 240 W</v>
          </cell>
          <cell r="C3325" t="str">
            <v>un</v>
          </cell>
          <cell r="D3325">
            <v>403.41</v>
          </cell>
          <cell r="E3325">
            <v>7.22</v>
          </cell>
          <cell r="F3325">
            <v>410.63</v>
          </cell>
        </row>
        <row r="3326">
          <cell r="A3326" t="str">
            <v>500526</v>
          </cell>
          <cell r="B3326" t="str">
            <v>Bloco autônomo de iluminação de emergência com autonomia mínima de 1 hora, equipado com 2 lâmpadas de 11 W</v>
          </cell>
          <cell r="C3326" t="str">
            <v>un</v>
          </cell>
          <cell r="D3326">
            <v>158.27000000000001</v>
          </cell>
          <cell r="E3326">
            <v>7.22</v>
          </cell>
          <cell r="F3326">
            <v>165.49</v>
          </cell>
        </row>
        <row r="3327">
          <cell r="A3327" t="str">
            <v>500527</v>
          </cell>
          <cell r="B3327" t="str">
            <v>Central de detecção e alarme de incêndio completa, autonomia de 1 hora para 12 laços, 220 V/12 V</v>
          </cell>
          <cell r="C3327" t="str">
            <v>un</v>
          </cell>
          <cell r="D3327">
            <v>490.2</v>
          </cell>
          <cell r="E3327">
            <v>7.22</v>
          </cell>
          <cell r="F3327">
            <v>497.42</v>
          </cell>
        </row>
        <row r="3328">
          <cell r="A3328" t="str">
            <v>500528</v>
          </cell>
          <cell r="B3328" t="str">
            <v>Sirene tipo corneta de 12 V</v>
          </cell>
          <cell r="C3328" t="str">
            <v>un</v>
          </cell>
          <cell r="D3328">
            <v>38.14</v>
          </cell>
          <cell r="E3328">
            <v>6.82</v>
          </cell>
          <cell r="F3328">
            <v>44.96</v>
          </cell>
        </row>
        <row r="3329">
          <cell r="A3329" t="str">
            <v>500531</v>
          </cell>
          <cell r="B3329" t="str">
            <v>Bloco autônomo de iluminação de emergência com autonomia mínima de 3 horas, equipado com 2 faróis de lâmpadas de 21/55 W</v>
          </cell>
          <cell r="C3329" t="str">
            <v>un</v>
          </cell>
          <cell r="D3329">
            <v>352.81</v>
          </cell>
          <cell r="E3329">
            <v>7.22</v>
          </cell>
          <cell r="F3329">
            <v>360.03000000000003</v>
          </cell>
        </row>
        <row r="3330">
          <cell r="A3330" t="str">
            <v>500540</v>
          </cell>
          <cell r="B3330" t="str">
            <v>Sirene eletrônica em caixa metálica de 4 x 4</v>
          </cell>
          <cell r="C3330" t="str">
            <v>un</v>
          </cell>
          <cell r="D3330">
            <v>73.180000000000007</v>
          </cell>
          <cell r="E3330">
            <v>25.01</v>
          </cell>
          <cell r="F3330">
            <v>98.19</v>
          </cell>
        </row>
        <row r="3331">
          <cell r="A3331" t="str">
            <v>500543</v>
          </cell>
          <cell r="B3331" t="str">
            <v>Detector óptico de fumaça com base - endereçável</v>
          </cell>
          <cell r="C3331" t="str">
            <v>un</v>
          </cell>
          <cell r="D3331">
            <v>113.73</v>
          </cell>
          <cell r="E3331">
            <v>22.740000000000002</v>
          </cell>
          <cell r="F3331">
            <v>136.47</v>
          </cell>
        </row>
        <row r="3332">
          <cell r="A3332" t="str">
            <v>500544</v>
          </cell>
          <cell r="B3332" t="str">
            <v>Painel repetidor de detecção e alarme de incêndio tipo endereçável</v>
          </cell>
          <cell r="C3332" t="str">
            <v>un</v>
          </cell>
          <cell r="D3332">
            <v>914.53</v>
          </cell>
          <cell r="E3332">
            <v>6.82</v>
          </cell>
          <cell r="F3332">
            <v>921.35</v>
          </cell>
        </row>
        <row r="3333">
          <cell r="A3333" t="str">
            <v>500545</v>
          </cell>
          <cell r="B3333" t="str">
            <v>Acionador manual quebra-vidro endereçável</v>
          </cell>
          <cell r="C3333" t="str">
            <v>un</v>
          </cell>
          <cell r="D3333">
            <v>93.62</v>
          </cell>
          <cell r="E3333">
            <v>6.82</v>
          </cell>
          <cell r="F3333">
            <v>100.44</v>
          </cell>
        </row>
        <row r="3334">
          <cell r="A3334" t="str">
            <v>500546</v>
          </cell>
          <cell r="B3334" t="str">
            <v>Sinalizador audiovisual endereçável com luz estroboscópica</v>
          </cell>
          <cell r="C3334" t="str">
            <v>un</v>
          </cell>
          <cell r="D3334">
            <v>109.87</v>
          </cell>
          <cell r="E3334">
            <v>6.82</v>
          </cell>
          <cell r="F3334">
            <v>116.69</v>
          </cell>
        </row>
        <row r="3335">
          <cell r="A3335" t="str">
            <v>500547</v>
          </cell>
          <cell r="B3335" t="str">
            <v>Módulo isolador, módulo endereçador para áudio visual</v>
          </cell>
          <cell r="C3335" t="str">
            <v>un</v>
          </cell>
          <cell r="D3335">
            <v>143.19999999999999</v>
          </cell>
          <cell r="E3335">
            <v>11.370000000000001</v>
          </cell>
          <cell r="F3335">
            <v>154.57</v>
          </cell>
        </row>
        <row r="3336">
          <cell r="A3336" t="str">
            <v>501003</v>
          </cell>
          <cell r="B3336" t="str">
            <v>Extintor sobre rodas de gás carbônico - capacidade de 10 kg</v>
          </cell>
          <cell r="C3336" t="str">
            <v>un</v>
          </cell>
          <cell r="D3336">
            <v>614.69000000000005</v>
          </cell>
          <cell r="E3336">
            <v>10.14</v>
          </cell>
          <cell r="F3336">
            <v>624.83000000000004</v>
          </cell>
        </row>
        <row r="3337">
          <cell r="A3337" t="str">
            <v>501004</v>
          </cell>
          <cell r="B3337" t="str">
            <v>Extintor manual de pó químico seco BC - capacidade de 4 kg</v>
          </cell>
          <cell r="C3337" t="str">
            <v>un</v>
          </cell>
          <cell r="D3337">
            <v>84.79</v>
          </cell>
          <cell r="E3337">
            <v>10.14</v>
          </cell>
          <cell r="F3337">
            <v>94.93</v>
          </cell>
        </row>
        <row r="3338">
          <cell r="A3338" t="str">
            <v>501005</v>
          </cell>
          <cell r="B3338" t="str">
            <v>Extintor de gás carbônico, em carreta - capacidade de 25 kg</v>
          </cell>
          <cell r="C3338" t="str">
            <v>un</v>
          </cell>
          <cell r="D3338">
            <v>2353.7800000000002</v>
          </cell>
          <cell r="E3338">
            <v>10.14</v>
          </cell>
          <cell r="F3338">
            <v>2363.92</v>
          </cell>
        </row>
        <row r="3339">
          <cell r="A3339" t="str">
            <v>501006</v>
          </cell>
          <cell r="B3339" t="str">
            <v>Extintor manual de pó químico seco BC - capacidade de 8 kg</v>
          </cell>
          <cell r="C3339" t="str">
            <v>un</v>
          </cell>
          <cell r="D3339">
            <v>118.24000000000001</v>
          </cell>
          <cell r="E3339">
            <v>10.14</v>
          </cell>
          <cell r="F3339">
            <v>128.38</v>
          </cell>
        </row>
        <row r="3340">
          <cell r="A3340" t="str">
            <v>501008</v>
          </cell>
          <cell r="B3340" t="str">
            <v>Extintor manual de pó químico seco BC - capacidade de 12 kg</v>
          </cell>
          <cell r="C3340" t="str">
            <v>un</v>
          </cell>
          <cell r="D3340">
            <v>141.31</v>
          </cell>
          <cell r="E3340">
            <v>10.14</v>
          </cell>
          <cell r="F3340">
            <v>151.44999999999999</v>
          </cell>
        </row>
        <row r="3341">
          <cell r="A3341" t="str">
            <v>501009</v>
          </cell>
          <cell r="B3341" t="str">
            <v>Extintor de pó químico seco 20BC, em carreta - capacidade de 20 kg</v>
          </cell>
          <cell r="C3341" t="str">
            <v>un</v>
          </cell>
          <cell r="D3341">
            <v>569.13</v>
          </cell>
          <cell r="E3341">
            <v>0</v>
          </cell>
          <cell r="F3341">
            <v>569.13</v>
          </cell>
        </row>
        <row r="3342">
          <cell r="A3342" t="str">
            <v>501010</v>
          </cell>
          <cell r="B3342" t="str">
            <v>Extintor manual de água pressurizada - capacidade de 10 litros</v>
          </cell>
          <cell r="C3342" t="str">
            <v>un</v>
          </cell>
          <cell r="D3342">
            <v>86.99</v>
          </cell>
          <cell r="E3342">
            <v>10.14</v>
          </cell>
          <cell r="F3342">
            <v>97.13</v>
          </cell>
        </row>
        <row r="3343">
          <cell r="A3343" t="str">
            <v>501011</v>
          </cell>
          <cell r="B3343" t="str">
            <v>Extintor manual de pó químico seco ABC - capacidade de 4 kg</v>
          </cell>
          <cell r="C3343" t="str">
            <v>un</v>
          </cell>
          <cell r="D3343">
            <v>117.88</v>
          </cell>
          <cell r="E3343">
            <v>10.14</v>
          </cell>
          <cell r="F3343">
            <v>128.02000000000001</v>
          </cell>
        </row>
        <row r="3344">
          <cell r="A3344" t="str">
            <v>501012</v>
          </cell>
          <cell r="B3344" t="str">
            <v>Extintor manual de pó químico seco ABC - capacidade de 6 kg</v>
          </cell>
          <cell r="C3344" t="str">
            <v>un</v>
          </cell>
          <cell r="D3344">
            <v>130.52000000000001</v>
          </cell>
          <cell r="E3344">
            <v>10.14</v>
          </cell>
          <cell r="F3344">
            <v>140.66</v>
          </cell>
        </row>
        <row r="3345">
          <cell r="A3345" t="str">
            <v>501014</v>
          </cell>
          <cell r="B3345" t="str">
            <v>Extintor portátil de gás carbônico 5BC - capacidade de 06 kg</v>
          </cell>
          <cell r="C3345" t="str">
            <v>un</v>
          </cell>
          <cell r="D3345">
            <v>355.15000000000003</v>
          </cell>
          <cell r="E3345">
            <v>10.14</v>
          </cell>
          <cell r="F3345">
            <v>365.29</v>
          </cell>
        </row>
        <row r="3346">
          <cell r="A3346" t="str">
            <v>501021</v>
          </cell>
          <cell r="B3346" t="str">
            <v>Suporte para extintor de piso em fibra de vidro</v>
          </cell>
          <cell r="C3346" t="str">
            <v>un</v>
          </cell>
          <cell r="D3346">
            <v>80.5</v>
          </cell>
          <cell r="E3346">
            <v>0.96</v>
          </cell>
          <cell r="F3346">
            <v>81.459999999999994</v>
          </cell>
        </row>
        <row r="3347">
          <cell r="A3347" t="str">
            <v>501022</v>
          </cell>
          <cell r="B3347" t="str">
            <v>Suporte para extintor de piso em aço inox</v>
          </cell>
          <cell r="C3347" t="str">
            <v>un</v>
          </cell>
          <cell r="D3347">
            <v>211.81</v>
          </cell>
          <cell r="E3347">
            <v>0.96</v>
          </cell>
          <cell r="F3347">
            <v>212.77</v>
          </cell>
        </row>
        <row r="3348">
          <cell r="A3348" t="str">
            <v>502002</v>
          </cell>
          <cell r="B3348" t="str">
            <v>Destravador magnético (Eletroimã), para porta corta-fogo de 24 Vcc</v>
          </cell>
          <cell r="C3348" t="str">
            <v>un</v>
          </cell>
          <cell r="D3348">
            <v>156.66999999999999</v>
          </cell>
          <cell r="E3348">
            <v>18.190000000000001</v>
          </cell>
          <cell r="F3348">
            <v>174.86</v>
          </cell>
        </row>
        <row r="3349">
          <cell r="A3349" t="str">
            <v>502011</v>
          </cell>
          <cell r="B3349" t="str">
            <v>Recarga de extintor de água pressurizada</v>
          </cell>
          <cell r="C3349" t="str">
            <v>l</v>
          </cell>
          <cell r="D3349">
            <v>1.6400000000000001</v>
          </cell>
          <cell r="E3349">
            <v>0</v>
          </cell>
          <cell r="F3349">
            <v>1.6400000000000001</v>
          </cell>
        </row>
        <row r="3350">
          <cell r="A3350" t="str">
            <v>502012</v>
          </cell>
          <cell r="B3350" t="str">
            <v>Recarga de extintor de gás carbônico</v>
          </cell>
          <cell r="C3350" t="str">
            <v>kg</v>
          </cell>
          <cell r="D3350">
            <v>7.0600000000000005</v>
          </cell>
          <cell r="E3350">
            <v>0</v>
          </cell>
          <cell r="F3350">
            <v>7.0600000000000005</v>
          </cell>
        </row>
        <row r="3351">
          <cell r="A3351" t="str">
            <v>502013</v>
          </cell>
          <cell r="B3351" t="str">
            <v>Recarga de extintor de pó químico seco</v>
          </cell>
          <cell r="C3351" t="str">
            <v>kg</v>
          </cell>
          <cell r="D3351">
            <v>6.9</v>
          </cell>
          <cell r="E3351">
            <v>0</v>
          </cell>
          <cell r="F3351">
            <v>6.9</v>
          </cell>
        </row>
        <row r="3352">
          <cell r="A3352" t="str">
            <v>502016</v>
          </cell>
          <cell r="B3352" t="str">
            <v>Pintura de extintor de gás carbônico, pó químico seco, ou água pressurizada, com capacidade acima de 12 kg até 20 kg</v>
          </cell>
          <cell r="C3352" t="str">
            <v>un</v>
          </cell>
          <cell r="D3352">
            <v>18.25</v>
          </cell>
          <cell r="E3352">
            <v>0</v>
          </cell>
          <cell r="F3352">
            <v>18.25</v>
          </cell>
        </row>
        <row r="3353">
          <cell r="A3353" t="str">
            <v>502017</v>
          </cell>
          <cell r="B3353" t="str">
            <v>Pintura de extintor de gás carbônico, pó químico seco, ou água pressurizada, com capacidade até 12 kg</v>
          </cell>
          <cell r="C3353" t="str">
            <v>un</v>
          </cell>
          <cell r="D3353">
            <v>11.27</v>
          </cell>
          <cell r="E3353">
            <v>0</v>
          </cell>
          <cell r="F3353">
            <v>11.27</v>
          </cell>
        </row>
        <row r="3354">
          <cell r="A3354" t="str">
            <v>540101</v>
          </cell>
          <cell r="B3354" t="str">
            <v>Regularização e compactação mecanizada de superfície, sem controle do proctor normal</v>
          </cell>
          <cell r="C3354" t="str">
            <v>m²</v>
          </cell>
          <cell r="D3354">
            <v>1.49</v>
          </cell>
          <cell r="E3354">
            <v>0.2</v>
          </cell>
          <cell r="F3354">
            <v>1.69</v>
          </cell>
        </row>
        <row r="3355">
          <cell r="A3355" t="str">
            <v>540103</v>
          </cell>
          <cell r="B3355" t="str">
            <v>Abertura e preparo de caixa até 40 cm, compactação do subleito mínimo de 95% do PN e transporte até o raio de 1,0 km</v>
          </cell>
          <cell r="C3355" t="str">
            <v>m²</v>
          </cell>
          <cell r="D3355">
            <v>11.06</v>
          </cell>
          <cell r="E3355">
            <v>0.35000000000000003</v>
          </cell>
          <cell r="F3355">
            <v>11.41</v>
          </cell>
        </row>
        <row r="3356">
          <cell r="A3356" t="str">
            <v>540105</v>
          </cell>
          <cell r="B3356" t="str">
            <v>Compactação do subleito mínimo de 95% do PN</v>
          </cell>
          <cell r="C3356" t="str">
            <v>m³</v>
          </cell>
          <cell r="D3356">
            <v>7.9300000000000006</v>
          </cell>
          <cell r="E3356">
            <v>0.69000000000000006</v>
          </cell>
          <cell r="F3356">
            <v>8.6199999999999992</v>
          </cell>
        </row>
        <row r="3357">
          <cell r="A3357" t="str">
            <v>540120</v>
          </cell>
          <cell r="B3357" t="str">
            <v>Base de macadame hidráulico</v>
          </cell>
          <cell r="C3357" t="str">
            <v>m³</v>
          </cell>
          <cell r="D3357">
            <v>141.49</v>
          </cell>
          <cell r="E3357">
            <v>14.57</v>
          </cell>
          <cell r="F3357">
            <v>156.06</v>
          </cell>
        </row>
        <row r="3358">
          <cell r="A3358" t="str">
            <v>540121</v>
          </cell>
          <cell r="B3358" t="str">
            <v>Base de brita graduada</v>
          </cell>
          <cell r="C3358" t="str">
            <v>m³</v>
          </cell>
          <cell r="D3358">
            <v>113.3</v>
          </cell>
          <cell r="E3358">
            <v>9.7100000000000009</v>
          </cell>
          <cell r="F3358">
            <v>123.01</v>
          </cell>
        </row>
        <row r="3359">
          <cell r="A3359" t="str">
            <v>540122</v>
          </cell>
          <cell r="B3359" t="str">
            <v>Base de bica corrida</v>
          </cell>
          <cell r="C3359" t="str">
            <v>m³</v>
          </cell>
          <cell r="D3359">
            <v>101.8</v>
          </cell>
          <cell r="E3359">
            <v>1.5</v>
          </cell>
          <cell r="F3359">
            <v>103.3</v>
          </cell>
        </row>
        <row r="3360">
          <cell r="A3360" t="str">
            <v>540123</v>
          </cell>
          <cell r="B3360" t="str">
            <v>Base de macadame betuminoso</v>
          </cell>
          <cell r="C3360" t="str">
            <v>m³</v>
          </cell>
          <cell r="D3360">
            <v>289.89</v>
          </cell>
          <cell r="E3360">
            <v>7.28</v>
          </cell>
          <cell r="F3360">
            <v>297.17</v>
          </cell>
        </row>
        <row r="3361">
          <cell r="A3361" t="str">
            <v>540140</v>
          </cell>
          <cell r="B3361" t="str">
            <v>Abertura de caixa até 25 cm, inclui escavação, compactação, transporte e preparo do sub-leito</v>
          </cell>
          <cell r="C3361" t="str">
            <v>m²</v>
          </cell>
          <cell r="D3361">
            <v>9.35</v>
          </cell>
          <cell r="E3361">
            <v>0.22</v>
          </cell>
          <cell r="F3361">
            <v>9.57</v>
          </cell>
        </row>
        <row r="3362">
          <cell r="A3362" t="str">
            <v>540141</v>
          </cell>
          <cell r="B3362" t="str">
            <v>Varrição de pavimento para recapeamento</v>
          </cell>
          <cell r="C3362" t="str">
            <v>m²</v>
          </cell>
          <cell r="D3362">
            <v>0</v>
          </cell>
          <cell r="E3362">
            <v>0.39</v>
          </cell>
          <cell r="F3362">
            <v>0.39</v>
          </cell>
        </row>
        <row r="3363">
          <cell r="A3363" t="str">
            <v>540203</v>
          </cell>
          <cell r="B3363" t="str">
            <v>Revestimento primário com pedra britada, compactação mínima de 95% do PN</v>
          </cell>
          <cell r="C3363" t="str">
            <v>m³</v>
          </cell>
          <cell r="D3363">
            <v>53.370000000000005</v>
          </cell>
          <cell r="E3363">
            <v>6.21</v>
          </cell>
          <cell r="F3363">
            <v>59.58</v>
          </cell>
        </row>
        <row r="3364">
          <cell r="A3364" t="str">
            <v>540320</v>
          </cell>
          <cell r="B3364" t="str">
            <v>Concreto asfáltico usinado a quente - Blinder</v>
          </cell>
          <cell r="C3364" t="str">
            <v>m³</v>
          </cell>
          <cell r="D3364">
            <v>571.27</v>
          </cell>
          <cell r="E3364">
            <v>14.77</v>
          </cell>
          <cell r="F3364">
            <v>586.04</v>
          </cell>
        </row>
        <row r="3365">
          <cell r="A3365" t="str">
            <v>540321</v>
          </cell>
          <cell r="B3365" t="str">
            <v>Camada de rolamento em concreto asfáltico usinado a quente - (CBUQ)</v>
          </cell>
          <cell r="C3365" t="str">
            <v>m³</v>
          </cell>
          <cell r="D3365">
            <v>570.53</v>
          </cell>
          <cell r="E3365">
            <v>14.77</v>
          </cell>
          <cell r="F3365">
            <v>585.29999999999995</v>
          </cell>
        </row>
        <row r="3366">
          <cell r="A3366" t="str">
            <v>540322</v>
          </cell>
          <cell r="B3366" t="str">
            <v>Revestimento com massa asfáltica</v>
          </cell>
          <cell r="C3366" t="str">
            <v>m³</v>
          </cell>
          <cell r="D3366">
            <v>530.4</v>
          </cell>
          <cell r="E3366">
            <v>14.77</v>
          </cell>
          <cell r="F3366">
            <v>545.16999999999996</v>
          </cell>
        </row>
        <row r="3367">
          <cell r="A3367" t="str">
            <v>540323</v>
          </cell>
          <cell r="B3367" t="str">
            <v>Imprimação betuminosa ligante</v>
          </cell>
          <cell r="C3367" t="str">
            <v>m²</v>
          </cell>
          <cell r="D3367">
            <v>1.95</v>
          </cell>
          <cell r="E3367">
            <v>0.05</v>
          </cell>
          <cell r="F3367">
            <v>2</v>
          </cell>
        </row>
        <row r="3368">
          <cell r="A3368" t="str">
            <v>540324</v>
          </cell>
          <cell r="B3368" t="str">
            <v>Imprimação betuminosa impermeabilizante</v>
          </cell>
          <cell r="C3368" t="str">
            <v>m²</v>
          </cell>
          <cell r="D3368">
            <v>3.93</v>
          </cell>
          <cell r="E3368">
            <v>0.06</v>
          </cell>
          <cell r="F3368">
            <v>3.99</v>
          </cell>
        </row>
        <row r="3369">
          <cell r="A3369" t="str">
            <v>540325</v>
          </cell>
          <cell r="B3369" t="str">
            <v>Revestimento de pré-misturado a quente</v>
          </cell>
          <cell r="C3369" t="str">
            <v>m³</v>
          </cell>
          <cell r="D3369">
            <v>422.49</v>
          </cell>
          <cell r="E3369">
            <v>14.77</v>
          </cell>
          <cell r="F3369">
            <v>437.26</v>
          </cell>
        </row>
        <row r="3370">
          <cell r="A3370" t="str">
            <v>540326</v>
          </cell>
          <cell r="B3370" t="str">
            <v>Revestimento de pré-misturado a frio</v>
          </cell>
          <cell r="C3370" t="str">
            <v>m³</v>
          </cell>
          <cell r="D3370">
            <v>402.84000000000003</v>
          </cell>
          <cell r="E3370">
            <v>19.420000000000002</v>
          </cell>
          <cell r="F3370">
            <v>422.26</v>
          </cell>
        </row>
        <row r="3371">
          <cell r="A3371" t="str">
            <v>540403</v>
          </cell>
          <cell r="B3371" t="str">
            <v>Pavimentação em paralelepípedo, sem rejunte</v>
          </cell>
          <cell r="C3371" t="str">
            <v>m²</v>
          </cell>
          <cell r="D3371">
            <v>92.25</v>
          </cell>
          <cell r="E3371">
            <v>12.39</v>
          </cell>
          <cell r="F3371">
            <v>104.64</v>
          </cell>
        </row>
        <row r="3372">
          <cell r="A3372" t="str">
            <v>540404</v>
          </cell>
          <cell r="B3372" t="str">
            <v>Rejuntamento de paralelepípedo com areia</v>
          </cell>
          <cell r="C3372" t="str">
            <v>m²</v>
          </cell>
          <cell r="D3372">
            <v>6.44</v>
          </cell>
          <cell r="E3372">
            <v>0.97</v>
          </cell>
          <cell r="F3372">
            <v>7.41</v>
          </cell>
        </row>
        <row r="3373">
          <cell r="A3373" t="str">
            <v>540405</v>
          </cell>
          <cell r="B3373" t="str">
            <v>Rejuntamento de paralelepípedo com argamassa de cimento e areia 1:3</v>
          </cell>
          <cell r="C3373" t="str">
            <v>m²</v>
          </cell>
          <cell r="D3373">
            <v>6.1000000000000005</v>
          </cell>
          <cell r="E3373">
            <v>3.0100000000000002</v>
          </cell>
          <cell r="F3373">
            <v>9.11</v>
          </cell>
        </row>
        <row r="3374">
          <cell r="A3374" t="str">
            <v>540406</v>
          </cell>
          <cell r="B3374" t="str">
            <v>Rejuntamento de paralelepípedo com asfalto e pedrisco</v>
          </cell>
          <cell r="C3374" t="str">
            <v>m²</v>
          </cell>
          <cell r="D3374">
            <v>15.610000000000001</v>
          </cell>
          <cell r="E3374">
            <v>2.4300000000000002</v>
          </cell>
          <cell r="F3374">
            <v>18.04</v>
          </cell>
        </row>
        <row r="3375">
          <cell r="A3375" t="str">
            <v>540434</v>
          </cell>
          <cell r="B3375" t="str">
            <v>Pavimentação em lajota de concreto 35 MPa, espessura 6 cm, tipos: raquete, retangular, sextavado e 16 faces, com rejunte em areia</v>
          </cell>
          <cell r="C3375" t="str">
            <v>m²</v>
          </cell>
          <cell r="D3375">
            <v>42.59</v>
          </cell>
          <cell r="E3375">
            <v>9.31</v>
          </cell>
          <cell r="F3375">
            <v>51.9</v>
          </cell>
        </row>
        <row r="3376">
          <cell r="A3376" t="str">
            <v>540435</v>
          </cell>
          <cell r="B3376" t="str">
            <v>Pavimentação em lajota de concreto 35 MPa, espessura 8 cm, tipos: raquete, retangular, sextavado e 16 faces, com rejunte em areia</v>
          </cell>
          <cell r="C3376" t="str">
            <v>m²</v>
          </cell>
          <cell r="D3376">
            <v>49.92</v>
          </cell>
          <cell r="E3376">
            <v>12.4</v>
          </cell>
          <cell r="F3376">
            <v>62.32</v>
          </cell>
        </row>
        <row r="3377">
          <cell r="A3377" t="str">
            <v>540436</v>
          </cell>
          <cell r="B3377" t="str">
            <v>Bloco diagonal em concreto tipo piso drenante para plantio de grama - 50 x 50 x 10 cm</v>
          </cell>
          <cell r="C3377" t="str">
            <v>m²</v>
          </cell>
          <cell r="D3377">
            <v>52.6</v>
          </cell>
          <cell r="E3377">
            <v>4.58</v>
          </cell>
          <cell r="F3377">
            <v>57.18</v>
          </cell>
        </row>
        <row r="3378">
          <cell r="A3378" t="str">
            <v>540602</v>
          </cell>
          <cell r="B3378" t="str">
            <v>Guia pré-moldada curva tipo PMSP 100 - fck 25 MPa</v>
          </cell>
          <cell r="C3378" t="str">
            <v>m</v>
          </cell>
          <cell r="D3378">
            <v>30.55</v>
          </cell>
          <cell r="E3378">
            <v>5.8500000000000005</v>
          </cell>
          <cell r="F3378">
            <v>36.4</v>
          </cell>
        </row>
        <row r="3379">
          <cell r="A3379" t="str">
            <v>540604</v>
          </cell>
          <cell r="B3379" t="str">
            <v>Guia pré-moldada reta tipo PMSP 100 - fck 25 MPa</v>
          </cell>
          <cell r="C3379" t="str">
            <v>m</v>
          </cell>
          <cell r="D3379">
            <v>30.13</v>
          </cell>
          <cell r="E3379">
            <v>5.8500000000000005</v>
          </cell>
          <cell r="F3379">
            <v>35.979999999999997</v>
          </cell>
        </row>
        <row r="3380">
          <cell r="A3380" t="str">
            <v>540610</v>
          </cell>
          <cell r="B3380" t="str">
            <v>Base em concreto com fck de 20 MPa, para guias, sarjetas ou sarjetões</v>
          </cell>
          <cell r="C3380" t="str">
            <v>m³</v>
          </cell>
          <cell r="D3380">
            <v>286.95</v>
          </cell>
          <cell r="E3380">
            <v>21.06</v>
          </cell>
          <cell r="F3380">
            <v>308.01</v>
          </cell>
        </row>
        <row r="3381">
          <cell r="A3381" t="str">
            <v>540611</v>
          </cell>
          <cell r="B3381" t="str">
            <v>Base em concreto com fck de 25 MPa, para guias, sarjetas ou sarjetões</v>
          </cell>
          <cell r="C3381" t="str">
            <v>m³</v>
          </cell>
          <cell r="D3381">
            <v>300.12</v>
          </cell>
          <cell r="E3381">
            <v>21.06</v>
          </cell>
          <cell r="F3381">
            <v>321.18</v>
          </cell>
        </row>
        <row r="3382">
          <cell r="A3382" t="str">
            <v>540615</v>
          </cell>
          <cell r="B3382" t="str">
            <v>Execução de perfil extrusado no local</v>
          </cell>
          <cell r="C3382" t="str">
            <v>m³</v>
          </cell>
          <cell r="D3382">
            <v>260.52</v>
          </cell>
          <cell r="E3382">
            <v>0</v>
          </cell>
          <cell r="F3382">
            <v>260.52</v>
          </cell>
        </row>
        <row r="3383">
          <cell r="A3383" t="str">
            <v>540616</v>
          </cell>
          <cell r="B3383" t="str">
            <v>Sarjeta ou sarjetão moldado no local, tipo PMSP em concreto com fck 20 MPa</v>
          </cell>
          <cell r="C3383" t="str">
            <v>m³</v>
          </cell>
          <cell r="D3383">
            <v>362.43</v>
          </cell>
          <cell r="E3383">
            <v>42.94</v>
          </cell>
          <cell r="F3383">
            <v>405.37</v>
          </cell>
        </row>
        <row r="3384">
          <cell r="A3384" t="str">
            <v>540617</v>
          </cell>
          <cell r="B3384" t="str">
            <v>Sarjeta ou sarjetão moldado no local, tipo PMSP em concreto com fck 25 MPa</v>
          </cell>
          <cell r="C3384" t="str">
            <v>m³</v>
          </cell>
          <cell r="D3384">
            <v>375.6</v>
          </cell>
          <cell r="E3384">
            <v>42.94</v>
          </cell>
          <cell r="F3384">
            <v>418.54</v>
          </cell>
        </row>
        <row r="3385">
          <cell r="A3385" t="str">
            <v>540704</v>
          </cell>
          <cell r="B3385" t="str">
            <v>Passeio em mosaico português</v>
          </cell>
          <cell r="C3385" t="str">
            <v>m²</v>
          </cell>
          <cell r="D3385">
            <v>124.33</v>
          </cell>
          <cell r="E3385">
            <v>0</v>
          </cell>
          <cell r="F3385">
            <v>124.33</v>
          </cell>
        </row>
        <row r="3386">
          <cell r="A3386" t="str">
            <v>540710</v>
          </cell>
          <cell r="B3386" t="str">
            <v>Piso em ladrilho hidráulico preto, branco e cinza 20 x 20 cm, assentado com argamassa mista</v>
          </cell>
          <cell r="C3386" t="str">
            <v>m²</v>
          </cell>
          <cell r="D3386">
            <v>52.76</v>
          </cell>
          <cell r="E3386">
            <v>30.63</v>
          </cell>
          <cell r="F3386">
            <v>83.39</v>
          </cell>
        </row>
        <row r="3387">
          <cell r="A3387" t="str">
            <v>540711</v>
          </cell>
          <cell r="B3387" t="str">
            <v>Piso em ladrilho hidráulico preto, branco e cinza 20 x 20 cm, assentado com argamassa colante industrializada</v>
          </cell>
          <cell r="C3387" t="str">
            <v>m²</v>
          </cell>
          <cell r="D3387">
            <v>42.53</v>
          </cell>
          <cell r="E3387">
            <v>5.43</v>
          </cell>
          <cell r="F3387">
            <v>47.96</v>
          </cell>
        </row>
        <row r="3388">
          <cell r="A3388" t="str">
            <v>540712</v>
          </cell>
          <cell r="B3388" t="str">
            <v>Piso em ladrilho hidráulico várias cores 20 x 20 cm, assentado com argamassa mista</v>
          </cell>
          <cell r="C3388" t="str">
            <v>m²</v>
          </cell>
          <cell r="D3388">
            <v>50.81</v>
          </cell>
          <cell r="E3388">
            <v>30.63</v>
          </cell>
          <cell r="F3388">
            <v>81.44</v>
          </cell>
        </row>
        <row r="3389">
          <cell r="A3389" t="str">
            <v>540713</v>
          </cell>
          <cell r="B3389" t="str">
            <v>Piso em ladrilho hidráulico várias cores 20 x 20 cm, assentado com argamassa colante industrializada</v>
          </cell>
          <cell r="C3389" t="str">
            <v>m²</v>
          </cell>
          <cell r="D3389">
            <v>40.58</v>
          </cell>
          <cell r="E3389">
            <v>5.43</v>
          </cell>
          <cell r="F3389">
            <v>46.01</v>
          </cell>
        </row>
        <row r="3390">
          <cell r="A3390" t="str">
            <v>540720</v>
          </cell>
          <cell r="B3390" t="str">
            <v>Rejuntamento de piso em ladrilho hidráulico (20 x 20 x 1,8 cm) com cimento branco, juntas de 2 mm</v>
          </cell>
          <cell r="C3390" t="str">
            <v>m²</v>
          </cell>
          <cell r="D3390">
            <v>0.70000000000000007</v>
          </cell>
          <cell r="E3390">
            <v>4.8499999999999996</v>
          </cell>
          <cell r="F3390">
            <v>5.55</v>
          </cell>
        </row>
        <row r="3391">
          <cell r="A3391" t="str">
            <v>540721</v>
          </cell>
          <cell r="B3391" t="str">
            <v>Rejuntamento de piso em ladrilho hidráulico (20 x 20 x 1,8 cm) com argamassa industrializada para rejunte, juntas de 2 mm</v>
          </cell>
          <cell r="C3391" t="str">
            <v>m²</v>
          </cell>
          <cell r="D3391">
            <v>1.58</v>
          </cell>
          <cell r="E3391">
            <v>4.8499999999999996</v>
          </cell>
          <cell r="F3391">
            <v>6.43</v>
          </cell>
        </row>
        <row r="3392">
          <cell r="A3392" t="str">
            <v>542010</v>
          </cell>
          <cell r="B3392" t="str">
            <v>Reassentamento de guia pré-moldada reta e/ou curva</v>
          </cell>
          <cell r="C3392" t="str">
            <v>m</v>
          </cell>
          <cell r="D3392">
            <v>5.94</v>
          </cell>
          <cell r="E3392">
            <v>5.8500000000000005</v>
          </cell>
          <cell r="F3392">
            <v>11.790000000000001</v>
          </cell>
        </row>
        <row r="3393">
          <cell r="A3393" t="str">
            <v>542011</v>
          </cell>
          <cell r="B3393" t="str">
            <v>Reassentamento de paralelepípedos, sem rejunte</v>
          </cell>
          <cell r="C3393" t="str">
            <v>m²</v>
          </cell>
          <cell r="D3393">
            <v>7.44</v>
          </cell>
          <cell r="E3393">
            <v>12.39</v>
          </cell>
          <cell r="F3393">
            <v>19.829999999999998</v>
          </cell>
        </row>
        <row r="3394">
          <cell r="A3394" t="str">
            <v>542012</v>
          </cell>
          <cell r="B3394" t="str">
            <v>Reassentamento de pavimentação em lajota de concreto, espessura 6 cm, com rejunte em areia</v>
          </cell>
          <cell r="C3394" t="str">
            <v>m²</v>
          </cell>
          <cell r="D3394">
            <v>4.8899999999999997</v>
          </cell>
          <cell r="E3394">
            <v>7.6400000000000006</v>
          </cell>
          <cell r="F3394">
            <v>12.530000000000001</v>
          </cell>
        </row>
        <row r="3395">
          <cell r="A3395" t="str">
            <v>542013</v>
          </cell>
          <cell r="B3395" t="str">
            <v>Reassentamento de pavimentação em lajota de concreto, espessura 8 cm, com rejunte em areia</v>
          </cell>
          <cell r="C3395" t="str">
            <v>m²</v>
          </cell>
          <cell r="D3395">
            <v>4.95</v>
          </cell>
          <cell r="E3395">
            <v>8.85</v>
          </cell>
          <cell r="F3395">
            <v>13.8</v>
          </cell>
        </row>
        <row r="3396">
          <cell r="A3396" t="str">
            <v>542014</v>
          </cell>
          <cell r="B3396" t="str">
            <v>Reassentamento de pavimentação em lajota de concreto, espessura 10 cm, com rejunte em areia</v>
          </cell>
          <cell r="C3396" t="str">
            <v>m²</v>
          </cell>
          <cell r="D3396">
            <v>5.03</v>
          </cell>
          <cell r="E3396">
            <v>10.64</v>
          </cell>
          <cell r="F3396">
            <v>15.67</v>
          </cell>
        </row>
        <row r="3397">
          <cell r="A3397" t="str">
            <v>550102</v>
          </cell>
          <cell r="B3397" t="str">
            <v>Limpeza final da obra</v>
          </cell>
          <cell r="C3397" t="str">
            <v>m²</v>
          </cell>
          <cell r="D3397">
            <v>0</v>
          </cell>
          <cell r="E3397">
            <v>4.08</v>
          </cell>
          <cell r="F3397">
            <v>4.08</v>
          </cell>
        </row>
        <row r="3398">
          <cell r="A3398" t="str">
            <v>550103</v>
          </cell>
          <cell r="B3398" t="str">
            <v>Limpeza complementar com hidrojateamento</v>
          </cell>
          <cell r="C3398" t="str">
            <v>m²</v>
          </cell>
          <cell r="D3398">
            <v>1.4000000000000001</v>
          </cell>
          <cell r="E3398">
            <v>2.82</v>
          </cell>
          <cell r="F3398">
            <v>4.22</v>
          </cell>
        </row>
        <row r="3399">
          <cell r="A3399" t="str">
            <v>550107</v>
          </cell>
          <cell r="B3399" t="str">
            <v>Limpeza complementar e especial de piso com produtos químicos</v>
          </cell>
          <cell r="C3399" t="str">
            <v>m²</v>
          </cell>
          <cell r="D3399">
            <v>0.25</v>
          </cell>
          <cell r="E3399">
            <v>1.94</v>
          </cell>
          <cell r="F3399">
            <v>2.19</v>
          </cell>
        </row>
        <row r="3400">
          <cell r="A3400" t="str">
            <v>550108</v>
          </cell>
          <cell r="B3400" t="str">
            <v>Limpeza complementar e especial de peças e aparelhos sanitários</v>
          </cell>
          <cell r="C3400" t="str">
            <v>un</v>
          </cell>
          <cell r="D3400">
            <v>0</v>
          </cell>
          <cell r="E3400">
            <v>7.7700000000000005</v>
          </cell>
          <cell r="F3400">
            <v>7.7700000000000005</v>
          </cell>
        </row>
        <row r="3401">
          <cell r="A3401" t="str">
            <v>550110</v>
          </cell>
          <cell r="B3401" t="str">
            <v>Limpeza complementar e especial de vidros</v>
          </cell>
          <cell r="C3401" t="str">
            <v>m²</v>
          </cell>
          <cell r="D3401">
            <v>0</v>
          </cell>
          <cell r="E3401">
            <v>7.28</v>
          </cell>
          <cell r="F3401">
            <v>7.28</v>
          </cell>
        </row>
        <row r="3402">
          <cell r="A3402" t="str">
            <v>550113</v>
          </cell>
          <cell r="B3402" t="str">
            <v>Limpeza e lavagem de superfície revestida com material cerâmico ou pastilhas por hidrojateamento com rejuntamento</v>
          </cell>
          <cell r="C3402" t="str">
            <v>m²</v>
          </cell>
          <cell r="D3402">
            <v>3.66</v>
          </cell>
          <cell r="E3402">
            <v>2.82</v>
          </cell>
          <cell r="F3402">
            <v>6.48</v>
          </cell>
        </row>
        <row r="3403">
          <cell r="A3403" t="str">
            <v>550114</v>
          </cell>
          <cell r="B3403" t="str">
            <v>Limpeza de superfície com hidrojateamento</v>
          </cell>
          <cell r="C3403" t="str">
            <v>m²</v>
          </cell>
          <cell r="D3403">
            <v>3.63</v>
          </cell>
          <cell r="E3403">
            <v>0</v>
          </cell>
          <cell r="F3403">
            <v>3.63</v>
          </cell>
        </row>
        <row r="3404">
          <cell r="A3404" t="str">
            <v>550201</v>
          </cell>
          <cell r="B3404" t="str">
            <v>Limpeza de caixa de inspeção</v>
          </cell>
          <cell r="C3404" t="str">
            <v>un</v>
          </cell>
          <cell r="D3404">
            <v>0</v>
          </cell>
          <cell r="E3404">
            <v>2.91</v>
          </cell>
          <cell r="F3404">
            <v>2.91</v>
          </cell>
        </row>
        <row r="3405">
          <cell r="A3405" t="str">
            <v>550202</v>
          </cell>
          <cell r="B3405" t="str">
            <v>Limpeza de fossa</v>
          </cell>
          <cell r="C3405" t="str">
            <v>m³</v>
          </cell>
          <cell r="D3405">
            <v>74.66</v>
          </cell>
          <cell r="E3405">
            <v>0</v>
          </cell>
          <cell r="F3405">
            <v>74.66</v>
          </cell>
        </row>
        <row r="3406">
          <cell r="A3406" t="str">
            <v>550204</v>
          </cell>
          <cell r="B3406" t="str">
            <v>Limpeza e desobstrução de boca de lobo</v>
          </cell>
          <cell r="C3406" t="str">
            <v>un</v>
          </cell>
          <cell r="D3406">
            <v>0</v>
          </cell>
          <cell r="E3406">
            <v>10.039999999999999</v>
          </cell>
          <cell r="F3406">
            <v>10.039999999999999</v>
          </cell>
        </row>
        <row r="3407">
          <cell r="A3407" t="str">
            <v>550205</v>
          </cell>
          <cell r="B3407" t="str">
            <v>Limpeza e desobstrução de canaletas ou tubulações de águas pluviais</v>
          </cell>
          <cell r="C3407" t="str">
            <v>m</v>
          </cell>
          <cell r="D3407">
            <v>0</v>
          </cell>
          <cell r="E3407">
            <v>5.0199999999999996</v>
          </cell>
          <cell r="F3407">
            <v>5.0199999999999996</v>
          </cell>
        </row>
        <row r="3408">
          <cell r="A3408" t="str">
            <v>550206</v>
          </cell>
          <cell r="B3408" t="str">
            <v>Limpeza e desentupimento manual de tubulação de esgoto predial</v>
          </cell>
          <cell r="C3408" t="str">
            <v>m</v>
          </cell>
          <cell r="D3408">
            <v>0</v>
          </cell>
          <cell r="E3408">
            <v>5.8100000000000005</v>
          </cell>
          <cell r="F3408">
            <v>5.8100000000000005</v>
          </cell>
        </row>
        <row r="3409">
          <cell r="A3409" t="str">
            <v>610167</v>
          </cell>
          <cell r="B3409" t="str">
            <v>Elevador para passageiros, uso interno com capacidade mínima de 600kg para duas paradas, portas unilaterais</v>
          </cell>
          <cell r="C3409" t="str">
            <v>cj</v>
          </cell>
          <cell r="D3409">
            <v>72625</v>
          </cell>
          <cell r="E3409">
            <v>0</v>
          </cell>
          <cell r="F3409">
            <v>72625</v>
          </cell>
        </row>
        <row r="3410">
          <cell r="A3410" t="str">
            <v>610168</v>
          </cell>
          <cell r="B3410" t="str">
            <v>Elevador para passageiros, uso interno com capacidade mínima de 600kg para três paradas, portas unilaterais</v>
          </cell>
          <cell r="C3410" t="str">
            <v>cj</v>
          </cell>
          <cell r="D3410">
            <v>76875</v>
          </cell>
          <cell r="E3410">
            <v>0</v>
          </cell>
          <cell r="F3410">
            <v>76875</v>
          </cell>
        </row>
        <row r="3411">
          <cell r="A3411" t="str">
            <v>610169</v>
          </cell>
          <cell r="B3411" t="str">
            <v>Elevador para passageiros, uso interno com capacidade mínima de 600kg para três paradas, portas bilaterais</v>
          </cell>
          <cell r="C3411" t="str">
            <v>cj</v>
          </cell>
          <cell r="D3411">
            <v>87500</v>
          </cell>
          <cell r="E3411">
            <v>0</v>
          </cell>
          <cell r="F3411">
            <v>87500</v>
          </cell>
        </row>
        <row r="3412">
          <cell r="A3412" t="str">
            <v>610176</v>
          </cell>
          <cell r="B3412" t="str">
            <v>Elevador para passageiros, uso interno com capacidade mínima de 600 kg para quatro paradas, portas bilaterais</v>
          </cell>
          <cell r="C3412" t="str">
            <v>cj</v>
          </cell>
          <cell r="D3412">
            <v>105250</v>
          </cell>
          <cell r="E3412">
            <v>0</v>
          </cell>
          <cell r="F3412">
            <v>105250</v>
          </cell>
        </row>
        <row r="3413">
          <cell r="A3413" t="str">
            <v>610177</v>
          </cell>
          <cell r="B3413" t="str">
            <v>Elevador para passageiros, uso interno com capacidade mínima de 600 kg para quatro paradas, portas unilaterais</v>
          </cell>
          <cell r="C3413" t="str">
            <v>cj</v>
          </cell>
          <cell r="D3413">
            <v>82250</v>
          </cell>
          <cell r="E3413">
            <v>0</v>
          </cell>
          <cell r="F3413">
            <v>82250</v>
          </cell>
        </row>
        <row r="3414">
          <cell r="A3414" t="str">
            <v>610180</v>
          </cell>
          <cell r="B3414" t="str">
            <v>Fechamento em vidro laminado para caixa de elevador</v>
          </cell>
          <cell r="C3414" t="str">
            <v>m²</v>
          </cell>
          <cell r="D3414">
            <v>314.38</v>
          </cell>
          <cell r="E3414">
            <v>0</v>
          </cell>
          <cell r="F3414">
            <v>314.38</v>
          </cell>
        </row>
        <row r="3415">
          <cell r="A3415" t="str">
            <v>611212</v>
          </cell>
          <cell r="B3415" t="str">
            <v>Exaustor eólico vazão de ar 4.000 m³/h e ventos a 10 km/h</v>
          </cell>
          <cell r="C3415" t="str">
            <v>un</v>
          </cell>
          <cell r="D3415">
            <v>288.33</v>
          </cell>
          <cell r="E3415">
            <v>0</v>
          </cell>
          <cell r="F3415">
            <v>288.33</v>
          </cell>
        </row>
        <row r="3416">
          <cell r="A3416" t="str">
            <v>611404</v>
          </cell>
          <cell r="B3416" t="str">
            <v>Caixa ventiladora com ventilador centrífugo, vazão 4400 m³/h, pressão 35 mmCA - 220/380 V / 60Hz</v>
          </cell>
          <cell r="C3416" t="str">
            <v>un</v>
          </cell>
          <cell r="D3416">
            <v>3264.9700000000003</v>
          </cell>
          <cell r="E3416">
            <v>136.44</v>
          </cell>
          <cell r="F3416">
            <v>3401.41</v>
          </cell>
        </row>
        <row r="3417">
          <cell r="A3417" t="str">
            <v>611405</v>
          </cell>
          <cell r="B3417" t="str">
            <v>Caixa ventiladora com ventilador centrífugo, vazão 8800 m³/h, pressão 35 mmCA - 220/380 V / 60Hz</v>
          </cell>
          <cell r="C3417" t="str">
            <v>un</v>
          </cell>
          <cell r="D3417">
            <v>4845.05</v>
          </cell>
          <cell r="E3417">
            <v>136.44</v>
          </cell>
          <cell r="F3417">
            <v>4981.49</v>
          </cell>
        </row>
        <row r="3418">
          <cell r="A3418" t="str">
            <v>611406</v>
          </cell>
          <cell r="B3418" t="str">
            <v>Caixa ventiladora com ventilador centrífugo, vazão 700 m³/h, pressão 35 mmCA - 220/380 V / 60Hz</v>
          </cell>
          <cell r="C3418" t="str">
            <v>un</v>
          </cell>
          <cell r="D3418">
            <v>1852.55</v>
          </cell>
          <cell r="E3418">
            <v>136.44</v>
          </cell>
          <cell r="F3418">
            <v>1988.99</v>
          </cell>
        </row>
        <row r="3419">
          <cell r="A3419" t="str">
            <v>611407</v>
          </cell>
          <cell r="B3419" t="str">
            <v>Caixa ventiladora com ventilador centrífugo, vazão 1710 m³/h, pressão 35 mmCA - 220/380 V / 60Hz</v>
          </cell>
          <cell r="C3419" t="str">
            <v>un</v>
          </cell>
          <cell r="D3419">
            <v>2165</v>
          </cell>
          <cell r="E3419">
            <v>136.44</v>
          </cell>
          <cell r="F3419">
            <v>2301.44</v>
          </cell>
        </row>
        <row r="3420">
          <cell r="A3420" t="str">
            <v>611408</v>
          </cell>
          <cell r="B3420" t="str">
            <v>Caixa ventiladora com ventilador centrífugo, vazão 1190 m³/h, pressão 35 mmCA - 220/380 V / 60Hz</v>
          </cell>
          <cell r="C3420" t="str">
            <v>un</v>
          </cell>
          <cell r="D3420">
            <v>2001</v>
          </cell>
          <cell r="E3420">
            <v>136.44</v>
          </cell>
          <cell r="F3420">
            <v>2137.44</v>
          </cell>
        </row>
        <row r="3421">
          <cell r="A3421" t="str">
            <v>612010</v>
          </cell>
          <cell r="B3421" t="str">
            <v>Ligação típica, (cavalete), para ar condicionado ´fancoil´, diâmetro de 1/2´</v>
          </cell>
          <cell r="C3421" t="str">
            <v>cj</v>
          </cell>
          <cell r="D3421">
            <v>507.32</v>
          </cell>
          <cell r="E3421">
            <v>251.26000000000002</v>
          </cell>
          <cell r="F3421">
            <v>758.58</v>
          </cell>
        </row>
        <row r="3422">
          <cell r="A3422" t="str">
            <v>612011</v>
          </cell>
          <cell r="B3422" t="str">
            <v>Ligação típica, (cavalete), para ar condicionado ´fancoil´, diâmetro de 3/4´</v>
          </cell>
          <cell r="C3422" t="str">
            <v>cj</v>
          </cell>
          <cell r="D3422">
            <v>614.82000000000005</v>
          </cell>
          <cell r="E3422">
            <v>267.89999999999998</v>
          </cell>
          <cell r="F3422">
            <v>882.72</v>
          </cell>
        </row>
        <row r="3423">
          <cell r="A3423" t="str">
            <v>612012</v>
          </cell>
          <cell r="B3423" t="str">
            <v>Ligação típica, (cavalete), para ar condicionado ´fancoil´, diâmetro de 1´</v>
          </cell>
          <cell r="C3423" t="str">
            <v>cj</v>
          </cell>
          <cell r="D3423">
            <v>716.95</v>
          </cell>
          <cell r="E3423">
            <v>301.18</v>
          </cell>
          <cell r="F3423">
            <v>1018.13</v>
          </cell>
        </row>
        <row r="3424">
          <cell r="A3424" t="str">
            <v>612013</v>
          </cell>
          <cell r="B3424" t="str">
            <v>Ligação típica, (cavalete), para ar condicionado ´fancoil´, diâmetro de 1 1/4´</v>
          </cell>
          <cell r="C3424" t="str">
            <v>cj</v>
          </cell>
          <cell r="D3424">
            <v>928.58</v>
          </cell>
          <cell r="E3424">
            <v>317.82</v>
          </cell>
          <cell r="F3424">
            <v>1246.4000000000001</v>
          </cell>
        </row>
        <row r="3425">
          <cell r="A3425" t="str">
            <v>612045</v>
          </cell>
          <cell r="B3425" t="str">
            <v>Duto em chapa de aço galvanizado</v>
          </cell>
          <cell r="C3425" t="str">
            <v>kg</v>
          </cell>
          <cell r="D3425">
            <v>8.5299999999999994</v>
          </cell>
          <cell r="E3425">
            <v>13.66</v>
          </cell>
          <cell r="F3425">
            <v>22.19</v>
          </cell>
        </row>
        <row r="3426">
          <cell r="A3426" t="str">
            <v>620406</v>
          </cell>
          <cell r="B3426" t="str">
            <v>Tanque duplo com pés em aço inoxidável de 1600 x 700 x 850 mm</v>
          </cell>
          <cell r="C3426" t="str">
            <v>un</v>
          </cell>
          <cell r="D3426">
            <v>2799.52</v>
          </cell>
          <cell r="E3426">
            <v>11.94</v>
          </cell>
          <cell r="F3426">
            <v>2811.46</v>
          </cell>
        </row>
        <row r="3427">
          <cell r="A3427" t="str">
            <v>620407</v>
          </cell>
          <cell r="B3427" t="str">
            <v>Mesa em aço inoxidável, largura até 700 mm</v>
          </cell>
          <cell r="C3427" t="str">
            <v>m</v>
          </cell>
          <cell r="D3427">
            <v>1150.4000000000001</v>
          </cell>
          <cell r="E3427">
            <v>0</v>
          </cell>
          <cell r="F3427">
            <v>1150.4000000000001</v>
          </cell>
        </row>
        <row r="3428">
          <cell r="A3428" t="str">
            <v>620409</v>
          </cell>
          <cell r="B3428" t="str">
            <v>Mesa lateral em aço inoxidável com prateleira inferior, largura até 700 mm</v>
          </cell>
          <cell r="C3428" t="str">
            <v>m</v>
          </cell>
          <cell r="D3428">
            <v>1898.3600000000001</v>
          </cell>
          <cell r="E3428">
            <v>0</v>
          </cell>
          <cell r="F3428">
            <v>1898.3600000000001</v>
          </cell>
        </row>
        <row r="3429">
          <cell r="A3429" t="str">
            <v>622033</v>
          </cell>
          <cell r="B3429" t="str">
            <v>Coifa em aço inoxidável com filtro e exaustor axial - área até 3,00 m²</v>
          </cell>
          <cell r="C3429" t="str">
            <v>m²</v>
          </cell>
          <cell r="D3429">
            <v>7285.83</v>
          </cell>
          <cell r="E3429">
            <v>0</v>
          </cell>
          <cell r="F3429">
            <v>7285.83</v>
          </cell>
        </row>
        <row r="3430">
          <cell r="A3430" t="str">
            <v>622034</v>
          </cell>
          <cell r="B3430" t="str">
            <v>Coifa em aço inoxidável com filtro e exaustor axial - área de 3,01 até 7,50 m²</v>
          </cell>
          <cell r="C3430" t="str">
            <v>m²</v>
          </cell>
          <cell r="D3430">
            <v>5363.77</v>
          </cell>
          <cell r="E3430">
            <v>0</v>
          </cell>
          <cell r="F3430">
            <v>5363.77</v>
          </cell>
        </row>
        <row r="3431">
          <cell r="A3431" t="str">
            <v>622035</v>
          </cell>
          <cell r="B3431" t="str">
            <v>Coifa em aço inoxidável com filtro e exaustor axial - área de 7,51 até 16,00 m²</v>
          </cell>
          <cell r="C3431" t="str">
            <v>m²</v>
          </cell>
          <cell r="D3431">
            <v>2819.9900000000002</v>
          </cell>
          <cell r="E3431">
            <v>0</v>
          </cell>
          <cell r="F3431">
            <v>2819.9900000000002</v>
          </cell>
        </row>
        <row r="3432">
          <cell r="A3432" t="str">
            <v>650121</v>
          </cell>
          <cell r="B3432" t="str">
            <v>Câmara frigorífica para resfriados</v>
          </cell>
          <cell r="C3432" t="str">
            <v>m²</v>
          </cell>
          <cell r="D3432">
            <v>1999.56</v>
          </cell>
          <cell r="E3432">
            <v>0</v>
          </cell>
          <cell r="F3432">
            <v>1999.56</v>
          </cell>
        </row>
        <row r="3433">
          <cell r="A3433" t="str">
            <v>650210</v>
          </cell>
          <cell r="B3433" t="str">
            <v>Câmara frigorífica para congelados</v>
          </cell>
          <cell r="C3433" t="str">
            <v>m²</v>
          </cell>
          <cell r="D3433">
            <v>2400.4499999999998</v>
          </cell>
          <cell r="E3433">
            <v>0</v>
          </cell>
          <cell r="F3433">
            <v>2400.4499999999998</v>
          </cell>
        </row>
        <row r="3434">
          <cell r="A3434" t="str">
            <v>660206</v>
          </cell>
          <cell r="B3434" t="str">
            <v>Repetidora de sinais de ocorrências, do painel sinóptico da central de alarme</v>
          </cell>
          <cell r="C3434" t="str">
            <v>un</v>
          </cell>
          <cell r="D3434">
            <v>727.58</v>
          </cell>
          <cell r="E3434">
            <v>6.82</v>
          </cell>
          <cell r="F3434">
            <v>734.4</v>
          </cell>
        </row>
        <row r="3435">
          <cell r="A3435" t="str">
            <v>660209</v>
          </cell>
          <cell r="B3435" t="str">
            <v>Detector de metais, tipo portal, microprocessado</v>
          </cell>
          <cell r="C3435" t="str">
            <v>un</v>
          </cell>
          <cell r="D3435">
            <v>5603.88</v>
          </cell>
          <cell r="E3435">
            <v>0</v>
          </cell>
          <cell r="F3435">
            <v>5603.88</v>
          </cell>
        </row>
        <row r="3436">
          <cell r="A3436" t="str">
            <v>660213</v>
          </cell>
          <cell r="B3436" t="str">
            <v>Porteiro eletrônico com um interfone</v>
          </cell>
          <cell r="C3436" t="str">
            <v>cj</v>
          </cell>
          <cell r="D3436">
            <v>122.12</v>
          </cell>
          <cell r="E3436">
            <v>22.740000000000002</v>
          </cell>
          <cell r="F3436">
            <v>144.86000000000001</v>
          </cell>
        </row>
        <row r="3437">
          <cell r="A3437" t="str">
            <v>660224</v>
          </cell>
          <cell r="B3437" t="str">
            <v>Sistema eletrônico de automatização de portão deslizante, esforço até 1400 kg</v>
          </cell>
          <cell r="C3437" t="str">
            <v>cj</v>
          </cell>
          <cell r="D3437">
            <v>2755.54</v>
          </cell>
          <cell r="E3437">
            <v>0</v>
          </cell>
          <cell r="F3437">
            <v>2755.54</v>
          </cell>
        </row>
        <row r="3438">
          <cell r="A3438" t="str">
            <v>660246</v>
          </cell>
          <cell r="B3438" t="str">
            <v>Vídeo porteiro eletrônico colorido, com um interfone e fechadura elétrica</v>
          </cell>
          <cell r="C3438" t="str">
            <v>cj</v>
          </cell>
          <cell r="D3438">
            <v>1035.77</v>
          </cell>
          <cell r="E3438">
            <v>56.85</v>
          </cell>
          <cell r="F3438">
            <v>1092.6199999999999</v>
          </cell>
        </row>
        <row r="3439">
          <cell r="A3439" t="str">
            <v>660250</v>
          </cell>
          <cell r="B3439" t="str">
            <v>Central de alarme microprocessada, para até 125 zonas</v>
          </cell>
          <cell r="C3439" t="str">
            <v>un</v>
          </cell>
          <cell r="D3439">
            <v>1416.27</v>
          </cell>
          <cell r="E3439">
            <v>6.82</v>
          </cell>
          <cell r="F3439">
            <v>1423.09</v>
          </cell>
        </row>
        <row r="3440">
          <cell r="A3440" t="str">
            <v>660803</v>
          </cell>
          <cell r="B3440" t="str">
            <v>Unidade gerenciadora de vídeo local - DVR</v>
          </cell>
          <cell r="C3440" t="str">
            <v>un</v>
          </cell>
          <cell r="D3440">
            <v>32428.530000000002</v>
          </cell>
          <cell r="E3440">
            <v>1328.2</v>
          </cell>
          <cell r="F3440">
            <v>33756.730000000003</v>
          </cell>
        </row>
        <row r="3441">
          <cell r="A3441" t="str">
            <v>660806</v>
          </cell>
          <cell r="B3441" t="str">
            <v>Manipulador ou teclado para as câmeras móveis</v>
          </cell>
          <cell r="C3441" t="str">
            <v>un</v>
          </cell>
          <cell r="D3441">
            <v>4664.3500000000004</v>
          </cell>
          <cell r="E3441">
            <v>531.28</v>
          </cell>
          <cell r="F3441">
            <v>5195.63</v>
          </cell>
        </row>
        <row r="3442">
          <cell r="A3442" t="str">
            <v>660807</v>
          </cell>
          <cell r="B3442" t="str">
            <v>Rack fechado de piso padrão metálico, 19 x 44Us x 770 mm</v>
          </cell>
          <cell r="C3442" t="str">
            <v>un</v>
          </cell>
          <cell r="D3442">
            <v>1660.06</v>
          </cell>
          <cell r="E3442">
            <v>332.05</v>
          </cell>
          <cell r="F3442">
            <v>1992.1100000000001</v>
          </cell>
        </row>
        <row r="3443">
          <cell r="A3443" t="str">
            <v>660808</v>
          </cell>
          <cell r="B3443" t="str">
            <v>Gabinete de comando e visualização, com mesa de apoio para até 3 monitores de 17´ e 3 monitores de 20´</v>
          </cell>
          <cell r="C3443" t="str">
            <v>un</v>
          </cell>
          <cell r="D3443">
            <v>11146.28</v>
          </cell>
          <cell r="E3443">
            <v>398.46000000000004</v>
          </cell>
          <cell r="F3443">
            <v>11544.74</v>
          </cell>
        </row>
        <row r="3444">
          <cell r="A3444" t="str">
            <v>660810</v>
          </cell>
          <cell r="B3444" t="str">
            <v>Rack fechado padrão metálico, 19 x 12 Us x 470 mm</v>
          </cell>
          <cell r="C3444" t="str">
            <v>un</v>
          </cell>
          <cell r="D3444">
            <v>533.66999999999996</v>
          </cell>
          <cell r="E3444">
            <v>166.03</v>
          </cell>
          <cell r="F3444">
            <v>699.7</v>
          </cell>
        </row>
        <row r="3445">
          <cell r="A3445" t="str">
            <v>660811</v>
          </cell>
          <cell r="B3445" t="str">
            <v>Rack fechado padrão metálico, 19 x 20 Us x 470 mm</v>
          </cell>
          <cell r="C3445" t="str">
            <v>un</v>
          </cell>
          <cell r="D3445">
            <v>1021.71</v>
          </cell>
          <cell r="E3445">
            <v>166.03</v>
          </cell>
          <cell r="F3445">
            <v>1187.74</v>
          </cell>
        </row>
        <row r="3446">
          <cell r="A3446" t="str">
            <v>660812</v>
          </cell>
          <cell r="B3446" t="str">
            <v>Monitor LCD colorido tela plana de 17´</v>
          </cell>
          <cell r="C3446" t="str">
            <v>un</v>
          </cell>
          <cell r="D3446">
            <v>528.58000000000004</v>
          </cell>
          <cell r="E3446">
            <v>5.3</v>
          </cell>
          <cell r="F3446">
            <v>533.88</v>
          </cell>
        </row>
        <row r="3447">
          <cell r="A3447" t="str">
            <v>660813</v>
          </cell>
          <cell r="B3447" t="str">
            <v>Monitor LCD colorido tela plana de 20´</v>
          </cell>
          <cell r="C3447" t="str">
            <v>un</v>
          </cell>
          <cell r="D3447">
            <v>710.04</v>
          </cell>
          <cell r="E3447">
            <v>5.3</v>
          </cell>
          <cell r="F3447">
            <v>715.34</v>
          </cell>
        </row>
        <row r="3448">
          <cell r="A3448" t="str">
            <v>660816</v>
          </cell>
          <cell r="B3448" t="str">
            <v>Lente com diâmetro de 1/3´, com foco variável entre 3,5 mm a 8,0 mm</v>
          </cell>
          <cell r="C3448" t="str">
            <v>un</v>
          </cell>
          <cell r="D3448">
            <v>86.05</v>
          </cell>
          <cell r="E3448">
            <v>132.82</v>
          </cell>
          <cell r="F3448">
            <v>218.87</v>
          </cell>
        </row>
        <row r="3449">
          <cell r="A3449" t="str">
            <v>660819</v>
          </cell>
          <cell r="B3449" t="str">
            <v>Rack fechado de piso padrão metálico, 19 x 24 Us x 570 mm</v>
          </cell>
          <cell r="C3449" t="str">
            <v>un</v>
          </cell>
          <cell r="D3449">
            <v>944.59</v>
          </cell>
          <cell r="E3449">
            <v>166.03</v>
          </cell>
          <cell r="F3449">
            <v>1110.6199999999999</v>
          </cell>
        </row>
        <row r="3450">
          <cell r="A3450" t="str">
            <v>660823</v>
          </cell>
          <cell r="B3450" t="str">
            <v>Gravador e reprodutor de DVD</v>
          </cell>
          <cell r="C3450" t="str">
            <v>un</v>
          </cell>
          <cell r="D3450">
            <v>1269.6400000000001</v>
          </cell>
          <cell r="E3450">
            <v>11.370000000000001</v>
          </cell>
          <cell r="F3450">
            <v>1281.01</v>
          </cell>
        </row>
        <row r="3451">
          <cell r="A3451" t="str">
            <v>660824</v>
          </cell>
          <cell r="B3451" t="str">
            <v>Filtro e misturador de sinais</v>
          </cell>
          <cell r="C3451" t="str">
            <v>un</v>
          </cell>
          <cell r="D3451">
            <v>14.56</v>
          </cell>
          <cell r="E3451">
            <v>11.370000000000001</v>
          </cell>
          <cell r="F3451">
            <v>25.93</v>
          </cell>
        </row>
        <row r="3452">
          <cell r="A3452" t="str">
            <v>660825</v>
          </cell>
          <cell r="B3452" t="str">
            <v>Receptor de sinais via satélite para 8 canais (rack)</v>
          </cell>
          <cell r="C3452" t="str">
            <v>un</v>
          </cell>
          <cell r="D3452">
            <v>2201.61</v>
          </cell>
          <cell r="E3452">
            <v>90.960000000000008</v>
          </cell>
          <cell r="F3452">
            <v>2292.5700000000002</v>
          </cell>
        </row>
        <row r="3453">
          <cell r="A3453" t="str">
            <v>660826</v>
          </cell>
          <cell r="B3453" t="str">
            <v>Modulador de canais</v>
          </cell>
          <cell r="C3453" t="str">
            <v>un</v>
          </cell>
          <cell r="D3453">
            <v>153.69999999999999</v>
          </cell>
          <cell r="E3453">
            <v>22.740000000000002</v>
          </cell>
          <cell r="F3453">
            <v>176.44</v>
          </cell>
        </row>
        <row r="3454">
          <cell r="A3454" t="str">
            <v>660827</v>
          </cell>
          <cell r="B3454" t="str">
            <v>Amplificador de linha VHF + UHF com conector de F50 dB</v>
          </cell>
          <cell r="C3454" t="str">
            <v>un</v>
          </cell>
          <cell r="D3454">
            <v>353.66</v>
          </cell>
          <cell r="E3454">
            <v>6.82</v>
          </cell>
          <cell r="F3454">
            <v>360.48</v>
          </cell>
        </row>
        <row r="3455">
          <cell r="A3455" t="str">
            <v>662015</v>
          </cell>
          <cell r="B3455" t="str">
            <v>Guia organizadora de cabos para rack, 19´ 1 U</v>
          </cell>
          <cell r="C3455" t="str">
            <v>un</v>
          </cell>
          <cell r="D3455">
            <v>14.19</v>
          </cell>
          <cell r="E3455">
            <v>6.6400000000000006</v>
          </cell>
          <cell r="F3455">
            <v>20.830000000000002</v>
          </cell>
        </row>
        <row r="3456">
          <cell r="A3456" t="str">
            <v>662016</v>
          </cell>
          <cell r="B3456" t="str">
            <v>Switch 24 portas com capacidade de 10/100/1000/Mbps</v>
          </cell>
          <cell r="C3456" t="str">
            <v>cj</v>
          </cell>
          <cell r="D3456">
            <v>1487.02</v>
          </cell>
          <cell r="E3456">
            <v>8.83</v>
          </cell>
          <cell r="F3456">
            <v>1495.8500000000001</v>
          </cell>
        </row>
        <row r="3457">
          <cell r="A3457" t="str">
            <v>662017</v>
          </cell>
          <cell r="B3457" t="str">
            <v>Guia organizadora de cabos para rack, 19´ 2 U</v>
          </cell>
          <cell r="C3457" t="str">
            <v>un</v>
          </cell>
          <cell r="D3457">
            <v>21.91</v>
          </cell>
          <cell r="E3457">
            <v>6.6400000000000006</v>
          </cell>
          <cell r="F3457">
            <v>28.55</v>
          </cell>
        </row>
        <row r="3458">
          <cell r="A3458" t="str">
            <v>662018</v>
          </cell>
          <cell r="B3458" t="str">
            <v>Caixa de proteção com suporte para câmera fixa interna ou externa</v>
          </cell>
          <cell r="C3458" t="str">
            <v>un</v>
          </cell>
          <cell r="D3458">
            <v>31.23</v>
          </cell>
          <cell r="E3458">
            <v>27.28</v>
          </cell>
          <cell r="F3458">
            <v>58.51</v>
          </cell>
        </row>
        <row r="3459">
          <cell r="A3459" t="str">
            <v>662019</v>
          </cell>
          <cell r="B3459" t="str">
            <v>Suporte para câmera dome</v>
          </cell>
          <cell r="C3459" t="str">
            <v>un</v>
          </cell>
          <cell r="D3459">
            <v>172.14000000000001</v>
          </cell>
          <cell r="E3459">
            <v>54.56</v>
          </cell>
          <cell r="F3459">
            <v>226.70000000000002</v>
          </cell>
        </row>
        <row r="3460">
          <cell r="A3460" t="str">
            <v>662020</v>
          </cell>
          <cell r="B3460" t="str">
            <v>Instalação de câmera fixa, para CFTV</v>
          </cell>
          <cell r="C3460" t="str">
            <v>un</v>
          </cell>
          <cell r="D3460">
            <v>0</v>
          </cell>
          <cell r="E3460">
            <v>398.46000000000004</v>
          </cell>
          <cell r="F3460">
            <v>398.46000000000004</v>
          </cell>
        </row>
        <row r="3461">
          <cell r="A3461" t="str">
            <v>662021</v>
          </cell>
          <cell r="B3461" t="str">
            <v>Instalação de câmera móvel, para CFTV</v>
          </cell>
          <cell r="C3461" t="str">
            <v>un</v>
          </cell>
          <cell r="D3461">
            <v>0</v>
          </cell>
          <cell r="E3461">
            <v>796.92000000000007</v>
          </cell>
          <cell r="F3461">
            <v>796.92000000000007</v>
          </cell>
        </row>
        <row r="3462">
          <cell r="A3462" t="str">
            <v>670204</v>
          </cell>
          <cell r="B3462" t="str">
            <v>Medidor de vazão tipo calha Parshall com garganta W= 6´</v>
          </cell>
          <cell r="C3462" t="str">
            <v>un</v>
          </cell>
          <cell r="D3462">
            <v>1227.77</v>
          </cell>
          <cell r="E3462">
            <v>42.78</v>
          </cell>
          <cell r="F3462">
            <v>1270.55</v>
          </cell>
        </row>
        <row r="3463">
          <cell r="A3463" t="str">
            <v>670216</v>
          </cell>
          <cell r="B3463" t="str">
            <v>Medidor de vazão tipo calha Parshall com garganta W= 3´</v>
          </cell>
          <cell r="C3463" t="str">
            <v>un</v>
          </cell>
          <cell r="D3463">
            <v>765.34</v>
          </cell>
          <cell r="E3463">
            <v>42.78</v>
          </cell>
          <cell r="F3463">
            <v>808.12</v>
          </cell>
        </row>
        <row r="3464">
          <cell r="A3464" t="str">
            <v>670218</v>
          </cell>
          <cell r="B3464" t="str">
            <v>Grade fina em aço carbono, espaçamento de 3 cm, com barras chatas de 1´x 1/4´</v>
          </cell>
          <cell r="C3464" t="str">
            <v>m²</v>
          </cell>
          <cell r="D3464">
            <v>849.5</v>
          </cell>
          <cell r="E3464">
            <v>4.82</v>
          </cell>
          <cell r="F3464">
            <v>854.32</v>
          </cell>
        </row>
        <row r="3465">
          <cell r="A3465" t="str">
            <v>670219</v>
          </cell>
          <cell r="B3465" t="str">
            <v>Grade grossa em aço carbono, espaçamento de 5 cm, com barras chatas de 1´ x 1/4´</v>
          </cell>
          <cell r="C3465" t="str">
            <v>m²</v>
          </cell>
          <cell r="D3465">
            <v>655</v>
          </cell>
          <cell r="E3465">
            <v>4.82</v>
          </cell>
          <cell r="F3465">
            <v>659.82</v>
          </cell>
        </row>
        <row r="3466">
          <cell r="A3466" t="str">
            <v>670221</v>
          </cell>
          <cell r="B3466" t="str">
            <v>Tela galvanizada revestida em poliamida, malha de 10 mm</v>
          </cell>
          <cell r="C3466" t="str">
            <v>m²</v>
          </cell>
          <cell r="D3466">
            <v>387.36</v>
          </cell>
          <cell r="E3466">
            <v>4.82</v>
          </cell>
          <cell r="F3466">
            <v>392.18</v>
          </cell>
        </row>
        <row r="3467">
          <cell r="A3467" t="str">
            <v>670223</v>
          </cell>
          <cell r="B3467" t="str">
            <v>Grade fina em aço carbono, espaçamento 1 cm com barras chatas de 1´ x 3/8´</v>
          </cell>
          <cell r="C3467" t="str">
            <v>m²</v>
          </cell>
          <cell r="D3467">
            <v>1376.29</v>
          </cell>
          <cell r="E3467">
            <v>4.82</v>
          </cell>
          <cell r="F3467">
            <v>1381.1100000000001</v>
          </cell>
        </row>
        <row r="3468">
          <cell r="A3468" t="str">
            <v>670224</v>
          </cell>
          <cell r="B3468" t="str">
            <v>Grade média em aço carbono, espaçamento 2 cm com barras chatas de 1´ x 3/8´</v>
          </cell>
          <cell r="C3468" t="str">
            <v>m²</v>
          </cell>
          <cell r="D3468">
            <v>828.80000000000007</v>
          </cell>
          <cell r="E3468">
            <v>4.82</v>
          </cell>
          <cell r="F3468">
            <v>833.62</v>
          </cell>
        </row>
        <row r="3469">
          <cell r="A3469" t="str">
            <v>670225</v>
          </cell>
          <cell r="B3469" t="str">
            <v>Grade grossa em aço carbono, espaçamento 4 cm com barras chatas de 1´ x 3/8´</v>
          </cell>
          <cell r="C3469" t="str">
            <v>m²</v>
          </cell>
          <cell r="D3469">
            <v>722.12</v>
          </cell>
          <cell r="E3469">
            <v>4.82</v>
          </cell>
          <cell r="F3469">
            <v>726.94</v>
          </cell>
        </row>
        <row r="3470">
          <cell r="A3470" t="str">
            <v>670228</v>
          </cell>
          <cell r="B3470" t="str">
            <v>Cesto em chapa de aço inoxidável com espessura de 1,5 mm e furos de 1/2´</v>
          </cell>
          <cell r="C3470" t="str">
            <v>un</v>
          </cell>
          <cell r="D3470">
            <v>500</v>
          </cell>
          <cell r="E3470">
            <v>2.41</v>
          </cell>
          <cell r="F3470">
            <v>502.41</v>
          </cell>
        </row>
        <row r="3471">
          <cell r="A3471" t="str">
            <v>670229</v>
          </cell>
          <cell r="B3471" t="str">
            <v>Estação de tratamento de esgoto compacta, vazão máxima horária 12,0 l/s, para obras de segurança</v>
          </cell>
          <cell r="C3471" t="str">
            <v>gl</v>
          </cell>
          <cell r="D3471">
            <v>1208337.8700000001</v>
          </cell>
          <cell r="E3471">
            <v>0</v>
          </cell>
          <cell r="F3471">
            <v>1208337.8700000001</v>
          </cell>
        </row>
        <row r="3472">
          <cell r="A3472" t="str">
            <v>670232</v>
          </cell>
          <cell r="B3472" t="str">
            <v>Comporta em fibra de vidro (stop log) - espessura de 10 mm</v>
          </cell>
          <cell r="C3472" t="str">
            <v>m²</v>
          </cell>
          <cell r="D3472">
            <v>764.99</v>
          </cell>
          <cell r="E3472">
            <v>15.59</v>
          </cell>
          <cell r="F3472">
            <v>780.58</v>
          </cell>
        </row>
        <row r="3473">
          <cell r="A3473" t="str">
            <v>680101</v>
          </cell>
          <cell r="B3473" t="str">
            <v>Poste de concreto duplo ´T´ - 10/150</v>
          </cell>
          <cell r="C3473" t="str">
            <v>un</v>
          </cell>
          <cell r="D3473">
            <v>765.79</v>
          </cell>
          <cell r="E3473">
            <v>145.09</v>
          </cell>
          <cell r="F3473">
            <v>910.88</v>
          </cell>
        </row>
        <row r="3474">
          <cell r="A3474" t="str">
            <v>680102</v>
          </cell>
          <cell r="B3474" t="str">
            <v>Poste de concreto duplo ´T´ - 10/300</v>
          </cell>
          <cell r="C3474" t="str">
            <v>un</v>
          </cell>
          <cell r="D3474">
            <v>921.13</v>
          </cell>
          <cell r="E3474">
            <v>145.09</v>
          </cell>
          <cell r="F3474">
            <v>1066.22</v>
          </cell>
        </row>
        <row r="3475">
          <cell r="A3475" t="str">
            <v>680103</v>
          </cell>
          <cell r="B3475" t="str">
            <v>Poste de concreto duplo ´T´ - 10/600</v>
          </cell>
          <cell r="C3475" t="str">
            <v>un</v>
          </cell>
          <cell r="D3475">
            <v>1109.9100000000001</v>
          </cell>
          <cell r="E3475">
            <v>145.09</v>
          </cell>
          <cell r="F3475">
            <v>1255</v>
          </cell>
        </row>
        <row r="3476">
          <cell r="A3476" t="str">
            <v>680104</v>
          </cell>
          <cell r="B3476" t="str">
            <v>Poste de concreto duplo ´T´ - 11/600</v>
          </cell>
          <cell r="C3476" t="str">
            <v>un</v>
          </cell>
          <cell r="D3476">
            <v>1272.3900000000001</v>
          </cell>
          <cell r="E3476">
            <v>145.09</v>
          </cell>
          <cell r="F3476">
            <v>1417.48</v>
          </cell>
        </row>
        <row r="3477">
          <cell r="A3477" t="str">
            <v>680110</v>
          </cell>
          <cell r="B3477" t="str">
            <v>Poste de concreto tubular cônico - 11/200</v>
          </cell>
          <cell r="C3477" t="str">
            <v>un</v>
          </cell>
          <cell r="D3477">
            <v>946.44</v>
          </cell>
          <cell r="E3477">
            <v>145.09</v>
          </cell>
          <cell r="F3477">
            <v>1091.53</v>
          </cell>
        </row>
        <row r="3478">
          <cell r="A3478" t="str">
            <v>680111</v>
          </cell>
          <cell r="B3478" t="str">
            <v>Poste de concreto tubular cônico - 11/400</v>
          </cell>
          <cell r="C3478" t="str">
            <v>un</v>
          </cell>
          <cell r="D3478">
            <v>1157.24</v>
          </cell>
          <cell r="E3478">
            <v>145.09</v>
          </cell>
          <cell r="F3478">
            <v>1302.33</v>
          </cell>
        </row>
        <row r="3479">
          <cell r="A3479" t="str">
            <v>680112</v>
          </cell>
          <cell r="B3479" t="str">
            <v>Poste de concreto tubular cônico - 11/600</v>
          </cell>
          <cell r="C3479" t="str">
            <v>un</v>
          </cell>
          <cell r="D3479">
            <v>1425.42</v>
          </cell>
          <cell r="E3479">
            <v>145.09</v>
          </cell>
          <cell r="F3479">
            <v>1570.51</v>
          </cell>
        </row>
        <row r="3480">
          <cell r="A3480" t="str">
            <v>680113</v>
          </cell>
          <cell r="B3480" t="str">
            <v>Poste de concreto tubular cônico - 12/400</v>
          </cell>
          <cell r="C3480" t="str">
            <v>un</v>
          </cell>
          <cell r="D3480">
            <v>1307.55</v>
          </cell>
          <cell r="E3480">
            <v>145.09</v>
          </cell>
          <cell r="F3480">
            <v>1452.64</v>
          </cell>
        </row>
        <row r="3481">
          <cell r="A3481" t="str">
            <v>680114</v>
          </cell>
          <cell r="B3481" t="str">
            <v>Poste de concreto tubular cônico - 12/600</v>
          </cell>
          <cell r="C3481" t="str">
            <v>un</v>
          </cell>
          <cell r="D3481">
            <v>1563.63</v>
          </cell>
          <cell r="E3481">
            <v>145.09</v>
          </cell>
          <cell r="F3481">
            <v>1708.72</v>
          </cell>
        </row>
        <row r="3482">
          <cell r="A3482" t="str">
            <v>680115</v>
          </cell>
          <cell r="B3482" t="str">
            <v>Poste de concreto tubular cônico - 12/1000</v>
          </cell>
          <cell r="C3482" t="str">
            <v>un</v>
          </cell>
          <cell r="D3482">
            <v>2311.83</v>
          </cell>
          <cell r="E3482">
            <v>145.09</v>
          </cell>
          <cell r="F3482">
            <v>2456.92</v>
          </cell>
        </row>
        <row r="3483">
          <cell r="A3483" t="str">
            <v>680116</v>
          </cell>
          <cell r="B3483" t="str">
            <v>Poste de concreto tubular cônico - 12/200</v>
          </cell>
          <cell r="C3483" t="str">
            <v>un</v>
          </cell>
          <cell r="D3483">
            <v>1065.47</v>
          </cell>
          <cell r="E3483">
            <v>145.09</v>
          </cell>
          <cell r="F3483">
            <v>1210.56</v>
          </cell>
        </row>
        <row r="3484">
          <cell r="A3484" t="str">
            <v>680118</v>
          </cell>
          <cell r="B3484" t="str">
            <v>Poste de concreto tubular cônico - 10/400</v>
          </cell>
          <cell r="C3484" t="str">
            <v>un</v>
          </cell>
          <cell r="D3484">
            <v>1077.79</v>
          </cell>
          <cell r="E3484">
            <v>145.09</v>
          </cell>
          <cell r="F3484">
            <v>1222.8800000000001</v>
          </cell>
        </row>
        <row r="3485">
          <cell r="A3485" t="str">
            <v>680124</v>
          </cell>
          <cell r="B3485" t="str">
            <v>Poste de concreto duplo ´T´ - 6/200</v>
          </cell>
          <cell r="C3485" t="str">
            <v>un</v>
          </cell>
          <cell r="D3485">
            <v>561.99</v>
          </cell>
          <cell r="E3485">
            <v>145.09</v>
          </cell>
          <cell r="F3485">
            <v>707.08</v>
          </cell>
        </row>
        <row r="3486">
          <cell r="A3486" t="str">
            <v>680125</v>
          </cell>
          <cell r="B3486" t="str">
            <v>Poste de concreto duplo ´T´ - 6/300</v>
          </cell>
          <cell r="C3486" t="str">
            <v>un</v>
          </cell>
          <cell r="D3486">
            <v>612.82000000000005</v>
          </cell>
          <cell r="E3486">
            <v>145.09</v>
          </cell>
          <cell r="F3486">
            <v>757.91</v>
          </cell>
        </row>
        <row r="3487">
          <cell r="A3487" t="str">
            <v>680126</v>
          </cell>
          <cell r="B3487" t="str">
            <v>Poste de concreto duplo ´T´ - 7,5/200</v>
          </cell>
          <cell r="C3487" t="str">
            <v>un</v>
          </cell>
          <cell r="D3487">
            <v>604.72</v>
          </cell>
          <cell r="E3487">
            <v>145.09</v>
          </cell>
          <cell r="F3487">
            <v>749.81000000000006</v>
          </cell>
        </row>
        <row r="3488">
          <cell r="A3488" t="str">
            <v>680127</v>
          </cell>
          <cell r="B3488" t="str">
            <v>Poste de concreto duplo ´T´ - 7,5/300</v>
          </cell>
          <cell r="C3488" t="str">
            <v>un</v>
          </cell>
          <cell r="D3488">
            <v>705.55000000000007</v>
          </cell>
          <cell r="E3488">
            <v>145.09</v>
          </cell>
          <cell r="F3488">
            <v>850.64</v>
          </cell>
        </row>
        <row r="3489">
          <cell r="A3489" t="str">
            <v>680128</v>
          </cell>
          <cell r="B3489" t="str">
            <v>Poste de concreto tubular cônico - 7/200</v>
          </cell>
          <cell r="C3489" t="str">
            <v>un</v>
          </cell>
          <cell r="D3489">
            <v>707.42</v>
          </cell>
          <cell r="E3489">
            <v>145.09</v>
          </cell>
          <cell r="F3489">
            <v>852.51</v>
          </cell>
        </row>
        <row r="3490">
          <cell r="A3490" t="str">
            <v>680129</v>
          </cell>
          <cell r="B3490" t="str">
            <v>Poste de concreto tubular cônico - 8/200</v>
          </cell>
          <cell r="C3490" t="str">
            <v>un</v>
          </cell>
          <cell r="D3490">
            <v>904.49</v>
          </cell>
          <cell r="E3490">
            <v>145.09</v>
          </cell>
          <cell r="F3490">
            <v>1049.58</v>
          </cell>
        </row>
        <row r="3491">
          <cell r="A3491" t="str">
            <v>680130</v>
          </cell>
          <cell r="B3491" t="str">
            <v>Poste de concreto tubular cônico - 10/200</v>
          </cell>
          <cell r="C3491" t="str">
            <v>un</v>
          </cell>
          <cell r="D3491">
            <v>937.08</v>
          </cell>
          <cell r="E3491">
            <v>145.09</v>
          </cell>
          <cell r="F3491">
            <v>1082.17</v>
          </cell>
        </row>
        <row r="3492">
          <cell r="A3492" t="str">
            <v>680201</v>
          </cell>
          <cell r="B3492" t="str">
            <v>Estai</v>
          </cell>
          <cell r="C3492" t="str">
            <v>un</v>
          </cell>
          <cell r="D3492">
            <v>200.98000000000002</v>
          </cell>
          <cell r="E3492">
            <v>84.7</v>
          </cell>
          <cell r="F3492">
            <v>285.68</v>
          </cell>
        </row>
        <row r="3493">
          <cell r="A3493" t="str">
            <v>680202</v>
          </cell>
          <cell r="B3493" t="str">
            <v>Estrutura tipo M1</v>
          </cell>
          <cell r="C3493" t="str">
            <v>un</v>
          </cell>
          <cell r="D3493">
            <v>168.23</v>
          </cell>
          <cell r="E3493">
            <v>101.64</v>
          </cell>
          <cell r="F3493">
            <v>269.87</v>
          </cell>
        </row>
        <row r="3494">
          <cell r="A3494" t="str">
            <v>680203</v>
          </cell>
          <cell r="B3494" t="str">
            <v>Estrutura tipo M2</v>
          </cell>
          <cell r="C3494" t="str">
            <v>un</v>
          </cell>
          <cell r="D3494">
            <v>361.55</v>
          </cell>
          <cell r="E3494">
            <v>101.64</v>
          </cell>
          <cell r="F3494">
            <v>463.19</v>
          </cell>
        </row>
        <row r="3495">
          <cell r="A3495" t="str">
            <v>680204</v>
          </cell>
          <cell r="B3495" t="str">
            <v>Estrutura tipo N3</v>
          </cell>
          <cell r="C3495" t="str">
            <v>un</v>
          </cell>
          <cell r="D3495">
            <v>449.25</v>
          </cell>
          <cell r="E3495">
            <v>152.46</v>
          </cell>
          <cell r="F3495">
            <v>601.71</v>
          </cell>
        </row>
        <row r="3496">
          <cell r="A3496" t="str">
            <v>680205</v>
          </cell>
          <cell r="B3496" t="str">
            <v>Estrutura tipo M1 - N3</v>
          </cell>
          <cell r="C3496" t="str">
            <v>un</v>
          </cell>
          <cell r="D3496">
            <v>517.22</v>
          </cell>
          <cell r="E3496">
            <v>203.28</v>
          </cell>
          <cell r="F3496">
            <v>720.5</v>
          </cell>
        </row>
        <row r="3497">
          <cell r="A3497" t="str">
            <v>680206</v>
          </cell>
          <cell r="B3497" t="str">
            <v>Estrutura tipo M4</v>
          </cell>
          <cell r="C3497" t="str">
            <v>un</v>
          </cell>
          <cell r="D3497">
            <v>822.27</v>
          </cell>
          <cell r="E3497">
            <v>152.46</v>
          </cell>
          <cell r="F3497">
            <v>974.73</v>
          </cell>
        </row>
        <row r="3498">
          <cell r="A3498" t="str">
            <v>680207</v>
          </cell>
          <cell r="B3498" t="str">
            <v>Estrutura tipo N2</v>
          </cell>
          <cell r="C3498" t="str">
            <v>un</v>
          </cell>
          <cell r="D3498">
            <v>402.22</v>
          </cell>
          <cell r="E3498">
            <v>152.46</v>
          </cell>
          <cell r="F3498">
            <v>554.67999999999995</v>
          </cell>
        </row>
        <row r="3499">
          <cell r="A3499" t="str">
            <v>680209</v>
          </cell>
          <cell r="B3499" t="str">
            <v>Estrutura tipo N4</v>
          </cell>
          <cell r="C3499" t="str">
            <v>un</v>
          </cell>
          <cell r="D3499">
            <v>810.02</v>
          </cell>
          <cell r="E3499">
            <v>203.28</v>
          </cell>
          <cell r="F3499">
            <v>1013.3000000000001</v>
          </cell>
        </row>
        <row r="3500">
          <cell r="A3500" t="str">
            <v>680210</v>
          </cell>
          <cell r="B3500" t="str">
            <v>Armação secundária tipo 1C - 2R</v>
          </cell>
          <cell r="C3500" t="str">
            <v>un</v>
          </cell>
          <cell r="D3500">
            <v>41.01</v>
          </cell>
          <cell r="E3500">
            <v>67.760000000000005</v>
          </cell>
          <cell r="F3500">
            <v>108.77</v>
          </cell>
        </row>
        <row r="3501">
          <cell r="A3501" t="str">
            <v>680211</v>
          </cell>
          <cell r="B3501" t="str">
            <v>Armação secundária tipo 1C - 3R</v>
          </cell>
          <cell r="C3501" t="str">
            <v>un</v>
          </cell>
          <cell r="D3501">
            <v>43.83</v>
          </cell>
          <cell r="E3501">
            <v>67.760000000000005</v>
          </cell>
          <cell r="F3501">
            <v>111.59</v>
          </cell>
        </row>
        <row r="3502">
          <cell r="A3502" t="str">
            <v>680212</v>
          </cell>
          <cell r="B3502" t="str">
            <v>Armação secundária tipo 2C - 3R</v>
          </cell>
          <cell r="C3502" t="str">
            <v>un</v>
          </cell>
          <cell r="D3502">
            <v>70.489999999999995</v>
          </cell>
          <cell r="E3502">
            <v>84.7</v>
          </cell>
          <cell r="F3502">
            <v>155.19</v>
          </cell>
        </row>
        <row r="3503">
          <cell r="A3503" t="str">
            <v>680213</v>
          </cell>
          <cell r="B3503" t="str">
            <v>Armação secundária tipo 2C - 4R</v>
          </cell>
          <cell r="C3503" t="str">
            <v>un</v>
          </cell>
          <cell r="D3503">
            <v>73.31</v>
          </cell>
          <cell r="E3503">
            <v>84.7</v>
          </cell>
          <cell r="F3503">
            <v>158.01</v>
          </cell>
        </row>
        <row r="3504">
          <cell r="A3504" t="str">
            <v>680214</v>
          </cell>
          <cell r="B3504" t="str">
            <v>Armação secundária tipo 4C - 6R</v>
          </cell>
          <cell r="C3504" t="str">
            <v>un</v>
          </cell>
          <cell r="D3504">
            <v>140.97999999999999</v>
          </cell>
          <cell r="E3504">
            <v>101.64</v>
          </cell>
          <cell r="F3504">
            <v>242.62</v>
          </cell>
        </row>
        <row r="3505">
          <cell r="A3505" t="str">
            <v>682001</v>
          </cell>
          <cell r="B3505" t="str">
            <v>Recolocação de poste de madeira</v>
          </cell>
          <cell r="C3505" t="str">
            <v>un</v>
          </cell>
          <cell r="D3505">
            <v>146.37</v>
          </cell>
          <cell r="E3505">
            <v>114.9</v>
          </cell>
          <cell r="F3505">
            <v>261.27</v>
          </cell>
        </row>
        <row r="3506">
          <cell r="A3506" t="str">
            <v>682004</v>
          </cell>
          <cell r="B3506" t="str">
            <v>Braçadeira circular em aço carbono galvanizado, diâmetro nominal de 140 até 300 mm</v>
          </cell>
          <cell r="C3506" t="str">
            <v>un</v>
          </cell>
          <cell r="D3506">
            <v>18.59</v>
          </cell>
          <cell r="E3506">
            <v>8.0399999999999991</v>
          </cell>
          <cell r="F3506">
            <v>26.63</v>
          </cell>
        </row>
        <row r="3507">
          <cell r="A3507" t="str">
            <v>682005</v>
          </cell>
          <cell r="B3507" t="str">
            <v>Cruzeta em aço carbono galvanizado perfil ´L´ 75 x 75 x 8 mm, comprimento 2500 mm</v>
          </cell>
          <cell r="C3507" t="str">
            <v>un</v>
          </cell>
          <cell r="D3507">
            <v>280.16000000000003</v>
          </cell>
          <cell r="E3507">
            <v>16.07</v>
          </cell>
          <cell r="F3507">
            <v>296.23</v>
          </cell>
        </row>
        <row r="3508">
          <cell r="A3508" t="str">
            <v>682012</v>
          </cell>
          <cell r="B3508" t="str">
            <v>Bengala em PVC para ramal de entrada, diâmetro de 32 mm</v>
          </cell>
          <cell r="C3508" t="str">
            <v>un</v>
          </cell>
          <cell r="D3508">
            <v>8.9600000000000009</v>
          </cell>
          <cell r="E3508">
            <v>15.92</v>
          </cell>
          <cell r="F3508">
            <v>24.88</v>
          </cell>
        </row>
        <row r="3509">
          <cell r="A3509" t="str">
            <v>690301</v>
          </cell>
          <cell r="B3509" t="str">
            <v>Conector RJ-45 - fêmea - categoria 5</v>
          </cell>
          <cell r="C3509" t="str">
            <v>un</v>
          </cell>
          <cell r="D3509">
            <v>8.8800000000000008</v>
          </cell>
          <cell r="E3509">
            <v>3.41</v>
          </cell>
          <cell r="F3509">
            <v>12.290000000000001</v>
          </cell>
        </row>
        <row r="3510">
          <cell r="A3510" t="str">
            <v>690309</v>
          </cell>
          <cell r="B3510" t="str">
            <v>Aparelho telefônico multifrequencial, com teclas ´FLASH´, ´HOOK´, ´PAUSE´, ´LND´, ´MODE´</v>
          </cell>
          <cell r="C3510" t="str">
            <v>un</v>
          </cell>
          <cell r="D3510">
            <v>41.65</v>
          </cell>
          <cell r="E3510">
            <v>0</v>
          </cell>
          <cell r="F3510">
            <v>41.65</v>
          </cell>
        </row>
        <row r="3511">
          <cell r="A3511" t="str">
            <v>690313</v>
          </cell>
          <cell r="B3511" t="str">
            <v>Caixa subterrânea de entrada de telefonia, tipo R1 (60 x 35 x 50) cm, padrão TELEBRÁS, com tampa</v>
          </cell>
          <cell r="C3511" t="str">
            <v>un</v>
          </cell>
          <cell r="D3511">
            <v>200.95000000000002</v>
          </cell>
          <cell r="E3511">
            <v>29.6</v>
          </cell>
          <cell r="F3511">
            <v>230.55</v>
          </cell>
        </row>
        <row r="3512">
          <cell r="A3512" t="str">
            <v>690314</v>
          </cell>
          <cell r="B3512" t="str">
            <v>Caixa subterrânea de entrada de telefonia, tipo R2 (107 x 52 x 50) cm, padrão TELEBRÁS, com tampa</v>
          </cell>
          <cell r="C3512" t="str">
            <v>un</v>
          </cell>
          <cell r="D3512">
            <v>389.24</v>
          </cell>
          <cell r="E3512">
            <v>62.82</v>
          </cell>
          <cell r="F3512">
            <v>452.06</v>
          </cell>
        </row>
        <row r="3513">
          <cell r="A3513" t="str">
            <v>690325</v>
          </cell>
          <cell r="B3513" t="str">
            <v>Central de telefonia para 8 linhas e 24 ramais</v>
          </cell>
          <cell r="C3513" t="str">
            <v>cj</v>
          </cell>
          <cell r="D3513">
            <v>3195.75</v>
          </cell>
          <cell r="E3513">
            <v>0</v>
          </cell>
          <cell r="F3513">
            <v>3195.75</v>
          </cell>
        </row>
        <row r="3514">
          <cell r="A3514" t="str">
            <v>690331</v>
          </cell>
          <cell r="B3514" t="str">
            <v>Caixa de tomada em poliamida e tampa para piso elevado, com 4 alojamentos para elétrica e até 8 alojamentos para telefonia e dados</v>
          </cell>
          <cell r="C3514" t="str">
            <v>un</v>
          </cell>
          <cell r="D3514">
            <v>79.98</v>
          </cell>
          <cell r="E3514">
            <v>9.1</v>
          </cell>
          <cell r="F3514">
            <v>89.08</v>
          </cell>
        </row>
        <row r="3515">
          <cell r="A3515" t="str">
            <v>690334</v>
          </cell>
          <cell r="B3515" t="str">
            <v>Conector RJ-45 fêmea - categoria 6</v>
          </cell>
          <cell r="C3515" t="str">
            <v>un</v>
          </cell>
          <cell r="D3515">
            <v>19.78</v>
          </cell>
          <cell r="E3515">
            <v>3.41</v>
          </cell>
          <cell r="F3515">
            <v>23.19</v>
          </cell>
        </row>
        <row r="3516">
          <cell r="A3516" t="str">
            <v>690336</v>
          </cell>
          <cell r="B3516" t="str">
            <v>Conector RJ-45 fêmea - categoria 6A</v>
          </cell>
          <cell r="C3516" t="str">
            <v>un</v>
          </cell>
          <cell r="D3516">
            <v>65.900000000000006</v>
          </cell>
          <cell r="E3516">
            <v>3.41</v>
          </cell>
          <cell r="F3516">
            <v>69.31</v>
          </cell>
        </row>
        <row r="3517">
          <cell r="A3517" t="str">
            <v>690501</v>
          </cell>
          <cell r="B3517" t="str">
            <v>Estabilizador eletrônico de tensão, monofásico, com potência de 5 kVA</v>
          </cell>
          <cell r="C3517" t="str">
            <v>un</v>
          </cell>
          <cell r="D3517">
            <v>5071.9399999999996</v>
          </cell>
          <cell r="E3517">
            <v>34.11</v>
          </cell>
          <cell r="F3517">
            <v>5106.05</v>
          </cell>
        </row>
        <row r="3518">
          <cell r="A3518" t="str">
            <v>690503</v>
          </cell>
          <cell r="B3518" t="str">
            <v>Estabilizador eletrônico de tensão, monofásico, com potência de 7,5 kVA</v>
          </cell>
          <cell r="C3518" t="str">
            <v>un</v>
          </cell>
          <cell r="D3518">
            <v>6088.05</v>
          </cell>
          <cell r="E3518">
            <v>34.11</v>
          </cell>
          <cell r="F3518">
            <v>6122.16</v>
          </cell>
        </row>
        <row r="3519">
          <cell r="A3519" t="str">
            <v>690504</v>
          </cell>
          <cell r="B3519" t="str">
            <v>Estabilizador eletrônico de tensão, monofásico, com potência de 10 kVA</v>
          </cell>
          <cell r="C3519" t="str">
            <v>un</v>
          </cell>
          <cell r="D3519">
            <v>7348.8</v>
          </cell>
          <cell r="E3519">
            <v>34.11</v>
          </cell>
          <cell r="F3519">
            <v>7382.91</v>
          </cell>
        </row>
        <row r="3520">
          <cell r="A3520" t="str">
            <v>690505</v>
          </cell>
          <cell r="B3520" t="str">
            <v>Estabilizador eletrônico de tensão, monofásico, com potência de 15 kVA</v>
          </cell>
          <cell r="C3520" t="str">
            <v>un</v>
          </cell>
          <cell r="D3520">
            <v>9530.2800000000007</v>
          </cell>
          <cell r="E3520">
            <v>34.11</v>
          </cell>
          <cell r="F3520">
            <v>9564.39</v>
          </cell>
        </row>
        <row r="3521">
          <cell r="A3521" t="str">
            <v>690506</v>
          </cell>
          <cell r="B3521" t="str">
            <v>Estabilizador eletrônico de tensão, monofásico, com potência de 20 kVA</v>
          </cell>
          <cell r="C3521" t="str">
            <v>un</v>
          </cell>
          <cell r="D3521">
            <v>11240.02</v>
          </cell>
          <cell r="E3521">
            <v>34.11</v>
          </cell>
          <cell r="F3521">
            <v>11274.130000000001</v>
          </cell>
        </row>
        <row r="3522">
          <cell r="A3522" t="str">
            <v>690515</v>
          </cell>
          <cell r="B3522" t="str">
            <v>Estabilizador eletrônico de tensão, trifásico, com potência de 15 kVA</v>
          </cell>
          <cell r="C3522" t="str">
            <v>un</v>
          </cell>
          <cell r="D3522">
            <v>12375.36</v>
          </cell>
          <cell r="E3522">
            <v>34.11</v>
          </cell>
          <cell r="F3522">
            <v>12409.470000000001</v>
          </cell>
        </row>
        <row r="3523">
          <cell r="A3523" t="str">
            <v>690516</v>
          </cell>
          <cell r="B3523" t="str">
            <v>Estabilizador eletrônico de tensão, trifásico, com potência de 20 kVA</v>
          </cell>
          <cell r="C3523" t="str">
            <v>un</v>
          </cell>
          <cell r="D3523">
            <v>13690.36</v>
          </cell>
          <cell r="E3523">
            <v>34.11</v>
          </cell>
          <cell r="F3523">
            <v>13724.470000000001</v>
          </cell>
        </row>
        <row r="3524">
          <cell r="A3524" t="str">
            <v>690517</v>
          </cell>
          <cell r="B3524" t="str">
            <v>Estabilizador eletrônico de tensão, trifásico, com potência de 10 kVA, tensão de entrada 220 V e de saída 110 V</v>
          </cell>
          <cell r="C3524" t="str">
            <v>un</v>
          </cell>
          <cell r="D3524">
            <v>9528.73</v>
          </cell>
          <cell r="E3524">
            <v>34.11</v>
          </cell>
          <cell r="F3524">
            <v>9562.84</v>
          </cell>
        </row>
        <row r="3525">
          <cell r="A3525" t="str">
            <v>690519</v>
          </cell>
          <cell r="B3525" t="str">
            <v>Estabilizador eletrônico de tensão, trifásico, com potência de 25 kVA</v>
          </cell>
          <cell r="C3525" t="str">
            <v>un</v>
          </cell>
          <cell r="D3525">
            <v>15791.68</v>
          </cell>
          <cell r="E3525">
            <v>34.11</v>
          </cell>
          <cell r="F3525">
            <v>15825.79</v>
          </cell>
        </row>
        <row r="3526">
          <cell r="A3526" t="str">
            <v>690522</v>
          </cell>
          <cell r="B3526" t="str">
            <v>Estabilizador eletrônico de tensão, trifásico, com potência de 30 kVA</v>
          </cell>
          <cell r="C3526" t="str">
            <v>un</v>
          </cell>
          <cell r="D3526">
            <v>17042.03</v>
          </cell>
          <cell r="E3526">
            <v>34.11</v>
          </cell>
          <cell r="F3526">
            <v>17076.14</v>
          </cell>
        </row>
        <row r="3527">
          <cell r="A3527" t="str">
            <v>690523</v>
          </cell>
          <cell r="B3527" t="str">
            <v>Estabilizador eletrônico de tensão, trifásico, com potência de 40 kVA</v>
          </cell>
          <cell r="C3527" t="str">
            <v>un</v>
          </cell>
          <cell r="D3527">
            <v>21225.8</v>
          </cell>
          <cell r="E3527">
            <v>34.11</v>
          </cell>
          <cell r="F3527">
            <v>21259.91</v>
          </cell>
        </row>
        <row r="3528">
          <cell r="A3528" t="str">
            <v>690528</v>
          </cell>
          <cell r="B3528" t="str">
            <v>Estabilizador eletrônico de tensão, trifásico, com potência de 150 kVA, com trafo isolador</v>
          </cell>
          <cell r="C3528" t="str">
            <v>un</v>
          </cell>
          <cell r="D3528">
            <v>60466</v>
          </cell>
          <cell r="E3528">
            <v>68.22</v>
          </cell>
          <cell r="F3528">
            <v>60534.22</v>
          </cell>
        </row>
        <row r="3529">
          <cell r="A3529" t="str">
            <v>690601</v>
          </cell>
          <cell r="B3529" t="str">
            <v>Sistema ininterrupto de energia, monofásico on line senoidal de 2,4 kVA (110 V/110 V), com autonomia de 15 minutos</v>
          </cell>
          <cell r="C3529" t="str">
            <v>un</v>
          </cell>
          <cell r="D3529">
            <v>5917</v>
          </cell>
          <cell r="E3529">
            <v>64.28</v>
          </cell>
          <cell r="F3529">
            <v>5981.28</v>
          </cell>
        </row>
        <row r="3530">
          <cell r="A3530" t="str">
            <v>690602</v>
          </cell>
          <cell r="B3530" t="str">
            <v>Sistema ininterrupto de energia, trifásico on line de 10 kVA (220 V/220 V), com autonomia de 15 minutos</v>
          </cell>
          <cell r="C3530" t="str">
            <v>un</v>
          </cell>
          <cell r="D3530">
            <v>26874.73</v>
          </cell>
          <cell r="E3530">
            <v>64.28</v>
          </cell>
          <cell r="F3530">
            <v>26939.010000000002</v>
          </cell>
        </row>
        <row r="3531">
          <cell r="A3531" t="str">
            <v>690603</v>
          </cell>
          <cell r="B3531" t="str">
            <v>Sistema ininterrupto de energia, trifásico on line de 20 kVA (220 V/208 V-108 V), com autonomia 15 minutos</v>
          </cell>
          <cell r="C3531" t="str">
            <v>un</v>
          </cell>
          <cell r="D3531">
            <v>34824.019999999997</v>
          </cell>
          <cell r="E3531">
            <v>64.28</v>
          </cell>
          <cell r="F3531">
            <v>34888.300000000003</v>
          </cell>
        </row>
        <row r="3532">
          <cell r="A3532" t="str">
            <v>690604</v>
          </cell>
          <cell r="B3532" t="str">
            <v>Sistema ininterrupto de energia, trifásico on line senoidal de 15 kVA (208 V/110 V), com autonomia de 15 minutos</v>
          </cell>
          <cell r="C3532" t="str">
            <v>un</v>
          </cell>
          <cell r="D3532">
            <v>37051.29</v>
          </cell>
          <cell r="E3532">
            <v>64.28</v>
          </cell>
          <cell r="F3532">
            <v>37115.57</v>
          </cell>
        </row>
        <row r="3533">
          <cell r="A3533" t="str">
            <v>690605</v>
          </cell>
          <cell r="B3533" t="str">
            <v>Sistema ininterrupto de energia, monofásico, com potência de 2 kVA</v>
          </cell>
          <cell r="C3533" t="str">
            <v>un</v>
          </cell>
          <cell r="D3533">
            <v>3261</v>
          </cell>
          <cell r="E3533">
            <v>45.480000000000004</v>
          </cell>
          <cell r="F3533">
            <v>3306.48</v>
          </cell>
        </row>
        <row r="3534">
          <cell r="A3534" t="str">
            <v>690608</v>
          </cell>
          <cell r="B3534" t="str">
            <v>Sistema ininterrupto de energia, monofásico on line senoidal de 5 kVA (220 V/110 V), com autonomia de 15 minutos</v>
          </cell>
          <cell r="C3534" t="str">
            <v>un</v>
          </cell>
          <cell r="D3534">
            <v>10126.75</v>
          </cell>
          <cell r="E3534">
            <v>64.28</v>
          </cell>
          <cell r="F3534">
            <v>10191.030000000001</v>
          </cell>
        </row>
        <row r="3535">
          <cell r="A3535" t="str">
            <v>690610</v>
          </cell>
          <cell r="B3535" t="str">
            <v>Sistema ininterrupto de energia, monofásico, com potência entre 5 a 7,5 kVA</v>
          </cell>
          <cell r="C3535" t="str">
            <v>un</v>
          </cell>
          <cell r="D3535">
            <v>12401.89</v>
          </cell>
          <cell r="E3535">
            <v>45.480000000000004</v>
          </cell>
          <cell r="F3535">
            <v>12447.37</v>
          </cell>
        </row>
        <row r="3536">
          <cell r="A3536" t="str">
            <v>690611</v>
          </cell>
          <cell r="B3536" t="str">
            <v>Sistema ininterrupto de energia, monofásico de 600 VA (127 V/127 V), com autonomia de 10 a 15 minutos</v>
          </cell>
          <cell r="C3536" t="str">
            <v>un</v>
          </cell>
          <cell r="D3536">
            <v>435</v>
          </cell>
          <cell r="E3536">
            <v>22.740000000000002</v>
          </cell>
          <cell r="F3536">
            <v>457.74</v>
          </cell>
        </row>
        <row r="3537">
          <cell r="A3537" t="str">
            <v>690612</v>
          </cell>
          <cell r="B3537" t="str">
            <v>Sistema ininterrupto de energia, trifásico on line senoidal de 10 kVA (220 V/110 V), com autonomia de 2 horas</v>
          </cell>
          <cell r="C3537" t="str">
            <v>un</v>
          </cell>
          <cell r="D3537">
            <v>35935.25</v>
          </cell>
          <cell r="E3537">
            <v>64.28</v>
          </cell>
          <cell r="F3537">
            <v>35999.53</v>
          </cell>
        </row>
        <row r="3538">
          <cell r="A3538" t="str">
            <v>690613</v>
          </cell>
          <cell r="B3538" t="str">
            <v>Sistema ininterrupto de energia, monofásico on line senoidal de 10 kVA (110 V/110 V), com autonomia de 30 minutos</v>
          </cell>
          <cell r="C3538" t="str">
            <v>un</v>
          </cell>
          <cell r="D3538">
            <v>17551.830000000002</v>
          </cell>
          <cell r="E3538">
            <v>64.28</v>
          </cell>
          <cell r="F3538">
            <v>17616.11</v>
          </cell>
        </row>
        <row r="3539">
          <cell r="A3539" t="str">
            <v>690614</v>
          </cell>
          <cell r="B3539" t="str">
            <v>Sistema ininterrupto de energia, monofásico on line senoidal de 15 kVA (127/127 V) com autonomia de 30 minutos</v>
          </cell>
          <cell r="C3539" t="str">
            <v>un</v>
          </cell>
          <cell r="D3539">
            <v>22194.25</v>
          </cell>
          <cell r="E3539">
            <v>64.28</v>
          </cell>
          <cell r="F3539">
            <v>22258.53</v>
          </cell>
        </row>
        <row r="3540">
          <cell r="A3540" t="str">
            <v>690620</v>
          </cell>
          <cell r="B3540" t="str">
            <v>Sistema ininterrupto de energia, trifásico on line de 20 kVA (220/127 V), com autonomia de 15 minutos</v>
          </cell>
          <cell r="C3540" t="str">
            <v>un</v>
          </cell>
          <cell r="D3540">
            <v>35947.660000000003</v>
          </cell>
          <cell r="E3540">
            <v>64.28</v>
          </cell>
          <cell r="F3540">
            <v>36011.94</v>
          </cell>
        </row>
        <row r="3541">
          <cell r="A3541" t="str">
            <v>690621</v>
          </cell>
          <cell r="B3541" t="str">
            <v>Sistema ininterrupto de energia, trifásico on line de 60 kVA (220/127 V), com autonomia de 15 minutos</v>
          </cell>
          <cell r="C3541" t="str">
            <v>un</v>
          </cell>
          <cell r="D3541">
            <v>84338.91</v>
          </cell>
          <cell r="E3541">
            <v>64.28</v>
          </cell>
          <cell r="F3541">
            <v>84403.19</v>
          </cell>
        </row>
        <row r="3542">
          <cell r="A3542" t="str">
            <v>690622</v>
          </cell>
          <cell r="B3542" t="str">
            <v>Sistema ininterrupto de energia, trifásico on line de 80 kVA (220/127 V), com autonomia de 15 minutos</v>
          </cell>
          <cell r="C3542" t="str">
            <v>un</v>
          </cell>
          <cell r="D3542">
            <v>107487.04000000001</v>
          </cell>
          <cell r="E3542">
            <v>64.28</v>
          </cell>
          <cell r="F3542">
            <v>107551.32</v>
          </cell>
        </row>
        <row r="3543">
          <cell r="A3543" t="str">
            <v>690623</v>
          </cell>
          <cell r="B3543" t="str">
            <v>Sistema ininterrupto de energia, trifásico on line de 20 kVA (380/380 V), com autonomia de 15 minutos</v>
          </cell>
          <cell r="C3543" t="str">
            <v>un</v>
          </cell>
          <cell r="D3543">
            <v>34804.839999999997</v>
          </cell>
          <cell r="E3543">
            <v>64.28</v>
          </cell>
          <cell r="F3543">
            <v>34869.120000000003</v>
          </cell>
        </row>
        <row r="3544">
          <cell r="A3544" t="str">
            <v>690624</v>
          </cell>
          <cell r="B3544" t="str">
            <v>Sistema ininterrupto de energia, trifásico on line de 20 kVA (380/220 V), com autonomia de 15 minutos</v>
          </cell>
          <cell r="C3544" t="str">
            <v>un</v>
          </cell>
          <cell r="D3544">
            <v>35644.199999999997</v>
          </cell>
          <cell r="E3544">
            <v>64.28</v>
          </cell>
          <cell r="F3544">
            <v>35708.480000000003</v>
          </cell>
        </row>
        <row r="3545">
          <cell r="A3545" t="str">
            <v>690628</v>
          </cell>
          <cell r="B3545" t="str">
            <v>Sistema ininterrupto de energia, trifásico on line senoidal de 5 kVA (220/110 V), com autonomia de 15 minutos</v>
          </cell>
          <cell r="C3545" t="str">
            <v>un</v>
          </cell>
          <cell r="D3545">
            <v>17553.349999999999</v>
          </cell>
          <cell r="E3545">
            <v>64.28</v>
          </cell>
          <cell r="F3545">
            <v>17617.63</v>
          </cell>
        </row>
        <row r="3546">
          <cell r="A3546" t="str">
            <v>690629</v>
          </cell>
          <cell r="B3546" t="str">
            <v>Sistema ininterrupto de energia, trifásico on line senoidal de 10 kVA (220/110 V), com autonomia de 10 a 15 minutos</v>
          </cell>
          <cell r="C3546" t="str">
            <v>un</v>
          </cell>
          <cell r="D3546">
            <v>26742.07</v>
          </cell>
          <cell r="E3546">
            <v>64.28</v>
          </cell>
          <cell r="F3546">
            <v>26806.350000000002</v>
          </cell>
        </row>
        <row r="3547">
          <cell r="A3547" t="str">
            <v>690630</v>
          </cell>
          <cell r="B3547" t="str">
            <v>Sistema ininterrupto de energia, trifásico on line senoidal de 50 kVA (220/110 V), com autonomia de 15 minutos</v>
          </cell>
          <cell r="C3547" t="str">
            <v>un</v>
          </cell>
          <cell r="D3547">
            <v>69827.490000000005</v>
          </cell>
          <cell r="E3547">
            <v>64.28</v>
          </cell>
          <cell r="F3547">
            <v>69891.77</v>
          </cell>
        </row>
        <row r="3548">
          <cell r="A3548" t="str">
            <v>690632</v>
          </cell>
          <cell r="B3548" t="str">
            <v>Sistema ininterrupto de energia, trifásico on line senoidal de 7,5 kVA (220/110 V), com autonomia de 15 minutos</v>
          </cell>
          <cell r="C3548" t="str">
            <v>un</v>
          </cell>
          <cell r="D3548">
            <v>21043.54</v>
          </cell>
          <cell r="E3548">
            <v>64.28</v>
          </cell>
          <cell r="F3548">
            <v>21107.82</v>
          </cell>
        </row>
        <row r="3549">
          <cell r="A3549" t="str">
            <v>690801</v>
          </cell>
          <cell r="B3549" t="str">
            <v>Distribuidor interno óptico - 1 U para até 24 fibras</v>
          </cell>
          <cell r="C3549" t="str">
            <v>un</v>
          </cell>
          <cell r="D3549">
            <v>454.88</v>
          </cell>
          <cell r="E3549">
            <v>27.05</v>
          </cell>
          <cell r="F3549">
            <v>481.93</v>
          </cell>
        </row>
        <row r="3550">
          <cell r="A3550" t="str">
            <v>690925</v>
          </cell>
          <cell r="B3550" t="str">
            <v>Patch cords de 1,50 ou 3,00 m - RJ-45 / RJ-45 - categoria 6</v>
          </cell>
          <cell r="C3550" t="str">
            <v>un</v>
          </cell>
          <cell r="D3550">
            <v>23.75</v>
          </cell>
          <cell r="E3550">
            <v>4.55</v>
          </cell>
          <cell r="F3550">
            <v>28.3</v>
          </cell>
        </row>
        <row r="3551">
          <cell r="A3551" t="str">
            <v>690926</v>
          </cell>
          <cell r="B3551" t="str">
            <v>Patch panel de 24 portas - categoria 6</v>
          </cell>
          <cell r="C3551" t="str">
            <v>un</v>
          </cell>
          <cell r="D3551">
            <v>502.90000000000003</v>
          </cell>
          <cell r="E3551">
            <v>18.190000000000001</v>
          </cell>
          <cell r="F3551">
            <v>521.09</v>
          </cell>
        </row>
        <row r="3552">
          <cell r="A3552" t="str">
            <v>690930</v>
          </cell>
          <cell r="B3552" t="str">
            <v>Voice panel de 50 portas - categoria 3</v>
          </cell>
          <cell r="C3552" t="str">
            <v>cj</v>
          </cell>
          <cell r="D3552">
            <v>372.36</v>
          </cell>
          <cell r="E3552">
            <v>18.190000000000001</v>
          </cell>
          <cell r="F3552">
            <v>390.55</v>
          </cell>
        </row>
        <row r="3553">
          <cell r="A3553" t="str">
            <v>690936</v>
          </cell>
          <cell r="B3553" t="str">
            <v>Patch cords de 2,00 ou 3,00 m - RJ-45 / RJ-45 - categoria 6A</v>
          </cell>
          <cell r="C3553" t="str">
            <v>un</v>
          </cell>
          <cell r="D3553">
            <v>100.5</v>
          </cell>
          <cell r="E3553">
            <v>4.55</v>
          </cell>
          <cell r="F3553">
            <v>105.05</v>
          </cell>
        </row>
        <row r="3554">
          <cell r="A3554" t="str">
            <v>691013</v>
          </cell>
          <cell r="B3554" t="str">
            <v>Amplificador de potência para VHF e CATV-50 dB, frequencia 40 a 550 MHz</v>
          </cell>
          <cell r="C3554" t="str">
            <v>un</v>
          </cell>
          <cell r="D3554">
            <v>345.32</v>
          </cell>
          <cell r="E3554">
            <v>10.82</v>
          </cell>
          <cell r="F3554">
            <v>356.14</v>
          </cell>
        </row>
        <row r="3555">
          <cell r="A3555" t="str">
            <v>691014</v>
          </cell>
          <cell r="B3555" t="str">
            <v>Antena parabólica com captador de sinais e modulador de áudio e vídeo</v>
          </cell>
          <cell r="C3555" t="str">
            <v>cj</v>
          </cell>
          <cell r="D3555">
            <v>420.94</v>
          </cell>
          <cell r="E3555">
            <v>181.92000000000002</v>
          </cell>
          <cell r="F3555">
            <v>602.86</v>
          </cell>
        </row>
        <row r="3556">
          <cell r="A3556" t="str">
            <v>692001</v>
          </cell>
          <cell r="B3556" t="str">
            <v>Arame de espinar em aço inoxidável nu, padrão TELESP</v>
          </cell>
          <cell r="C3556" t="str">
            <v>m</v>
          </cell>
          <cell r="D3556">
            <v>0.18</v>
          </cell>
          <cell r="E3556">
            <v>2.27</v>
          </cell>
          <cell r="F3556">
            <v>2.4500000000000002</v>
          </cell>
        </row>
        <row r="3557">
          <cell r="A3557" t="str">
            <v>692002</v>
          </cell>
          <cell r="B3557" t="str">
            <v>Braçadeira ajustável para poste tubular, tipo BAP 2, padrão TELEBRÁS</v>
          </cell>
          <cell r="C3557" t="str">
            <v>un</v>
          </cell>
          <cell r="D3557">
            <v>5.29</v>
          </cell>
          <cell r="E3557">
            <v>4.55</v>
          </cell>
          <cell r="F3557">
            <v>9.84</v>
          </cell>
        </row>
        <row r="3558">
          <cell r="A3558" t="str">
            <v>692003</v>
          </cell>
          <cell r="B3558" t="str">
            <v>Suporte para isolador roldana tipo SIR, padrão TELEBRÁS</v>
          </cell>
          <cell r="C3558" t="str">
            <v>un</v>
          </cell>
          <cell r="D3558">
            <v>5.67</v>
          </cell>
          <cell r="E3558">
            <v>4.55</v>
          </cell>
          <cell r="F3558">
            <v>10.220000000000001</v>
          </cell>
        </row>
        <row r="3559">
          <cell r="A3559" t="str">
            <v>692004</v>
          </cell>
          <cell r="B3559" t="str">
            <v>Isolador roldana em porcelana de 72 x 72 mm</v>
          </cell>
          <cell r="C3559" t="str">
            <v>un</v>
          </cell>
          <cell r="D3559">
            <v>2.2400000000000002</v>
          </cell>
          <cell r="E3559">
            <v>4.55</v>
          </cell>
          <cell r="F3559">
            <v>6.79</v>
          </cell>
        </row>
        <row r="3560">
          <cell r="A3560" t="str">
            <v>692005</v>
          </cell>
          <cell r="B3560" t="str">
            <v>Suporte para isolador roldana tipo DM, padrão TELEBRÁS</v>
          </cell>
          <cell r="C3560" t="str">
            <v>un</v>
          </cell>
          <cell r="D3560">
            <v>0.96</v>
          </cell>
          <cell r="E3560">
            <v>4.55</v>
          </cell>
          <cell r="F3560">
            <v>5.51</v>
          </cell>
        </row>
        <row r="3561">
          <cell r="A3561" t="str">
            <v>692007</v>
          </cell>
          <cell r="B3561" t="str">
            <v>Fita em aço inoxidável para poste de 0,50 m x 19 mm, com fecho em aço inoxidável</v>
          </cell>
          <cell r="C3561" t="str">
            <v>un</v>
          </cell>
          <cell r="D3561">
            <v>1.28</v>
          </cell>
          <cell r="E3561">
            <v>4.55</v>
          </cell>
          <cell r="F3561">
            <v>5.83</v>
          </cell>
        </row>
        <row r="3562">
          <cell r="A3562" t="str">
            <v>692010</v>
          </cell>
          <cell r="B3562" t="str">
            <v>Tampa para caixa R1, padrão TELEBRÁS</v>
          </cell>
          <cell r="C3562" t="str">
            <v>un</v>
          </cell>
          <cell r="D3562">
            <v>152.18</v>
          </cell>
          <cell r="E3562">
            <v>5.09</v>
          </cell>
          <cell r="F3562">
            <v>157.27000000000001</v>
          </cell>
        </row>
        <row r="3563">
          <cell r="A3563" t="str">
            <v>692011</v>
          </cell>
          <cell r="B3563" t="str">
            <v>Tampa para caixa R2, padrão TELEBRÁS</v>
          </cell>
          <cell r="C3563" t="str">
            <v>un</v>
          </cell>
          <cell r="D3563">
            <v>301.14999999999998</v>
          </cell>
          <cell r="E3563">
            <v>5.09</v>
          </cell>
          <cell r="F3563">
            <v>306.24</v>
          </cell>
        </row>
        <row r="3564">
          <cell r="A3564" t="str">
            <v>692013</v>
          </cell>
          <cell r="B3564" t="str">
            <v>Bloco de ligação interna para 10 pares, BLI-10</v>
          </cell>
          <cell r="C3564" t="str">
            <v>un</v>
          </cell>
          <cell r="D3564">
            <v>2.5099999999999998</v>
          </cell>
          <cell r="E3564">
            <v>8.0399999999999991</v>
          </cell>
          <cell r="F3564">
            <v>10.55</v>
          </cell>
        </row>
        <row r="3565">
          <cell r="A3565" t="str">
            <v>692014</v>
          </cell>
          <cell r="B3565" t="str">
            <v>Bloco de ligação engate rápido para 10 pares, BER-10</v>
          </cell>
          <cell r="C3565" t="str">
            <v>un</v>
          </cell>
          <cell r="D3565">
            <v>11.24</v>
          </cell>
          <cell r="E3565">
            <v>8.0399999999999991</v>
          </cell>
          <cell r="F3565">
            <v>19.28</v>
          </cell>
        </row>
        <row r="3566">
          <cell r="A3566" t="str">
            <v>692017</v>
          </cell>
          <cell r="B3566" t="str">
            <v>Calha de aço para 4 tomadas 2P+T - 250 V, com cabo</v>
          </cell>
          <cell r="C3566" t="str">
            <v>un</v>
          </cell>
          <cell r="D3566">
            <v>58.370000000000005</v>
          </cell>
          <cell r="E3566">
            <v>0.94000000000000006</v>
          </cell>
          <cell r="F3566">
            <v>59.31</v>
          </cell>
        </row>
        <row r="3567">
          <cell r="A3567" t="str">
            <v>692018</v>
          </cell>
          <cell r="B3567" t="str">
            <v>Cordão óptico duplex, multimodo com conector LC/LC - 2,5 m</v>
          </cell>
          <cell r="C3567" t="str">
            <v>un</v>
          </cell>
          <cell r="D3567">
            <v>80.900000000000006</v>
          </cell>
          <cell r="E3567">
            <v>5.41</v>
          </cell>
          <cell r="F3567">
            <v>86.31</v>
          </cell>
        </row>
        <row r="3568">
          <cell r="A3568" t="str">
            <v>692019</v>
          </cell>
          <cell r="B3568" t="str">
            <v>Extensão óptico simplex com conector LC</v>
          </cell>
          <cell r="C3568" t="str">
            <v>un</v>
          </cell>
          <cell r="D3568">
            <v>27.330000000000002</v>
          </cell>
          <cell r="E3568">
            <v>5.41</v>
          </cell>
          <cell r="F3568">
            <v>32.74</v>
          </cell>
        </row>
        <row r="3569">
          <cell r="A3569" t="str">
            <v>692020</v>
          </cell>
          <cell r="B3569" t="str">
            <v>Bandeja fixa para rack, 19´ x 500 mm</v>
          </cell>
          <cell r="C3569" t="str">
            <v>un</v>
          </cell>
          <cell r="D3569">
            <v>55.370000000000005</v>
          </cell>
          <cell r="E3569">
            <v>3.5300000000000002</v>
          </cell>
          <cell r="F3569">
            <v>58.9</v>
          </cell>
        </row>
        <row r="3570">
          <cell r="A3570" t="str">
            <v>692021</v>
          </cell>
          <cell r="B3570" t="str">
            <v>Bandeja fixa para rack, 19´ x 800 mm</v>
          </cell>
          <cell r="C3570" t="str">
            <v>un</v>
          </cell>
          <cell r="D3570">
            <v>94.02</v>
          </cell>
          <cell r="E3570">
            <v>3.5300000000000002</v>
          </cell>
          <cell r="F3570">
            <v>97.55</v>
          </cell>
        </row>
        <row r="3571">
          <cell r="A3571" t="str">
            <v>692022</v>
          </cell>
          <cell r="B3571" t="str">
            <v>Bandeja deslizante para rack, 19´ x 800 mm</v>
          </cell>
          <cell r="C3571" t="str">
            <v>un</v>
          </cell>
          <cell r="D3571">
            <v>197.52</v>
          </cell>
          <cell r="E3571">
            <v>3.5300000000000002</v>
          </cell>
          <cell r="F3571">
            <v>201.05</v>
          </cell>
        </row>
        <row r="3572">
          <cell r="A3572" t="str">
            <v>692023</v>
          </cell>
          <cell r="B3572" t="str">
            <v>Calha de aço com 8 tomadas 2P+T - 250 V, com cabo</v>
          </cell>
          <cell r="C3572" t="str">
            <v>un</v>
          </cell>
          <cell r="D3572">
            <v>62.83</v>
          </cell>
          <cell r="E3572">
            <v>0.94000000000000006</v>
          </cell>
          <cell r="F3572">
            <v>63.77</v>
          </cell>
        </row>
        <row r="3573">
          <cell r="A3573" t="str">
            <v>692024</v>
          </cell>
          <cell r="B3573" t="str">
            <v>Calha de aço com 12 tomadas 2P+T - 250 V, com cabo</v>
          </cell>
          <cell r="C3573" t="str">
            <v>un</v>
          </cell>
          <cell r="D3573">
            <v>87.51</v>
          </cell>
          <cell r="E3573">
            <v>0.94000000000000006</v>
          </cell>
          <cell r="F3573">
            <v>88.45</v>
          </cell>
        </row>
        <row r="3574">
          <cell r="A3574" t="str">
            <v>692025</v>
          </cell>
          <cell r="B3574" t="str">
            <v>Painel frontal cego, 19´ x 2 U</v>
          </cell>
          <cell r="C3574" t="str">
            <v>un</v>
          </cell>
          <cell r="D3574">
            <v>9.4700000000000006</v>
          </cell>
          <cell r="E3574">
            <v>1.8800000000000001</v>
          </cell>
          <cell r="F3574">
            <v>11.35</v>
          </cell>
        </row>
        <row r="3575">
          <cell r="A3575" t="str">
            <v>692026</v>
          </cell>
          <cell r="B3575" t="str">
            <v>Protetor de surto híbrido para rede de telecomunicações</v>
          </cell>
          <cell r="C3575" t="str">
            <v>un</v>
          </cell>
          <cell r="D3575">
            <v>27.150000000000002</v>
          </cell>
          <cell r="E3575">
            <v>8.92</v>
          </cell>
          <cell r="F3575">
            <v>36.07</v>
          </cell>
        </row>
        <row r="3576">
          <cell r="A3576" t="str">
            <v>692027</v>
          </cell>
          <cell r="B3576" t="str">
            <v>Divisor interno com 1 entrada e 2 saídas - 75 Ohms</v>
          </cell>
          <cell r="C3576" t="str">
            <v>un</v>
          </cell>
          <cell r="D3576">
            <v>4.76</v>
          </cell>
          <cell r="E3576">
            <v>5.41</v>
          </cell>
          <cell r="F3576">
            <v>10.17</v>
          </cell>
        </row>
        <row r="3577">
          <cell r="A3577" t="str">
            <v>692028</v>
          </cell>
          <cell r="B3577" t="str">
            <v>Divisor interno com 1 entrada e 4 saídas - 75 Ohms</v>
          </cell>
          <cell r="C3577" t="str">
            <v>un</v>
          </cell>
          <cell r="D3577">
            <v>7.29</v>
          </cell>
          <cell r="E3577">
            <v>5.41</v>
          </cell>
          <cell r="F3577">
            <v>12.700000000000001</v>
          </cell>
        </row>
        <row r="3578">
          <cell r="A3578" t="str">
            <v>692029</v>
          </cell>
          <cell r="B3578" t="str">
            <v>Tomada blindada para VHF/UHF, CATV e FM, frequência 5 MHz a 1 GHz</v>
          </cell>
          <cell r="C3578" t="str">
            <v>un</v>
          </cell>
          <cell r="D3578">
            <v>4.92</v>
          </cell>
          <cell r="E3578">
            <v>5.41</v>
          </cell>
          <cell r="F3578">
            <v>10.33</v>
          </cell>
        </row>
        <row r="3579">
          <cell r="A3579" t="str">
            <v>692030</v>
          </cell>
          <cell r="B3579" t="str">
            <v>Bloco de distribuição com protetor de surtos, para 10 pares, BTDG-10</v>
          </cell>
          <cell r="C3579" t="str">
            <v>un</v>
          </cell>
          <cell r="D3579">
            <v>32.71</v>
          </cell>
          <cell r="E3579">
            <v>9.11</v>
          </cell>
          <cell r="F3579">
            <v>41.82</v>
          </cell>
        </row>
        <row r="3580">
          <cell r="A3580" t="str">
            <v>692034</v>
          </cell>
          <cell r="B3580" t="str">
            <v>Tomada para TV, tipo pino Jack, com placa</v>
          </cell>
          <cell r="C3580" t="str">
            <v>cj</v>
          </cell>
          <cell r="D3580">
            <v>5.78</v>
          </cell>
          <cell r="E3580">
            <v>4.55</v>
          </cell>
          <cell r="F3580">
            <v>10.33</v>
          </cell>
        </row>
        <row r="3581">
          <cell r="A3581" t="str">
            <v>692035</v>
          </cell>
          <cell r="B3581" t="str">
            <v>Caixa de emenda ventilada em polipropileno, para até 200 pares</v>
          </cell>
          <cell r="C3581" t="str">
            <v>un</v>
          </cell>
          <cell r="D3581">
            <v>38.450000000000003</v>
          </cell>
          <cell r="E3581">
            <v>16.07</v>
          </cell>
          <cell r="F3581">
            <v>54.52</v>
          </cell>
        </row>
        <row r="3582">
          <cell r="A3582" t="str">
            <v>970101</v>
          </cell>
          <cell r="B3582" t="str">
            <v>Adesivo vinílico, padrão regulamentado, para sinalização de incêndio</v>
          </cell>
          <cell r="C3582" t="str">
            <v>un</v>
          </cell>
          <cell r="D3582">
            <v>14.280000000000001</v>
          </cell>
          <cell r="E3582">
            <v>1.41</v>
          </cell>
          <cell r="F3582">
            <v>15.69</v>
          </cell>
        </row>
        <row r="3583">
          <cell r="A3583" t="str">
            <v>970203</v>
          </cell>
          <cell r="B3583" t="str">
            <v>Placa comemorativa em aço inoxidável escovado</v>
          </cell>
          <cell r="C3583" t="str">
            <v>m²</v>
          </cell>
          <cell r="D3583">
            <v>2761.61</v>
          </cell>
          <cell r="E3583">
            <v>42.78</v>
          </cell>
          <cell r="F3583">
            <v>2804.39</v>
          </cell>
        </row>
        <row r="3584">
          <cell r="A3584" t="str">
            <v>970219</v>
          </cell>
          <cell r="B3584" t="str">
            <v>Placa de identificação em acrílico com texto em vinil</v>
          </cell>
          <cell r="C3584" t="str">
            <v>m²</v>
          </cell>
          <cell r="D3584">
            <v>595.24</v>
          </cell>
          <cell r="E3584">
            <v>42.78</v>
          </cell>
          <cell r="F3584">
            <v>638.02</v>
          </cell>
        </row>
        <row r="3585">
          <cell r="A3585" t="str">
            <v>970221</v>
          </cell>
          <cell r="B3585" t="str">
            <v>Placa de sinalização em PVC para ambientes</v>
          </cell>
          <cell r="C3585" t="str">
            <v>un</v>
          </cell>
          <cell r="D3585">
            <v>98.12</v>
          </cell>
          <cell r="E3585">
            <v>1.76</v>
          </cell>
          <cell r="F3585">
            <v>99.88</v>
          </cell>
        </row>
        <row r="3586">
          <cell r="A3586" t="str">
            <v>970301</v>
          </cell>
          <cell r="B3586" t="str">
            <v>Sinalização com pictograma em tinta acrílica</v>
          </cell>
          <cell r="C3586" t="str">
            <v>un</v>
          </cell>
          <cell r="D3586">
            <v>4.92</v>
          </cell>
          <cell r="E3586">
            <v>24.54</v>
          </cell>
          <cell r="F3586">
            <v>29.46</v>
          </cell>
        </row>
        <row r="3587">
          <cell r="A3587" t="str">
            <v>970401</v>
          </cell>
          <cell r="B3587" t="str">
            <v>Sinalização horizontal com tinta vinílica ou acrílica</v>
          </cell>
          <cell r="C3587" t="str">
            <v>m²</v>
          </cell>
          <cell r="D3587">
            <v>15.52</v>
          </cell>
          <cell r="E3587">
            <v>0</v>
          </cell>
          <cell r="F3587">
            <v>15.52</v>
          </cell>
        </row>
        <row r="3588">
          <cell r="A3588" t="str">
            <v>970402</v>
          </cell>
          <cell r="B3588" t="str">
            <v>Sinalização horizontal com termoplástico tipo Hot-spray</v>
          </cell>
          <cell r="C3588" t="str">
            <v>m²</v>
          </cell>
          <cell r="D3588">
            <v>35.020000000000003</v>
          </cell>
          <cell r="E3588">
            <v>0</v>
          </cell>
          <cell r="F3588">
            <v>35.020000000000003</v>
          </cell>
        </row>
        <row r="3589">
          <cell r="A3589" t="str">
            <v>970510</v>
          </cell>
          <cell r="B3589" t="str">
            <v>Sinalização vertical em placa de aço galvanizada com pintura em esmalte sintético</v>
          </cell>
          <cell r="C3589" t="str">
            <v>m²</v>
          </cell>
          <cell r="D3589">
            <v>520.6</v>
          </cell>
          <cell r="E3589">
            <v>29.8</v>
          </cell>
          <cell r="F3589">
            <v>550.4</v>
          </cell>
        </row>
        <row r="3590">
          <cell r="A3590" t="str">
            <v>970513</v>
          </cell>
          <cell r="B3590" t="str">
            <v>Colocação de placa em suporte de madeira / metálico - solo</v>
          </cell>
          <cell r="C3590" t="str">
            <v>m²</v>
          </cell>
          <cell r="D3590">
            <v>32.4</v>
          </cell>
          <cell r="E3590">
            <v>0</v>
          </cell>
          <cell r="F3590">
            <v>32.4</v>
          </cell>
        </row>
        <row r="3591">
          <cell r="A3591" t="str">
            <v>970514</v>
          </cell>
          <cell r="B3591" t="str">
            <v>Suporte de perfil metálico galvanizado</v>
          </cell>
          <cell r="C3591" t="str">
            <v>kg</v>
          </cell>
          <cell r="D3591">
            <v>14.08</v>
          </cell>
          <cell r="E3591">
            <v>0</v>
          </cell>
          <cell r="F3591">
            <v>14.08</v>
          </cell>
        </row>
        <row r="3592">
          <cell r="A3592" t="str">
            <v>980221</v>
          </cell>
          <cell r="B3592" t="str">
            <v>Banco de madeira com encosto e pés em ferro fundido pintado</v>
          </cell>
          <cell r="C3592" t="str">
            <v>un</v>
          </cell>
          <cell r="D3592">
            <v>251.75</v>
          </cell>
          <cell r="E3592">
            <v>0</v>
          </cell>
          <cell r="F3592">
            <v>251.75</v>
          </cell>
        </row>
        <row r="3593">
          <cell r="A3593" t="str">
            <v>982002</v>
          </cell>
          <cell r="B3593" t="str">
            <v>Capacho em fibra natural</v>
          </cell>
          <cell r="C3593" t="str">
            <v>m²</v>
          </cell>
          <cell r="D3593">
            <v>153.51</v>
          </cell>
          <cell r="E3593">
            <v>3.37</v>
          </cell>
          <cell r="F3593">
            <v>156.88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ables/table1.xml><?xml version="1.0" encoding="utf-8"?>
<table xmlns="http://schemas.openxmlformats.org/spreadsheetml/2006/main" id="1" name="Tabela14" displayName="Tabela14" ref="A12:J19" totalsRowShown="0" headerRowDxfId="42" tableBorderDxfId="41">
  <autoFilter ref="A12:J19"/>
  <tableColumns count="10">
    <tableColumn id="1" name="Coluna1"/>
    <tableColumn id="2" name="Coluna2"/>
    <tableColumn id="3" name="Coluna3"/>
    <tableColumn id="4" name="Coluna4"/>
    <tableColumn id="5" name="Coluna5"/>
    <tableColumn id="6" name="Coluna6" dataDxfId="40"/>
    <tableColumn id="7" name="Coluna7"/>
    <tableColumn id="8" name="Coluna8"/>
    <tableColumn id="9" name="Coluna9"/>
    <tableColumn id="10" name="Coluna10" dataDxfId="39"/>
  </tableColumns>
  <tableStyleInfo name="TableStyleLight8" showFirstColumn="0" showLastColumn="0" showRowStripes="1" showColumnStripes="0"/>
</table>
</file>

<file path=xl/tables/table2.xml><?xml version="1.0" encoding="utf-8"?>
<table xmlns="http://schemas.openxmlformats.org/spreadsheetml/2006/main" id="2" name="Tabela145" displayName="Tabela145" ref="A12:F19" totalsRowShown="0" headerRowDxfId="38" tableBorderDxfId="37">
  <autoFilter ref="A12:F19"/>
  <tableColumns count="6">
    <tableColumn id="1" name="Coluna1"/>
    <tableColumn id="2" name="Coluna2"/>
    <tableColumn id="3" name="Coluna3"/>
    <tableColumn id="4" name="Coluna4"/>
    <tableColumn id="5" name="Coluna5"/>
    <tableColumn id="6" name="Coluna6" dataDxfId="36"/>
  </tableColumns>
  <tableStyleInfo name="TableStyleLight8"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AC355"/>
  <sheetViews>
    <sheetView topLeftCell="A4" zoomScale="150" zoomScaleNormal="150" workbookViewId="0">
      <selection activeCell="C41" sqref="A1:C41"/>
    </sheetView>
  </sheetViews>
  <sheetFormatPr defaultRowHeight="15" x14ac:dyDescent="0.25"/>
  <cols>
    <col min="1" max="1" width="20.7109375" style="48" customWidth="1"/>
    <col min="2" max="2" width="49" style="48" customWidth="1"/>
    <col min="3" max="3" width="27.42578125" style="48" customWidth="1"/>
    <col min="4" max="4" width="1.85546875" style="54" customWidth="1"/>
    <col min="5" max="5" width="33.140625" style="8" customWidth="1"/>
    <col min="6" max="6" width="20.85546875" style="8" customWidth="1"/>
    <col min="7" max="7" width="6.7109375" style="8" customWidth="1"/>
    <col min="8" max="8" width="7.140625" style="54" customWidth="1"/>
    <col min="9" max="9" width="5.7109375" style="54" customWidth="1"/>
    <col min="10" max="10" width="48.42578125" style="54" customWidth="1"/>
    <col min="11" max="11" width="5.7109375" style="54" customWidth="1"/>
    <col min="12" max="12" width="7.140625" style="54" customWidth="1"/>
    <col min="13" max="18" width="5.7109375" style="54" customWidth="1"/>
    <col min="19" max="19" width="6.7109375" style="54" customWidth="1"/>
    <col min="20" max="22" width="5.7109375" style="48" bestFit="1" customWidth="1"/>
    <col min="23" max="16384" width="9.140625" style="48"/>
  </cols>
  <sheetData>
    <row r="1" spans="1:29" ht="21.75" customHeight="1" x14ac:dyDescent="0.25">
      <c r="A1" s="591" t="str">
        <f>[1]PLANILHA_ORÇAMENTÁRIA!$A$1</f>
        <v>PREFEITURA MUNICIPAL DE ITIRAPINA</v>
      </c>
      <c r="B1" s="591"/>
      <c r="C1" s="591"/>
      <c r="D1" s="90"/>
      <c r="E1" s="48" t="s">
        <v>7965</v>
      </c>
      <c r="F1" s="89" t="s">
        <v>7980</v>
      </c>
      <c r="G1" s="80" t="s">
        <v>7973</v>
      </c>
      <c r="H1" s="81">
        <v>0.03</v>
      </c>
      <c r="J1" s="48" t="s">
        <v>7965</v>
      </c>
      <c r="K1" s="80" t="s">
        <v>7973</v>
      </c>
      <c r="L1" s="82">
        <v>0.2034</v>
      </c>
      <c r="M1" s="90"/>
      <c r="N1" s="90"/>
      <c r="O1" s="90"/>
      <c r="P1" s="90"/>
      <c r="Q1" s="90"/>
      <c r="R1" s="90"/>
      <c r="S1" s="90"/>
      <c r="T1" s="90"/>
      <c r="U1" s="90"/>
      <c r="V1" s="90"/>
      <c r="W1" s="90"/>
      <c r="X1" s="90"/>
      <c r="Y1" s="90"/>
      <c r="Z1" s="90"/>
      <c r="AA1" s="90"/>
      <c r="AB1" s="90"/>
      <c r="AC1" s="90"/>
    </row>
    <row r="2" spans="1:29" ht="18" customHeight="1" x14ac:dyDescent="0.25">
      <c r="A2" s="592" t="str">
        <f>[1]PLANILHA_ORÇAMENTÁRIA!$A$2</f>
        <v>Avenida Um, 106 - Centro - CEP 13530-000</v>
      </c>
      <c r="B2" s="592"/>
      <c r="C2" s="592"/>
      <c r="D2" s="90"/>
      <c r="E2" s="48" t="s">
        <v>7965</v>
      </c>
      <c r="F2" s="89" t="s">
        <v>7980</v>
      </c>
      <c r="G2" s="80" t="s">
        <v>7974</v>
      </c>
      <c r="H2" s="82">
        <v>0.04</v>
      </c>
      <c r="J2" s="48" t="s">
        <v>7965</v>
      </c>
      <c r="K2" s="80" t="s">
        <v>7974</v>
      </c>
      <c r="L2" s="82">
        <v>0.22120000000000001</v>
      </c>
      <c r="M2" s="90"/>
      <c r="N2" s="90"/>
      <c r="O2" s="90"/>
      <c r="P2" s="90"/>
      <c r="Q2" s="90"/>
      <c r="R2" s="90"/>
      <c r="S2" s="90"/>
      <c r="T2" s="90"/>
      <c r="U2" s="90"/>
      <c r="V2" s="90"/>
      <c r="W2" s="90"/>
      <c r="X2" s="90"/>
      <c r="Y2" s="90"/>
      <c r="Z2" s="90"/>
      <c r="AA2" s="90"/>
      <c r="AB2" s="90"/>
      <c r="AC2" s="90"/>
    </row>
    <row r="3" spans="1:29" ht="18" customHeight="1" x14ac:dyDescent="0.25">
      <c r="A3" s="74"/>
      <c r="B3" s="74"/>
      <c r="C3" s="74"/>
      <c r="D3" s="90"/>
      <c r="E3" s="48" t="s">
        <v>7965</v>
      </c>
      <c r="F3" s="89" t="s">
        <v>7980</v>
      </c>
      <c r="G3" s="80" t="s">
        <v>7975</v>
      </c>
      <c r="H3" s="82">
        <v>5.5E-2</v>
      </c>
      <c r="J3" s="48" t="s">
        <v>7965</v>
      </c>
      <c r="K3" s="80" t="s">
        <v>7975</v>
      </c>
      <c r="L3" s="82">
        <v>0.25</v>
      </c>
      <c r="M3" s="90"/>
      <c r="N3" s="90"/>
      <c r="O3" s="90"/>
      <c r="P3" s="90"/>
      <c r="Q3" s="90"/>
      <c r="R3" s="90"/>
      <c r="S3" s="90"/>
      <c r="T3" s="90"/>
      <c r="U3" s="90"/>
      <c r="V3" s="90"/>
      <c r="W3" s="90"/>
      <c r="X3" s="90"/>
      <c r="Y3" s="90"/>
      <c r="Z3" s="90"/>
      <c r="AA3" s="90"/>
      <c r="AB3" s="90"/>
      <c r="AC3" s="90"/>
    </row>
    <row r="4" spans="1:29" ht="18" customHeight="1" x14ac:dyDescent="0.25">
      <c r="C4" s="75"/>
      <c r="D4" s="90"/>
      <c r="E4" s="48" t="s">
        <v>7965</v>
      </c>
      <c r="F4" s="89" t="s">
        <v>7981</v>
      </c>
      <c r="G4" s="80" t="s">
        <v>7973</v>
      </c>
      <c r="H4" s="82">
        <v>8.0000000000000002E-3</v>
      </c>
      <c r="J4" s="48" t="s">
        <v>7966</v>
      </c>
      <c r="K4" s="80" t="s">
        <v>7973</v>
      </c>
      <c r="L4" s="82">
        <v>0.19600000000000001</v>
      </c>
      <c r="M4" s="90"/>
      <c r="N4" s="90"/>
      <c r="O4" s="90"/>
      <c r="P4" s="90"/>
      <c r="Q4" s="90"/>
      <c r="R4" s="90"/>
      <c r="S4" s="90"/>
      <c r="T4" s="90"/>
      <c r="U4" s="90"/>
      <c r="V4" s="90"/>
      <c r="W4" s="90"/>
      <c r="X4" s="90"/>
      <c r="Y4" s="90"/>
      <c r="Z4" s="90"/>
      <c r="AA4" s="90"/>
      <c r="AB4" s="90"/>
      <c r="AC4" s="90"/>
    </row>
    <row r="5" spans="1:29" ht="25.5" customHeight="1" x14ac:dyDescent="0.2">
      <c r="A5" s="593" t="s">
        <v>7987</v>
      </c>
      <c r="B5" s="593"/>
      <c r="C5" s="593"/>
      <c r="D5" s="90"/>
      <c r="E5" s="48" t="s">
        <v>7965</v>
      </c>
      <c r="F5" s="89" t="s">
        <v>7981</v>
      </c>
      <c r="G5" s="80" t="s">
        <v>7974</v>
      </c>
      <c r="H5" s="82">
        <v>8.0000000000000002E-3</v>
      </c>
      <c r="J5" s="48" t="s">
        <v>7966</v>
      </c>
      <c r="K5" s="80" t="s">
        <v>7974</v>
      </c>
      <c r="L5" s="82">
        <v>0.2097</v>
      </c>
      <c r="M5" s="90"/>
      <c r="N5" s="90"/>
      <c r="O5" s="90"/>
      <c r="P5" s="90"/>
      <c r="Q5" s="90"/>
      <c r="R5" s="90"/>
      <c r="S5" s="90"/>
      <c r="T5" s="90"/>
      <c r="U5" s="90"/>
      <c r="V5" s="90"/>
      <c r="W5" s="90"/>
      <c r="X5" s="90"/>
      <c r="Y5" s="90"/>
      <c r="Z5" s="90"/>
      <c r="AA5" s="90"/>
      <c r="AB5" s="90"/>
      <c r="AC5" s="90"/>
    </row>
    <row r="6" spans="1:29" ht="15" customHeight="1" x14ac:dyDescent="0.25">
      <c r="B6" s="75"/>
      <c r="C6" s="75"/>
      <c r="D6" s="90"/>
      <c r="E6" s="48" t="s">
        <v>7965</v>
      </c>
      <c r="F6" s="89" t="s">
        <v>7981</v>
      </c>
      <c r="G6" s="80" t="s">
        <v>7975</v>
      </c>
      <c r="H6" s="82">
        <v>0.01</v>
      </c>
      <c r="J6" s="48" t="s">
        <v>7966</v>
      </c>
      <c r="K6" s="80" t="s">
        <v>7975</v>
      </c>
      <c r="L6" s="82">
        <v>0.24229999999999999</v>
      </c>
      <c r="M6" s="90"/>
      <c r="N6" s="90"/>
      <c r="O6" s="90"/>
      <c r="P6" s="90"/>
      <c r="Q6" s="90"/>
      <c r="R6" s="90"/>
      <c r="S6" s="90"/>
      <c r="T6" s="90"/>
      <c r="U6" s="90"/>
      <c r="V6" s="90"/>
      <c r="W6" s="90"/>
      <c r="X6" s="90"/>
      <c r="Y6" s="90"/>
      <c r="Z6" s="90"/>
      <c r="AA6" s="90"/>
      <c r="AB6" s="90"/>
      <c r="AC6" s="90"/>
    </row>
    <row r="7" spans="1:29" x14ac:dyDescent="0.25">
      <c r="A7" s="257" t="s">
        <v>7964</v>
      </c>
      <c r="B7" s="83"/>
      <c r="C7" s="83"/>
      <c r="D7" s="90"/>
      <c r="E7" s="48" t="s">
        <v>7965</v>
      </c>
      <c r="F7" s="89" t="s">
        <v>7976</v>
      </c>
      <c r="G7" s="80" t="s">
        <v>7973</v>
      </c>
      <c r="H7" s="82">
        <v>9.7000000000000003E-3</v>
      </c>
      <c r="J7" s="48" t="s">
        <v>7967</v>
      </c>
      <c r="K7" s="80" t="s">
        <v>7973</v>
      </c>
      <c r="L7" s="82">
        <v>0.20760000000000001</v>
      </c>
      <c r="M7" s="90"/>
      <c r="N7" s="90"/>
      <c r="O7" s="90"/>
      <c r="P7" s="90"/>
      <c r="Q7" s="90"/>
      <c r="R7" s="90"/>
      <c r="S7" s="90"/>
      <c r="T7" s="90"/>
      <c r="U7" s="90"/>
      <c r="V7" s="90"/>
      <c r="W7" s="90"/>
      <c r="X7" s="90"/>
      <c r="Y7" s="90"/>
      <c r="Z7" s="90"/>
      <c r="AA7" s="90"/>
      <c r="AB7" s="90"/>
      <c r="AC7" s="90"/>
    </row>
    <row r="8" spans="1:29" ht="15" customHeight="1" x14ac:dyDescent="0.25">
      <c r="A8" s="258" t="s">
        <v>7957</v>
      </c>
      <c r="B8" s="541" t="s">
        <v>25016</v>
      </c>
      <c r="C8" s="74"/>
      <c r="D8" s="90"/>
      <c r="E8" s="48" t="s">
        <v>7965</v>
      </c>
      <c r="F8" s="89" t="s">
        <v>7976</v>
      </c>
      <c r="G8" s="80" t="s">
        <v>7974</v>
      </c>
      <c r="H8" s="82">
        <v>1.2699999999999999E-2</v>
      </c>
      <c r="J8" s="48" t="s">
        <v>7967</v>
      </c>
      <c r="K8" s="80" t="s">
        <v>7974</v>
      </c>
      <c r="L8" s="82">
        <v>0.24179999999999999</v>
      </c>
      <c r="M8" s="90"/>
      <c r="N8" s="90"/>
      <c r="O8" s="90"/>
      <c r="P8" s="90"/>
      <c r="Q8" s="90"/>
      <c r="R8" s="90"/>
      <c r="S8" s="90"/>
      <c r="T8" s="90"/>
      <c r="U8" s="90"/>
      <c r="V8" s="90"/>
      <c r="W8" s="90"/>
      <c r="X8" s="90"/>
      <c r="Y8" s="90"/>
      <c r="Z8" s="90"/>
      <c r="AA8" s="90"/>
      <c r="AB8" s="90"/>
      <c r="AC8" s="90"/>
    </row>
    <row r="9" spans="1:29" x14ac:dyDescent="0.25">
      <c r="A9" s="84" t="str">
        <f>"Data da Elaboração: "&amp;MID(B30,12,50)</f>
        <v xml:space="preserve">Data da Elaboração: </v>
      </c>
      <c r="B9" s="4"/>
      <c r="D9" s="90"/>
      <c r="E9" s="48" t="s">
        <v>7965</v>
      </c>
      <c r="F9" s="89" t="s">
        <v>7976</v>
      </c>
      <c r="G9" s="80" t="s">
        <v>7975</v>
      </c>
      <c r="H9" s="82">
        <v>1.2699999999999999E-2</v>
      </c>
      <c r="J9" s="48" t="s">
        <v>7967</v>
      </c>
      <c r="K9" s="80" t="s">
        <v>7975</v>
      </c>
      <c r="L9" s="82">
        <v>0.26440000000000002</v>
      </c>
      <c r="M9" s="90"/>
      <c r="N9" s="90"/>
      <c r="O9" s="90"/>
      <c r="P9" s="90"/>
      <c r="Q9" s="90"/>
      <c r="R9" s="90"/>
      <c r="S9" s="90"/>
      <c r="T9" s="90"/>
      <c r="U9" s="90"/>
      <c r="V9" s="90"/>
      <c r="W9" s="90"/>
      <c r="X9" s="90"/>
      <c r="Y9" s="90"/>
      <c r="Z9" s="90"/>
      <c r="AA9" s="90"/>
      <c r="AB9" s="90"/>
      <c r="AC9" s="90"/>
    </row>
    <row r="10" spans="1:29" ht="63" customHeight="1" x14ac:dyDescent="0.25">
      <c r="A10" s="258" t="s">
        <v>14574</v>
      </c>
      <c r="B10" s="598" t="s">
        <v>14599</v>
      </c>
      <c r="C10" s="598"/>
      <c r="D10" s="90"/>
      <c r="E10" s="48" t="s">
        <v>7965</v>
      </c>
      <c r="F10" s="89" t="s">
        <v>7978</v>
      </c>
      <c r="G10" s="80" t="s">
        <v>7973</v>
      </c>
      <c r="H10" s="82">
        <v>5.8999999999999999E-3</v>
      </c>
      <c r="J10" s="48" t="s">
        <v>7968</v>
      </c>
      <c r="K10" s="80" t="s">
        <v>7973</v>
      </c>
      <c r="L10" s="82">
        <v>0.24</v>
      </c>
      <c r="M10" s="90"/>
      <c r="N10" s="90"/>
      <c r="O10" s="90"/>
      <c r="P10" s="90"/>
      <c r="Q10" s="90"/>
      <c r="R10" s="90"/>
      <c r="S10" s="90"/>
      <c r="T10" s="90"/>
      <c r="U10" s="90"/>
      <c r="V10" s="90"/>
      <c r="W10" s="90"/>
      <c r="X10" s="90"/>
      <c r="Y10" s="90"/>
      <c r="Z10" s="90"/>
      <c r="AA10" s="90"/>
      <c r="AB10" s="90"/>
      <c r="AC10" s="90"/>
    </row>
    <row r="11" spans="1:29" ht="15.75" thickBot="1" x14ac:dyDescent="0.3">
      <c r="A11" s="84"/>
      <c r="D11" s="90"/>
      <c r="E11" s="48" t="s">
        <v>7965</v>
      </c>
      <c r="F11" s="89" t="s">
        <v>7978</v>
      </c>
      <c r="G11" s="80" t="s">
        <v>7974</v>
      </c>
      <c r="H11" s="82">
        <v>1.23E-2</v>
      </c>
      <c r="J11" s="48" t="s">
        <v>7968</v>
      </c>
      <c r="K11" s="80" t="s">
        <v>7974</v>
      </c>
      <c r="L11" s="82">
        <v>0.25840000000000002</v>
      </c>
      <c r="M11" s="90"/>
      <c r="N11" s="90"/>
      <c r="O11" s="90"/>
      <c r="P11" s="90"/>
      <c r="Q11" s="90"/>
      <c r="R11" s="90"/>
      <c r="S11" s="90"/>
      <c r="T11" s="90"/>
      <c r="U11" s="90"/>
      <c r="V11" s="90"/>
      <c r="W11" s="90"/>
      <c r="X11" s="90"/>
      <c r="Y11" s="90"/>
      <c r="Z11" s="90"/>
      <c r="AA11" s="90"/>
      <c r="AB11" s="90"/>
      <c r="AC11" s="90"/>
    </row>
    <row r="12" spans="1:29" x14ac:dyDescent="0.25">
      <c r="A12" s="594" t="s">
        <v>7958</v>
      </c>
      <c r="B12" s="595"/>
      <c r="C12" s="596"/>
      <c r="D12" s="90"/>
      <c r="E12" s="48" t="s">
        <v>7965</v>
      </c>
      <c r="F12" s="89" t="s">
        <v>7978</v>
      </c>
      <c r="G12" s="80" t="s">
        <v>7975</v>
      </c>
      <c r="H12" s="82">
        <v>1.3899999999999999E-2</v>
      </c>
      <c r="J12" s="48" t="s">
        <v>7968</v>
      </c>
      <c r="K12" s="80" t="s">
        <v>7975</v>
      </c>
      <c r="L12" s="82">
        <v>0.27860000000000001</v>
      </c>
      <c r="M12" s="90"/>
      <c r="N12" s="90"/>
      <c r="O12" s="90"/>
      <c r="P12" s="90"/>
      <c r="Q12" s="90"/>
      <c r="R12" s="90"/>
      <c r="S12" s="90"/>
      <c r="T12" s="90"/>
      <c r="U12" s="90"/>
      <c r="V12" s="90"/>
      <c r="W12" s="90"/>
      <c r="X12" s="90"/>
      <c r="Y12" s="90"/>
      <c r="Z12" s="90"/>
      <c r="AA12" s="90"/>
      <c r="AB12" s="90"/>
      <c r="AC12" s="90"/>
    </row>
    <row r="13" spans="1:29" ht="32.25" customHeight="1" x14ac:dyDescent="0.25">
      <c r="A13" s="259" t="s">
        <v>27</v>
      </c>
      <c r="B13" s="260" t="s">
        <v>7965</v>
      </c>
      <c r="C13" s="261" t="s">
        <v>7972</v>
      </c>
      <c r="D13" s="90"/>
      <c r="E13" s="48" t="s">
        <v>7965</v>
      </c>
      <c r="F13" s="89" t="s">
        <v>7979</v>
      </c>
      <c r="G13" s="80" t="s">
        <v>7973</v>
      </c>
      <c r="H13" s="82">
        <v>6.1600000000000002E-2</v>
      </c>
      <c r="J13" s="48" t="s">
        <v>7969</v>
      </c>
      <c r="K13" s="80" t="s">
        <v>7973</v>
      </c>
      <c r="L13" s="82">
        <v>0.22800000000000001</v>
      </c>
      <c r="M13" s="90"/>
      <c r="N13" s="90"/>
      <c r="O13" s="90"/>
      <c r="P13" s="90"/>
      <c r="Q13" s="90"/>
      <c r="R13" s="90"/>
      <c r="S13" s="90"/>
      <c r="T13" s="90"/>
      <c r="U13" s="90"/>
      <c r="V13" s="90"/>
      <c r="W13" s="90"/>
      <c r="X13" s="90"/>
      <c r="Y13" s="90"/>
      <c r="Z13" s="90"/>
      <c r="AA13" s="90"/>
      <c r="AB13" s="90"/>
      <c r="AC13" s="90"/>
    </row>
    <row r="14" spans="1:29" x14ac:dyDescent="0.25">
      <c r="A14" s="259" t="s">
        <v>26</v>
      </c>
      <c r="B14" s="262" t="s">
        <v>7971</v>
      </c>
      <c r="C14" s="263" t="s">
        <v>7973</v>
      </c>
      <c r="D14" s="90"/>
      <c r="E14" s="48" t="s">
        <v>7965</v>
      </c>
      <c r="F14" s="89" t="s">
        <v>7979</v>
      </c>
      <c r="G14" s="80" t="s">
        <v>7974</v>
      </c>
      <c r="H14" s="82">
        <v>7.3999999999999996E-2</v>
      </c>
      <c r="J14" s="48" t="s">
        <v>7969</v>
      </c>
      <c r="K14" s="80" t="s">
        <v>7974</v>
      </c>
      <c r="L14" s="82">
        <v>0.27479999999999999</v>
      </c>
      <c r="M14" s="90"/>
      <c r="N14" s="90"/>
      <c r="O14" s="90"/>
      <c r="P14" s="90"/>
      <c r="Q14" s="90"/>
      <c r="R14" s="90"/>
      <c r="S14" s="90"/>
      <c r="T14" s="90"/>
      <c r="U14" s="90"/>
      <c r="V14" s="90"/>
      <c r="W14" s="90"/>
      <c r="X14" s="90"/>
      <c r="Y14" s="90"/>
      <c r="Z14" s="90"/>
      <c r="AA14" s="90"/>
      <c r="AB14" s="90"/>
      <c r="AC14" s="90"/>
    </row>
    <row r="15" spans="1:29" ht="15" customHeight="1" x14ac:dyDescent="0.25">
      <c r="A15" s="264" t="s">
        <v>7959</v>
      </c>
      <c r="B15" s="265" t="s">
        <v>2</v>
      </c>
      <c r="C15" s="266" t="s">
        <v>7960</v>
      </c>
      <c r="D15" s="90"/>
      <c r="E15" s="48" t="s">
        <v>7965</v>
      </c>
      <c r="F15" s="89" t="s">
        <v>7979</v>
      </c>
      <c r="G15" s="80" t="s">
        <v>7975</v>
      </c>
      <c r="H15" s="82">
        <v>8.9599999999999999E-2</v>
      </c>
      <c r="J15" s="48" t="s">
        <v>7969</v>
      </c>
      <c r="K15" s="80" t="s">
        <v>7975</v>
      </c>
      <c r="L15" s="82">
        <v>0.3095</v>
      </c>
      <c r="M15" s="90"/>
      <c r="N15" s="90"/>
      <c r="O15" s="90"/>
      <c r="P15" s="90"/>
      <c r="Q15" s="90"/>
      <c r="R15" s="90"/>
      <c r="S15" s="90"/>
      <c r="T15" s="90"/>
      <c r="U15" s="90"/>
      <c r="V15" s="90"/>
      <c r="W15" s="90"/>
      <c r="X15" s="90"/>
      <c r="Y15" s="90"/>
      <c r="Z15" s="90"/>
      <c r="AA15" s="90"/>
      <c r="AB15" s="90"/>
      <c r="AC15" s="90"/>
    </row>
    <row r="16" spans="1:29" ht="15" customHeight="1" x14ac:dyDescent="0.25">
      <c r="A16" s="267" t="s">
        <v>25</v>
      </c>
      <c r="B16" s="268" t="s">
        <v>7980</v>
      </c>
      <c r="C16" s="269">
        <f>SUMPRODUCT(($E$1:$E$76=$B$13)*($F$1:$F$76=B16)*($G$1:$G$76=$C$14)*($H$1:$H$76))</f>
        <v>0.03</v>
      </c>
      <c r="D16" s="90"/>
      <c r="E16" s="48" t="s">
        <v>7966</v>
      </c>
      <c r="F16" s="89" t="s">
        <v>7980</v>
      </c>
      <c r="G16" s="80" t="s">
        <v>7973</v>
      </c>
      <c r="H16" s="82">
        <v>3.7999999999999999E-2</v>
      </c>
      <c r="J16" s="48"/>
      <c r="K16" s="80"/>
      <c r="L16" s="82"/>
      <c r="M16" s="90"/>
      <c r="N16" s="90"/>
      <c r="O16" s="90"/>
      <c r="P16" s="90"/>
      <c r="Q16" s="90"/>
      <c r="R16" s="90"/>
      <c r="S16" s="90"/>
      <c r="T16" s="90"/>
      <c r="U16" s="90"/>
      <c r="V16" s="90"/>
      <c r="W16" s="90"/>
      <c r="X16" s="90"/>
      <c r="Y16" s="90"/>
      <c r="Z16" s="90"/>
      <c r="AA16" s="90"/>
      <c r="AB16" s="90"/>
      <c r="AC16" s="90"/>
    </row>
    <row r="17" spans="1:29" ht="15" customHeight="1" x14ac:dyDescent="0.25">
      <c r="A17" s="267" t="s">
        <v>7977</v>
      </c>
      <c r="B17" s="268" t="s">
        <v>7981</v>
      </c>
      <c r="C17" s="269">
        <f>SUMPRODUCT(($E$1:$E$76=$B$13)*($F$1:$F$76=B17)*($G$1:$G$76=$C$14)*($H$1:$H$76))</f>
        <v>8.0000000000000002E-3</v>
      </c>
      <c r="D17" s="90"/>
      <c r="E17" s="48" t="s">
        <v>7966</v>
      </c>
      <c r="F17" s="89" t="s">
        <v>7980</v>
      </c>
      <c r="G17" s="80" t="s">
        <v>7974</v>
      </c>
      <c r="H17" s="82">
        <v>4.0099999999999997E-2</v>
      </c>
      <c r="J17" s="48" t="s">
        <v>7970</v>
      </c>
      <c r="K17" s="80"/>
      <c r="L17" s="82"/>
      <c r="M17" s="90"/>
      <c r="N17" s="90"/>
      <c r="O17" s="90"/>
      <c r="P17" s="90"/>
      <c r="Q17" s="90"/>
      <c r="R17" s="90"/>
      <c r="S17" s="90"/>
      <c r="T17" s="90"/>
      <c r="U17" s="90"/>
      <c r="V17" s="90"/>
      <c r="W17" s="90"/>
      <c r="X17" s="90"/>
      <c r="Y17" s="90"/>
      <c r="Z17" s="90"/>
      <c r="AA17" s="90"/>
      <c r="AB17" s="90"/>
      <c r="AC17" s="90"/>
    </row>
    <row r="18" spans="1:29" ht="15" customHeight="1" x14ac:dyDescent="0.25">
      <c r="A18" s="267" t="s">
        <v>7961</v>
      </c>
      <c r="B18" s="268" t="s">
        <v>7976</v>
      </c>
      <c r="C18" s="269">
        <f>SUMPRODUCT(($E$1:$E$76=$B$13)*($F$1:$F$76=B18)*($G$1:$G$76=$C$14)*($H$1:$H$76))</f>
        <v>9.7000000000000003E-3</v>
      </c>
      <c r="D18" s="90"/>
      <c r="E18" s="48" t="s">
        <v>7966</v>
      </c>
      <c r="F18" s="89" t="s">
        <v>7980</v>
      </c>
      <c r="G18" s="80" t="s">
        <v>7975</v>
      </c>
      <c r="H18" s="82">
        <v>4.6699999999999998E-2</v>
      </c>
      <c r="J18" s="48" t="s">
        <v>7971</v>
      </c>
      <c r="K18" s="80"/>
      <c r="L18" s="82"/>
      <c r="M18" s="90"/>
      <c r="N18" s="90"/>
      <c r="O18" s="90"/>
      <c r="P18" s="90"/>
      <c r="Q18" s="90"/>
      <c r="R18" s="90"/>
      <c r="S18" s="90"/>
      <c r="T18" s="90"/>
      <c r="U18" s="90"/>
      <c r="V18" s="90"/>
      <c r="W18" s="90"/>
      <c r="X18" s="90"/>
      <c r="Y18" s="90"/>
      <c r="Z18" s="90"/>
      <c r="AA18" s="90"/>
      <c r="AB18" s="90"/>
      <c r="AC18" s="90"/>
    </row>
    <row r="19" spans="1:29" ht="15" customHeight="1" x14ac:dyDescent="0.25">
      <c r="A19" s="267" t="s">
        <v>24</v>
      </c>
      <c r="B19" s="268" t="s">
        <v>7978</v>
      </c>
      <c r="C19" s="269">
        <f>SUMPRODUCT(($E$1:$E$76=$B$13)*($F$1:$F$76=B19)*($G$1:$G$76=$C$14)*($H$1:$H$76))</f>
        <v>5.8999999999999999E-3</v>
      </c>
      <c r="D19" s="90"/>
      <c r="E19" s="48" t="s">
        <v>7966</v>
      </c>
      <c r="F19" s="89" t="s">
        <v>7981</v>
      </c>
      <c r="G19" s="80" t="s">
        <v>7973</v>
      </c>
      <c r="H19" s="82">
        <v>3.2000000000000002E-3</v>
      </c>
      <c r="J19" s="48"/>
      <c r="K19" s="80"/>
      <c r="L19" s="82"/>
      <c r="M19" s="90"/>
      <c r="N19" s="90"/>
      <c r="O19" s="90"/>
      <c r="P19" s="90"/>
      <c r="Q19" s="90"/>
      <c r="R19" s="90"/>
      <c r="S19" s="90"/>
      <c r="T19" s="90"/>
      <c r="U19" s="90"/>
      <c r="V19" s="90"/>
      <c r="W19" s="90"/>
      <c r="X19" s="90"/>
      <c r="Y19" s="90"/>
      <c r="Z19" s="90"/>
      <c r="AA19" s="90"/>
      <c r="AB19" s="90"/>
      <c r="AC19" s="90"/>
    </row>
    <row r="20" spans="1:29" ht="15" customHeight="1" x14ac:dyDescent="0.25">
      <c r="A20" s="267" t="s">
        <v>20</v>
      </c>
      <c r="B20" s="268" t="s">
        <v>7979</v>
      </c>
      <c r="C20" s="269">
        <f>SUMPRODUCT(($E$1:$E$76=$B$13)*($F$1:$F$76=B20)*($G$1:$G$76=$C$14)*($H$1:$H$76))</f>
        <v>6.1600000000000002E-2</v>
      </c>
      <c r="D20" s="90"/>
      <c r="E20" s="48" t="s">
        <v>7966</v>
      </c>
      <c r="F20" s="89" t="s">
        <v>7981</v>
      </c>
      <c r="G20" s="80" t="s">
        <v>7974</v>
      </c>
      <c r="H20" s="82">
        <v>4.0000000000000001E-3</v>
      </c>
      <c r="J20" s="48" t="s">
        <v>7973</v>
      </c>
      <c r="K20" s="80"/>
      <c r="L20" s="82"/>
      <c r="M20" s="90"/>
      <c r="N20" s="90"/>
      <c r="O20" s="90"/>
      <c r="P20" s="90"/>
      <c r="Q20" s="90"/>
      <c r="R20" s="90"/>
      <c r="S20" s="90"/>
      <c r="T20" s="90"/>
      <c r="U20" s="90"/>
      <c r="V20" s="90"/>
      <c r="W20" s="90"/>
      <c r="X20" s="90"/>
      <c r="Y20" s="90"/>
      <c r="Z20" s="90"/>
      <c r="AA20" s="90"/>
      <c r="AB20" s="90"/>
      <c r="AC20" s="90"/>
    </row>
    <row r="21" spans="1:29" ht="15" customHeight="1" x14ac:dyDescent="0.25">
      <c r="A21" s="267" t="s">
        <v>7962</v>
      </c>
      <c r="B21" s="268" t="s">
        <v>7963</v>
      </c>
      <c r="C21" s="270">
        <f>C22+C23+C24+C25</f>
        <v>8.6499999999999994E-2</v>
      </c>
      <c r="D21" s="90"/>
      <c r="E21" s="48" t="s">
        <v>7966</v>
      </c>
      <c r="F21" s="89" t="s">
        <v>7981</v>
      </c>
      <c r="G21" s="80" t="s">
        <v>7975</v>
      </c>
      <c r="H21" s="82">
        <v>7.4000000000000003E-3</v>
      </c>
      <c r="J21" s="48" t="s">
        <v>7974</v>
      </c>
      <c r="K21" s="80"/>
      <c r="L21" s="82"/>
      <c r="M21" s="90"/>
      <c r="N21" s="90"/>
      <c r="O21" s="90"/>
      <c r="P21" s="90"/>
      <c r="Q21" s="90"/>
      <c r="R21" s="90"/>
      <c r="S21" s="90"/>
      <c r="T21" s="90"/>
      <c r="U21" s="90"/>
      <c r="V21" s="90"/>
      <c r="W21" s="90"/>
      <c r="X21" s="90"/>
      <c r="Y21" s="90"/>
      <c r="Z21" s="90"/>
      <c r="AA21" s="90"/>
      <c r="AB21" s="90"/>
      <c r="AC21" s="90"/>
    </row>
    <row r="22" spans="1:29" ht="15" customHeight="1" x14ac:dyDescent="0.25">
      <c r="A22" s="271"/>
      <c r="B22" s="272" t="s">
        <v>23</v>
      </c>
      <c r="C22" s="273">
        <v>6.4999999999999997E-3</v>
      </c>
      <c r="D22" s="90"/>
      <c r="E22" s="48" t="s">
        <v>7966</v>
      </c>
      <c r="F22" s="89" t="s">
        <v>7976</v>
      </c>
      <c r="G22" s="80" t="s">
        <v>7973</v>
      </c>
      <c r="H22" s="82">
        <v>5.0000000000000001E-3</v>
      </c>
      <c r="J22" s="48" t="s">
        <v>7975</v>
      </c>
      <c r="K22" s="80"/>
      <c r="L22" s="82"/>
      <c r="M22" s="90"/>
      <c r="N22" s="90"/>
      <c r="O22" s="90"/>
      <c r="P22" s="90"/>
      <c r="Q22" s="90"/>
      <c r="R22" s="90"/>
      <c r="S22" s="90"/>
      <c r="T22" s="90"/>
      <c r="U22" s="90"/>
      <c r="V22" s="90"/>
      <c r="W22" s="90"/>
      <c r="X22" s="90"/>
      <c r="Y22" s="90"/>
      <c r="Z22" s="90"/>
      <c r="AA22" s="90"/>
      <c r="AB22" s="90"/>
      <c r="AC22" s="90"/>
    </row>
    <row r="23" spans="1:29" ht="15" customHeight="1" x14ac:dyDescent="0.25">
      <c r="A23" s="271"/>
      <c r="B23" s="272" t="s">
        <v>22</v>
      </c>
      <c r="C23" s="273">
        <v>0.03</v>
      </c>
      <c r="D23" s="90"/>
      <c r="E23" s="48" t="s">
        <v>7966</v>
      </c>
      <c r="F23" s="89" t="s">
        <v>7976</v>
      </c>
      <c r="G23" s="80" t="s">
        <v>7974</v>
      </c>
      <c r="H23" s="82">
        <v>5.5999999999999999E-3</v>
      </c>
      <c r="J23" s="79"/>
      <c r="K23" s="80"/>
      <c r="L23" s="80"/>
      <c r="M23" s="90"/>
      <c r="N23" s="90"/>
      <c r="O23" s="90"/>
      <c r="P23" s="90"/>
      <c r="Q23" s="90"/>
      <c r="R23" s="90"/>
      <c r="S23" s="90"/>
      <c r="T23" s="90"/>
      <c r="U23" s="90"/>
      <c r="V23" s="90"/>
      <c r="W23" s="90"/>
      <c r="X23" s="90"/>
      <c r="Y23" s="90"/>
      <c r="Z23" s="90"/>
      <c r="AA23" s="90"/>
      <c r="AB23" s="90"/>
      <c r="AC23" s="90"/>
    </row>
    <row r="24" spans="1:29" ht="15" customHeight="1" x14ac:dyDescent="0.25">
      <c r="A24" s="271"/>
      <c r="B24" s="272" t="s">
        <v>21</v>
      </c>
      <c r="C24" s="270">
        <v>0.05</v>
      </c>
      <c r="D24" s="90"/>
      <c r="E24" s="48" t="s">
        <v>7966</v>
      </c>
      <c r="F24" s="89" t="s">
        <v>7976</v>
      </c>
      <c r="G24" s="80" t="s">
        <v>7975</v>
      </c>
      <c r="H24" s="82">
        <v>9.7000000000000003E-3</v>
      </c>
      <c r="J24" s="48" t="s">
        <v>7965</v>
      </c>
      <c r="K24" s="80"/>
      <c r="L24" s="80"/>
      <c r="M24" s="90"/>
      <c r="N24" s="90"/>
      <c r="O24" s="90"/>
      <c r="P24" s="90"/>
      <c r="Q24" s="90"/>
      <c r="R24" s="90"/>
      <c r="S24" s="90"/>
      <c r="T24" s="90"/>
      <c r="U24" s="90"/>
      <c r="V24" s="90"/>
      <c r="W24" s="90"/>
      <c r="X24" s="90"/>
      <c r="Y24" s="90"/>
      <c r="Z24" s="90"/>
      <c r="AA24" s="90"/>
      <c r="AB24" s="90"/>
      <c r="AC24" s="90"/>
    </row>
    <row r="25" spans="1:29" ht="15" customHeight="1" x14ac:dyDescent="0.25">
      <c r="A25" s="271"/>
      <c r="B25" s="274" t="s">
        <v>7982</v>
      </c>
      <c r="C25" s="273">
        <v>0</v>
      </c>
      <c r="D25" s="90"/>
      <c r="E25" s="48" t="s">
        <v>7966</v>
      </c>
      <c r="F25" s="89" t="s">
        <v>7978</v>
      </c>
      <c r="G25" s="80" t="s">
        <v>7973</v>
      </c>
      <c r="H25" s="82">
        <v>1.0200000000000001E-2</v>
      </c>
      <c r="J25" s="48" t="s">
        <v>7966</v>
      </c>
      <c r="K25" s="80"/>
      <c r="L25" s="80"/>
      <c r="M25" s="90"/>
      <c r="N25" s="90"/>
      <c r="O25" s="90"/>
      <c r="P25" s="90"/>
      <c r="Q25" s="90"/>
      <c r="R25" s="90"/>
      <c r="S25" s="90"/>
      <c r="T25" s="90"/>
      <c r="U25" s="90"/>
      <c r="V25" s="90"/>
      <c r="W25" s="90"/>
      <c r="X25" s="90"/>
      <c r="Y25" s="90"/>
      <c r="Z25" s="90"/>
      <c r="AA25" s="90"/>
      <c r="AB25" s="90"/>
      <c r="AC25" s="90"/>
    </row>
    <row r="26" spans="1:29" ht="15.75" thickBot="1" x14ac:dyDescent="0.3">
      <c r="A26" s="91" t="s">
        <v>7983</v>
      </c>
      <c r="B26" s="92" t="str">
        <f>IF(C26&gt;=SUMPRODUCT(($J$1:$J$15=B13)*($K$1:$K$15=C14)*($L$1:$L$15)),"OK","NÃO OK")</f>
        <v>OK</v>
      </c>
      <c r="C26" s="85">
        <f>(((1+C16+C17+C18)*(1+C19)*(1+C20))/(1-C21))-1</f>
        <v>0.22470000000000001</v>
      </c>
      <c r="D26" s="90"/>
      <c r="E26" s="48" t="s">
        <v>7966</v>
      </c>
      <c r="F26" s="89" t="s">
        <v>7978</v>
      </c>
      <c r="G26" s="80" t="s">
        <v>7974</v>
      </c>
      <c r="H26" s="82">
        <v>1.11E-2</v>
      </c>
      <c r="J26" s="48" t="s">
        <v>7967</v>
      </c>
      <c r="K26" s="80"/>
      <c r="L26" s="80"/>
      <c r="M26" s="90"/>
      <c r="N26" s="90"/>
      <c r="O26" s="90"/>
      <c r="P26" s="90"/>
      <c r="Q26" s="90"/>
      <c r="R26" s="90"/>
      <c r="S26" s="90"/>
      <c r="T26" s="90"/>
      <c r="U26" s="90"/>
      <c r="V26" s="90"/>
      <c r="W26" s="90"/>
      <c r="X26" s="90"/>
      <c r="Y26" s="90"/>
      <c r="Z26" s="90"/>
      <c r="AA26" s="90"/>
      <c r="AB26" s="90"/>
      <c r="AC26" s="90"/>
    </row>
    <row r="27" spans="1:29" ht="15" customHeight="1" x14ac:dyDescent="0.25">
      <c r="C27" s="86"/>
      <c r="D27" s="90"/>
      <c r="E27" s="48" t="s">
        <v>7966</v>
      </c>
      <c r="F27" s="89" t="s">
        <v>7978</v>
      </c>
      <c r="G27" s="80" t="s">
        <v>7975</v>
      </c>
      <c r="H27" s="82">
        <v>1.21E-2</v>
      </c>
      <c r="J27" s="48" t="s">
        <v>7968</v>
      </c>
      <c r="K27" s="80"/>
      <c r="L27" s="80"/>
      <c r="M27" s="90"/>
      <c r="N27" s="90"/>
      <c r="O27" s="90"/>
      <c r="P27" s="90"/>
      <c r="Q27" s="90"/>
      <c r="R27" s="90"/>
      <c r="S27" s="90"/>
      <c r="T27" s="90"/>
      <c r="U27" s="90"/>
      <c r="V27" s="90"/>
      <c r="W27" s="90"/>
      <c r="X27" s="90"/>
      <c r="Y27" s="90"/>
      <c r="Z27" s="90"/>
      <c r="AA27" s="90"/>
      <c r="AB27" s="90"/>
      <c r="AC27" s="90"/>
    </row>
    <row r="28" spans="1:29" ht="46.5" customHeight="1" x14ac:dyDescent="0.25">
      <c r="A28" s="597" t="str">
        <f>IF(B14="Sim","Declaramos sob pena da Lei que a alternativa adotada pela Prefeitura do Municipio de Itirapina é COM Desoneração e que esta é a mais vantajosa para a Administração Pública.","Declaramos sob pena da Lei que a alternativa adotada pela Prefeitura do Municipio de Itirapina é COM Desoneração e que esta é a mais vantajosa para a Administração Pública.")</f>
        <v>Declaramos sob pena da Lei que a alternativa adotada pela Prefeitura do Municipio de Itirapina é COM Desoneração e que esta é a mais vantajosa para a Administração Pública.</v>
      </c>
      <c r="B28" s="597"/>
      <c r="C28" s="597"/>
      <c r="D28" s="90"/>
      <c r="E28" s="48" t="s">
        <v>7966</v>
      </c>
      <c r="F28" s="89" t="s">
        <v>7979</v>
      </c>
      <c r="G28" s="80" t="s">
        <v>7973</v>
      </c>
      <c r="H28" s="82">
        <v>6.6400000000000001E-2</v>
      </c>
      <c r="J28" s="48" t="s">
        <v>7969</v>
      </c>
      <c r="K28" s="80"/>
      <c r="L28" s="80"/>
      <c r="M28" s="90"/>
      <c r="N28" s="90"/>
      <c r="O28" s="90"/>
      <c r="P28" s="90"/>
      <c r="Q28" s="90"/>
      <c r="R28" s="90"/>
      <c r="S28" s="90"/>
      <c r="T28" s="90"/>
      <c r="U28" s="90"/>
      <c r="V28" s="90"/>
      <c r="W28" s="90"/>
      <c r="X28" s="90"/>
      <c r="Y28" s="90"/>
      <c r="Z28" s="90"/>
      <c r="AA28" s="90"/>
      <c r="AB28" s="90"/>
      <c r="AC28" s="90"/>
    </row>
    <row r="29" spans="1:29" ht="15" customHeight="1" x14ac:dyDescent="0.25">
      <c r="A29" s="225"/>
      <c r="B29" s="225"/>
      <c r="C29" s="225"/>
      <c r="D29" s="90"/>
      <c r="E29" s="48" t="s">
        <v>7966</v>
      </c>
      <c r="F29" s="89" t="s">
        <v>7979</v>
      </c>
      <c r="G29" s="80" t="s">
        <v>7974</v>
      </c>
      <c r="H29" s="82">
        <v>7.2999999999999995E-2</v>
      </c>
      <c r="J29" s="79"/>
      <c r="K29" s="80"/>
      <c r="L29" s="80"/>
      <c r="M29" s="90"/>
      <c r="N29" s="90"/>
      <c r="O29" s="90"/>
      <c r="P29" s="90"/>
      <c r="Q29" s="90"/>
      <c r="R29" s="90"/>
      <c r="S29" s="90"/>
      <c r="T29" s="90"/>
      <c r="U29" s="90"/>
      <c r="V29" s="90"/>
      <c r="W29" s="90"/>
      <c r="X29" s="90"/>
      <c r="Y29" s="90"/>
      <c r="Z29" s="90"/>
      <c r="AA29" s="90"/>
      <c r="AB29" s="90"/>
      <c r="AC29" s="90"/>
    </row>
    <row r="30" spans="1:29" ht="15" customHeight="1" x14ac:dyDescent="0.25">
      <c r="A30" s="225"/>
      <c r="B30" s="78"/>
      <c r="C30" s="225"/>
      <c r="D30" s="90"/>
      <c r="E30" s="48" t="s">
        <v>7967</v>
      </c>
      <c r="F30" s="89" t="s">
        <v>7980</v>
      </c>
      <c r="G30" s="80" t="s">
        <v>7973</v>
      </c>
      <c r="H30" s="82">
        <v>3.4299999999999997E-2</v>
      </c>
      <c r="J30" s="79"/>
      <c r="K30" s="80"/>
      <c r="L30" s="80"/>
      <c r="M30" s="90"/>
      <c r="N30" s="90"/>
      <c r="O30" s="90"/>
      <c r="P30" s="90"/>
      <c r="Q30" s="90"/>
      <c r="R30" s="90"/>
      <c r="S30" s="90"/>
      <c r="T30" s="90"/>
      <c r="U30" s="90"/>
      <c r="V30" s="90"/>
      <c r="W30" s="90"/>
      <c r="X30" s="90"/>
      <c r="Y30" s="90"/>
      <c r="Z30" s="90"/>
      <c r="AA30" s="90"/>
      <c r="AB30" s="90"/>
      <c r="AC30" s="90"/>
    </row>
    <row r="31" spans="1:29" ht="15" customHeight="1" x14ac:dyDescent="0.25">
      <c r="A31" s="225"/>
      <c r="B31" s="275" t="s">
        <v>25017</v>
      </c>
      <c r="C31" s="225"/>
      <c r="D31" s="90"/>
      <c r="E31" s="48"/>
      <c r="F31" s="89"/>
      <c r="G31" s="80"/>
      <c r="H31" s="82"/>
      <c r="J31" s="79"/>
      <c r="K31" s="80"/>
      <c r="L31" s="80"/>
      <c r="M31" s="90"/>
      <c r="N31" s="90"/>
      <c r="O31" s="90"/>
      <c r="P31" s="90"/>
      <c r="Q31" s="90"/>
      <c r="R31" s="90"/>
      <c r="S31" s="90"/>
      <c r="T31" s="90"/>
      <c r="U31" s="90"/>
      <c r="V31" s="90"/>
      <c r="W31" s="90"/>
      <c r="X31" s="90"/>
      <c r="Y31" s="90"/>
      <c r="Z31" s="90"/>
      <c r="AA31" s="90"/>
      <c r="AB31" s="90"/>
      <c r="AC31" s="90"/>
    </row>
    <row r="32" spans="1:29" ht="15" customHeight="1" x14ac:dyDescent="0.25">
      <c r="A32" s="225"/>
      <c r="B32" s="78"/>
      <c r="C32" s="225"/>
      <c r="D32" s="90"/>
      <c r="E32" s="48"/>
      <c r="F32" s="89"/>
      <c r="G32" s="80"/>
      <c r="H32" s="82"/>
      <c r="J32" s="79"/>
      <c r="K32" s="80"/>
      <c r="L32" s="80"/>
      <c r="M32" s="90"/>
      <c r="N32" s="90"/>
      <c r="O32" s="90"/>
      <c r="P32" s="90"/>
      <c r="Q32" s="90"/>
      <c r="R32" s="90"/>
      <c r="S32" s="90"/>
      <c r="T32" s="90"/>
      <c r="U32" s="90"/>
      <c r="V32" s="90"/>
      <c r="W32" s="90"/>
      <c r="X32" s="90"/>
      <c r="Y32" s="90"/>
      <c r="Z32" s="90"/>
      <c r="AA32" s="90"/>
      <c r="AB32" s="90"/>
      <c r="AC32" s="90"/>
    </row>
    <row r="33" spans="1:29" ht="15" customHeight="1" x14ac:dyDescent="0.25">
      <c r="D33" s="90"/>
      <c r="E33" s="48" t="s">
        <v>7967</v>
      </c>
      <c r="F33" s="89" t="s">
        <v>7980</v>
      </c>
      <c r="G33" s="80" t="s">
        <v>7974</v>
      </c>
      <c r="H33" s="82">
        <v>4.9299999999999997E-2</v>
      </c>
      <c r="J33" s="79"/>
      <c r="K33" s="80"/>
      <c r="L33" s="80"/>
      <c r="M33" s="90"/>
      <c r="N33" s="90"/>
      <c r="O33" s="90"/>
      <c r="P33" s="90"/>
      <c r="Q33" s="90"/>
      <c r="R33" s="90"/>
      <c r="S33" s="90"/>
      <c r="T33" s="90"/>
      <c r="U33" s="90"/>
      <c r="V33" s="90"/>
      <c r="W33" s="90"/>
      <c r="X33" s="90"/>
      <c r="Y33" s="90"/>
      <c r="Z33" s="90"/>
      <c r="AA33" s="90"/>
      <c r="AB33" s="90"/>
      <c r="AC33" s="90"/>
    </row>
    <row r="34" spans="1:29" x14ac:dyDescent="0.25">
      <c r="B34" s="20"/>
      <c r="C34" s="86"/>
      <c r="D34" s="90"/>
      <c r="E34" s="48" t="s">
        <v>7967</v>
      </c>
      <c r="F34" s="89" t="s">
        <v>7980</v>
      </c>
      <c r="G34" s="80" t="s">
        <v>7975</v>
      </c>
      <c r="H34" s="82">
        <v>6.7100000000000007E-2</v>
      </c>
      <c r="J34" s="79"/>
      <c r="K34" s="80"/>
      <c r="L34" s="80"/>
      <c r="M34" s="90"/>
      <c r="N34" s="90"/>
      <c r="O34" s="90"/>
      <c r="P34" s="90"/>
      <c r="Q34" s="90"/>
      <c r="R34" s="90"/>
      <c r="S34" s="90"/>
      <c r="T34" s="90"/>
      <c r="U34" s="90"/>
      <c r="V34" s="90"/>
      <c r="W34" s="90"/>
      <c r="X34" s="90"/>
      <c r="Y34" s="90"/>
      <c r="Z34" s="90"/>
      <c r="AA34" s="90"/>
      <c r="AB34" s="90"/>
      <c r="AC34" s="90"/>
    </row>
    <row r="35" spans="1:29" x14ac:dyDescent="0.25">
      <c r="B35" s="20"/>
      <c r="D35" s="90"/>
      <c r="E35" s="48" t="s">
        <v>7967</v>
      </c>
      <c r="F35" s="89" t="s">
        <v>7981</v>
      </c>
      <c r="G35" s="80" t="s">
        <v>7973</v>
      </c>
      <c r="H35" s="82">
        <v>2.8E-3</v>
      </c>
      <c r="J35" s="79"/>
      <c r="K35" s="80"/>
      <c r="L35" s="80"/>
      <c r="M35" s="90"/>
      <c r="N35" s="90"/>
      <c r="O35" s="90"/>
      <c r="P35" s="90"/>
      <c r="Q35" s="90"/>
      <c r="R35" s="90"/>
      <c r="S35" s="90"/>
      <c r="T35" s="90"/>
      <c r="U35" s="90"/>
      <c r="V35" s="90"/>
      <c r="W35" s="90"/>
      <c r="X35" s="90"/>
      <c r="Y35" s="90"/>
      <c r="Z35" s="90"/>
      <c r="AA35" s="90"/>
      <c r="AB35" s="90"/>
      <c r="AC35" s="90"/>
    </row>
    <row r="36" spans="1:29" ht="15" customHeight="1" x14ac:dyDescent="0.25">
      <c r="A36" s="53"/>
      <c r="B36" s="23"/>
      <c r="C36" s="225"/>
      <c r="D36" s="90"/>
      <c r="E36" s="48" t="s">
        <v>7967</v>
      </c>
      <c r="F36" s="89" t="s">
        <v>7981</v>
      </c>
      <c r="G36" s="80" t="s">
        <v>7974</v>
      </c>
      <c r="H36" s="82">
        <v>4.8999999999999998E-3</v>
      </c>
      <c r="J36" s="79"/>
      <c r="K36" s="80"/>
      <c r="L36" s="80"/>
      <c r="M36" s="90"/>
      <c r="N36" s="90"/>
      <c r="O36" s="90"/>
      <c r="P36" s="90"/>
      <c r="Q36" s="90"/>
      <c r="R36" s="90"/>
      <c r="S36" s="90"/>
      <c r="T36" s="90"/>
      <c r="U36" s="90"/>
      <c r="V36" s="90"/>
      <c r="W36" s="90"/>
      <c r="X36" s="90"/>
      <c r="Y36" s="90"/>
      <c r="Z36" s="90"/>
      <c r="AA36" s="90"/>
      <c r="AB36" s="90"/>
      <c r="AC36" s="90"/>
    </row>
    <row r="37" spans="1:29" ht="15" customHeight="1" x14ac:dyDescent="0.25">
      <c r="B37" s="76" t="str">
        <f>[1]PLANILHA_ORÇAMENTÁRIA!D203</f>
        <v>Rafael Coury Maluli</v>
      </c>
      <c r="D37" s="90"/>
      <c r="E37" s="48" t="s">
        <v>7967</v>
      </c>
      <c r="F37" s="89" t="s">
        <v>7981</v>
      </c>
      <c r="G37" s="80" t="s">
        <v>7975</v>
      </c>
      <c r="H37" s="82">
        <v>7.4999999999999997E-3</v>
      </c>
      <c r="J37" s="79"/>
      <c r="K37" s="80"/>
      <c r="L37" s="80"/>
      <c r="M37" s="90"/>
      <c r="N37" s="90"/>
      <c r="O37" s="90"/>
      <c r="P37" s="90"/>
      <c r="Q37" s="90"/>
      <c r="R37" s="90"/>
      <c r="S37" s="90"/>
      <c r="T37" s="90"/>
      <c r="U37" s="90"/>
      <c r="V37" s="90"/>
      <c r="W37" s="90"/>
      <c r="X37" s="90"/>
      <c r="Y37" s="90"/>
      <c r="Z37" s="90"/>
      <c r="AA37" s="90"/>
      <c r="AB37" s="90"/>
      <c r="AC37" s="90"/>
    </row>
    <row r="38" spans="1:29" ht="15" customHeight="1" x14ac:dyDescent="0.25">
      <c r="B38" s="77" t="str">
        <f>[1]PLANILHA_ORÇAMENTÁRIA!D204</f>
        <v>ENGENHEIRO CIVIL</v>
      </c>
      <c r="D38" s="90"/>
      <c r="E38" s="48" t="s">
        <v>7967</v>
      </c>
      <c r="F38" s="89" t="s">
        <v>7976</v>
      </c>
      <c r="G38" s="80" t="s">
        <v>7973</v>
      </c>
      <c r="H38" s="82">
        <v>0.01</v>
      </c>
      <c r="J38" s="79"/>
      <c r="K38" s="80"/>
      <c r="L38" s="80"/>
      <c r="M38" s="90"/>
      <c r="N38" s="90"/>
      <c r="O38" s="90"/>
      <c r="P38" s="90"/>
      <c r="Q38" s="90"/>
      <c r="R38" s="90"/>
      <c r="S38" s="90"/>
      <c r="T38" s="90"/>
      <c r="U38" s="90"/>
      <c r="V38" s="90"/>
      <c r="W38" s="90"/>
      <c r="X38" s="90"/>
      <c r="Y38" s="90"/>
      <c r="Z38" s="90"/>
      <c r="AA38" s="90"/>
      <c r="AB38" s="90"/>
      <c r="AC38" s="90"/>
    </row>
    <row r="39" spans="1:29" ht="15" customHeight="1" x14ac:dyDescent="0.25">
      <c r="B39" s="77">
        <f>[1]PLANILHA_ORÇAMENTÁRIA!D205</f>
        <v>5070839695</v>
      </c>
      <c r="D39" s="90"/>
      <c r="E39" s="48" t="s">
        <v>7967</v>
      </c>
      <c r="F39" s="89" t="s">
        <v>7976</v>
      </c>
      <c r="G39" s="80" t="s">
        <v>7974</v>
      </c>
      <c r="H39" s="82">
        <v>1.3899999999999999E-2</v>
      </c>
      <c r="J39" s="79"/>
      <c r="K39" s="80"/>
      <c r="L39" s="80"/>
      <c r="M39" s="90"/>
      <c r="N39" s="90"/>
      <c r="O39" s="90"/>
      <c r="P39" s="90"/>
      <c r="Q39" s="90"/>
      <c r="R39" s="90"/>
      <c r="S39" s="90"/>
      <c r="T39" s="90"/>
      <c r="U39" s="90"/>
      <c r="V39" s="90"/>
      <c r="W39" s="90"/>
      <c r="X39" s="90"/>
      <c r="Y39" s="90"/>
      <c r="Z39" s="90"/>
      <c r="AA39" s="90"/>
      <c r="AB39" s="90"/>
      <c r="AC39" s="90"/>
    </row>
    <row r="40" spans="1:29" ht="15" customHeight="1" x14ac:dyDescent="0.25">
      <c r="B40" s="87" t="s">
        <v>7956</v>
      </c>
      <c r="D40" s="90"/>
      <c r="E40" s="48" t="s">
        <v>7967</v>
      </c>
      <c r="F40" s="89" t="s">
        <v>7976</v>
      </c>
      <c r="G40" s="80" t="s">
        <v>7975</v>
      </c>
      <c r="H40" s="82">
        <v>1.7399999999999999E-2</v>
      </c>
      <c r="J40" s="79"/>
      <c r="K40" s="80"/>
      <c r="L40" s="80"/>
      <c r="M40" s="90"/>
      <c r="N40" s="90"/>
      <c r="O40" s="90"/>
      <c r="P40" s="90"/>
      <c r="Q40" s="90"/>
      <c r="R40" s="90"/>
      <c r="S40" s="90"/>
      <c r="T40" s="90"/>
      <c r="U40" s="90"/>
      <c r="V40" s="90"/>
      <c r="W40" s="90"/>
      <c r="X40" s="90"/>
      <c r="Y40" s="90"/>
      <c r="Z40" s="90"/>
      <c r="AA40" s="90"/>
      <c r="AB40" s="90"/>
      <c r="AC40" s="90"/>
    </row>
    <row r="41" spans="1:29" ht="15" customHeight="1" x14ac:dyDescent="0.25">
      <c r="D41" s="90"/>
      <c r="E41" s="48" t="s">
        <v>7967</v>
      </c>
      <c r="F41" s="89" t="s">
        <v>7978</v>
      </c>
      <c r="G41" s="80" t="s">
        <v>7973</v>
      </c>
      <c r="H41" s="82">
        <v>9.4000000000000004E-3</v>
      </c>
      <c r="J41" s="79"/>
      <c r="K41" s="80"/>
      <c r="L41" s="80"/>
      <c r="M41" s="90"/>
      <c r="N41" s="90"/>
      <c r="O41" s="90"/>
      <c r="P41" s="90"/>
      <c r="Q41" s="90"/>
      <c r="R41" s="90"/>
      <c r="S41" s="90"/>
      <c r="T41" s="90"/>
      <c r="U41" s="90"/>
      <c r="V41" s="90"/>
      <c r="W41" s="90"/>
      <c r="X41" s="90"/>
      <c r="Y41" s="90"/>
      <c r="Z41" s="90"/>
      <c r="AA41" s="90"/>
      <c r="AB41" s="90"/>
      <c r="AC41" s="90"/>
    </row>
    <row r="42" spans="1:29" ht="15" customHeight="1" x14ac:dyDescent="0.25">
      <c r="B42" s="88"/>
      <c r="D42" s="90"/>
      <c r="E42" s="48" t="s">
        <v>7967</v>
      </c>
      <c r="F42" s="89" t="s">
        <v>7978</v>
      </c>
      <c r="G42" s="80" t="s">
        <v>7974</v>
      </c>
      <c r="H42" s="82">
        <v>9.9000000000000008E-3</v>
      </c>
      <c r="J42" s="79"/>
      <c r="K42" s="80"/>
      <c r="L42" s="80"/>
      <c r="M42" s="90"/>
      <c r="N42" s="90"/>
      <c r="O42" s="90"/>
      <c r="P42" s="90"/>
      <c r="Q42" s="90"/>
      <c r="R42" s="90"/>
      <c r="S42" s="90"/>
      <c r="T42" s="90"/>
      <c r="U42" s="90"/>
      <c r="V42" s="90"/>
      <c r="W42" s="90"/>
      <c r="X42" s="90"/>
      <c r="Y42" s="90"/>
      <c r="Z42" s="90"/>
      <c r="AA42" s="90"/>
      <c r="AB42" s="90"/>
      <c r="AC42" s="90"/>
    </row>
    <row r="43" spans="1:29" ht="15" customHeight="1" x14ac:dyDescent="0.25">
      <c r="D43" s="90"/>
      <c r="E43" s="48" t="s">
        <v>7967</v>
      </c>
      <c r="F43" s="89" t="s">
        <v>7978</v>
      </c>
      <c r="G43" s="80" t="s">
        <v>7975</v>
      </c>
      <c r="H43" s="82">
        <v>1.17E-2</v>
      </c>
      <c r="J43" s="79"/>
      <c r="K43" s="80"/>
      <c r="L43" s="80"/>
      <c r="M43" s="90"/>
      <c r="N43" s="90"/>
      <c r="O43" s="90"/>
      <c r="P43" s="90"/>
      <c r="Q43" s="90"/>
      <c r="R43" s="90"/>
      <c r="S43" s="90"/>
      <c r="T43" s="90"/>
      <c r="U43" s="90"/>
      <c r="V43" s="90"/>
      <c r="W43" s="90"/>
      <c r="X43" s="90"/>
      <c r="Y43" s="90"/>
      <c r="Z43" s="90"/>
      <c r="AA43" s="90"/>
      <c r="AB43" s="90"/>
      <c r="AC43" s="90"/>
    </row>
    <row r="44" spans="1:29" ht="15" customHeight="1" x14ac:dyDescent="0.25">
      <c r="D44" s="90"/>
      <c r="E44" s="48" t="s">
        <v>7967</v>
      </c>
      <c r="F44" s="89" t="s">
        <v>7979</v>
      </c>
      <c r="G44" s="80" t="s">
        <v>7973</v>
      </c>
      <c r="H44" s="82">
        <v>6.7400000000000002E-2</v>
      </c>
      <c r="J44" s="79"/>
      <c r="K44" s="80"/>
      <c r="L44" s="80"/>
      <c r="M44" s="90"/>
      <c r="N44" s="90"/>
      <c r="O44" s="90"/>
      <c r="P44" s="90"/>
      <c r="Q44" s="90"/>
      <c r="R44" s="90"/>
      <c r="S44" s="90"/>
      <c r="T44" s="90"/>
      <c r="U44" s="90"/>
      <c r="V44" s="90"/>
      <c r="W44" s="90"/>
      <c r="X44" s="90"/>
      <c r="Y44" s="90"/>
      <c r="Z44" s="90"/>
      <c r="AA44" s="90"/>
      <c r="AB44" s="90"/>
      <c r="AC44" s="90"/>
    </row>
    <row r="45" spans="1:29" ht="15" customHeight="1" x14ac:dyDescent="0.25">
      <c r="D45" s="90"/>
      <c r="E45" s="48" t="s">
        <v>7967</v>
      </c>
      <c r="F45" s="89" t="s">
        <v>7979</v>
      </c>
      <c r="G45" s="80" t="s">
        <v>7974</v>
      </c>
      <c r="H45" s="82">
        <v>8.0399999999999999E-2</v>
      </c>
      <c r="J45" s="79"/>
      <c r="K45" s="80"/>
      <c r="L45" s="80"/>
      <c r="M45" s="90"/>
      <c r="N45" s="90"/>
      <c r="O45" s="90"/>
      <c r="P45" s="90"/>
      <c r="Q45" s="90"/>
      <c r="R45" s="90"/>
      <c r="S45" s="90"/>
      <c r="T45" s="90"/>
      <c r="U45" s="90"/>
      <c r="V45" s="90"/>
      <c r="W45" s="90"/>
      <c r="X45" s="90"/>
      <c r="Y45" s="90"/>
      <c r="Z45" s="90"/>
      <c r="AA45" s="90"/>
      <c r="AB45" s="90"/>
      <c r="AC45" s="90"/>
    </row>
    <row r="46" spans="1:29" ht="15" customHeight="1" x14ac:dyDescent="0.25">
      <c r="D46" s="90"/>
      <c r="E46" s="48" t="s">
        <v>7967</v>
      </c>
      <c r="F46" s="89" t="s">
        <v>7979</v>
      </c>
      <c r="G46" s="80" t="s">
        <v>7975</v>
      </c>
      <c r="H46" s="82">
        <v>9.4E-2</v>
      </c>
      <c r="J46" s="79"/>
      <c r="K46" s="80"/>
      <c r="L46" s="80"/>
      <c r="M46" s="90"/>
      <c r="N46" s="90"/>
      <c r="O46" s="90"/>
      <c r="P46" s="90"/>
      <c r="Q46" s="90"/>
      <c r="R46" s="90"/>
      <c r="S46" s="90"/>
      <c r="T46" s="90"/>
      <c r="U46" s="90"/>
      <c r="V46" s="90"/>
      <c r="W46" s="90"/>
      <c r="X46" s="90"/>
      <c r="Y46" s="90"/>
      <c r="Z46" s="90"/>
      <c r="AA46" s="90"/>
      <c r="AB46" s="90"/>
      <c r="AC46" s="90"/>
    </row>
    <row r="47" spans="1:29" ht="15" customHeight="1" x14ac:dyDescent="0.25">
      <c r="D47" s="90"/>
      <c r="E47" s="48" t="s">
        <v>7968</v>
      </c>
      <c r="F47" s="89" t="s">
        <v>7980</v>
      </c>
      <c r="G47" s="80" t="s">
        <v>7973</v>
      </c>
      <c r="H47" s="82">
        <v>5.2900000000000003E-2</v>
      </c>
      <c r="J47" s="79"/>
      <c r="K47" s="80"/>
      <c r="L47" s="80"/>
      <c r="M47" s="90"/>
      <c r="N47" s="90"/>
      <c r="O47" s="90"/>
      <c r="P47" s="90"/>
      <c r="Q47" s="90"/>
      <c r="R47" s="90"/>
      <c r="S47" s="90"/>
      <c r="T47" s="90"/>
      <c r="U47" s="90"/>
      <c r="V47" s="90"/>
      <c r="W47" s="90"/>
      <c r="X47" s="90"/>
      <c r="Y47" s="90"/>
      <c r="Z47" s="90"/>
      <c r="AA47" s="90"/>
      <c r="AB47" s="90"/>
      <c r="AC47" s="90"/>
    </row>
    <row r="48" spans="1:29" ht="15" customHeight="1" x14ac:dyDescent="0.25">
      <c r="D48" s="90"/>
      <c r="E48" s="48" t="s">
        <v>7968</v>
      </c>
      <c r="F48" s="89" t="s">
        <v>7980</v>
      </c>
      <c r="G48" s="80" t="s">
        <v>7974</v>
      </c>
      <c r="H48" s="82">
        <v>5.9200000000000003E-2</v>
      </c>
      <c r="J48" s="79"/>
      <c r="K48" s="80"/>
      <c r="L48" s="80"/>
      <c r="M48" s="90"/>
      <c r="N48" s="90"/>
      <c r="O48" s="90"/>
      <c r="P48" s="90"/>
      <c r="Q48" s="90"/>
      <c r="R48" s="90"/>
      <c r="S48" s="90"/>
      <c r="T48" s="90"/>
      <c r="U48" s="90"/>
      <c r="V48" s="90"/>
      <c r="W48" s="90"/>
      <c r="X48" s="90"/>
      <c r="Y48" s="90"/>
      <c r="Z48" s="90"/>
      <c r="AA48" s="90"/>
      <c r="AB48" s="90"/>
      <c r="AC48" s="90"/>
    </row>
    <row r="49" spans="4:29" ht="15" customHeight="1" x14ac:dyDescent="0.25">
      <c r="D49" s="90"/>
      <c r="E49" s="48" t="s">
        <v>7968</v>
      </c>
      <c r="F49" s="89" t="s">
        <v>7980</v>
      </c>
      <c r="G49" s="80" t="s">
        <v>7975</v>
      </c>
      <c r="H49" s="82">
        <v>7.9299999999999995E-2</v>
      </c>
      <c r="J49" s="79"/>
      <c r="K49" s="80"/>
      <c r="L49" s="80"/>
      <c r="M49" s="90"/>
      <c r="N49" s="90"/>
      <c r="O49" s="90"/>
      <c r="P49" s="90"/>
      <c r="Q49" s="90"/>
      <c r="R49" s="90"/>
      <c r="S49" s="90"/>
      <c r="T49" s="90"/>
      <c r="U49" s="90"/>
      <c r="V49" s="90"/>
      <c r="W49" s="90"/>
      <c r="X49" s="90"/>
      <c r="Y49" s="90"/>
      <c r="Z49" s="90"/>
      <c r="AA49" s="90"/>
      <c r="AB49" s="90"/>
      <c r="AC49" s="90"/>
    </row>
    <row r="50" spans="4:29" ht="15" customHeight="1" x14ac:dyDescent="0.25">
      <c r="D50" s="90"/>
      <c r="E50" s="48" t="s">
        <v>7968</v>
      </c>
      <c r="F50" s="89" t="s">
        <v>7981</v>
      </c>
      <c r="G50" s="80" t="s">
        <v>7973</v>
      </c>
      <c r="H50" s="82">
        <v>2.5000000000000001E-3</v>
      </c>
      <c r="J50" s="79"/>
      <c r="K50" s="80"/>
      <c r="L50" s="80"/>
      <c r="M50" s="90"/>
      <c r="N50" s="90"/>
      <c r="O50" s="90"/>
      <c r="P50" s="90"/>
      <c r="Q50" s="90"/>
      <c r="R50" s="90"/>
      <c r="S50" s="90"/>
      <c r="T50" s="90"/>
      <c r="U50" s="90"/>
      <c r="V50" s="90"/>
      <c r="W50" s="90"/>
      <c r="X50" s="90"/>
      <c r="Y50" s="90"/>
      <c r="Z50" s="90"/>
      <c r="AA50" s="90"/>
      <c r="AB50" s="90"/>
      <c r="AC50" s="90"/>
    </row>
    <row r="51" spans="4:29" ht="15" customHeight="1" x14ac:dyDescent="0.25">
      <c r="D51" s="90"/>
      <c r="E51" s="48" t="s">
        <v>7968</v>
      </c>
      <c r="F51" s="89" t="s">
        <v>7981</v>
      </c>
      <c r="G51" s="80" t="s">
        <v>7974</v>
      </c>
      <c r="H51" s="82">
        <v>5.1000000000000004E-3</v>
      </c>
      <c r="J51" s="79"/>
      <c r="K51" s="80"/>
      <c r="L51" s="80"/>
      <c r="M51" s="90"/>
      <c r="N51" s="90"/>
      <c r="O51" s="90"/>
      <c r="P51" s="90"/>
      <c r="Q51" s="90"/>
      <c r="R51" s="90"/>
      <c r="S51" s="90"/>
      <c r="T51" s="90"/>
      <c r="U51" s="90"/>
      <c r="V51" s="90"/>
      <c r="W51" s="90"/>
      <c r="X51" s="90"/>
      <c r="Y51" s="90"/>
      <c r="Z51" s="90"/>
      <c r="AA51" s="90"/>
      <c r="AB51" s="90"/>
      <c r="AC51" s="90"/>
    </row>
    <row r="52" spans="4:29" ht="15" customHeight="1" x14ac:dyDescent="0.25">
      <c r="D52" s="90"/>
      <c r="E52" s="48" t="s">
        <v>7968</v>
      </c>
      <c r="F52" s="89" t="s">
        <v>7981</v>
      </c>
      <c r="G52" s="80" t="s">
        <v>7975</v>
      </c>
      <c r="H52" s="82">
        <v>5.5999999999999999E-3</v>
      </c>
      <c r="J52" s="79"/>
      <c r="K52" s="80"/>
      <c r="L52" s="80"/>
      <c r="M52" s="90"/>
      <c r="N52" s="90"/>
      <c r="O52" s="90"/>
      <c r="P52" s="90"/>
      <c r="Q52" s="90"/>
      <c r="R52" s="90"/>
      <c r="S52" s="90"/>
      <c r="T52" s="90"/>
      <c r="U52" s="90"/>
      <c r="V52" s="90"/>
      <c r="W52" s="90"/>
      <c r="X52" s="90"/>
      <c r="Y52" s="90"/>
      <c r="Z52" s="90"/>
      <c r="AA52" s="90"/>
      <c r="AB52" s="90"/>
      <c r="AC52" s="90"/>
    </row>
    <row r="53" spans="4:29" ht="15" customHeight="1" x14ac:dyDescent="0.25">
      <c r="D53" s="90"/>
      <c r="E53" s="48" t="s">
        <v>7968</v>
      </c>
      <c r="F53" s="89" t="s">
        <v>7976</v>
      </c>
      <c r="G53" s="80" t="s">
        <v>7973</v>
      </c>
      <c r="H53" s="82">
        <v>0.01</v>
      </c>
      <c r="J53" s="79"/>
      <c r="K53" s="80"/>
      <c r="L53" s="80"/>
      <c r="M53" s="90"/>
      <c r="N53" s="90"/>
      <c r="O53" s="90"/>
      <c r="P53" s="90"/>
      <c r="Q53" s="90"/>
      <c r="R53" s="90"/>
      <c r="S53" s="90"/>
      <c r="T53" s="90"/>
      <c r="U53" s="90"/>
      <c r="V53" s="90"/>
      <c r="W53" s="90"/>
      <c r="X53" s="90"/>
      <c r="Y53" s="90"/>
      <c r="Z53" s="90"/>
      <c r="AA53" s="90"/>
      <c r="AB53" s="90"/>
      <c r="AC53" s="90"/>
    </row>
    <row r="54" spans="4:29" ht="15" customHeight="1" x14ac:dyDescent="0.25">
      <c r="D54" s="90"/>
      <c r="E54" s="48" t="s">
        <v>7968</v>
      </c>
      <c r="F54" s="89" t="s">
        <v>7976</v>
      </c>
      <c r="G54" s="80" t="s">
        <v>7974</v>
      </c>
      <c r="H54" s="82">
        <v>1.4800000000000001E-2</v>
      </c>
      <c r="J54" s="79"/>
      <c r="K54" s="80"/>
      <c r="L54" s="80"/>
      <c r="M54" s="90"/>
      <c r="N54" s="90"/>
      <c r="O54" s="90"/>
      <c r="P54" s="90"/>
      <c r="Q54" s="90"/>
      <c r="R54" s="90"/>
      <c r="S54" s="90"/>
      <c r="T54" s="90"/>
      <c r="U54" s="90"/>
      <c r="V54" s="90"/>
      <c r="W54" s="90"/>
      <c r="X54" s="90"/>
      <c r="Y54" s="90"/>
      <c r="Z54" s="90"/>
      <c r="AA54" s="90"/>
      <c r="AB54" s="90"/>
      <c r="AC54" s="90"/>
    </row>
    <row r="55" spans="4:29" ht="15" customHeight="1" x14ac:dyDescent="0.25">
      <c r="D55" s="90"/>
      <c r="E55" s="48" t="s">
        <v>7968</v>
      </c>
      <c r="F55" s="89" t="s">
        <v>7976</v>
      </c>
      <c r="G55" s="80" t="s">
        <v>7975</v>
      </c>
      <c r="H55" s="82">
        <v>1.9699999999999999E-2</v>
      </c>
      <c r="J55" s="79"/>
      <c r="K55" s="80"/>
      <c r="L55" s="80"/>
      <c r="M55" s="90"/>
      <c r="N55" s="90"/>
      <c r="O55" s="90"/>
      <c r="P55" s="90"/>
      <c r="Q55" s="90"/>
      <c r="R55" s="90"/>
      <c r="S55" s="90"/>
      <c r="T55" s="90"/>
      <c r="U55" s="90"/>
      <c r="V55" s="90"/>
      <c r="W55" s="90"/>
      <c r="X55" s="90"/>
      <c r="Y55" s="90"/>
      <c r="Z55" s="90"/>
      <c r="AA55" s="90"/>
      <c r="AB55" s="90"/>
      <c r="AC55" s="90"/>
    </row>
    <row r="56" spans="4:29" ht="15" customHeight="1" x14ac:dyDescent="0.25">
      <c r="D56" s="90"/>
      <c r="E56" s="48" t="s">
        <v>7968</v>
      </c>
      <c r="F56" s="89" t="s">
        <v>7978</v>
      </c>
      <c r="G56" s="80" t="s">
        <v>7973</v>
      </c>
      <c r="H56" s="82">
        <v>1.01E-2</v>
      </c>
      <c r="J56" s="79"/>
      <c r="K56" s="80"/>
      <c r="L56" s="80"/>
      <c r="M56" s="90"/>
      <c r="N56" s="90"/>
      <c r="O56" s="90"/>
      <c r="P56" s="90"/>
      <c r="Q56" s="90"/>
      <c r="R56" s="90"/>
      <c r="S56" s="90"/>
      <c r="T56" s="90"/>
      <c r="U56" s="90"/>
      <c r="V56" s="90"/>
      <c r="W56" s="90"/>
      <c r="X56" s="90"/>
      <c r="Y56" s="90"/>
      <c r="Z56" s="90"/>
      <c r="AA56" s="90"/>
      <c r="AB56" s="90"/>
      <c r="AC56" s="90"/>
    </row>
    <row r="57" spans="4:29" ht="15" customHeight="1" x14ac:dyDescent="0.25">
      <c r="D57" s="90"/>
      <c r="E57" s="48" t="s">
        <v>7968</v>
      </c>
      <c r="F57" s="89" t="s">
        <v>7978</v>
      </c>
      <c r="G57" s="80" t="s">
        <v>7974</v>
      </c>
      <c r="H57" s="82">
        <v>1.0699999999999999E-2</v>
      </c>
      <c r="J57" s="79"/>
      <c r="K57" s="80"/>
      <c r="L57" s="80"/>
      <c r="M57" s="90"/>
      <c r="N57" s="90"/>
      <c r="O57" s="90"/>
      <c r="P57" s="90"/>
      <c r="Q57" s="90"/>
      <c r="R57" s="90"/>
      <c r="S57" s="90"/>
      <c r="T57" s="90"/>
      <c r="U57" s="90"/>
      <c r="V57" s="90"/>
      <c r="W57" s="90"/>
      <c r="X57" s="90"/>
      <c r="Y57" s="90"/>
      <c r="Z57" s="90"/>
      <c r="AA57" s="90"/>
      <c r="AB57" s="90"/>
      <c r="AC57" s="90"/>
    </row>
    <row r="58" spans="4:29" ht="15" customHeight="1" x14ac:dyDescent="0.25">
      <c r="D58" s="90"/>
      <c r="E58" s="48" t="s">
        <v>7968</v>
      </c>
      <c r="F58" s="89" t="s">
        <v>7978</v>
      </c>
      <c r="G58" s="80" t="s">
        <v>7975</v>
      </c>
      <c r="H58" s="82">
        <v>1.11E-2</v>
      </c>
      <c r="J58" s="79"/>
      <c r="K58" s="80"/>
      <c r="L58" s="80"/>
      <c r="M58" s="90"/>
      <c r="N58" s="90"/>
      <c r="O58" s="90"/>
      <c r="P58" s="90"/>
      <c r="Q58" s="90"/>
      <c r="R58" s="90"/>
      <c r="S58" s="90"/>
      <c r="T58" s="90"/>
      <c r="U58" s="90"/>
      <c r="V58" s="90"/>
      <c r="W58" s="90"/>
      <c r="X58" s="90"/>
      <c r="Y58" s="90"/>
      <c r="Z58" s="90"/>
      <c r="AA58" s="90"/>
      <c r="AB58" s="90"/>
      <c r="AC58" s="90"/>
    </row>
    <row r="59" spans="4:29" ht="15" customHeight="1" x14ac:dyDescent="0.25">
      <c r="D59" s="90"/>
      <c r="E59" s="48" t="s">
        <v>7968</v>
      </c>
      <c r="F59" s="89" t="s">
        <v>7979</v>
      </c>
      <c r="G59" s="80" t="s">
        <v>7973</v>
      </c>
      <c r="H59" s="82">
        <v>0.08</v>
      </c>
      <c r="J59" s="79"/>
      <c r="K59" s="80"/>
      <c r="L59" s="80"/>
      <c r="M59" s="90"/>
      <c r="N59" s="90"/>
      <c r="O59" s="90"/>
      <c r="P59" s="90"/>
      <c r="Q59" s="90"/>
      <c r="R59" s="90"/>
      <c r="S59" s="90"/>
      <c r="T59" s="90"/>
      <c r="U59" s="90"/>
      <c r="V59" s="90"/>
      <c r="W59" s="90"/>
      <c r="X59" s="90"/>
      <c r="Y59" s="90"/>
      <c r="Z59" s="90"/>
      <c r="AA59" s="90"/>
      <c r="AB59" s="90"/>
      <c r="AC59" s="90"/>
    </row>
    <row r="60" spans="4:29" ht="15" customHeight="1" x14ac:dyDescent="0.25">
      <c r="D60" s="90"/>
      <c r="E60" s="48" t="s">
        <v>7968</v>
      </c>
      <c r="F60" s="89" t="s">
        <v>7979</v>
      </c>
      <c r="G60" s="80" t="s">
        <v>7974</v>
      </c>
      <c r="H60" s="82">
        <v>8.3099999999999993E-2</v>
      </c>
      <c r="J60" s="79"/>
      <c r="K60" s="80"/>
      <c r="L60" s="80"/>
      <c r="M60" s="90"/>
      <c r="N60" s="90"/>
      <c r="O60" s="90"/>
      <c r="P60" s="90"/>
      <c r="Q60" s="90"/>
      <c r="R60" s="90"/>
      <c r="S60" s="90"/>
      <c r="T60" s="90"/>
      <c r="U60" s="90"/>
      <c r="V60" s="90"/>
      <c r="W60" s="90"/>
      <c r="X60" s="90"/>
      <c r="Y60" s="90"/>
      <c r="Z60" s="90"/>
      <c r="AA60" s="90"/>
      <c r="AB60" s="90"/>
      <c r="AC60" s="90"/>
    </row>
    <row r="61" spans="4:29" ht="15" customHeight="1" x14ac:dyDescent="0.25">
      <c r="D61" s="90"/>
      <c r="E61" s="48" t="s">
        <v>7968</v>
      </c>
      <c r="F61" s="89" t="s">
        <v>7979</v>
      </c>
      <c r="G61" s="80" t="s">
        <v>7975</v>
      </c>
      <c r="H61" s="82">
        <v>9.5100000000000004E-2</v>
      </c>
      <c r="J61" s="79"/>
      <c r="K61" s="80"/>
      <c r="L61" s="80"/>
      <c r="M61" s="90"/>
      <c r="N61" s="90"/>
      <c r="O61" s="90"/>
      <c r="P61" s="90"/>
      <c r="Q61" s="90"/>
      <c r="R61" s="90"/>
      <c r="S61" s="90"/>
      <c r="T61" s="90"/>
      <c r="U61" s="90"/>
      <c r="V61" s="90"/>
      <c r="W61" s="90"/>
      <c r="X61" s="90"/>
      <c r="Y61" s="90"/>
      <c r="Z61" s="90"/>
      <c r="AA61" s="90"/>
      <c r="AB61" s="90"/>
      <c r="AC61" s="90"/>
    </row>
    <row r="62" spans="4:29" ht="15" customHeight="1" x14ac:dyDescent="0.25">
      <c r="D62" s="90"/>
      <c r="E62" s="48" t="s">
        <v>7969</v>
      </c>
      <c r="F62" s="89" t="s">
        <v>7980</v>
      </c>
      <c r="G62" s="80" t="s">
        <v>7973</v>
      </c>
      <c r="H62" s="82">
        <v>0.04</v>
      </c>
      <c r="J62" s="79"/>
      <c r="K62" s="80"/>
      <c r="L62" s="80"/>
      <c r="M62" s="90"/>
      <c r="N62" s="90"/>
      <c r="O62" s="90"/>
      <c r="P62" s="90"/>
      <c r="Q62" s="90"/>
      <c r="R62" s="90"/>
      <c r="S62" s="90"/>
      <c r="T62" s="90"/>
      <c r="U62" s="90"/>
      <c r="V62" s="90"/>
      <c r="W62" s="90"/>
      <c r="X62" s="90"/>
      <c r="Y62" s="90"/>
      <c r="Z62" s="90"/>
      <c r="AA62" s="90"/>
      <c r="AB62" s="90"/>
      <c r="AC62" s="90"/>
    </row>
    <row r="63" spans="4:29" ht="15" customHeight="1" x14ac:dyDescent="0.25">
      <c r="D63" s="90"/>
      <c r="E63" s="48" t="s">
        <v>7969</v>
      </c>
      <c r="F63" s="89" t="s">
        <v>7980</v>
      </c>
      <c r="G63" s="80" t="s">
        <v>7974</v>
      </c>
      <c r="H63" s="82">
        <v>5.5199999999999999E-2</v>
      </c>
      <c r="J63" s="79"/>
      <c r="K63" s="80"/>
      <c r="L63" s="80"/>
      <c r="M63" s="90"/>
      <c r="N63" s="90"/>
      <c r="O63" s="90"/>
      <c r="P63" s="90"/>
      <c r="Q63" s="90"/>
      <c r="R63" s="90"/>
      <c r="S63" s="90"/>
      <c r="T63" s="90"/>
      <c r="U63" s="90"/>
      <c r="V63" s="90"/>
      <c r="W63" s="90"/>
      <c r="X63" s="90"/>
      <c r="Y63" s="90"/>
      <c r="Z63" s="90"/>
      <c r="AA63" s="90"/>
      <c r="AB63" s="90"/>
      <c r="AC63" s="90"/>
    </row>
    <row r="64" spans="4:29" ht="15" customHeight="1" x14ac:dyDescent="0.25">
      <c r="D64" s="90"/>
      <c r="E64" s="48" t="s">
        <v>7969</v>
      </c>
      <c r="F64" s="89" t="s">
        <v>7980</v>
      </c>
      <c r="G64" s="80" t="s">
        <v>7975</v>
      </c>
      <c r="H64" s="82">
        <v>7.85E-2</v>
      </c>
      <c r="J64" s="79"/>
      <c r="K64" s="80"/>
      <c r="L64" s="80"/>
      <c r="M64" s="90"/>
      <c r="N64" s="90"/>
      <c r="O64" s="90"/>
      <c r="P64" s="90"/>
      <c r="Q64" s="90"/>
      <c r="R64" s="90"/>
      <c r="S64" s="90"/>
      <c r="T64" s="90"/>
      <c r="U64" s="90"/>
      <c r="V64" s="90"/>
      <c r="W64" s="90"/>
      <c r="X64" s="90"/>
      <c r="Y64" s="90"/>
      <c r="Z64" s="90"/>
      <c r="AA64" s="90"/>
      <c r="AB64" s="90"/>
      <c r="AC64" s="90"/>
    </row>
    <row r="65" spans="4:29" ht="15" customHeight="1" x14ac:dyDescent="0.25">
      <c r="D65" s="90"/>
      <c r="E65" s="48" t="s">
        <v>7969</v>
      </c>
      <c r="F65" s="89" t="s">
        <v>7981</v>
      </c>
      <c r="G65" s="80" t="s">
        <v>7973</v>
      </c>
      <c r="H65" s="82">
        <v>8.0999999999999996E-3</v>
      </c>
      <c r="J65" s="79"/>
      <c r="K65" s="80"/>
      <c r="L65" s="80"/>
      <c r="M65" s="90"/>
      <c r="N65" s="90"/>
      <c r="O65" s="90"/>
      <c r="P65" s="90"/>
      <c r="Q65" s="90"/>
      <c r="R65" s="90"/>
      <c r="S65" s="90"/>
      <c r="T65" s="90"/>
      <c r="U65" s="90"/>
      <c r="V65" s="90"/>
      <c r="W65" s="90"/>
      <c r="X65" s="90"/>
      <c r="Y65" s="90"/>
      <c r="Z65" s="90"/>
      <c r="AA65" s="90"/>
      <c r="AB65" s="90"/>
      <c r="AC65" s="90"/>
    </row>
    <row r="66" spans="4:29" ht="15" customHeight="1" x14ac:dyDescent="0.25">
      <c r="D66" s="90"/>
      <c r="E66" s="48" t="s">
        <v>7969</v>
      </c>
      <c r="F66" s="89" t="s">
        <v>7981</v>
      </c>
      <c r="G66" s="80" t="s">
        <v>7974</v>
      </c>
      <c r="H66" s="82">
        <v>1.2200000000000001E-2</v>
      </c>
      <c r="J66" s="79"/>
      <c r="K66" s="80"/>
      <c r="L66" s="80"/>
      <c r="M66" s="90"/>
      <c r="N66" s="90"/>
      <c r="O66" s="90"/>
      <c r="P66" s="90"/>
      <c r="Q66" s="90"/>
      <c r="R66" s="90"/>
      <c r="S66" s="90"/>
      <c r="T66" s="90"/>
      <c r="U66" s="90"/>
      <c r="V66" s="90"/>
      <c r="W66" s="90"/>
      <c r="X66" s="90"/>
      <c r="Y66" s="90"/>
      <c r="Z66" s="90"/>
      <c r="AA66" s="90"/>
      <c r="AB66" s="90"/>
      <c r="AC66" s="90"/>
    </row>
    <row r="67" spans="4:29" ht="15" customHeight="1" x14ac:dyDescent="0.25">
      <c r="D67" s="90"/>
      <c r="E67" s="48" t="s">
        <v>7969</v>
      </c>
      <c r="F67" s="89" t="s">
        <v>7981</v>
      </c>
      <c r="G67" s="80" t="s">
        <v>7975</v>
      </c>
      <c r="H67" s="82">
        <v>1.9900000000000001E-2</v>
      </c>
      <c r="J67" s="79"/>
      <c r="K67" s="80"/>
      <c r="L67" s="80"/>
      <c r="M67" s="90"/>
      <c r="N67" s="90"/>
      <c r="O67" s="90"/>
      <c r="P67" s="90"/>
      <c r="Q67" s="90"/>
      <c r="R67" s="90"/>
      <c r="S67" s="90"/>
      <c r="T67" s="90"/>
      <c r="U67" s="90"/>
      <c r="V67" s="90"/>
      <c r="W67" s="90"/>
      <c r="X67" s="90"/>
      <c r="Y67" s="90"/>
      <c r="Z67" s="90"/>
      <c r="AA67" s="90"/>
      <c r="AB67" s="90"/>
      <c r="AC67" s="90"/>
    </row>
    <row r="68" spans="4:29" ht="15" customHeight="1" x14ac:dyDescent="0.25">
      <c r="D68" s="90"/>
      <c r="E68" s="48" t="s">
        <v>7969</v>
      </c>
      <c r="F68" s="89" t="s">
        <v>7976</v>
      </c>
      <c r="G68" s="80" t="s">
        <v>7973</v>
      </c>
      <c r="H68" s="82">
        <v>1.46E-2</v>
      </c>
      <c r="J68" s="79"/>
      <c r="K68" s="80"/>
      <c r="L68" s="80"/>
      <c r="M68" s="90"/>
      <c r="N68" s="90"/>
      <c r="O68" s="90"/>
      <c r="P68" s="90"/>
      <c r="Q68" s="90"/>
      <c r="R68" s="90"/>
      <c r="S68" s="90"/>
      <c r="T68" s="90"/>
      <c r="U68" s="90"/>
      <c r="V68" s="90"/>
      <c r="W68" s="90"/>
      <c r="X68" s="90"/>
      <c r="Y68" s="90"/>
      <c r="Z68" s="90"/>
      <c r="AA68" s="90"/>
      <c r="AB68" s="90"/>
      <c r="AC68" s="90"/>
    </row>
    <row r="69" spans="4:29" ht="15" customHeight="1" x14ac:dyDescent="0.25">
      <c r="D69" s="90"/>
      <c r="E69" s="48" t="s">
        <v>7969</v>
      </c>
      <c r="F69" s="89" t="s">
        <v>7976</v>
      </c>
      <c r="G69" s="80" t="s">
        <v>7974</v>
      </c>
      <c r="H69" s="82">
        <v>2.3199999999999998E-2</v>
      </c>
      <c r="J69" s="79"/>
      <c r="K69" s="80"/>
      <c r="L69" s="80"/>
      <c r="M69" s="90"/>
      <c r="N69" s="90"/>
      <c r="O69" s="90"/>
      <c r="P69" s="90"/>
      <c r="Q69" s="90"/>
      <c r="R69" s="90"/>
      <c r="S69" s="90"/>
      <c r="T69" s="90"/>
      <c r="U69" s="90"/>
      <c r="V69" s="90"/>
      <c r="W69" s="90"/>
      <c r="X69" s="90"/>
      <c r="Y69" s="90"/>
      <c r="Z69" s="90"/>
      <c r="AA69" s="90"/>
      <c r="AB69" s="90"/>
      <c r="AC69" s="90"/>
    </row>
    <row r="70" spans="4:29" ht="15" customHeight="1" x14ac:dyDescent="0.25">
      <c r="D70" s="90"/>
      <c r="E70" s="48" t="s">
        <v>7969</v>
      </c>
      <c r="F70" s="89" t="s">
        <v>7976</v>
      </c>
      <c r="G70" s="80" t="s">
        <v>7975</v>
      </c>
      <c r="H70" s="82">
        <v>3.1600000000000003E-2</v>
      </c>
      <c r="J70" s="79"/>
      <c r="K70" s="80"/>
      <c r="L70" s="80"/>
      <c r="M70" s="90"/>
      <c r="N70" s="90"/>
      <c r="O70" s="90"/>
      <c r="P70" s="90"/>
      <c r="Q70" s="90"/>
      <c r="R70" s="90"/>
      <c r="S70" s="90"/>
      <c r="T70" s="90"/>
      <c r="U70" s="90"/>
      <c r="V70" s="90"/>
      <c r="W70" s="90"/>
      <c r="X70" s="90"/>
      <c r="Y70" s="90"/>
      <c r="Z70" s="90"/>
      <c r="AA70" s="90"/>
      <c r="AB70" s="90"/>
      <c r="AC70" s="90"/>
    </row>
    <row r="71" spans="4:29" ht="15" customHeight="1" x14ac:dyDescent="0.25">
      <c r="D71" s="90"/>
      <c r="E71" s="48" t="s">
        <v>7969</v>
      </c>
      <c r="F71" s="89" t="s">
        <v>7978</v>
      </c>
      <c r="G71" s="80" t="s">
        <v>7973</v>
      </c>
      <c r="H71" s="82">
        <v>9.4000000000000004E-3</v>
      </c>
      <c r="J71" s="79"/>
      <c r="K71" s="80"/>
      <c r="L71" s="80"/>
      <c r="M71" s="90"/>
      <c r="N71" s="90"/>
      <c r="O71" s="90"/>
      <c r="P71" s="90"/>
      <c r="Q71" s="90"/>
      <c r="R71" s="90"/>
      <c r="S71" s="90"/>
      <c r="T71" s="90"/>
      <c r="U71" s="90"/>
      <c r="V71" s="90"/>
      <c r="W71" s="90"/>
      <c r="X71" s="90"/>
      <c r="Y71" s="90"/>
      <c r="Z71" s="90"/>
      <c r="AA71" s="90"/>
      <c r="AB71" s="90"/>
      <c r="AC71" s="90"/>
    </row>
    <row r="72" spans="4:29" ht="15" customHeight="1" x14ac:dyDescent="0.25">
      <c r="D72" s="90"/>
      <c r="E72" s="48" t="s">
        <v>7969</v>
      </c>
      <c r="F72" s="89" t="s">
        <v>7978</v>
      </c>
      <c r="G72" s="80" t="s">
        <v>7974</v>
      </c>
      <c r="H72" s="82">
        <v>1.0200000000000001E-2</v>
      </c>
      <c r="J72" s="79"/>
      <c r="K72" s="80"/>
      <c r="L72" s="80"/>
      <c r="M72" s="90"/>
      <c r="N72" s="90"/>
      <c r="O72" s="90"/>
      <c r="P72" s="90"/>
      <c r="Q72" s="90"/>
      <c r="R72" s="90"/>
      <c r="S72" s="90"/>
      <c r="T72" s="90"/>
      <c r="U72" s="90"/>
      <c r="V72" s="90"/>
      <c r="W72" s="90"/>
      <c r="X72" s="90"/>
      <c r="Y72" s="90"/>
      <c r="Z72" s="90"/>
      <c r="AA72" s="90"/>
      <c r="AB72" s="90"/>
      <c r="AC72" s="90"/>
    </row>
    <row r="73" spans="4:29" ht="15" customHeight="1" x14ac:dyDescent="0.25">
      <c r="D73" s="90"/>
      <c r="E73" s="48" t="s">
        <v>7969</v>
      </c>
      <c r="F73" s="89" t="s">
        <v>7978</v>
      </c>
      <c r="G73" s="80" t="s">
        <v>7975</v>
      </c>
      <c r="H73" s="82">
        <v>1.3299999999999999E-2</v>
      </c>
      <c r="J73" s="79"/>
      <c r="K73" s="80"/>
      <c r="L73" s="80"/>
      <c r="M73" s="90"/>
      <c r="N73" s="90"/>
      <c r="O73" s="90"/>
      <c r="P73" s="90"/>
      <c r="Q73" s="90"/>
      <c r="R73" s="90"/>
      <c r="S73" s="90"/>
      <c r="T73" s="90"/>
      <c r="U73" s="90"/>
      <c r="V73" s="90"/>
      <c r="W73" s="90"/>
      <c r="X73" s="90"/>
      <c r="Y73" s="90"/>
      <c r="Z73" s="90"/>
      <c r="AA73" s="90"/>
      <c r="AB73" s="90"/>
      <c r="AC73" s="90"/>
    </row>
    <row r="74" spans="4:29" ht="15" customHeight="1" x14ac:dyDescent="0.25">
      <c r="D74" s="90"/>
      <c r="E74" s="48" t="s">
        <v>7969</v>
      </c>
      <c r="F74" s="89" t="s">
        <v>7979</v>
      </c>
      <c r="G74" s="80" t="s">
        <v>7973</v>
      </c>
      <c r="H74" s="82">
        <v>7.1400000000000005E-2</v>
      </c>
      <c r="J74" s="79"/>
      <c r="K74" s="80"/>
      <c r="L74" s="80"/>
      <c r="M74" s="90"/>
      <c r="N74" s="90"/>
      <c r="O74" s="90"/>
      <c r="P74" s="90"/>
      <c r="Q74" s="90"/>
      <c r="R74" s="90"/>
      <c r="S74" s="90"/>
      <c r="T74" s="90"/>
      <c r="U74" s="90"/>
      <c r="V74" s="90"/>
      <c r="W74" s="90"/>
      <c r="X74" s="90"/>
      <c r="Y74" s="90"/>
      <c r="Z74" s="90"/>
      <c r="AA74" s="90"/>
      <c r="AB74" s="90"/>
      <c r="AC74" s="90"/>
    </row>
    <row r="75" spans="4:29" ht="15" customHeight="1" x14ac:dyDescent="0.25">
      <c r="D75" s="90"/>
      <c r="E75" s="48" t="s">
        <v>7969</v>
      </c>
      <c r="F75" s="89" t="s">
        <v>7979</v>
      </c>
      <c r="G75" s="80" t="s">
        <v>7974</v>
      </c>
      <c r="H75" s="82">
        <v>8.4000000000000005E-2</v>
      </c>
      <c r="J75" s="79"/>
      <c r="K75" s="80"/>
      <c r="L75" s="80"/>
      <c r="M75" s="90"/>
      <c r="N75" s="90"/>
      <c r="O75" s="90"/>
      <c r="P75" s="90"/>
      <c r="Q75" s="90"/>
      <c r="R75" s="90"/>
      <c r="S75" s="90"/>
      <c r="T75" s="90"/>
      <c r="U75" s="90"/>
      <c r="V75" s="90"/>
      <c r="W75" s="90"/>
      <c r="X75" s="90"/>
      <c r="Y75" s="90"/>
      <c r="Z75" s="90"/>
      <c r="AA75" s="90"/>
      <c r="AB75" s="90"/>
      <c r="AC75" s="90"/>
    </row>
    <row r="76" spans="4:29" ht="15" customHeight="1" x14ac:dyDescent="0.25">
      <c r="D76" s="90"/>
      <c r="E76" s="48" t="s">
        <v>7969</v>
      </c>
      <c r="F76" s="89" t="s">
        <v>7979</v>
      </c>
      <c r="G76" s="80" t="s">
        <v>7975</v>
      </c>
      <c r="H76" s="82">
        <v>0.1043</v>
      </c>
      <c r="J76" s="79"/>
      <c r="K76" s="80"/>
      <c r="L76" s="80"/>
      <c r="M76" s="90"/>
      <c r="N76" s="90"/>
      <c r="O76" s="90"/>
      <c r="P76" s="90"/>
      <c r="Q76" s="90"/>
      <c r="R76" s="90"/>
      <c r="S76" s="90"/>
      <c r="T76" s="90"/>
      <c r="U76" s="90"/>
      <c r="V76" s="90"/>
      <c r="W76" s="90"/>
      <c r="X76" s="90"/>
      <c r="Y76" s="90"/>
      <c r="Z76" s="90"/>
      <c r="AA76" s="90"/>
      <c r="AB76" s="90"/>
      <c r="AC76" s="90"/>
    </row>
    <row r="77" spans="4:29" ht="15" customHeight="1" x14ac:dyDescent="0.25">
      <c r="D77" s="90"/>
      <c r="E77" s="90"/>
      <c r="F77" s="90"/>
      <c r="G77" s="90"/>
      <c r="H77" s="90"/>
      <c r="I77" s="90"/>
      <c r="J77" s="90"/>
      <c r="K77" s="90"/>
      <c r="L77" s="90"/>
      <c r="M77" s="90"/>
      <c r="N77" s="90"/>
      <c r="O77" s="90"/>
      <c r="P77" s="90"/>
      <c r="Q77" s="90"/>
      <c r="R77" s="90"/>
      <c r="S77" s="90"/>
      <c r="T77" s="90"/>
      <c r="U77" s="90"/>
      <c r="V77" s="90"/>
      <c r="W77" s="90"/>
      <c r="X77" s="90"/>
      <c r="Y77" s="90"/>
      <c r="Z77" s="90"/>
      <c r="AA77" s="90"/>
      <c r="AB77" s="90"/>
      <c r="AC77" s="90"/>
    </row>
    <row r="78" spans="4:29" ht="15" customHeight="1" x14ac:dyDescent="0.25">
      <c r="D78" s="90"/>
      <c r="E78" s="90"/>
      <c r="F78" s="90"/>
      <c r="G78" s="90"/>
      <c r="H78" s="90"/>
      <c r="I78" s="90"/>
      <c r="J78" s="90"/>
      <c r="K78" s="90"/>
      <c r="L78" s="90"/>
      <c r="M78" s="90"/>
      <c r="N78" s="90"/>
      <c r="O78" s="90"/>
      <c r="P78" s="90"/>
      <c r="Q78" s="90"/>
      <c r="R78" s="90"/>
      <c r="S78" s="90"/>
      <c r="T78" s="90"/>
      <c r="U78" s="90"/>
      <c r="V78" s="90"/>
      <c r="W78" s="90"/>
      <c r="X78" s="90"/>
      <c r="Y78" s="90"/>
      <c r="Z78" s="90"/>
      <c r="AA78" s="90"/>
      <c r="AB78" s="90"/>
      <c r="AC78" s="90"/>
    </row>
    <row r="79" spans="4:29" ht="15" customHeight="1" x14ac:dyDescent="0.25">
      <c r="D79" s="90"/>
      <c r="E79" s="90"/>
      <c r="F79" s="90"/>
      <c r="G79" s="90"/>
      <c r="H79" s="90"/>
      <c r="I79" s="90"/>
      <c r="J79" s="90"/>
      <c r="K79" s="90"/>
      <c r="L79" s="90"/>
      <c r="M79" s="90"/>
      <c r="N79" s="90"/>
      <c r="O79" s="90"/>
      <c r="P79" s="90"/>
      <c r="Q79" s="90"/>
      <c r="R79" s="90"/>
      <c r="S79" s="90"/>
      <c r="T79" s="90"/>
      <c r="U79" s="90"/>
      <c r="V79" s="90"/>
      <c r="W79" s="90"/>
      <c r="X79" s="90"/>
      <c r="Y79" s="90"/>
      <c r="Z79" s="90"/>
      <c r="AA79" s="90"/>
      <c r="AB79" s="90"/>
      <c r="AC79" s="90"/>
    </row>
    <row r="80" spans="4:29" ht="15" customHeight="1" x14ac:dyDescent="0.25">
      <c r="D80" s="90"/>
      <c r="E80" s="90"/>
      <c r="F80" s="90"/>
      <c r="G80" s="90"/>
      <c r="H80" s="90"/>
      <c r="I80" s="90"/>
      <c r="J80" s="90"/>
      <c r="K80" s="90"/>
      <c r="L80" s="90"/>
      <c r="M80" s="90"/>
      <c r="N80" s="90"/>
      <c r="O80" s="90"/>
      <c r="P80" s="90"/>
      <c r="Q80" s="90"/>
      <c r="R80" s="90"/>
      <c r="S80" s="90"/>
      <c r="T80" s="90"/>
      <c r="U80" s="90"/>
      <c r="V80" s="90"/>
      <c r="W80" s="90"/>
      <c r="X80" s="90"/>
      <c r="Y80" s="90"/>
      <c r="Z80" s="90"/>
      <c r="AA80" s="90"/>
      <c r="AB80" s="90"/>
      <c r="AC80" s="90"/>
    </row>
    <row r="81" spans="4:29" ht="15" customHeight="1" x14ac:dyDescent="0.25">
      <c r="D81" s="90"/>
      <c r="E81" s="90"/>
      <c r="F81" s="90"/>
      <c r="G81" s="90"/>
      <c r="H81" s="90"/>
      <c r="I81" s="90"/>
      <c r="J81" s="90"/>
      <c r="K81" s="90"/>
      <c r="L81" s="90"/>
      <c r="M81" s="90"/>
      <c r="N81" s="90"/>
      <c r="O81" s="90"/>
      <c r="P81" s="90"/>
      <c r="Q81" s="90"/>
      <c r="R81" s="90"/>
      <c r="S81" s="90"/>
      <c r="T81" s="90"/>
      <c r="U81" s="90"/>
      <c r="V81" s="90"/>
      <c r="W81" s="90"/>
      <c r="X81" s="90"/>
      <c r="Y81" s="90"/>
      <c r="Z81" s="90"/>
      <c r="AA81" s="90"/>
      <c r="AB81" s="90"/>
      <c r="AC81" s="90"/>
    </row>
    <row r="82" spans="4:29" ht="15" customHeight="1" x14ac:dyDescent="0.25">
      <c r="D82" s="90"/>
      <c r="E82" s="90"/>
      <c r="F82" s="90"/>
      <c r="G82" s="90"/>
      <c r="H82" s="90"/>
      <c r="I82" s="90"/>
      <c r="J82" s="90"/>
      <c r="K82" s="90"/>
      <c r="L82" s="90"/>
      <c r="M82" s="90"/>
      <c r="N82" s="90"/>
      <c r="O82" s="90"/>
      <c r="P82" s="90"/>
      <c r="Q82" s="90"/>
      <c r="R82" s="90"/>
      <c r="S82" s="90"/>
      <c r="T82" s="90"/>
      <c r="U82" s="90"/>
      <c r="V82" s="90"/>
      <c r="W82" s="90"/>
      <c r="X82" s="90"/>
      <c r="Y82" s="90"/>
      <c r="Z82" s="90"/>
      <c r="AA82" s="90"/>
      <c r="AB82" s="90"/>
      <c r="AC82" s="90"/>
    </row>
    <row r="83" spans="4:29" ht="15" customHeight="1" x14ac:dyDescent="0.25">
      <c r="D83" s="90"/>
      <c r="E83" s="90"/>
      <c r="F83" s="90"/>
      <c r="G83" s="90"/>
      <c r="H83" s="90"/>
      <c r="I83" s="90"/>
      <c r="J83" s="90"/>
      <c r="K83" s="90"/>
      <c r="L83" s="90"/>
      <c r="M83" s="90"/>
      <c r="N83" s="90"/>
      <c r="O83" s="90"/>
      <c r="P83" s="90"/>
      <c r="Q83" s="90"/>
      <c r="R83" s="90"/>
      <c r="S83" s="90"/>
      <c r="T83" s="90"/>
      <c r="U83" s="90"/>
      <c r="V83" s="90"/>
      <c r="W83" s="90"/>
      <c r="X83" s="90"/>
      <c r="Y83" s="90"/>
      <c r="Z83" s="90"/>
      <c r="AA83" s="90"/>
      <c r="AB83" s="90"/>
      <c r="AC83" s="90"/>
    </row>
    <row r="84" spans="4:29" ht="15" customHeight="1" x14ac:dyDescent="0.25">
      <c r="D84" s="90"/>
      <c r="E84" s="90"/>
      <c r="F84" s="90"/>
      <c r="G84" s="90"/>
      <c r="H84" s="90"/>
      <c r="I84" s="90"/>
      <c r="J84" s="90"/>
      <c r="K84" s="90"/>
      <c r="L84" s="90"/>
      <c r="M84" s="90"/>
      <c r="N84" s="90"/>
      <c r="O84" s="90"/>
      <c r="P84" s="90"/>
      <c r="Q84" s="90"/>
      <c r="R84" s="90"/>
      <c r="S84" s="90"/>
      <c r="T84" s="90"/>
      <c r="U84" s="90"/>
      <c r="V84" s="90"/>
      <c r="W84" s="90"/>
      <c r="X84" s="90"/>
      <c r="Y84" s="90"/>
      <c r="Z84" s="90"/>
      <c r="AA84" s="90"/>
      <c r="AB84" s="90"/>
      <c r="AC84" s="90"/>
    </row>
    <row r="85" spans="4:29" ht="15" customHeight="1" x14ac:dyDescent="0.25">
      <c r="D85" s="90"/>
      <c r="E85" s="90"/>
      <c r="F85" s="90"/>
      <c r="G85" s="90"/>
      <c r="H85" s="90"/>
      <c r="I85" s="90"/>
      <c r="J85" s="90"/>
      <c r="K85" s="90"/>
      <c r="L85" s="90"/>
      <c r="M85" s="90"/>
      <c r="N85" s="90"/>
      <c r="O85" s="90"/>
      <c r="P85" s="90"/>
      <c r="Q85" s="90"/>
      <c r="R85" s="90"/>
      <c r="S85" s="90"/>
      <c r="T85" s="90"/>
      <c r="U85" s="90"/>
      <c r="V85" s="90"/>
      <c r="W85" s="90"/>
      <c r="X85" s="90"/>
      <c r="Y85" s="90"/>
      <c r="Z85" s="90"/>
      <c r="AA85" s="90"/>
      <c r="AB85" s="90"/>
      <c r="AC85" s="90"/>
    </row>
    <row r="86" spans="4:29" ht="15" customHeight="1" x14ac:dyDescent="0.25">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row>
    <row r="87" spans="4:29" ht="15" customHeight="1" x14ac:dyDescent="0.25">
      <c r="D87" s="90"/>
      <c r="E87" s="90"/>
      <c r="F87" s="90"/>
      <c r="G87" s="90"/>
      <c r="H87" s="90"/>
      <c r="I87" s="90"/>
      <c r="J87" s="90"/>
      <c r="K87" s="90"/>
      <c r="L87" s="90"/>
      <c r="M87" s="90"/>
      <c r="N87" s="90"/>
      <c r="O87" s="90"/>
      <c r="P87" s="90"/>
      <c r="Q87" s="90"/>
      <c r="R87" s="90"/>
      <c r="S87" s="90"/>
      <c r="T87" s="90"/>
      <c r="U87" s="90"/>
      <c r="V87" s="90"/>
      <c r="W87" s="90"/>
      <c r="X87" s="90"/>
      <c r="Y87" s="90"/>
      <c r="Z87" s="90"/>
      <c r="AA87" s="90"/>
      <c r="AB87" s="90"/>
      <c r="AC87" s="90"/>
    </row>
    <row r="88" spans="4:29" ht="15" customHeight="1" x14ac:dyDescent="0.25">
      <c r="D88" s="90"/>
      <c r="E88" s="90"/>
      <c r="F88" s="90"/>
      <c r="G88" s="90"/>
      <c r="H88" s="90"/>
      <c r="I88" s="90"/>
      <c r="J88" s="90"/>
      <c r="K88" s="90"/>
      <c r="L88" s="90"/>
      <c r="M88" s="90"/>
      <c r="N88" s="90"/>
      <c r="O88" s="90"/>
      <c r="P88" s="90"/>
      <c r="Q88" s="90"/>
      <c r="R88" s="90"/>
      <c r="S88" s="90"/>
      <c r="T88" s="90"/>
      <c r="U88" s="90"/>
      <c r="V88" s="90"/>
      <c r="W88" s="90"/>
      <c r="X88" s="90"/>
      <c r="Y88" s="90"/>
      <c r="Z88" s="90"/>
      <c r="AA88" s="90"/>
      <c r="AB88" s="90"/>
      <c r="AC88" s="90"/>
    </row>
    <row r="89" spans="4:29" ht="15" customHeight="1" x14ac:dyDescent="0.25">
      <c r="D89" s="90"/>
      <c r="E89" s="90"/>
      <c r="F89" s="90"/>
      <c r="G89" s="90"/>
      <c r="H89" s="90"/>
      <c r="I89" s="90"/>
      <c r="J89" s="90"/>
      <c r="K89" s="90"/>
      <c r="L89" s="90"/>
      <c r="M89" s="90"/>
      <c r="N89" s="90"/>
      <c r="O89" s="90"/>
      <c r="P89" s="90"/>
      <c r="Q89" s="90"/>
      <c r="R89" s="90"/>
      <c r="S89" s="90"/>
      <c r="T89" s="90"/>
      <c r="U89" s="90"/>
      <c r="V89" s="90"/>
      <c r="W89" s="90"/>
      <c r="X89" s="90"/>
      <c r="Y89" s="90"/>
      <c r="Z89" s="90"/>
      <c r="AA89" s="90"/>
      <c r="AB89" s="90"/>
      <c r="AC89" s="90"/>
    </row>
    <row r="90" spans="4:29" ht="15" customHeight="1" x14ac:dyDescent="0.25">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row>
    <row r="91" spans="4:29" ht="15" customHeight="1" x14ac:dyDescent="0.25">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row>
    <row r="92" spans="4:29" ht="15" customHeight="1" x14ac:dyDescent="0.25">
      <c r="D92" s="90"/>
      <c r="E92" s="90"/>
      <c r="F92" s="90"/>
      <c r="G92" s="90"/>
      <c r="H92" s="90"/>
      <c r="I92" s="90"/>
      <c r="J92" s="90"/>
      <c r="K92" s="90"/>
      <c r="L92" s="90"/>
      <c r="M92" s="90"/>
      <c r="N92" s="90"/>
      <c r="O92" s="90"/>
      <c r="P92" s="90"/>
      <c r="Q92" s="90"/>
      <c r="R92" s="90"/>
      <c r="S92" s="90"/>
      <c r="T92" s="90"/>
      <c r="U92" s="90"/>
      <c r="V92" s="90"/>
      <c r="W92" s="90"/>
      <c r="X92" s="90"/>
      <c r="Y92" s="90"/>
      <c r="Z92" s="90"/>
      <c r="AA92" s="90"/>
      <c r="AB92" s="90"/>
      <c r="AC92" s="90"/>
    </row>
    <row r="93" spans="4:29" ht="15" customHeight="1" x14ac:dyDescent="0.25">
      <c r="D93" s="90"/>
      <c r="E93" s="90"/>
      <c r="F93" s="90"/>
      <c r="G93" s="90"/>
      <c r="H93" s="90"/>
      <c r="I93" s="90"/>
      <c r="J93" s="90"/>
      <c r="K93" s="90"/>
      <c r="L93" s="90"/>
      <c r="M93" s="90"/>
      <c r="N93" s="90"/>
      <c r="O93" s="90"/>
      <c r="P93" s="90"/>
      <c r="Q93" s="90"/>
      <c r="R93" s="90"/>
      <c r="S93" s="90"/>
      <c r="T93" s="90"/>
      <c r="U93" s="90"/>
      <c r="V93" s="90"/>
      <c r="W93" s="90"/>
      <c r="X93" s="90"/>
      <c r="Y93" s="90"/>
      <c r="Z93" s="90"/>
      <c r="AA93" s="90"/>
      <c r="AB93" s="90"/>
      <c r="AC93" s="90"/>
    </row>
    <row r="94" spans="4:29" ht="15" customHeight="1" x14ac:dyDescent="0.25">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row>
    <row r="95" spans="4:29" ht="15" customHeight="1" x14ac:dyDescent="0.25">
      <c r="D95" s="90"/>
      <c r="E95" s="90"/>
      <c r="F95" s="90"/>
      <c r="G95" s="90"/>
      <c r="H95" s="90"/>
      <c r="I95" s="90"/>
      <c r="J95" s="90"/>
      <c r="K95" s="90"/>
      <c r="L95" s="90"/>
      <c r="M95" s="90"/>
      <c r="N95" s="90"/>
      <c r="O95" s="90"/>
      <c r="P95" s="90"/>
      <c r="Q95" s="90"/>
      <c r="R95" s="90"/>
      <c r="S95" s="90"/>
      <c r="T95" s="90"/>
      <c r="U95" s="90"/>
      <c r="V95" s="90"/>
      <c r="W95" s="90"/>
      <c r="X95" s="90"/>
      <c r="Y95" s="90"/>
      <c r="Z95" s="90"/>
      <c r="AA95" s="90"/>
      <c r="AB95" s="90"/>
      <c r="AC95" s="90"/>
    </row>
    <row r="96" spans="4:29" ht="15" customHeight="1" x14ac:dyDescent="0.25">
      <c r="D96" s="90"/>
      <c r="E96" s="90"/>
      <c r="F96" s="90"/>
      <c r="G96" s="90"/>
      <c r="H96" s="90"/>
      <c r="I96" s="90"/>
      <c r="J96" s="90"/>
      <c r="K96" s="90"/>
      <c r="L96" s="90"/>
      <c r="M96" s="90"/>
      <c r="N96" s="90"/>
      <c r="O96" s="90"/>
      <c r="P96" s="90"/>
      <c r="Q96" s="90"/>
      <c r="R96" s="90"/>
      <c r="S96" s="90"/>
      <c r="T96" s="90"/>
      <c r="U96" s="90"/>
      <c r="V96" s="90"/>
      <c r="W96" s="90"/>
      <c r="X96" s="90"/>
      <c r="Y96" s="90"/>
      <c r="Z96" s="90"/>
      <c r="AA96" s="90"/>
      <c r="AB96" s="90"/>
      <c r="AC96" s="90"/>
    </row>
    <row r="97" spans="4:29" ht="15" customHeight="1" x14ac:dyDescent="0.25">
      <c r="D97" s="90"/>
      <c r="E97" s="90"/>
      <c r="F97" s="90"/>
      <c r="G97" s="90"/>
      <c r="H97" s="90"/>
      <c r="I97" s="90"/>
      <c r="J97" s="90"/>
      <c r="K97" s="90"/>
      <c r="L97" s="90"/>
      <c r="M97" s="90"/>
      <c r="N97" s="90"/>
      <c r="O97" s="90"/>
      <c r="P97" s="90"/>
      <c r="Q97" s="90"/>
      <c r="R97" s="90"/>
      <c r="S97" s="90"/>
      <c r="T97" s="90"/>
      <c r="U97" s="90"/>
      <c r="V97" s="90"/>
      <c r="W97" s="90"/>
      <c r="X97" s="90"/>
      <c r="Y97" s="90"/>
      <c r="Z97" s="90"/>
      <c r="AA97" s="90"/>
      <c r="AB97" s="90"/>
      <c r="AC97" s="90"/>
    </row>
    <row r="98" spans="4:29" ht="15" customHeight="1" x14ac:dyDescent="0.25">
      <c r="D98" s="90"/>
      <c r="E98" s="90"/>
      <c r="F98" s="90"/>
      <c r="G98" s="90"/>
      <c r="H98" s="90"/>
      <c r="I98" s="90"/>
      <c r="J98" s="90"/>
      <c r="K98" s="90"/>
      <c r="L98" s="90"/>
      <c r="M98" s="90"/>
      <c r="N98" s="90"/>
      <c r="O98" s="90"/>
      <c r="P98" s="90"/>
      <c r="Q98" s="90"/>
      <c r="R98" s="90"/>
      <c r="S98" s="90"/>
      <c r="T98" s="90"/>
      <c r="U98" s="90"/>
      <c r="V98" s="90"/>
      <c r="W98" s="90"/>
      <c r="X98" s="90"/>
      <c r="Y98" s="90"/>
      <c r="Z98" s="90"/>
      <c r="AA98" s="90"/>
      <c r="AB98" s="90"/>
      <c r="AC98" s="90"/>
    </row>
    <row r="99" spans="4:29" ht="15" customHeight="1" x14ac:dyDescent="0.25">
      <c r="D99" s="90"/>
      <c r="E99" s="90"/>
      <c r="F99" s="90"/>
      <c r="G99" s="90"/>
      <c r="H99" s="90"/>
      <c r="I99" s="90"/>
      <c r="J99" s="90"/>
      <c r="K99" s="90"/>
      <c r="L99" s="90"/>
      <c r="M99" s="90"/>
      <c r="N99" s="90"/>
      <c r="O99" s="90"/>
      <c r="P99" s="90"/>
      <c r="Q99" s="90"/>
      <c r="R99" s="90"/>
      <c r="S99" s="90"/>
      <c r="T99" s="90"/>
      <c r="U99" s="90"/>
      <c r="V99" s="90"/>
      <c r="W99" s="90"/>
      <c r="X99" s="90"/>
      <c r="Y99" s="90"/>
      <c r="Z99" s="90"/>
      <c r="AA99" s="90"/>
      <c r="AB99" s="90"/>
      <c r="AC99" s="90"/>
    </row>
    <row r="100" spans="4:29" ht="15" customHeight="1" x14ac:dyDescent="0.25">
      <c r="D100" s="90"/>
      <c r="E100" s="90"/>
      <c r="F100" s="90"/>
      <c r="G100" s="90"/>
      <c r="H100" s="90"/>
      <c r="I100" s="90"/>
      <c r="J100" s="90"/>
      <c r="K100" s="90"/>
      <c r="L100" s="90"/>
      <c r="M100" s="90"/>
      <c r="N100" s="90"/>
      <c r="O100" s="90"/>
      <c r="P100" s="90"/>
      <c r="Q100" s="90"/>
      <c r="R100" s="90"/>
      <c r="S100" s="90"/>
      <c r="T100" s="90"/>
      <c r="U100" s="90"/>
      <c r="V100" s="90"/>
      <c r="W100" s="90"/>
      <c r="X100" s="90"/>
      <c r="Y100" s="90"/>
      <c r="Z100" s="90"/>
      <c r="AA100" s="90"/>
      <c r="AB100" s="90"/>
      <c r="AC100" s="90"/>
    </row>
    <row r="101" spans="4:29" ht="15" customHeight="1" x14ac:dyDescent="0.25">
      <c r="D101" s="90"/>
      <c r="E101" s="90"/>
      <c r="F101" s="90"/>
      <c r="G101" s="90"/>
      <c r="H101" s="90"/>
      <c r="I101" s="90"/>
      <c r="J101" s="90"/>
      <c r="K101" s="90"/>
      <c r="L101" s="90"/>
      <c r="M101" s="90"/>
      <c r="N101" s="90"/>
      <c r="O101" s="90"/>
      <c r="P101" s="90"/>
      <c r="Q101" s="90"/>
      <c r="R101" s="90"/>
      <c r="S101" s="90"/>
      <c r="T101" s="90"/>
      <c r="U101" s="90"/>
      <c r="V101" s="90"/>
      <c r="W101" s="90"/>
      <c r="X101" s="90"/>
      <c r="Y101" s="90"/>
      <c r="Z101" s="90"/>
      <c r="AA101" s="90"/>
      <c r="AB101" s="90"/>
      <c r="AC101" s="90"/>
    </row>
    <row r="102" spans="4:29" ht="15" customHeight="1" x14ac:dyDescent="0.25">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row>
    <row r="103" spans="4:29" ht="15" customHeight="1" x14ac:dyDescent="0.25">
      <c r="D103" s="90"/>
      <c r="E103" s="90"/>
      <c r="F103" s="90"/>
      <c r="G103" s="90"/>
      <c r="H103" s="90"/>
      <c r="I103" s="90"/>
      <c r="J103" s="90"/>
      <c r="K103" s="90"/>
      <c r="L103" s="90"/>
      <c r="M103" s="90"/>
      <c r="N103" s="90"/>
      <c r="O103" s="90"/>
      <c r="P103" s="90"/>
      <c r="Q103" s="90"/>
      <c r="R103" s="90"/>
      <c r="S103" s="90"/>
      <c r="T103" s="90"/>
      <c r="U103" s="90"/>
      <c r="V103" s="90"/>
      <c r="W103" s="90"/>
      <c r="X103" s="90"/>
      <c r="Y103" s="90"/>
      <c r="Z103" s="90"/>
      <c r="AA103" s="90"/>
      <c r="AB103" s="90"/>
      <c r="AC103" s="90"/>
    </row>
    <row r="104" spans="4:29" ht="15" customHeight="1" x14ac:dyDescent="0.25">
      <c r="D104" s="90"/>
      <c r="E104" s="90"/>
      <c r="F104" s="90"/>
      <c r="G104" s="90"/>
      <c r="H104" s="90"/>
      <c r="I104" s="90"/>
      <c r="J104" s="90"/>
      <c r="K104" s="90"/>
      <c r="L104" s="90"/>
      <c r="M104" s="90"/>
      <c r="N104" s="90"/>
      <c r="O104" s="90"/>
      <c r="P104" s="90"/>
      <c r="Q104" s="90"/>
      <c r="R104" s="90"/>
      <c r="S104" s="90"/>
      <c r="T104" s="90"/>
      <c r="U104" s="90"/>
      <c r="V104" s="90"/>
      <c r="W104" s="90"/>
      <c r="X104" s="90"/>
      <c r="Y104" s="90"/>
      <c r="Z104" s="90"/>
      <c r="AA104" s="90"/>
      <c r="AB104" s="90"/>
      <c r="AC104" s="90"/>
    </row>
    <row r="105" spans="4:29" ht="15" customHeight="1" x14ac:dyDescent="0.25">
      <c r="D105" s="90"/>
      <c r="E105" s="90"/>
      <c r="F105" s="90"/>
      <c r="G105" s="90"/>
      <c r="H105" s="90"/>
      <c r="I105" s="90"/>
      <c r="J105" s="90"/>
      <c r="K105" s="90"/>
      <c r="L105" s="90"/>
      <c r="M105" s="90"/>
      <c r="N105" s="90"/>
      <c r="O105" s="90"/>
      <c r="P105" s="90"/>
      <c r="Q105" s="90"/>
      <c r="R105" s="90"/>
      <c r="S105" s="90"/>
      <c r="T105" s="90"/>
      <c r="U105" s="90"/>
      <c r="V105" s="90"/>
      <c r="W105" s="90"/>
      <c r="X105" s="90"/>
      <c r="Y105" s="90"/>
      <c r="Z105" s="90"/>
      <c r="AA105" s="90"/>
      <c r="AB105" s="90"/>
      <c r="AC105" s="90"/>
    </row>
    <row r="106" spans="4:29" ht="15" customHeight="1" x14ac:dyDescent="0.25">
      <c r="D106" s="90"/>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row>
    <row r="107" spans="4:29" ht="15" customHeight="1" x14ac:dyDescent="0.25">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row>
    <row r="108" spans="4:29" ht="15" customHeight="1" x14ac:dyDescent="0.25">
      <c r="D108" s="90"/>
      <c r="E108" s="90"/>
      <c r="F108" s="90"/>
      <c r="G108" s="90"/>
      <c r="H108" s="90"/>
      <c r="I108" s="90"/>
      <c r="J108" s="90"/>
      <c r="K108" s="90"/>
      <c r="L108" s="90"/>
      <c r="M108" s="90"/>
      <c r="N108" s="90"/>
      <c r="O108" s="90"/>
      <c r="P108" s="90"/>
      <c r="Q108" s="90"/>
      <c r="R108" s="90"/>
      <c r="S108" s="90"/>
      <c r="T108" s="90"/>
      <c r="U108" s="90"/>
      <c r="V108" s="90"/>
      <c r="W108" s="90"/>
      <c r="X108" s="90"/>
      <c r="Y108" s="90"/>
      <c r="Z108" s="90"/>
      <c r="AA108" s="90"/>
      <c r="AB108" s="90"/>
      <c r="AC108" s="90"/>
    </row>
    <row r="109" spans="4:29" ht="15" customHeight="1" x14ac:dyDescent="0.25">
      <c r="D109" s="90"/>
      <c r="E109" s="90"/>
      <c r="F109" s="90"/>
      <c r="G109" s="90"/>
      <c r="H109" s="90"/>
      <c r="I109" s="90"/>
      <c r="J109" s="90"/>
      <c r="K109" s="90"/>
      <c r="L109" s="90"/>
      <c r="M109" s="90"/>
      <c r="N109" s="90"/>
      <c r="O109" s="90"/>
      <c r="P109" s="90"/>
      <c r="Q109" s="90"/>
      <c r="R109" s="90"/>
      <c r="S109" s="90"/>
      <c r="T109" s="90"/>
      <c r="U109" s="90"/>
      <c r="V109" s="90"/>
      <c r="W109" s="90"/>
      <c r="X109" s="90"/>
      <c r="Y109" s="90"/>
      <c r="Z109" s="90"/>
      <c r="AA109" s="90"/>
      <c r="AB109" s="90"/>
      <c r="AC109" s="90"/>
    </row>
    <row r="110" spans="4:29" ht="15" customHeight="1" x14ac:dyDescent="0.25">
      <c r="D110" s="90"/>
      <c r="E110" s="90"/>
      <c r="F110" s="90"/>
      <c r="G110" s="90"/>
      <c r="H110" s="90"/>
      <c r="I110" s="90"/>
      <c r="J110" s="90"/>
      <c r="K110" s="90"/>
      <c r="L110" s="90"/>
      <c r="M110" s="90"/>
      <c r="N110" s="90"/>
      <c r="O110" s="90"/>
      <c r="P110" s="90"/>
      <c r="Q110" s="90"/>
      <c r="R110" s="90"/>
      <c r="S110" s="90"/>
      <c r="T110" s="90"/>
      <c r="U110" s="90"/>
      <c r="V110" s="90"/>
      <c r="W110" s="90"/>
      <c r="X110" s="90"/>
      <c r="Y110" s="90"/>
      <c r="Z110" s="90"/>
      <c r="AA110" s="90"/>
      <c r="AB110" s="90"/>
      <c r="AC110" s="90"/>
    </row>
    <row r="111" spans="4:29" ht="15" customHeight="1" x14ac:dyDescent="0.25">
      <c r="D111" s="90"/>
      <c r="E111" s="90"/>
      <c r="F111" s="90"/>
      <c r="G111" s="90"/>
      <c r="H111" s="90"/>
      <c r="I111" s="90"/>
      <c r="J111" s="90"/>
      <c r="K111" s="90"/>
      <c r="L111" s="90"/>
      <c r="M111" s="90"/>
      <c r="N111" s="90"/>
      <c r="O111" s="90"/>
      <c r="P111" s="90"/>
      <c r="Q111" s="90"/>
      <c r="R111" s="90"/>
      <c r="S111" s="90"/>
      <c r="T111" s="90"/>
      <c r="U111" s="90"/>
      <c r="V111" s="90"/>
      <c r="W111" s="90"/>
      <c r="X111" s="90"/>
      <c r="Y111" s="90"/>
      <c r="Z111" s="90"/>
      <c r="AA111" s="90"/>
      <c r="AB111" s="90"/>
      <c r="AC111" s="90"/>
    </row>
    <row r="112" spans="4:29" ht="15" customHeight="1" x14ac:dyDescent="0.25">
      <c r="D112" s="90"/>
      <c r="E112" s="90"/>
      <c r="F112" s="90"/>
      <c r="G112" s="90"/>
      <c r="H112" s="90"/>
      <c r="I112" s="90"/>
      <c r="J112" s="90"/>
      <c r="K112" s="90"/>
      <c r="L112" s="90"/>
      <c r="M112" s="90"/>
      <c r="N112" s="90"/>
      <c r="O112" s="90"/>
      <c r="P112" s="90"/>
      <c r="Q112" s="90"/>
      <c r="R112" s="90"/>
      <c r="S112" s="90"/>
      <c r="T112" s="90"/>
      <c r="U112" s="90"/>
      <c r="V112" s="90"/>
      <c r="W112" s="90"/>
      <c r="X112" s="90"/>
      <c r="Y112" s="90"/>
      <c r="Z112" s="90"/>
      <c r="AA112" s="90"/>
      <c r="AB112" s="90"/>
      <c r="AC112" s="90"/>
    </row>
    <row r="113" spans="4:29" ht="15" customHeight="1" x14ac:dyDescent="0.25">
      <c r="D113" s="90"/>
      <c r="E113" s="90"/>
      <c r="F113" s="90"/>
      <c r="G113" s="90"/>
      <c r="H113" s="90"/>
      <c r="I113" s="90"/>
      <c r="J113" s="90"/>
      <c r="K113" s="90"/>
      <c r="L113" s="90"/>
      <c r="M113" s="90"/>
      <c r="N113" s="90"/>
      <c r="O113" s="90"/>
      <c r="P113" s="90"/>
      <c r="Q113" s="90"/>
      <c r="R113" s="90"/>
      <c r="S113" s="90"/>
      <c r="T113" s="90"/>
      <c r="U113" s="90"/>
      <c r="V113" s="90"/>
      <c r="W113" s="90"/>
      <c r="X113" s="90"/>
      <c r="Y113" s="90"/>
      <c r="Z113" s="90"/>
      <c r="AA113" s="90"/>
      <c r="AB113" s="90"/>
      <c r="AC113" s="90"/>
    </row>
    <row r="114" spans="4:29" ht="15" customHeight="1" x14ac:dyDescent="0.25">
      <c r="D114" s="90"/>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row>
    <row r="115" spans="4:29" ht="15" customHeight="1" x14ac:dyDescent="0.25">
      <c r="D115" s="90"/>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row>
    <row r="116" spans="4:29" ht="15" customHeight="1" x14ac:dyDescent="0.25">
      <c r="D116" s="90"/>
      <c r="E116" s="90"/>
      <c r="F116" s="90"/>
      <c r="G116" s="90"/>
      <c r="H116" s="90"/>
      <c r="I116" s="90"/>
      <c r="J116" s="90"/>
      <c r="K116" s="90"/>
      <c r="L116" s="90"/>
      <c r="M116" s="90"/>
      <c r="N116" s="90"/>
      <c r="O116" s="90"/>
      <c r="P116" s="90"/>
      <c r="Q116" s="90"/>
      <c r="R116" s="90"/>
      <c r="S116" s="90"/>
      <c r="T116" s="90"/>
      <c r="U116" s="90"/>
      <c r="V116" s="90"/>
      <c r="W116" s="90"/>
      <c r="X116" s="90"/>
      <c r="Y116" s="90"/>
      <c r="Z116" s="90"/>
      <c r="AA116" s="90"/>
      <c r="AB116" s="90"/>
      <c r="AC116" s="90"/>
    </row>
    <row r="117" spans="4:29" ht="15" customHeight="1" x14ac:dyDescent="0.25">
      <c r="D117" s="90"/>
      <c r="E117" s="90"/>
      <c r="F117" s="90"/>
      <c r="G117" s="90"/>
      <c r="H117" s="90"/>
      <c r="I117" s="90"/>
      <c r="J117" s="90"/>
      <c r="K117" s="90"/>
      <c r="L117" s="90"/>
      <c r="M117" s="90"/>
      <c r="N117" s="90"/>
      <c r="O117" s="90"/>
      <c r="P117" s="90"/>
      <c r="Q117" s="90"/>
      <c r="R117" s="90"/>
      <c r="S117" s="90"/>
      <c r="T117" s="90"/>
      <c r="U117" s="90"/>
      <c r="V117" s="90"/>
      <c r="W117" s="90"/>
      <c r="X117" s="90"/>
      <c r="Y117" s="90"/>
      <c r="Z117" s="90"/>
      <c r="AA117" s="90"/>
      <c r="AB117" s="90"/>
      <c r="AC117" s="90"/>
    </row>
    <row r="118" spans="4:29" ht="15" customHeight="1" x14ac:dyDescent="0.25">
      <c r="D118" s="90"/>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row>
    <row r="119" spans="4:29" ht="15" customHeight="1" x14ac:dyDescent="0.25">
      <c r="D119" s="90"/>
      <c r="E119" s="90"/>
      <c r="F119" s="90"/>
      <c r="G119" s="90"/>
      <c r="H119" s="90"/>
      <c r="I119" s="90"/>
      <c r="J119" s="90"/>
      <c r="K119" s="90"/>
      <c r="L119" s="90"/>
      <c r="M119" s="90"/>
      <c r="N119" s="90"/>
      <c r="O119" s="90"/>
      <c r="P119" s="90"/>
      <c r="Q119" s="90"/>
      <c r="R119" s="90"/>
      <c r="S119" s="90"/>
      <c r="T119" s="90"/>
      <c r="U119" s="90"/>
      <c r="V119" s="90"/>
      <c r="W119" s="90"/>
      <c r="X119" s="90"/>
      <c r="Y119" s="90"/>
      <c r="Z119" s="90"/>
      <c r="AA119" s="90"/>
      <c r="AB119" s="90"/>
      <c r="AC119" s="90"/>
    </row>
    <row r="120" spans="4:29" ht="15" customHeight="1" x14ac:dyDescent="0.25">
      <c r="D120" s="90"/>
      <c r="E120" s="90"/>
      <c r="F120" s="90"/>
      <c r="G120" s="90"/>
      <c r="H120" s="90"/>
      <c r="I120" s="90"/>
      <c r="J120" s="90"/>
      <c r="K120" s="90"/>
      <c r="L120" s="90"/>
      <c r="M120" s="90"/>
      <c r="N120" s="90"/>
      <c r="O120" s="90"/>
      <c r="P120" s="90"/>
      <c r="Q120" s="90"/>
      <c r="R120" s="90"/>
      <c r="S120" s="90"/>
      <c r="T120" s="90"/>
      <c r="U120" s="90"/>
      <c r="V120" s="90"/>
      <c r="W120" s="90"/>
      <c r="X120" s="90"/>
      <c r="Y120" s="90"/>
      <c r="Z120" s="90"/>
      <c r="AA120" s="90"/>
      <c r="AB120" s="90"/>
      <c r="AC120" s="90"/>
    </row>
    <row r="121" spans="4:29" ht="15" customHeight="1" x14ac:dyDescent="0.25">
      <c r="D121" s="90"/>
      <c r="E121" s="90"/>
      <c r="F121" s="90"/>
      <c r="G121" s="90"/>
      <c r="H121" s="90"/>
      <c r="I121" s="90"/>
      <c r="J121" s="90"/>
      <c r="K121" s="90"/>
      <c r="L121" s="90"/>
      <c r="M121" s="90"/>
      <c r="N121" s="90"/>
      <c r="O121" s="90"/>
      <c r="P121" s="90"/>
      <c r="Q121" s="90"/>
      <c r="R121" s="90"/>
      <c r="S121" s="90"/>
      <c r="T121" s="90"/>
      <c r="U121" s="90"/>
      <c r="V121" s="90"/>
      <c r="W121" s="90"/>
      <c r="X121" s="90"/>
      <c r="Y121" s="90"/>
      <c r="Z121" s="90"/>
      <c r="AA121" s="90"/>
      <c r="AB121" s="90"/>
      <c r="AC121" s="90"/>
    </row>
    <row r="122" spans="4:29" ht="15" customHeight="1" x14ac:dyDescent="0.25">
      <c r="D122" s="90"/>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row>
    <row r="123" spans="4:29" ht="15" customHeight="1" x14ac:dyDescent="0.25">
      <c r="D123" s="90"/>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row>
    <row r="124" spans="4:29" ht="15" customHeight="1" x14ac:dyDescent="0.25">
      <c r="D124" s="90"/>
      <c r="E124" s="90"/>
      <c r="F124" s="90"/>
      <c r="G124" s="90"/>
      <c r="H124" s="90"/>
      <c r="I124" s="90"/>
      <c r="J124" s="90"/>
      <c r="K124" s="90"/>
      <c r="L124" s="90"/>
      <c r="M124" s="90"/>
      <c r="N124" s="90"/>
      <c r="O124" s="90"/>
      <c r="P124" s="90"/>
      <c r="Q124" s="90"/>
      <c r="R124" s="90"/>
      <c r="S124" s="90"/>
      <c r="T124" s="90"/>
      <c r="U124" s="90"/>
      <c r="V124" s="90"/>
      <c r="W124" s="90"/>
      <c r="X124" s="90"/>
      <c r="Y124" s="90"/>
      <c r="Z124" s="90"/>
      <c r="AA124" s="90"/>
      <c r="AB124" s="90"/>
      <c r="AC124" s="90"/>
    </row>
    <row r="125" spans="4:29" ht="15" customHeight="1" x14ac:dyDescent="0.25">
      <c r="D125" s="90"/>
      <c r="E125" s="90"/>
      <c r="F125" s="90"/>
      <c r="G125" s="90"/>
      <c r="H125" s="90"/>
      <c r="I125" s="90"/>
      <c r="J125" s="90"/>
      <c r="K125" s="90"/>
      <c r="L125" s="90"/>
      <c r="M125" s="90"/>
      <c r="N125" s="90"/>
      <c r="O125" s="90"/>
      <c r="P125" s="90"/>
      <c r="Q125" s="90"/>
      <c r="R125" s="90"/>
      <c r="S125" s="90"/>
      <c r="T125" s="90"/>
      <c r="U125" s="90"/>
      <c r="V125" s="90"/>
      <c r="W125" s="90"/>
      <c r="X125" s="90"/>
      <c r="Y125" s="90"/>
      <c r="Z125" s="90"/>
      <c r="AA125" s="90"/>
      <c r="AB125" s="90"/>
      <c r="AC125" s="90"/>
    </row>
    <row r="126" spans="4:29" ht="15" customHeight="1" x14ac:dyDescent="0.25">
      <c r="D126" s="90"/>
      <c r="E126" s="90"/>
      <c r="F126" s="90"/>
      <c r="G126" s="90"/>
      <c r="H126" s="90"/>
      <c r="I126" s="90"/>
      <c r="J126" s="90"/>
      <c r="K126" s="90"/>
      <c r="L126" s="90"/>
      <c r="M126" s="90"/>
      <c r="N126" s="90"/>
      <c r="O126" s="90"/>
      <c r="P126" s="90"/>
      <c r="Q126" s="90"/>
      <c r="R126" s="90"/>
      <c r="S126" s="90"/>
      <c r="T126" s="90"/>
      <c r="U126" s="90"/>
      <c r="V126" s="90"/>
      <c r="W126" s="90"/>
      <c r="X126" s="90"/>
      <c r="Y126" s="90"/>
      <c r="Z126" s="90"/>
      <c r="AA126" s="90"/>
      <c r="AB126" s="90"/>
      <c r="AC126" s="90"/>
    </row>
    <row r="127" spans="4:29" ht="15" customHeight="1" x14ac:dyDescent="0.25">
      <c r="D127" s="90"/>
      <c r="E127" s="90"/>
      <c r="F127" s="90"/>
      <c r="G127" s="90"/>
      <c r="H127" s="90"/>
      <c r="I127" s="90"/>
      <c r="J127" s="90"/>
      <c r="K127" s="90"/>
      <c r="L127" s="90"/>
      <c r="M127" s="90"/>
      <c r="N127" s="90"/>
      <c r="O127" s="90"/>
      <c r="P127" s="90"/>
      <c r="Q127" s="90"/>
      <c r="R127" s="90"/>
      <c r="S127" s="90"/>
      <c r="T127" s="90"/>
      <c r="U127" s="90"/>
      <c r="V127" s="90"/>
      <c r="W127" s="90"/>
      <c r="X127" s="90"/>
      <c r="Y127" s="90"/>
      <c r="Z127" s="90"/>
      <c r="AA127" s="90"/>
      <c r="AB127" s="90"/>
      <c r="AC127" s="90"/>
    </row>
    <row r="128" spans="4:29" ht="15" customHeight="1" x14ac:dyDescent="0.25">
      <c r="D128" s="90"/>
      <c r="E128" s="90"/>
      <c r="F128" s="90"/>
      <c r="G128" s="90"/>
      <c r="H128" s="90"/>
      <c r="I128" s="90"/>
      <c r="J128" s="90"/>
      <c r="K128" s="90"/>
      <c r="L128" s="90"/>
      <c r="M128" s="90"/>
      <c r="N128" s="90"/>
      <c r="O128" s="90"/>
      <c r="P128" s="90"/>
      <c r="Q128" s="90"/>
      <c r="R128" s="90"/>
      <c r="S128" s="90"/>
      <c r="T128" s="90"/>
      <c r="U128" s="90"/>
      <c r="V128" s="90"/>
      <c r="W128" s="90"/>
      <c r="X128" s="90"/>
      <c r="Y128" s="90"/>
      <c r="Z128" s="90"/>
      <c r="AA128" s="90"/>
      <c r="AB128" s="90"/>
      <c r="AC128" s="90"/>
    </row>
    <row r="129" spans="4:29" ht="15" customHeight="1" x14ac:dyDescent="0.25">
      <c r="D129" s="90"/>
      <c r="E129" s="90"/>
      <c r="F129" s="90"/>
      <c r="G129" s="90"/>
      <c r="H129" s="90"/>
      <c r="I129" s="90"/>
      <c r="J129" s="90"/>
      <c r="K129" s="90"/>
      <c r="L129" s="90"/>
      <c r="M129" s="90"/>
      <c r="N129" s="90"/>
      <c r="O129" s="90"/>
      <c r="P129" s="90"/>
      <c r="Q129" s="90"/>
      <c r="R129" s="90"/>
      <c r="S129" s="90"/>
      <c r="T129" s="90"/>
      <c r="U129" s="90"/>
      <c r="V129" s="90"/>
      <c r="W129" s="90"/>
      <c r="X129" s="90"/>
      <c r="Y129" s="90"/>
      <c r="Z129" s="90"/>
      <c r="AA129" s="90"/>
      <c r="AB129" s="90"/>
      <c r="AC129" s="90"/>
    </row>
    <row r="130" spans="4:29" ht="15" customHeight="1" x14ac:dyDescent="0.25">
      <c r="D130" s="90"/>
      <c r="E130" s="90"/>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row>
    <row r="131" spans="4:29" ht="15" customHeight="1" x14ac:dyDescent="0.25">
      <c r="D131" s="90"/>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row>
    <row r="132" spans="4:29" ht="15" customHeight="1" x14ac:dyDescent="0.25">
      <c r="D132" s="90"/>
      <c r="E132" s="90"/>
      <c r="F132" s="90"/>
      <c r="G132" s="90"/>
      <c r="H132" s="90"/>
      <c r="I132" s="90"/>
      <c r="J132" s="90"/>
      <c r="K132" s="90"/>
      <c r="L132" s="90"/>
      <c r="M132" s="90"/>
      <c r="N132" s="90"/>
      <c r="O132" s="90"/>
      <c r="P132" s="90"/>
      <c r="Q132" s="90"/>
      <c r="R132" s="90"/>
      <c r="S132" s="90"/>
      <c r="T132" s="90"/>
      <c r="U132" s="90"/>
      <c r="V132" s="90"/>
      <c r="W132" s="90"/>
      <c r="X132" s="90"/>
      <c r="Y132" s="90"/>
      <c r="Z132" s="90"/>
      <c r="AA132" s="90"/>
      <c r="AB132" s="90"/>
      <c r="AC132" s="90"/>
    </row>
    <row r="133" spans="4:29" ht="15" customHeight="1" x14ac:dyDescent="0.25">
      <c r="D133" s="90"/>
      <c r="E133" s="90"/>
      <c r="F133" s="90"/>
      <c r="G133" s="90"/>
      <c r="H133" s="90"/>
      <c r="I133" s="90"/>
      <c r="J133" s="90"/>
      <c r="K133" s="90"/>
      <c r="L133" s="90"/>
      <c r="M133" s="90"/>
      <c r="N133" s="90"/>
      <c r="O133" s="90"/>
      <c r="P133" s="90"/>
      <c r="Q133" s="90"/>
      <c r="R133" s="90"/>
      <c r="S133" s="90"/>
      <c r="T133" s="90"/>
      <c r="U133" s="90"/>
      <c r="V133" s="90"/>
      <c r="W133" s="90"/>
      <c r="X133" s="90"/>
      <c r="Y133" s="90"/>
      <c r="Z133" s="90"/>
      <c r="AA133" s="90"/>
      <c r="AB133" s="90"/>
      <c r="AC133" s="90"/>
    </row>
    <row r="134" spans="4:29" ht="15" customHeight="1" x14ac:dyDescent="0.25">
      <c r="D134" s="90"/>
      <c r="E134" s="90"/>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0"/>
    </row>
    <row r="135" spans="4:29" ht="15" customHeight="1" x14ac:dyDescent="0.25">
      <c r="D135" s="90"/>
      <c r="E135" s="90"/>
      <c r="F135" s="90"/>
      <c r="G135" s="90"/>
      <c r="H135" s="90"/>
      <c r="I135" s="90"/>
      <c r="J135" s="90"/>
      <c r="K135" s="90"/>
      <c r="L135" s="90"/>
      <c r="M135" s="90"/>
      <c r="N135" s="90"/>
      <c r="O135" s="90"/>
      <c r="P135" s="90"/>
      <c r="Q135" s="90"/>
      <c r="R135" s="90"/>
      <c r="S135" s="90"/>
      <c r="T135" s="90"/>
      <c r="U135" s="90"/>
      <c r="V135" s="90"/>
      <c r="W135" s="90"/>
      <c r="X135" s="90"/>
      <c r="Y135" s="90"/>
      <c r="Z135" s="90"/>
      <c r="AA135" s="90"/>
      <c r="AB135" s="90"/>
      <c r="AC135" s="90"/>
    </row>
    <row r="136" spans="4:29" ht="15" customHeight="1" x14ac:dyDescent="0.25">
      <c r="D136" s="90"/>
      <c r="E136" s="90"/>
      <c r="F136" s="90"/>
      <c r="G136" s="90"/>
      <c r="H136" s="90"/>
      <c r="I136" s="90"/>
      <c r="J136" s="90"/>
      <c r="K136" s="90"/>
      <c r="L136" s="90"/>
      <c r="M136" s="90"/>
      <c r="N136" s="90"/>
      <c r="O136" s="90"/>
      <c r="P136" s="90"/>
      <c r="Q136" s="90"/>
      <c r="R136" s="90"/>
      <c r="S136" s="90"/>
      <c r="T136" s="90"/>
      <c r="U136" s="90"/>
      <c r="V136" s="90"/>
      <c r="W136" s="90"/>
      <c r="X136" s="90"/>
      <c r="Y136" s="90"/>
      <c r="Z136" s="90"/>
      <c r="AA136" s="90"/>
      <c r="AB136" s="90"/>
      <c r="AC136" s="90"/>
    </row>
    <row r="137" spans="4:29" ht="15" customHeight="1" x14ac:dyDescent="0.25">
      <c r="D137" s="90"/>
      <c r="E137" s="90"/>
      <c r="F137" s="90"/>
      <c r="G137" s="90"/>
      <c r="H137" s="90"/>
      <c r="I137" s="90"/>
      <c r="J137" s="90"/>
      <c r="K137" s="90"/>
      <c r="L137" s="90"/>
      <c r="M137" s="90"/>
      <c r="N137" s="90"/>
      <c r="O137" s="90"/>
      <c r="P137" s="90"/>
      <c r="Q137" s="90"/>
      <c r="R137" s="90"/>
      <c r="S137" s="90"/>
      <c r="T137" s="90"/>
      <c r="U137" s="90"/>
      <c r="V137" s="90"/>
      <c r="W137" s="90"/>
      <c r="X137" s="90"/>
      <c r="Y137" s="90"/>
      <c r="Z137" s="90"/>
      <c r="AA137" s="90"/>
      <c r="AB137" s="90"/>
      <c r="AC137" s="90"/>
    </row>
    <row r="138" spans="4:29" ht="15" customHeight="1" x14ac:dyDescent="0.25">
      <c r="D138" s="90"/>
      <c r="E138" s="90"/>
      <c r="F138" s="90"/>
      <c r="G138" s="90"/>
      <c r="H138" s="90"/>
      <c r="I138" s="90"/>
      <c r="J138" s="90"/>
      <c r="K138" s="90"/>
      <c r="L138" s="90"/>
      <c r="M138" s="90"/>
      <c r="N138" s="90"/>
      <c r="O138" s="90"/>
      <c r="P138" s="90"/>
      <c r="Q138" s="90"/>
      <c r="R138" s="90"/>
      <c r="S138" s="90"/>
      <c r="T138" s="90"/>
      <c r="U138" s="90"/>
      <c r="V138" s="90"/>
      <c r="W138" s="90"/>
      <c r="X138" s="90"/>
      <c r="Y138" s="90"/>
      <c r="Z138" s="90"/>
      <c r="AA138" s="90"/>
      <c r="AB138" s="90"/>
      <c r="AC138" s="90"/>
    </row>
    <row r="139" spans="4:29" ht="15" customHeight="1" x14ac:dyDescent="0.25">
      <c r="D139" s="90"/>
      <c r="E139" s="90"/>
      <c r="F139" s="90"/>
      <c r="G139" s="90"/>
      <c r="H139" s="90"/>
      <c r="I139" s="90"/>
      <c r="J139" s="90"/>
      <c r="K139" s="90"/>
      <c r="L139" s="90"/>
      <c r="M139" s="90"/>
      <c r="N139" s="90"/>
      <c r="O139" s="90"/>
      <c r="P139" s="90"/>
      <c r="Q139" s="90"/>
      <c r="R139" s="90"/>
      <c r="S139" s="90"/>
      <c r="T139" s="90"/>
      <c r="U139" s="90"/>
      <c r="V139" s="90"/>
      <c r="W139" s="90"/>
      <c r="X139" s="90"/>
      <c r="Y139" s="90"/>
      <c r="Z139" s="90"/>
      <c r="AA139" s="90"/>
      <c r="AB139" s="90"/>
      <c r="AC139" s="90"/>
    </row>
    <row r="140" spans="4:29" ht="15" customHeight="1" x14ac:dyDescent="0.25">
      <c r="D140" s="90"/>
      <c r="E140" s="90"/>
      <c r="F140" s="90"/>
      <c r="G140" s="90"/>
      <c r="H140" s="90"/>
      <c r="I140" s="90"/>
      <c r="J140" s="90"/>
      <c r="K140" s="90"/>
      <c r="L140" s="90"/>
      <c r="M140" s="90"/>
      <c r="N140" s="90"/>
      <c r="O140" s="90"/>
      <c r="P140" s="90"/>
      <c r="Q140" s="90"/>
      <c r="R140" s="90"/>
      <c r="S140" s="90"/>
      <c r="T140" s="90"/>
      <c r="U140" s="90"/>
      <c r="V140" s="90"/>
      <c r="W140" s="90"/>
      <c r="X140" s="90"/>
      <c r="Y140" s="90"/>
      <c r="Z140" s="90"/>
      <c r="AA140" s="90"/>
      <c r="AB140" s="90"/>
      <c r="AC140" s="90"/>
    </row>
    <row r="141" spans="4:29" ht="15" customHeight="1" x14ac:dyDescent="0.25">
      <c r="D141" s="90"/>
      <c r="E141" s="90"/>
      <c r="F141" s="90"/>
      <c r="G141" s="90"/>
      <c r="H141" s="90"/>
      <c r="I141" s="90"/>
      <c r="J141" s="90"/>
      <c r="K141" s="90"/>
      <c r="L141" s="90"/>
      <c r="M141" s="90"/>
      <c r="N141" s="90"/>
      <c r="O141" s="90"/>
      <c r="P141" s="90"/>
      <c r="Q141" s="90"/>
      <c r="R141" s="90"/>
      <c r="S141" s="90"/>
      <c r="T141" s="90"/>
      <c r="U141" s="90"/>
      <c r="V141" s="90"/>
      <c r="W141" s="90"/>
      <c r="X141" s="90"/>
      <c r="Y141" s="90"/>
      <c r="Z141" s="90"/>
      <c r="AA141" s="90"/>
      <c r="AB141" s="90"/>
      <c r="AC141" s="90"/>
    </row>
    <row r="142" spans="4:29" ht="15" customHeight="1" x14ac:dyDescent="0.25">
      <c r="D142" s="90"/>
      <c r="E142" s="90"/>
      <c r="F142" s="90"/>
      <c r="G142" s="90"/>
      <c r="H142" s="90"/>
      <c r="I142" s="90"/>
      <c r="J142" s="90"/>
      <c r="K142" s="90"/>
      <c r="L142" s="90"/>
      <c r="M142" s="90"/>
      <c r="N142" s="90"/>
      <c r="O142" s="90"/>
      <c r="P142" s="90"/>
      <c r="Q142" s="90"/>
      <c r="R142" s="90"/>
      <c r="S142" s="90"/>
      <c r="T142" s="90"/>
      <c r="U142" s="90"/>
      <c r="V142" s="90"/>
      <c r="W142" s="90"/>
      <c r="X142" s="90"/>
      <c r="Y142" s="90"/>
      <c r="Z142" s="90"/>
      <c r="AA142" s="90"/>
      <c r="AB142" s="90"/>
      <c r="AC142" s="90"/>
    </row>
    <row r="143" spans="4:29" ht="15" customHeight="1" x14ac:dyDescent="0.25">
      <c r="D143" s="90"/>
      <c r="E143" s="90"/>
      <c r="F143" s="90"/>
      <c r="G143" s="90"/>
      <c r="H143" s="90"/>
      <c r="I143" s="90"/>
      <c r="J143" s="90"/>
      <c r="K143" s="90"/>
      <c r="L143" s="90"/>
      <c r="M143" s="90"/>
      <c r="N143" s="90"/>
      <c r="O143" s="90"/>
      <c r="P143" s="90"/>
      <c r="Q143" s="90"/>
      <c r="R143" s="90"/>
      <c r="S143" s="90"/>
      <c r="T143" s="90"/>
      <c r="U143" s="90"/>
      <c r="V143" s="90"/>
      <c r="W143" s="90"/>
      <c r="X143" s="90"/>
      <c r="Y143" s="90"/>
      <c r="Z143" s="90"/>
      <c r="AA143" s="90"/>
      <c r="AB143" s="90"/>
      <c r="AC143" s="90"/>
    </row>
    <row r="144" spans="4:29" ht="15" customHeight="1" x14ac:dyDescent="0.25">
      <c r="D144" s="90"/>
      <c r="E144" s="90"/>
      <c r="F144" s="90"/>
      <c r="G144" s="90"/>
      <c r="H144" s="90"/>
      <c r="I144" s="90"/>
      <c r="J144" s="90"/>
      <c r="K144" s="90"/>
      <c r="L144" s="90"/>
      <c r="M144" s="90"/>
      <c r="N144" s="90"/>
      <c r="O144" s="90"/>
      <c r="P144" s="90"/>
      <c r="Q144" s="90"/>
      <c r="R144" s="90"/>
      <c r="S144" s="90"/>
      <c r="T144" s="90"/>
      <c r="U144" s="90"/>
      <c r="V144" s="90"/>
      <c r="W144" s="90"/>
      <c r="X144" s="90"/>
      <c r="Y144" s="90"/>
      <c r="Z144" s="90"/>
      <c r="AA144" s="90"/>
      <c r="AB144" s="90"/>
      <c r="AC144" s="90"/>
    </row>
    <row r="145" spans="4:29" ht="15" customHeight="1" x14ac:dyDescent="0.25">
      <c r="D145" s="90"/>
      <c r="E145" s="90"/>
      <c r="F145" s="90"/>
      <c r="G145" s="90"/>
      <c r="H145" s="90"/>
      <c r="I145" s="90"/>
      <c r="J145" s="90"/>
      <c r="K145" s="90"/>
      <c r="L145" s="90"/>
      <c r="M145" s="90"/>
      <c r="N145" s="90"/>
      <c r="O145" s="90"/>
      <c r="P145" s="90"/>
      <c r="Q145" s="90"/>
      <c r="R145" s="90"/>
      <c r="S145" s="90"/>
      <c r="T145" s="90"/>
      <c r="U145" s="90"/>
      <c r="V145" s="90"/>
      <c r="W145" s="90"/>
      <c r="X145" s="90"/>
      <c r="Y145" s="90"/>
      <c r="Z145" s="90"/>
      <c r="AA145" s="90"/>
      <c r="AB145" s="90"/>
      <c r="AC145" s="90"/>
    </row>
    <row r="146" spans="4:29" ht="15" customHeight="1" x14ac:dyDescent="0.25">
      <c r="D146" s="90"/>
      <c r="E146" s="90"/>
      <c r="F146" s="90"/>
      <c r="G146" s="90"/>
      <c r="H146" s="90"/>
      <c r="I146" s="90"/>
      <c r="J146" s="90"/>
      <c r="K146" s="90"/>
      <c r="L146" s="90"/>
      <c r="M146" s="90"/>
      <c r="N146" s="90"/>
      <c r="O146" s="90"/>
      <c r="P146" s="90"/>
      <c r="Q146" s="90"/>
      <c r="R146" s="90"/>
      <c r="S146" s="90"/>
      <c r="T146" s="90"/>
      <c r="U146" s="90"/>
      <c r="V146" s="90"/>
      <c r="W146" s="90"/>
      <c r="X146" s="90"/>
      <c r="Y146" s="90"/>
      <c r="Z146" s="90"/>
      <c r="AA146" s="90"/>
      <c r="AB146" s="90"/>
      <c r="AC146" s="90"/>
    </row>
    <row r="147" spans="4:29" ht="15" customHeight="1" x14ac:dyDescent="0.25">
      <c r="D147" s="90"/>
      <c r="E147" s="90"/>
      <c r="F147" s="90"/>
      <c r="G147" s="90"/>
      <c r="H147" s="90"/>
      <c r="I147" s="90"/>
      <c r="J147" s="90"/>
      <c r="K147" s="90"/>
      <c r="L147" s="90"/>
      <c r="M147" s="90"/>
      <c r="N147" s="90"/>
      <c r="O147" s="90"/>
      <c r="P147" s="90"/>
      <c r="Q147" s="90"/>
      <c r="R147" s="90"/>
      <c r="S147" s="90"/>
      <c r="T147" s="90"/>
      <c r="U147" s="90"/>
      <c r="V147" s="90"/>
      <c r="W147" s="90"/>
      <c r="X147" s="90"/>
      <c r="Y147" s="90"/>
      <c r="Z147" s="90"/>
      <c r="AA147" s="90"/>
      <c r="AB147" s="90"/>
      <c r="AC147" s="90"/>
    </row>
    <row r="148" spans="4:29" ht="15" customHeight="1" x14ac:dyDescent="0.25">
      <c r="D148" s="90"/>
      <c r="E148" s="90"/>
      <c r="F148" s="90"/>
      <c r="G148" s="90"/>
      <c r="H148" s="90"/>
      <c r="I148" s="90"/>
      <c r="J148" s="90"/>
      <c r="K148" s="90"/>
      <c r="L148" s="90"/>
      <c r="M148" s="90"/>
      <c r="N148" s="90"/>
      <c r="O148" s="90"/>
      <c r="P148" s="90"/>
      <c r="Q148" s="90"/>
      <c r="R148" s="90"/>
      <c r="S148" s="90"/>
      <c r="T148" s="90"/>
      <c r="U148" s="90"/>
      <c r="V148" s="90"/>
      <c r="W148" s="90"/>
      <c r="X148" s="90"/>
      <c r="Y148" s="90"/>
      <c r="Z148" s="90"/>
      <c r="AA148" s="90"/>
      <c r="AB148" s="90"/>
      <c r="AC148" s="90"/>
    </row>
    <row r="149" spans="4:29" ht="15" customHeight="1" x14ac:dyDescent="0.25">
      <c r="D149" s="90"/>
      <c r="E149" s="90"/>
      <c r="F149" s="90"/>
      <c r="G149" s="90"/>
      <c r="H149" s="90"/>
      <c r="I149" s="90"/>
      <c r="J149" s="90"/>
      <c r="K149" s="90"/>
      <c r="L149" s="90"/>
      <c r="M149" s="90"/>
      <c r="N149" s="90"/>
      <c r="O149" s="90"/>
      <c r="P149" s="90"/>
      <c r="Q149" s="90"/>
      <c r="R149" s="90"/>
      <c r="S149" s="90"/>
      <c r="T149" s="90"/>
      <c r="U149" s="90"/>
      <c r="V149" s="90"/>
      <c r="W149" s="90"/>
      <c r="X149" s="90"/>
      <c r="Y149" s="90"/>
      <c r="Z149" s="90"/>
      <c r="AA149" s="90"/>
      <c r="AB149" s="90"/>
      <c r="AC149" s="90"/>
    </row>
    <row r="150" spans="4:29" ht="15" customHeight="1" x14ac:dyDescent="0.25">
      <c r="D150" s="90"/>
      <c r="E150" s="90"/>
      <c r="F150" s="90"/>
      <c r="G150" s="90"/>
      <c r="H150" s="90"/>
      <c r="I150" s="90"/>
      <c r="J150" s="90"/>
      <c r="K150" s="90"/>
      <c r="L150" s="90"/>
      <c r="M150" s="90"/>
      <c r="N150" s="90"/>
      <c r="O150" s="90"/>
      <c r="P150" s="90"/>
      <c r="Q150" s="90"/>
      <c r="R150" s="90"/>
      <c r="S150" s="90"/>
      <c r="T150" s="90"/>
      <c r="U150" s="90"/>
      <c r="V150" s="90"/>
      <c r="W150" s="90"/>
      <c r="X150" s="90"/>
      <c r="Y150" s="90"/>
      <c r="Z150" s="90"/>
      <c r="AA150" s="90"/>
      <c r="AB150" s="90"/>
      <c r="AC150" s="90"/>
    </row>
    <row r="151" spans="4:29" ht="15" customHeight="1" x14ac:dyDescent="0.25">
      <c r="D151" s="90"/>
      <c r="E151" s="90"/>
      <c r="F151" s="90"/>
      <c r="G151" s="90"/>
      <c r="H151" s="90"/>
      <c r="I151" s="90"/>
      <c r="J151" s="90"/>
      <c r="K151" s="90"/>
      <c r="L151" s="90"/>
      <c r="M151" s="90"/>
      <c r="N151" s="90"/>
      <c r="O151" s="90"/>
      <c r="P151" s="90"/>
      <c r="Q151" s="90"/>
      <c r="R151" s="90"/>
      <c r="S151" s="90"/>
      <c r="T151" s="90"/>
      <c r="U151" s="90"/>
      <c r="V151" s="90"/>
      <c r="W151" s="90"/>
      <c r="X151" s="90"/>
      <c r="Y151" s="90"/>
      <c r="Z151" s="90"/>
      <c r="AA151" s="90"/>
      <c r="AB151" s="90"/>
      <c r="AC151" s="90"/>
    </row>
    <row r="152" spans="4:29" ht="15" customHeight="1" x14ac:dyDescent="0.25">
      <c r="D152" s="90"/>
      <c r="E152" s="90"/>
      <c r="F152" s="90"/>
      <c r="G152" s="90"/>
      <c r="H152" s="90"/>
      <c r="I152" s="90"/>
      <c r="J152" s="90"/>
      <c r="K152" s="90"/>
      <c r="L152" s="90"/>
      <c r="M152" s="90"/>
      <c r="N152" s="90"/>
      <c r="O152" s="90"/>
      <c r="P152" s="90"/>
      <c r="Q152" s="90"/>
      <c r="R152" s="90"/>
      <c r="S152" s="90"/>
      <c r="T152" s="90"/>
      <c r="U152" s="90"/>
      <c r="V152" s="90"/>
      <c r="W152" s="90"/>
      <c r="X152" s="90"/>
      <c r="Y152" s="90"/>
      <c r="Z152" s="90"/>
      <c r="AA152" s="90"/>
      <c r="AB152" s="90"/>
      <c r="AC152" s="90"/>
    </row>
    <row r="153" spans="4:29" ht="15" customHeight="1" x14ac:dyDescent="0.25">
      <c r="D153" s="90"/>
      <c r="E153" s="90"/>
      <c r="F153" s="90"/>
      <c r="G153" s="90"/>
      <c r="H153" s="90"/>
      <c r="I153" s="90"/>
      <c r="J153" s="90"/>
      <c r="K153" s="90"/>
      <c r="L153" s="90"/>
      <c r="M153" s="90"/>
      <c r="N153" s="90"/>
      <c r="O153" s="90"/>
      <c r="P153" s="90"/>
      <c r="Q153" s="90"/>
      <c r="R153" s="90"/>
      <c r="S153" s="90"/>
      <c r="T153" s="90"/>
      <c r="U153" s="90"/>
      <c r="V153" s="90"/>
      <c r="W153" s="90"/>
      <c r="X153" s="90"/>
      <c r="Y153" s="90"/>
      <c r="Z153" s="90"/>
      <c r="AA153" s="90"/>
      <c r="AB153" s="90"/>
      <c r="AC153" s="90"/>
    </row>
    <row r="154" spans="4:29" ht="15" customHeight="1" x14ac:dyDescent="0.25">
      <c r="D154" s="90"/>
      <c r="E154" s="90"/>
      <c r="F154" s="90"/>
      <c r="G154" s="90"/>
      <c r="H154" s="90"/>
      <c r="I154" s="90"/>
      <c r="J154" s="90"/>
      <c r="K154" s="90"/>
      <c r="L154" s="90"/>
      <c r="M154" s="90"/>
      <c r="N154" s="90"/>
      <c r="O154" s="90"/>
      <c r="P154" s="90"/>
      <c r="Q154" s="90"/>
      <c r="R154" s="90"/>
      <c r="S154" s="90"/>
      <c r="T154" s="90"/>
      <c r="U154" s="90"/>
      <c r="V154" s="90"/>
      <c r="W154" s="90"/>
      <c r="X154" s="90"/>
      <c r="Y154" s="90"/>
      <c r="Z154" s="90"/>
      <c r="AA154" s="90"/>
      <c r="AB154" s="90"/>
      <c r="AC154" s="90"/>
    </row>
    <row r="155" spans="4:29" ht="15" customHeight="1" x14ac:dyDescent="0.25">
      <c r="D155" s="90"/>
      <c r="E155" s="90"/>
      <c r="F155" s="90"/>
      <c r="G155" s="90"/>
      <c r="H155" s="90"/>
      <c r="I155" s="90"/>
      <c r="J155" s="90"/>
      <c r="K155" s="90"/>
      <c r="L155" s="90"/>
      <c r="M155" s="90"/>
      <c r="N155" s="90"/>
      <c r="O155" s="90"/>
      <c r="P155" s="90"/>
      <c r="Q155" s="90"/>
      <c r="R155" s="90"/>
      <c r="S155" s="90"/>
      <c r="T155" s="90"/>
      <c r="U155" s="90"/>
      <c r="V155" s="90"/>
      <c r="W155" s="90"/>
      <c r="X155" s="90"/>
      <c r="Y155" s="90"/>
      <c r="Z155" s="90"/>
      <c r="AA155" s="90"/>
      <c r="AB155" s="90"/>
      <c r="AC155" s="90"/>
    </row>
    <row r="156" spans="4:29" ht="15" customHeight="1" x14ac:dyDescent="0.25">
      <c r="D156" s="90"/>
      <c r="E156" s="90"/>
      <c r="F156" s="90"/>
      <c r="G156" s="90"/>
      <c r="H156" s="90"/>
      <c r="I156" s="90"/>
      <c r="J156" s="90"/>
      <c r="K156" s="90"/>
      <c r="L156" s="90"/>
      <c r="M156" s="90"/>
      <c r="N156" s="90"/>
      <c r="O156" s="90"/>
      <c r="P156" s="90"/>
      <c r="Q156" s="90"/>
      <c r="R156" s="90"/>
      <c r="S156" s="90"/>
      <c r="T156" s="90"/>
      <c r="U156" s="90"/>
      <c r="V156" s="90"/>
      <c r="W156" s="90"/>
      <c r="X156" s="90"/>
      <c r="Y156" s="90"/>
      <c r="Z156" s="90"/>
      <c r="AA156" s="90"/>
      <c r="AB156" s="90"/>
      <c r="AC156" s="90"/>
    </row>
    <row r="157" spans="4:29" ht="15" customHeight="1" x14ac:dyDescent="0.25">
      <c r="D157" s="90"/>
      <c r="E157" s="90"/>
      <c r="F157" s="90"/>
      <c r="G157" s="90"/>
      <c r="H157" s="90"/>
      <c r="I157" s="90"/>
      <c r="J157" s="90"/>
      <c r="K157" s="90"/>
      <c r="L157" s="90"/>
      <c r="M157" s="90"/>
      <c r="N157" s="90"/>
      <c r="O157" s="90"/>
      <c r="P157" s="90"/>
      <c r="Q157" s="90"/>
      <c r="R157" s="90"/>
      <c r="S157" s="90"/>
      <c r="T157" s="90"/>
      <c r="U157" s="90"/>
      <c r="V157" s="90"/>
      <c r="W157" s="90"/>
      <c r="X157" s="90"/>
      <c r="Y157" s="90"/>
      <c r="Z157" s="90"/>
      <c r="AA157" s="90"/>
      <c r="AB157" s="90"/>
      <c r="AC157" s="90"/>
    </row>
    <row r="158" spans="4:29" ht="15" customHeight="1" x14ac:dyDescent="0.25">
      <c r="D158" s="90"/>
      <c r="E158" s="90"/>
      <c r="F158" s="90"/>
      <c r="G158" s="90"/>
      <c r="H158" s="90"/>
      <c r="I158" s="90"/>
      <c r="J158" s="90"/>
      <c r="K158" s="90"/>
      <c r="L158" s="90"/>
      <c r="M158" s="90"/>
      <c r="N158" s="90"/>
      <c r="O158" s="90"/>
      <c r="P158" s="90"/>
      <c r="Q158" s="90"/>
      <c r="R158" s="90"/>
      <c r="S158" s="90"/>
      <c r="T158" s="90"/>
      <c r="U158" s="90"/>
      <c r="V158" s="90"/>
      <c r="W158" s="90"/>
      <c r="X158" s="90"/>
      <c r="Y158" s="90"/>
      <c r="Z158" s="90"/>
      <c r="AA158" s="90"/>
      <c r="AB158" s="90"/>
      <c r="AC158" s="90"/>
    </row>
    <row r="159" spans="4:29" ht="15" customHeight="1" x14ac:dyDescent="0.25">
      <c r="D159" s="90"/>
      <c r="E159" s="90"/>
      <c r="F159" s="90"/>
      <c r="G159" s="90"/>
      <c r="H159" s="90"/>
      <c r="I159" s="90"/>
      <c r="J159" s="90"/>
      <c r="K159" s="90"/>
      <c r="L159" s="90"/>
      <c r="M159" s="90"/>
      <c r="N159" s="90"/>
      <c r="O159" s="90"/>
      <c r="P159" s="90"/>
      <c r="Q159" s="90"/>
      <c r="R159" s="90"/>
      <c r="S159" s="90"/>
      <c r="T159" s="90"/>
      <c r="U159" s="90"/>
      <c r="V159" s="90"/>
      <c r="W159" s="90"/>
      <c r="X159" s="90"/>
      <c r="Y159" s="90"/>
      <c r="Z159" s="90"/>
      <c r="AA159" s="90"/>
      <c r="AB159" s="90"/>
      <c r="AC159" s="90"/>
    </row>
    <row r="160" spans="4:29" ht="15" customHeight="1" x14ac:dyDescent="0.25">
      <c r="D160" s="90"/>
      <c r="E160" s="90"/>
      <c r="F160" s="90"/>
      <c r="G160" s="90"/>
      <c r="H160" s="90"/>
      <c r="I160" s="90"/>
      <c r="J160" s="90"/>
      <c r="K160" s="90"/>
      <c r="L160" s="90"/>
      <c r="M160" s="90"/>
      <c r="N160" s="90"/>
      <c r="O160" s="90"/>
      <c r="P160" s="90"/>
      <c r="Q160" s="90"/>
      <c r="R160" s="90"/>
      <c r="S160" s="90"/>
      <c r="T160" s="90"/>
      <c r="U160" s="90"/>
      <c r="V160" s="90"/>
      <c r="W160" s="90"/>
      <c r="X160" s="90"/>
      <c r="Y160" s="90"/>
      <c r="Z160" s="90"/>
      <c r="AA160" s="90"/>
      <c r="AB160" s="90"/>
      <c r="AC160" s="90"/>
    </row>
    <row r="161" spans="4:29" ht="15" customHeight="1" x14ac:dyDescent="0.25">
      <c r="D161" s="90"/>
      <c r="E161" s="90"/>
      <c r="F161" s="90"/>
      <c r="G161" s="90"/>
      <c r="H161" s="90"/>
      <c r="I161" s="90"/>
      <c r="J161" s="90"/>
      <c r="K161" s="90"/>
      <c r="L161" s="90"/>
      <c r="M161" s="90"/>
      <c r="N161" s="90"/>
      <c r="O161" s="90"/>
      <c r="P161" s="90"/>
      <c r="Q161" s="90"/>
      <c r="R161" s="90"/>
      <c r="S161" s="90"/>
      <c r="T161" s="90"/>
      <c r="U161" s="90"/>
      <c r="V161" s="90"/>
      <c r="W161" s="90"/>
      <c r="X161" s="90"/>
      <c r="Y161" s="90"/>
      <c r="Z161" s="90"/>
      <c r="AA161" s="90"/>
      <c r="AB161" s="90"/>
      <c r="AC161" s="90"/>
    </row>
    <row r="162" spans="4:29" ht="15" customHeight="1" x14ac:dyDescent="0.25">
      <c r="D162" s="90"/>
      <c r="E162" s="90"/>
      <c r="F162" s="90"/>
      <c r="G162" s="90"/>
      <c r="H162" s="90"/>
      <c r="I162" s="90"/>
      <c r="J162" s="90"/>
      <c r="K162" s="90"/>
      <c r="L162" s="90"/>
      <c r="M162" s="90"/>
      <c r="N162" s="90"/>
      <c r="O162" s="90"/>
      <c r="P162" s="90"/>
      <c r="Q162" s="90"/>
      <c r="R162" s="90"/>
      <c r="S162" s="90"/>
      <c r="T162" s="90"/>
      <c r="U162" s="90"/>
      <c r="V162" s="90"/>
      <c r="W162" s="90"/>
      <c r="X162" s="90"/>
      <c r="Y162" s="90"/>
      <c r="Z162" s="90"/>
      <c r="AA162" s="90"/>
      <c r="AB162" s="90"/>
      <c r="AC162" s="90"/>
    </row>
    <row r="163" spans="4:29" ht="15" customHeight="1" x14ac:dyDescent="0.25">
      <c r="D163" s="90"/>
      <c r="E163" s="90"/>
      <c r="F163" s="90"/>
      <c r="G163" s="90"/>
      <c r="H163" s="90"/>
      <c r="I163" s="90"/>
      <c r="J163" s="90"/>
      <c r="K163" s="90"/>
      <c r="L163" s="90"/>
      <c r="M163" s="90"/>
      <c r="N163" s="90"/>
      <c r="O163" s="90"/>
      <c r="P163" s="90"/>
      <c r="Q163" s="90"/>
      <c r="R163" s="90"/>
      <c r="S163" s="90"/>
      <c r="T163" s="90"/>
      <c r="U163" s="90"/>
      <c r="V163" s="90"/>
      <c r="W163" s="90"/>
      <c r="X163" s="90"/>
      <c r="Y163" s="90"/>
      <c r="Z163" s="90"/>
      <c r="AA163" s="90"/>
      <c r="AB163" s="90"/>
      <c r="AC163" s="90"/>
    </row>
    <row r="164" spans="4:29" ht="15" customHeight="1" x14ac:dyDescent="0.25">
      <c r="D164" s="90"/>
      <c r="E164" s="90"/>
      <c r="F164" s="90"/>
      <c r="G164" s="90"/>
      <c r="H164" s="90"/>
      <c r="I164" s="90"/>
      <c r="J164" s="90"/>
      <c r="K164" s="90"/>
      <c r="L164" s="90"/>
      <c r="M164" s="90"/>
      <c r="N164" s="90"/>
      <c r="O164" s="90"/>
      <c r="P164" s="90"/>
      <c r="Q164" s="90"/>
      <c r="R164" s="90"/>
      <c r="S164" s="90"/>
      <c r="T164" s="90"/>
      <c r="U164" s="90"/>
      <c r="V164" s="90"/>
      <c r="W164" s="90"/>
      <c r="X164" s="90"/>
      <c r="Y164" s="90"/>
      <c r="Z164" s="90"/>
      <c r="AA164" s="90"/>
      <c r="AB164" s="90"/>
      <c r="AC164" s="90"/>
    </row>
    <row r="165" spans="4:29" ht="15" customHeight="1" x14ac:dyDescent="0.25">
      <c r="D165" s="90"/>
      <c r="E165" s="90"/>
      <c r="F165" s="90"/>
      <c r="G165" s="90"/>
      <c r="H165" s="90"/>
      <c r="I165" s="90"/>
      <c r="J165" s="90"/>
      <c r="K165" s="90"/>
      <c r="L165" s="90"/>
      <c r="M165" s="90"/>
      <c r="N165" s="90"/>
      <c r="O165" s="90"/>
      <c r="P165" s="90"/>
      <c r="Q165" s="90"/>
      <c r="R165" s="90"/>
      <c r="S165" s="90"/>
      <c r="T165" s="90"/>
      <c r="U165" s="90"/>
      <c r="V165" s="90"/>
      <c r="W165" s="90"/>
      <c r="X165" s="90"/>
      <c r="Y165" s="90"/>
      <c r="Z165" s="90"/>
      <c r="AA165" s="90"/>
      <c r="AB165" s="90"/>
      <c r="AC165" s="90"/>
    </row>
    <row r="166" spans="4:29" ht="15" customHeight="1" x14ac:dyDescent="0.25">
      <c r="D166" s="90"/>
      <c r="E166" s="90"/>
      <c r="F166" s="90"/>
      <c r="G166" s="90"/>
      <c r="H166" s="90"/>
      <c r="I166" s="90"/>
      <c r="J166" s="90"/>
      <c r="K166" s="90"/>
      <c r="L166" s="90"/>
      <c r="M166" s="90"/>
      <c r="N166" s="90"/>
      <c r="O166" s="90"/>
      <c r="P166" s="90"/>
      <c r="Q166" s="90"/>
      <c r="R166" s="90"/>
      <c r="S166" s="90"/>
      <c r="T166" s="90"/>
      <c r="U166" s="90"/>
      <c r="V166" s="90"/>
      <c r="W166" s="90"/>
      <c r="X166" s="90"/>
      <c r="Y166" s="90"/>
      <c r="Z166" s="90"/>
      <c r="AA166" s="90"/>
      <c r="AB166" s="90"/>
      <c r="AC166" s="90"/>
    </row>
    <row r="167" spans="4:29" ht="15" customHeight="1" x14ac:dyDescent="0.25">
      <c r="D167" s="90"/>
      <c r="E167" s="90"/>
      <c r="F167" s="90"/>
      <c r="G167" s="90"/>
      <c r="H167" s="90"/>
      <c r="I167" s="90"/>
      <c r="J167" s="90"/>
      <c r="K167" s="90"/>
      <c r="L167" s="90"/>
      <c r="M167" s="90"/>
      <c r="N167" s="90"/>
      <c r="O167" s="90"/>
      <c r="P167" s="90"/>
      <c r="Q167" s="90"/>
      <c r="R167" s="90"/>
      <c r="S167" s="90"/>
      <c r="T167" s="90"/>
      <c r="U167" s="90"/>
      <c r="V167" s="90"/>
      <c r="W167" s="90"/>
      <c r="X167" s="90"/>
      <c r="Y167" s="90"/>
      <c r="Z167" s="90"/>
      <c r="AA167" s="90"/>
      <c r="AB167" s="90"/>
      <c r="AC167" s="90"/>
    </row>
    <row r="168" spans="4:29" ht="15" customHeight="1" x14ac:dyDescent="0.25">
      <c r="D168" s="90"/>
      <c r="E168" s="90"/>
      <c r="F168" s="90"/>
      <c r="G168" s="90"/>
      <c r="H168" s="90"/>
      <c r="I168" s="90"/>
      <c r="J168" s="90"/>
      <c r="K168" s="90"/>
      <c r="L168" s="90"/>
      <c r="M168" s="90"/>
      <c r="N168" s="90"/>
      <c r="O168" s="90"/>
      <c r="P168" s="90"/>
      <c r="Q168" s="90"/>
      <c r="R168" s="90"/>
      <c r="S168" s="90"/>
      <c r="T168" s="90"/>
      <c r="U168" s="90"/>
      <c r="V168" s="90"/>
      <c r="W168" s="90"/>
      <c r="X168" s="90"/>
      <c r="Y168" s="90"/>
      <c r="Z168" s="90"/>
      <c r="AA168" s="90"/>
      <c r="AB168" s="90"/>
      <c r="AC168" s="90"/>
    </row>
    <row r="169" spans="4:29" ht="15" customHeight="1" x14ac:dyDescent="0.25">
      <c r="D169" s="90"/>
      <c r="E169" s="90"/>
      <c r="F169" s="90"/>
      <c r="G169" s="90"/>
      <c r="H169" s="90"/>
      <c r="I169" s="90"/>
      <c r="J169" s="90"/>
      <c r="K169" s="90"/>
      <c r="L169" s="90"/>
      <c r="M169" s="90"/>
      <c r="N169" s="90"/>
      <c r="O169" s="90"/>
      <c r="P169" s="90"/>
      <c r="Q169" s="90"/>
      <c r="R169" s="90"/>
      <c r="S169" s="90"/>
      <c r="T169" s="90"/>
      <c r="U169" s="90"/>
      <c r="V169" s="90"/>
      <c r="W169" s="90"/>
      <c r="X169" s="90"/>
      <c r="Y169" s="90"/>
      <c r="Z169" s="90"/>
      <c r="AA169" s="90"/>
      <c r="AB169" s="90"/>
      <c r="AC169" s="90"/>
    </row>
    <row r="170" spans="4:29" ht="15" customHeight="1" x14ac:dyDescent="0.25">
      <c r="D170" s="90"/>
      <c r="E170" s="90"/>
      <c r="F170" s="90"/>
      <c r="G170" s="90"/>
      <c r="H170" s="90"/>
      <c r="I170" s="90"/>
      <c r="J170" s="90"/>
      <c r="K170" s="90"/>
      <c r="L170" s="90"/>
      <c r="M170" s="90"/>
      <c r="N170" s="90"/>
      <c r="O170" s="90"/>
      <c r="P170" s="90"/>
      <c r="Q170" s="90"/>
      <c r="R170" s="90"/>
      <c r="S170" s="90"/>
      <c r="T170" s="90"/>
      <c r="U170" s="90"/>
      <c r="V170" s="90"/>
      <c r="W170" s="90"/>
      <c r="X170" s="90"/>
      <c r="Y170" s="90"/>
      <c r="Z170" s="90"/>
      <c r="AA170" s="90"/>
      <c r="AB170" s="90"/>
      <c r="AC170" s="90"/>
    </row>
    <row r="171" spans="4:29" ht="15" customHeight="1" x14ac:dyDescent="0.25">
      <c r="D171" s="90"/>
      <c r="E171" s="90"/>
      <c r="F171" s="90"/>
      <c r="G171" s="90"/>
      <c r="H171" s="90"/>
      <c r="I171" s="90"/>
      <c r="J171" s="90"/>
      <c r="K171" s="90"/>
      <c r="L171" s="90"/>
      <c r="M171" s="90"/>
      <c r="N171" s="90"/>
      <c r="O171" s="90"/>
      <c r="P171" s="90"/>
      <c r="Q171" s="90"/>
      <c r="R171" s="90"/>
      <c r="S171" s="90"/>
      <c r="T171" s="90"/>
      <c r="U171" s="90"/>
      <c r="V171" s="90"/>
      <c r="W171" s="90"/>
      <c r="X171" s="90"/>
      <c r="Y171" s="90"/>
      <c r="Z171" s="90"/>
      <c r="AA171" s="90"/>
      <c r="AB171" s="90"/>
      <c r="AC171" s="90"/>
    </row>
    <row r="172" spans="4:29" ht="15" customHeight="1" x14ac:dyDescent="0.25">
      <c r="D172" s="90"/>
      <c r="E172" s="90"/>
      <c r="F172" s="90"/>
      <c r="G172" s="90"/>
      <c r="H172" s="90"/>
      <c r="I172" s="90"/>
      <c r="J172" s="90"/>
      <c r="K172" s="90"/>
      <c r="L172" s="90"/>
      <c r="M172" s="90"/>
      <c r="N172" s="90"/>
      <c r="O172" s="90"/>
      <c r="P172" s="90"/>
      <c r="Q172" s="90"/>
      <c r="R172" s="90"/>
      <c r="S172" s="90"/>
      <c r="T172" s="90"/>
      <c r="U172" s="90"/>
      <c r="V172" s="90"/>
      <c r="W172" s="90"/>
      <c r="X172" s="90"/>
      <c r="Y172" s="90"/>
      <c r="Z172" s="90"/>
      <c r="AA172" s="90"/>
      <c r="AB172" s="90"/>
      <c r="AC172" s="90"/>
    </row>
    <row r="173" spans="4:29" ht="15" customHeight="1" x14ac:dyDescent="0.25">
      <c r="D173" s="90"/>
      <c r="E173" s="90"/>
      <c r="F173" s="90"/>
      <c r="G173" s="90"/>
      <c r="H173" s="90"/>
      <c r="I173" s="90"/>
      <c r="J173" s="90"/>
      <c r="K173" s="90"/>
      <c r="L173" s="90"/>
      <c r="M173" s="90"/>
      <c r="N173" s="90"/>
      <c r="O173" s="90"/>
      <c r="P173" s="90"/>
      <c r="Q173" s="90"/>
      <c r="R173" s="90"/>
      <c r="S173" s="90"/>
      <c r="T173" s="90"/>
      <c r="U173" s="90"/>
      <c r="V173" s="90"/>
      <c r="W173" s="90"/>
      <c r="X173" s="90"/>
      <c r="Y173" s="90"/>
      <c r="Z173" s="90"/>
      <c r="AA173" s="90"/>
      <c r="AB173" s="90"/>
      <c r="AC173" s="90"/>
    </row>
    <row r="174" spans="4:29" ht="15" customHeight="1" x14ac:dyDescent="0.25">
      <c r="D174" s="90"/>
      <c r="E174" s="90"/>
      <c r="F174" s="90"/>
      <c r="G174" s="90"/>
      <c r="H174" s="90"/>
      <c r="I174" s="90"/>
      <c r="J174" s="90"/>
      <c r="K174" s="90"/>
      <c r="L174" s="90"/>
      <c r="M174" s="90"/>
      <c r="N174" s="90"/>
      <c r="O174" s="90"/>
      <c r="P174" s="90"/>
      <c r="Q174" s="90"/>
      <c r="R174" s="90"/>
      <c r="S174" s="90"/>
      <c r="T174" s="90"/>
      <c r="U174" s="90"/>
      <c r="V174" s="90"/>
      <c r="W174" s="90"/>
      <c r="X174" s="90"/>
      <c r="Y174" s="90"/>
      <c r="Z174" s="90"/>
      <c r="AA174" s="90"/>
      <c r="AB174" s="90"/>
      <c r="AC174" s="90"/>
    </row>
    <row r="175" spans="4:29" ht="15" customHeight="1" x14ac:dyDescent="0.25">
      <c r="D175" s="90"/>
      <c r="E175" s="90"/>
      <c r="F175" s="90"/>
      <c r="G175" s="90"/>
      <c r="H175" s="90"/>
      <c r="I175" s="90"/>
      <c r="J175" s="90"/>
      <c r="K175" s="90"/>
      <c r="L175" s="90"/>
      <c r="M175" s="90"/>
      <c r="N175" s="90"/>
      <c r="O175" s="90"/>
      <c r="P175" s="90"/>
      <c r="Q175" s="90"/>
      <c r="R175" s="90"/>
      <c r="S175" s="90"/>
      <c r="T175" s="90"/>
      <c r="U175" s="90"/>
      <c r="V175" s="90"/>
      <c r="W175" s="90"/>
      <c r="X175" s="90"/>
      <c r="Y175" s="90"/>
      <c r="Z175" s="90"/>
      <c r="AA175" s="90"/>
      <c r="AB175" s="90"/>
      <c r="AC175" s="90"/>
    </row>
    <row r="176" spans="4:29" ht="15" customHeight="1" x14ac:dyDescent="0.25">
      <c r="D176" s="90"/>
      <c r="E176" s="90"/>
      <c r="F176" s="90"/>
      <c r="G176" s="90"/>
      <c r="H176" s="90"/>
      <c r="I176" s="90"/>
      <c r="J176" s="90"/>
      <c r="K176" s="90"/>
      <c r="L176" s="90"/>
      <c r="M176" s="90"/>
      <c r="N176" s="90"/>
      <c r="O176" s="90"/>
      <c r="P176" s="90"/>
      <c r="Q176" s="90"/>
      <c r="R176" s="90"/>
      <c r="S176" s="90"/>
      <c r="T176" s="90"/>
      <c r="U176" s="90"/>
      <c r="V176" s="90"/>
      <c r="W176" s="90"/>
      <c r="X176" s="90"/>
      <c r="Y176" s="90"/>
      <c r="Z176" s="90"/>
      <c r="AA176" s="90"/>
      <c r="AB176" s="90"/>
      <c r="AC176" s="90"/>
    </row>
    <row r="177" spans="4:29" ht="15" customHeight="1" x14ac:dyDescent="0.25">
      <c r="D177" s="90"/>
      <c r="E177" s="90"/>
      <c r="F177" s="90"/>
      <c r="G177" s="90"/>
      <c r="H177" s="90"/>
      <c r="I177" s="90"/>
      <c r="J177" s="90"/>
      <c r="K177" s="90"/>
      <c r="L177" s="90"/>
      <c r="M177" s="90"/>
      <c r="N177" s="90"/>
      <c r="O177" s="90"/>
      <c r="P177" s="90"/>
      <c r="Q177" s="90"/>
      <c r="R177" s="90"/>
      <c r="S177" s="90"/>
      <c r="T177" s="90"/>
      <c r="U177" s="90"/>
      <c r="V177" s="90"/>
      <c r="W177" s="90"/>
      <c r="X177" s="90"/>
      <c r="Y177" s="90"/>
      <c r="Z177" s="90"/>
      <c r="AA177" s="90"/>
      <c r="AB177" s="90"/>
      <c r="AC177" s="90"/>
    </row>
    <row r="178" spans="4:29" ht="15" customHeight="1" x14ac:dyDescent="0.25">
      <c r="D178" s="90"/>
      <c r="E178" s="90"/>
      <c r="F178" s="90"/>
      <c r="G178" s="90"/>
      <c r="H178" s="90"/>
      <c r="I178" s="90"/>
      <c r="J178" s="90"/>
      <c r="K178" s="90"/>
      <c r="L178" s="90"/>
      <c r="M178" s="90"/>
      <c r="N178" s="90"/>
      <c r="O178" s="90"/>
      <c r="P178" s="90"/>
      <c r="Q178" s="90"/>
      <c r="R178" s="90"/>
      <c r="S178" s="90"/>
      <c r="T178" s="90"/>
      <c r="U178" s="90"/>
      <c r="V178" s="90"/>
      <c r="W178" s="90"/>
      <c r="X178" s="90"/>
      <c r="Y178" s="90"/>
      <c r="Z178" s="90"/>
      <c r="AA178" s="90"/>
      <c r="AB178" s="90"/>
      <c r="AC178" s="90"/>
    </row>
    <row r="179" spans="4:29" ht="15" customHeight="1" x14ac:dyDescent="0.25">
      <c r="D179" s="90"/>
      <c r="E179" s="90"/>
      <c r="F179" s="90"/>
      <c r="G179" s="90"/>
      <c r="H179" s="90"/>
      <c r="I179" s="90"/>
      <c r="J179" s="90"/>
      <c r="K179" s="90"/>
      <c r="L179" s="90"/>
      <c r="M179" s="90"/>
      <c r="N179" s="90"/>
      <c r="O179" s="90"/>
      <c r="P179" s="90"/>
      <c r="Q179" s="90"/>
      <c r="R179" s="90"/>
      <c r="S179" s="90"/>
      <c r="T179" s="90"/>
      <c r="U179" s="90"/>
      <c r="V179" s="90"/>
      <c r="W179" s="90"/>
      <c r="X179" s="90"/>
      <c r="Y179" s="90"/>
      <c r="Z179" s="90"/>
      <c r="AA179" s="90"/>
      <c r="AB179" s="90"/>
      <c r="AC179" s="90"/>
    </row>
    <row r="180" spans="4:29" ht="15" customHeight="1" x14ac:dyDescent="0.25">
      <c r="D180" s="90"/>
      <c r="E180" s="90"/>
      <c r="F180" s="90"/>
      <c r="G180" s="90"/>
      <c r="H180" s="90"/>
      <c r="I180" s="90"/>
      <c r="J180" s="90"/>
      <c r="K180" s="90"/>
      <c r="L180" s="90"/>
      <c r="M180" s="90"/>
      <c r="N180" s="90"/>
      <c r="O180" s="90"/>
      <c r="P180" s="90"/>
      <c r="Q180" s="90"/>
      <c r="R180" s="90"/>
      <c r="S180" s="90"/>
      <c r="T180" s="90"/>
      <c r="U180" s="90"/>
      <c r="V180" s="90"/>
      <c r="W180" s="90"/>
      <c r="X180" s="90"/>
      <c r="Y180" s="90"/>
      <c r="Z180" s="90"/>
      <c r="AA180" s="90"/>
      <c r="AB180" s="90"/>
      <c r="AC180" s="90"/>
    </row>
    <row r="181" spans="4:29" ht="15" customHeight="1" x14ac:dyDescent="0.25">
      <c r="D181" s="90"/>
      <c r="E181" s="90"/>
      <c r="F181" s="90"/>
      <c r="G181" s="90"/>
      <c r="H181" s="90"/>
      <c r="I181" s="90"/>
      <c r="J181" s="90"/>
      <c r="K181" s="90"/>
      <c r="L181" s="90"/>
      <c r="M181" s="90"/>
      <c r="N181" s="90"/>
      <c r="O181" s="90"/>
      <c r="P181" s="90"/>
      <c r="Q181" s="90"/>
      <c r="R181" s="90"/>
      <c r="S181" s="90"/>
      <c r="T181" s="90"/>
      <c r="U181" s="90"/>
      <c r="V181" s="90"/>
      <c r="W181" s="90"/>
      <c r="X181" s="90"/>
      <c r="Y181" s="90"/>
      <c r="Z181" s="90"/>
      <c r="AA181" s="90"/>
      <c r="AB181" s="90"/>
      <c r="AC181" s="90"/>
    </row>
    <row r="182" spans="4:29" ht="15" customHeight="1" x14ac:dyDescent="0.25">
      <c r="D182" s="90"/>
      <c r="E182" s="90"/>
      <c r="F182" s="90"/>
      <c r="G182" s="90"/>
      <c r="H182" s="90"/>
      <c r="I182" s="90"/>
      <c r="J182" s="90"/>
      <c r="K182" s="90"/>
      <c r="L182" s="90"/>
      <c r="M182" s="90"/>
      <c r="N182" s="90"/>
      <c r="O182" s="90"/>
      <c r="P182" s="90"/>
      <c r="Q182" s="90"/>
      <c r="R182" s="90"/>
      <c r="S182" s="90"/>
      <c r="T182" s="90"/>
      <c r="U182" s="90"/>
      <c r="V182" s="90"/>
      <c r="W182" s="90"/>
      <c r="X182" s="90"/>
      <c r="Y182" s="90"/>
      <c r="Z182" s="90"/>
      <c r="AA182" s="90"/>
      <c r="AB182" s="90"/>
      <c r="AC182" s="90"/>
    </row>
    <row r="183" spans="4:29" ht="15" customHeight="1" x14ac:dyDescent="0.25">
      <c r="D183" s="90"/>
      <c r="E183" s="90"/>
      <c r="F183" s="90"/>
      <c r="G183" s="90"/>
      <c r="H183" s="90"/>
      <c r="I183" s="90"/>
      <c r="J183" s="90"/>
      <c r="K183" s="90"/>
      <c r="L183" s="90"/>
      <c r="M183" s="90"/>
      <c r="N183" s="90"/>
      <c r="O183" s="90"/>
      <c r="P183" s="90"/>
      <c r="Q183" s="90"/>
      <c r="R183" s="90"/>
      <c r="S183" s="90"/>
      <c r="T183" s="90"/>
      <c r="U183" s="90"/>
      <c r="V183" s="90"/>
      <c r="W183" s="90"/>
      <c r="X183" s="90"/>
      <c r="Y183" s="90"/>
      <c r="Z183" s="90"/>
      <c r="AA183" s="90"/>
      <c r="AB183" s="90"/>
      <c r="AC183" s="90"/>
    </row>
    <row r="184" spans="4:29" ht="15" customHeight="1" x14ac:dyDescent="0.25">
      <c r="D184" s="90"/>
      <c r="E184" s="90"/>
      <c r="F184" s="90"/>
      <c r="G184" s="90"/>
      <c r="H184" s="90"/>
      <c r="I184" s="90"/>
      <c r="J184" s="90"/>
      <c r="K184" s="90"/>
      <c r="L184" s="90"/>
      <c r="M184" s="90"/>
      <c r="N184" s="90"/>
      <c r="O184" s="90"/>
      <c r="P184" s="90"/>
      <c r="Q184" s="90"/>
      <c r="R184" s="90"/>
      <c r="S184" s="90"/>
      <c r="T184" s="90"/>
      <c r="U184" s="90"/>
      <c r="V184" s="90"/>
      <c r="W184" s="90"/>
      <c r="X184" s="90"/>
      <c r="Y184" s="90"/>
      <c r="Z184" s="90"/>
      <c r="AA184" s="90"/>
      <c r="AB184" s="90"/>
      <c r="AC184" s="90"/>
    </row>
    <row r="185" spans="4:29" ht="15" customHeight="1" x14ac:dyDescent="0.25">
      <c r="D185" s="90"/>
      <c r="E185" s="90"/>
      <c r="F185" s="90"/>
      <c r="G185" s="90"/>
      <c r="H185" s="90"/>
      <c r="I185" s="90"/>
      <c r="J185" s="90"/>
      <c r="K185" s="90"/>
      <c r="L185" s="90"/>
      <c r="M185" s="90"/>
      <c r="N185" s="90"/>
      <c r="O185" s="90"/>
      <c r="P185" s="90"/>
      <c r="Q185" s="90"/>
      <c r="R185" s="90"/>
      <c r="S185" s="90"/>
      <c r="T185" s="90"/>
      <c r="U185" s="90"/>
      <c r="V185" s="90"/>
      <c r="W185" s="90"/>
      <c r="X185" s="90"/>
      <c r="Y185" s="90"/>
      <c r="Z185" s="90"/>
      <c r="AA185" s="90"/>
      <c r="AB185" s="90"/>
      <c r="AC185" s="90"/>
    </row>
    <row r="186" spans="4:29" ht="15" customHeight="1" x14ac:dyDescent="0.25">
      <c r="D186" s="90"/>
      <c r="E186" s="90"/>
      <c r="F186" s="90"/>
      <c r="G186" s="90"/>
      <c r="H186" s="90"/>
      <c r="I186" s="90"/>
      <c r="J186" s="90"/>
      <c r="K186" s="90"/>
      <c r="L186" s="90"/>
      <c r="M186" s="90"/>
      <c r="N186" s="90"/>
      <c r="O186" s="90"/>
      <c r="P186" s="90"/>
      <c r="Q186" s="90"/>
      <c r="R186" s="90"/>
      <c r="S186" s="90"/>
      <c r="T186" s="90"/>
      <c r="U186" s="90"/>
      <c r="V186" s="90"/>
      <c r="W186" s="90"/>
      <c r="X186" s="90"/>
      <c r="Y186" s="90"/>
      <c r="Z186" s="90"/>
      <c r="AA186" s="90"/>
      <c r="AB186" s="90"/>
      <c r="AC186" s="90"/>
    </row>
    <row r="187" spans="4:29" ht="15" customHeight="1" x14ac:dyDescent="0.25">
      <c r="D187" s="90"/>
      <c r="E187" s="90"/>
      <c r="F187" s="90"/>
      <c r="G187" s="90"/>
      <c r="H187" s="90"/>
      <c r="I187" s="90"/>
      <c r="J187" s="90"/>
      <c r="K187" s="90"/>
      <c r="L187" s="90"/>
      <c r="M187" s="90"/>
      <c r="N187" s="90"/>
      <c r="O187" s="90"/>
      <c r="P187" s="90"/>
      <c r="Q187" s="90"/>
      <c r="R187" s="90"/>
      <c r="S187" s="90"/>
      <c r="T187" s="90"/>
      <c r="U187" s="90"/>
      <c r="V187" s="90"/>
      <c r="W187" s="90"/>
      <c r="X187" s="90"/>
      <c r="Y187" s="90"/>
      <c r="Z187" s="90"/>
      <c r="AA187" s="90"/>
      <c r="AB187" s="90"/>
      <c r="AC187" s="90"/>
    </row>
    <row r="188" spans="4:29" ht="15" customHeight="1" x14ac:dyDescent="0.25">
      <c r="D188" s="90"/>
      <c r="E188" s="90"/>
      <c r="F188" s="90"/>
      <c r="G188" s="90"/>
      <c r="H188" s="90"/>
      <c r="I188" s="90"/>
      <c r="J188" s="90"/>
      <c r="K188" s="90"/>
      <c r="L188" s="90"/>
      <c r="M188" s="90"/>
      <c r="N188" s="90"/>
      <c r="O188" s="90"/>
      <c r="P188" s="90"/>
      <c r="Q188" s="90"/>
      <c r="R188" s="90"/>
      <c r="S188" s="90"/>
      <c r="T188" s="90"/>
      <c r="U188" s="90"/>
      <c r="V188" s="90"/>
      <c r="W188" s="90"/>
      <c r="X188" s="90"/>
      <c r="Y188" s="90"/>
      <c r="Z188" s="90"/>
      <c r="AA188" s="90"/>
      <c r="AB188" s="90"/>
      <c r="AC188" s="90"/>
    </row>
    <row r="189" spans="4:29" ht="15" customHeight="1" x14ac:dyDescent="0.25">
      <c r="D189" s="90"/>
      <c r="E189" s="90"/>
      <c r="F189" s="90"/>
      <c r="G189" s="90"/>
      <c r="H189" s="90"/>
      <c r="I189" s="90"/>
      <c r="J189" s="90"/>
      <c r="K189" s="90"/>
      <c r="L189" s="90"/>
      <c r="M189" s="90"/>
      <c r="N189" s="90"/>
      <c r="O189" s="90"/>
      <c r="P189" s="90"/>
      <c r="Q189" s="90"/>
      <c r="R189" s="90"/>
      <c r="S189" s="90"/>
      <c r="T189" s="90"/>
      <c r="U189" s="90"/>
      <c r="V189" s="90"/>
      <c r="W189" s="90"/>
      <c r="X189" s="90"/>
      <c r="Y189" s="90"/>
      <c r="Z189" s="90"/>
      <c r="AA189" s="90"/>
      <c r="AB189" s="90"/>
      <c r="AC189" s="90"/>
    </row>
    <row r="190" spans="4:29" ht="15" customHeight="1" x14ac:dyDescent="0.25">
      <c r="D190" s="90"/>
      <c r="E190" s="90"/>
      <c r="F190" s="90"/>
      <c r="G190" s="90"/>
      <c r="H190" s="90"/>
      <c r="I190" s="90"/>
      <c r="J190" s="90"/>
      <c r="K190" s="90"/>
      <c r="L190" s="90"/>
      <c r="M190" s="90"/>
      <c r="N190" s="90"/>
      <c r="O190" s="90"/>
      <c r="P190" s="90"/>
      <c r="Q190" s="90"/>
      <c r="R190" s="90"/>
      <c r="S190" s="90"/>
      <c r="T190" s="90"/>
      <c r="U190" s="90"/>
      <c r="V190" s="90"/>
      <c r="W190" s="90"/>
      <c r="X190" s="90"/>
      <c r="Y190" s="90"/>
      <c r="Z190" s="90"/>
      <c r="AA190" s="90"/>
      <c r="AB190" s="90"/>
      <c r="AC190" s="90"/>
    </row>
    <row r="191" spans="4:29" ht="15" customHeight="1" x14ac:dyDescent="0.25">
      <c r="D191" s="90"/>
      <c r="E191" s="90"/>
      <c r="F191" s="90"/>
      <c r="G191" s="90"/>
      <c r="H191" s="90"/>
      <c r="I191" s="90"/>
      <c r="J191" s="90"/>
      <c r="K191" s="90"/>
      <c r="L191" s="90"/>
      <c r="M191" s="90"/>
      <c r="N191" s="90"/>
      <c r="O191" s="90"/>
      <c r="P191" s="90"/>
      <c r="Q191" s="90"/>
      <c r="R191" s="90"/>
      <c r="S191" s="90"/>
      <c r="T191" s="90"/>
      <c r="U191" s="90"/>
      <c r="V191" s="90"/>
      <c r="W191" s="90"/>
      <c r="X191" s="90"/>
      <c r="Y191" s="90"/>
      <c r="Z191" s="90"/>
      <c r="AA191" s="90"/>
      <c r="AB191" s="90"/>
      <c r="AC191" s="90"/>
    </row>
    <row r="192" spans="4:29" ht="15" customHeight="1" x14ac:dyDescent="0.25">
      <c r="D192" s="90"/>
      <c r="E192" s="90"/>
      <c r="F192" s="90"/>
      <c r="G192" s="90"/>
      <c r="H192" s="90"/>
      <c r="I192" s="90"/>
      <c r="J192" s="90"/>
      <c r="K192" s="90"/>
      <c r="L192" s="90"/>
      <c r="M192" s="90"/>
      <c r="N192" s="90"/>
      <c r="O192" s="90"/>
      <c r="P192" s="90"/>
      <c r="Q192" s="90"/>
      <c r="R192" s="90"/>
      <c r="S192" s="90"/>
      <c r="T192" s="90"/>
      <c r="U192" s="90"/>
      <c r="V192" s="90"/>
      <c r="W192" s="90"/>
      <c r="X192" s="90"/>
      <c r="Y192" s="90"/>
      <c r="Z192" s="90"/>
      <c r="AA192" s="90"/>
      <c r="AB192" s="90"/>
      <c r="AC192" s="90"/>
    </row>
    <row r="193" spans="4:29" ht="15" customHeight="1" x14ac:dyDescent="0.25">
      <c r="D193" s="90"/>
      <c r="E193" s="90"/>
      <c r="F193" s="90"/>
      <c r="G193" s="90"/>
      <c r="H193" s="90"/>
      <c r="I193" s="90"/>
      <c r="J193" s="90"/>
      <c r="K193" s="90"/>
      <c r="L193" s="90"/>
      <c r="M193" s="90"/>
      <c r="N193" s="90"/>
      <c r="O193" s="90"/>
      <c r="P193" s="90"/>
      <c r="Q193" s="90"/>
      <c r="R193" s="90"/>
      <c r="S193" s="90"/>
      <c r="T193" s="90"/>
      <c r="U193" s="90"/>
      <c r="V193" s="90"/>
      <c r="W193" s="90"/>
      <c r="X193" s="90"/>
      <c r="Y193" s="90"/>
      <c r="Z193" s="90"/>
      <c r="AA193" s="90"/>
      <c r="AB193" s="90"/>
      <c r="AC193" s="90"/>
    </row>
    <row r="194" spans="4:29" ht="15" customHeight="1" x14ac:dyDescent="0.25">
      <c r="D194" s="90"/>
      <c r="E194" s="90"/>
      <c r="F194" s="90"/>
      <c r="G194" s="90"/>
      <c r="H194" s="90"/>
      <c r="I194" s="90"/>
      <c r="J194" s="90"/>
      <c r="K194" s="90"/>
      <c r="L194" s="90"/>
      <c r="M194" s="90"/>
      <c r="N194" s="90"/>
      <c r="O194" s="90"/>
      <c r="P194" s="90"/>
      <c r="Q194" s="90"/>
      <c r="R194" s="90"/>
      <c r="S194" s="90"/>
      <c r="T194" s="90"/>
      <c r="U194" s="90"/>
      <c r="V194" s="90"/>
      <c r="W194" s="90"/>
      <c r="X194" s="90"/>
      <c r="Y194" s="90"/>
      <c r="Z194" s="90"/>
      <c r="AA194" s="90"/>
      <c r="AB194" s="90"/>
      <c r="AC194" s="90"/>
    </row>
    <row r="195" spans="4:29" ht="15" customHeight="1" x14ac:dyDescent="0.25">
      <c r="D195" s="90"/>
      <c r="E195" s="90"/>
      <c r="F195" s="90"/>
      <c r="G195" s="90"/>
      <c r="H195" s="90"/>
      <c r="I195" s="90"/>
      <c r="J195" s="90"/>
      <c r="K195" s="90"/>
      <c r="L195" s="90"/>
      <c r="M195" s="90"/>
      <c r="N195" s="90"/>
      <c r="O195" s="90"/>
      <c r="P195" s="90"/>
      <c r="Q195" s="90"/>
      <c r="R195" s="90"/>
      <c r="S195" s="90"/>
      <c r="T195" s="90"/>
      <c r="U195" s="90"/>
      <c r="V195" s="90"/>
      <c r="W195" s="90"/>
      <c r="X195" s="90"/>
      <c r="Y195" s="90"/>
      <c r="Z195" s="90"/>
      <c r="AA195" s="90"/>
      <c r="AB195" s="90"/>
      <c r="AC195" s="90"/>
    </row>
    <row r="196" spans="4:29" ht="15" customHeight="1" x14ac:dyDescent="0.25">
      <c r="D196" s="90"/>
      <c r="E196" s="90"/>
      <c r="F196" s="90"/>
      <c r="G196" s="90"/>
      <c r="H196" s="90"/>
      <c r="I196" s="90"/>
      <c r="J196" s="90"/>
      <c r="K196" s="90"/>
      <c r="L196" s="90"/>
      <c r="M196" s="90"/>
      <c r="N196" s="90"/>
      <c r="O196" s="90"/>
      <c r="P196" s="90"/>
      <c r="Q196" s="90"/>
      <c r="R196" s="90"/>
      <c r="S196" s="90"/>
      <c r="T196" s="90"/>
      <c r="U196" s="90"/>
      <c r="V196" s="90"/>
      <c r="W196" s="90"/>
      <c r="X196" s="90"/>
      <c r="Y196" s="90"/>
      <c r="Z196" s="90"/>
      <c r="AA196" s="90"/>
      <c r="AB196" s="90"/>
      <c r="AC196" s="90"/>
    </row>
    <row r="197" spans="4:29" ht="15" customHeight="1" x14ac:dyDescent="0.25">
      <c r="D197" s="90"/>
      <c r="E197" s="90"/>
      <c r="F197" s="90"/>
      <c r="G197" s="90"/>
      <c r="H197" s="90"/>
      <c r="I197" s="90"/>
      <c r="J197" s="90"/>
      <c r="K197" s="90"/>
      <c r="L197" s="90"/>
      <c r="M197" s="90"/>
      <c r="N197" s="90"/>
      <c r="O197" s="90"/>
      <c r="P197" s="90"/>
      <c r="Q197" s="90"/>
      <c r="R197" s="90"/>
      <c r="S197" s="90"/>
      <c r="T197" s="90"/>
      <c r="U197" s="90"/>
      <c r="V197" s="90"/>
      <c r="W197" s="90"/>
      <c r="X197" s="90"/>
      <c r="Y197" s="90"/>
      <c r="Z197" s="90"/>
      <c r="AA197" s="90"/>
      <c r="AB197" s="90"/>
      <c r="AC197" s="90"/>
    </row>
    <row r="198" spans="4:29" ht="15" customHeight="1" x14ac:dyDescent="0.25">
      <c r="D198" s="90"/>
      <c r="E198" s="90"/>
      <c r="F198" s="90"/>
      <c r="G198" s="90"/>
      <c r="H198" s="90"/>
      <c r="I198" s="90"/>
      <c r="J198" s="90"/>
      <c r="K198" s="90"/>
      <c r="L198" s="90"/>
      <c r="M198" s="90"/>
      <c r="N198" s="90"/>
      <c r="O198" s="90"/>
      <c r="P198" s="90"/>
      <c r="Q198" s="90"/>
      <c r="R198" s="90"/>
      <c r="S198" s="90"/>
      <c r="T198" s="90"/>
      <c r="U198" s="90"/>
      <c r="V198" s="90"/>
      <c r="W198" s="90"/>
      <c r="X198" s="90"/>
      <c r="Y198" s="90"/>
      <c r="Z198" s="90"/>
      <c r="AA198" s="90"/>
      <c r="AB198" s="90"/>
      <c r="AC198" s="90"/>
    </row>
    <row r="199" spans="4:29" ht="15" customHeight="1" x14ac:dyDescent="0.25">
      <c r="D199" s="90"/>
      <c r="E199" s="90"/>
      <c r="F199" s="90"/>
      <c r="G199" s="90"/>
      <c r="H199" s="90"/>
      <c r="I199" s="90"/>
      <c r="J199" s="90"/>
      <c r="K199" s="90"/>
      <c r="L199" s="90"/>
      <c r="M199" s="90"/>
      <c r="N199" s="90"/>
      <c r="O199" s="90"/>
      <c r="P199" s="90"/>
      <c r="Q199" s="90"/>
      <c r="R199" s="90"/>
      <c r="S199" s="90"/>
      <c r="T199" s="90"/>
      <c r="U199" s="90"/>
      <c r="V199" s="90"/>
      <c r="W199" s="90"/>
      <c r="X199" s="90"/>
      <c r="Y199" s="90"/>
      <c r="Z199" s="90"/>
      <c r="AA199" s="90"/>
      <c r="AB199" s="90"/>
      <c r="AC199" s="90"/>
    </row>
    <row r="200" spans="4:29" ht="15" customHeight="1" x14ac:dyDescent="0.25">
      <c r="D200" s="90"/>
      <c r="E200" s="90"/>
      <c r="F200" s="90"/>
      <c r="G200" s="90"/>
      <c r="H200" s="90"/>
      <c r="I200" s="90"/>
      <c r="J200" s="90"/>
      <c r="K200" s="90"/>
      <c r="L200" s="90"/>
      <c r="M200" s="90"/>
      <c r="N200" s="90"/>
      <c r="O200" s="90"/>
      <c r="P200" s="90"/>
      <c r="Q200" s="90"/>
      <c r="R200" s="90"/>
      <c r="S200" s="90"/>
      <c r="T200" s="90"/>
      <c r="U200" s="90"/>
      <c r="V200" s="90"/>
      <c r="W200" s="90"/>
      <c r="X200" s="90"/>
      <c r="Y200" s="90"/>
      <c r="Z200" s="90"/>
      <c r="AA200" s="90"/>
      <c r="AB200" s="90"/>
      <c r="AC200" s="90"/>
    </row>
    <row r="201" spans="4:29" ht="15" customHeight="1" x14ac:dyDescent="0.25">
      <c r="D201" s="90"/>
      <c r="E201" s="90"/>
      <c r="F201" s="90"/>
      <c r="G201" s="90"/>
      <c r="H201" s="90"/>
      <c r="I201" s="90"/>
      <c r="J201" s="90"/>
      <c r="K201" s="90"/>
      <c r="L201" s="90"/>
      <c r="M201" s="90"/>
      <c r="N201" s="90"/>
      <c r="O201" s="90"/>
      <c r="P201" s="90"/>
      <c r="Q201" s="90"/>
      <c r="R201" s="90"/>
      <c r="S201" s="90"/>
      <c r="T201" s="90"/>
      <c r="U201" s="90"/>
      <c r="V201" s="90"/>
      <c r="W201" s="90"/>
      <c r="X201" s="90"/>
      <c r="Y201" s="90"/>
      <c r="Z201" s="90"/>
      <c r="AA201" s="90"/>
      <c r="AB201" s="90"/>
      <c r="AC201" s="90"/>
    </row>
    <row r="202" spans="4:29" ht="15" customHeight="1" x14ac:dyDescent="0.25">
      <c r="D202" s="90"/>
      <c r="E202" s="90"/>
      <c r="F202" s="90"/>
      <c r="G202" s="90"/>
      <c r="H202" s="90"/>
      <c r="I202" s="90"/>
      <c r="J202" s="90"/>
      <c r="K202" s="90"/>
      <c r="L202" s="90"/>
      <c r="M202" s="90"/>
      <c r="N202" s="90"/>
      <c r="O202" s="90"/>
      <c r="P202" s="90"/>
      <c r="Q202" s="90"/>
      <c r="R202" s="90"/>
      <c r="S202" s="90"/>
      <c r="T202" s="90"/>
      <c r="U202" s="90"/>
      <c r="V202" s="90"/>
      <c r="W202" s="90"/>
      <c r="X202" s="90"/>
      <c r="Y202" s="90"/>
      <c r="Z202" s="90"/>
      <c r="AA202" s="90"/>
      <c r="AB202" s="90"/>
      <c r="AC202" s="90"/>
    </row>
    <row r="203" spans="4:29" ht="15" customHeight="1" x14ac:dyDescent="0.25">
      <c r="D203" s="90"/>
      <c r="E203" s="90"/>
      <c r="F203" s="90"/>
      <c r="G203" s="90"/>
      <c r="H203" s="90"/>
      <c r="I203" s="90"/>
      <c r="J203" s="90"/>
      <c r="K203" s="90"/>
      <c r="L203" s="90"/>
      <c r="M203" s="90"/>
      <c r="N203" s="90"/>
      <c r="O203" s="90"/>
      <c r="P203" s="90"/>
      <c r="Q203" s="90"/>
      <c r="R203" s="90"/>
      <c r="S203" s="90"/>
      <c r="T203" s="90"/>
      <c r="U203" s="90"/>
      <c r="V203" s="90"/>
      <c r="W203" s="90"/>
      <c r="X203" s="90"/>
      <c r="Y203" s="90"/>
      <c r="Z203" s="90"/>
      <c r="AA203" s="90"/>
      <c r="AB203" s="90"/>
      <c r="AC203" s="90"/>
    </row>
    <row r="204" spans="4:29" ht="15" customHeight="1" x14ac:dyDescent="0.25">
      <c r="D204" s="90"/>
      <c r="E204" s="90"/>
      <c r="F204" s="90"/>
      <c r="G204" s="90"/>
      <c r="H204" s="90"/>
      <c r="I204" s="90"/>
      <c r="J204" s="90"/>
      <c r="K204" s="90"/>
      <c r="L204" s="90"/>
      <c r="M204" s="90"/>
      <c r="N204" s="90"/>
      <c r="O204" s="90"/>
      <c r="P204" s="90"/>
      <c r="Q204" s="90"/>
      <c r="R204" s="90"/>
      <c r="S204" s="90"/>
      <c r="T204" s="90"/>
      <c r="U204" s="90"/>
      <c r="V204" s="90"/>
      <c r="W204" s="90"/>
      <c r="X204" s="90"/>
      <c r="Y204" s="90"/>
      <c r="Z204" s="90"/>
      <c r="AA204" s="90"/>
      <c r="AB204" s="90"/>
      <c r="AC204" s="90"/>
    </row>
    <row r="205" spans="4:29" ht="15" customHeight="1" x14ac:dyDescent="0.25">
      <c r="D205" s="90"/>
      <c r="E205" s="90"/>
      <c r="F205" s="90"/>
      <c r="G205" s="90"/>
      <c r="H205" s="90"/>
      <c r="I205" s="90"/>
      <c r="J205" s="90"/>
      <c r="K205" s="90"/>
      <c r="L205" s="90"/>
      <c r="M205" s="90"/>
      <c r="N205" s="90"/>
      <c r="O205" s="90"/>
      <c r="P205" s="90"/>
      <c r="Q205" s="90"/>
      <c r="R205" s="90"/>
      <c r="S205" s="90"/>
      <c r="T205" s="90"/>
      <c r="U205" s="90"/>
      <c r="V205" s="90"/>
      <c r="W205" s="90"/>
      <c r="X205" s="90"/>
      <c r="Y205" s="90"/>
      <c r="Z205" s="90"/>
      <c r="AA205" s="90"/>
      <c r="AB205" s="90"/>
      <c r="AC205" s="90"/>
    </row>
    <row r="206" spans="4:29" ht="15" customHeight="1" x14ac:dyDescent="0.25">
      <c r="D206" s="90"/>
      <c r="E206" s="90"/>
      <c r="F206" s="90"/>
      <c r="G206" s="90"/>
      <c r="H206" s="90"/>
      <c r="I206" s="90"/>
      <c r="J206" s="90"/>
      <c r="K206" s="90"/>
      <c r="L206" s="90"/>
      <c r="M206" s="90"/>
      <c r="N206" s="90"/>
      <c r="O206" s="90"/>
      <c r="P206" s="90"/>
      <c r="Q206" s="90"/>
      <c r="R206" s="90"/>
      <c r="S206" s="90"/>
      <c r="T206" s="90"/>
      <c r="U206" s="90"/>
      <c r="V206" s="90"/>
      <c r="W206" s="90"/>
      <c r="X206" s="90"/>
      <c r="Y206" s="90"/>
      <c r="Z206" s="90"/>
      <c r="AA206" s="90"/>
      <c r="AB206" s="90"/>
      <c r="AC206" s="90"/>
    </row>
    <row r="207" spans="4:29" ht="15" customHeight="1" x14ac:dyDescent="0.25">
      <c r="D207" s="90"/>
      <c r="E207" s="90"/>
      <c r="F207" s="90"/>
      <c r="G207" s="90"/>
      <c r="H207" s="90"/>
      <c r="I207" s="90"/>
      <c r="J207" s="90"/>
      <c r="K207" s="90"/>
      <c r="L207" s="90"/>
      <c r="M207" s="90"/>
      <c r="N207" s="90"/>
      <c r="O207" s="90"/>
      <c r="P207" s="90"/>
      <c r="Q207" s="90"/>
      <c r="R207" s="90"/>
      <c r="S207" s="90"/>
      <c r="T207" s="90"/>
      <c r="U207" s="90"/>
      <c r="V207" s="90"/>
      <c r="W207" s="90"/>
      <c r="X207" s="90"/>
      <c r="Y207" s="90"/>
      <c r="Z207" s="90"/>
      <c r="AA207" s="90"/>
      <c r="AB207" s="90"/>
      <c r="AC207" s="90"/>
    </row>
    <row r="208" spans="4:29" ht="15" customHeight="1" x14ac:dyDescent="0.25">
      <c r="D208" s="90"/>
      <c r="E208" s="90"/>
      <c r="F208" s="90"/>
      <c r="G208" s="90"/>
      <c r="H208" s="90"/>
      <c r="I208" s="90"/>
      <c r="J208" s="90"/>
      <c r="K208" s="90"/>
      <c r="L208" s="90"/>
      <c r="M208" s="90"/>
      <c r="N208" s="90"/>
      <c r="O208" s="90"/>
      <c r="P208" s="90"/>
      <c r="Q208" s="90"/>
      <c r="R208" s="90"/>
      <c r="S208" s="90"/>
      <c r="T208" s="90"/>
      <c r="U208" s="90"/>
      <c r="V208" s="90"/>
      <c r="W208" s="90"/>
      <c r="X208" s="90"/>
      <c r="Y208" s="90"/>
      <c r="Z208" s="90"/>
      <c r="AA208" s="90"/>
      <c r="AB208" s="90"/>
      <c r="AC208" s="90"/>
    </row>
    <row r="209" spans="4:29" ht="15" customHeight="1" x14ac:dyDescent="0.25">
      <c r="D209" s="90"/>
      <c r="E209" s="90"/>
      <c r="F209" s="90"/>
      <c r="G209" s="90"/>
      <c r="H209" s="90"/>
      <c r="I209" s="90"/>
      <c r="J209" s="90"/>
      <c r="K209" s="90"/>
      <c r="L209" s="90"/>
      <c r="M209" s="90"/>
      <c r="N209" s="90"/>
      <c r="O209" s="90"/>
      <c r="P209" s="90"/>
      <c r="Q209" s="90"/>
      <c r="R209" s="90"/>
      <c r="S209" s="90"/>
      <c r="T209" s="90"/>
      <c r="U209" s="90"/>
      <c r="V209" s="90"/>
      <c r="W209" s="90"/>
      <c r="X209" s="90"/>
      <c r="Y209" s="90"/>
      <c r="Z209" s="90"/>
      <c r="AA209" s="90"/>
      <c r="AB209" s="90"/>
      <c r="AC209" s="90"/>
    </row>
    <row r="210" spans="4:29" ht="15" customHeight="1" x14ac:dyDescent="0.25">
      <c r="D210" s="90"/>
      <c r="E210" s="90"/>
      <c r="F210" s="90"/>
      <c r="G210" s="90"/>
      <c r="H210" s="90"/>
      <c r="I210" s="90"/>
      <c r="J210" s="90"/>
      <c r="K210" s="90"/>
      <c r="L210" s="90"/>
      <c r="M210" s="90"/>
      <c r="N210" s="90"/>
      <c r="O210" s="90"/>
      <c r="P210" s="90"/>
      <c r="Q210" s="90"/>
      <c r="R210" s="90"/>
      <c r="S210" s="90"/>
      <c r="T210" s="90"/>
      <c r="U210" s="90"/>
      <c r="V210" s="90"/>
      <c r="W210" s="90"/>
      <c r="X210" s="90"/>
      <c r="Y210" s="90"/>
      <c r="Z210" s="90"/>
      <c r="AA210" s="90"/>
      <c r="AB210" s="90"/>
      <c r="AC210" s="90"/>
    </row>
    <row r="211" spans="4:29" ht="15" customHeight="1" x14ac:dyDescent="0.25">
      <c r="D211" s="90"/>
      <c r="E211" s="90"/>
      <c r="F211" s="90"/>
      <c r="G211" s="90"/>
      <c r="H211" s="90"/>
      <c r="I211" s="90"/>
      <c r="J211" s="90"/>
      <c r="K211" s="90"/>
      <c r="L211" s="90"/>
      <c r="M211" s="90"/>
      <c r="N211" s="90"/>
      <c r="O211" s="90"/>
      <c r="P211" s="90"/>
      <c r="Q211" s="90"/>
      <c r="R211" s="90"/>
      <c r="S211" s="90"/>
      <c r="T211" s="90"/>
      <c r="U211" s="90"/>
      <c r="V211" s="90"/>
      <c r="W211" s="90"/>
      <c r="X211" s="90"/>
      <c r="Y211" s="90"/>
      <c r="Z211" s="90"/>
      <c r="AA211" s="90"/>
      <c r="AB211" s="90"/>
      <c r="AC211" s="90"/>
    </row>
    <row r="212" spans="4:29" ht="15" customHeight="1" x14ac:dyDescent="0.25">
      <c r="D212" s="90"/>
      <c r="E212" s="90"/>
      <c r="F212" s="90"/>
      <c r="G212" s="90"/>
      <c r="H212" s="90"/>
      <c r="I212" s="90"/>
      <c r="J212" s="90"/>
      <c r="K212" s="90"/>
      <c r="L212" s="90"/>
      <c r="M212" s="90"/>
      <c r="N212" s="90"/>
      <c r="O212" s="90"/>
      <c r="P212" s="90"/>
      <c r="Q212" s="90"/>
      <c r="R212" s="90"/>
      <c r="S212" s="90"/>
      <c r="T212" s="90"/>
      <c r="U212" s="90"/>
      <c r="V212" s="90"/>
      <c r="W212" s="90"/>
      <c r="X212" s="90"/>
      <c r="Y212" s="90"/>
      <c r="Z212" s="90"/>
      <c r="AA212" s="90"/>
      <c r="AB212" s="90"/>
      <c r="AC212" s="90"/>
    </row>
    <row r="213" spans="4:29" ht="15" customHeight="1" x14ac:dyDescent="0.25">
      <c r="D213" s="90"/>
      <c r="E213" s="90"/>
      <c r="F213" s="90"/>
      <c r="G213" s="90"/>
      <c r="H213" s="90"/>
      <c r="I213" s="90"/>
      <c r="J213" s="90"/>
      <c r="K213" s="90"/>
      <c r="L213" s="90"/>
      <c r="M213" s="90"/>
      <c r="N213" s="90"/>
      <c r="O213" s="90"/>
      <c r="P213" s="90"/>
      <c r="Q213" s="90"/>
      <c r="R213" s="90"/>
      <c r="S213" s="90"/>
      <c r="T213" s="90"/>
      <c r="U213" s="90"/>
      <c r="V213" s="90"/>
      <c r="W213" s="90"/>
      <c r="X213" s="90"/>
      <c r="Y213" s="90"/>
      <c r="Z213" s="90"/>
      <c r="AA213" s="90"/>
      <c r="AB213" s="90"/>
      <c r="AC213" s="90"/>
    </row>
    <row r="214" spans="4:29" ht="15" customHeight="1" x14ac:dyDescent="0.25">
      <c r="D214" s="90"/>
      <c r="E214" s="90"/>
      <c r="F214" s="90"/>
      <c r="G214" s="90"/>
      <c r="H214" s="90"/>
      <c r="I214" s="90"/>
      <c r="J214" s="90"/>
      <c r="K214" s="90"/>
      <c r="L214" s="90"/>
      <c r="M214" s="90"/>
      <c r="N214" s="90"/>
      <c r="O214" s="90"/>
      <c r="P214" s="90"/>
      <c r="Q214" s="90"/>
      <c r="R214" s="90"/>
      <c r="S214" s="90"/>
      <c r="T214" s="90"/>
      <c r="U214" s="90"/>
      <c r="V214" s="90"/>
      <c r="W214" s="90"/>
      <c r="X214" s="90"/>
      <c r="Y214" s="90"/>
      <c r="Z214" s="90"/>
      <c r="AA214" s="90"/>
      <c r="AB214" s="90"/>
      <c r="AC214" s="90"/>
    </row>
    <row r="215" spans="4:29" ht="15" customHeight="1" x14ac:dyDescent="0.25">
      <c r="D215" s="90"/>
      <c r="E215" s="90"/>
      <c r="F215" s="90"/>
      <c r="G215" s="90"/>
      <c r="H215" s="90"/>
      <c r="I215" s="90"/>
      <c r="J215" s="90"/>
      <c r="K215" s="90"/>
      <c r="L215" s="90"/>
      <c r="M215" s="90"/>
      <c r="N215" s="90"/>
      <c r="O215" s="90"/>
      <c r="P215" s="90"/>
      <c r="Q215" s="90"/>
      <c r="R215" s="90"/>
      <c r="S215" s="90"/>
      <c r="T215" s="90"/>
      <c r="U215" s="90"/>
      <c r="V215" s="90"/>
      <c r="W215" s="90"/>
      <c r="X215" s="90"/>
      <c r="Y215" s="90"/>
      <c r="Z215" s="90"/>
      <c r="AA215" s="90"/>
      <c r="AB215" s="90"/>
      <c r="AC215" s="90"/>
    </row>
    <row r="216" spans="4:29" ht="15" customHeight="1" x14ac:dyDescent="0.25">
      <c r="D216" s="90"/>
      <c r="E216" s="90"/>
      <c r="F216" s="90"/>
      <c r="G216" s="90"/>
      <c r="H216" s="90"/>
      <c r="I216" s="90"/>
      <c r="J216" s="90"/>
      <c r="K216" s="90"/>
      <c r="L216" s="90"/>
      <c r="M216" s="90"/>
      <c r="N216" s="90"/>
      <c r="O216" s="90"/>
      <c r="P216" s="90"/>
      <c r="Q216" s="90"/>
      <c r="R216" s="90"/>
      <c r="S216" s="90"/>
      <c r="T216" s="90"/>
      <c r="U216" s="90"/>
      <c r="V216" s="90"/>
      <c r="W216" s="90"/>
      <c r="X216" s="90"/>
      <c r="Y216" s="90"/>
      <c r="Z216" s="90"/>
      <c r="AA216" s="90"/>
      <c r="AB216" s="90"/>
      <c r="AC216" s="90"/>
    </row>
    <row r="217" spans="4:29" ht="15" customHeight="1" x14ac:dyDescent="0.25">
      <c r="D217" s="90"/>
      <c r="E217" s="90"/>
      <c r="F217" s="90"/>
      <c r="G217" s="90"/>
      <c r="H217" s="90"/>
      <c r="I217" s="90"/>
      <c r="J217" s="90"/>
      <c r="K217" s="90"/>
      <c r="L217" s="90"/>
      <c r="M217" s="90"/>
      <c r="N217" s="90"/>
      <c r="O217" s="90"/>
      <c r="P217" s="90"/>
      <c r="Q217" s="90"/>
      <c r="R217" s="90"/>
      <c r="S217" s="90"/>
      <c r="T217" s="90"/>
      <c r="U217" s="90"/>
      <c r="V217" s="90"/>
      <c r="W217" s="90"/>
      <c r="X217" s="90"/>
      <c r="Y217" s="90"/>
      <c r="Z217" s="90"/>
      <c r="AA217" s="90"/>
      <c r="AB217" s="90"/>
      <c r="AC217" s="90"/>
    </row>
    <row r="218" spans="4:29" ht="15" customHeight="1" x14ac:dyDescent="0.25">
      <c r="D218" s="90"/>
      <c r="E218" s="90"/>
      <c r="F218" s="90"/>
      <c r="G218" s="90"/>
      <c r="H218" s="90"/>
      <c r="I218" s="90"/>
      <c r="J218" s="90"/>
      <c r="K218" s="90"/>
      <c r="L218" s="90"/>
      <c r="M218" s="90"/>
      <c r="N218" s="90"/>
      <c r="O218" s="90"/>
      <c r="P218" s="90"/>
      <c r="Q218" s="90"/>
      <c r="R218" s="90"/>
      <c r="S218" s="90"/>
      <c r="T218" s="90"/>
      <c r="U218" s="90"/>
      <c r="V218" s="90"/>
      <c r="W218" s="90"/>
      <c r="X218" s="90"/>
      <c r="Y218" s="90"/>
      <c r="Z218" s="90"/>
      <c r="AA218" s="90"/>
      <c r="AB218" s="90"/>
      <c r="AC218" s="90"/>
    </row>
    <row r="219" spans="4:29" ht="15" customHeight="1" x14ac:dyDescent="0.25">
      <c r="D219" s="90"/>
      <c r="E219" s="90"/>
      <c r="F219" s="90"/>
      <c r="G219" s="90"/>
      <c r="H219" s="90"/>
      <c r="I219" s="90"/>
      <c r="J219" s="90"/>
      <c r="K219" s="90"/>
      <c r="L219" s="90"/>
      <c r="M219" s="90"/>
      <c r="N219" s="90"/>
      <c r="O219" s="90"/>
      <c r="P219" s="90"/>
      <c r="Q219" s="90"/>
      <c r="R219" s="90"/>
      <c r="S219" s="90"/>
      <c r="T219" s="90"/>
      <c r="U219" s="90"/>
      <c r="V219" s="90"/>
      <c r="W219" s="90"/>
      <c r="X219" s="90"/>
      <c r="Y219" s="90"/>
      <c r="Z219" s="90"/>
      <c r="AA219" s="90"/>
      <c r="AB219" s="90"/>
      <c r="AC219" s="90"/>
    </row>
    <row r="220" spans="4:29" ht="15" customHeight="1" x14ac:dyDescent="0.25">
      <c r="D220" s="90"/>
      <c r="E220" s="90"/>
      <c r="F220" s="90"/>
      <c r="G220" s="90"/>
      <c r="H220" s="90"/>
      <c r="I220" s="90"/>
      <c r="J220" s="90"/>
      <c r="K220" s="90"/>
      <c r="L220" s="90"/>
      <c r="M220" s="90"/>
      <c r="N220" s="90"/>
      <c r="O220" s="90"/>
      <c r="P220" s="90"/>
      <c r="Q220" s="90"/>
      <c r="R220" s="90"/>
      <c r="S220" s="90"/>
      <c r="T220" s="90"/>
      <c r="U220" s="90"/>
      <c r="V220" s="90"/>
      <c r="W220" s="90"/>
      <c r="X220" s="90"/>
      <c r="Y220" s="90"/>
      <c r="Z220" s="90"/>
      <c r="AA220" s="90"/>
      <c r="AB220" s="90"/>
      <c r="AC220" s="90"/>
    </row>
    <row r="221" spans="4:29" ht="15" customHeight="1" x14ac:dyDescent="0.25">
      <c r="D221" s="90"/>
      <c r="E221" s="90"/>
      <c r="F221" s="90"/>
      <c r="G221" s="90"/>
      <c r="H221" s="90"/>
      <c r="I221" s="90"/>
      <c r="J221" s="90"/>
      <c r="K221" s="90"/>
      <c r="L221" s="90"/>
      <c r="M221" s="90"/>
      <c r="N221" s="90"/>
      <c r="O221" s="90"/>
      <c r="P221" s="90"/>
      <c r="Q221" s="90"/>
      <c r="R221" s="90"/>
      <c r="S221" s="90"/>
      <c r="T221" s="90"/>
      <c r="U221" s="90"/>
      <c r="V221" s="90"/>
      <c r="W221" s="90"/>
      <c r="X221" s="90"/>
      <c r="Y221" s="90"/>
      <c r="Z221" s="90"/>
      <c r="AA221" s="90"/>
      <c r="AB221" s="90"/>
      <c r="AC221" s="90"/>
    </row>
    <row r="222" spans="4:29" ht="15" customHeight="1" x14ac:dyDescent="0.25">
      <c r="D222" s="90"/>
      <c r="E222" s="90"/>
      <c r="F222" s="90"/>
      <c r="G222" s="90"/>
      <c r="H222" s="90"/>
      <c r="I222" s="90"/>
      <c r="J222" s="90"/>
      <c r="K222" s="90"/>
      <c r="L222" s="90"/>
      <c r="M222" s="90"/>
      <c r="N222" s="90"/>
      <c r="O222" s="90"/>
      <c r="P222" s="90"/>
      <c r="Q222" s="90"/>
      <c r="R222" s="90"/>
      <c r="S222" s="90"/>
      <c r="T222" s="90"/>
      <c r="U222" s="90"/>
      <c r="V222" s="90"/>
      <c r="W222" s="90"/>
      <c r="X222" s="90"/>
      <c r="Y222" s="90"/>
      <c r="Z222" s="90"/>
      <c r="AA222" s="90"/>
      <c r="AB222" s="90"/>
      <c r="AC222" s="90"/>
    </row>
    <row r="223" spans="4:29" ht="15" customHeight="1" x14ac:dyDescent="0.25">
      <c r="D223" s="90"/>
      <c r="E223" s="90"/>
      <c r="F223" s="90"/>
      <c r="G223" s="90"/>
      <c r="H223" s="90"/>
      <c r="I223" s="90"/>
      <c r="J223" s="90"/>
      <c r="K223" s="90"/>
      <c r="L223" s="90"/>
      <c r="M223" s="90"/>
      <c r="N223" s="90"/>
      <c r="O223" s="90"/>
      <c r="P223" s="90"/>
      <c r="Q223" s="90"/>
      <c r="R223" s="90"/>
      <c r="S223" s="90"/>
      <c r="T223" s="90"/>
      <c r="U223" s="90"/>
      <c r="V223" s="90"/>
      <c r="W223" s="90"/>
      <c r="X223" s="90"/>
      <c r="Y223" s="90"/>
      <c r="Z223" s="90"/>
      <c r="AA223" s="90"/>
      <c r="AB223" s="90"/>
      <c r="AC223" s="90"/>
    </row>
    <row r="224" spans="4:29" ht="15" customHeight="1" x14ac:dyDescent="0.25">
      <c r="D224" s="90"/>
      <c r="E224" s="90"/>
      <c r="F224" s="90"/>
      <c r="G224" s="90"/>
      <c r="H224" s="90"/>
      <c r="I224" s="90"/>
      <c r="J224" s="90"/>
      <c r="K224" s="90"/>
      <c r="L224" s="90"/>
      <c r="M224" s="90"/>
      <c r="N224" s="90"/>
      <c r="O224" s="90"/>
      <c r="P224" s="90"/>
      <c r="Q224" s="90"/>
      <c r="R224" s="90"/>
      <c r="S224" s="90"/>
      <c r="T224" s="90"/>
      <c r="U224" s="90"/>
      <c r="V224" s="90"/>
      <c r="W224" s="90"/>
      <c r="X224" s="90"/>
      <c r="Y224" s="90"/>
      <c r="Z224" s="90"/>
      <c r="AA224" s="90"/>
      <c r="AB224" s="90"/>
      <c r="AC224" s="90"/>
    </row>
    <row r="225" spans="4:29" ht="15" customHeight="1" x14ac:dyDescent="0.25">
      <c r="D225" s="90"/>
      <c r="E225" s="90"/>
      <c r="F225" s="90"/>
      <c r="G225" s="90"/>
      <c r="H225" s="90"/>
      <c r="I225" s="90"/>
      <c r="J225" s="90"/>
      <c r="K225" s="90"/>
      <c r="L225" s="90"/>
      <c r="M225" s="90"/>
      <c r="N225" s="90"/>
      <c r="O225" s="90"/>
      <c r="P225" s="90"/>
      <c r="Q225" s="90"/>
      <c r="R225" s="90"/>
      <c r="S225" s="90"/>
      <c r="T225" s="90"/>
      <c r="U225" s="90"/>
      <c r="V225" s="90"/>
      <c r="W225" s="90"/>
      <c r="X225" s="90"/>
      <c r="Y225" s="90"/>
      <c r="Z225" s="90"/>
      <c r="AA225" s="90"/>
      <c r="AB225" s="90"/>
      <c r="AC225" s="90"/>
    </row>
    <row r="226" spans="4:29" ht="15" customHeight="1" x14ac:dyDescent="0.25">
      <c r="D226" s="90"/>
      <c r="E226" s="90"/>
      <c r="F226" s="90"/>
      <c r="G226" s="90"/>
      <c r="H226" s="90"/>
      <c r="I226" s="90"/>
      <c r="J226" s="90"/>
      <c r="K226" s="90"/>
      <c r="L226" s="90"/>
      <c r="M226" s="90"/>
      <c r="N226" s="90"/>
      <c r="O226" s="90"/>
      <c r="P226" s="90"/>
      <c r="Q226" s="90"/>
      <c r="R226" s="90"/>
      <c r="S226" s="90"/>
      <c r="T226" s="90"/>
      <c r="U226" s="90"/>
      <c r="V226" s="90"/>
      <c r="W226" s="90"/>
      <c r="X226" s="90"/>
      <c r="Y226" s="90"/>
      <c r="Z226" s="90"/>
      <c r="AA226" s="90"/>
      <c r="AB226" s="90"/>
      <c r="AC226" s="90"/>
    </row>
    <row r="227" spans="4:29" ht="15" customHeight="1" x14ac:dyDescent="0.25">
      <c r="D227" s="90"/>
      <c r="E227" s="90"/>
      <c r="F227" s="90"/>
      <c r="G227" s="90"/>
      <c r="H227" s="90"/>
      <c r="I227" s="90"/>
      <c r="J227" s="90"/>
      <c r="K227" s="90"/>
      <c r="L227" s="90"/>
      <c r="M227" s="90"/>
      <c r="N227" s="90"/>
      <c r="O227" s="90"/>
      <c r="P227" s="90"/>
      <c r="Q227" s="90"/>
      <c r="R227" s="90"/>
      <c r="S227" s="90"/>
      <c r="T227" s="90"/>
      <c r="U227" s="90"/>
      <c r="V227" s="90"/>
      <c r="W227" s="90"/>
      <c r="X227" s="90"/>
      <c r="Y227" s="90"/>
      <c r="Z227" s="90"/>
      <c r="AA227" s="90"/>
      <c r="AB227" s="90"/>
      <c r="AC227" s="90"/>
    </row>
    <row r="228" spans="4:29" ht="15" customHeight="1" x14ac:dyDescent="0.25">
      <c r="D228" s="90"/>
      <c r="E228" s="90"/>
      <c r="F228" s="90"/>
      <c r="G228" s="90"/>
      <c r="H228" s="90"/>
      <c r="I228" s="90"/>
      <c r="J228" s="90"/>
      <c r="K228" s="90"/>
      <c r="L228" s="90"/>
      <c r="M228" s="90"/>
      <c r="N228" s="90"/>
      <c r="O228" s="90"/>
      <c r="P228" s="90"/>
      <c r="Q228" s="90"/>
      <c r="R228" s="90"/>
      <c r="S228" s="90"/>
      <c r="T228" s="90"/>
      <c r="U228" s="90"/>
      <c r="V228" s="90"/>
      <c r="W228" s="90"/>
      <c r="X228" s="90"/>
      <c r="Y228" s="90"/>
      <c r="Z228" s="90"/>
      <c r="AA228" s="90"/>
      <c r="AB228" s="90"/>
      <c r="AC228" s="90"/>
    </row>
    <row r="229" spans="4:29" ht="15" customHeight="1" x14ac:dyDescent="0.25">
      <c r="D229" s="90"/>
      <c r="E229" s="90"/>
      <c r="F229" s="90"/>
      <c r="G229" s="90"/>
      <c r="H229" s="90"/>
      <c r="I229" s="90"/>
      <c r="J229" s="90"/>
      <c r="K229" s="90"/>
      <c r="L229" s="90"/>
      <c r="M229" s="90"/>
      <c r="N229" s="90"/>
      <c r="O229" s="90"/>
      <c r="P229" s="90"/>
      <c r="Q229" s="90"/>
      <c r="R229" s="90"/>
      <c r="S229" s="90"/>
      <c r="T229" s="90"/>
      <c r="U229" s="90"/>
      <c r="V229" s="90"/>
      <c r="W229" s="90"/>
      <c r="X229" s="90"/>
      <c r="Y229" s="90"/>
      <c r="Z229" s="90"/>
      <c r="AA229" s="90"/>
      <c r="AB229" s="90"/>
      <c r="AC229" s="90"/>
    </row>
    <row r="230" spans="4:29" ht="15" customHeight="1" x14ac:dyDescent="0.25">
      <c r="D230" s="90"/>
      <c r="E230" s="90"/>
      <c r="F230" s="90"/>
      <c r="G230" s="90"/>
      <c r="H230" s="90"/>
      <c r="I230" s="90"/>
      <c r="J230" s="90"/>
      <c r="K230" s="90"/>
      <c r="L230" s="90"/>
      <c r="M230" s="90"/>
      <c r="N230" s="90"/>
      <c r="O230" s="90"/>
      <c r="P230" s="90"/>
      <c r="Q230" s="90"/>
      <c r="R230" s="90"/>
      <c r="S230" s="90"/>
      <c r="T230" s="90"/>
      <c r="U230" s="90"/>
      <c r="V230" s="90"/>
      <c r="W230" s="90"/>
      <c r="X230" s="90"/>
      <c r="Y230" s="90"/>
      <c r="Z230" s="90"/>
      <c r="AA230" s="90"/>
      <c r="AB230" s="90"/>
      <c r="AC230" s="90"/>
    </row>
    <row r="231" spans="4:29" ht="15" customHeight="1" x14ac:dyDescent="0.25">
      <c r="D231" s="90"/>
      <c r="E231" s="90"/>
      <c r="F231" s="90"/>
      <c r="G231" s="90"/>
      <c r="H231" s="90"/>
      <c r="I231" s="90"/>
      <c r="J231" s="90"/>
      <c r="K231" s="90"/>
      <c r="L231" s="90"/>
      <c r="M231" s="90"/>
      <c r="N231" s="90"/>
      <c r="O231" s="90"/>
      <c r="P231" s="90"/>
      <c r="Q231" s="90"/>
      <c r="R231" s="90"/>
      <c r="S231" s="90"/>
      <c r="T231" s="90"/>
      <c r="U231" s="90"/>
      <c r="V231" s="90"/>
      <c r="W231" s="90"/>
      <c r="X231" s="90"/>
      <c r="Y231" s="90"/>
      <c r="Z231" s="90"/>
      <c r="AA231" s="90"/>
      <c r="AB231" s="90"/>
      <c r="AC231" s="90"/>
    </row>
    <row r="232" spans="4:29" ht="15" customHeight="1" x14ac:dyDescent="0.25">
      <c r="D232" s="90"/>
      <c r="E232" s="90"/>
      <c r="F232" s="90"/>
      <c r="G232" s="90"/>
      <c r="H232" s="90"/>
      <c r="I232" s="90"/>
      <c r="J232" s="90"/>
      <c r="K232" s="90"/>
      <c r="L232" s="90"/>
      <c r="M232" s="90"/>
      <c r="N232" s="90"/>
      <c r="O232" s="90"/>
      <c r="P232" s="90"/>
      <c r="Q232" s="90"/>
      <c r="R232" s="90"/>
      <c r="S232" s="90"/>
      <c r="T232" s="90"/>
      <c r="U232" s="90"/>
      <c r="V232" s="90"/>
      <c r="W232" s="90"/>
      <c r="X232" s="90"/>
      <c r="Y232" s="90"/>
      <c r="Z232" s="90"/>
      <c r="AA232" s="90"/>
      <c r="AB232" s="90"/>
      <c r="AC232" s="90"/>
    </row>
    <row r="233" spans="4:29" ht="15" customHeight="1" x14ac:dyDescent="0.25">
      <c r="D233" s="90"/>
      <c r="E233" s="90"/>
      <c r="F233" s="90"/>
      <c r="G233" s="90"/>
      <c r="H233" s="90"/>
      <c r="I233" s="90"/>
      <c r="J233" s="90"/>
      <c r="K233" s="90"/>
      <c r="L233" s="90"/>
      <c r="M233" s="90"/>
      <c r="N233" s="90"/>
      <c r="O233" s="90"/>
      <c r="P233" s="90"/>
      <c r="Q233" s="90"/>
      <c r="R233" s="90"/>
      <c r="S233" s="90"/>
      <c r="T233" s="90"/>
      <c r="U233" s="90"/>
      <c r="V233" s="90"/>
      <c r="W233" s="90"/>
      <c r="X233" s="90"/>
      <c r="Y233" s="90"/>
      <c r="Z233" s="90"/>
      <c r="AA233" s="90"/>
      <c r="AB233" s="90"/>
      <c r="AC233" s="90"/>
    </row>
    <row r="234" spans="4:29" ht="15" customHeight="1" x14ac:dyDescent="0.25">
      <c r="D234" s="90"/>
      <c r="E234" s="90"/>
      <c r="F234" s="90"/>
      <c r="G234" s="90"/>
      <c r="H234" s="90"/>
      <c r="I234" s="90"/>
      <c r="J234" s="90"/>
      <c r="K234" s="90"/>
      <c r="L234" s="90"/>
      <c r="M234" s="90"/>
      <c r="N234" s="90"/>
      <c r="O234" s="90"/>
      <c r="P234" s="90"/>
      <c r="Q234" s="90"/>
      <c r="R234" s="90"/>
      <c r="S234" s="90"/>
      <c r="T234" s="90"/>
      <c r="U234" s="90"/>
      <c r="V234" s="90"/>
      <c r="W234" s="90"/>
      <c r="X234" s="90"/>
      <c r="Y234" s="90"/>
      <c r="Z234" s="90"/>
      <c r="AA234" s="90"/>
      <c r="AB234" s="90"/>
      <c r="AC234" s="90"/>
    </row>
    <row r="235" spans="4:29" ht="15" customHeight="1" x14ac:dyDescent="0.25">
      <c r="D235" s="90"/>
      <c r="E235" s="90"/>
      <c r="F235" s="90"/>
      <c r="G235" s="90"/>
      <c r="H235" s="90"/>
      <c r="I235" s="90"/>
      <c r="J235" s="90"/>
      <c r="K235" s="90"/>
      <c r="L235" s="90"/>
      <c r="M235" s="90"/>
      <c r="N235" s="90"/>
      <c r="O235" s="90"/>
      <c r="P235" s="90"/>
      <c r="Q235" s="90"/>
      <c r="R235" s="90"/>
      <c r="S235" s="90"/>
      <c r="T235" s="90"/>
      <c r="U235" s="90"/>
      <c r="V235" s="90"/>
      <c r="W235" s="90"/>
      <c r="X235" s="90"/>
      <c r="Y235" s="90"/>
      <c r="Z235" s="90"/>
      <c r="AA235" s="90"/>
      <c r="AB235" s="90"/>
      <c r="AC235" s="90"/>
    </row>
    <row r="236" spans="4:29" ht="15" customHeight="1" x14ac:dyDescent="0.25">
      <c r="D236" s="90"/>
      <c r="E236" s="90"/>
      <c r="F236" s="90"/>
      <c r="G236" s="90"/>
      <c r="H236" s="90"/>
      <c r="I236" s="90"/>
      <c r="J236" s="90"/>
      <c r="K236" s="90"/>
      <c r="L236" s="90"/>
      <c r="M236" s="90"/>
      <c r="N236" s="90"/>
      <c r="O236" s="90"/>
      <c r="P236" s="90"/>
      <c r="Q236" s="90"/>
      <c r="R236" s="90"/>
      <c r="S236" s="90"/>
      <c r="T236" s="90"/>
      <c r="U236" s="90"/>
      <c r="V236" s="90"/>
      <c r="W236" s="90"/>
      <c r="X236" s="90"/>
      <c r="Y236" s="90"/>
      <c r="Z236" s="90"/>
      <c r="AA236" s="90"/>
      <c r="AB236" s="90"/>
      <c r="AC236" s="90"/>
    </row>
    <row r="237" spans="4:29" ht="15" customHeight="1" x14ac:dyDescent="0.25">
      <c r="D237" s="90"/>
      <c r="E237" s="90"/>
      <c r="F237" s="90"/>
      <c r="G237" s="90"/>
      <c r="H237" s="90"/>
      <c r="I237" s="90"/>
      <c r="J237" s="90"/>
      <c r="K237" s="90"/>
      <c r="L237" s="90"/>
      <c r="M237" s="90"/>
      <c r="N237" s="90"/>
      <c r="O237" s="90"/>
      <c r="P237" s="90"/>
      <c r="Q237" s="90"/>
      <c r="R237" s="90"/>
      <c r="S237" s="90"/>
      <c r="T237" s="90"/>
      <c r="U237" s="90"/>
      <c r="V237" s="90"/>
      <c r="W237" s="90"/>
      <c r="X237" s="90"/>
      <c r="Y237" s="90"/>
      <c r="Z237" s="90"/>
      <c r="AA237" s="90"/>
      <c r="AB237" s="90"/>
      <c r="AC237" s="90"/>
    </row>
    <row r="238" spans="4:29" ht="15" customHeight="1" x14ac:dyDescent="0.25">
      <c r="D238" s="90"/>
      <c r="E238" s="90"/>
      <c r="F238" s="90"/>
      <c r="G238" s="90"/>
      <c r="H238" s="90"/>
      <c r="I238" s="90"/>
      <c r="J238" s="90"/>
      <c r="K238" s="90"/>
      <c r="L238" s="90"/>
      <c r="M238" s="90"/>
      <c r="N238" s="90"/>
      <c r="O238" s="90"/>
      <c r="P238" s="90"/>
      <c r="Q238" s="90"/>
      <c r="R238" s="90"/>
      <c r="S238" s="90"/>
      <c r="T238" s="90"/>
      <c r="U238" s="90"/>
      <c r="V238" s="90"/>
      <c r="W238" s="90"/>
      <c r="X238" s="90"/>
      <c r="Y238" s="90"/>
      <c r="Z238" s="90"/>
      <c r="AA238" s="90"/>
      <c r="AB238" s="90"/>
      <c r="AC238" s="90"/>
    </row>
    <row r="239" spans="4:29" ht="15" customHeight="1" x14ac:dyDescent="0.25">
      <c r="D239" s="90"/>
      <c r="E239" s="90"/>
      <c r="F239" s="90"/>
      <c r="G239" s="90"/>
      <c r="H239" s="90"/>
      <c r="I239" s="90"/>
      <c r="J239" s="90"/>
      <c r="K239" s="90"/>
      <c r="L239" s="90"/>
      <c r="M239" s="90"/>
      <c r="N239" s="90"/>
      <c r="O239" s="90"/>
      <c r="P239" s="90"/>
      <c r="Q239" s="90"/>
      <c r="R239" s="90"/>
      <c r="S239" s="90"/>
      <c r="T239" s="90"/>
      <c r="U239" s="90"/>
      <c r="V239" s="90"/>
      <c r="W239" s="90"/>
      <c r="X239" s="90"/>
      <c r="Y239" s="90"/>
      <c r="Z239" s="90"/>
      <c r="AA239" s="90"/>
      <c r="AB239" s="90"/>
      <c r="AC239" s="90"/>
    </row>
    <row r="240" spans="4:29" ht="15" customHeight="1" x14ac:dyDescent="0.25">
      <c r="D240" s="90"/>
      <c r="E240" s="90"/>
      <c r="F240" s="90"/>
      <c r="G240" s="90"/>
      <c r="H240" s="90"/>
      <c r="I240" s="90"/>
      <c r="J240" s="90"/>
      <c r="K240" s="90"/>
      <c r="L240" s="90"/>
      <c r="M240" s="90"/>
      <c r="N240" s="90"/>
      <c r="O240" s="90"/>
      <c r="P240" s="90"/>
      <c r="Q240" s="90"/>
      <c r="R240" s="90"/>
      <c r="S240" s="90"/>
      <c r="T240" s="90"/>
      <c r="U240" s="90"/>
      <c r="V240" s="90"/>
      <c r="W240" s="90"/>
      <c r="X240" s="90"/>
      <c r="Y240" s="90"/>
      <c r="Z240" s="90"/>
      <c r="AA240" s="90"/>
      <c r="AB240" s="90"/>
      <c r="AC240" s="90"/>
    </row>
    <row r="241" spans="4:29" ht="15" customHeight="1" x14ac:dyDescent="0.25">
      <c r="D241" s="90"/>
      <c r="E241" s="90"/>
      <c r="F241" s="90"/>
      <c r="G241" s="90"/>
      <c r="H241" s="90"/>
      <c r="I241" s="90"/>
      <c r="J241" s="90"/>
      <c r="K241" s="90"/>
      <c r="L241" s="90"/>
      <c r="M241" s="90"/>
      <c r="N241" s="90"/>
      <c r="O241" s="90"/>
      <c r="P241" s="90"/>
      <c r="Q241" s="90"/>
      <c r="R241" s="90"/>
      <c r="S241" s="90"/>
      <c r="T241" s="90"/>
      <c r="U241" s="90"/>
      <c r="V241" s="90"/>
      <c r="W241" s="90"/>
      <c r="X241" s="90"/>
      <c r="Y241" s="90"/>
      <c r="Z241" s="90"/>
      <c r="AA241" s="90"/>
      <c r="AB241" s="90"/>
      <c r="AC241" s="90"/>
    </row>
    <row r="242" spans="4:29" ht="15" customHeight="1" x14ac:dyDescent="0.25">
      <c r="D242" s="90"/>
      <c r="E242" s="90"/>
      <c r="F242" s="90"/>
      <c r="G242" s="90"/>
      <c r="H242" s="90"/>
      <c r="I242" s="90"/>
      <c r="J242" s="90"/>
      <c r="K242" s="90"/>
      <c r="L242" s="90"/>
      <c r="M242" s="90"/>
      <c r="N242" s="90"/>
      <c r="O242" s="90"/>
      <c r="P242" s="90"/>
      <c r="Q242" s="90"/>
      <c r="R242" s="90"/>
      <c r="S242" s="90"/>
      <c r="T242" s="90"/>
      <c r="U242" s="90"/>
      <c r="V242" s="90"/>
      <c r="W242" s="90"/>
      <c r="X242" s="90"/>
      <c r="Y242" s="90"/>
      <c r="Z242" s="90"/>
      <c r="AA242" s="90"/>
      <c r="AB242" s="90"/>
      <c r="AC242" s="90"/>
    </row>
    <row r="243" spans="4:29" ht="15" customHeight="1" x14ac:dyDescent="0.25">
      <c r="D243" s="90"/>
      <c r="E243" s="90"/>
      <c r="F243" s="90"/>
      <c r="G243" s="90"/>
      <c r="H243" s="90"/>
      <c r="I243" s="90"/>
      <c r="J243" s="90"/>
      <c r="K243" s="90"/>
      <c r="L243" s="90"/>
      <c r="M243" s="90"/>
      <c r="N243" s="90"/>
      <c r="O243" s="90"/>
      <c r="P243" s="90"/>
      <c r="Q243" s="90"/>
      <c r="R243" s="90"/>
      <c r="S243" s="90"/>
      <c r="T243" s="90"/>
      <c r="U243" s="90"/>
      <c r="V243" s="90"/>
      <c r="W243" s="90"/>
      <c r="X243" s="90"/>
      <c r="Y243" s="90"/>
      <c r="Z243" s="90"/>
      <c r="AA243" s="90"/>
      <c r="AB243" s="90"/>
      <c r="AC243" s="90"/>
    </row>
    <row r="244" spans="4:29" ht="15" customHeight="1" x14ac:dyDescent="0.25">
      <c r="D244" s="90"/>
      <c r="E244" s="90"/>
      <c r="F244" s="90"/>
      <c r="G244" s="90"/>
      <c r="H244" s="90"/>
      <c r="I244" s="90"/>
      <c r="J244" s="90"/>
      <c r="K244" s="90"/>
      <c r="L244" s="90"/>
      <c r="M244" s="90"/>
      <c r="N244" s="90"/>
      <c r="O244" s="90"/>
      <c r="P244" s="90"/>
      <c r="Q244" s="90"/>
      <c r="R244" s="90"/>
      <c r="S244" s="90"/>
      <c r="T244" s="90"/>
      <c r="U244" s="90"/>
      <c r="V244" s="90"/>
      <c r="W244" s="90"/>
      <c r="X244" s="90"/>
      <c r="Y244" s="90"/>
      <c r="Z244" s="90"/>
      <c r="AA244" s="90"/>
      <c r="AB244" s="90"/>
      <c r="AC244" s="90"/>
    </row>
    <row r="245" spans="4:29" ht="15" customHeight="1" x14ac:dyDescent="0.25">
      <c r="D245" s="90"/>
      <c r="E245" s="90"/>
      <c r="F245" s="90"/>
      <c r="G245" s="90"/>
      <c r="H245" s="90"/>
      <c r="I245" s="90"/>
      <c r="J245" s="90"/>
      <c r="K245" s="90"/>
      <c r="L245" s="90"/>
      <c r="M245" s="90"/>
      <c r="N245" s="90"/>
      <c r="O245" s="90"/>
      <c r="P245" s="90"/>
      <c r="Q245" s="90"/>
      <c r="R245" s="90"/>
      <c r="S245" s="90"/>
      <c r="T245" s="90"/>
      <c r="U245" s="90"/>
      <c r="V245" s="90"/>
      <c r="W245" s="90"/>
      <c r="X245" s="90"/>
      <c r="Y245" s="90"/>
      <c r="Z245" s="90"/>
      <c r="AA245" s="90"/>
      <c r="AB245" s="90"/>
      <c r="AC245" s="90"/>
    </row>
    <row r="246" spans="4:29" ht="15" customHeight="1" x14ac:dyDescent="0.25">
      <c r="D246" s="90"/>
      <c r="E246" s="90"/>
      <c r="F246" s="90"/>
      <c r="G246" s="90"/>
      <c r="H246" s="90"/>
      <c r="I246" s="90"/>
      <c r="J246" s="90"/>
      <c r="K246" s="90"/>
      <c r="L246" s="90"/>
      <c r="M246" s="90"/>
      <c r="N246" s="90"/>
      <c r="O246" s="90"/>
      <c r="P246" s="90"/>
      <c r="Q246" s="90"/>
      <c r="R246" s="90"/>
      <c r="S246" s="90"/>
      <c r="T246" s="90"/>
      <c r="U246" s="90"/>
      <c r="V246" s="90"/>
      <c r="W246" s="90"/>
      <c r="X246" s="90"/>
      <c r="Y246" s="90"/>
      <c r="Z246" s="90"/>
      <c r="AA246" s="90"/>
      <c r="AB246" s="90"/>
      <c r="AC246" s="90"/>
    </row>
    <row r="247" spans="4:29" ht="15" customHeight="1" x14ac:dyDescent="0.25">
      <c r="D247" s="90"/>
      <c r="E247" s="90"/>
      <c r="F247" s="90"/>
      <c r="G247" s="90"/>
      <c r="H247" s="90"/>
      <c r="I247" s="90"/>
      <c r="J247" s="90"/>
      <c r="K247" s="90"/>
      <c r="L247" s="90"/>
      <c r="M247" s="90"/>
      <c r="N247" s="90"/>
      <c r="O247" s="90"/>
      <c r="P247" s="90"/>
      <c r="Q247" s="90"/>
      <c r="R247" s="90"/>
      <c r="S247" s="90"/>
      <c r="T247" s="90"/>
      <c r="U247" s="90"/>
      <c r="V247" s="90"/>
      <c r="W247" s="90"/>
      <c r="X247" s="90"/>
      <c r="Y247" s="90"/>
      <c r="Z247" s="90"/>
      <c r="AA247" s="90"/>
      <c r="AB247" s="90"/>
      <c r="AC247" s="90"/>
    </row>
    <row r="248" spans="4:29" ht="15" customHeight="1" x14ac:dyDescent="0.25">
      <c r="D248" s="90"/>
      <c r="E248" s="90"/>
      <c r="F248" s="90"/>
      <c r="G248" s="90"/>
      <c r="H248" s="90"/>
      <c r="I248" s="90"/>
      <c r="J248" s="90"/>
      <c r="K248" s="90"/>
      <c r="L248" s="90"/>
      <c r="M248" s="90"/>
      <c r="N248" s="90"/>
      <c r="O248" s="90"/>
      <c r="P248" s="90"/>
      <c r="Q248" s="90"/>
      <c r="R248" s="90"/>
      <c r="S248" s="90"/>
      <c r="T248" s="90"/>
      <c r="U248" s="90"/>
      <c r="V248" s="90"/>
      <c r="W248" s="90"/>
      <c r="X248" s="90"/>
      <c r="Y248" s="90"/>
      <c r="Z248" s="90"/>
      <c r="AA248" s="90"/>
      <c r="AB248" s="90"/>
      <c r="AC248" s="90"/>
    </row>
    <row r="249" spans="4:29" ht="15" customHeight="1" x14ac:dyDescent="0.25">
      <c r="D249" s="90"/>
      <c r="E249" s="90"/>
      <c r="F249" s="90"/>
      <c r="G249" s="90"/>
      <c r="H249" s="90"/>
      <c r="I249" s="90"/>
      <c r="J249" s="90"/>
      <c r="K249" s="90"/>
      <c r="L249" s="90"/>
      <c r="M249" s="90"/>
      <c r="N249" s="90"/>
      <c r="O249" s="90"/>
      <c r="P249" s="90"/>
      <c r="Q249" s="90"/>
      <c r="R249" s="90"/>
      <c r="S249" s="90"/>
      <c r="T249" s="90"/>
      <c r="U249" s="90"/>
      <c r="V249" s="90"/>
      <c r="W249" s="90"/>
      <c r="X249" s="90"/>
      <c r="Y249" s="90"/>
      <c r="Z249" s="90"/>
      <c r="AA249" s="90"/>
      <c r="AB249" s="90"/>
      <c r="AC249" s="90"/>
    </row>
    <row r="250" spans="4:29" ht="15" customHeight="1" x14ac:dyDescent="0.25">
      <c r="D250" s="90"/>
      <c r="E250" s="90"/>
      <c r="F250" s="90"/>
      <c r="G250" s="90"/>
      <c r="H250" s="90"/>
      <c r="I250" s="90"/>
      <c r="J250" s="90"/>
      <c r="K250" s="90"/>
      <c r="L250" s="90"/>
      <c r="M250" s="90"/>
      <c r="N250" s="90"/>
      <c r="O250" s="90"/>
      <c r="P250" s="90"/>
      <c r="Q250" s="90"/>
      <c r="R250" s="90"/>
      <c r="S250" s="90"/>
      <c r="T250" s="90"/>
      <c r="U250" s="90"/>
      <c r="V250" s="90"/>
      <c r="W250" s="90"/>
      <c r="X250" s="90"/>
      <c r="Y250" s="90"/>
      <c r="Z250" s="90"/>
      <c r="AA250" s="90"/>
      <c r="AB250" s="90"/>
      <c r="AC250" s="90"/>
    </row>
    <row r="251" spans="4:29" ht="15" customHeight="1" x14ac:dyDescent="0.25">
      <c r="D251" s="90"/>
      <c r="E251" s="90"/>
      <c r="F251" s="90"/>
      <c r="G251" s="90"/>
      <c r="H251" s="90"/>
      <c r="I251" s="90"/>
      <c r="J251" s="90"/>
      <c r="K251" s="90"/>
      <c r="L251" s="90"/>
      <c r="M251" s="90"/>
      <c r="N251" s="90"/>
      <c r="O251" s="90"/>
      <c r="P251" s="90"/>
      <c r="Q251" s="90"/>
      <c r="R251" s="90"/>
      <c r="S251" s="90"/>
      <c r="T251" s="90"/>
      <c r="U251" s="90"/>
      <c r="V251" s="90"/>
      <c r="W251" s="90"/>
      <c r="X251" s="90"/>
      <c r="Y251" s="90"/>
      <c r="Z251" s="90"/>
      <c r="AA251" s="90"/>
      <c r="AB251" s="90"/>
      <c r="AC251" s="90"/>
    </row>
    <row r="252" spans="4:29" ht="15" customHeight="1" x14ac:dyDescent="0.25">
      <c r="D252" s="90"/>
      <c r="E252" s="90"/>
      <c r="F252" s="90"/>
      <c r="G252" s="90"/>
      <c r="H252" s="90"/>
      <c r="I252" s="90"/>
      <c r="J252" s="90"/>
      <c r="K252" s="90"/>
      <c r="L252" s="90"/>
      <c r="M252" s="90"/>
      <c r="N252" s="90"/>
      <c r="O252" s="90"/>
      <c r="P252" s="90"/>
      <c r="Q252" s="90"/>
      <c r="R252" s="90"/>
      <c r="S252" s="90"/>
      <c r="T252" s="90"/>
      <c r="U252" s="90"/>
      <c r="V252" s="90"/>
      <c r="W252" s="90"/>
      <c r="X252" s="90"/>
      <c r="Y252" s="90"/>
      <c r="Z252" s="90"/>
      <c r="AA252" s="90"/>
      <c r="AB252" s="90"/>
      <c r="AC252" s="90"/>
    </row>
    <row r="253" spans="4:29" ht="15" customHeight="1" x14ac:dyDescent="0.25">
      <c r="D253" s="90"/>
      <c r="E253" s="90"/>
      <c r="F253" s="90"/>
      <c r="G253" s="90"/>
      <c r="H253" s="90"/>
      <c r="I253" s="90"/>
      <c r="J253" s="90"/>
      <c r="K253" s="90"/>
      <c r="L253" s="90"/>
      <c r="M253" s="90"/>
      <c r="N253" s="90"/>
      <c r="O253" s="90"/>
      <c r="P253" s="90"/>
      <c r="Q253" s="90"/>
      <c r="R253" s="90"/>
      <c r="S253" s="90"/>
      <c r="T253" s="90"/>
      <c r="U253" s="90"/>
      <c r="V253" s="90"/>
      <c r="W253" s="90"/>
      <c r="X253" s="90"/>
      <c r="Y253" s="90"/>
      <c r="Z253" s="90"/>
      <c r="AA253" s="90"/>
      <c r="AB253" s="90"/>
      <c r="AC253" s="90"/>
    </row>
    <row r="254" spans="4:29" ht="15" customHeight="1" x14ac:dyDescent="0.25">
      <c r="D254" s="90"/>
      <c r="E254" s="90"/>
      <c r="F254" s="90"/>
      <c r="G254" s="90"/>
      <c r="H254" s="90"/>
      <c r="I254" s="90"/>
      <c r="J254" s="90"/>
      <c r="K254" s="90"/>
      <c r="L254" s="90"/>
      <c r="M254" s="90"/>
      <c r="N254" s="90"/>
      <c r="O254" s="90"/>
      <c r="P254" s="90"/>
      <c r="Q254" s="90"/>
      <c r="R254" s="90"/>
      <c r="S254" s="90"/>
      <c r="T254" s="90"/>
      <c r="U254" s="90"/>
      <c r="V254" s="90"/>
      <c r="W254" s="90"/>
      <c r="X254" s="90"/>
      <c r="Y254" s="90"/>
      <c r="Z254" s="90"/>
      <c r="AA254" s="90"/>
      <c r="AB254" s="90"/>
      <c r="AC254" s="90"/>
    </row>
    <row r="255" spans="4:29" ht="15" customHeight="1" x14ac:dyDescent="0.25">
      <c r="D255" s="90"/>
      <c r="E255" s="90"/>
      <c r="F255" s="90"/>
      <c r="G255" s="90"/>
      <c r="H255" s="90"/>
      <c r="I255" s="90"/>
      <c r="J255" s="90"/>
      <c r="K255" s="90"/>
      <c r="L255" s="90"/>
      <c r="M255" s="90"/>
      <c r="N255" s="90"/>
      <c r="O255" s="90"/>
      <c r="P255" s="90"/>
      <c r="Q255" s="90"/>
      <c r="R255" s="90"/>
      <c r="S255" s="90"/>
      <c r="T255" s="90"/>
      <c r="U255" s="90"/>
      <c r="V255" s="90"/>
      <c r="W255" s="90"/>
      <c r="X255" s="90"/>
      <c r="Y255" s="90"/>
      <c r="Z255" s="90"/>
      <c r="AA255" s="90"/>
      <c r="AB255" s="90"/>
      <c r="AC255" s="90"/>
    </row>
    <row r="256" spans="4:29" ht="15" customHeight="1" x14ac:dyDescent="0.25">
      <c r="D256" s="90"/>
      <c r="E256" s="90"/>
      <c r="F256" s="90"/>
      <c r="G256" s="90"/>
      <c r="H256" s="90"/>
      <c r="I256" s="90"/>
      <c r="J256" s="90"/>
      <c r="K256" s="90"/>
      <c r="L256" s="90"/>
      <c r="M256" s="90"/>
      <c r="N256" s="90"/>
      <c r="O256" s="90"/>
      <c r="P256" s="90"/>
      <c r="Q256" s="90"/>
      <c r="R256" s="90"/>
      <c r="S256" s="90"/>
      <c r="T256" s="90"/>
      <c r="U256" s="90"/>
      <c r="V256" s="90"/>
      <c r="W256" s="90"/>
      <c r="X256" s="90"/>
      <c r="Y256" s="90"/>
      <c r="Z256" s="90"/>
      <c r="AA256" s="90"/>
      <c r="AB256" s="90"/>
      <c r="AC256" s="90"/>
    </row>
    <row r="257" spans="4:29" ht="15" customHeight="1" x14ac:dyDescent="0.25">
      <c r="D257" s="90"/>
      <c r="E257" s="90"/>
      <c r="F257" s="90"/>
      <c r="G257" s="90"/>
      <c r="H257" s="90"/>
      <c r="I257" s="90"/>
      <c r="J257" s="90"/>
      <c r="K257" s="90"/>
      <c r="L257" s="90"/>
      <c r="M257" s="90"/>
      <c r="N257" s="90"/>
      <c r="O257" s="90"/>
      <c r="P257" s="90"/>
      <c r="Q257" s="90"/>
      <c r="R257" s="90"/>
      <c r="S257" s="90"/>
      <c r="T257" s="90"/>
      <c r="U257" s="90"/>
      <c r="V257" s="90"/>
      <c r="W257" s="90"/>
      <c r="X257" s="90"/>
      <c r="Y257" s="90"/>
      <c r="Z257" s="90"/>
      <c r="AA257" s="90"/>
      <c r="AB257" s="90"/>
      <c r="AC257" s="90"/>
    </row>
    <row r="258" spans="4:29" ht="15" customHeight="1" x14ac:dyDescent="0.25">
      <c r="D258" s="90"/>
      <c r="E258" s="90"/>
      <c r="F258" s="90"/>
      <c r="G258" s="90"/>
      <c r="H258" s="90"/>
      <c r="I258" s="90"/>
      <c r="J258" s="90"/>
      <c r="K258" s="90"/>
      <c r="L258" s="90"/>
      <c r="M258" s="90"/>
      <c r="N258" s="90"/>
      <c r="O258" s="90"/>
      <c r="P258" s="90"/>
      <c r="Q258" s="90"/>
      <c r="R258" s="90"/>
      <c r="S258" s="90"/>
      <c r="T258" s="90"/>
      <c r="U258" s="90"/>
      <c r="V258" s="90"/>
      <c r="W258" s="90"/>
      <c r="X258" s="90"/>
      <c r="Y258" s="90"/>
      <c r="Z258" s="90"/>
      <c r="AA258" s="90"/>
      <c r="AB258" s="90"/>
      <c r="AC258" s="90"/>
    </row>
    <row r="259" spans="4:29" ht="15" customHeight="1" x14ac:dyDescent="0.25">
      <c r="D259" s="90"/>
      <c r="E259" s="90"/>
      <c r="F259" s="90"/>
      <c r="G259" s="90"/>
      <c r="H259" s="90"/>
      <c r="I259" s="90"/>
      <c r="J259" s="90"/>
      <c r="K259" s="90"/>
      <c r="L259" s="90"/>
      <c r="M259" s="90"/>
      <c r="N259" s="90"/>
      <c r="O259" s="90"/>
      <c r="P259" s="90"/>
      <c r="Q259" s="90"/>
      <c r="R259" s="90"/>
      <c r="S259" s="90"/>
      <c r="T259" s="90"/>
      <c r="U259" s="90"/>
      <c r="V259" s="90"/>
      <c r="W259" s="90"/>
      <c r="X259" s="90"/>
      <c r="Y259" s="90"/>
      <c r="Z259" s="90"/>
      <c r="AA259" s="90"/>
      <c r="AB259" s="90"/>
      <c r="AC259" s="90"/>
    </row>
    <row r="260" spans="4:29" ht="15" customHeight="1" x14ac:dyDescent="0.25">
      <c r="D260" s="90"/>
      <c r="E260" s="90"/>
      <c r="F260" s="90"/>
      <c r="G260" s="90"/>
      <c r="H260" s="90"/>
      <c r="I260" s="90"/>
      <c r="J260" s="90"/>
      <c r="K260" s="90"/>
      <c r="L260" s="90"/>
      <c r="M260" s="90"/>
      <c r="N260" s="90"/>
      <c r="O260" s="90"/>
      <c r="P260" s="90"/>
      <c r="Q260" s="90"/>
      <c r="R260" s="90"/>
      <c r="S260" s="90"/>
      <c r="T260" s="90"/>
      <c r="U260" s="90"/>
      <c r="V260" s="90"/>
      <c r="W260" s="90"/>
      <c r="X260" s="90"/>
      <c r="Y260" s="90"/>
      <c r="Z260" s="90"/>
      <c r="AA260" s="90"/>
      <c r="AB260" s="90"/>
      <c r="AC260" s="90"/>
    </row>
    <row r="261" spans="4:29" ht="15" customHeight="1" x14ac:dyDescent="0.25">
      <c r="D261" s="90"/>
      <c r="E261" s="90"/>
      <c r="F261" s="90"/>
      <c r="G261" s="90"/>
      <c r="H261" s="90"/>
      <c r="I261" s="90"/>
      <c r="J261" s="90"/>
      <c r="K261" s="90"/>
      <c r="L261" s="90"/>
      <c r="M261" s="90"/>
      <c r="N261" s="90"/>
      <c r="O261" s="90"/>
      <c r="P261" s="90"/>
      <c r="Q261" s="90"/>
      <c r="R261" s="90"/>
      <c r="S261" s="90"/>
      <c r="T261" s="90"/>
      <c r="U261" s="90"/>
      <c r="V261" s="90"/>
      <c r="W261" s="90"/>
      <c r="X261" s="90"/>
      <c r="Y261" s="90"/>
      <c r="Z261" s="90"/>
      <c r="AA261" s="90"/>
      <c r="AB261" s="90"/>
      <c r="AC261" s="90"/>
    </row>
    <row r="262" spans="4:29" ht="15" customHeight="1" x14ac:dyDescent="0.25">
      <c r="D262" s="90"/>
      <c r="E262" s="90"/>
      <c r="F262" s="90"/>
      <c r="G262" s="90"/>
      <c r="H262" s="90"/>
      <c r="I262" s="90"/>
      <c r="J262" s="90"/>
      <c r="K262" s="90"/>
      <c r="L262" s="90"/>
      <c r="M262" s="90"/>
      <c r="N262" s="90"/>
      <c r="O262" s="90"/>
      <c r="P262" s="90"/>
      <c r="Q262" s="90"/>
      <c r="R262" s="90"/>
      <c r="S262" s="90"/>
      <c r="T262" s="90"/>
      <c r="U262" s="90"/>
      <c r="V262" s="90"/>
      <c r="W262" s="90"/>
      <c r="X262" s="90"/>
      <c r="Y262" s="90"/>
      <c r="Z262" s="90"/>
      <c r="AA262" s="90"/>
      <c r="AB262" s="90"/>
      <c r="AC262" s="90"/>
    </row>
    <row r="263" spans="4:29" ht="15" customHeight="1" x14ac:dyDescent="0.25">
      <c r="D263" s="90"/>
      <c r="E263" s="90"/>
      <c r="F263" s="90"/>
      <c r="G263" s="90"/>
      <c r="H263" s="90"/>
      <c r="I263" s="90"/>
      <c r="J263" s="90"/>
      <c r="K263" s="90"/>
      <c r="L263" s="90"/>
      <c r="M263" s="90"/>
      <c r="N263" s="90"/>
      <c r="O263" s="90"/>
      <c r="P263" s="90"/>
      <c r="Q263" s="90"/>
      <c r="R263" s="90"/>
      <c r="S263" s="90"/>
      <c r="T263" s="90"/>
      <c r="U263" s="90"/>
      <c r="V263" s="90"/>
      <c r="W263" s="90"/>
      <c r="X263" s="90"/>
      <c r="Y263" s="90"/>
      <c r="Z263" s="90"/>
      <c r="AA263" s="90"/>
      <c r="AB263" s="90"/>
      <c r="AC263" s="90"/>
    </row>
    <row r="264" spans="4:29" ht="15" customHeight="1" x14ac:dyDescent="0.25">
      <c r="D264" s="90"/>
      <c r="E264" s="90"/>
      <c r="F264" s="90"/>
      <c r="G264" s="90"/>
      <c r="H264" s="90"/>
      <c r="I264" s="90"/>
      <c r="J264" s="90"/>
      <c r="K264" s="90"/>
      <c r="L264" s="90"/>
      <c r="M264" s="90"/>
      <c r="N264" s="90"/>
      <c r="O264" s="90"/>
      <c r="P264" s="90"/>
      <c r="Q264" s="90"/>
      <c r="R264" s="90"/>
      <c r="S264" s="90"/>
      <c r="T264" s="90"/>
      <c r="U264" s="90"/>
      <c r="V264" s="90"/>
      <c r="W264" s="90"/>
      <c r="X264" s="90"/>
      <c r="Y264" s="90"/>
      <c r="Z264" s="90"/>
      <c r="AA264" s="90"/>
      <c r="AB264" s="90"/>
      <c r="AC264" s="90"/>
    </row>
    <row r="265" spans="4:29" ht="15" customHeight="1" x14ac:dyDescent="0.25">
      <c r="D265" s="90"/>
      <c r="E265" s="90"/>
      <c r="F265" s="90"/>
      <c r="G265" s="90"/>
      <c r="H265" s="90"/>
      <c r="I265" s="90"/>
      <c r="J265" s="90"/>
      <c r="K265" s="90"/>
      <c r="L265" s="90"/>
      <c r="M265" s="90"/>
      <c r="N265" s="90"/>
      <c r="O265" s="90"/>
      <c r="P265" s="90"/>
      <c r="Q265" s="90"/>
      <c r="R265" s="90"/>
      <c r="S265" s="90"/>
      <c r="T265" s="90"/>
      <c r="U265" s="90"/>
      <c r="V265" s="90"/>
      <c r="W265" s="90"/>
      <c r="X265" s="90"/>
      <c r="Y265" s="90"/>
      <c r="Z265" s="90"/>
      <c r="AA265" s="90"/>
      <c r="AB265" s="90"/>
      <c r="AC265" s="90"/>
    </row>
    <row r="266" spans="4:29" ht="15" customHeight="1" x14ac:dyDescent="0.25">
      <c r="D266" s="90"/>
      <c r="E266" s="90"/>
      <c r="F266" s="90"/>
      <c r="G266" s="90"/>
      <c r="H266" s="90"/>
      <c r="I266" s="90"/>
      <c r="J266" s="90"/>
      <c r="K266" s="90"/>
      <c r="L266" s="90"/>
      <c r="M266" s="90"/>
      <c r="N266" s="90"/>
      <c r="O266" s="90"/>
      <c r="P266" s="90"/>
      <c r="Q266" s="90"/>
      <c r="R266" s="90"/>
      <c r="S266" s="90"/>
      <c r="T266" s="90"/>
      <c r="U266" s="90"/>
      <c r="V266" s="90"/>
      <c r="W266" s="90"/>
      <c r="X266" s="90"/>
      <c r="Y266" s="90"/>
      <c r="Z266" s="90"/>
      <c r="AA266" s="90"/>
      <c r="AB266" s="90"/>
      <c r="AC266" s="90"/>
    </row>
    <row r="267" spans="4:29" ht="15" customHeight="1" x14ac:dyDescent="0.25">
      <c r="D267" s="90"/>
      <c r="E267" s="90"/>
      <c r="F267" s="90"/>
      <c r="G267" s="90"/>
      <c r="H267" s="90"/>
      <c r="I267" s="90"/>
      <c r="J267" s="90"/>
      <c r="K267" s="90"/>
      <c r="L267" s="90"/>
      <c r="M267" s="90"/>
      <c r="N267" s="90"/>
      <c r="O267" s="90"/>
      <c r="P267" s="90"/>
      <c r="Q267" s="90"/>
      <c r="R267" s="90"/>
      <c r="S267" s="90"/>
      <c r="T267" s="90"/>
      <c r="U267" s="90"/>
      <c r="V267" s="90"/>
      <c r="W267" s="90"/>
      <c r="X267" s="90"/>
      <c r="Y267" s="90"/>
      <c r="Z267" s="90"/>
      <c r="AA267" s="90"/>
      <c r="AB267" s="90"/>
      <c r="AC267" s="90"/>
    </row>
    <row r="268" spans="4:29" ht="15" customHeight="1" x14ac:dyDescent="0.25">
      <c r="D268" s="90"/>
      <c r="E268" s="90"/>
      <c r="F268" s="90"/>
      <c r="G268" s="90"/>
      <c r="H268" s="90"/>
      <c r="I268" s="90"/>
      <c r="J268" s="90"/>
      <c r="K268" s="90"/>
      <c r="L268" s="90"/>
      <c r="M268" s="90"/>
      <c r="N268" s="90"/>
      <c r="O268" s="90"/>
      <c r="P268" s="90"/>
      <c r="Q268" s="90"/>
      <c r="R268" s="90"/>
      <c r="S268" s="90"/>
      <c r="T268" s="90"/>
      <c r="U268" s="90"/>
      <c r="V268" s="90"/>
      <c r="W268" s="90"/>
      <c r="X268" s="90"/>
      <c r="Y268" s="90"/>
      <c r="Z268" s="90"/>
      <c r="AA268" s="90"/>
      <c r="AB268" s="90"/>
      <c r="AC268" s="90"/>
    </row>
    <row r="269" spans="4:29" ht="15" customHeight="1" x14ac:dyDescent="0.25">
      <c r="D269" s="90"/>
      <c r="E269" s="90"/>
      <c r="F269" s="90"/>
      <c r="G269" s="90"/>
      <c r="H269" s="90"/>
      <c r="I269" s="90"/>
      <c r="J269" s="90"/>
      <c r="K269" s="90"/>
      <c r="L269" s="90"/>
      <c r="M269" s="90"/>
      <c r="N269" s="90"/>
      <c r="O269" s="90"/>
      <c r="P269" s="90"/>
      <c r="Q269" s="90"/>
      <c r="R269" s="90"/>
      <c r="S269" s="90"/>
      <c r="T269" s="90"/>
      <c r="U269" s="90"/>
      <c r="V269" s="90"/>
      <c r="W269" s="90"/>
      <c r="X269" s="90"/>
      <c r="Y269" s="90"/>
      <c r="Z269" s="90"/>
      <c r="AA269" s="90"/>
      <c r="AB269" s="90"/>
      <c r="AC269" s="90"/>
    </row>
    <row r="270" spans="4:29" ht="15" customHeight="1" x14ac:dyDescent="0.25">
      <c r="D270" s="90"/>
      <c r="E270" s="90"/>
      <c r="F270" s="90"/>
      <c r="G270" s="90"/>
      <c r="H270" s="90"/>
      <c r="I270" s="90"/>
      <c r="J270" s="90"/>
      <c r="K270" s="90"/>
      <c r="L270" s="90"/>
      <c r="M270" s="90"/>
      <c r="N270" s="90"/>
      <c r="O270" s="90"/>
      <c r="P270" s="90"/>
      <c r="Q270" s="90"/>
      <c r="R270" s="90"/>
      <c r="S270" s="90"/>
      <c r="T270" s="90"/>
      <c r="U270" s="90"/>
      <c r="V270" s="90"/>
      <c r="W270" s="90"/>
      <c r="X270" s="90"/>
      <c r="Y270" s="90"/>
      <c r="Z270" s="90"/>
      <c r="AA270" s="90"/>
      <c r="AB270" s="90"/>
      <c r="AC270" s="90"/>
    </row>
    <row r="271" spans="4:29" ht="15" customHeight="1" x14ac:dyDescent="0.25">
      <c r="D271" s="90"/>
      <c r="E271" s="90"/>
      <c r="F271" s="90"/>
      <c r="G271" s="90"/>
      <c r="H271" s="90"/>
      <c r="I271" s="90"/>
      <c r="J271" s="90"/>
      <c r="K271" s="90"/>
      <c r="L271" s="90"/>
      <c r="M271" s="90"/>
      <c r="N271" s="90"/>
      <c r="O271" s="90"/>
      <c r="P271" s="90"/>
      <c r="Q271" s="90"/>
      <c r="R271" s="90"/>
      <c r="S271" s="90"/>
      <c r="T271" s="90"/>
      <c r="U271" s="90"/>
      <c r="V271" s="90"/>
      <c r="W271" s="90"/>
      <c r="X271" s="90"/>
      <c r="Y271" s="90"/>
      <c r="Z271" s="90"/>
      <c r="AA271" s="90"/>
      <c r="AB271" s="90"/>
      <c r="AC271" s="90"/>
    </row>
    <row r="272" spans="4:29" ht="15" customHeight="1" x14ac:dyDescent="0.25">
      <c r="D272" s="90"/>
      <c r="E272" s="90"/>
      <c r="F272" s="90"/>
      <c r="G272" s="90"/>
      <c r="H272" s="90"/>
      <c r="I272" s="90"/>
      <c r="J272" s="90"/>
      <c r="K272" s="90"/>
      <c r="L272" s="90"/>
      <c r="M272" s="90"/>
      <c r="N272" s="90"/>
      <c r="O272" s="90"/>
      <c r="P272" s="90"/>
      <c r="Q272" s="90"/>
      <c r="R272" s="90"/>
      <c r="S272" s="90"/>
      <c r="T272" s="90"/>
      <c r="U272" s="90"/>
      <c r="V272" s="90"/>
      <c r="W272" s="90"/>
      <c r="X272" s="90"/>
      <c r="Y272" s="90"/>
      <c r="Z272" s="90"/>
      <c r="AA272" s="90"/>
      <c r="AB272" s="90"/>
      <c r="AC272" s="90"/>
    </row>
    <row r="273" spans="4:29" ht="15" customHeight="1" x14ac:dyDescent="0.25">
      <c r="D273" s="90"/>
      <c r="E273" s="90"/>
      <c r="F273" s="90"/>
      <c r="G273" s="90"/>
      <c r="H273" s="90"/>
      <c r="I273" s="90"/>
      <c r="J273" s="90"/>
      <c r="K273" s="90"/>
      <c r="L273" s="90"/>
      <c r="M273" s="90"/>
      <c r="N273" s="90"/>
      <c r="O273" s="90"/>
      <c r="P273" s="90"/>
      <c r="Q273" s="90"/>
      <c r="R273" s="90"/>
      <c r="S273" s="90"/>
      <c r="T273" s="90"/>
      <c r="U273" s="90"/>
      <c r="V273" s="90"/>
      <c r="W273" s="90"/>
      <c r="X273" s="90"/>
      <c r="Y273" s="90"/>
      <c r="Z273" s="90"/>
      <c r="AA273" s="90"/>
      <c r="AB273" s="90"/>
      <c r="AC273" s="90"/>
    </row>
    <row r="274" spans="4:29" ht="15" customHeight="1" x14ac:dyDescent="0.25">
      <c r="D274" s="90"/>
      <c r="E274" s="90"/>
      <c r="F274" s="90"/>
      <c r="G274" s="90"/>
      <c r="H274" s="90"/>
      <c r="I274" s="90"/>
      <c r="J274" s="90"/>
      <c r="K274" s="90"/>
      <c r="L274" s="90"/>
      <c r="M274" s="90"/>
      <c r="N274" s="90"/>
      <c r="O274" s="90"/>
      <c r="P274" s="90"/>
      <c r="Q274" s="90"/>
      <c r="R274" s="90"/>
      <c r="S274" s="90"/>
      <c r="T274" s="90"/>
      <c r="U274" s="90"/>
      <c r="V274" s="90"/>
      <c r="W274" s="90"/>
      <c r="X274" s="90"/>
      <c r="Y274" s="90"/>
      <c r="Z274" s="90"/>
      <c r="AA274" s="90"/>
      <c r="AB274" s="90"/>
      <c r="AC274" s="90"/>
    </row>
    <row r="275" spans="4:29" ht="15" customHeight="1" x14ac:dyDescent="0.25">
      <c r="D275" s="90"/>
      <c r="E275" s="90"/>
      <c r="F275" s="90"/>
      <c r="G275" s="90"/>
      <c r="H275" s="90"/>
      <c r="I275" s="90"/>
      <c r="J275" s="90"/>
      <c r="K275" s="90"/>
      <c r="L275" s="90"/>
      <c r="M275" s="90"/>
      <c r="N275" s="90"/>
      <c r="O275" s="90"/>
      <c r="P275" s="90"/>
      <c r="Q275" s="90"/>
      <c r="R275" s="90"/>
      <c r="S275" s="90"/>
      <c r="T275" s="90"/>
      <c r="U275" s="90"/>
      <c r="V275" s="90"/>
      <c r="W275" s="90"/>
      <c r="X275" s="90"/>
      <c r="Y275" s="90"/>
      <c r="Z275" s="90"/>
      <c r="AA275" s="90"/>
      <c r="AB275" s="90"/>
      <c r="AC275" s="90"/>
    </row>
    <row r="276" spans="4:29" ht="15" customHeight="1" x14ac:dyDescent="0.25">
      <c r="D276" s="90"/>
      <c r="E276" s="90"/>
      <c r="F276" s="90"/>
      <c r="G276" s="90"/>
      <c r="H276" s="90"/>
      <c r="I276" s="90"/>
      <c r="J276" s="90"/>
      <c r="K276" s="90"/>
      <c r="L276" s="90"/>
      <c r="M276" s="90"/>
      <c r="N276" s="90"/>
      <c r="O276" s="90"/>
      <c r="P276" s="90"/>
      <c r="Q276" s="90"/>
      <c r="R276" s="90"/>
      <c r="S276" s="90"/>
      <c r="T276" s="90"/>
      <c r="U276" s="90"/>
      <c r="V276" s="90"/>
      <c r="W276" s="90"/>
      <c r="X276" s="90"/>
      <c r="Y276" s="90"/>
      <c r="Z276" s="90"/>
      <c r="AA276" s="90"/>
      <c r="AB276" s="90"/>
      <c r="AC276" s="90"/>
    </row>
    <row r="277" spans="4:29" ht="15" customHeight="1" x14ac:dyDescent="0.25">
      <c r="D277" s="90"/>
      <c r="E277" s="90"/>
      <c r="F277" s="90"/>
      <c r="G277" s="90"/>
      <c r="H277" s="90"/>
      <c r="I277" s="90"/>
      <c r="J277" s="90"/>
      <c r="K277" s="90"/>
      <c r="L277" s="90"/>
      <c r="M277" s="90"/>
      <c r="N277" s="90"/>
      <c r="O277" s="90"/>
      <c r="P277" s="90"/>
      <c r="Q277" s="90"/>
      <c r="R277" s="90"/>
      <c r="S277" s="90"/>
      <c r="T277" s="90"/>
      <c r="U277" s="90"/>
      <c r="V277" s="90"/>
      <c r="W277" s="90"/>
      <c r="X277" s="90"/>
      <c r="Y277" s="90"/>
      <c r="Z277" s="90"/>
      <c r="AA277" s="90"/>
      <c r="AB277" s="90"/>
      <c r="AC277" s="90"/>
    </row>
    <row r="278" spans="4:29" ht="15" customHeight="1" x14ac:dyDescent="0.25">
      <c r="D278" s="90"/>
      <c r="E278" s="90"/>
      <c r="F278" s="90"/>
      <c r="G278" s="90"/>
      <c r="H278" s="90"/>
      <c r="I278" s="90"/>
      <c r="J278" s="90"/>
      <c r="K278" s="90"/>
      <c r="L278" s="90"/>
      <c r="M278" s="90"/>
      <c r="N278" s="90"/>
      <c r="O278" s="90"/>
      <c r="P278" s="90"/>
      <c r="Q278" s="90"/>
      <c r="R278" s="90"/>
      <c r="S278" s="90"/>
      <c r="T278" s="90"/>
      <c r="U278" s="90"/>
      <c r="V278" s="90"/>
      <c r="W278" s="90"/>
      <c r="X278" s="90"/>
      <c r="Y278" s="90"/>
      <c r="Z278" s="90"/>
      <c r="AA278" s="90"/>
      <c r="AB278" s="90"/>
      <c r="AC278" s="90"/>
    </row>
    <row r="279" spans="4:29" ht="15" customHeight="1" x14ac:dyDescent="0.25">
      <c r="D279" s="90"/>
      <c r="E279" s="90"/>
      <c r="F279" s="90"/>
      <c r="G279" s="90"/>
      <c r="H279" s="90"/>
      <c r="I279" s="90"/>
      <c r="J279" s="90"/>
      <c r="K279" s="90"/>
      <c r="L279" s="90"/>
      <c r="M279" s="90"/>
      <c r="N279" s="90"/>
      <c r="O279" s="90"/>
      <c r="P279" s="90"/>
      <c r="Q279" s="90"/>
      <c r="R279" s="90"/>
      <c r="S279" s="90"/>
      <c r="T279" s="90"/>
      <c r="U279" s="90"/>
      <c r="V279" s="90"/>
      <c r="W279" s="90"/>
      <c r="X279" s="90"/>
      <c r="Y279" s="90"/>
      <c r="Z279" s="90"/>
      <c r="AA279" s="90"/>
      <c r="AB279" s="90"/>
      <c r="AC279" s="90"/>
    </row>
    <row r="280" spans="4:29" ht="15" customHeight="1" x14ac:dyDescent="0.25">
      <c r="D280" s="90"/>
      <c r="E280" s="90"/>
      <c r="F280" s="90"/>
      <c r="G280" s="90"/>
      <c r="H280" s="90"/>
      <c r="I280" s="90"/>
      <c r="J280" s="90"/>
      <c r="K280" s="90"/>
      <c r="L280" s="90"/>
      <c r="M280" s="90"/>
      <c r="N280" s="90"/>
      <c r="O280" s="90"/>
      <c r="P280" s="90"/>
      <c r="Q280" s="90"/>
      <c r="R280" s="90"/>
      <c r="S280" s="90"/>
      <c r="T280" s="90"/>
      <c r="U280" s="90"/>
      <c r="V280" s="90"/>
      <c r="W280" s="90"/>
      <c r="X280" s="90"/>
      <c r="Y280" s="90"/>
      <c r="Z280" s="90"/>
      <c r="AA280" s="90"/>
      <c r="AB280" s="90"/>
      <c r="AC280" s="90"/>
    </row>
    <row r="281" spans="4:29" ht="15" customHeight="1" x14ac:dyDescent="0.25">
      <c r="D281" s="90"/>
      <c r="E281" s="90"/>
      <c r="F281" s="90"/>
      <c r="G281" s="90"/>
      <c r="H281" s="90"/>
      <c r="I281" s="90"/>
      <c r="J281" s="90"/>
      <c r="K281" s="90"/>
      <c r="L281" s="90"/>
      <c r="M281" s="90"/>
      <c r="N281" s="90"/>
      <c r="O281" s="90"/>
      <c r="P281" s="90"/>
      <c r="Q281" s="90"/>
      <c r="R281" s="90"/>
      <c r="S281" s="90"/>
      <c r="T281" s="90"/>
      <c r="U281" s="90"/>
      <c r="V281" s="90"/>
      <c r="W281" s="90"/>
      <c r="X281" s="90"/>
      <c r="Y281" s="90"/>
      <c r="Z281" s="90"/>
      <c r="AA281" s="90"/>
      <c r="AB281" s="90"/>
      <c r="AC281" s="90"/>
    </row>
    <row r="282" spans="4:29" ht="15" customHeight="1" x14ac:dyDescent="0.25">
      <c r="D282" s="90"/>
      <c r="E282" s="90"/>
      <c r="F282" s="90"/>
      <c r="G282" s="90"/>
      <c r="H282" s="90"/>
      <c r="I282" s="90"/>
      <c r="J282" s="90"/>
      <c r="K282" s="90"/>
      <c r="L282" s="90"/>
      <c r="M282" s="90"/>
      <c r="N282" s="90"/>
      <c r="O282" s="90"/>
      <c r="P282" s="90"/>
      <c r="Q282" s="90"/>
      <c r="R282" s="90"/>
      <c r="S282" s="90"/>
      <c r="T282" s="90"/>
      <c r="U282" s="90"/>
      <c r="V282" s="90"/>
      <c r="W282" s="90"/>
      <c r="X282" s="90"/>
      <c r="Y282" s="90"/>
      <c r="Z282" s="90"/>
      <c r="AA282" s="90"/>
      <c r="AB282" s="90"/>
      <c r="AC282" s="90"/>
    </row>
    <row r="283" spans="4:29" ht="15" customHeight="1" x14ac:dyDescent="0.25">
      <c r="D283" s="90"/>
      <c r="E283" s="90"/>
      <c r="F283" s="90"/>
      <c r="G283" s="90"/>
      <c r="H283" s="90"/>
      <c r="I283" s="90"/>
      <c r="J283" s="90"/>
      <c r="K283" s="90"/>
      <c r="L283" s="90"/>
      <c r="M283" s="90"/>
      <c r="N283" s="90"/>
      <c r="O283" s="90"/>
      <c r="P283" s="90"/>
      <c r="Q283" s="90"/>
      <c r="R283" s="90"/>
      <c r="S283" s="90"/>
      <c r="T283" s="90"/>
      <c r="U283" s="90"/>
      <c r="V283" s="90"/>
      <c r="W283" s="90"/>
      <c r="X283" s="90"/>
      <c r="Y283" s="90"/>
      <c r="Z283" s="90"/>
      <c r="AA283" s="90"/>
      <c r="AB283" s="90"/>
      <c r="AC283" s="90"/>
    </row>
    <row r="284" spans="4:29" ht="15" customHeight="1" x14ac:dyDescent="0.25">
      <c r="D284" s="90"/>
      <c r="E284" s="90"/>
      <c r="F284" s="90"/>
      <c r="G284" s="90"/>
      <c r="H284" s="90"/>
      <c r="I284" s="90"/>
      <c r="J284" s="90"/>
      <c r="K284" s="90"/>
      <c r="L284" s="90"/>
      <c r="M284" s="90"/>
      <c r="N284" s="90"/>
      <c r="O284" s="90"/>
      <c r="P284" s="90"/>
      <c r="Q284" s="90"/>
      <c r="R284" s="90"/>
      <c r="S284" s="90"/>
      <c r="T284" s="90"/>
      <c r="U284" s="90"/>
      <c r="V284" s="90"/>
      <c r="W284" s="90"/>
      <c r="X284" s="90"/>
      <c r="Y284" s="90"/>
      <c r="Z284" s="90"/>
      <c r="AA284" s="90"/>
      <c r="AB284" s="90"/>
      <c r="AC284" s="90"/>
    </row>
    <row r="285" spans="4:29" ht="15" customHeight="1" x14ac:dyDescent="0.25">
      <c r="D285" s="90"/>
      <c r="E285" s="90"/>
      <c r="F285" s="90"/>
      <c r="G285" s="90"/>
      <c r="H285" s="90"/>
      <c r="I285" s="90"/>
      <c r="J285" s="90"/>
      <c r="K285" s="90"/>
      <c r="L285" s="90"/>
      <c r="M285" s="90"/>
      <c r="N285" s="90"/>
      <c r="O285" s="90"/>
      <c r="P285" s="90"/>
      <c r="Q285" s="90"/>
      <c r="R285" s="90"/>
      <c r="S285" s="90"/>
      <c r="T285" s="90"/>
      <c r="U285" s="90"/>
      <c r="V285" s="90"/>
      <c r="W285" s="90"/>
      <c r="X285" s="90"/>
      <c r="Y285" s="90"/>
      <c r="Z285" s="90"/>
      <c r="AA285" s="90"/>
      <c r="AB285" s="90"/>
      <c r="AC285" s="90"/>
    </row>
    <row r="286" spans="4:29" ht="15" customHeight="1" x14ac:dyDescent="0.25">
      <c r="D286" s="90"/>
      <c r="E286" s="90"/>
      <c r="F286" s="90"/>
      <c r="G286" s="90"/>
      <c r="H286" s="90"/>
      <c r="I286" s="90"/>
      <c r="J286" s="90"/>
      <c r="K286" s="90"/>
      <c r="L286" s="90"/>
      <c r="M286" s="90"/>
      <c r="N286" s="90"/>
      <c r="O286" s="90"/>
      <c r="P286" s="90"/>
      <c r="Q286" s="90"/>
      <c r="R286" s="90"/>
      <c r="S286" s="90"/>
      <c r="T286" s="90"/>
      <c r="U286" s="90"/>
      <c r="V286" s="90"/>
      <c r="W286" s="90"/>
      <c r="X286" s="90"/>
      <c r="Y286" s="90"/>
      <c r="Z286" s="90"/>
      <c r="AA286" s="90"/>
      <c r="AB286" s="90"/>
      <c r="AC286" s="90"/>
    </row>
    <row r="287" spans="4:29" ht="15" customHeight="1" x14ac:dyDescent="0.25">
      <c r="D287" s="90"/>
      <c r="E287" s="90"/>
      <c r="F287" s="90"/>
      <c r="G287" s="90"/>
      <c r="H287" s="90"/>
      <c r="I287" s="90"/>
      <c r="J287" s="90"/>
      <c r="K287" s="90"/>
      <c r="L287" s="90"/>
      <c r="M287" s="90"/>
      <c r="N287" s="90"/>
      <c r="O287" s="90"/>
      <c r="P287" s="90"/>
      <c r="Q287" s="90"/>
      <c r="R287" s="90"/>
      <c r="S287" s="90"/>
      <c r="T287" s="90"/>
      <c r="U287" s="90"/>
      <c r="V287" s="90"/>
      <c r="W287" s="90"/>
      <c r="X287" s="90"/>
      <c r="Y287" s="90"/>
      <c r="Z287" s="90"/>
      <c r="AA287" s="90"/>
      <c r="AB287" s="90"/>
      <c r="AC287" s="90"/>
    </row>
    <row r="288" spans="4:29" ht="15" customHeight="1" x14ac:dyDescent="0.25">
      <c r="D288" s="90"/>
      <c r="E288" s="90"/>
      <c r="F288" s="90"/>
      <c r="G288" s="90"/>
      <c r="H288" s="90"/>
      <c r="I288" s="90"/>
      <c r="J288" s="90"/>
      <c r="K288" s="90"/>
      <c r="L288" s="90"/>
      <c r="M288" s="90"/>
      <c r="N288" s="90"/>
      <c r="O288" s="90"/>
      <c r="P288" s="90"/>
      <c r="Q288" s="90"/>
      <c r="R288" s="90"/>
      <c r="S288" s="90"/>
      <c r="T288" s="90"/>
      <c r="U288" s="90"/>
      <c r="V288" s="90"/>
      <c r="W288" s="90"/>
      <c r="X288" s="90"/>
      <c r="Y288" s="90"/>
      <c r="Z288" s="90"/>
      <c r="AA288" s="90"/>
      <c r="AB288" s="90"/>
      <c r="AC288" s="90"/>
    </row>
    <row r="289" spans="4:29" ht="15" customHeight="1" x14ac:dyDescent="0.25">
      <c r="D289" s="90"/>
      <c r="E289" s="90"/>
      <c r="F289" s="90"/>
      <c r="G289" s="90"/>
      <c r="H289" s="90"/>
      <c r="I289" s="90"/>
      <c r="J289" s="90"/>
      <c r="K289" s="90"/>
      <c r="L289" s="90"/>
      <c r="M289" s="90"/>
      <c r="N289" s="90"/>
      <c r="O289" s="90"/>
      <c r="P289" s="90"/>
      <c r="Q289" s="90"/>
      <c r="R289" s="90"/>
      <c r="S289" s="90"/>
      <c r="T289" s="90"/>
      <c r="U289" s="90"/>
      <c r="V289" s="90"/>
      <c r="W289" s="90"/>
      <c r="X289" s="90"/>
      <c r="Y289" s="90"/>
      <c r="Z289" s="90"/>
      <c r="AA289" s="90"/>
      <c r="AB289" s="90"/>
      <c r="AC289" s="90"/>
    </row>
    <row r="290" spans="4:29" ht="15" customHeight="1" x14ac:dyDescent="0.25">
      <c r="D290" s="90"/>
      <c r="E290" s="90"/>
      <c r="F290" s="90"/>
      <c r="G290" s="90"/>
      <c r="H290" s="90"/>
      <c r="I290" s="90"/>
      <c r="J290" s="90"/>
      <c r="K290" s="90"/>
      <c r="L290" s="90"/>
      <c r="M290" s="90"/>
      <c r="N290" s="90"/>
      <c r="O290" s="90"/>
      <c r="P290" s="90"/>
      <c r="Q290" s="90"/>
      <c r="R290" s="90"/>
      <c r="S290" s="90"/>
      <c r="T290" s="90"/>
      <c r="U290" s="90"/>
      <c r="V290" s="90"/>
      <c r="W290" s="90"/>
      <c r="X290" s="90"/>
      <c r="Y290" s="90"/>
      <c r="Z290" s="90"/>
      <c r="AA290" s="90"/>
      <c r="AB290" s="90"/>
      <c r="AC290" s="90"/>
    </row>
    <row r="291" spans="4:29" ht="15" customHeight="1" x14ac:dyDescent="0.25">
      <c r="D291" s="90"/>
      <c r="E291" s="90"/>
      <c r="F291" s="90"/>
      <c r="G291" s="90"/>
      <c r="H291" s="90"/>
      <c r="I291" s="90"/>
      <c r="J291" s="90"/>
      <c r="K291" s="90"/>
      <c r="L291" s="90"/>
      <c r="M291" s="90"/>
      <c r="N291" s="90"/>
      <c r="O291" s="90"/>
      <c r="P291" s="90"/>
      <c r="Q291" s="90"/>
      <c r="R291" s="90"/>
      <c r="S291" s="90"/>
      <c r="T291" s="90"/>
      <c r="U291" s="90"/>
      <c r="V291" s="90"/>
      <c r="W291" s="90"/>
      <c r="X291" s="90"/>
      <c r="Y291" s="90"/>
      <c r="Z291" s="90"/>
      <c r="AA291" s="90"/>
      <c r="AB291" s="90"/>
      <c r="AC291" s="90"/>
    </row>
    <row r="292" spans="4:29" ht="15" customHeight="1" x14ac:dyDescent="0.25">
      <c r="D292" s="90"/>
      <c r="E292" s="90"/>
      <c r="F292" s="90"/>
      <c r="G292" s="90"/>
      <c r="H292" s="90"/>
      <c r="I292" s="90"/>
      <c r="J292" s="90"/>
      <c r="K292" s="90"/>
      <c r="L292" s="90"/>
      <c r="M292" s="90"/>
      <c r="N292" s="90"/>
      <c r="O292" s="90"/>
      <c r="P292" s="90"/>
      <c r="Q292" s="90"/>
      <c r="R292" s="90"/>
      <c r="S292" s="90"/>
      <c r="T292" s="90"/>
      <c r="U292" s="90"/>
      <c r="V292" s="90"/>
      <c r="W292" s="90"/>
      <c r="X292" s="90"/>
      <c r="Y292" s="90"/>
      <c r="Z292" s="90"/>
      <c r="AA292" s="90"/>
      <c r="AB292" s="90"/>
      <c r="AC292" s="90"/>
    </row>
    <row r="293" spans="4:29" ht="15" customHeight="1" x14ac:dyDescent="0.25">
      <c r="D293" s="90"/>
      <c r="E293" s="90"/>
      <c r="F293" s="90"/>
      <c r="G293" s="90"/>
      <c r="H293" s="90"/>
      <c r="I293" s="90"/>
      <c r="J293" s="90"/>
      <c r="K293" s="90"/>
      <c r="L293" s="90"/>
      <c r="M293" s="90"/>
      <c r="N293" s="90"/>
      <c r="O293" s="90"/>
      <c r="P293" s="90"/>
      <c r="Q293" s="90"/>
      <c r="R293" s="90"/>
      <c r="S293" s="90"/>
      <c r="T293" s="90"/>
      <c r="U293" s="90"/>
      <c r="V293" s="90"/>
      <c r="W293" s="90"/>
      <c r="X293" s="90"/>
      <c r="Y293" s="90"/>
      <c r="Z293" s="90"/>
      <c r="AA293" s="90"/>
      <c r="AB293" s="90"/>
      <c r="AC293" s="90"/>
    </row>
    <row r="294" spans="4:29" ht="15" customHeight="1" x14ac:dyDescent="0.25">
      <c r="D294" s="90"/>
      <c r="E294" s="90"/>
      <c r="F294" s="90"/>
      <c r="G294" s="90"/>
      <c r="H294" s="90"/>
      <c r="I294" s="90"/>
      <c r="J294" s="90"/>
      <c r="K294" s="90"/>
      <c r="L294" s="90"/>
      <c r="M294" s="90"/>
      <c r="N294" s="90"/>
      <c r="O294" s="90"/>
      <c r="P294" s="90"/>
      <c r="Q294" s="90"/>
      <c r="R294" s="90"/>
      <c r="S294" s="90"/>
      <c r="T294" s="90"/>
      <c r="U294" s="90"/>
      <c r="V294" s="90"/>
      <c r="W294" s="90"/>
      <c r="X294" s="90"/>
      <c r="Y294" s="90"/>
      <c r="Z294" s="90"/>
      <c r="AA294" s="90"/>
      <c r="AB294" s="90"/>
      <c r="AC294" s="90"/>
    </row>
    <row r="295" spans="4:29" ht="15" customHeight="1" x14ac:dyDescent="0.25">
      <c r="D295" s="90"/>
      <c r="E295" s="90"/>
      <c r="F295" s="90"/>
      <c r="G295" s="90"/>
      <c r="H295" s="90"/>
      <c r="I295" s="90"/>
      <c r="J295" s="90"/>
      <c r="K295" s="90"/>
      <c r="L295" s="90"/>
      <c r="M295" s="90"/>
      <c r="N295" s="90"/>
      <c r="O295" s="90"/>
      <c r="P295" s="90"/>
      <c r="Q295" s="90"/>
      <c r="R295" s="90"/>
      <c r="S295" s="90"/>
      <c r="T295" s="90"/>
      <c r="U295" s="90"/>
      <c r="V295" s="90"/>
      <c r="W295" s="90"/>
      <c r="X295" s="90"/>
      <c r="Y295" s="90"/>
      <c r="Z295" s="90"/>
      <c r="AA295" s="90"/>
      <c r="AB295" s="90"/>
      <c r="AC295" s="90"/>
    </row>
    <row r="296" spans="4:29" ht="15" customHeight="1" x14ac:dyDescent="0.25">
      <c r="D296" s="90"/>
      <c r="E296" s="90"/>
      <c r="F296" s="90"/>
      <c r="G296" s="90"/>
      <c r="H296" s="90"/>
      <c r="I296" s="90"/>
      <c r="J296" s="90"/>
      <c r="K296" s="90"/>
      <c r="L296" s="90"/>
      <c r="M296" s="90"/>
      <c r="N296" s="90"/>
      <c r="O296" s="90"/>
      <c r="P296" s="90"/>
      <c r="Q296" s="90"/>
      <c r="R296" s="90"/>
      <c r="S296" s="90"/>
      <c r="T296" s="90"/>
      <c r="U296" s="90"/>
      <c r="V296" s="90"/>
      <c r="W296" s="90"/>
      <c r="X296" s="90"/>
      <c r="Y296" s="90"/>
      <c r="Z296" s="90"/>
      <c r="AA296" s="90"/>
      <c r="AB296" s="90"/>
      <c r="AC296" s="90"/>
    </row>
    <row r="297" spans="4:29" ht="15" customHeight="1" x14ac:dyDescent="0.25">
      <c r="D297" s="90"/>
      <c r="E297" s="90"/>
      <c r="F297" s="90"/>
      <c r="G297" s="90"/>
      <c r="H297" s="90"/>
      <c r="I297" s="90"/>
      <c r="J297" s="90"/>
      <c r="K297" s="90"/>
      <c r="L297" s="90"/>
      <c r="M297" s="90"/>
      <c r="N297" s="90"/>
      <c r="O297" s="90"/>
      <c r="P297" s="90"/>
      <c r="Q297" s="90"/>
      <c r="R297" s="90"/>
      <c r="S297" s="90"/>
      <c r="T297" s="90"/>
      <c r="U297" s="90"/>
      <c r="V297" s="90"/>
      <c r="W297" s="90"/>
      <c r="X297" s="90"/>
      <c r="Y297" s="90"/>
      <c r="Z297" s="90"/>
      <c r="AA297" s="90"/>
      <c r="AB297" s="90"/>
      <c r="AC297" s="90"/>
    </row>
    <row r="298" spans="4:29" ht="15" customHeight="1" x14ac:dyDescent="0.25">
      <c r="D298" s="90"/>
      <c r="E298" s="90"/>
      <c r="F298" s="90"/>
      <c r="G298" s="90"/>
      <c r="H298" s="90"/>
      <c r="I298" s="90"/>
      <c r="J298" s="90"/>
      <c r="K298" s="90"/>
      <c r="L298" s="90"/>
      <c r="M298" s="90"/>
      <c r="N298" s="90"/>
      <c r="O298" s="90"/>
      <c r="P298" s="90"/>
      <c r="Q298" s="90"/>
      <c r="R298" s="90"/>
      <c r="S298" s="90"/>
      <c r="T298" s="90"/>
      <c r="U298" s="90"/>
      <c r="V298" s="90"/>
      <c r="W298" s="90"/>
      <c r="X298" s="90"/>
      <c r="Y298" s="90"/>
      <c r="Z298" s="90"/>
      <c r="AA298" s="90"/>
      <c r="AB298" s="90"/>
      <c r="AC298" s="90"/>
    </row>
    <row r="299" spans="4:29" ht="15" customHeight="1" x14ac:dyDescent="0.25">
      <c r="D299" s="90"/>
      <c r="E299" s="90"/>
      <c r="F299" s="90"/>
      <c r="G299" s="90"/>
      <c r="H299" s="90"/>
      <c r="I299" s="90"/>
      <c r="J299" s="90"/>
      <c r="K299" s="90"/>
      <c r="L299" s="90"/>
      <c r="M299" s="90"/>
      <c r="N299" s="90"/>
      <c r="O299" s="90"/>
      <c r="P299" s="90"/>
      <c r="Q299" s="90"/>
      <c r="R299" s="90"/>
      <c r="S299" s="90"/>
      <c r="T299" s="90"/>
      <c r="U299" s="90"/>
      <c r="V299" s="90"/>
      <c r="W299" s="90"/>
      <c r="X299" s="90"/>
      <c r="Y299" s="90"/>
      <c r="Z299" s="90"/>
      <c r="AA299" s="90"/>
      <c r="AB299" s="90"/>
      <c r="AC299" s="90"/>
    </row>
    <row r="300" spans="4:29" ht="15" customHeight="1" x14ac:dyDescent="0.25">
      <c r="D300" s="90"/>
      <c r="E300" s="90"/>
      <c r="F300" s="90"/>
      <c r="G300" s="90"/>
      <c r="H300" s="90"/>
      <c r="I300" s="90"/>
      <c r="J300" s="90"/>
      <c r="K300" s="90"/>
      <c r="L300" s="90"/>
      <c r="M300" s="90"/>
      <c r="N300" s="90"/>
      <c r="O300" s="90"/>
      <c r="P300" s="90"/>
      <c r="Q300" s="90"/>
      <c r="R300" s="90"/>
      <c r="S300" s="90"/>
      <c r="T300" s="90"/>
      <c r="U300" s="90"/>
      <c r="V300" s="90"/>
      <c r="W300" s="90"/>
      <c r="X300" s="90"/>
      <c r="Y300" s="90"/>
      <c r="Z300" s="90"/>
      <c r="AA300" s="90"/>
      <c r="AB300" s="90"/>
      <c r="AC300" s="90"/>
    </row>
    <row r="301" spans="4:29" ht="15" customHeight="1" x14ac:dyDescent="0.25">
      <c r="D301" s="90"/>
      <c r="E301" s="90"/>
      <c r="F301" s="90"/>
      <c r="G301" s="90"/>
      <c r="H301" s="90"/>
      <c r="I301" s="90"/>
      <c r="J301" s="90"/>
      <c r="K301" s="90"/>
      <c r="L301" s="90"/>
      <c r="M301" s="90"/>
      <c r="N301" s="90"/>
      <c r="O301" s="90"/>
      <c r="P301" s="90"/>
      <c r="Q301" s="90"/>
      <c r="R301" s="90"/>
      <c r="S301" s="90"/>
      <c r="T301" s="90"/>
      <c r="U301" s="90"/>
      <c r="V301" s="90"/>
      <c r="W301" s="90"/>
      <c r="X301" s="90"/>
      <c r="Y301" s="90"/>
      <c r="Z301" s="90"/>
      <c r="AA301" s="90"/>
      <c r="AB301" s="90"/>
      <c r="AC301" s="90"/>
    </row>
    <row r="302" spans="4:29" ht="15" customHeight="1" x14ac:dyDescent="0.25">
      <c r="D302" s="90"/>
      <c r="E302" s="90"/>
      <c r="F302" s="90"/>
      <c r="G302" s="90"/>
      <c r="H302" s="90"/>
      <c r="I302" s="90"/>
      <c r="J302" s="90"/>
      <c r="K302" s="90"/>
      <c r="L302" s="90"/>
      <c r="M302" s="90"/>
      <c r="N302" s="90"/>
      <c r="O302" s="90"/>
      <c r="P302" s="90"/>
      <c r="Q302" s="90"/>
      <c r="R302" s="90"/>
      <c r="S302" s="90"/>
      <c r="T302" s="90"/>
      <c r="U302" s="90"/>
      <c r="V302" s="90"/>
      <c r="W302" s="90"/>
      <c r="X302" s="90"/>
      <c r="Y302" s="90"/>
      <c r="Z302" s="90"/>
      <c r="AA302" s="90"/>
      <c r="AB302" s="90"/>
      <c r="AC302" s="90"/>
    </row>
    <row r="303" spans="4:29" ht="15" customHeight="1" x14ac:dyDescent="0.25">
      <c r="D303" s="90"/>
      <c r="E303" s="90"/>
      <c r="F303" s="90"/>
      <c r="G303" s="90"/>
      <c r="H303" s="90"/>
      <c r="I303" s="90"/>
      <c r="J303" s="90"/>
      <c r="K303" s="90"/>
      <c r="L303" s="90"/>
      <c r="M303" s="90"/>
      <c r="N303" s="90"/>
      <c r="O303" s="90"/>
      <c r="P303" s="90"/>
      <c r="Q303" s="90"/>
      <c r="R303" s="90"/>
      <c r="S303" s="90"/>
      <c r="T303" s="90"/>
      <c r="U303" s="90"/>
      <c r="V303" s="90"/>
      <c r="W303" s="90"/>
      <c r="X303" s="90"/>
      <c r="Y303" s="90"/>
      <c r="Z303" s="90"/>
      <c r="AA303" s="90"/>
      <c r="AB303" s="90"/>
      <c r="AC303" s="90"/>
    </row>
    <row r="304" spans="4:29" ht="15" customHeight="1" x14ac:dyDescent="0.25">
      <c r="D304" s="90"/>
      <c r="E304" s="90"/>
      <c r="F304" s="90"/>
      <c r="G304" s="90"/>
      <c r="H304" s="90"/>
      <c r="I304" s="90"/>
      <c r="J304" s="90"/>
      <c r="K304" s="90"/>
      <c r="L304" s="90"/>
      <c r="M304" s="90"/>
      <c r="N304" s="90"/>
      <c r="O304" s="90"/>
      <c r="P304" s="90"/>
      <c r="Q304" s="90"/>
      <c r="R304" s="90"/>
      <c r="S304" s="90"/>
      <c r="T304" s="90"/>
      <c r="U304" s="90"/>
      <c r="V304" s="90"/>
      <c r="W304" s="90"/>
      <c r="X304" s="90"/>
      <c r="Y304" s="90"/>
      <c r="Z304" s="90"/>
      <c r="AA304" s="90"/>
      <c r="AB304" s="90"/>
      <c r="AC304" s="90"/>
    </row>
    <row r="305" spans="4:29" ht="15" customHeight="1" x14ac:dyDescent="0.25">
      <c r="D305" s="90"/>
      <c r="E305" s="90"/>
      <c r="F305" s="90"/>
      <c r="G305" s="90"/>
      <c r="H305" s="90"/>
      <c r="I305" s="90"/>
      <c r="J305" s="90"/>
      <c r="K305" s="90"/>
      <c r="L305" s="90"/>
      <c r="M305" s="90"/>
      <c r="N305" s="90"/>
      <c r="O305" s="90"/>
      <c r="P305" s="90"/>
      <c r="Q305" s="90"/>
      <c r="R305" s="90"/>
      <c r="S305" s="90"/>
      <c r="T305" s="90"/>
      <c r="U305" s="90"/>
      <c r="V305" s="90"/>
      <c r="W305" s="90"/>
      <c r="X305" s="90"/>
      <c r="Y305" s="90"/>
      <c r="Z305" s="90"/>
      <c r="AA305" s="90"/>
      <c r="AB305" s="90"/>
      <c r="AC305" s="90"/>
    </row>
    <row r="306" spans="4:29" ht="15" customHeight="1" x14ac:dyDescent="0.25">
      <c r="D306" s="90"/>
      <c r="E306" s="90"/>
      <c r="F306" s="90"/>
      <c r="G306" s="90"/>
      <c r="H306" s="90"/>
      <c r="I306" s="90"/>
      <c r="J306" s="90"/>
      <c r="K306" s="90"/>
      <c r="L306" s="90"/>
      <c r="M306" s="90"/>
      <c r="N306" s="90"/>
      <c r="O306" s="90"/>
      <c r="P306" s="90"/>
      <c r="Q306" s="90"/>
      <c r="R306" s="90"/>
      <c r="S306" s="90"/>
      <c r="T306" s="90"/>
      <c r="U306" s="90"/>
      <c r="V306" s="90"/>
      <c r="W306" s="90"/>
      <c r="X306" s="90"/>
      <c r="Y306" s="90"/>
      <c r="Z306" s="90"/>
      <c r="AA306" s="90"/>
      <c r="AB306" s="90"/>
      <c r="AC306" s="90"/>
    </row>
    <row r="307" spans="4:29" ht="15" customHeight="1" x14ac:dyDescent="0.25">
      <c r="D307" s="90"/>
      <c r="E307" s="90"/>
      <c r="F307" s="90"/>
      <c r="G307" s="90"/>
      <c r="H307" s="90"/>
      <c r="I307" s="90"/>
      <c r="J307" s="90"/>
      <c r="K307" s="90"/>
      <c r="L307" s="90"/>
      <c r="M307" s="90"/>
      <c r="N307" s="90"/>
      <c r="O307" s="90"/>
      <c r="P307" s="90"/>
      <c r="Q307" s="90"/>
      <c r="R307" s="90"/>
      <c r="S307" s="90"/>
      <c r="T307" s="90"/>
      <c r="U307" s="90"/>
      <c r="V307" s="90"/>
      <c r="W307" s="90"/>
      <c r="X307" s="90"/>
      <c r="Y307" s="90"/>
      <c r="Z307" s="90"/>
      <c r="AA307" s="90"/>
      <c r="AB307" s="90"/>
      <c r="AC307" s="90"/>
    </row>
    <row r="308" spans="4:29" ht="15" customHeight="1" x14ac:dyDescent="0.25">
      <c r="D308" s="90"/>
      <c r="E308" s="90"/>
      <c r="F308" s="90"/>
      <c r="G308" s="90"/>
      <c r="H308" s="90"/>
      <c r="I308" s="90"/>
      <c r="J308" s="90"/>
      <c r="K308" s="90"/>
      <c r="L308" s="90"/>
      <c r="M308" s="90"/>
      <c r="N308" s="90"/>
      <c r="O308" s="90"/>
      <c r="P308" s="90"/>
      <c r="Q308" s="90"/>
      <c r="R308" s="90"/>
      <c r="S308" s="90"/>
      <c r="T308" s="90"/>
      <c r="U308" s="90"/>
      <c r="V308" s="90"/>
      <c r="W308" s="90"/>
      <c r="X308" s="90"/>
      <c r="Y308" s="90"/>
      <c r="Z308" s="90"/>
      <c r="AA308" s="90"/>
      <c r="AB308" s="90"/>
      <c r="AC308" s="90"/>
    </row>
    <row r="309" spans="4:29" ht="15" customHeight="1" x14ac:dyDescent="0.25">
      <c r="D309" s="90"/>
      <c r="E309" s="90"/>
      <c r="F309" s="90"/>
      <c r="G309" s="90"/>
      <c r="H309" s="90"/>
      <c r="I309" s="90"/>
      <c r="J309" s="90"/>
      <c r="K309" s="90"/>
      <c r="L309" s="90"/>
      <c r="M309" s="90"/>
      <c r="N309" s="90"/>
      <c r="O309" s="90"/>
      <c r="P309" s="90"/>
      <c r="Q309" s="90"/>
      <c r="R309" s="90"/>
      <c r="S309" s="90"/>
      <c r="T309" s="90"/>
      <c r="U309" s="90"/>
      <c r="V309" s="90"/>
      <c r="W309" s="90"/>
      <c r="X309" s="90"/>
      <c r="Y309" s="90"/>
      <c r="Z309" s="90"/>
      <c r="AA309" s="90"/>
      <c r="AB309" s="90"/>
      <c r="AC309" s="90"/>
    </row>
    <row r="310" spans="4:29" ht="15" customHeight="1" x14ac:dyDescent="0.25">
      <c r="D310" s="90"/>
      <c r="E310" s="90"/>
      <c r="F310" s="90"/>
      <c r="G310" s="90"/>
      <c r="H310" s="90"/>
      <c r="I310" s="90"/>
      <c r="J310" s="90"/>
      <c r="K310" s="90"/>
      <c r="L310" s="90"/>
      <c r="M310" s="90"/>
      <c r="N310" s="90"/>
      <c r="O310" s="90"/>
      <c r="P310" s="90"/>
      <c r="Q310" s="90"/>
      <c r="R310" s="90"/>
      <c r="S310" s="90"/>
      <c r="T310" s="90"/>
      <c r="U310" s="90"/>
      <c r="V310" s="90"/>
      <c r="W310" s="90"/>
      <c r="X310" s="90"/>
      <c r="Y310" s="90"/>
      <c r="Z310" s="90"/>
      <c r="AA310" s="90"/>
      <c r="AB310" s="90"/>
      <c r="AC310" s="90"/>
    </row>
    <row r="311" spans="4:29" ht="15" customHeight="1" x14ac:dyDescent="0.25">
      <c r="D311" s="90"/>
      <c r="E311" s="90"/>
      <c r="F311" s="90"/>
      <c r="G311" s="90"/>
      <c r="H311" s="90"/>
      <c r="I311" s="90"/>
      <c r="J311" s="90"/>
      <c r="K311" s="90"/>
      <c r="L311" s="90"/>
      <c r="M311" s="90"/>
      <c r="N311" s="90"/>
      <c r="O311" s="90"/>
      <c r="P311" s="90"/>
      <c r="Q311" s="90"/>
      <c r="R311" s="90"/>
      <c r="S311" s="90"/>
      <c r="T311" s="90"/>
      <c r="U311" s="90"/>
      <c r="V311" s="90"/>
      <c r="W311" s="90"/>
      <c r="X311" s="90"/>
      <c r="Y311" s="90"/>
      <c r="Z311" s="90"/>
      <c r="AA311" s="90"/>
      <c r="AB311" s="90"/>
      <c r="AC311" s="90"/>
    </row>
    <row r="312" spans="4:29" ht="15" customHeight="1" x14ac:dyDescent="0.25">
      <c r="D312" s="90"/>
      <c r="E312" s="90"/>
      <c r="F312" s="90"/>
      <c r="G312" s="90"/>
      <c r="H312" s="90"/>
      <c r="I312" s="90"/>
      <c r="J312" s="90"/>
      <c r="K312" s="90"/>
      <c r="L312" s="90"/>
      <c r="M312" s="90"/>
      <c r="N312" s="90"/>
      <c r="O312" s="90"/>
      <c r="P312" s="90"/>
      <c r="Q312" s="90"/>
      <c r="R312" s="90"/>
      <c r="S312" s="90"/>
      <c r="T312" s="90"/>
      <c r="U312" s="90"/>
      <c r="V312" s="90"/>
      <c r="W312" s="90"/>
      <c r="X312" s="90"/>
      <c r="Y312" s="90"/>
      <c r="Z312" s="90"/>
      <c r="AA312" s="90"/>
      <c r="AB312" s="90"/>
      <c r="AC312" s="90"/>
    </row>
    <row r="313" spans="4:29" ht="15" customHeight="1" x14ac:dyDescent="0.25">
      <c r="D313" s="90"/>
      <c r="E313" s="90"/>
      <c r="F313" s="90"/>
      <c r="G313" s="90"/>
      <c r="H313" s="90"/>
      <c r="I313" s="90"/>
      <c r="J313" s="90"/>
      <c r="K313" s="90"/>
      <c r="L313" s="90"/>
      <c r="M313" s="90"/>
      <c r="N313" s="90"/>
      <c r="O313" s="90"/>
      <c r="P313" s="90"/>
      <c r="Q313" s="90"/>
      <c r="R313" s="90"/>
      <c r="S313" s="90"/>
      <c r="T313" s="90"/>
      <c r="U313" s="90"/>
      <c r="V313" s="90"/>
      <c r="W313" s="90"/>
      <c r="X313" s="90"/>
      <c r="Y313" s="90"/>
      <c r="Z313" s="90"/>
      <c r="AA313" s="90"/>
      <c r="AB313" s="90"/>
      <c r="AC313" s="90"/>
    </row>
    <row r="314" spans="4:29" ht="15" customHeight="1" x14ac:dyDescent="0.25">
      <c r="D314" s="90"/>
      <c r="E314" s="90"/>
      <c r="F314" s="90"/>
      <c r="G314" s="90"/>
      <c r="H314" s="90"/>
      <c r="I314" s="90"/>
      <c r="J314" s="90"/>
      <c r="K314" s="90"/>
      <c r="L314" s="90"/>
      <c r="M314" s="90"/>
      <c r="N314" s="90"/>
      <c r="O314" s="90"/>
      <c r="P314" s="90"/>
      <c r="Q314" s="90"/>
      <c r="R314" s="90"/>
      <c r="S314" s="90"/>
      <c r="T314" s="90"/>
      <c r="U314" s="90"/>
      <c r="V314" s="90"/>
      <c r="W314" s="90"/>
      <c r="X314" s="90"/>
      <c r="Y314" s="90"/>
      <c r="Z314" s="90"/>
      <c r="AA314" s="90"/>
      <c r="AB314" s="90"/>
      <c r="AC314" s="90"/>
    </row>
    <row r="315" spans="4:29" ht="15" customHeight="1" x14ac:dyDescent="0.25">
      <c r="D315" s="90"/>
      <c r="E315" s="90"/>
      <c r="F315" s="90"/>
      <c r="G315" s="90"/>
      <c r="H315" s="90"/>
      <c r="I315" s="90"/>
      <c r="J315" s="90"/>
      <c r="K315" s="90"/>
      <c r="L315" s="90"/>
      <c r="M315" s="90"/>
      <c r="N315" s="90"/>
      <c r="O315" s="90"/>
      <c r="P315" s="90"/>
      <c r="Q315" s="90"/>
      <c r="R315" s="90"/>
      <c r="S315" s="90"/>
      <c r="T315" s="90"/>
      <c r="U315" s="90"/>
      <c r="V315" s="90"/>
      <c r="W315" s="90"/>
      <c r="X315" s="90"/>
      <c r="Y315" s="90"/>
      <c r="Z315" s="90"/>
      <c r="AA315" s="90"/>
      <c r="AB315" s="90"/>
      <c r="AC315" s="90"/>
    </row>
    <row r="316" spans="4:29" ht="15" customHeight="1" x14ac:dyDescent="0.25">
      <c r="D316" s="90"/>
      <c r="E316" s="90"/>
      <c r="F316" s="90"/>
      <c r="G316" s="90"/>
      <c r="H316" s="90"/>
      <c r="I316" s="90"/>
      <c r="J316" s="90"/>
      <c r="K316" s="90"/>
      <c r="L316" s="90"/>
      <c r="M316" s="90"/>
      <c r="N316" s="90"/>
      <c r="O316" s="90"/>
      <c r="P316" s="90"/>
      <c r="Q316" s="90"/>
      <c r="R316" s="90"/>
      <c r="S316" s="90"/>
      <c r="T316" s="90"/>
      <c r="U316" s="90"/>
      <c r="V316" s="90"/>
      <c r="W316" s="90"/>
      <c r="X316" s="90"/>
      <c r="Y316" s="90"/>
      <c r="Z316" s="90"/>
      <c r="AA316" s="90"/>
      <c r="AB316" s="90"/>
      <c r="AC316" s="90"/>
    </row>
    <row r="317" spans="4:29" ht="15" customHeight="1" x14ac:dyDescent="0.25">
      <c r="D317" s="90"/>
      <c r="E317" s="90"/>
      <c r="F317" s="90"/>
      <c r="G317" s="90"/>
      <c r="H317" s="90"/>
      <c r="I317" s="90"/>
      <c r="J317" s="90"/>
      <c r="K317" s="90"/>
      <c r="L317" s="90"/>
      <c r="M317" s="90"/>
      <c r="N317" s="90"/>
      <c r="O317" s="90"/>
      <c r="P317" s="90"/>
      <c r="Q317" s="90"/>
      <c r="R317" s="90"/>
      <c r="S317" s="90"/>
      <c r="T317" s="90"/>
      <c r="U317" s="90"/>
      <c r="V317" s="90"/>
      <c r="W317" s="90"/>
      <c r="X317" s="90"/>
      <c r="Y317" s="90"/>
      <c r="Z317" s="90"/>
      <c r="AA317" s="90"/>
      <c r="AB317" s="90"/>
      <c r="AC317" s="90"/>
    </row>
    <row r="318" spans="4:29" ht="15" customHeight="1" x14ac:dyDescent="0.25">
      <c r="D318" s="90"/>
      <c r="E318" s="90"/>
      <c r="F318" s="90"/>
      <c r="G318" s="90"/>
      <c r="H318" s="90"/>
      <c r="I318" s="90"/>
      <c r="J318" s="90"/>
      <c r="K318" s="90"/>
      <c r="L318" s="90"/>
      <c r="M318" s="90"/>
      <c r="N318" s="90"/>
      <c r="O318" s="90"/>
      <c r="P318" s="90"/>
      <c r="Q318" s="90"/>
      <c r="R318" s="90"/>
      <c r="S318" s="90"/>
      <c r="T318" s="90"/>
      <c r="U318" s="90"/>
      <c r="V318" s="90"/>
      <c r="W318" s="90"/>
      <c r="X318" s="90"/>
      <c r="Y318" s="90"/>
      <c r="Z318" s="90"/>
      <c r="AA318" s="90"/>
      <c r="AB318" s="90"/>
      <c r="AC318" s="90"/>
    </row>
    <row r="319" spans="4:29" ht="15" customHeight="1" x14ac:dyDescent="0.25">
      <c r="D319" s="90"/>
      <c r="E319" s="90"/>
      <c r="F319" s="90"/>
      <c r="G319" s="90"/>
      <c r="H319" s="90"/>
      <c r="I319" s="90"/>
      <c r="J319" s="90"/>
      <c r="K319" s="90"/>
      <c r="L319" s="90"/>
      <c r="M319" s="90"/>
      <c r="N319" s="90"/>
      <c r="O319" s="90"/>
      <c r="P319" s="90"/>
      <c r="Q319" s="90"/>
      <c r="R319" s="90"/>
      <c r="S319" s="90"/>
      <c r="T319" s="90"/>
      <c r="U319" s="90"/>
      <c r="V319" s="90"/>
      <c r="W319" s="90"/>
      <c r="X319" s="90"/>
      <c r="Y319" s="90"/>
      <c r="Z319" s="90"/>
      <c r="AA319" s="90"/>
      <c r="AB319" s="90"/>
      <c r="AC319" s="90"/>
    </row>
    <row r="320" spans="4:29" ht="15" customHeight="1" x14ac:dyDescent="0.25">
      <c r="D320" s="90"/>
      <c r="E320" s="90"/>
      <c r="F320" s="90"/>
      <c r="G320" s="90"/>
      <c r="H320" s="90"/>
      <c r="I320" s="90"/>
      <c r="J320" s="90"/>
      <c r="K320" s="90"/>
      <c r="L320" s="90"/>
      <c r="M320" s="90"/>
      <c r="N320" s="90"/>
      <c r="O320" s="90"/>
      <c r="P320" s="90"/>
      <c r="Q320" s="90"/>
      <c r="R320" s="90"/>
      <c r="S320" s="90"/>
      <c r="T320" s="90"/>
      <c r="U320" s="90"/>
      <c r="V320" s="90"/>
      <c r="W320" s="90"/>
      <c r="X320" s="90"/>
      <c r="Y320" s="90"/>
      <c r="Z320" s="90"/>
      <c r="AA320" s="90"/>
      <c r="AB320" s="90"/>
      <c r="AC320" s="90"/>
    </row>
    <row r="321" spans="4:29" ht="15" customHeight="1" x14ac:dyDescent="0.25">
      <c r="D321" s="90"/>
      <c r="E321" s="90"/>
      <c r="F321" s="90"/>
      <c r="G321" s="90"/>
      <c r="H321" s="90"/>
      <c r="I321" s="90"/>
      <c r="J321" s="90"/>
      <c r="K321" s="90"/>
      <c r="L321" s="90"/>
      <c r="M321" s="90"/>
      <c r="N321" s="90"/>
      <c r="O321" s="90"/>
      <c r="P321" s="90"/>
      <c r="Q321" s="90"/>
      <c r="R321" s="90"/>
      <c r="S321" s="90"/>
      <c r="T321" s="90"/>
      <c r="U321" s="90"/>
      <c r="V321" s="90"/>
      <c r="W321" s="90"/>
      <c r="X321" s="90"/>
      <c r="Y321" s="90"/>
      <c r="Z321" s="90"/>
      <c r="AA321" s="90"/>
      <c r="AB321" s="90"/>
      <c r="AC321" s="90"/>
    </row>
    <row r="322" spans="4:29" ht="15" customHeight="1" x14ac:dyDescent="0.25">
      <c r="D322" s="90"/>
      <c r="E322" s="90"/>
      <c r="F322" s="90"/>
      <c r="G322" s="90"/>
      <c r="H322" s="90"/>
      <c r="I322" s="90"/>
      <c r="J322" s="90"/>
      <c r="K322" s="90"/>
      <c r="L322" s="90"/>
      <c r="M322" s="90"/>
      <c r="N322" s="90"/>
      <c r="O322" s="90"/>
      <c r="P322" s="90"/>
      <c r="Q322" s="90"/>
      <c r="R322" s="90"/>
      <c r="S322" s="90"/>
      <c r="T322" s="90"/>
      <c r="U322" s="90"/>
      <c r="V322" s="90"/>
      <c r="W322" s="90"/>
      <c r="X322" s="90"/>
      <c r="Y322" s="90"/>
      <c r="Z322" s="90"/>
      <c r="AA322" s="90"/>
      <c r="AB322" s="90"/>
      <c r="AC322" s="90"/>
    </row>
    <row r="323" spans="4:29" ht="15" customHeight="1" x14ac:dyDescent="0.25">
      <c r="D323" s="90"/>
      <c r="E323" s="90"/>
      <c r="F323" s="90"/>
      <c r="G323" s="90"/>
      <c r="H323" s="90"/>
      <c r="I323" s="90"/>
      <c r="J323" s="90"/>
      <c r="K323" s="90"/>
      <c r="L323" s="90"/>
      <c r="M323" s="90"/>
      <c r="N323" s="90"/>
      <c r="O323" s="90"/>
      <c r="P323" s="90"/>
      <c r="Q323" s="90"/>
      <c r="R323" s="90"/>
      <c r="S323" s="90"/>
      <c r="T323" s="90"/>
      <c r="U323" s="90"/>
      <c r="V323" s="90"/>
      <c r="W323" s="90"/>
      <c r="X323" s="90"/>
      <c r="Y323" s="90"/>
      <c r="Z323" s="90"/>
      <c r="AA323" s="90"/>
      <c r="AB323" s="90"/>
      <c r="AC323" s="90"/>
    </row>
    <row r="324" spans="4:29" ht="15" customHeight="1" x14ac:dyDescent="0.25">
      <c r="D324" s="90"/>
      <c r="E324" s="90"/>
      <c r="F324" s="90"/>
      <c r="G324" s="90"/>
      <c r="H324" s="90"/>
      <c r="I324" s="90"/>
      <c r="J324" s="90"/>
      <c r="K324" s="90"/>
      <c r="L324" s="90"/>
      <c r="M324" s="90"/>
      <c r="N324" s="90"/>
      <c r="O324" s="90"/>
      <c r="P324" s="90"/>
      <c r="Q324" s="90"/>
      <c r="R324" s="90"/>
      <c r="S324" s="90"/>
      <c r="T324" s="90"/>
      <c r="U324" s="90"/>
      <c r="V324" s="90"/>
      <c r="W324" s="90"/>
      <c r="X324" s="90"/>
      <c r="Y324" s="90"/>
      <c r="Z324" s="90"/>
      <c r="AA324" s="90"/>
      <c r="AB324" s="90"/>
      <c r="AC324" s="90"/>
    </row>
    <row r="325" spans="4:29" ht="15" customHeight="1" x14ac:dyDescent="0.25">
      <c r="D325" s="90"/>
      <c r="E325" s="90"/>
      <c r="F325" s="90"/>
      <c r="G325" s="90"/>
      <c r="H325" s="90"/>
      <c r="I325" s="90"/>
      <c r="J325" s="90"/>
      <c r="K325" s="90"/>
      <c r="L325" s="90"/>
      <c r="M325" s="90"/>
      <c r="N325" s="90"/>
      <c r="O325" s="90"/>
      <c r="P325" s="90"/>
      <c r="Q325" s="90"/>
      <c r="R325" s="90"/>
      <c r="S325" s="90"/>
      <c r="T325" s="90"/>
      <c r="U325" s="90"/>
      <c r="V325" s="90"/>
      <c r="W325" s="90"/>
      <c r="X325" s="90"/>
      <c r="Y325" s="90"/>
      <c r="Z325" s="90"/>
      <c r="AA325" s="90"/>
      <c r="AB325" s="90"/>
      <c r="AC325" s="90"/>
    </row>
    <row r="326" spans="4:29" ht="15" customHeight="1" x14ac:dyDescent="0.25">
      <c r="D326" s="90"/>
      <c r="E326" s="90"/>
      <c r="F326" s="90"/>
      <c r="G326" s="90"/>
      <c r="H326" s="90"/>
      <c r="I326" s="90"/>
      <c r="J326" s="90"/>
      <c r="K326" s="90"/>
      <c r="L326" s="90"/>
      <c r="M326" s="90"/>
      <c r="N326" s="90"/>
      <c r="O326" s="90"/>
      <c r="P326" s="90"/>
      <c r="Q326" s="90"/>
      <c r="R326" s="90"/>
      <c r="S326" s="90"/>
      <c r="T326" s="90"/>
      <c r="U326" s="90"/>
      <c r="V326" s="90"/>
      <c r="W326" s="90"/>
      <c r="X326" s="90"/>
      <c r="Y326" s="90"/>
      <c r="Z326" s="90"/>
      <c r="AA326" s="90"/>
      <c r="AB326" s="90"/>
      <c r="AC326" s="90"/>
    </row>
    <row r="327" spans="4:29" ht="15" customHeight="1" x14ac:dyDescent="0.25">
      <c r="D327" s="90"/>
      <c r="E327" s="90"/>
      <c r="F327" s="90"/>
      <c r="G327" s="90"/>
      <c r="H327" s="90"/>
      <c r="I327" s="90"/>
      <c r="J327" s="90"/>
      <c r="K327" s="90"/>
      <c r="L327" s="90"/>
      <c r="M327" s="90"/>
      <c r="N327" s="90"/>
      <c r="O327" s="90"/>
      <c r="P327" s="90"/>
      <c r="Q327" s="90"/>
      <c r="R327" s="90"/>
      <c r="S327" s="90"/>
      <c r="T327" s="90"/>
      <c r="U327" s="90"/>
      <c r="V327" s="90"/>
      <c r="W327" s="90"/>
      <c r="X327" s="90"/>
      <c r="Y327" s="90"/>
      <c r="Z327" s="90"/>
      <c r="AA327" s="90"/>
      <c r="AB327" s="90"/>
      <c r="AC327" s="90"/>
    </row>
    <row r="328" spans="4:29" ht="15" customHeight="1" x14ac:dyDescent="0.25">
      <c r="D328" s="90"/>
      <c r="E328" s="90"/>
      <c r="F328" s="90"/>
      <c r="G328" s="90"/>
      <c r="H328" s="90"/>
      <c r="I328" s="90"/>
      <c r="J328" s="90"/>
      <c r="K328" s="90"/>
      <c r="L328" s="90"/>
      <c r="M328" s="90"/>
      <c r="N328" s="90"/>
      <c r="O328" s="90"/>
      <c r="P328" s="90"/>
      <c r="Q328" s="90"/>
      <c r="R328" s="90"/>
      <c r="S328" s="90"/>
      <c r="T328" s="90"/>
      <c r="U328" s="90"/>
      <c r="V328" s="90"/>
      <c r="W328" s="90"/>
      <c r="X328" s="90"/>
      <c r="Y328" s="90"/>
      <c r="Z328" s="90"/>
      <c r="AA328" s="90"/>
      <c r="AB328" s="90"/>
      <c r="AC328" s="90"/>
    </row>
    <row r="329" spans="4:29" ht="15" customHeight="1" x14ac:dyDescent="0.25">
      <c r="D329" s="90"/>
      <c r="E329" s="90"/>
      <c r="F329" s="90"/>
      <c r="G329" s="90"/>
      <c r="H329" s="90"/>
      <c r="I329" s="90"/>
      <c r="J329" s="90"/>
      <c r="K329" s="90"/>
      <c r="L329" s="90"/>
      <c r="M329" s="90"/>
      <c r="N329" s="90"/>
      <c r="O329" s="90"/>
      <c r="P329" s="90"/>
      <c r="Q329" s="90"/>
      <c r="R329" s="90"/>
      <c r="S329" s="90"/>
      <c r="T329" s="90"/>
      <c r="U329" s="90"/>
      <c r="V329" s="90"/>
      <c r="W329" s="90"/>
      <c r="X329" s="90"/>
      <c r="Y329" s="90"/>
      <c r="Z329" s="90"/>
      <c r="AA329" s="90"/>
      <c r="AB329" s="90"/>
      <c r="AC329" s="90"/>
    </row>
    <row r="330" spans="4:29" ht="15" customHeight="1" x14ac:dyDescent="0.25">
      <c r="D330" s="90"/>
      <c r="E330" s="90"/>
      <c r="F330" s="90"/>
      <c r="G330" s="90"/>
      <c r="H330" s="90"/>
      <c r="I330" s="90"/>
      <c r="J330" s="90"/>
      <c r="K330" s="90"/>
      <c r="L330" s="90"/>
      <c r="M330" s="90"/>
      <c r="N330" s="90"/>
      <c r="O330" s="90"/>
      <c r="P330" s="90"/>
      <c r="Q330" s="90"/>
      <c r="R330" s="90"/>
      <c r="S330" s="90"/>
      <c r="T330" s="90"/>
      <c r="U330" s="90"/>
      <c r="V330" s="90"/>
      <c r="W330" s="90"/>
      <c r="X330" s="90"/>
      <c r="Y330" s="90"/>
      <c r="Z330" s="90"/>
      <c r="AA330" s="90"/>
      <c r="AB330" s="90"/>
      <c r="AC330" s="90"/>
    </row>
    <row r="331" spans="4:29" ht="15" customHeight="1" x14ac:dyDescent="0.25">
      <c r="D331" s="90"/>
      <c r="E331" s="90"/>
      <c r="F331" s="90"/>
      <c r="G331" s="90"/>
      <c r="H331" s="90"/>
      <c r="I331" s="90"/>
      <c r="J331" s="90"/>
      <c r="K331" s="90"/>
      <c r="L331" s="90"/>
      <c r="M331" s="90"/>
      <c r="N331" s="90"/>
      <c r="O331" s="90"/>
      <c r="P331" s="90"/>
      <c r="Q331" s="90"/>
      <c r="R331" s="90"/>
      <c r="S331" s="90"/>
      <c r="T331" s="90"/>
      <c r="U331" s="90"/>
      <c r="V331" s="90"/>
      <c r="W331" s="90"/>
      <c r="X331" s="90"/>
      <c r="Y331" s="90"/>
      <c r="Z331" s="90"/>
      <c r="AA331" s="90"/>
      <c r="AB331" s="90"/>
      <c r="AC331" s="90"/>
    </row>
    <row r="332" spans="4:29" ht="15" customHeight="1" x14ac:dyDescent="0.25">
      <c r="D332" s="90"/>
      <c r="E332" s="90"/>
      <c r="F332" s="90"/>
      <c r="G332" s="90"/>
      <c r="H332" s="90"/>
      <c r="I332" s="90"/>
      <c r="J332" s="90"/>
      <c r="K332" s="90"/>
      <c r="L332" s="90"/>
      <c r="M332" s="90"/>
      <c r="N332" s="90"/>
      <c r="O332" s="90"/>
      <c r="P332" s="90"/>
      <c r="Q332" s="90"/>
      <c r="R332" s="90"/>
      <c r="S332" s="90"/>
      <c r="T332" s="90"/>
      <c r="U332" s="90"/>
      <c r="V332" s="90"/>
      <c r="W332" s="90"/>
      <c r="X332" s="90"/>
      <c r="Y332" s="90"/>
      <c r="Z332" s="90"/>
      <c r="AA332" s="90"/>
      <c r="AB332" s="90"/>
      <c r="AC332" s="90"/>
    </row>
    <row r="333" spans="4:29" ht="15" customHeight="1" x14ac:dyDescent="0.25">
      <c r="D333" s="90"/>
      <c r="E333" s="90"/>
      <c r="F333" s="90"/>
      <c r="G333" s="90"/>
      <c r="H333" s="90"/>
      <c r="I333" s="90"/>
      <c r="J333" s="90"/>
      <c r="K333" s="90"/>
      <c r="L333" s="90"/>
      <c r="M333" s="90"/>
      <c r="N333" s="90"/>
      <c r="O333" s="90"/>
      <c r="P333" s="90"/>
      <c r="Q333" s="90"/>
      <c r="R333" s="90"/>
      <c r="S333" s="90"/>
      <c r="T333" s="90"/>
      <c r="U333" s="90"/>
      <c r="V333" s="90"/>
      <c r="W333" s="90"/>
      <c r="X333" s="90"/>
      <c r="Y333" s="90"/>
      <c r="Z333" s="90"/>
      <c r="AA333" s="90"/>
      <c r="AB333" s="90"/>
      <c r="AC333" s="90"/>
    </row>
    <row r="334" spans="4:29" ht="15" customHeight="1" x14ac:dyDescent="0.25">
      <c r="D334" s="90"/>
      <c r="E334" s="90"/>
      <c r="F334" s="90"/>
      <c r="G334" s="90"/>
      <c r="H334" s="90"/>
      <c r="I334" s="90"/>
      <c r="J334" s="90"/>
      <c r="K334" s="90"/>
      <c r="L334" s="90"/>
      <c r="M334" s="90"/>
      <c r="N334" s="90"/>
      <c r="O334" s="90"/>
      <c r="P334" s="90"/>
      <c r="Q334" s="90"/>
      <c r="R334" s="90"/>
      <c r="S334" s="90"/>
      <c r="T334" s="90"/>
      <c r="U334" s="90"/>
      <c r="V334" s="90"/>
      <c r="W334" s="90"/>
      <c r="X334" s="90"/>
      <c r="Y334" s="90"/>
      <c r="Z334" s="90"/>
      <c r="AA334" s="90"/>
      <c r="AB334" s="90"/>
      <c r="AC334" s="90"/>
    </row>
    <row r="335" spans="4:29" ht="15" customHeight="1" x14ac:dyDescent="0.25">
      <c r="D335" s="90"/>
      <c r="E335" s="90"/>
      <c r="F335" s="90"/>
      <c r="G335" s="90"/>
      <c r="H335" s="90"/>
      <c r="I335" s="90"/>
      <c r="J335" s="90"/>
      <c r="K335" s="90"/>
      <c r="L335" s="90"/>
      <c r="M335" s="90"/>
      <c r="N335" s="90"/>
      <c r="O335" s="90"/>
      <c r="P335" s="90"/>
      <c r="Q335" s="90"/>
      <c r="R335" s="90"/>
      <c r="S335" s="90"/>
      <c r="T335" s="90"/>
      <c r="U335" s="90"/>
      <c r="V335" s="90"/>
      <c r="W335" s="90"/>
      <c r="X335" s="90"/>
      <c r="Y335" s="90"/>
      <c r="Z335" s="90"/>
      <c r="AA335" s="90"/>
      <c r="AB335" s="90"/>
      <c r="AC335" s="90"/>
    </row>
    <row r="336" spans="4:29" ht="15" customHeight="1" x14ac:dyDescent="0.25">
      <c r="D336" s="90"/>
      <c r="E336" s="90"/>
      <c r="F336" s="90"/>
      <c r="G336" s="90"/>
      <c r="H336" s="90"/>
      <c r="I336" s="90"/>
      <c r="J336" s="90"/>
      <c r="K336" s="90"/>
      <c r="L336" s="90"/>
      <c r="M336" s="90"/>
      <c r="N336" s="90"/>
      <c r="O336" s="90"/>
      <c r="P336" s="90"/>
      <c r="Q336" s="90"/>
      <c r="R336" s="90"/>
      <c r="S336" s="90"/>
      <c r="T336" s="90"/>
      <c r="U336" s="90"/>
      <c r="V336" s="90"/>
      <c r="W336" s="90"/>
      <c r="X336" s="90"/>
      <c r="Y336" s="90"/>
      <c r="Z336" s="90"/>
      <c r="AA336" s="90"/>
      <c r="AB336" s="90"/>
      <c r="AC336" s="90"/>
    </row>
    <row r="337" spans="4:29" ht="15" customHeight="1" x14ac:dyDescent="0.25">
      <c r="D337" s="90"/>
      <c r="E337" s="90"/>
      <c r="F337" s="90"/>
      <c r="G337" s="90"/>
      <c r="H337" s="90"/>
      <c r="I337" s="90"/>
      <c r="J337" s="90"/>
      <c r="K337" s="90"/>
      <c r="L337" s="90"/>
      <c r="M337" s="90"/>
      <c r="N337" s="90"/>
      <c r="O337" s="90"/>
      <c r="P337" s="90"/>
      <c r="Q337" s="90"/>
      <c r="R337" s="90"/>
      <c r="S337" s="90"/>
      <c r="T337" s="90"/>
      <c r="U337" s="90"/>
      <c r="V337" s="90"/>
      <c r="W337" s="90"/>
      <c r="X337" s="90"/>
      <c r="Y337" s="90"/>
      <c r="Z337" s="90"/>
      <c r="AA337" s="90"/>
      <c r="AB337" s="90"/>
      <c r="AC337" s="90"/>
    </row>
    <row r="338" spans="4:29" ht="15" customHeight="1" x14ac:dyDescent="0.25">
      <c r="D338" s="90"/>
      <c r="E338" s="90"/>
      <c r="F338" s="90"/>
      <c r="G338" s="90"/>
      <c r="H338" s="90"/>
      <c r="I338" s="90"/>
      <c r="J338" s="90"/>
      <c r="K338" s="90"/>
      <c r="L338" s="90"/>
      <c r="M338" s="90"/>
      <c r="N338" s="90"/>
      <c r="O338" s="90"/>
      <c r="P338" s="90"/>
      <c r="Q338" s="90"/>
      <c r="R338" s="90"/>
      <c r="S338" s="90"/>
      <c r="T338" s="90"/>
      <c r="U338" s="90"/>
      <c r="V338" s="90"/>
      <c r="W338" s="90"/>
      <c r="X338" s="90"/>
      <c r="Y338" s="90"/>
      <c r="Z338" s="90"/>
      <c r="AA338" s="90"/>
      <c r="AB338" s="90"/>
      <c r="AC338" s="90"/>
    </row>
    <row r="339" spans="4:29" ht="15" customHeight="1" x14ac:dyDescent="0.25">
      <c r="D339" s="90"/>
      <c r="E339" s="90"/>
      <c r="F339" s="90"/>
      <c r="G339" s="90"/>
      <c r="H339" s="90"/>
      <c r="I339" s="90"/>
      <c r="J339" s="90"/>
      <c r="K339" s="90"/>
      <c r="L339" s="90"/>
      <c r="M339" s="90"/>
      <c r="N339" s="90"/>
      <c r="O339" s="90"/>
      <c r="P339" s="90"/>
      <c r="Q339" s="90"/>
      <c r="R339" s="90"/>
      <c r="S339" s="90"/>
      <c r="T339" s="90"/>
      <c r="U339" s="90"/>
      <c r="V339" s="90"/>
      <c r="W339" s="90"/>
      <c r="X339" s="90"/>
      <c r="Y339" s="90"/>
      <c r="Z339" s="90"/>
      <c r="AA339" s="90"/>
      <c r="AB339" s="90"/>
      <c r="AC339" s="90"/>
    </row>
    <row r="340" spans="4:29" ht="15" customHeight="1" x14ac:dyDescent="0.25">
      <c r="D340" s="90"/>
      <c r="E340" s="90"/>
      <c r="F340" s="90"/>
      <c r="G340" s="90"/>
      <c r="H340" s="90"/>
      <c r="I340" s="90"/>
      <c r="J340" s="90"/>
      <c r="K340" s="90"/>
      <c r="L340" s="90"/>
      <c r="M340" s="90"/>
      <c r="N340" s="90"/>
      <c r="O340" s="90"/>
      <c r="P340" s="90"/>
      <c r="Q340" s="90"/>
      <c r="R340" s="90"/>
      <c r="S340" s="90"/>
      <c r="T340" s="90"/>
      <c r="U340" s="90"/>
      <c r="V340" s="90"/>
      <c r="W340" s="90"/>
      <c r="X340" s="90"/>
      <c r="Y340" s="90"/>
      <c r="Z340" s="90"/>
      <c r="AA340" s="90"/>
      <c r="AB340" s="90"/>
      <c r="AC340" s="90"/>
    </row>
    <row r="341" spans="4:29" ht="15" customHeight="1" x14ac:dyDescent="0.25">
      <c r="D341" s="90"/>
      <c r="E341" s="90"/>
      <c r="F341" s="90"/>
      <c r="G341" s="90"/>
      <c r="H341" s="90"/>
      <c r="I341" s="90"/>
      <c r="J341" s="90"/>
      <c r="K341" s="90"/>
      <c r="L341" s="90"/>
      <c r="M341" s="90"/>
      <c r="N341" s="90"/>
      <c r="O341" s="90"/>
      <c r="P341" s="90"/>
      <c r="Q341" s="90"/>
      <c r="R341" s="90"/>
      <c r="S341" s="90"/>
      <c r="T341" s="90"/>
      <c r="U341" s="90"/>
      <c r="V341" s="90"/>
      <c r="W341" s="90"/>
      <c r="X341" s="90"/>
      <c r="Y341" s="90"/>
      <c r="Z341" s="90"/>
      <c r="AA341" s="90"/>
      <c r="AB341" s="90"/>
      <c r="AC341" s="90"/>
    </row>
    <row r="342" spans="4:29" ht="15" customHeight="1" x14ac:dyDescent="0.25">
      <c r="D342" s="90"/>
      <c r="E342" s="90"/>
      <c r="F342" s="90"/>
      <c r="G342" s="90"/>
      <c r="H342" s="90"/>
      <c r="I342" s="90"/>
      <c r="J342" s="90"/>
      <c r="K342" s="90"/>
      <c r="L342" s="90"/>
      <c r="M342" s="90"/>
      <c r="N342" s="90"/>
      <c r="O342" s="90"/>
      <c r="P342" s="90"/>
      <c r="Q342" s="90"/>
      <c r="R342" s="90"/>
      <c r="S342" s="90"/>
      <c r="T342" s="90"/>
      <c r="U342" s="90"/>
      <c r="V342" s="90"/>
      <c r="W342" s="90"/>
      <c r="X342" s="90"/>
      <c r="Y342" s="90"/>
      <c r="Z342" s="90"/>
      <c r="AA342" s="90"/>
      <c r="AB342" s="90"/>
      <c r="AC342" s="90"/>
    </row>
    <row r="343" spans="4:29" ht="15" customHeight="1" x14ac:dyDescent="0.25">
      <c r="D343" s="90"/>
      <c r="E343" s="90"/>
      <c r="F343" s="90"/>
      <c r="G343" s="90"/>
      <c r="H343" s="90"/>
      <c r="I343" s="90"/>
      <c r="J343" s="90"/>
      <c r="K343" s="90"/>
      <c r="L343" s="90"/>
      <c r="M343" s="90"/>
      <c r="N343" s="90"/>
      <c r="O343" s="90"/>
      <c r="P343" s="90"/>
      <c r="Q343" s="90"/>
      <c r="R343" s="90"/>
      <c r="S343" s="90"/>
      <c r="T343" s="90"/>
      <c r="U343" s="90"/>
      <c r="V343" s="90"/>
      <c r="W343" s="90"/>
      <c r="X343" s="90"/>
      <c r="Y343" s="90"/>
      <c r="Z343" s="90"/>
      <c r="AA343" s="90"/>
      <c r="AB343" s="90"/>
      <c r="AC343" s="90"/>
    </row>
    <row r="344" spans="4:29" ht="15" customHeight="1" x14ac:dyDescent="0.25">
      <c r="D344" s="90"/>
      <c r="E344" s="90"/>
      <c r="F344" s="90"/>
      <c r="G344" s="90"/>
      <c r="H344" s="90"/>
      <c r="I344" s="90"/>
      <c r="J344" s="90"/>
      <c r="K344" s="90"/>
      <c r="L344" s="90"/>
      <c r="M344" s="90"/>
      <c r="N344" s="90"/>
      <c r="O344" s="90"/>
      <c r="P344" s="90"/>
      <c r="Q344" s="90"/>
      <c r="R344" s="90"/>
      <c r="S344" s="90"/>
      <c r="T344" s="90"/>
      <c r="U344" s="90"/>
      <c r="V344" s="90"/>
      <c r="W344" s="90"/>
      <c r="X344" s="90"/>
      <c r="Y344" s="90"/>
      <c r="Z344" s="90"/>
      <c r="AA344" s="90"/>
      <c r="AB344" s="90"/>
      <c r="AC344" s="90"/>
    </row>
    <row r="345" spans="4:29" ht="15" customHeight="1" x14ac:dyDescent="0.25">
      <c r="D345" s="90"/>
      <c r="E345" s="90"/>
      <c r="F345" s="90"/>
      <c r="G345" s="90"/>
      <c r="H345" s="90"/>
      <c r="I345" s="90"/>
      <c r="J345" s="90"/>
      <c r="K345" s="90"/>
      <c r="L345" s="90"/>
      <c r="M345" s="90"/>
      <c r="N345" s="90"/>
      <c r="O345" s="90"/>
      <c r="P345" s="90"/>
      <c r="Q345" s="90"/>
      <c r="R345" s="90"/>
      <c r="S345" s="90"/>
      <c r="T345" s="90"/>
      <c r="U345" s="90"/>
      <c r="V345" s="90"/>
      <c r="W345" s="90"/>
      <c r="X345" s="90"/>
      <c r="Y345" s="90"/>
      <c r="Z345" s="90"/>
      <c r="AA345" s="90"/>
      <c r="AB345" s="90"/>
      <c r="AC345" s="90"/>
    </row>
    <row r="346" spans="4:29" ht="15" customHeight="1" x14ac:dyDescent="0.25">
      <c r="D346" s="90"/>
      <c r="E346" s="90"/>
      <c r="F346" s="90"/>
      <c r="G346" s="90"/>
      <c r="H346" s="90"/>
      <c r="I346" s="90"/>
      <c r="J346" s="90"/>
      <c r="K346" s="90"/>
      <c r="L346" s="90"/>
      <c r="M346" s="90"/>
      <c r="N346" s="90"/>
      <c r="O346" s="90"/>
      <c r="P346" s="90"/>
      <c r="Q346" s="90"/>
      <c r="R346" s="90"/>
      <c r="S346" s="90"/>
      <c r="T346" s="90"/>
      <c r="U346" s="90"/>
      <c r="V346" s="90"/>
      <c r="W346" s="90"/>
      <c r="X346" s="90"/>
      <c r="Y346" s="90"/>
      <c r="Z346" s="90"/>
      <c r="AA346" s="90"/>
      <c r="AB346" s="90"/>
      <c r="AC346" s="90"/>
    </row>
    <row r="347" spans="4:29" ht="15" customHeight="1" x14ac:dyDescent="0.25">
      <c r="D347" s="90"/>
      <c r="E347" s="90"/>
      <c r="F347" s="90"/>
      <c r="G347" s="90"/>
      <c r="H347" s="90"/>
      <c r="I347" s="90"/>
      <c r="J347" s="90"/>
      <c r="K347" s="90"/>
      <c r="L347" s="90"/>
      <c r="M347" s="90"/>
      <c r="N347" s="90"/>
      <c r="O347" s="90"/>
      <c r="P347" s="90"/>
      <c r="Q347" s="90"/>
      <c r="R347" s="90"/>
      <c r="S347" s="90"/>
      <c r="T347" s="90"/>
      <c r="U347" s="90"/>
      <c r="V347" s="90"/>
      <c r="W347" s="90"/>
      <c r="X347" s="90"/>
      <c r="Y347" s="90"/>
      <c r="Z347" s="90"/>
      <c r="AA347" s="90"/>
      <c r="AB347" s="90"/>
      <c r="AC347" s="90"/>
    </row>
    <row r="348" spans="4:29" ht="15" customHeight="1" x14ac:dyDescent="0.25">
      <c r="D348" s="90"/>
      <c r="E348" s="90"/>
      <c r="F348" s="90"/>
      <c r="G348" s="90"/>
      <c r="H348" s="90"/>
      <c r="I348" s="90"/>
      <c r="J348" s="90"/>
      <c r="K348" s="90"/>
      <c r="L348" s="90"/>
      <c r="M348" s="90"/>
      <c r="N348" s="90"/>
      <c r="O348" s="90"/>
      <c r="P348" s="90"/>
      <c r="Q348" s="90"/>
      <c r="R348" s="90"/>
      <c r="S348" s="90"/>
      <c r="T348" s="90"/>
      <c r="U348" s="90"/>
      <c r="V348" s="90"/>
      <c r="W348" s="90"/>
      <c r="X348" s="90"/>
      <c r="Y348" s="90"/>
      <c r="Z348" s="90"/>
      <c r="AA348" s="90"/>
      <c r="AB348" s="90"/>
      <c r="AC348" s="90"/>
    </row>
    <row r="349" spans="4:29" ht="15" customHeight="1" x14ac:dyDescent="0.25">
      <c r="D349" s="90"/>
      <c r="E349" s="90"/>
      <c r="F349" s="90"/>
      <c r="G349" s="90"/>
      <c r="H349" s="90"/>
      <c r="I349" s="90"/>
      <c r="J349" s="90"/>
      <c r="K349" s="90"/>
      <c r="L349" s="90"/>
      <c r="M349" s="90"/>
      <c r="N349" s="90"/>
      <c r="O349" s="90"/>
      <c r="P349" s="90"/>
      <c r="Q349" s="90"/>
      <c r="R349" s="90"/>
      <c r="S349" s="90"/>
      <c r="T349" s="90"/>
      <c r="U349" s="90"/>
      <c r="V349" s="90"/>
      <c r="W349" s="90"/>
      <c r="X349" s="90"/>
      <c r="Y349" s="90"/>
      <c r="Z349" s="90"/>
      <c r="AA349" s="90"/>
      <c r="AB349" s="90"/>
      <c r="AC349" s="90"/>
    </row>
    <row r="350" spans="4:29" ht="15" customHeight="1" x14ac:dyDescent="0.25">
      <c r="D350" s="90"/>
      <c r="E350" s="90"/>
      <c r="F350" s="90"/>
      <c r="G350" s="90"/>
      <c r="H350" s="90"/>
      <c r="I350" s="90"/>
      <c r="J350" s="90"/>
      <c r="K350" s="90"/>
      <c r="L350" s="90"/>
      <c r="M350" s="90"/>
      <c r="N350" s="90"/>
      <c r="O350" s="90"/>
      <c r="P350" s="90"/>
      <c r="Q350" s="90"/>
      <c r="R350" s="90"/>
      <c r="S350" s="90"/>
      <c r="T350" s="90"/>
      <c r="U350" s="90"/>
      <c r="V350" s="90"/>
      <c r="W350" s="90"/>
      <c r="X350" s="90"/>
      <c r="Y350" s="90"/>
      <c r="Z350" s="90"/>
      <c r="AA350" s="90"/>
      <c r="AB350" s="90"/>
      <c r="AC350" s="90"/>
    </row>
    <row r="351" spans="4:29" ht="15" customHeight="1" x14ac:dyDescent="0.25">
      <c r="D351" s="90"/>
      <c r="E351" s="90"/>
      <c r="F351" s="90"/>
      <c r="G351" s="90"/>
      <c r="H351" s="90"/>
      <c r="I351" s="90"/>
      <c r="J351" s="90"/>
      <c r="K351" s="90"/>
      <c r="L351" s="90"/>
      <c r="M351" s="90"/>
      <c r="N351" s="90"/>
      <c r="O351" s="90"/>
      <c r="P351" s="90"/>
      <c r="Q351" s="90"/>
      <c r="R351" s="90"/>
      <c r="S351" s="90"/>
      <c r="T351" s="90"/>
      <c r="U351" s="90"/>
      <c r="V351" s="90"/>
      <c r="W351" s="90"/>
      <c r="X351" s="90"/>
      <c r="Y351" s="90"/>
      <c r="Z351" s="90"/>
      <c r="AA351" s="90"/>
      <c r="AB351" s="90"/>
      <c r="AC351" s="90"/>
    </row>
    <row r="352" spans="4:29" ht="15" customHeight="1" x14ac:dyDescent="0.25">
      <c r="D352" s="90"/>
      <c r="E352" s="90"/>
      <c r="F352" s="90"/>
      <c r="G352" s="90"/>
      <c r="H352" s="90"/>
      <c r="I352" s="90"/>
      <c r="J352" s="90"/>
      <c r="K352" s="90"/>
      <c r="L352" s="90"/>
      <c r="M352" s="90"/>
      <c r="N352" s="90"/>
      <c r="O352" s="90"/>
      <c r="P352" s="90"/>
      <c r="Q352" s="90"/>
      <c r="R352" s="90"/>
      <c r="S352" s="90"/>
      <c r="T352" s="90"/>
      <c r="U352" s="90"/>
      <c r="V352" s="90"/>
      <c r="W352" s="90"/>
      <c r="X352" s="90"/>
      <c r="Y352" s="90"/>
      <c r="Z352" s="90"/>
      <c r="AA352" s="90"/>
      <c r="AB352" s="90"/>
      <c r="AC352" s="90"/>
    </row>
    <row r="353" spans="4:29" ht="15" customHeight="1" x14ac:dyDescent="0.25">
      <c r="D353" s="90"/>
      <c r="E353" s="90"/>
      <c r="F353" s="90"/>
      <c r="G353" s="90"/>
      <c r="H353" s="90"/>
      <c r="I353" s="90"/>
      <c r="J353" s="90"/>
      <c r="K353" s="90"/>
      <c r="L353" s="90"/>
      <c r="M353" s="90"/>
      <c r="N353" s="90"/>
      <c r="O353" s="90"/>
      <c r="P353" s="90"/>
      <c r="Q353" s="90"/>
      <c r="R353" s="90"/>
      <c r="S353" s="90"/>
      <c r="T353" s="90"/>
      <c r="U353" s="90"/>
      <c r="V353" s="90"/>
      <c r="W353" s="90"/>
      <c r="X353" s="90"/>
      <c r="Y353" s="90"/>
      <c r="Z353" s="90"/>
      <c r="AA353" s="90"/>
      <c r="AB353" s="90"/>
      <c r="AC353" s="90"/>
    </row>
    <row r="354" spans="4:29" ht="15" customHeight="1" x14ac:dyDescent="0.25">
      <c r="D354" s="90"/>
      <c r="E354" s="90"/>
      <c r="F354" s="90"/>
      <c r="G354" s="90"/>
      <c r="H354" s="90"/>
      <c r="I354" s="90"/>
      <c r="J354" s="90"/>
      <c r="K354" s="90"/>
      <c r="L354" s="90"/>
      <c r="M354" s="90"/>
      <c r="N354" s="90"/>
      <c r="O354" s="90"/>
      <c r="P354" s="90"/>
      <c r="Q354" s="90"/>
      <c r="R354" s="90"/>
      <c r="S354" s="90"/>
      <c r="T354" s="90"/>
      <c r="U354" s="90"/>
      <c r="V354" s="90"/>
      <c r="W354" s="90"/>
      <c r="X354" s="90"/>
      <c r="Y354" s="90"/>
      <c r="Z354" s="90"/>
      <c r="AA354" s="90"/>
      <c r="AB354" s="90"/>
      <c r="AC354" s="90"/>
    </row>
    <row r="355" spans="4:29" ht="15" customHeight="1" x14ac:dyDescent="0.25">
      <c r="D355" s="90"/>
      <c r="E355" s="90"/>
      <c r="F355" s="90"/>
      <c r="G355" s="90"/>
      <c r="H355" s="90"/>
      <c r="I355" s="90"/>
      <c r="J355" s="90"/>
      <c r="K355" s="90"/>
      <c r="L355" s="90"/>
      <c r="M355" s="90"/>
      <c r="N355" s="90"/>
      <c r="O355" s="90"/>
      <c r="P355" s="90"/>
      <c r="Q355" s="90"/>
      <c r="R355" s="90"/>
      <c r="S355" s="90"/>
      <c r="T355" s="90"/>
      <c r="U355" s="90"/>
      <c r="V355" s="90"/>
      <c r="W355" s="90"/>
      <c r="X355" s="90"/>
      <c r="Y355" s="90"/>
      <c r="Z355" s="90"/>
      <c r="AA355" s="90"/>
      <c r="AB355" s="90"/>
      <c r="AC355" s="90"/>
    </row>
  </sheetData>
  <protectedRanges>
    <protectedRange sqref="B7:C10" name="Intervalo2_1"/>
    <protectedRange sqref="C22:C25 C16:C20" name="Intervalo1_1"/>
  </protectedRanges>
  <mergeCells count="6">
    <mergeCell ref="A1:C1"/>
    <mergeCell ref="A2:C2"/>
    <mergeCell ref="A5:C5"/>
    <mergeCell ref="A12:C12"/>
    <mergeCell ref="A28:C28"/>
    <mergeCell ref="B10:C10"/>
  </mergeCells>
  <conditionalFormatting sqref="B26">
    <cfRule type="beginsWith" dxfId="35" priority="1" operator="beginsWith" text="NÃO">
      <formula>LEFT(B26,LEN("NÃO"))="NÃO"</formula>
    </cfRule>
    <cfRule type="beginsWith" dxfId="34" priority="2" operator="beginsWith" text="OK">
      <formula>LEFT(B26,LEN("OK"))="OK"</formula>
    </cfRule>
  </conditionalFormatting>
  <dataValidations count="3">
    <dataValidation type="list" allowBlank="1" showInputMessage="1" showErrorMessage="1" sqref="B13">
      <formula1>$J$24:$J$28</formula1>
    </dataValidation>
    <dataValidation type="list" allowBlank="1" showInputMessage="1" showErrorMessage="1" sqref="B14">
      <formula1>$J$17:$J$18</formula1>
    </dataValidation>
    <dataValidation type="list" allowBlank="1" showInputMessage="1" showErrorMessage="1" sqref="C14">
      <formula1>$J$20:$J$22</formula1>
    </dataValidation>
  </dataValidations>
  <printOptions horizontalCentered="1"/>
  <pageMargins left="0.51181102362204722" right="0.51181102362204722" top="0.78740157480314965" bottom="0.78740157480314965" header="0.31496062992125984" footer="0.31496062992125984"/>
  <pageSetup paperSize="9" scale="8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077"/>
  <sheetViews>
    <sheetView topLeftCell="A21819" workbookViewId="0">
      <selection activeCell="F21845" sqref="F21845:F25077"/>
    </sheetView>
  </sheetViews>
  <sheetFormatPr defaultColWidth="8.85546875" defaultRowHeight="21" x14ac:dyDescent="0.25"/>
  <cols>
    <col min="1" max="1" width="17.28515625" style="249" customWidth="1"/>
    <col min="2" max="2" width="152.140625" style="256" customWidth="1"/>
    <col min="3" max="3" width="9.5703125" style="233" customWidth="1"/>
    <col min="4" max="4" width="14.140625" style="233" customWidth="1"/>
    <col min="5" max="5" width="9.140625" style="233" customWidth="1"/>
    <col min="6" max="6" width="14" style="233" customWidth="1"/>
    <col min="7" max="16384" width="8.85546875" style="7"/>
  </cols>
  <sheetData>
    <row r="1" spans="1:6" ht="20.25" x14ac:dyDescent="0.3">
      <c r="A1" s="7"/>
      <c r="B1" s="230"/>
      <c r="C1" s="231"/>
      <c r="D1" s="232"/>
      <c r="F1" s="232"/>
    </row>
    <row r="2" spans="1:6" ht="16.5" x14ac:dyDescent="0.25">
      <c r="A2" s="234"/>
      <c r="B2" s="600" t="s">
        <v>6632</v>
      </c>
      <c r="C2" s="601"/>
      <c r="D2" s="601"/>
      <c r="E2" s="601"/>
      <c r="F2" s="601"/>
    </row>
    <row r="3" spans="1:6" ht="16.5" x14ac:dyDescent="0.25">
      <c r="A3" s="601" t="s">
        <v>7783</v>
      </c>
      <c r="B3" s="601"/>
      <c r="C3" s="601"/>
      <c r="D3" s="601"/>
      <c r="E3" s="601"/>
      <c r="F3" s="601"/>
    </row>
    <row r="4" spans="1:6" ht="15" x14ac:dyDescent="0.25">
      <c r="A4" s="602" t="s">
        <v>7784</v>
      </c>
      <c r="B4" s="602"/>
      <c r="C4" s="602"/>
      <c r="D4" s="602"/>
      <c r="E4" s="602"/>
      <c r="F4" s="602"/>
    </row>
    <row r="5" spans="1:6" ht="15.75" x14ac:dyDescent="0.25">
      <c r="A5" s="603" t="s">
        <v>6946</v>
      </c>
      <c r="B5" s="603"/>
      <c r="C5" s="603"/>
      <c r="D5" s="603"/>
      <c r="E5" s="603"/>
      <c r="F5" s="603"/>
    </row>
    <row r="6" spans="1:6" x14ac:dyDescent="0.35">
      <c r="A6" s="2"/>
      <c r="B6" s="235"/>
      <c r="C6"/>
      <c r="D6" s="4"/>
      <c r="E6" s="11"/>
      <c r="F6" s="12" t="s">
        <v>8129</v>
      </c>
    </row>
    <row r="7" spans="1:6" x14ac:dyDescent="0.25">
      <c r="A7" s="2"/>
      <c r="B7" s="236"/>
      <c r="C7" s="3"/>
      <c r="D7" s="4"/>
      <c r="E7" s="5" t="s">
        <v>7785</v>
      </c>
      <c r="F7" s="118" t="s">
        <v>8130</v>
      </c>
    </row>
    <row r="8" spans="1:6" x14ac:dyDescent="0.25">
      <c r="A8" s="2"/>
      <c r="B8" s="236"/>
      <c r="C8" s="6" t="s">
        <v>6633</v>
      </c>
      <c r="D8" s="30">
        <v>0</v>
      </c>
      <c r="E8" s="119" t="s">
        <v>6634</v>
      </c>
      <c r="F8" s="30">
        <v>1.1299999999999999</v>
      </c>
    </row>
    <row r="9" spans="1:6" ht="15.75" x14ac:dyDescent="0.25">
      <c r="A9" s="603"/>
      <c r="B9" s="603"/>
      <c r="C9" s="603"/>
      <c r="D9" s="603"/>
      <c r="E9" s="603"/>
      <c r="F9" s="603"/>
    </row>
    <row r="10" spans="1:6" x14ac:dyDescent="0.35">
      <c r="A10" s="2"/>
      <c r="B10" s="235"/>
      <c r="C10"/>
      <c r="D10" s="4"/>
      <c r="E10" s="11"/>
      <c r="F10" s="12"/>
    </row>
    <row r="11" spans="1:6" x14ac:dyDescent="0.25">
      <c r="A11" s="2"/>
      <c r="B11" s="236"/>
      <c r="C11" s="3"/>
      <c r="D11" s="4"/>
      <c r="E11" s="5"/>
      <c r="F11" s="118"/>
    </row>
    <row r="12" spans="1:6" x14ac:dyDescent="0.25">
      <c r="A12" s="2"/>
      <c r="B12" s="236"/>
      <c r="C12" s="6"/>
      <c r="D12" s="30"/>
      <c r="E12" s="119"/>
      <c r="F12" s="30"/>
    </row>
    <row r="13" spans="1:6" ht="20.25" x14ac:dyDescent="0.25">
      <c r="A13" s="237"/>
      <c r="B13" s="238"/>
      <c r="C13" s="239"/>
      <c r="D13" s="240"/>
      <c r="E13" s="240"/>
      <c r="F13" s="240"/>
    </row>
    <row r="14" spans="1:6" x14ac:dyDescent="0.25">
      <c r="A14" s="103"/>
      <c r="B14" s="241"/>
      <c r="C14" s="104"/>
      <c r="D14" s="242"/>
      <c r="E14" s="242"/>
      <c r="F14" s="105"/>
    </row>
    <row r="15" spans="1:6" x14ac:dyDescent="0.25">
      <c r="A15" s="1"/>
      <c r="B15" s="243"/>
      <c r="C15" s="10"/>
      <c r="D15" s="244"/>
      <c r="E15" s="244"/>
      <c r="F15" s="9"/>
    </row>
    <row r="16" spans="1:6" x14ac:dyDescent="0.25">
      <c r="A16" s="1"/>
      <c r="B16" s="243"/>
      <c r="C16" s="10"/>
      <c r="D16" s="244"/>
      <c r="E16" s="244"/>
      <c r="F16" s="9"/>
    </row>
    <row r="17" spans="1:6" x14ac:dyDescent="0.25">
      <c r="A17" s="1"/>
      <c r="B17" s="243"/>
      <c r="C17" s="10"/>
      <c r="D17" s="244"/>
      <c r="E17" s="244"/>
      <c r="F17" s="9"/>
    </row>
    <row r="18" spans="1:6" x14ac:dyDescent="0.25">
      <c r="A18" s="1"/>
      <c r="B18" s="243"/>
      <c r="C18" s="10"/>
      <c r="D18" s="244"/>
      <c r="E18" s="244"/>
      <c r="F18" s="9"/>
    </row>
    <row r="19" spans="1:6" x14ac:dyDescent="0.25">
      <c r="A19" s="1"/>
      <c r="B19" s="243"/>
      <c r="C19" s="10"/>
      <c r="D19" s="244"/>
      <c r="E19" s="244"/>
      <c r="F19" s="9"/>
    </row>
    <row r="20" spans="1:6" x14ac:dyDescent="0.25">
      <c r="A20" s="1"/>
      <c r="B20" s="243"/>
      <c r="C20" s="10"/>
      <c r="D20" s="244"/>
      <c r="E20" s="244"/>
      <c r="F20" s="9"/>
    </row>
    <row r="21" spans="1:6" x14ac:dyDescent="0.25">
      <c r="A21" s="1"/>
      <c r="B21" s="243"/>
      <c r="C21" s="10"/>
      <c r="D21" s="244"/>
      <c r="E21" s="244"/>
      <c r="F21" s="9"/>
    </row>
    <row r="22" spans="1:6" x14ac:dyDescent="0.25">
      <c r="A22" s="1"/>
      <c r="B22" s="243"/>
      <c r="C22" s="10"/>
      <c r="D22" s="244"/>
      <c r="E22" s="244"/>
      <c r="F22" s="9"/>
    </row>
    <row r="23" spans="1:6" x14ac:dyDescent="0.25">
      <c r="A23" s="1"/>
      <c r="B23" s="243"/>
      <c r="C23" s="10"/>
      <c r="D23" s="244"/>
      <c r="E23" s="244"/>
      <c r="F23" s="9"/>
    </row>
    <row r="24" spans="1:6" x14ac:dyDescent="0.25">
      <c r="A24" s="1"/>
      <c r="B24" s="243"/>
      <c r="C24" s="10"/>
      <c r="D24" s="244"/>
      <c r="E24" s="244"/>
      <c r="F24" s="9"/>
    </row>
    <row r="25" spans="1:6" x14ac:dyDescent="0.25">
      <c r="A25" s="1"/>
      <c r="B25" s="243"/>
      <c r="C25" s="10"/>
      <c r="D25" s="244"/>
      <c r="E25" s="244"/>
      <c r="F25" s="9"/>
    </row>
    <row r="26" spans="1:6" x14ac:dyDescent="0.25">
      <c r="A26" s="1"/>
      <c r="B26" s="243"/>
      <c r="C26" s="10"/>
      <c r="D26" s="244"/>
      <c r="E26" s="244"/>
      <c r="F26" s="9"/>
    </row>
    <row r="27" spans="1:6" x14ac:dyDescent="0.25">
      <c r="A27" s="1"/>
      <c r="B27" s="243"/>
      <c r="C27" s="10"/>
      <c r="D27" s="244"/>
      <c r="E27" s="244"/>
      <c r="F27" s="9"/>
    </row>
    <row r="28" spans="1:6" x14ac:dyDescent="0.25">
      <c r="A28" s="1"/>
      <c r="B28" s="243"/>
      <c r="C28" s="10"/>
      <c r="D28" s="244"/>
      <c r="E28" s="244"/>
      <c r="F28" s="9"/>
    </row>
    <row r="29" spans="1:6" x14ac:dyDescent="0.25">
      <c r="A29" s="1"/>
      <c r="B29" s="243"/>
      <c r="C29" s="10"/>
      <c r="D29" s="244"/>
      <c r="E29" s="244"/>
      <c r="F29" s="9"/>
    </row>
    <row r="30" spans="1:6" x14ac:dyDescent="0.25">
      <c r="A30" s="1"/>
      <c r="B30" s="243"/>
      <c r="C30" s="10"/>
      <c r="D30" s="244"/>
      <c r="E30" s="244"/>
      <c r="F30" s="9"/>
    </row>
    <row r="31" spans="1:6" x14ac:dyDescent="0.25">
      <c r="A31" s="1"/>
      <c r="B31" s="243"/>
      <c r="C31" s="10"/>
      <c r="D31" s="244"/>
      <c r="E31" s="244"/>
      <c r="F31" s="9"/>
    </row>
    <row r="32" spans="1:6" x14ac:dyDescent="0.25">
      <c r="A32" s="1"/>
      <c r="B32" s="243"/>
      <c r="C32" s="10"/>
      <c r="D32" s="244"/>
      <c r="E32" s="244"/>
      <c r="F32" s="9"/>
    </row>
    <row r="33" spans="1:6" x14ac:dyDescent="0.25">
      <c r="A33" s="1"/>
      <c r="B33" s="243"/>
      <c r="C33" s="10"/>
      <c r="D33" s="244"/>
      <c r="E33" s="244"/>
      <c r="F33" s="9"/>
    </row>
    <row r="34" spans="1:6" x14ac:dyDescent="0.25">
      <c r="A34" s="1"/>
      <c r="B34" s="243"/>
      <c r="C34" s="10"/>
      <c r="D34" s="244"/>
      <c r="E34" s="244"/>
      <c r="F34" s="9"/>
    </row>
    <row r="35" spans="1:6" x14ac:dyDescent="0.25">
      <c r="A35" s="1"/>
      <c r="B35" s="243"/>
      <c r="C35" s="10"/>
      <c r="D35" s="244"/>
      <c r="E35" s="244"/>
      <c r="F35" s="9"/>
    </row>
    <row r="36" spans="1:6" x14ac:dyDescent="0.25">
      <c r="A36" s="1"/>
      <c r="B36" s="243"/>
      <c r="C36" s="10"/>
      <c r="D36" s="244"/>
      <c r="E36" s="244"/>
      <c r="F36" s="9"/>
    </row>
    <row r="37" spans="1:6" x14ac:dyDescent="0.25">
      <c r="A37" s="1"/>
      <c r="B37" s="243"/>
      <c r="C37" s="10"/>
      <c r="D37" s="244"/>
      <c r="E37" s="244"/>
      <c r="F37" s="9"/>
    </row>
    <row r="38" spans="1:6" x14ac:dyDescent="0.25">
      <c r="A38" s="1"/>
      <c r="B38" s="243"/>
      <c r="C38" s="10"/>
      <c r="D38" s="244"/>
      <c r="E38" s="244"/>
      <c r="F38" s="9"/>
    </row>
    <row r="39" spans="1:6" x14ac:dyDescent="0.25">
      <c r="A39" s="1"/>
      <c r="B39" s="243"/>
      <c r="C39" s="10"/>
      <c r="D39" s="244"/>
      <c r="E39" s="244"/>
      <c r="F39" s="9"/>
    </row>
    <row r="40" spans="1:6" x14ac:dyDescent="0.25">
      <c r="A40" s="1"/>
      <c r="B40" s="243"/>
      <c r="C40" s="10"/>
      <c r="D40" s="244"/>
      <c r="E40" s="244"/>
      <c r="F40" s="9"/>
    </row>
    <row r="41" spans="1:6" x14ac:dyDescent="0.25">
      <c r="A41" s="1"/>
      <c r="B41" s="243"/>
      <c r="C41" s="10"/>
      <c r="D41" s="244"/>
      <c r="E41" s="244"/>
      <c r="F41" s="9"/>
    </row>
    <row r="42" spans="1:6" x14ac:dyDescent="0.25">
      <c r="A42" s="1"/>
      <c r="B42" s="243"/>
      <c r="C42" s="10"/>
      <c r="D42" s="244"/>
      <c r="E42" s="244"/>
      <c r="F42" s="9"/>
    </row>
    <row r="43" spans="1:6" x14ac:dyDescent="0.25">
      <c r="A43" s="1"/>
      <c r="B43" s="243"/>
      <c r="C43" s="10"/>
      <c r="D43" s="244"/>
      <c r="E43" s="244"/>
      <c r="F43" s="9"/>
    </row>
    <row r="44" spans="1:6" x14ac:dyDescent="0.25">
      <c r="A44" s="1"/>
      <c r="B44" s="243"/>
      <c r="C44" s="10"/>
      <c r="D44" s="244"/>
      <c r="E44" s="244"/>
      <c r="F44" s="9"/>
    </row>
    <row r="45" spans="1:6" x14ac:dyDescent="0.25">
      <c r="A45" s="1"/>
      <c r="B45" s="243"/>
      <c r="C45" s="10"/>
      <c r="D45" s="244"/>
      <c r="E45" s="244"/>
      <c r="F45" s="9"/>
    </row>
    <row r="46" spans="1:6" x14ac:dyDescent="0.25">
      <c r="A46" s="1"/>
      <c r="B46" s="243"/>
      <c r="C46" s="10"/>
      <c r="D46" s="244"/>
      <c r="E46" s="244"/>
      <c r="F46" s="9"/>
    </row>
    <row r="47" spans="1:6" x14ac:dyDescent="0.25">
      <c r="A47" s="1"/>
      <c r="B47" s="243"/>
      <c r="C47" s="10"/>
      <c r="D47" s="244"/>
      <c r="E47" s="244"/>
      <c r="F47" s="9"/>
    </row>
    <row r="48" spans="1:6" x14ac:dyDescent="0.25">
      <c r="A48" s="1"/>
      <c r="B48" s="243"/>
      <c r="C48" s="10"/>
      <c r="D48" s="244"/>
      <c r="E48" s="244"/>
      <c r="F48" s="9"/>
    </row>
    <row r="49" spans="1:6" x14ac:dyDescent="0.25">
      <c r="A49" s="1"/>
      <c r="B49" s="243"/>
      <c r="C49" s="10"/>
      <c r="D49" s="244"/>
      <c r="E49" s="244"/>
      <c r="F49" s="9"/>
    </row>
    <row r="50" spans="1:6" x14ac:dyDescent="0.25">
      <c r="A50" s="1"/>
      <c r="B50" s="243"/>
      <c r="C50" s="10"/>
      <c r="D50" s="244"/>
      <c r="E50" s="244"/>
      <c r="F50" s="9"/>
    </row>
    <row r="51" spans="1:6" x14ac:dyDescent="0.25">
      <c r="A51" s="1"/>
      <c r="B51" s="243"/>
      <c r="C51" s="10"/>
      <c r="D51" s="244"/>
      <c r="E51" s="244"/>
      <c r="F51" s="9"/>
    </row>
    <row r="52" spans="1:6" x14ac:dyDescent="0.25">
      <c r="A52" s="1"/>
      <c r="B52" s="243"/>
      <c r="C52" s="10"/>
      <c r="D52" s="244"/>
      <c r="E52" s="244"/>
      <c r="F52" s="9"/>
    </row>
    <row r="53" spans="1:6" x14ac:dyDescent="0.25">
      <c r="A53" s="1"/>
      <c r="B53" s="243"/>
      <c r="C53" s="10"/>
      <c r="D53" s="244"/>
      <c r="E53" s="244"/>
      <c r="F53" s="9"/>
    </row>
    <row r="54" spans="1:6" x14ac:dyDescent="0.25">
      <c r="A54" s="1"/>
      <c r="B54" s="243"/>
      <c r="C54" s="10"/>
      <c r="D54" s="244"/>
      <c r="E54" s="244"/>
      <c r="F54" s="9"/>
    </row>
    <row r="55" spans="1:6" x14ac:dyDescent="0.25">
      <c r="A55" s="1"/>
      <c r="B55" s="243"/>
      <c r="C55" s="10"/>
      <c r="D55" s="244"/>
      <c r="E55" s="244"/>
      <c r="F55" s="9"/>
    </row>
    <row r="56" spans="1:6" x14ac:dyDescent="0.25">
      <c r="A56" s="1"/>
      <c r="B56" s="243"/>
      <c r="C56" s="10"/>
      <c r="D56" s="244"/>
      <c r="E56" s="244"/>
      <c r="F56" s="9"/>
    </row>
    <row r="57" spans="1:6" x14ac:dyDescent="0.25">
      <c r="A57" s="1"/>
      <c r="B57" s="243"/>
      <c r="C57" s="10"/>
      <c r="D57" s="244"/>
      <c r="E57" s="244"/>
      <c r="F57" s="9"/>
    </row>
    <row r="58" spans="1:6" x14ac:dyDescent="0.25">
      <c r="A58" s="1"/>
      <c r="B58" s="243"/>
      <c r="C58" s="10"/>
      <c r="D58" s="244"/>
      <c r="E58" s="244"/>
      <c r="F58" s="9"/>
    </row>
    <row r="59" spans="1:6" x14ac:dyDescent="0.25">
      <c r="A59" s="1"/>
      <c r="B59" s="243"/>
      <c r="C59" s="10"/>
      <c r="D59" s="244"/>
      <c r="E59" s="244"/>
      <c r="F59" s="9"/>
    </row>
    <row r="60" spans="1:6" x14ac:dyDescent="0.25">
      <c r="A60" s="1"/>
      <c r="B60" s="243"/>
      <c r="C60" s="10"/>
      <c r="D60" s="244"/>
      <c r="E60" s="244"/>
      <c r="F60" s="9"/>
    </row>
    <row r="61" spans="1:6" x14ac:dyDescent="0.25">
      <c r="A61" s="1"/>
      <c r="B61" s="243"/>
      <c r="C61" s="10"/>
      <c r="D61" s="244"/>
      <c r="E61" s="244"/>
      <c r="F61" s="9"/>
    </row>
    <row r="62" spans="1:6" x14ac:dyDescent="0.25">
      <c r="A62" s="1"/>
      <c r="B62" s="243"/>
      <c r="C62" s="10"/>
      <c r="D62" s="244"/>
      <c r="E62" s="244"/>
      <c r="F62" s="9"/>
    </row>
    <row r="63" spans="1:6" x14ac:dyDescent="0.25">
      <c r="A63" s="1"/>
      <c r="B63" s="243"/>
      <c r="C63" s="10"/>
      <c r="D63" s="244"/>
      <c r="E63" s="244"/>
      <c r="F63" s="9"/>
    </row>
    <row r="64" spans="1:6" x14ac:dyDescent="0.25">
      <c r="A64" s="1"/>
      <c r="B64" s="243"/>
      <c r="C64" s="10"/>
      <c r="D64" s="244"/>
      <c r="E64" s="244"/>
      <c r="F64" s="9"/>
    </row>
    <row r="65" spans="1:6" x14ac:dyDescent="0.25">
      <c r="A65" s="1"/>
      <c r="B65" s="243"/>
      <c r="C65" s="10"/>
      <c r="D65" s="244"/>
      <c r="E65" s="244"/>
      <c r="F65" s="9"/>
    </row>
    <row r="66" spans="1:6" x14ac:dyDescent="0.25">
      <c r="A66" s="1"/>
      <c r="B66" s="243"/>
      <c r="C66" s="10"/>
      <c r="D66" s="244"/>
      <c r="E66" s="244"/>
      <c r="F66" s="9"/>
    </row>
    <row r="67" spans="1:6" x14ac:dyDescent="0.25">
      <c r="A67" s="1"/>
      <c r="B67" s="243"/>
      <c r="C67" s="10"/>
      <c r="D67" s="244"/>
      <c r="E67" s="244"/>
      <c r="F67" s="9"/>
    </row>
    <row r="68" spans="1:6" x14ac:dyDescent="0.25">
      <c r="A68" s="1"/>
      <c r="B68" s="243"/>
      <c r="C68" s="10"/>
      <c r="D68" s="244"/>
      <c r="E68" s="244"/>
      <c r="F68" s="9"/>
    </row>
    <row r="69" spans="1:6" x14ac:dyDescent="0.25">
      <c r="A69" s="1"/>
      <c r="B69" s="243"/>
      <c r="C69" s="10"/>
      <c r="D69" s="244"/>
      <c r="E69" s="244"/>
      <c r="F69" s="9"/>
    </row>
    <row r="70" spans="1:6" x14ac:dyDescent="0.25">
      <c r="A70" s="1"/>
      <c r="B70" s="243"/>
      <c r="C70" s="10"/>
      <c r="D70" s="244"/>
      <c r="E70" s="244"/>
      <c r="F70" s="9"/>
    </row>
    <row r="71" spans="1:6" x14ac:dyDescent="0.25">
      <c r="A71" s="1"/>
      <c r="B71" s="243"/>
      <c r="C71" s="10"/>
      <c r="D71" s="244"/>
      <c r="E71" s="244"/>
      <c r="F71" s="9"/>
    </row>
    <row r="72" spans="1:6" x14ac:dyDescent="0.25">
      <c r="A72" s="1"/>
      <c r="B72" s="243"/>
      <c r="C72" s="10"/>
      <c r="D72" s="244"/>
      <c r="E72" s="244"/>
      <c r="F72" s="9"/>
    </row>
    <row r="73" spans="1:6" x14ac:dyDescent="0.25">
      <c r="A73" s="1"/>
      <c r="B73" s="243"/>
      <c r="C73" s="10"/>
      <c r="D73" s="244"/>
      <c r="E73" s="244"/>
      <c r="F73" s="9"/>
    </row>
    <row r="74" spans="1:6" x14ac:dyDescent="0.25">
      <c r="A74" s="1"/>
      <c r="B74" s="243"/>
      <c r="C74" s="10"/>
      <c r="D74" s="244"/>
      <c r="E74" s="244"/>
      <c r="F74" s="9"/>
    </row>
    <row r="75" spans="1:6" x14ac:dyDescent="0.25">
      <c r="A75" s="1"/>
      <c r="B75" s="243"/>
      <c r="C75" s="10"/>
      <c r="D75" s="244"/>
      <c r="E75" s="244"/>
      <c r="F75" s="9"/>
    </row>
    <row r="76" spans="1:6" x14ac:dyDescent="0.25">
      <c r="A76" s="1"/>
      <c r="B76" s="243"/>
      <c r="C76" s="10"/>
      <c r="D76" s="244"/>
      <c r="E76" s="244"/>
      <c r="F76" s="9"/>
    </row>
    <row r="77" spans="1:6" x14ac:dyDescent="0.25">
      <c r="A77" s="1"/>
      <c r="B77" s="243"/>
      <c r="C77" s="10"/>
      <c r="D77" s="244"/>
      <c r="E77" s="244"/>
      <c r="F77" s="9"/>
    </row>
    <row r="78" spans="1:6" x14ac:dyDescent="0.25">
      <c r="A78" s="1"/>
      <c r="B78" s="243"/>
      <c r="C78" s="10"/>
      <c r="D78" s="244"/>
      <c r="E78" s="244"/>
      <c r="F78" s="9"/>
    </row>
    <row r="79" spans="1:6" x14ac:dyDescent="0.25">
      <c r="A79" s="1"/>
      <c r="B79" s="243"/>
      <c r="C79" s="10"/>
      <c r="D79" s="244"/>
      <c r="E79" s="244"/>
      <c r="F79" s="9"/>
    </row>
    <row r="80" spans="1:6" x14ac:dyDescent="0.25">
      <c r="A80" s="1"/>
      <c r="B80" s="243"/>
      <c r="C80" s="10"/>
      <c r="D80" s="244"/>
      <c r="E80" s="244"/>
      <c r="F80" s="9"/>
    </row>
    <row r="81" spans="1:6" x14ac:dyDescent="0.25">
      <c r="A81" s="1"/>
      <c r="B81" s="243"/>
      <c r="C81" s="10"/>
      <c r="D81" s="244"/>
      <c r="E81" s="244"/>
      <c r="F81" s="9"/>
    </row>
    <row r="82" spans="1:6" x14ac:dyDescent="0.25">
      <c r="A82" s="1"/>
      <c r="B82" s="243"/>
      <c r="C82" s="10"/>
      <c r="D82" s="244"/>
      <c r="E82" s="244"/>
      <c r="F82" s="9"/>
    </row>
    <row r="83" spans="1:6" x14ac:dyDescent="0.25">
      <c r="A83" s="1"/>
      <c r="B83" s="243"/>
      <c r="C83" s="10"/>
      <c r="D83" s="244"/>
      <c r="E83" s="244"/>
      <c r="F83" s="9"/>
    </row>
    <row r="84" spans="1:6" x14ac:dyDescent="0.25">
      <c r="A84" s="1"/>
      <c r="B84" s="243"/>
      <c r="C84" s="10"/>
      <c r="D84" s="244"/>
      <c r="E84" s="244"/>
      <c r="F84" s="9"/>
    </row>
    <row r="85" spans="1:6" x14ac:dyDescent="0.25">
      <c r="A85" s="1"/>
      <c r="B85" s="243"/>
      <c r="C85" s="10"/>
      <c r="D85" s="244"/>
      <c r="E85" s="244"/>
      <c r="F85" s="9"/>
    </row>
    <row r="86" spans="1:6" x14ac:dyDescent="0.25">
      <c r="A86" s="1"/>
      <c r="B86" s="243"/>
      <c r="C86" s="10"/>
      <c r="D86" s="244"/>
      <c r="E86" s="244"/>
      <c r="F86" s="9"/>
    </row>
    <row r="87" spans="1:6" x14ac:dyDescent="0.25">
      <c r="A87" s="1"/>
      <c r="B87" s="243"/>
      <c r="C87" s="10"/>
      <c r="D87" s="244"/>
      <c r="E87" s="244"/>
      <c r="F87" s="9"/>
    </row>
    <row r="88" spans="1:6" x14ac:dyDescent="0.25">
      <c r="A88" s="1"/>
      <c r="B88" s="243"/>
      <c r="C88" s="10"/>
      <c r="D88" s="244"/>
      <c r="E88" s="244"/>
      <c r="F88" s="9"/>
    </row>
    <row r="89" spans="1:6" x14ac:dyDescent="0.25">
      <c r="A89" s="1"/>
      <c r="B89" s="243"/>
      <c r="C89" s="10"/>
      <c r="D89" s="244"/>
      <c r="E89" s="244"/>
      <c r="F89" s="9"/>
    </row>
    <row r="90" spans="1:6" x14ac:dyDescent="0.25">
      <c r="A90" s="1"/>
      <c r="B90" s="243"/>
      <c r="C90" s="10"/>
      <c r="D90" s="244"/>
      <c r="E90" s="244"/>
      <c r="F90" s="9"/>
    </row>
    <row r="91" spans="1:6" x14ac:dyDescent="0.25">
      <c r="A91" s="1"/>
      <c r="B91" s="243"/>
      <c r="C91" s="10"/>
      <c r="D91" s="244"/>
      <c r="E91" s="244"/>
      <c r="F91" s="9"/>
    </row>
    <row r="92" spans="1:6" x14ac:dyDescent="0.25">
      <c r="A92" s="1"/>
      <c r="B92" s="243"/>
      <c r="C92" s="10"/>
      <c r="D92" s="244"/>
      <c r="E92" s="244"/>
      <c r="F92" s="9"/>
    </row>
    <row r="93" spans="1:6" x14ac:dyDescent="0.25">
      <c r="A93" s="1"/>
      <c r="B93" s="243"/>
      <c r="C93" s="10"/>
      <c r="D93" s="244"/>
      <c r="E93" s="244"/>
      <c r="F93" s="9"/>
    </row>
    <row r="94" spans="1:6" x14ac:dyDescent="0.25">
      <c r="A94" s="1"/>
      <c r="B94" s="243"/>
      <c r="C94" s="10"/>
      <c r="D94" s="244"/>
      <c r="E94" s="244"/>
      <c r="F94" s="9"/>
    </row>
    <row r="95" spans="1:6" x14ac:dyDescent="0.25">
      <c r="A95" s="1"/>
      <c r="B95" s="243"/>
      <c r="C95" s="10"/>
      <c r="D95" s="244"/>
      <c r="E95" s="244"/>
      <c r="F95" s="9"/>
    </row>
    <row r="96" spans="1:6" x14ac:dyDescent="0.25">
      <c r="A96" s="1"/>
      <c r="B96" s="243"/>
      <c r="C96" s="10"/>
      <c r="D96" s="244"/>
      <c r="E96" s="244"/>
      <c r="F96" s="9"/>
    </row>
    <row r="97" spans="1:6" x14ac:dyDescent="0.25">
      <c r="A97" s="1"/>
      <c r="B97" s="243"/>
      <c r="C97" s="10"/>
      <c r="D97" s="244"/>
      <c r="E97" s="244"/>
      <c r="F97" s="9"/>
    </row>
    <row r="98" spans="1:6" x14ac:dyDescent="0.25">
      <c r="A98" s="1"/>
      <c r="B98" s="243"/>
      <c r="C98" s="10"/>
      <c r="D98" s="244"/>
      <c r="E98" s="244"/>
      <c r="F98" s="9"/>
    </row>
    <row r="99" spans="1:6" x14ac:dyDescent="0.25">
      <c r="A99" s="1"/>
      <c r="B99" s="243"/>
      <c r="C99" s="10"/>
      <c r="D99" s="244"/>
      <c r="E99" s="244"/>
      <c r="F99" s="9"/>
    </row>
    <row r="100" spans="1:6" x14ac:dyDescent="0.25">
      <c r="A100" s="1"/>
      <c r="B100" s="243"/>
      <c r="C100" s="10"/>
      <c r="D100" s="244"/>
      <c r="E100" s="244"/>
      <c r="F100" s="9"/>
    </row>
    <row r="101" spans="1:6" x14ac:dyDescent="0.25">
      <c r="A101" s="1"/>
      <c r="B101" s="243"/>
      <c r="C101" s="10"/>
      <c r="D101" s="244"/>
      <c r="E101" s="244"/>
      <c r="F101" s="9"/>
    </row>
    <row r="102" spans="1:6" x14ac:dyDescent="0.25">
      <c r="A102" s="1"/>
      <c r="B102" s="243"/>
      <c r="C102" s="10"/>
      <c r="D102" s="244"/>
      <c r="E102" s="244"/>
      <c r="F102" s="9"/>
    </row>
    <row r="103" spans="1:6" x14ac:dyDescent="0.25">
      <c r="A103" s="1"/>
      <c r="B103" s="243"/>
      <c r="C103" s="10"/>
      <c r="D103" s="244"/>
      <c r="E103" s="244"/>
      <c r="F103" s="9"/>
    </row>
    <row r="104" spans="1:6" x14ac:dyDescent="0.25">
      <c r="A104" s="1"/>
      <c r="B104" s="243"/>
      <c r="C104" s="10"/>
      <c r="D104" s="244"/>
      <c r="E104" s="244"/>
      <c r="F104" s="9"/>
    </row>
    <row r="105" spans="1:6" x14ac:dyDescent="0.25">
      <c r="A105" s="1"/>
      <c r="B105" s="243"/>
      <c r="C105" s="10"/>
      <c r="D105" s="244"/>
      <c r="E105" s="244"/>
      <c r="F105" s="9"/>
    </row>
    <row r="106" spans="1:6" x14ac:dyDescent="0.25">
      <c r="A106" s="1"/>
      <c r="B106" s="243"/>
      <c r="C106" s="10"/>
      <c r="D106" s="244"/>
      <c r="E106" s="244"/>
      <c r="F106" s="9"/>
    </row>
    <row r="107" spans="1:6" x14ac:dyDescent="0.25">
      <c r="A107" s="1"/>
      <c r="B107" s="243"/>
      <c r="C107" s="10"/>
      <c r="D107" s="244"/>
      <c r="E107" s="244"/>
      <c r="F107" s="9"/>
    </row>
    <row r="108" spans="1:6" x14ac:dyDescent="0.25">
      <c r="A108" s="1"/>
      <c r="B108" s="243"/>
      <c r="C108" s="10"/>
      <c r="D108" s="244"/>
      <c r="E108" s="244"/>
      <c r="F108" s="9"/>
    </row>
    <row r="109" spans="1:6" x14ac:dyDescent="0.25">
      <c r="A109" s="1"/>
      <c r="B109" s="243"/>
      <c r="C109" s="10"/>
      <c r="D109" s="244"/>
      <c r="E109" s="244"/>
      <c r="F109" s="9"/>
    </row>
    <row r="110" spans="1:6" x14ac:dyDescent="0.25">
      <c r="A110" s="1"/>
      <c r="B110" s="243"/>
      <c r="C110" s="10"/>
      <c r="D110" s="244"/>
      <c r="E110" s="244"/>
      <c r="F110" s="9"/>
    </row>
    <row r="111" spans="1:6" x14ac:dyDescent="0.25">
      <c r="A111" s="1"/>
      <c r="B111" s="243"/>
      <c r="C111" s="10"/>
      <c r="D111" s="244"/>
      <c r="E111" s="244"/>
      <c r="F111" s="9"/>
    </row>
    <row r="112" spans="1:6" x14ac:dyDescent="0.25">
      <c r="A112" s="1"/>
      <c r="B112" s="243"/>
      <c r="C112" s="10"/>
      <c r="D112" s="244"/>
      <c r="E112" s="244"/>
      <c r="F112" s="9"/>
    </row>
    <row r="113" spans="1:6" x14ac:dyDescent="0.25">
      <c r="A113" s="1"/>
      <c r="B113" s="243"/>
      <c r="C113" s="10"/>
      <c r="D113" s="244"/>
      <c r="E113" s="244"/>
      <c r="F113" s="9"/>
    </row>
    <row r="114" spans="1:6" x14ac:dyDescent="0.25">
      <c r="A114" s="1"/>
      <c r="B114" s="243"/>
      <c r="C114" s="10"/>
      <c r="D114" s="244"/>
      <c r="E114" s="244"/>
      <c r="F114" s="9"/>
    </row>
    <row r="115" spans="1:6" x14ac:dyDescent="0.25">
      <c r="A115" s="1"/>
      <c r="B115" s="243"/>
      <c r="C115" s="10"/>
      <c r="D115" s="244"/>
      <c r="E115" s="244"/>
      <c r="F115" s="9"/>
    </row>
    <row r="116" spans="1:6" x14ac:dyDescent="0.25">
      <c r="A116" s="1"/>
      <c r="B116" s="243"/>
      <c r="C116" s="10"/>
      <c r="D116" s="244"/>
      <c r="E116" s="244"/>
      <c r="F116" s="9"/>
    </row>
    <row r="117" spans="1:6" x14ac:dyDescent="0.25">
      <c r="A117" s="1"/>
      <c r="B117" s="243"/>
      <c r="C117" s="10"/>
      <c r="D117" s="244"/>
      <c r="E117" s="244"/>
      <c r="F117" s="9"/>
    </row>
    <row r="118" spans="1:6" x14ac:dyDescent="0.25">
      <c r="A118" s="1"/>
      <c r="B118" s="243"/>
      <c r="C118" s="10"/>
      <c r="D118" s="244"/>
      <c r="E118" s="244"/>
      <c r="F118" s="9"/>
    </row>
    <row r="119" spans="1:6" x14ac:dyDescent="0.25">
      <c r="A119" s="1"/>
      <c r="B119" s="243"/>
      <c r="C119" s="10"/>
      <c r="D119" s="244"/>
      <c r="E119" s="244"/>
      <c r="F119" s="9"/>
    </row>
    <row r="120" spans="1:6" x14ac:dyDescent="0.25">
      <c r="A120" s="1"/>
      <c r="B120" s="243"/>
      <c r="C120" s="10"/>
      <c r="D120" s="244"/>
      <c r="E120" s="244"/>
      <c r="F120" s="9"/>
    </row>
    <row r="121" spans="1:6" x14ac:dyDescent="0.25">
      <c r="A121" s="1"/>
      <c r="B121" s="243"/>
      <c r="C121" s="10"/>
      <c r="D121" s="244"/>
      <c r="E121" s="244"/>
      <c r="F121" s="9"/>
    </row>
    <row r="122" spans="1:6" x14ac:dyDescent="0.25">
      <c r="A122" s="1"/>
      <c r="B122" s="243"/>
      <c r="C122" s="10"/>
      <c r="D122" s="244"/>
      <c r="E122" s="244"/>
      <c r="F122" s="9"/>
    </row>
    <row r="123" spans="1:6" x14ac:dyDescent="0.25">
      <c r="A123" s="1"/>
      <c r="B123" s="243"/>
      <c r="C123" s="10"/>
      <c r="D123" s="244"/>
      <c r="E123" s="244"/>
      <c r="F123" s="9"/>
    </row>
    <row r="124" spans="1:6" x14ac:dyDescent="0.25">
      <c r="A124" s="1"/>
      <c r="B124" s="243"/>
      <c r="C124" s="10"/>
      <c r="D124" s="244"/>
      <c r="E124" s="244"/>
      <c r="F124" s="9"/>
    </row>
    <row r="125" spans="1:6" x14ac:dyDescent="0.25">
      <c r="A125" s="1"/>
      <c r="B125" s="243"/>
      <c r="C125" s="10"/>
      <c r="D125" s="244"/>
      <c r="E125" s="244"/>
      <c r="F125" s="9"/>
    </row>
    <row r="126" spans="1:6" x14ac:dyDescent="0.25">
      <c r="A126" s="1"/>
      <c r="B126" s="243"/>
      <c r="C126" s="10"/>
      <c r="D126" s="244"/>
      <c r="E126" s="244"/>
      <c r="F126" s="9"/>
    </row>
    <row r="127" spans="1:6" x14ac:dyDescent="0.25">
      <c r="A127" s="1"/>
      <c r="B127" s="243"/>
      <c r="C127" s="10"/>
      <c r="D127" s="244"/>
      <c r="E127" s="244"/>
      <c r="F127" s="9"/>
    </row>
    <row r="128" spans="1:6" x14ac:dyDescent="0.25">
      <c r="A128" s="1"/>
      <c r="B128" s="243"/>
      <c r="C128" s="10"/>
      <c r="D128" s="244"/>
      <c r="E128" s="244"/>
      <c r="F128" s="9"/>
    </row>
    <row r="129" spans="1:6" x14ac:dyDescent="0.25">
      <c r="A129" s="1"/>
      <c r="B129" s="243"/>
      <c r="C129" s="10"/>
      <c r="D129" s="244"/>
      <c r="E129" s="244"/>
      <c r="F129" s="9"/>
    </row>
    <row r="130" spans="1:6" x14ac:dyDescent="0.25">
      <c r="A130" s="1"/>
      <c r="B130" s="243"/>
      <c r="C130" s="10"/>
      <c r="D130" s="244"/>
      <c r="E130" s="244"/>
      <c r="F130" s="9"/>
    </row>
    <row r="131" spans="1:6" x14ac:dyDescent="0.25">
      <c r="A131" s="1"/>
      <c r="B131" s="243"/>
      <c r="C131" s="10"/>
      <c r="D131" s="244"/>
      <c r="E131" s="244"/>
      <c r="F131" s="9"/>
    </row>
    <row r="132" spans="1:6" x14ac:dyDescent="0.25">
      <c r="A132" s="1"/>
      <c r="B132" s="243"/>
      <c r="C132" s="10"/>
      <c r="D132" s="244"/>
      <c r="E132" s="244"/>
      <c r="F132" s="9"/>
    </row>
    <row r="133" spans="1:6" x14ac:dyDescent="0.25">
      <c r="A133" s="1"/>
      <c r="B133" s="243"/>
      <c r="C133" s="10"/>
      <c r="D133" s="244"/>
      <c r="E133" s="244"/>
      <c r="F133" s="9"/>
    </row>
    <row r="134" spans="1:6" x14ac:dyDescent="0.25">
      <c r="A134" s="1"/>
      <c r="B134" s="243"/>
      <c r="C134" s="10"/>
      <c r="D134" s="244"/>
      <c r="E134" s="244"/>
      <c r="F134" s="9"/>
    </row>
    <row r="135" spans="1:6" x14ac:dyDescent="0.25">
      <c r="A135" s="1"/>
      <c r="B135" s="243"/>
      <c r="C135" s="10"/>
      <c r="D135" s="244"/>
      <c r="E135" s="244"/>
      <c r="F135" s="9"/>
    </row>
    <row r="136" spans="1:6" x14ac:dyDescent="0.25">
      <c r="A136" s="1"/>
      <c r="B136" s="243"/>
      <c r="C136" s="10"/>
      <c r="D136" s="244"/>
      <c r="E136" s="244"/>
      <c r="F136" s="9"/>
    </row>
    <row r="137" spans="1:6" x14ac:dyDescent="0.25">
      <c r="A137" s="1"/>
      <c r="B137" s="243"/>
      <c r="C137" s="10"/>
      <c r="D137" s="244"/>
      <c r="E137" s="244"/>
      <c r="F137" s="9"/>
    </row>
    <row r="138" spans="1:6" x14ac:dyDescent="0.25">
      <c r="A138" s="1"/>
      <c r="B138" s="243"/>
      <c r="C138" s="10"/>
      <c r="D138" s="244"/>
      <c r="E138" s="244"/>
      <c r="F138" s="9"/>
    </row>
    <row r="139" spans="1:6" x14ac:dyDescent="0.25">
      <c r="A139" s="1"/>
      <c r="B139" s="243"/>
      <c r="C139" s="10"/>
      <c r="D139" s="244"/>
      <c r="E139" s="244"/>
      <c r="F139" s="9"/>
    </row>
    <row r="140" spans="1:6" x14ac:dyDescent="0.25">
      <c r="A140" s="1"/>
      <c r="B140" s="243"/>
      <c r="C140" s="10"/>
      <c r="D140" s="244"/>
      <c r="E140" s="244"/>
      <c r="F140" s="9"/>
    </row>
    <row r="141" spans="1:6" x14ac:dyDescent="0.25">
      <c r="A141" s="1"/>
      <c r="B141" s="243"/>
      <c r="C141" s="10"/>
      <c r="D141" s="244"/>
      <c r="E141" s="244"/>
      <c r="F141" s="9"/>
    </row>
    <row r="142" spans="1:6" x14ac:dyDescent="0.25">
      <c r="A142" s="1"/>
      <c r="B142" s="243"/>
      <c r="C142" s="10"/>
      <c r="D142" s="244"/>
      <c r="E142" s="244"/>
      <c r="F142" s="9"/>
    </row>
    <row r="143" spans="1:6" x14ac:dyDescent="0.25">
      <c r="A143" s="1"/>
      <c r="B143" s="243"/>
      <c r="C143" s="10"/>
      <c r="D143" s="244"/>
      <c r="E143" s="244"/>
      <c r="F143" s="9"/>
    </row>
    <row r="144" spans="1:6" x14ac:dyDescent="0.25">
      <c r="A144" s="1"/>
      <c r="B144" s="243"/>
      <c r="C144" s="10"/>
      <c r="D144" s="244"/>
      <c r="E144" s="244"/>
      <c r="F144" s="9"/>
    </row>
    <row r="145" spans="1:6" x14ac:dyDescent="0.25">
      <c r="A145" s="1"/>
      <c r="B145" s="243"/>
      <c r="C145" s="10"/>
      <c r="D145" s="244"/>
      <c r="E145" s="244"/>
      <c r="F145" s="9"/>
    </row>
    <row r="146" spans="1:6" x14ac:dyDescent="0.25">
      <c r="A146" s="1"/>
      <c r="B146" s="243"/>
      <c r="C146" s="10"/>
      <c r="D146" s="244"/>
      <c r="E146" s="244"/>
      <c r="F146" s="9"/>
    </row>
    <row r="147" spans="1:6" x14ac:dyDescent="0.25">
      <c r="A147" s="1"/>
      <c r="B147" s="243"/>
      <c r="C147" s="10"/>
      <c r="D147" s="244"/>
      <c r="E147" s="244"/>
      <c r="F147" s="9"/>
    </row>
    <row r="148" spans="1:6" x14ac:dyDescent="0.25">
      <c r="A148" s="1"/>
      <c r="B148" s="243"/>
      <c r="C148" s="10"/>
      <c r="D148" s="244"/>
      <c r="E148" s="244"/>
      <c r="F148" s="9"/>
    </row>
    <row r="149" spans="1:6" x14ac:dyDescent="0.25">
      <c r="A149" s="1"/>
      <c r="B149" s="243"/>
      <c r="C149" s="10"/>
      <c r="D149" s="244"/>
      <c r="E149" s="244"/>
      <c r="F149" s="9"/>
    </row>
    <row r="150" spans="1:6" x14ac:dyDescent="0.25">
      <c r="A150" s="1"/>
      <c r="B150" s="243"/>
      <c r="C150" s="10"/>
      <c r="D150" s="244"/>
      <c r="E150" s="244"/>
      <c r="F150" s="9"/>
    </row>
    <row r="151" spans="1:6" x14ac:dyDescent="0.25">
      <c r="A151" s="1"/>
      <c r="B151" s="243"/>
      <c r="C151" s="10"/>
      <c r="D151" s="244"/>
      <c r="E151" s="244"/>
      <c r="F151" s="9"/>
    </row>
    <row r="152" spans="1:6" x14ac:dyDescent="0.25">
      <c r="A152" s="1"/>
      <c r="B152" s="243"/>
      <c r="C152" s="10"/>
      <c r="D152" s="244"/>
      <c r="E152" s="244"/>
      <c r="F152" s="9"/>
    </row>
    <row r="153" spans="1:6" x14ac:dyDescent="0.25">
      <c r="A153" s="1"/>
      <c r="B153" s="243"/>
      <c r="C153" s="10"/>
      <c r="D153" s="244"/>
      <c r="E153" s="244"/>
      <c r="F153" s="9"/>
    </row>
    <row r="154" spans="1:6" x14ac:dyDescent="0.25">
      <c r="A154" s="1"/>
      <c r="B154" s="243"/>
      <c r="C154" s="10"/>
      <c r="D154" s="244"/>
      <c r="E154" s="244"/>
      <c r="F154" s="9"/>
    </row>
    <row r="155" spans="1:6" x14ac:dyDescent="0.25">
      <c r="A155" s="1"/>
      <c r="B155" s="243"/>
      <c r="C155" s="10"/>
      <c r="D155" s="244"/>
      <c r="E155" s="244"/>
      <c r="F155" s="9"/>
    </row>
    <row r="156" spans="1:6" x14ac:dyDescent="0.25">
      <c r="A156" s="1"/>
      <c r="B156" s="243"/>
      <c r="C156" s="10"/>
      <c r="D156" s="244"/>
      <c r="E156" s="244"/>
      <c r="F156" s="9"/>
    </row>
    <row r="157" spans="1:6" x14ac:dyDescent="0.25">
      <c r="A157" s="1"/>
      <c r="B157" s="243"/>
      <c r="C157" s="10"/>
      <c r="D157" s="244"/>
      <c r="E157" s="244"/>
      <c r="F157" s="9"/>
    </row>
    <row r="158" spans="1:6" x14ac:dyDescent="0.25">
      <c r="A158" s="1"/>
      <c r="B158" s="243"/>
      <c r="C158" s="10"/>
      <c r="D158" s="244"/>
      <c r="E158" s="244"/>
      <c r="F158" s="9"/>
    </row>
    <row r="159" spans="1:6" x14ac:dyDescent="0.25">
      <c r="A159" s="1"/>
      <c r="B159" s="243"/>
      <c r="C159" s="10"/>
      <c r="D159" s="244"/>
      <c r="E159" s="244"/>
      <c r="F159" s="9"/>
    </row>
    <row r="160" spans="1:6" x14ac:dyDescent="0.25">
      <c r="A160" s="1"/>
      <c r="B160" s="243"/>
      <c r="C160" s="10"/>
      <c r="D160" s="244"/>
      <c r="E160" s="244"/>
      <c r="F160" s="9"/>
    </row>
    <row r="161" spans="1:6" x14ac:dyDescent="0.25">
      <c r="A161" s="1"/>
      <c r="B161" s="243"/>
      <c r="C161" s="10"/>
      <c r="D161" s="244"/>
      <c r="E161" s="244"/>
      <c r="F161" s="9"/>
    </row>
    <row r="162" spans="1:6" x14ac:dyDescent="0.25">
      <c r="A162" s="1"/>
      <c r="B162" s="243"/>
      <c r="C162" s="10"/>
      <c r="D162" s="244"/>
      <c r="E162" s="244"/>
      <c r="F162" s="9"/>
    </row>
    <row r="163" spans="1:6" x14ac:dyDescent="0.25">
      <c r="A163" s="1"/>
      <c r="B163" s="243"/>
      <c r="C163" s="10"/>
      <c r="D163" s="244"/>
      <c r="E163" s="244"/>
      <c r="F163" s="9"/>
    </row>
    <row r="164" spans="1:6" x14ac:dyDescent="0.25">
      <c r="A164" s="1"/>
      <c r="B164" s="243"/>
      <c r="C164" s="10"/>
      <c r="D164" s="244"/>
      <c r="E164" s="244"/>
      <c r="F164" s="9"/>
    </row>
    <row r="165" spans="1:6" x14ac:dyDescent="0.25">
      <c r="A165" s="1"/>
      <c r="B165" s="243"/>
      <c r="C165" s="10"/>
      <c r="D165" s="244"/>
      <c r="E165" s="244"/>
      <c r="F165" s="9"/>
    </row>
    <row r="166" spans="1:6" x14ac:dyDescent="0.25">
      <c r="A166" s="1"/>
      <c r="B166" s="243"/>
      <c r="C166" s="10"/>
      <c r="D166" s="244"/>
      <c r="E166" s="244"/>
      <c r="F166" s="9"/>
    </row>
    <row r="167" spans="1:6" x14ac:dyDescent="0.25">
      <c r="A167" s="1"/>
      <c r="B167" s="243"/>
      <c r="C167" s="10"/>
      <c r="D167" s="244"/>
      <c r="E167" s="244"/>
      <c r="F167" s="9"/>
    </row>
    <row r="168" spans="1:6" x14ac:dyDescent="0.25">
      <c r="A168" s="1"/>
      <c r="B168" s="243"/>
      <c r="C168" s="10"/>
      <c r="D168" s="244"/>
      <c r="E168" s="244"/>
      <c r="F168" s="9"/>
    </row>
    <row r="169" spans="1:6" x14ac:dyDescent="0.25">
      <c r="A169" s="1"/>
      <c r="B169" s="243"/>
      <c r="C169" s="10"/>
      <c r="D169" s="244"/>
      <c r="E169" s="244"/>
      <c r="F169" s="9"/>
    </row>
    <row r="170" spans="1:6" x14ac:dyDescent="0.25">
      <c r="A170" s="1"/>
      <c r="B170" s="243"/>
      <c r="C170" s="10"/>
      <c r="D170" s="244"/>
      <c r="E170" s="244"/>
      <c r="F170" s="9"/>
    </row>
    <row r="171" spans="1:6" x14ac:dyDescent="0.25">
      <c r="A171" s="1"/>
      <c r="B171" s="243"/>
      <c r="C171" s="10"/>
      <c r="D171" s="244"/>
      <c r="E171" s="244"/>
      <c r="F171" s="9"/>
    </row>
    <row r="172" spans="1:6" x14ac:dyDescent="0.25">
      <c r="A172" s="1"/>
      <c r="B172" s="243"/>
      <c r="C172" s="10"/>
      <c r="D172" s="244"/>
      <c r="E172" s="244"/>
      <c r="F172" s="9"/>
    </row>
    <row r="173" spans="1:6" x14ac:dyDescent="0.25">
      <c r="A173" s="1"/>
      <c r="B173" s="243"/>
      <c r="C173" s="10"/>
      <c r="D173" s="244"/>
      <c r="E173" s="244"/>
      <c r="F173" s="9"/>
    </row>
    <row r="174" spans="1:6" x14ac:dyDescent="0.25">
      <c r="A174" s="1"/>
      <c r="B174" s="243"/>
      <c r="C174" s="10"/>
      <c r="D174" s="244"/>
      <c r="E174" s="244"/>
      <c r="F174" s="9"/>
    </row>
    <row r="175" spans="1:6" x14ac:dyDescent="0.25">
      <c r="A175" s="1"/>
      <c r="B175" s="243"/>
      <c r="C175" s="10"/>
      <c r="D175" s="244"/>
      <c r="E175" s="244"/>
      <c r="F175" s="9"/>
    </row>
    <row r="176" spans="1:6" x14ac:dyDescent="0.25">
      <c r="A176" s="1"/>
      <c r="B176" s="243"/>
      <c r="C176" s="10"/>
      <c r="D176" s="244"/>
      <c r="E176" s="244"/>
      <c r="F176" s="9"/>
    </row>
    <row r="177" spans="1:6" x14ac:dyDescent="0.25">
      <c r="A177" s="1"/>
      <c r="B177" s="243"/>
      <c r="C177" s="10"/>
      <c r="D177" s="244"/>
      <c r="E177" s="244"/>
      <c r="F177" s="9"/>
    </row>
    <row r="178" spans="1:6" x14ac:dyDescent="0.25">
      <c r="A178" s="1"/>
      <c r="B178" s="243"/>
      <c r="C178" s="10"/>
      <c r="D178" s="244"/>
      <c r="E178" s="244"/>
      <c r="F178" s="9"/>
    </row>
    <row r="179" spans="1:6" x14ac:dyDescent="0.25">
      <c r="A179" s="1"/>
      <c r="B179" s="243"/>
      <c r="C179" s="10"/>
      <c r="D179" s="244"/>
      <c r="E179" s="244"/>
      <c r="F179" s="9"/>
    </row>
    <row r="180" spans="1:6" x14ac:dyDescent="0.25">
      <c r="A180" s="1"/>
      <c r="B180" s="243"/>
      <c r="C180" s="10"/>
      <c r="D180" s="244"/>
      <c r="E180" s="244"/>
      <c r="F180" s="9"/>
    </row>
    <row r="181" spans="1:6" x14ac:dyDescent="0.25">
      <c r="A181" s="1"/>
      <c r="B181" s="243"/>
      <c r="C181" s="10"/>
      <c r="D181" s="244"/>
      <c r="E181" s="244"/>
      <c r="F181" s="9"/>
    </row>
    <row r="182" spans="1:6" x14ac:dyDescent="0.25">
      <c r="A182" s="1"/>
      <c r="B182" s="243"/>
      <c r="C182" s="10"/>
      <c r="D182" s="244"/>
      <c r="E182" s="244"/>
      <c r="F182" s="9"/>
    </row>
    <row r="183" spans="1:6" x14ac:dyDescent="0.25">
      <c r="A183" s="1"/>
      <c r="B183" s="243"/>
      <c r="C183" s="10"/>
      <c r="D183" s="244"/>
      <c r="E183" s="244"/>
      <c r="F183" s="9"/>
    </row>
    <row r="184" spans="1:6" x14ac:dyDescent="0.25">
      <c r="A184" s="1"/>
      <c r="B184" s="243"/>
      <c r="C184" s="10"/>
      <c r="D184" s="244"/>
      <c r="E184" s="244"/>
      <c r="F184" s="9"/>
    </row>
    <row r="185" spans="1:6" x14ac:dyDescent="0.25">
      <c r="A185" s="1"/>
      <c r="B185" s="243"/>
      <c r="C185" s="10"/>
      <c r="D185" s="244"/>
      <c r="E185" s="244"/>
      <c r="F185" s="9"/>
    </row>
    <row r="186" spans="1:6" x14ac:dyDescent="0.25">
      <c r="A186" s="1"/>
      <c r="B186" s="243"/>
      <c r="C186" s="10"/>
      <c r="D186" s="244"/>
      <c r="E186" s="244"/>
      <c r="F186" s="9"/>
    </row>
    <row r="187" spans="1:6" x14ac:dyDescent="0.25">
      <c r="A187" s="1"/>
      <c r="B187" s="243"/>
      <c r="C187" s="10"/>
      <c r="D187" s="244"/>
      <c r="E187" s="244"/>
      <c r="F187" s="9"/>
    </row>
    <row r="188" spans="1:6" x14ac:dyDescent="0.25">
      <c r="A188" s="1"/>
      <c r="B188" s="243"/>
      <c r="C188" s="10"/>
      <c r="D188" s="244"/>
      <c r="E188" s="244"/>
      <c r="F188" s="9"/>
    </row>
    <row r="189" spans="1:6" x14ac:dyDescent="0.25">
      <c r="A189" s="1"/>
      <c r="B189" s="243"/>
      <c r="C189" s="10"/>
      <c r="D189" s="244"/>
      <c r="E189" s="244"/>
      <c r="F189" s="9"/>
    </row>
    <row r="190" spans="1:6" x14ac:dyDescent="0.25">
      <c r="A190" s="1"/>
      <c r="B190" s="243"/>
      <c r="C190" s="10"/>
      <c r="D190" s="244"/>
      <c r="E190" s="244"/>
      <c r="F190" s="9"/>
    </row>
    <row r="191" spans="1:6" x14ac:dyDescent="0.25">
      <c r="A191" s="1"/>
      <c r="B191" s="243"/>
      <c r="C191" s="10"/>
      <c r="D191" s="244"/>
      <c r="E191" s="244"/>
      <c r="F191" s="9"/>
    </row>
    <row r="192" spans="1:6" x14ac:dyDescent="0.25">
      <c r="A192" s="1"/>
      <c r="B192" s="243"/>
      <c r="C192" s="10"/>
      <c r="D192" s="244"/>
      <c r="E192" s="244"/>
      <c r="F192" s="9"/>
    </row>
    <row r="193" spans="1:6" x14ac:dyDescent="0.25">
      <c r="A193" s="1"/>
      <c r="B193" s="243"/>
      <c r="C193" s="10"/>
      <c r="D193" s="244"/>
      <c r="E193" s="244"/>
      <c r="F193" s="9"/>
    </row>
    <row r="194" spans="1:6" x14ac:dyDescent="0.25">
      <c r="A194" s="1"/>
      <c r="B194" s="243"/>
      <c r="C194" s="10"/>
      <c r="D194" s="244"/>
      <c r="E194" s="244"/>
      <c r="F194" s="9"/>
    </row>
    <row r="195" spans="1:6" x14ac:dyDescent="0.25">
      <c r="A195" s="1"/>
      <c r="B195" s="243"/>
      <c r="C195" s="10"/>
      <c r="D195" s="244"/>
      <c r="E195" s="244"/>
      <c r="F195" s="9"/>
    </row>
    <row r="196" spans="1:6" x14ac:dyDescent="0.25">
      <c r="A196" s="1"/>
      <c r="B196" s="243"/>
      <c r="C196" s="10"/>
      <c r="D196" s="244"/>
      <c r="E196" s="244"/>
      <c r="F196" s="9"/>
    </row>
    <row r="197" spans="1:6" x14ac:dyDescent="0.25">
      <c r="A197" s="1"/>
      <c r="B197" s="243"/>
      <c r="C197" s="10"/>
      <c r="D197" s="244"/>
      <c r="E197" s="244"/>
      <c r="F197" s="9"/>
    </row>
    <row r="198" spans="1:6" x14ac:dyDescent="0.25">
      <c r="A198" s="1"/>
      <c r="B198" s="243"/>
      <c r="C198" s="10"/>
      <c r="D198" s="244"/>
      <c r="E198" s="244"/>
      <c r="F198" s="9"/>
    </row>
    <row r="199" spans="1:6" x14ac:dyDescent="0.25">
      <c r="A199" s="1"/>
      <c r="B199" s="243"/>
      <c r="C199" s="10"/>
      <c r="D199" s="244"/>
      <c r="E199" s="244"/>
      <c r="F199" s="9"/>
    </row>
    <row r="200" spans="1:6" x14ac:dyDescent="0.25">
      <c r="A200" s="1"/>
      <c r="B200" s="243"/>
      <c r="C200" s="10"/>
      <c r="D200" s="244"/>
      <c r="E200" s="244"/>
      <c r="F200" s="9"/>
    </row>
    <row r="201" spans="1:6" x14ac:dyDescent="0.25">
      <c r="A201" s="1"/>
      <c r="B201" s="243"/>
      <c r="C201" s="10"/>
      <c r="D201" s="244"/>
      <c r="E201" s="244"/>
      <c r="F201" s="9"/>
    </row>
    <row r="202" spans="1:6" x14ac:dyDescent="0.25">
      <c r="A202" s="1"/>
      <c r="B202" s="243"/>
      <c r="C202" s="10"/>
      <c r="D202" s="244"/>
      <c r="E202" s="244"/>
      <c r="F202" s="9"/>
    </row>
    <row r="203" spans="1:6" x14ac:dyDescent="0.25">
      <c r="A203" s="1"/>
      <c r="B203" s="243"/>
      <c r="C203" s="10"/>
      <c r="D203" s="244"/>
      <c r="E203" s="244"/>
      <c r="F203" s="9"/>
    </row>
    <row r="204" spans="1:6" x14ac:dyDescent="0.25">
      <c r="A204" s="1"/>
      <c r="B204" s="243"/>
      <c r="C204" s="10"/>
      <c r="D204" s="244"/>
      <c r="E204" s="244"/>
      <c r="F204" s="9"/>
    </row>
    <row r="205" spans="1:6" x14ac:dyDescent="0.25">
      <c r="A205" s="1"/>
      <c r="B205" s="243"/>
      <c r="C205" s="10"/>
      <c r="D205" s="244"/>
      <c r="E205" s="244"/>
      <c r="F205" s="9"/>
    </row>
    <row r="206" spans="1:6" x14ac:dyDescent="0.25">
      <c r="A206" s="1"/>
      <c r="B206" s="243"/>
      <c r="C206" s="10"/>
      <c r="D206" s="244"/>
      <c r="E206" s="244"/>
      <c r="F206" s="9"/>
    </row>
    <row r="207" spans="1:6" x14ac:dyDescent="0.25">
      <c r="A207" s="1"/>
      <c r="B207" s="243"/>
      <c r="C207" s="10"/>
      <c r="D207" s="244"/>
      <c r="E207" s="244"/>
      <c r="F207" s="9"/>
    </row>
    <row r="208" spans="1:6" x14ac:dyDescent="0.25">
      <c r="A208" s="1"/>
      <c r="B208" s="243"/>
      <c r="C208" s="10"/>
      <c r="D208" s="244"/>
      <c r="E208" s="244"/>
      <c r="F208" s="9"/>
    </row>
    <row r="209" spans="1:6" x14ac:dyDescent="0.25">
      <c r="A209" s="1"/>
      <c r="B209" s="243"/>
      <c r="C209" s="10"/>
      <c r="D209" s="244"/>
      <c r="E209" s="244"/>
      <c r="F209" s="9"/>
    </row>
    <row r="210" spans="1:6" x14ac:dyDescent="0.25">
      <c r="A210" s="1"/>
      <c r="B210" s="243"/>
      <c r="C210" s="10"/>
      <c r="D210" s="244"/>
      <c r="E210" s="244"/>
      <c r="F210" s="9"/>
    </row>
    <row r="211" spans="1:6" x14ac:dyDescent="0.25">
      <c r="A211" s="1"/>
      <c r="B211" s="243"/>
      <c r="C211" s="10"/>
      <c r="D211" s="244"/>
      <c r="E211" s="244"/>
      <c r="F211" s="9"/>
    </row>
    <row r="212" spans="1:6" x14ac:dyDescent="0.25">
      <c r="A212" s="1"/>
      <c r="B212" s="243"/>
      <c r="C212" s="10"/>
      <c r="D212" s="244"/>
      <c r="E212" s="244"/>
      <c r="F212" s="9"/>
    </row>
    <row r="213" spans="1:6" x14ac:dyDescent="0.25">
      <c r="A213" s="1"/>
      <c r="B213" s="243"/>
      <c r="C213" s="10"/>
      <c r="D213" s="244"/>
      <c r="E213" s="244"/>
      <c r="F213" s="9"/>
    </row>
    <row r="214" spans="1:6" x14ac:dyDescent="0.25">
      <c r="A214" s="1"/>
      <c r="B214" s="243"/>
      <c r="C214" s="10"/>
      <c r="D214" s="244"/>
      <c r="E214" s="244"/>
      <c r="F214" s="9"/>
    </row>
    <row r="215" spans="1:6" x14ac:dyDescent="0.25">
      <c r="A215" s="1"/>
      <c r="B215" s="243"/>
      <c r="C215" s="10"/>
      <c r="D215" s="244"/>
      <c r="E215" s="244"/>
      <c r="F215" s="9"/>
    </row>
    <row r="216" spans="1:6" x14ac:dyDescent="0.25">
      <c r="A216" s="1"/>
      <c r="B216" s="243"/>
      <c r="C216" s="10"/>
      <c r="D216" s="244"/>
      <c r="E216" s="244"/>
      <c r="F216" s="9"/>
    </row>
    <row r="217" spans="1:6" x14ac:dyDescent="0.25">
      <c r="A217" s="1"/>
      <c r="B217" s="243"/>
      <c r="C217" s="10"/>
      <c r="D217" s="244"/>
      <c r="E217" s="244"/>
      <c r="F217" s="9"/>
    </row>
    <row r="218" spans="1:6" x14ac:dyDescent="0.25">
      <c r="A218" s="1"/>
      <c r="B218" s="243"/>
      <c r="C218" s="10"/>
      <c r="D218" s="244"/>
      <c r="E218" s="244"/>
      <c r="F218" s="9"/>
    </row>
    <row r="219" spans="1:6" x14ac:dyDescent="0.25">
      <c r="A219" s="1"/>
      <c r="B219" s="243"/>
      <c r="C219" s="10"/>
      <c r="D219" s="244"/>
      <c r="E219" s="244"/>
      <c r="F219" s="9"/>
    </row>
    <row r="220" spans="1:6" x14ac:dyDescent="0.25">
      <c r="A220" s="1"/>
      <c r="B220" s="243"/>
      <c r="C220" s="10"/>
      <c r="D220" s="244"/>
      <c r="E220" s="244"/>
      <c r="F220" s="9"/>
    </row>
    <row r="221" spans="1:6" x14ac:dyDescent="0.25">
      <c r="A221" s="1"/>
      <c r="B221" s="243"/>
      <c r="C221" s="10"/>
      <c r="D221" s="244"/>
      <c r="E221" s="244"/>
      <c r="F221" s="9"/>
    </row>
    <row r="222" spans="1:6" x14ac:dyDescent="0.25">
      <c r="A222" s="1"/>
      <c r="B222" s="243"/>
      <c r="C222" s="10"/>
      <c r="D222" s="244"/>
      <c r="E222" s="244"/>
      <c r="F222" s="9"/>
    </row>
    <row r="223" spans="1:6" x14ac:dyDescent="0.25">
      <c r="A223" s="1"/>
      <c r="B223" s="243"/>
      <c r="C223" s="10"/>
      <c r="D223" s="244"/>
      <c r="E223" s="244"/>
      <c r="F223" s="9"/>
    </row>
    <row r="224" spans="1:6" x14ac:dyDescent="0.25">
      <c r="A224" s="1"/>
      <c r="B224" s="243"/>
      <c r="C224" s="10"/>
      <c r="D224" s="244"/>
      <c r="E224" s="244"/>
      <c r="F224" s="9"/>
    </row>
    <row r="225" spans="1:6" x14ac:dyDescent="0.25">
      <c r="A225" s="1"/>
      <c r="B225" s="243"/>
      <c r="C225" s="10"/>
      <c r="D225" s="244"/>
      <c r="E225" s="244"/>
      <c r="F225" s="9"/>
    </row>
    <row r="226" spans="1:6" x14ac:dyDescent="0.25">
      <c r="A226" s="1"/>
      <c r="B226" s="243"/>
      <c r="C226" s="10"/>
      <c r="D226" s="244"/>
      <c r="E226" s="244"/>
      <c r="F226" s="9"/>
    </row>
    <row r="227" spans="1:6" x14ac:dyDescent="0.25">
      <c r="A227" s="1"/>
      <c r="B227" s="243"/>
      <c r="C227" s="10"/>
      <c r="D227" s="244"/>
      <c r="E227" s="244"/>
      <c r="F227" s="9"/>
    </row>
    <row r="228" spans="1:6" x14ac:dyDescent="0.25">
      <c r="A228" s="1"/>
      <c r="B228" s="243"/>
      <c r="C228" s="10"/>
      <c r="D228" s="244"/>
      <c r="E228" s="244"/>
      <c r="F228" s="9"/>
    </row>
    <row r="229" spans="1:6" x14ac:dyDescent="0.25">
      <c r="A229" s="1"/>
      <c r="B229" s="243"/>
      <c r="C229" s="10"/>
      <c r="D229" s="244"/>
      <c r="E229" s="244"/>
      <c r="F229" s="9"/>
    </row>
    <row r="230" spans="1:6" x14ac:dyDescent="0.25">
      <c r="A230" s="1"/>
      <c r="B230" s="243"/>
      <c r="C230" s="10"/>
      <c r="D230" s="244"/>
      <c r="E230" s="244"/>
      <c r="F230" s="9"/>
    </row>
    <row r="231" spans="1:6" x14ac:dyDescent="0.25">
      <c r="A231" s="1"/>
      <c r="B231" s="243"/>
      <c r="C231" s="10"/>
      <c r="D231" s="244"/>
      <c r="E231" s="244"/>
      <c r="F231" s="9"/>
    </row>
    <row r="232" spans="1:6" x14ac:dyDescent="0.25">
      <c r="A232" s="1"/>
      <c r="B232" s="243"/>
      <c r="C232" s="10"/>
      <c r="D232" s="244"/>
      <c r="E232" s="244"/>
      <c r="F232" s="9"/>
    </row>
    <row r="233" spans="1:6" x14ac:dyDescent="0.25">
      <c r="A233" s="1"/>
      <c r="B233" s="243"/>
      <c r="C233" s="10"/>
      <c r="D233" s="244"/>
      <c r="E233" s="244"/>
      <c r="F233" s="9"/>
    </row>
    <row r="234" spans="1:6" x14ac:dyDescent="0.25">
      <c r="A234" s="1"/>
      <c r="B234" s="243"/>
      <c r="C234" s="10"/>
      <c r="D234" s="244"/>
      <c r="E234" s="244"/>
      <c r="F234" s="9"/>
    </row>
    <row r="235" spans="1:6" x14ac:dyDescent="0.25">
      <c r="A235" s="1"/>
      <c r="B235" s="243"/>
      <c r="C235" s="10"/>
      <c r="D235" s="244"/>
      <c r="E235" s="244"/>
      <c r="F235" s="9"/>
    </row>
    <row r="236" spans="1:6" x14ac:dyDescent="0.25">
      <c r="A236" s="1"/>
      <c r="B236" s="243"/>
      <c r="C236" s="10"/>
      <c r="D236" s="244"/>
      <c r="E236" s="244"/>
      <c r="F236" s="9"/>
    </row>
    <row r="237" spans="1:6" x14ac:dyDescent="0.25">
      <c r="A237" s="1"/>
      <c r="B237" s="243"/>
      <c r="C237" s="10"/>
      <c r="D237" s="244"/>
      <c r="E237" s="244"/>
      <c r="F237" s="9"/>
    </row>
    <row r="238" spans="1:6" x14ac:dyDescent="0.25">
      <c r="A238" s="1"/>
      <c r="B238" s="243"/>
      <c r="C238" s="10"/>
      <c r="D238" s="244"/>
      <c r="E238" s="244"/>
      <c r="F238" s="9"/>
    </row>
    <row r="239" spans="1:6" x14ac:dyDescent="0.25">
      <c r="A239" s="1"/>
      <c r="B239" s="243"/>
      <c r="C239" s="10"/>
      <c r="D239" s="244"/>
      <c r="E239" s="244"/>
      <c r="F239" s="9"/>
    </row>
    <row r="240" spans="1:6" x14ac:dyDescent="0.25">
      <c r="A240" s="1"/>
      <c r="B240" s="243"/>
      <c r="C240" s="10"/>
      <c r="D240" s="244"/>
      <c r="E240" s="244"/>
      <c r="F240" s="9"/>
    </row>
    <row r="241" spans="1:6" x14ac:dyDescent="0.25">
      <c r="A241" s="1"/>
      <c r="B241" s="243"/>
      <c r="C241" s="10"/>
      <c r="D241" s="244"/>
      <c r="E241" s="244"/>
      <c r="F241" s="9"/>
    </row>
    <row r="242" spans="1:6" x14ac:dyDescent="0.25">
      <c r="A242" s="1"/>
      <c r="B242" s="243"/>
      <c r="C242" s="10"/>
      <c r="D242" s="244"/>
      <c r="E242" s="244"/>
      <c r="F242" s="9"/>
    </row>
    <row r="243" spans="1:6" x14ac:dyDescent="0.25">
      <c r="A243" s="1"/>
      <c r="B243" s="243"/>
      <c r="C243" s="10"/>
      <c r="D243" s="244"/>
      <c r="E243" s="244"/>
      <c r="F243" s="9"/>
    </row>
    <row r="244" spans="1:6" x14ac:dyDescent="0.25">
      <c r="A244" s="1"/>
      <c r="B244" s="243"/>
      <c r="C244" s="10"/>
      <c r="D244" s="244"/>
      <c r="E244" s="244"/>
      <c r="F244" s="9"/>
    </row>
    <row r="245" spans="1:6" x14ac:dyDescent="0.25">
      <c r="A245" s="1"/>
      <c r="B245" s="243"/>
      <c r="C245" s="10"/>
      <c r="D245" s="244"/>
      <c r="E245" s="244"/>
      <c r="F245" s="9"/>
    </row>
    <row r="246" spans="1:6" x14ac:dyDescent="0.25">
      <c r="A246" s="1"/>
      <c r="B246" s="243"/>
      <c r="C246" s="10"/>
      <c r="D246" s="244"/>
      <c r="E246" s="244"/>
      <c r="F246" s="9"/>
    </row>
    <row r="247" spans="1:6" x14ac:dyDescent="0.25">
      <c r="A247" s="1"/>
      <c r="B247" s="243"/>
      <c r="C247" s="10"/>
      <c r="D247" s="244"/>
      <c r="E247" s="244"/>
      <c r="F247" s="9"/>
    </row>
    <row r="248" spans="1:6" x14ac:dyDescent="0.25">
      <c r="A248" s="1"/>
      <c r="B248" s="243"/>
      <c r="C248" s="10"/>
      <c r="D248" s="244"/>
      <c r="E248" s="244"/>
      <c r="F248" s="9"/>
    </row>
    <row r="249" spans="1:6" x14ac:dyDescent="0.25">
      <c r="A249" s="1"/>
      <c r="B249" s="243"/>
      <c r="C249" s="10"/>
      <c r="D249" s="244"/>
      <c r="E249" s="244"/>
      <c r="F249" s="9"/>
    </row>
    <row r="250" spans="1:6" x14ac:dyDescent="0.25">
      <c r="A250" s="1"/>
      <c r="B250" s="243"/>
      <c r="C250" s="10"/>
      <c r="D250" s="244"/>
      <c r="E250" s="244"/>
      <c r="F250" s="9"/>
    </row>
    <row r="251" spans="1:6" x14ac:dyDescent="0.25">
      <c r="A251" s="1"/>
      <c r="B251" s="243"/>
      <c r="C251" s="10"/>
      <c r="D251" s="244"/>
      <c r="E251" s="244"/>
      <c r="F251" s="9"/>
    </row>
    <row r="252" spans="1:6" x14ac:dyDescent="0.25">
      <c r="A252" s="1"/>
      <c r="B252" s="243"/>
      <c r="C252" s="10"/>
      <c r="D252" s="244"/>
      <c r="E252" s="244"/>
      <c r="F252" s="9"/>
    </row>
    <row r="253" spans="1:6" x14ac:dyDescent="0.25">
      <c r="A253" s="1"/>
      <c r="B253" s="243"/>
      <c r="C253" s="10"/>
      <c r="D253" s="244"/>
      <c r="E253" s="244"/>
      <c r="F253" s="9"/>
    </row>
    <row r="254" spans="1:6" x14ac:dyDescent="0.25">
      <c r="A254" s="1"/>
      <c r="B254" s="243"/>
      <c r="C254" s="10"/>
      <c r="D254" s="244"/>
      <c r="E254" s="244"/>
      <c r="F254" s="9"/>
    </row>
    <row r="255" spans="1:6" x14ac:dyDescent="0.25">
      <c r="A255" s="1"/>
      <c r="B255" s="243"/>
      <c r="C255" s="10"/>
      <c r="D255" s="244"/>
      <c r="E255" s="244"/>
      <c r="F255" s="9"/>
    </row>
    <row r="256" spans="1:6" x14ac:dyDescent="0.25">
      <c r="A256" s="1"/>
      <c r="B256" s="243"/>
      <c r="C256" s="10"/>
      <c r="D256" s="244"/>
      <c r="E256" s="244"/>
      <c r="F256" s="9"/>
    </row>
    <row r="257" spans="1:6" x14ac:dyDescent="0.25">
      <c r="A257" s="1"/>
      <c r="B257" s="243"/>
      <c r="C257" s="10"/>
      <c r="D257" s="244"/>
      <c r="E257" s="244"/>
      <c r="F257" s="9"/>
    </row>
    <row r="258" spans="1:6" x14ac:dyDescent="0.25">
      <c r="A258" s="1"/>
      <c r="B258" s="243"/>
      <c r="C258" s="10"/>
      <c r="D258" s="244"/>
      <c r="E258" s="244"/>
      <c r="F258" s="9"/>
    </row>
    <row r="259" spans="1:6" x14ac:dyDescent="0.25">
      <c r="A259" s="1"/>
      <c r="B259" s="243"/>
      <c r="C259" s="10"/>
      <c r="D259" s="244"/>
      <c r="E259" s="244"/>
      <c r="F259" s="9"/>
    </row>
    <row r="260" spans="1:6" x14ac:dyDescent="0.25">
      <c r="A260" s="1"/>
      <c r="B260" s="243"/>
      <c r="C260" s="10"/>
      <c r="D260" s="244"/>
      <c r="E260" s="244"/>
      <c r="F260" s="9"/>
    </row>
    <row r="261" spans="1:6" x14ac:dyDescent="0.25">
      <c r="A261" s="1"/>
      <c r="B261" s="243"/>
      <c r="C261" s="10"/>
      <c r="D261" s="244"/>
      <c r="E261" s="244"/>
      <c r="F261" s="9"/>
    </row>
    <row r="262" spans="1:6" x14ac:dyDescent="0.25">
      <c r="A262" s="1"/>
      <c r="B262" s="243"/>
      <c r="C262" s="10"/>
      <c r="D262" s="244"/>
      <c r="E262" s="244"/>
      <c r="F262" s="9"/>
    </row>
    <row r="263" spans="1:6" x14ac:dyDescent="0.25">
      <c r="A263" s="1"/>
      <c r="B263" s="243"/>
      <c r="C263" s="10"/>
      <c r="D263" s="244"/>
      <c r="E263" s="244"/>
      <c r="F263" s="9"/>
    </row>
    <row r="264" spans="1:6" x14ac:dyDescent="0.25">
      <c r="A264" s="1"/>
      <c r="B264" s="243"/>
      <c r="C264" s="10"/>
      <c r="D264" s="244"/>
      <c r="E264" s="244"/>
      <c r="F264" s="9"/>
    </row>
    <row r="265" spans="1:6" x14ac:dyDescent="0.25">
      <c r="A265" s="1"/>
      <c r="B265" s="243"/>
      <c r="C265" s="10"/>
      <c r="D265" s="244"/>
      <c r="E265" s="244"/>
      <c r="F265" s="9"/>
    </row>
    <row r="266" spans="1:6" x14ac:dyDescent="0.25">
      <c r="A266" s="1"/>
      <c r="B266" s="243"/>
      <c r="C266" s="10"/>
      <c r="D266" s="244"/>
      <c r="E266" s="244"/>
      <c r="F266" s="9"/>
    </row>
    <row r="267" spans="1:6" x14ac:dyDescent="0.25">
      <c r="A267" s="1"/>
      <c r="B267" s="243"/>
      <c r="C267" s="10"/>
      <c r="D267" s="244"/>
      <c r="E267" s="244"/>
      <c r="F267" s="9"/>
    </row>
    <row r="268" spans="1:6" x14ac:dyDescent="0.25">
      <c r="A268" s="1"/>
      <c r="B268" s="243"/>
      <c r="C268" s="10"/>
      <c r="D268" s="244"/>
      <c r="E268" s="244"/>
      <c r="F268" s="9"/>
    </row>
    <row r="269" spans="1:6" x14ac:dyDescent="0.25">
      <c r="A269" s="1"/>
      <c r="B269" s="243"/>
      <c r="C269" s="10"/>
      <c r="D269" s="244"/>
      <c r="E269" s="244"/>
      <c r="F269" s="9"/>
    </row>
    <row r="270" spans="1:6" x14ac:dyDescent="0.25">
      <c r="A270" s="1"/>
      <c r="B270" s="243"/>
      <c r="C270" s="10"/>
      <c r="D270" s="244"/>
      <c r="E270" s="244"/>
      <c r="F270" s="9"/>
    </row>
    <row r="271" spans="1:6" x14ac:dyDescent="0.25">
      <c r="A271" s="1"/>
      <c r="B271" s="243"/>
      <c r="C271" s="10"/>
      <c r="D271" s="244"/>
      <c r="E271" s="244"/>
      <c r="F271" s="9"/>
    </row>
    <row r="272" spans="1:6" x14ac:dyDescent="0.25">
      <c r="A272" s="1"/>
      <c r="B272" s="243"/>
      <c r="C272" s="10"/>
      <c r="D272" s="244"/>
      <c r="E272" s="244"/>
      <c r="F272" s="9"/>
    </row>
    <row r="273" spans="1:6" x14ac:dyDescent="0.25">
      <c r="A273" s="1"/>
      <c r="B273" s="243"/>
      <c r="C273" s="10"/>
      <c r="D273" s="244"/>
      <c r="E273" s="244"/>
      <c r="F273" s="9"/>
    </row>
    <row r="274" spans="1:6" x14ac:dyDescent="0.25">
      <c r="A274" s="1"/>
      <c r="B274" s="243"/>
      <c r="C274" s="10"/>
      <c r="D274" s="244"/>
      <c r="E274" s="244"/>
      <c r="F274" s="9"/>
    </row>
    <row r="275" spans="1:6" x14ac:dyDescent="0.25">
      <c r="A275" s="1"/>
      <c r="B275" s="243"/>
      <c r="C275" s="10"/>
      <c r="D275" s="244"/>
      <c r="E275" s="244"/>
      <c r="F275" s="9"/>
    </row>
    <row r="276" spans="1:6" x14ac:dyDescent="0.25">
      <c r="A276" s="1"/>
      <c r="B276" s="243"/>
      <c r="C276" s="10"/>
      <c r="D276" s="244"/>
      <c r="E276" s="244"/>
      <c r="F276" s="9"/>
    </row>
    <row r="277" spans="1:6" x14ac:dyDescent="0.25">
      <c r="A277" s="1"/>
      <c r="B277" s="243"/>
      <c r="C277" s="10"/>
      <c r="D277" s="244"/>
      <c r="E277" s="244"/>
      <c r="F277" s="9"/>
    </row>
    <row r="278" spans="1:6" x14ac:dyDescent="0.25">
      <c r="A278" s="1"/>
      <c r="B278" s="243"/>
      <c r="C278" s="10"/>
      <c r="D278" s="244"/>
      <c r="E278" s="244"/>
      <c r="F278" s="9"/>
    </row>
    <row r="279" spans="1:6" x14ac:dyDescent="0.25">
      <c r="A279" s="1"/>
      <c r="B279" s="243"/>
      <c r="C279" s="10"/>
      <c r="D279" s="244"/>
      <c r="E279" s="244"/>
      <c r="F279" s="9"/>
    </row>
    <row r="280" spans="1:6" x14ac:dyDescent="0.25">
      <c r="A280" s="1"/>
      <c r="B280" s="243"/>
      <c r="C280" s="10"/>
      <c r="D280" s="244"/>
      <c r="E280" s="244"/>
      <c r="F280" s="9"/>
    </row>
    <row r="281" spans="1:6" x14ac:dyDescent="0.25">
      <c r="A281" s="1"/>
      <c r="B281" s="243"/>
      <c r="C281" s="10"/>
      <c r="D281" s="244"/>
      <c r="E281" s="244"/>
      <c r="F281" s="9"/>
    </row>
    <row r="282" spans="1:6" x14ac:dyDescent="0.25">
      <c r="A282" s="1"/>
      <c r="B282" s="243"/>
      <c r="C282" s="10"/>
      <c r="D282" s="244"/>
      <c r="E282" s="244"/>
      <c r="F282" s="9"/>
    </row>
    <row r="283" spans="1:6" x14ac:dyDescent="0.25">
      <c r="A283" s="1"/>
      <c r="B283" s="243"/>
      <c r="C283" s="10"/>
      <c r="D283" s="244"/>
      <c r="E283" s="244"/>
      <c r="F283" s="9"/>
    </row>
    <row r="284" spans="1:6" x14ac:dyDescent="0.25">
      <c r="A284" s="1"/>
      <c r="B284" s="243"/>
      <c r="C284" s="10"/>
      <c r="D284" s="244"/>
      <c r="E284" s="244"/>
      <c r="F284" s="9"/>
    </row>
    <row r="285" spans="1:6" x14ac:dyDescent="0.25">
      <c r="A285" s="1"/>
      <c r="B285" s="243"/>
      <c r="C285" s="10"/>
      <c r="D285" s="244"/>
      <c r="E285" s="244"/>
      <c r="F285" s="9"/>
    </row>
    <row r="286" spans="1:6" x14ac:dyDescent="0.25">
      <c r="A286" s="1"/>
      <c r="B286" s="243"/>
      <c r="C286" s="10"/>
      <c r="D286" s="244"/>
      <c r="E286" s="244"/>
      <c r="F286" s="9"/>
    </row>
    <row r="287" spans="1:6" x14ac:dyDescent="0.25">
      <c r="A287" s="1"/>
      <c r="B287" s="243"/>
      <c r="C287" s="10"/>
      <c r="D287" s="244"/>
      <c r="E287" s="244"/>
      <c r="F287" s="9"/>
    </row>
    <row r="288" spans="1:6" x14ac:dyDescent="0.25">
      <c r="A288" s="1"/>
      <c r="B288" s="243"/>
      <c r="C288" s="10"/>
      <c r="D288" s="244"/>
      <c r="E288" s="244"/>
      <c r="F288" s="9"/>
    </row>
    <row r="289" spans="1:6" x14ac:dyDescent="0.25">
      <c r="A289" s="1"/>
      <c r="B289" s="243"/>
      <c r="C289" s="10"/>
      <c r="D289" s="244"/>
      <c r="E289" s="244"/>
      <c r="F289" s="9"/>
    </row>
    <row r="290" spans="1:6" x14ac:dyDescent="0.25">
      <c r="A290" s="1"/>
      <c r="B290" s="243"/>
      <c r="C290" s="10"/>
      <c r="D290" s="244"/>
      <c r="E290" s="244"/>
      <c r="F290" s="9"/>
    </row>
    <row r="291" spans="1:6" x14ac:dyDescent="0.25">
      <c r="A291" s="1"/>
      <c r="B291" s="243"/>
      <c r="C291" s="10"/>
      <c r="D291" s="244"/>
      <c r="E291" s="244"/>
      <c r="F291" s="9"/>
    </row>
    <row r="292" spans="1:6" x14ac:dyDescent="0.25">
      <c r="A292" s="1"/>
      <c r="B292" s="243"/>
      <c r="C292" s="10"/>
      <c r="D292" s="244"/>
      <c r="E292" s="244"/>
      <c r="F292" s="9"/>
    </row>
    <row r="293" spans="1:6" x14ac:dyDescent="0.25">
      <c r="A293" s="1"/>
      <c r="B293" s="243"/>
      <c r="C293" s="10"/>
      <c r="D293" s="244"/>
      <c r="E293" s="244"/>
      <c r="F293" s="9"/>
    </row>
    <row r="294" spans="1:6" x14ac:dyDescent="0.25">
      <c r="A294" s="1"/>
      <c r="B294" s="243"/>
      <c r="C294" s="10"/>
      <c r="D294" s="244"/>
      <c r="E294" s="244"/>
      <c r="F294" s="9"/>
    </row>
    <row r="295" spans="1:6" x14ac:dyDescent="0.25">
      <c r="A295" s="1"/>
      <c r="B295" s="243"/>
      <c r="C295" s="10"/>
      <c r="D295" s="244"/>
      <c r="E295" s="244"/>
      <c r="F295" s="9"/>
    </row>
    <row r="296" spans="1:6" x14ac:dyDescent="0.25">
      <c r="A296" s="1"/>
      <c r="B296" s="243"/>
      <c r="C296" s="10"/>
      <c r="D296" s="244"/>
      <c r="E296" s="244"/>
      <c r="F296" s="9"/>
    </row>
    <row r="297" spans="1:6" x14ac:dyDescent="0.25">
      <c r="A297" s="1"/>
      <c r="B297" s="243"/>
      <c r="C297" s="10"/>
      <c r="D297" s="244"/>
      <c r="E297" s="244"/>
      <c r="F297" s="9"/>
    </row>
    <row r="298" spans="1:6" x14ac:dyDescent="0.25">
      <c r="A298" s="1"/>
      <c r="B298" s="243"/>
      <c r="C298" s="10"/>
      <c r="D298" s="244"/>
      <c r="E298" s="244"/>
      <c r="F298" s="9"/>
    </row>
    <row r="299" spans="1:6" x14ac:dyDescent="0.25">
      <c r="A299" s="1"/>
      <c r="B299" s="243"/>
      <c r="C299" s="10"/>
      <c r="D299" s="244"/>
      <c r="E299" s="244"/>
      <c r="F299" s="9"/>
    </row>
    <row r="300" spans="1:6" x14ac:dyDescent="0.25">
      <c r="A300" s="1"/>
      <c r="B300" s="243"/>
      <c r="C300" s="10"/>
      <c r="D300" s="244"/>
      <c r="E300" s="244"/>
      <c r="F300" s="9"/>
    </row>
    <row r="301" spans="1:6" x14ac:dyDescent="0.25">
      <c r="A301" s="1"/>
      <c r="B301" s="243"/>
      <c r="C301" s="10"/>
      <c r="D301" s="244"/>
      <c r="E301" s="244"/>
      <c r="F301" s="9"/>
    </row>
    <row r="302" spans="1:6" x14ac:dyDescent="0.25">
      <c r="A302" s="1"/>
      <c r="B302" s="243"/>
      <c r="C302" s="10"/>
      <c r="D302" s="244"/>
      <c r="E302" s="244"/>
      <c r="F302" s="9"/>
    </row>
    <row r="303" spans="1:6" x14ac:dyDescent="0.25">
      <c r="A303" s="1"/>
      <c r="B303" s="243"/>
      <c r="C303" s="10"/>
      <c r="D303" s="244"/>
      <c r="E303" s="244"/>
      <c r="F303" s="9"/>
    </row>
    <row r="304" spans="1:6" x14ac:dyDescent="0.25">
      <c r="A304" s="1"/>
      <c r="B304" s="243"/>
      <c r="C304" s="10"/>
      <c r="D304" s="244"/>
      <c r="E304" s="244"/>
      <c r="F304" s="9"/>
    </row>
    <row r="305" spans="1:6" x14ac:dyDescent="0.25">
      <c r="A305" s="1"/>
      <c r="B305" s="243"/>
      <c r="C305" s="10"/>
      <c r="D305" s="244"/>
      <c r="E305" s="244"/>
      <c r="F305" s="9"/>
    </row>
    <row r="306" spans="1:6" x14ac:dyDescent="0.25">
      <c r="A306" s="1"/>
      <c r="B306" s="243"/>
      <c r="C306" s="10"/>
      <c r="D306" s="244"/>
      <c r="E306" s="244"/>
      <c r="F306" s="9"/>
    </row>
    <row r="307" spans="1:6" x14ac:dyDescent="0.25">
      <c r="A307" s="1"/>
      <c r="B307" s="243"/>
      <c r="C307" s="10"/>
      <c r="D307" s="244"/>
      <c r="E307" s="244"/>
      <c r="F307" s="9"/>
    </row>
    <row r="308" spans="1:6" x14ac:dyDescent="0.25">
      <c r="A308" s="1"/>
      <c r="B308" s="243"/>
      <c r="C308" s="10"/>
      <c r="D308" s="244"/>
      <c r="E308" s="244"/>
      <c r="F308" s="9"/>
    </row>
    <row r="309" spans="1:6" x14ac:dyDescent="0.25">
      <c r="A309" s="1"/>
      <c r="B309" s="243"/>
      <c r="C309" s="10"/>
      <c r="D309" s="244"/>
      <c r="E309" s="244"/>
      <c r="F309" s="9"/>
    </row>
    <row r="310" spans="1:6" x14ac:dyDescent="0.25">
      <c r="A310" s="1"/>
      <c r="B310" s="243"/>
      <c r="C310" s="10"/>
      <c r="D310" s="244"/>
      <c r="E310" s="244"/>
      <c r="F310" s="9"/>
    </row>
    <row r="311" spans="1:6" x14ac:dyDescent="0.25">
      <c r="A311" s="1"/>
      <c r="B311" s="243"/>
      <c r="C311" s="10"/>
      <c r="D311" s="244"/>
      <c r="E311" s="244"/>
      <c r="F311" s="9"/>
    </row>
    <row r="312" spans="1:6" x14ac:dyDescent="0.25">
      <c r="A312" s="1"/>
      <c r="B312" s="243"/>
      <c r="C312" s="10"/>
      <c r="D312" s="244"/>
      <c r="E312" s="244"/>
      <c r="F312" s="9"/>
    </row>
    <row r="313" spans="1:6" x14ac:dyDescent="0.25">
      <c r="A313" s="1"/>
      <c r="B313" s="243"/>
      <c r="C313" s="10"/>
      <c r="D313" s="244"/>
      <c r="E313" s="244"/>
      <c r="F313" s="9"/>
    </row>
    <row r="314" spans="1:6" x14ac:dyDescent="0.25">
      <c r="A314" s="1"/>
      <c r="B314" s="243"/>
      <c r="C314" s="10"/>
      <c r="D314" s="244"/>
      <c r="E314" s="244"/>
      <c r="F314" s="9"/>
    </row>
    <row r="315" spans="1:6" x14ac:dyDescent="0.25">
      <c r="A315" s="1"/>
      <c r="B315" s="243"/>
      <c r="C315" s="10"/>
      <c r="D315" s="244"/>
      <c r="E315" s="244"/>
      <c r="F315" s="9"/>
    </row>
    <row r="316" spans="1:6" x14ac:dyDescent="0.25">
      <c r="A316" s="1"/>
      <c r="B316" s="243"/>
      <c r="C316" s="10"/>
      <c r="D316" s="244"/>
      <c r="E316" s="244"/>
      <c r="F316" s="9"/>
    </row>
    <row r="317" spans="1:6" x14ac:dyDescent="0.25">
      <c r="A317" s="1"/>
      <c r="B317" s="243"/>
      <c r="C317" s="10"/>
      <c r="D317" s="244"/>
      <c r="E317" s="244"/>
      <c r="F317" s="9"/>
    </row>
    <row r="318" spans="1:6" x14ac:dyDescent="0.25">
      <c r="A318" s="1"/>
      <c r="B318" s="243"/>
      <c r="C318" s="10"/>
      <c r="D318" s="244"/>
      <c r="E318" s="244"/>
      <c r="F318" s="9"/>
    </row>
    <row r="319" spans="1:6" x14ac:dyDescent="0.25">
      <c r="A319" s="1"/>
      <c r="B319" s="243"/>
      <c r="C319" s="10"/>
      <c r="D319" s="244"/>
      <c r="E319" s="244"/>
      <c r="F319" s="9"/>
    </row>
    <row r="320" spans="1:6" x14ac:dyDescent="0.25">
      <c r="A320" s="1"/>
      <c r="B320" s="243"/>
      <c r="C320" s="10"/>
      <c r="D320" s="244"/>
      <c r="E320" s="244"/>
      <c r="F320" s="9"/>
    </row>
    <row r="321" spans="1:6" x14ac:dyDescent="0.25">
      <c r="A321" s="1"/>
      <c r="B321" s="243"/>
      <c r="C321" s="10"/>
      <c r="D321" s="244"/>
      <c r="E321" s="244"/>
      <c r="F321" s="9"/>
    </row>
    <row r="322" spans="1:6" x14ac:dyDescent="0.25">
      <c r="A322" s="1"/>
      <c r="B322" s="243"/>
      <c r="C322" s="10"/>
      <c r="D322" s="244"/>
      <c r="E322" s="244"/>
      <c r="F322" s="9"/>
    </row>
    <row r="323" spans="1:6" x14ac:dyDescent="0.25">
      <c r="A323" s="1"/>
      <c r="B323" s="243"/>
      <c r="C323" s="10"/>
      <c r="D323" s="244"/>
      <c r="E323" s="244"/>
      <c r="F323" s="9"/>
    </row>
    <row r="324" spans="1:6" x14ac:dyDescent="0.25">
      <c r="A324" s="1"/>
      <c r="B324" s="243"/>
      <c r="C324" s="10"/>
      <c r="D324" s="244"/>
      <c r="E324" s="244"/>
      <c r="F324" s="9"/>
    </row>
    <row r="325" spans="1:6" x14ac:dyDescent="0.25">
      <c r="A325" s="1"/>
      <c r="B325" s="243"/>
      <c r="C325" s="10"/>
      <c r="D325" s="244"/>
      <c r="E325" s="244"/>
      <c r="F325" s="9"/>
    </row>
    <row r="326" spans="1:6" x14ac:dyDescent="0.25">
      <c r="A326" s="1"/>
      <c r="B326" s="243"/>
      <c r="C326" s="10"/>
      <c r="D326" s="244"/>
      <c r="E326" s="244"/>
      <c r="F326" s="9"/>
    </row>
    <row r="327" spans="1:6" x14ac:dyDescent="0.25">
      <c r="A327" s="1"/>
      <c r="B327" s="243"/>
      <c r="C327" s="10"/>
      <c r="D327" s="244"/>
      <c r="E327" s="244"/>
      <c r="F327" s="9"/>
    </row>
    <row r="328" spans="1:6" x14ac:dyDescent="0.25">
      <c r="A328" s="1"/>
      <c r="B328" s="243"/>
      <c r="C328" s="10"/>
      <c r="D328" s="244"/>
      <c r="E328" s="244"/>
      <c r="F328" s="9"/>
    </row>
    <row r="329" spans="1:6" x14ac:dyDescent="0.25">
      <c r="A329" s="1"/>
      <c r="B329" s="243"/>
      <c r="C329" s="10"/>
      <c r="D329" s="244"/>
      <c r="E329" s="244"/>
      <c r="F329" s="9"/>
    </row>
    <row r="330" spans="1:6" x14ac:dyDescent="0.25">
      <c r="A330" s="1"/>
      <c r="B330" s="243"/>
      <c r="C330" s="10"/>
      <c r="D330" s="244"/>
      <c r="E330" s="244"/>
      <c r="F330" s="9"/>
    </row>
    <row r="331" spans="1:6" x14ac:dyDescent="0.25">
      <c r="A331" s="1"/>
      <c r="B331" s="243"/>
      <c r="C331" s="10"/>
      <c r="D331" s="244"/>
      <c r="E331" s="244"/>
      <c r="F331" s="9"/>
    </row>
    <row r="332" spans="1:6" x14ac:dyDescent="0.25">
      <c r="A332" s="1"/>
      <c r="B332" s="243"/>
      <c r="C332" s="10"/>
      <c r="D332" s="244"/>
      <c r="E332" s="244"/>
      <c r="F332" s="9"/>
    </row>
    <row r="333" spans="1:6" x14ac:dyDescent="0.25">
      <c r="A333" s="1"/>
      <c r="B333" s="243"/>
      <c r="C333" s="10"/>
      <c r="D333" s="244"/>
      <c r="E333" s="244"/>
      <c r="F333" s="9"/>
    </row>
    <row r="334" spans="1:6" x14ac:dyDescent="0.25">
      <c r="A334" s="1"/>
      <c r="B334" s="243"/>
      <c r="C334" s="10"/>
      <c r="D334" s="244"/>
      <c r="E334" s="244"/>
      <c r="F334" s="9"/>
    </row>
    <row r="335" spans="1:6" x14ac:dyDescent="0.25">
      <c r="A335" s="1"/>
      <c r="B335" s="243"/>
      <c r="C335" s="10"/>
      <c r="D335" s="244"/>
      <c r="E335" s="244"/>
      <c r="F335" s="9"/>
    </row>
    <row r="336" spans="1:6" x14ac:dyDescent="0.25">
      <c r="A336" s="1"/>
      <c r="B336" s="243"/>
      <c r="C336" s="10"/>
      <c r="D336" s="244"/>
      <c r="E336" s="244"/>
      <c r="F336" s="9"/>
    </row>
    <row r="337" spans="1:6" x14ac:dyDescent="0.25">
      <c r="A337" s="1"/>
      <c r="B337" s="243"/>
      <c r="C337" s="10"/>
      <c r="D337" s="244"/>
      <c r="E337" s="244"/>
      <c r="F337" s="9"/>
    </row>
    <row r="338" spans="1:6" x14ac:dyDescent="0.25">
      <c r="A338" s="1"/>
      <c r="B338" s="243"/>
      <c r="C338" s="10"/>
      <c r="D338" s="244"/>
      <c r="E338" s="244"/>
      <c r="F338" s="9"/>
    </row>
    <row r="339" spans="1:6" x14ac:dyDescent="0.25">
      <c r="A339" s="1"/>
      <c r="B339" s="243"/>
      <c r="C339" s="10"/>
      <c r="D339" s="244"/>
      <c r="E339" s="244"/>
      <c r="F339" s="9"/>
    </row>
    <row r="340" spans="1:6" x14ac:dyDescent="0.25">
      <c r="A340" s="1"/>
      <c r="B340" s="243"/>
      <c r="C340" s="10"/>
      <c r="D340" s="244"/>
      <c r="E340" s="244"/>
      <c r="F340" s="9"/>
    </row>
    <row r="341" spans="1:6" x14ac:dyDescent="0.25">
      <c r="A341" s="1"/>
      <c r="B341" s="243"/>
      <c r="C341" s="10"/>
      <c r="D341" s="244"/>
      <c r="E341" s="244"/>
      <c r="F341" s="9"/>
    </row>
    <row r="342" spans="1:6" x14ac:dyDescent="0.25">
      <c r="A342" s="1"/>
      <c r="B342" s="243"/>
      <c r="C342" s="10"/>
      <c r="D342" s="244"/>
      <c r="E342" s="244"/>
      <c r="F342" s="9"/>
    </row>
    <row r="343" spans="1:6" x14ac:dyDescent="0.25">
      <c r="A343" s="1"/>
      <c r="B343" s="243"/>
      <c r="C343" s="10"/>
      <c r="D343" s="244"/>
      <c r="E343" s="244"/>
      <c r="F343" s="9"/>
    </row>
    <row r="344" spans="1:6" x14ac:dyDescent="0.25">
      <c r="A344" s="1"/>
      <c r="B344" s="243"/>
      <c r="C344" s="10"/>
      <c r="D344" s="244"/>
      <c r="E344" s="244"/>
      <c r="F344" s="9"/>
    </row>
    <row r="345" spans="1:6" x14ac:dyDescent="0.25">
      <c r="A345" s="1"/>
      <c r="B345" s="243"/>
      <c r="C345" s="10"/>
      <c r="D345" s="244"/>
      <c r="E345" s="244"/>
      <c r="F345" s="9"/>
    </row>
    <row r="346" spans="1:6" x14ac:dyDescent="0.25">
      <c r="A346" s="1"/>
      <c r="B346" s="243"/>
      <c r="C346" s="10"/>
      <c r="D346" s="244"/>
      <c r="E346" s="244"/>
      <c r="F346" s="9"/>
    </row>
    <row r="347" spans="1:6" x14ac:dyDescent="0.25">
      <c r="A347" s="1"/>
      <c r="B347" s="243"/>
      <c r="C347" s="10"/>
      <c r="D347" s="244"/>
      <c r="E347" s="244"/>
      <c r="F347" s="9"/>
    </row>
    <row r="348" spans="1:6" x14ac:dyDescent="0.25">
      <c r="A348" s="1"/>
      <c r="B348" s="243"/>
      <c r="C348" s="10"/>
      <c r="D348" s="244"/>
      <c r="E348" s="244"/>
      <c r="F348" s="9"/>
    </row>
    <row r="349" spans="1:6" x14ac:dyDescent="0.25">
      <c r="A349" s="1"/>
      <c r="B349" s="243"/>
      <c r="C349" s="10"/>
      <c r="D349" s="244"/>
      <c r="E349" s="244"/>
      <c r="F349" s="9"/>
    </row>
    <row r="350" spans="1:6" x14ac:dyDescent="0.25">
      <c r="A350" s="1"/>
      <c r="B350" s="243"/>
      <c r="C350" s="10"/>
      <c r="D350" s="244"/>
      <c r="E350" s="244"/>
      <c r="F350" s="9"/>
    </row>
    <row r="351" spans="1:6" x14ac:dyDescent="0.25">
      <c r="A351" s="1"/>
      <c r="B351" s="243"/>
      <c r="C351" s="10"/>
      <c r="D351" s="244"/>
      <c r="E351" s="244"/>
      <c r="F351" s="9"/>
    </row>
    <row r="352" spans="1:6" x14ac:dyDescent="0.25">
      <c r="A352" s="1"/>
      <c r="B352" s="243"/>
      <c r="C352" s="10"/>
      <c r="D352" s="244"/>
      <c r="E352" s="244"/>
      <c r="F352" s="9"/>
    </row>
    <row r="353" spans="1:6" x14ac:dyDescent="0.25">
      <c r="A353" s="1"/>
      <c r="B353" s="243"/>
      <c r="C353" s="10"/>
      <c r="D353" s="244"/>
      <c r="E353" s="244"/>
      <c r="F353" s="9"/>
    </row>
    <row r="354" spans="1:6" x14ac:dyDescent="0.25">
      <c r="A354" s="1"/>
      <c r="B354" s="243"/>
      <c r="C354" s="10"/>
      <c r="D354" s="244"/>
      <c r="E354" s="244"/>
      <c r="F354" s="9"/>
    </row>
    <row r="355" spans="1:6" x14ac:dyDescent="0.25">
      <c r="A355" s="1"/>
      <c r="B355" s="243"/>
      <c r="C355" s="10"/>
      <c r="D355" s="244"/>
      <c r="E355" s="244"/>
      <c r="F355" s="9"/>
    </row>
    <row r="356" spans="1:6" x14ac:dyDescent="0.25">
      <c r="A356" s="1"/>
      <c r="B356" s="243"/>
      <c r="C356" s="10"/>
      <c r="D356" s="244"/>
      <c r="E356" s="244"/>
      <c r="F356" s="9"/>
    </row>
    <row r="357" spans="1:6" x14ac:dyDescent="0.25">
      <c r="A357" s="1"/>
      <c r="B357" s="243"/>
      <c r="C357" s="10"/>
      <c r="D357" s="244"/>
      <c r="E357" s="244"/>
      <c r="F357" s="9"/>
    </row>
    <row r="358" spans="1:6" x14ac:dyDescent="0.25">
      <c r="A358" s="1"/>
      <c r="B358" s="243"/>
      <c r="C358" s="10"/>
      <c r="D358" s="244"/>
      <c r="E358" s="244"/>
      <c r="F358" s="9"/>
    </row>
    <row r="359" spans="1:6" x14ac:dyDescent="0.25">
      <c r="A359" s="1"/>
      <c r="B359" s="243"/>
      <c r="C359" s="10"/>
      <c r="D359" s="244"/>
      <c r="E359" s="244"/>
      <c r="F359" s="9"/>
    </row>
    <row r="360" spans="1:6" x14ac:dyDescent="0.25">
      <c r="A360" s="1"/>
      <c r="B360" s="243"/>
      <c r="C360" s="10"/>
      <c r="D360" s="244"/>
      <c r="E360" s="244"/>
      <c r="F360" s="9"/>
    </row>
    <row r="361" spans="1:6" x14ac:dyDescent="0.25">
      <c r="A361" s="1"/>
      <c r="B361" s="243"/>
      <c r="C361" s="10"/>
      <c r="D361" s="244"/>
      <c r="E361" s="244"/>
      <c r="F361" s="9"/>
    </row>
    <row r="362" spans="1:6" x14ac:dyDescent="0.25">
      <c r="A362" s="1"/>
      <c r="B362" s="243"/>
      <c r="C362" s="10"/>
      <c r="D362" s="244"/>
      <c r="E362" s="244"/>
      <c r="F362" s="9"/>
    </row>
    <row r="363" spans="1:6" x14ac:dyDescent="0.25">
      <c r="A363" s="1"/>
      <c r="B363" s="243"/>
      <c r="C363" s="10"/>
      <c r="D363" s="244"/>
      <c r="E363" s="244"/>
      <c r="F363" s="9"/>
    </row>
    <row r="364" spans="1:6" x14ac:dyDescent="0.25">
      <c r="A364" s="1"/>
      <c r="B364" s="243"/>
      <c r="C364" s="10"/>
      <c r="D364" s="244"/>
      <c r="E364" s="244"/>
      <c r="F364" s="9"/>
    </row>
    <row r="365" spans="1:6" x14ac:dyDescent="0.25">
      <c r="A365" s="1"/>
      <c r="B365" s="243"/>
      <c r="C365" s="10"/>
      <c r="D365" s="244"/>
      <c r="E365" s="244"/>
      <c r="F365" s="9"/>
    </row>
    <row r="366" spans="1:6" x14ac:dyDescent="0.25">
      <c r="A366" s="1"/>
      <c r="B366" s="243"/>
      <c r="C366" s="10"/>
      <c r="D366" s="244"/>
      <c r="E366" s="244"/>
      <c r="F366" s="9"/>
    </row>
    <row r="367" spans="1:6" x14ac:dyDescent="0.25">
      <c r="A367" s="1"/>
      <c r="B367" s="243"/>
      <c r="C367" s="10"/>
      <c r="D367" s="244"/>
      <c r="E367" s="244"/>
      <c r="F367" s="9"/>
    </row>
    <row r="368" spans="1:6" x14ac:dyDescent="0.25">
      <c r="A368" s="1"/>
      <c r="B368" s="243"/>
      <c r="C368" s="10"/>
      <c r="D368" s="244"/>
      <c r="E368" s="244"/>
      <c r="F368" s="9"/>
    </row>
    <row r="369" spans="1:6" x14ac:dyDescent="0.25">
      <c r="A369" s="1"/>
      <c r="B369" s="243"/>
      <c r="C369" s="10"/>
      <c r="D369" s="244"/>
      <c r="E369" s="244"/>
      <c r="F369" s="9"/>
    </row>
    <row r="370" spans="1:6" x14ac:dyDescent="0.25">
      <c r="A370" s="1"/>
      <c r="B370" s="243"/>
      <c r="C370" s="10"/>
      <c r="D370" s="244"/>
      <c r="E370" s="244"/>
      <c r="F370" s="9"/>
    </row>
    <row r="371" spans="1:6" x14ac:dyDescent="0.25">
      <c r="A371" s="1"/>
      <c r="B371" s="243"/>
      <c r="C371" s="10"/>
      <c r="D371" s="244"/>
      <c r="E371" s="244"/>
      <c r="F371" s="9"/>
    </row>
    <row r="372" spans="1:6" x14ac:dyDescent="0.25">
      <c r="A372" s="1"/>
      <c r="B372" s="243"/>
      <c r="C372" s="10"/>
      <c r="D372" s="244"/>
      <c r="E372" s="244"/>
      <c r="F372" s="9"/>
    </row>
    <row r="373" spans="1:6" x14ac:dyDescent="0.25">
      <c r="A373" s="1"/>
      <c r="B373" s="243"/>
      <c r="C373" s="10"/>
      <c r="D373" s="244"/>
      <c r="E373" s="244"/>
      <c r="F373" s="9"/>
    </row>
    <row r="374" spans="1:6" x14ac:dyDescent="0.25">
      <c r="A374" s="1"/>
      <c r="B374" s="243"/>
      <c r="C374" s="10"/>
      <c r="D374" s="244"/>
      <c r="E374" s="244"/>
      <c r="F374" s="9"/>
    </row>
    <row r="375" spans="1:6" x14ac:dyDescent="0.25">
      <c r="A375" s="1"/>
      <c r="B375" s="243"/>
      <c r="C375" s="10"/>
      <c r="D375" s="244"/>
      <c r="E375" s="244"/>
      <c r="F375" s="9"/>
    </row>
    <row r="376" spans="1:6" x14ac:dyDescent="0.25">
      <c r="A376" s="1"/>
      <c r="B376" s="243"/>
      <c r="C376" s="10"/>
      <c r="D376" s="244"/>
      <c r="E376" s="244"/>
      <c r="F376" s="9"/>
    </row>
    <row r="377" spans="1:6" x14ac:dyDescent="0.25">
      <c r="A377" s="1"/>
      <c r="B377" s="243"/>
      <c r="C377" s="10"/>
      <c r="D377" s="244"/>
      <c r="E377" s="244"/>
      <c r="F377" s="9"/>
    </row>
    <row r="378" spans="1:6" x14ac:dyDescent="0.25">
      <c r="A378" s="1"/>
      <c r="B378" s="243"/>
      <c r="C378" s="10"/>
      <c r="D378" s="244"/>
      <c r="E378" s="244"/>
      <c r="F378" s="9"/>
    </row>
    <row r="379" spans="1:6" x14ac:dyDescent="0.25">
      <c r="A379" s="1"/>
      <c r="B379" s="243"/>
      <c r="C379" s="10"/>
      <c r="D379" s="244"/>
      <c r="E379" s="244"/>
      <c r="F379" s="9"/>
    </row>
    <row r="380" spans="1:6" x14ac:dyDescent="0.25">
      <c r="A380" s="1"/>
      <c r="B380" s="243"/>
      <c r="C380" s="10"/>
      <c r="D380" s="244"/>
      <c r="E380" s="244"/>
      <c r="F380" s="9"/>
    </row>
    <row r="381" spans="1:6" x14ac:dyDescent="0.25">
      <c r="A381" s="1"/>
      <c r="B381" s="243"/>
      <c r="C381" s="10"/>
      <c r="D381" s="244"/>
      <c r="E381" s="244"/>
      <c r="F381" s="9"/>
    </row>
    <row r="382" spans="1:6" x14ac:dyDescent="0.25">
      <c r="A382" s="1"/>
      <c r="B382" s="243"/>
      <c r="C382" s="10"/>
      <c r="D382" s="244"/>
      <c r="E382" s="244"/>
      <c r="F382" s="9"/>
    </row>
    <row r="383" spans="1:6" x14ac:dyDescent="0.25">
      <c r="A383" s="1"/>
      <c r="B383" s="243"/>
      <c r="C383" s="10"/>
      <c r="D383" s="244"/>
      <c r="E383" s="244"/>
      <c r="F383" s="9"/>
    </row>
    <row r="384" spans="1:6" x14ac:dyDescent="0.25">
      <c r="A384" s="1"/>
      <c r="B384" s="243"/>
      <c r="C384" s="10"/>
      <c r="D384" s="244"/>
      <c r="E384" s="244"/>
      <c r="F384" s="9"/>
    </row>
    <row r="385" spans="1:6" x14ac:dyDescent="0.25">
      <c r="A385" s="1"/>
      <c r="B385" s="243"/>
      <c r="C385" s="10"/>
      <c r="D385" s="244"/>
      <c r="E385" s="244"/>
      <c r="F385" s="9"/>
    </row>
    <row r="386" spans="1:6" x14ac:dyDescent="0.25">
      <c r="A386" s="1"/>
      <c r="B386" s="243"/>
      <c r="C386" s="10"/>
      <c r="D386" s="244"/>
      <c r="E386" s="244"/>
      <c r="F386" s="9"/>
    </row>
    <row r="387" spans="1:6" x14ac:dyDescent="0.25">
      <c r="A387" s="1"/>
      <c r="B387" s="243"/>
      <c r="C387" s="10"/>
      <c r="D387" s="244"/>
      <c r="E387" s="244"/>
      <c r="F387" s="9"/>
    </row>
    <row r="388" spans="1:6" x14ac:dyDescent="0.25">
      <c r="A388" s="1"/>
      <c r="B388" s="243"/>
      <c r="C388" s="10"/>
      <c r="D388" s="244"/>
      <c r="E388" s="244"/>
      <c r="F388" s="9"/>
    </row>
    <row r="389" spans="1:6" x14ac:dyDescent="0.25">
      <c r="A389" s="1"/>
      <c r="B389" s="243"/>
      <c r="C389" s="10"/>
      <c r="D389" s="244"/>
      <c r="E389" s="244"/>
      <c r="F389" s="9"/>
    </row>
    <row r="390" spans="1:6" x14ac:dyDescent="0.25">
      <c r="A390" s="1"/>
      <c r="B390" s="243"/>
      <c r="C390" s="10"/>
      <c r="D390" s="244"/>
      <c r="E390" s="244"/>
      <c r="F390" s="9"/>
    </row>
    <row r="391" spans="1:6" x14ac:dyDescent="0.25">
      <c r="A391" s="1"/>
      <c r="B391" s="243"/>
      <c r="C391" s="10"/>
      <c r="D391" s="244"/>
      <c r="E391" s="244"/>
      <c r="F391" s="9"/>
    </row>
    <row r="392" spans="1:6" x14ac:dyDescent="0.25">
      <c r="A392" s="1"/>
      <c r="B392" s="243"/>
      <c r="C392" s="10"/>
      <c r="D392" s="244"/>
      <c r="E392" s="244"/>
      <c r="F392" s="9"/>
    </row>
    <row r="393" spans="1:6" x14ac:dyDescent="0.25">
      <c r="A393" s="1"/>
      <c r="B393" s="243"/>
      <c r="C393" s="10"/>
      <c r="D393" s="244"/>
      <c r="E393" s="244"/>
      <c r="F393" s="9"/>
    </row>
    <row r="394" spans="1:6" x14ac:dyDescent="0.25">
      <c r="A394" s="1"/>
      <c r="B394" s="243"/>
      <c r="C394" s="10"/>
      <c r="D394" s="244"/>
      <c r="E394" s="244"/>
      <c r="F394" s="9"/>
    </row>
    <row r="395" spans="1:6" x14ac:dyDescent="0.25">
      <c r="A395" s="1"/>
      <c r="B395" s="243"/>
      <c r="C395" s="10"/>
      <c r="D395" s="244"/>
      <c r="E395" s="244"/>
      <c r="F395" s="9"/>
    </row>
    <row r="396" spans="1:6" x14ac:dyDescent="0.25">
      <c r="A396" s="1"/>
      <c r="B396" s="243"/>
      <c r="C396" s="10"/>
      <c r="D396" s="244"/>
      <c r="E396" s="244"/>
      <c r="F396" s="9"/>
    </row>
    <row r="397" spans="1:6" x14ac:dyDescent="0.25">
      <c r="A397" s="1"/>
      <c r="B397" s="243"/>
      <c r="C397" s="10"/>
      <c r="D397" s="244"/>
      <c r="E397" s="244"/>
      <c r="F397" s="9"/>
    </row>
    <row r="398" spans="1:6" x14ac:dyDescent="0.25">
      <c r="A398" s="1"/>
      <c r="B398" s="243"/>
      <c r="C398" s="10"/>
      <c r="D398" s="244"/>
      <c r="E398" s="244"/>
      <c r="F398" s="9"/>
    </row>
    <row r="399" spans="1:6" x14ac:dyDescent="0.25">
      <c r="A399" s="1"/>
      <c r="B399" s="243"/>
      <c r="C399" s="10"/>
      <c r="D399" s="244"/>
      <c r="E399" s="244"/>
      <c r="F399" s="9"/>
    </row>
    <row r="400" spans="1:6" x14ac:dyDescent="0.25">
      <c r="A400" s="1"/>
      <c r="B400" s="243"/>
      <c r="C400" s="10"/>
      <c r="D400" s="244"/>
      <c r="E400" s="244"/>
      <c r="F400" s="9"/>
    </row>
    <row r="401" spans="1:6" x14ac:dyDescent="0.25">
      <c r="A401" s="1"/>
      <c r="B401" s="243"/>
      <c r="C401" s="10"/>
      <c r="D401" s="244"/>
      <c r="E401" s="244"/>
      <c r="F401" s="9"/>
    </row>
    <row r="402" spans="1:6" x14ac:dyDescent="0.25">
      <c r="A402" s="1"/>
      <c r="B402" s="243"/>
      <c r="C402" s="10"/>
      <c r="D402" s="244"/>
      <c r="E402" s="244"/>
      <c r="F402" s="9"/>
    </row>
    <row r="403" spans="1:6" x14ac:dyDescent="0.25">
      <c r="A403" s="1"/>
      <c r="B403" s="243"/>
      <c r="C403" s="10"/>
      <c r="D403" s="244"/>
      <c r="E403" s="244"/>
      <c r="F403" s="9"/>
    </row>
    <row r="404" spans="1:6" x14ac:dyDescent="0.25">
      <c r="A404" s="1"/>
      <c r="B404" s="243"/>
      <c r="C404" s="10"/>
      <c r="D404" s="244"/>
      <c r="E404" s="244"/>
      <c r="F404" s="9"/>
    </row>
    <row r="405" spans="1:6" x14ac:dyDescent="0.25">
      <c r="A405" s="1"/>
      <c r="B405" s="243"/>
      <c r="C405" s="10"/>
      <c r="D405" s="244"/>
      <c r="E405" s="244"/>
      <c r="F405" s="9"/>
    </row>
    <row r="406" spans="1:6" x14ac:dyDescent="0.25">
      <c r="A406" s="1"/>
      <c r="B406" s="243"/>
      <c r="C406" s="10"/>
      <c r="D406" s="244"/>
      <c r="E406" s="244"/>
      <c r="F406" s="9"/>
    </row>
    <row r="407" spans="1:6" x14ac:dyDescent="0.25">
      <c r="A407" s="1"/>
      <c r="B407" s="243"/>
      <c r="C407" s="10"/>
      <c r="D407" s="244"/>
      <c r="E407" s="244"/>
      <c r="F407" s="9"/>
    </row>
    <row r="408" spans="1:6" x14ac:dyDescent="0.25">
      <c r="A408" s="1"/>
      <c r="B408" s="243"/>
      <c r="C408" s="10"/>
      <c r="D408" s="244"/>
      <c r="E408" s="244"/>
      <c r="F408" s="9"/>
    </row>
    <row r="409" spans="1:6" x14ac:dyDescent="0.25">
      <c r="A409" s="1"/>
      <c r="B409" s="243"/>
      <c r="C409" s="10"/>
      <c r="D409" s="244"/>
      <c r="E409" s="244"/>
      <c r="F409" s="9"/>
    </row>
    <row r="410" spans="1:6" x14ac:dyDescent="0.25">
      <c r="A410" s="1"/>
      <c r="B410" s="243"/>
      <c r="C410" s="10"/>
      <c r="D410" s="244"/>
      <c r="E410" s="244"/>
      <c r="F410" s="9"/>
    </row>
    <row r="411" spans="1:6" x14ac:dyDescent="0.25">
      <c r="A411" s="1"/>
      <c r="B411" s="243"/>
      <c r="C411" s="10"/>
      <c r="D411" s="244"/>
      <c r="E411" s="244"/>
      <c r="F411" s="9"/>
    </row>
    <row r="412" spans="1:6" x14ac:dyDescent="0.25">
      <c r="A412" s="1"/>
      <c r="B412" s="243"/>
      <c r="C412" s="10"/>
      <c r="D412" s="244"/>
      <c r="E412" s="244"/>
      <c r="F412" s="9"/>
    </row>
    <row r="413" spans="1:6" x14ac:dyDescent="0.25">
      <c r="A413" s="1"/>
      <c r="B413" s="243"/>
      <c r="C413" s="10"/>
      <c r="D413" s="244"/>
      <c r="E413" s="244"/>
      <c r="F413" s="9"/>
    </row>
    <row r="414" spans="1:6" x14ac:dyDescent="0.25">
      <c r="A414" s="1"/>
      <c r="B414" s="243"/>
      <c r="C414" s="10"/>
      <c r="D414" s="244"/>
      <c r="E414" s="244"/>
      <c r="F414" s="9"/>
    </row>
    <row r="415" spans="1:6" x14ac:dyDescent="0.25">
      <c r="A415" s="1"/>
      <c r="B415" s="243"/>
      <c r="C415" s="10"/>
      <c r="D415" s="244"/>
      <c r="E415" s="244"/>
      <c r="F415" s="9"/>
    </row>
    <row r="416" spans="1:6" x14ac:dyDescent="0.25">
      <c r="A416" s="1"/>
      <c r="B416" s="243"/>
      <c r="C416" s="10"/>
      <c r="D416" s="244"/>
      <c r="E416" s="244"/>
      <c r="F416" s="9"/>
    </row>
    <row r="417" spans="1:6" x14ac:dyDescent="0.25">
      <c r="A417" s="1"/>
      <c r="B417" s="243"/>
      <c r="C417" s="10"/>
      <c r="D417" s="244"/>
      <c r="E417" s="244"/>
      <c r="F417" s="9"/>
    </row>
    <row r="418" spans="1:6" x14ac:dyDescent="0.25">
      <c r="A418" s="1"/>
      <c r="B418" s="243"/>
      <c r="C418" s="10"/>
      <c r="D418" s="244"/>
      <c r="E418" s="244"/>
      <c r="F418" s="9"/>
    </row>
    <row r="419" spans="1:6" x14ac:dyDescent="0.25">
      <c r="A419" s="1"/>
      <c r="B419" s="243"/>
      <c r="C419" s="10"/>
      <c r="D419" s="244"/>
      <c r="E419" s="244"/>
      <c r="F419" s="9"/>
    </row>
    <row r="420" spans="1:6" x14ac:dyDescent="0.25">
      <c r="A420" s="1"/>
      <c r="B420" s="243"/>
      <c r="C420" s="10"/>
      <c r="D420" s="244"/>
      <c r="E420" s="244"/>
      <c r="F420" s="9"/>
    </row>
    <row r="421" spans="1:6" x14ac:dyDescent="0.25">
      <c r="A421" s="1"/>
      <c r="B421" s="243"/>
      <c r="C421" s="10"/>
      <c r="D421" s="244"/>
      <c r="E421" s="244"/>
      <c r="F421" s="9"/>
    </row>
    <row r="422" spans="1:6" x14ac:dyDescent="0.25">
      <c r="A422" s="1"/>
      <c r="B422" s="243"/>
      <c r="C422" s="10"/>
      <c r="D422" s="244"/>
      <c r="E422" s="244"/>
      <c r="F422" s="9"/>
    </row>
    <row r="423" spans="1:6" x14ac:dyDescent="0.25">
      <c r="A423" s="1"/>
      <c r="B423" s="243"/>
      <c r="C423" s="10"/>
      <c r="D423" s="244"/>
      <c r="E423" s="244"/>
      <c r="F423" s="9"/>
    </row>
    <row r="424" spans="1:6" x14ac:dyDescent="0.25">
      <c r="A424" s="1"/>
      <c r="B424" s="243"/>
      <c r="C424" s="10"/>
      <c r="D424" s="244"/>
      <c r="E424" s="244"/>
      <c r="F424" s="9"/>
    </row>
    <row r="425" spans="1:6" x14ac:dyDescent="0.25">
      <c r="A425" s="1"/>
      <c r="B425" s="243"/>
      <c r="C425" s="10"/>
      <c r="D425" s="244"/>
      <c r="E425" s="244"/>
      <c r="F425" s="9"/>
    </row>
    <row r="426" spans="1:6" x14ac:dyDescent="0.25">
      <c r="A426" s="1"/>
      <c r="B426" s="243"/>
      <c r="C426" s="10"/>
      <c r="D426" s="244"/>
      <c r="E426" s="244"/>
      <c r="F426" s="9"/>
    </row>
    <row r="427" spans="1:6" x14ac:dyDescent="0.25">
      <c r="A427" s="1"/>
      <c r="B427" s="243"/>
      <c r="C427" s="10"/>
      <c r="D427" s="244"/>
      <c r="E427" s="244"/>
      <c r="F427" s="9"/>
    </row>
    <row r="428" spans="1:6" x14ac:dyDescent="0.25">
      <c r="A428" s="1"/>
      <c r="B428" s="243"/>
      <c r="C428" s="10"/>
      <c r="D428" s="244"/>
      <c r="E428" s="244"/>
      <c r="F428" s="9"/>
    </row>
    <row r="429" spans="1:6" x14ac:dyDescent="0.25">
      <c r="A429" s="1"/>
      <c r="B429" s="243"/>
      <c r="C429" s="10"/>
      <c r="D429" s="244"/>
      <c r="E429" s="244"/>
      <c r="F429" s="9"/>
    </row>
    <row r="430" spans="1:6" x14ac:dyDescent="0.25">
      <c r="A430" s="1"/>
      <c r="B430" s="243"/>
      <c r="C430" s="10"/>
      <c r="D430" s="244"/>
      <c r="E430" s="244"/>
      <c r="F430" s="9"/>
    </row>
    <row r="431" spans="1:6" x14ac:dyDescent="0.25">
      <c r="A431" s="1"/>
      <c r="B431" s="243"/>
      <c r="C431" s="10"/>
      <c r="D431" s="244"/>
      <c r="E431" s="244"/>
      <c r="F431" s="9"/>
    </row>
    <row r="432" spans="1:6" x14ac:dyDescent="0.25">
      <c r="A432" s="1"/>
      <c r="B432" s="243"/>
      <c r="C432" s="10"/>
      <c r="D432" s="244"/>
      <c r="E432" s="244"/>
      <c r="F432" s="9"/>
    </row>
    <row r="433" spans="1:6" x14ac:dyDescent="0.25">
      <c r="A433" s="1"/>
      <c r="B433" s="243"/>
      <c r="C433" s="10"/>
      <c r="D433" s="244"/>
      <c r="E433" s="244"/>
      <c r="F433" s="9"/>
    </row>
    <row r="434" spans="1:6" x14ac:dyDescent="0.25">
      <c r="A434" s="1"/>
      <c r="B434" s="243"/>
      <c r="C434" s="10"/>
      <c r="D434" s="244"/>
      <c r="E434" s="244"/>
      <c r="F434" s="9"/>
    </row>
    <row r="435" spans="1:6" x14ac:dyDescent="0.25">
      <c r="A435" s="1"/>
      <c r="B435" s="243"/>
      <c r="C435" s="10"/>
      <c r="D435" s="244"/>
      <c r="E435" s="244"/>
      <c r="F435" s="9"/>
    </row>
    <row r="436" spans="1:6" x14ac:dyDescent="0.25">
      <c r="A436" s="1"/>
      <c r="B436" s="243"/>
      <c r="C436" s="10"/>
      <c r="D436" s="244"/>
      <c r="E436" s="244"/>
      <c r="F436" s="9"/>
    </row>
    <row r="437" spans="1:6" x14ac:dyDescent="0.25">
      <c r="A437" s="1"/>
      <c r="B437" s="243"/>
      <c r="C437" s="10"/>
      <c r="D437" s="244"/>
      <c r="E437" s="244"/>
      <c r="F437" s="9"/>
    </row>
    <row r="438" spans="1:6" x14ac:dyDescent="0.25">
      <c r="A438" s="1"/>
      <c r="B438" s="243"/>
      <c r="C438" s="10"/>
      <c r="D438" s="244"/>
      <c r="E438" s="244"/>
      <c r="F438" s="9"/>
    </row>
    <row r="439" spans="1:6" x14ac:dyDescent="0.25">
      <c r="A439" s="1"/>
      <c r="B439" s="243"/>
      <c r="C439" s="10"/>
      <c r="D439" s="244"/>
      <c r="E439" s="244"/>
      <c r="F439" s="9"/>
    </row>
    <row r="440" spans="1:6" x14ac:dyDescent="0.25">
      <c r="A440" s="1"/>
      <c r="B440" s="243"/>
      <c r="C440" s="10"/>
      <c r="D440" s="244"/>
      <c r="E440" s="244"/>
      <c r="F440" s="9"/>
    </row>
    <row r="441" spans="1:6" x14ac:dyDescent="0.25">
      <c r="A441" s="1"/>
      <c r="B441" s="243"/>
      <c r="C441" s="10"/>
      <c r="D441" s="244"/>
      <c r="E441" s="244"/>
      <c r="F441" s="9"/>
    </row>
    <row r="442" spans="1:6" x14ac:dyDescent="0.25">
      <c r="A442" s="1"/>
      <c r="B442" s="243"/>
      <c r="C442" s="10"/>
      <c r="D442" s="244"/>
      <c r="E442" s="244"/>
      <c r="F442" s="9"/>
    </row>
    <row r="443" spans="1:6" x14ac:dyDescent="0.25">
      <c r="A443" s="1"/>
      <c r="B443" s="243"/>
      <c r="C443" s="10"/>
      <c r="D443" s="244"/>
      <c r="E443" s="244"/>
      <c r="F443" s="9"/>
    </row>
    <row r="444" spans="1:6" x14ac:dyDescent="0.25">
      <c r="A444" s="1"/>
      <c r="B444" s="243"/>
      <c r="C444" s="10"/>
      <c r="D444" s="244"/>
      <c r="E444" s="244"/>
      <c r="F444" s="9"/>
    </row>
    <row r="445" spans="1:6" x14ac:dyDescent="0.25">
      <c r="A445" s="1"/>
      <c r="B445" s="243"/>
      <c r="C445" s="10"/>
      <c r="D445" s="244"/>
      <c r="E445" s="244"/>
      <c r="F445" s="9"/>
    </row>
    <row r="446" spans="1:6" x14ac:dyDescent="0.25">
      <c r="A446" s="1"/>
      <c r="B446" s="243"/>
      <c r="C446" s="10"/>
      <c r="D446" s="244"/>
      <c r="E446" s="244"/>
      <c r="F446" s="9"/>
    </row>
    <row r="447" spans="1:6" x14ac:dyDescent="0.25">
      <c r="A447" s="1"/>
      <c r="B447" s="243"/>
      <c r="C447" s="10"/>
      <c r="D447" s="244"/>
      <c r="E447" s="244"/>
      <c r="F447" s="9"/>
    </row>
    <row r="448" spans="1:6" x14ac:dyDescent="0.25">
      <c r="A448" s="1"/>
      <c r="B448" s="243"/>
      <c r="C448" s="10"/>
      <c r="D448" s="244"/>
      <c r="E448" s="244"/>
      <c r="F448" s="9"/>
    </row>
    <row r="449" spans="1:6" x14ac:dyDescent="0.25">
      <c r="A449" s="1"/>
      <c r="B449" s="243"/>
      <c r="C449" s="10"/>
      <c r="D449" s="244"/>
      <c r="E449" s="244"/>
      <c r="F449" s="9"/>
    </row>
    <row r="450" spans="1:6" x14ac:dyDescent="0.25">
      <c r="A450" s="1"/>
      <c r="B450" s="243"/>
      <c r="C450" s="10"/>
      <c r="D450" s="244"/>
      <c r="E450" s="244"/>
      <c r="F450" s="9"/>
    </row>
    <row r="451" spans="1:6" x14ac:dyDescent="0.25">
      <c r="A451" s="1"/>
      <c r="B451" s="243"/>
      <c r="C451" s="10"/>
      <c r="D451" s="244"/>
      <c r="E451" s="244"/>
      <c r="F451" s="9"/>
    </row>
    <row r="452" spans="1:6" x14ac:dyDescent="0.25">
      <c r="A452" s="1"/>
      <c r="B452" s="243"/>
      <c r="C452" s="10"/>
      <c r="D452" s="244"/>
      <c r="E452" s="244"/>
      <c r="F452" s="9"/>
    </row>
    <row r="453" spans="1:6" x14ac:dyDescent="0.25">
      <c r="A453" s="1"/>
      <c r="B453" s="243"/>
      <c r="C453" s="10"/>
      <c r="D453" s="244"/>
      <c r="E453" s="244"/>
      <c r="F453" s="9"/>
    </row>
    <row r="454" spans="1:6" x14ac:dyDescent="0.25">
      <c r="A454" s="1"/>
      <c r="B454" s="243"/>
      <c r="C454" s="10"/>
      <c r="D454" s="244"/>
      <c r="E454" s="244"/>
      <c r="F454" s="9"/>
    </row>
    <row r="455" spans="1:6" x14ac:dyDescent="0.25">
      <c r="A455" s="1"/>
      <c r="B455" s="243"/>
      <c r="C455" s="10"/>
      <c r="D455" s="244"/>
      <c r="E455" s="244"/>
      <c r="F455" s="9"/>
    </row>
    <row r="456" spans="1:6" x14ac:dyDescent="0.25">
      <c r="A456" s="1"/>
      <c r="B456" s="243"/>
      <c r="C456" s="10"/>
      <c r="D456" s="244"/>
      <c r="E456" s="244"/>
      <c r="F456" s="9"/>
    </row>
    <row r="457" spans="1:6" x14ac:dyDescent="0.25">
      <c r="A457" s="1"/>
      <c r="B457" s="243"/>
      <c r="C457" s="10"/>
      <c r="D457" s="244"/>
      <c r="E457" s="244"/>
      <c r="F457" s="9"/>
    </row>
    <row r="458" spans="1:6" x14ac:dyDescent="0.25">
      <c r="A458" s="1"/>
      <c r="B458" s="243"/>
      <c r="C458" s="10"/>
      <c r="D458" s="244"/>
      <c r="E458" s="244"/>
      <c r="F458" s="9"/>
    </row>
    <row r="459" spans="1:6" x14ac:dyDescent="0.25">
      <c r="A459" s="1"/>
      <c r="B459" s="243"/>
      <c r="C459" s="10"/>
      <c r="D459" s="244"/>
      <c r="E459" s="244"/>
      <c r="F459" s="9"/>
    </row>
    <row r="460" spans="1:6" x14ac:dyDescent="0.25">
      <c r="A460" s="1"/>
      <c r="B460" s="243"/>
      <c r="C460" s="10"/>
      <c r="D460" s="244"/>
      <c r="E460" s="244"/>
      <c r="F460" s="9"/>
    </row>
    <row r="461" spans="1:6" x14ac:dyDescent="0.25">
      <c r="A461" s="1"/>
      <c r="B461" s="243"/>
      <c r="C461" s="10"/>
      <c r="D461" s="244"/>
      <c r="E461" s="244"/>
      <c r="F461" s="9"/>
    </row>
    <row r="462" spans="1:6" x14ac:dyDescent="0.25">
      <c r="A462" s="1"/>
      <c r="B462" s="243"/>
      <c r="C462" s="10"/>
      <c r="D462" s="244"/>
      <c r="E462" s="244"/>
      <c r="F462" s="9"/>
    </row>
    <row r="463" spans="1:6" x14ac:dyDescent="0.25">
      <c r="A463" s="1"/>
      <c r="B463" s="243"/>
      <c r="C463" s="10"/>
      <c r="D463" s="244"/>
      <c r="E463" s="244"/>
      <c r="F463" s="9"/>
    </row>
    <row r="464" spans="1:6" x14ac:dyDescent="0.25">
      <c r="A464" s="1"/>
      <c r="B464" s="243"/>
      <c r="C464" s="10"/>
      <c r="D464" s="244"/>
      <c r="E464" s="244"/>
      <c r="F464" s="9"/>
    </row>
    <row r="465" spans="1:6" x14ac:dyDescent="0.25">
      <c r="A465" s="1"/>
      <c r="B465" s="243"/>
      <c r="C465" s="10"/>
      <c r="D465" s="244"/>
      <c r="E465" s="244"/>
      <c r="F465" s="9"/>
    </row>
    <row r="466" spans="1:6" x14ac:dyDescent="0.25">
      <c r="A466" s="1"/>
      <c r="B466" s="243"/>
      <c r="C466" s="10"/>
      <c r="D466" s="244"/>
      <c r="E466" s="244"/>
      <c r="F466" s="9"/>
    </row>
    <row r="467" spans="1:6" x14ac:dyDescent="0.25">
      <c r="A467" s="1"/>
      <c r="B467" s="243"/>
      <c r="C467" s="10"/>
      <c r="D467" s="244"/>
      <c r="E467" s="244"/>
      <c r="F467" s="9"/>
    </row>
    <row r="468" spans="1:6" x14ac:dyDescent="0.25">
      <c r="A468" s="1"/>
      <c r="B468" s="243"/>
      <c r="C468" s="10"/>
      <c r="D468" s="244"/>
      <c r="E468" s="244"/>
      <c r="F468" s="9"/>
    </row>
    <row r="469" spans="1:6" x14ac:dyDescent="0.25">
      <c r="A469" s="1"/>
      <c r="B469" s="243"/>
      <c r="C469" s="10"/>
      <c r="D469" s="244"/>
      <c r="E469" s="244"/>
      <c r="F469" s="9"/>
    </row>
    <row r="470" spans="1:6" x14ac:dyDescent="0.25">
      <c r="A470" s="1"/>
      <c r="B470" s="243"/>
      <c r="C470" s="10"/>
      <c r="D470" s="244"/>
      <c r="E470" s="244"/>
      <c r="F470" s="9"/>
    </row>
    <row r="471" spans="1:6" x14ac:dyDescent="0.25">
      <c r="A471" s="1"/>
      <c r="B471" s="243"/>
      <c r="C471" s="10"/>
      <c r="D471" s="244"/>
      <c r="E471" s="244"/>
      <c r="F471" s="9"/>
    </row>
    <row r="472" spans="1:6" x14ac:dyDescent="0.25">
      <c r="A472" s="1"/>
      <c r="B472" s="243"/>
      <c r="C472" s="10"/>
      <c r="D472" s="244"/>
      <c r="E472" s="244"/>
      <c r="F472" s="9"/>
    </row>
    <row r="473" spans="1:6" x14ac:dyDescent="0.25">
      <c r="A473" s="1"/>
      <c r="B473" s="243"/>
      <c r="C473" s="10"/>
      <c r="D473" s="244"/>
      <c r="E473" s="244"/>
      <c r="F473" s="9"/>
    </row>
    <row r="474" spans="1:6" x14ac:dyDescent="0.25">
      <c r="A474" s="1"/>
      <c r="B474" s="243"/>
      <c r="C474" s="10"/>
      <c r="D474" s="244"/>
      <c r="E474" s="244"/>
      <c r="F474" s="9"/>
    </row>
    <row r="475" spans="1:6" x14ac:dyDescent="0.25">
      <c r="A475" s="1"/>
      <c r="B475" s="243"/>
      <c r="C475" s="10"/>
      <c r="D475" s="244"/>
      <c r="E475" s="244"/>
      <c r="F475" s="9"/>
    </row>
    <row r="476" spans="1:6" x14ac:dyDescent="0.25">
      <c r="A476" s="1"/>
      <c r="B476" s="243"/>
      <c r="C476" s="10"/>
      <c r="D476" s="244"/>
      <c r="E476" s="244"/>
      <c r="F476" s="9"/>
    </row>
    <row r="477" spans="1:6" x14ac:dyDescent="0.25">
      <c r="A477" s="1"/>
      <c r="B477" s="243"/>
      <c r="C477" s="10"/>
      <c r="D477" s="244"/>
      <c r="E477" s="244"/>
      <c r="F477" s="9"/>
    </row>
    <row r="478" spans="1:6" x14ac:dyDescent="0.25">
      <c r="A478" s="1"/>
      <c r="B478" s="243"/>
      <c r="C478" s="10"/>
      <c r="D478" s="244"/>
      <c r="E478" s="244"/>
      <c r="F478" s="9"/>
    </row>
    <row r="479" spans="1:6" x14ac:dyDescent="0.25">
      <c r="A479" s="1"/>
      <c r="B479" s="243"/>
      <c r="C479" s="10"/>
      <c r="D479" s="244"/>
      <c r="E479" s="244"/>
      <c r="F479" s="9"/>
    </row>
    <row r="480" spans="1:6" x14ac:dyDescent="0.25">
      <c r="A480" s="1"/>
      <c r="B480" s="243"/>
      <c r="C480" s="10"/>
      <c r="D480" s="244"/>
      <c r="E480" s="244"/>
      <c r="F480" s="9"/>
    </row>
    <row r="481" spans="1:6" x14ac:dyDescent="0.25">
      <c r="A481" s="1"/>
      <c r="B481" s="243"/>
      <c r="C481" s="10"/>
      <c r="D481" s="244"/>
      <c r="E481" s="244"/>
      <c r="F481" s="9"/>
    </row>
    <row r="482" spans="1:6" x14ac:dyDescent="0.25">
      <c r="A482" s="1"/>
      <c r="B482" s="243"/>
      <c r="C482" s="10"/>
      <c r="D482" s="244"/>
      <c r="E482" s="244"/>
      <c r="F482" s="9"/>
    </row>
    <row r="483" spans="1:6" x14ac:dyDescent="0.25">
      <c r="A483" s="1"/>
      <c r="B483" s="243"/>
      <c r="C483" s="10"/>
      <c r="D483" s="244"/>
      <c r="E483" s="244"/>
      <c r="F483" s="9"/>
    </row>
    <row r="484" spans="1:6" x14ac:dyDescent="0.25">
      <c r="A484" s="1"/>
      <c r="B484" s="243"/>
      <c r="C484" s="10"/>
      <c r="D484" s="244"/>
      <c r="E484" s="244"/>
      <c r="F484" s="9"/>
    </row>
    <row r="485" spans="1:6" x14ac:dyDescent="0.25">
      <c r="A485" s="1"/>
      <c r="B485" s="243"/>
      <c r="C485" s="10"/>
      <c r="D485" s="244"/>
      <c r="E485" s="244"/>
      <c r="F485" s="9"/>
    </row>
    <row r="486" spans="1:6" x14ac:dyDescent="0.25">
      <c r="A486" s="1"/>
      <c r="B486" s="243"/>
      <c r="C486" s="10"/>
      <c r="D486" s="244"/>
      <c r="E486" s="244"/>
      <c r="F486" s="9"/>
    </row>
    <row r="487" spans="1:6" x14ac:dyDescent="0.25">
      <c r="A487" s="1"/>
      <c r="B487" s="243"/>
      <c r="C487" s="10"/>
      <c r="D487" s="244"/>
      <c r="E487" s="244"/>
      <c r="F487" s="9"/>
    </row>
    <row r="488" spans="1:6" x14ac:dyDescent="0.25">
      <c r="A488" s="1"/>
      <c r="B488" s="243"/>
      <c r="C488" s="10"/>
      <c r="D488" s="244"/>
      <c r="E488" s="244"/>
      <c r="F488" s="9"/>
    </row>
    <row r="489" spans="1:6" x14ac:dyDescent="0.25">
      <c r="A489" s="1"/>
      <c r="B489" s="243"/>
      <c r="C489" s="10"/>
      <c r="D489" s="244"/>
      <c r="E489" s="244"/>
      <c r="F489" s="9"/>
    </row>
    <row r="490" spans="1:6" x14ac:dyDescent="0.25">
      <c r="A490" s="1"/>
      <c r="B490" s="243"/>
      <c r="C490" s="10"/>
      <c r="D490" s="244"/>
      <c r="E490" s="244"/>
      <c r="F490" s="9"/>
    </row>
    <row r="491" spans="1:6" x14ac:dyDescent="0.25">
      <c r="A491" s="1"/>
      <c r="B491" s="243"/>
      <c r="C491" s="10"/>
      <c r="D491" s="244"/>
      <c r="E491" s="244"/>
      <c r="F491" s="9"/>
    </row>
    <row r="492" spans="1:6" x14ac:dyDescent="0.25">
      <c r="A492" s="1"/>
      <c r="B492" s="243"/>
      <c r="C492" s="10"/>
      <c r="D492" s="244"/>
      <c r="E492" s="244"/>
      <c r="F492" s="9"/>
    </row>
    <row r="493" spans="1:6" x14ac:dyDescent="0.25">
      <c r="A493" s="1"/>
      <c r="B493" s="243"/>
      <c r="C493" s="10"/>
      <c r="D493" s="244"/>
      <c r="E493" s="244"/>
      <c r="F493" s="9"/>
    </row>
    <row r="494" spans="1:6" x14ac:dyDescent="0.25">
      <c r="A494" s="1"/>
      <c r="B494" s="243"/>
      <c r="C494" s="10"/>
      <c r="D494" s="244"/>
      <c r="E494" s="244"/>
      <c r="F494" s="9"/>
    </row>
    <row r="495" spans="1:6" x14ac:dyDescent="0.25">
      <c r="A495" s="1"/>
      <c r="B495" s="243"/>
      <c r="C495" s="10"/>
      <c r="D495" s="244"/>
      <c r="E495" s="244"/>
      <c r="F495" s="9"/>
    </row>
    <row r="496" spans="1:6" x14ac:dyDescent="0.25">
      <c r="A496" s="1"/>
      <c r="B496" s="243"/>
      <c r="C496" s="10"/>
      <c r="D496" s="244"/>
      <c r="E496" s="244"/>
      <c r="F496" s="9"/>
    </row>
    <row r="497" spans="1:6" x14ac:dyDescent="0.25">
      <c r="A497" s="1"/>
      <c r="B497" s="243"/>
      <c r="C497" s="10"/>
      <c r="D497" s="244"/>
      <c r="E497" s="244"/>
      <c r="F497" s="9"/>
    </row>
    <row r="498" spans="1:6" x14ac:dyDescent="0.25">
      <c r="A498" s="1"/>
      <c r="B498" s="243"/>
      <c r="C498" s="10"/>
      <c r="D498" s="244"/>
      <c r="E498" s="244"/>
      <c r="F498" s="9"/>
    </row>
    <row r="499" spans="1:6" x14ac:dyDescent="0.25">
      <c r="A499" s="1"/>
      <c r="B499" s="243"/>
      <c r="C499" s="10"/>
      <c r="D499" s="244"/>
      <c r="E499" s="244"/>
      <c r="F499" s="9"/>
    </row>
    <row r="500" spans="1:6" x14ac:dyDescent="0.25">
      <c r="A500" s="1"/>
      <c r="B500" s="243"/>
      <c r="C500" s="10"/>
      <c r="D500" s="244"/>
      <c r="E500" s="244"/>
      <c r="F500" s="9"/>
    </row>
    <row r="501" spans="1:6" x14ac:dyDescent="0.25">
      <c r="A501" s="1"/>
      <c r="B501" s="243"/>
      <c r="C501" s="10"/>
      <c r="D501" s="244"/>
      <c r="E501" s="244"/>
      <c r="F501" s="9"/>
    </row>
    <row r="502" spans="1:6" x14ac:dyDescent="0.25">
      <c r="A502" s="1"/>
      <c r="B502" s="243"/>
      <c r="C502" s="10"/>
      <c r="D502" s="244"/>
      <c r="E502" s="244"/>
      <c r="F502" s="9"/>
    </row>
    <row r="503" spans="1:6" x14ac:dyDescent="0.25">
      <c r="A503" s="1"/>
      <c r="B503" s="243"/>
      <c r="C503" s="10"/>
      <c r="D503" s="244"/>
      <c r="E503" s="244"/>
      <c r="F503" s="9"/>
    </row>
    <row r="504" spans="1:6" x14ac:dyDescent="0.25">
      <c r="A504" s="1"/>
      <c r="B504" s="243"/>
      <c r="C504" s="10"/>
      <c r="D504" s="244"/>
      <c r="E504" s="244"/>
      <c r="F504" s="9"/>
    </row>
    <row r="505" spans="1:6" x14ac:dyDescent="0.25">
      <c r="A505" s="1"/>
      <c r="B505" s="243"/>
      <c r="C505" s="10"/>
      <c r="D505" s="244"/>
      <c r="E505" s="244"/>
      <c r="F505" s="9"/>
    </row>
    <row r="506" spans="1:6" x14ac:dyDescent="0.25">
      <c r="A506" s="1"/>
      <c r="B506" s="243"/>
      <c r="C506" s="10"/>
      <c r="D506" s="244"/>
      <c r="E506" s="244"/>
      <c r="F506" s="9"/>
    </row>
    <row r="507" spans="1:6" x14ac:dyDescent="0.25">
      <c r="A507" s="1"/>
      <c r="B507" s="243"/>
      <c r="C507" s="10"/>
      <c r="D507" s="244"/>
      <c r="E507" s="244"/>
      <c r="F507" s="9"/>
    </row>
    <row r="508" spans="1:6" x14ac:dyDescent="0.25">
      <c r="A508" s="1"/>
      <c r="B508" s="243"/>
      <c r="C508" s="10"/>
      <c r="D508" s="244"/>
      <c r="E508" s="244"/>
      <c r="F508" s="9"/>
    </row>
    <row r="509" spans="1:6" x14ac:dyDescent="0.25">
      <c r="A509" s="1"/>
      <c r="B509" s="243"/>
      <c r="C509" s="10"/>
      <c r="D509" s="244"/>
      <c r="E509" s="244"/>
      <c r="F509" s="9"/>
    </row>
    <row r="510" spans="1:6" x14ac:dyDescent="0.25">
      <c r="A510" s="1"/>
      <c r="B510" s="243"/>
      <c r="C510" s="10"/>
      <c r="D510" s="244"/>
      <c r="E510" s="244"/>
      <c r="F510" s="9"/>
    </row>
    <row r="511" spans="1:6" x14ac:dyDescent="0.25">
      <c r="A511" s="1"/>
      <c r="B511" s="243"/>
      <c r="C511" s="10"/>
      <c r="D511" s="244"/>
      <c r="E511" s="244"/>
      <c r="F511" s="9"/>
    </row>
    <row r="512" spans="1:6" x14ac:dyDescent="0.25">
      <c r="A512" s="1"/>
      <c r="B512" s="243"/>
      <c r="C512" s="10"/>
      <c r="D512" s="244"/>
      <c r="E512" s="244"/>
      <c r="F512" s="9"/>
    </row>
    <row r="513" spans="1:6" x14ac:dyDescent="0.25">
      <c r="A513" s="1"/>
      <c r="B513" s="243"/>
      <c r="C513" s="10"/>
      <c r="D513" s="244"/>
      <c r="E513" s="244"/>
      <c r="F513" s="9"/>
    </row>
    <row r="514" spans="1:6" x14ac:dyDescent="0.25">
      <c r="A514" s="1"/>
      <c r="B514" s="243"/>
      <c r="C514" s="10"/>
      <c r="D514" s="244"/>
      <c r="E514" s="244"/>
      <c r="F514" s="9"/>
    </row>
    <row r="515" spans="1:6" x14ac:dyDescent="0.25">
      <c r="A515" s="1"/>
      <c r="B515" s="243"/>
      <c r="C515" s="10"/>
      <c r="D515" s="244"/>
      <c r="E515" s="244"/>
      <c r="F515" s="9"/>
    </row>
    <row r="516" spans="1:6" x14ac:dyDescent="0.25">
      <c r="A516" s="1"/>
      <c r="B516" s="243"/>
      <c r="C516" s="10"/>
      <c r="D516" s="244"/>
      <c r="E516" s="244"/>
      <c r="F516" s="9"/>
    </row>
    <row r="517" spans="1:6" x14ac:dyDescent="0.25">
      <c r="A517" s="1"/>
      <c r="B517" s="243"/>
      <c r="C517" s="10"/>
      <c r="D517" s="244"/>
      <c r="E517" s="244"/>
      <c r="F517" s="9"/>
    </row>
    <row r="518" spans="1:6" x14ac:dyDescent="0.25">
      <c r="A518" s="1"/>
      <c r="B518" s="243"/>
      <c r="C518" s="10"/>
      <c r="D518" s="244"/>
      <c r="E518" s="244"/>
      <c r="F518" s="9"/>
    </row>
    <row r="519" spans="1:6" x14ac:dyDescent="0.25">
      <c r="A519" s="1"/>
      <c r="B519" s="243"/>
      <c r="C519" s="10"/>
      <c r="D519" s="244"/>
      <c r="E519" s="244"/>
      <c r="F519" s="9"/>
    </row>
    <row r="520" spans="1:6" x14ac:dyDescent="0.25">
      <c r="A520" s="1"/>
      <c r="B520" s="243"/>
      <c r="C520" s="10"/>
      <c r="D520" s="244"/>
      <c r="E520" s="244"/>
      <c r="F520" s="9"/>
    </row>
    <row r="521" spans="1:6" x14ac:dyDescent="0.25">
      <c r="A521" s="1"/>
      <c r="B521" s="243"/>
      <c r="C521" s="10"/>
      <c r="D521" s="244"/>
      <c r="E521" s="244"/>
      <c r="F521" s="9"/>
    </row>
    <row r="522" spans="1:6" x14ac:dyDescent="0.25">
      <c r="A522" s="1"/>
      <c r="B522" s="243"/>
      <c r="C522" s="10"/>
      <c r="D522" s="244"/>
      <c r="E522" s="244"/>
      <c r="F522" s="9"/>
    </row>
    <row r="523" spans="1:6" x14ac:dyDescent="0.25">
      <c r="A523" s="1"/>
      <c r="B523" s="243"/>
      <c r="C523" s="10"/>
      <c r="D523" s="244"/>
      <c r="E523" s="244"/>
      <c r="F523" s="9"/>
    </row>
    <row r="524" spans="1:6" x14ac:dyDescent="0.25">
      <c r="A524" s="1"/>
      <c r="B524" s="243"/>
      <c r="C524" s="10"/>
      <c r="D524" s="244"/>
      <c r="E524" s="244"/>
      <c r="F524" s="9"/>
    </row>
    <row r="525" spans="1:6" x14ac:dyDescent="0.25">
      <c r="A525" s="1"/>
      <c r="B525" s="243"/>
      <c r="C525" s="10"/>
      <c r="D525" s="244"/>
      <c r="E525" s="244"/>
      <c r="F525" s="9"/>
    </row>
    <row r="526" spans="1:6" x14ac:dyDescent="0.25">
      <c r="A526" s="1"/>
      <c r="B526" s="243"/>
      <c r="C526" s="10"/>
      <c r="D526" s="244"/>
      <c r="E526" s="244"/>
      <c r="F526" s="9"/>
    </row>
    <row r="527" spans="1:6" x14ac:dyDescent="0.25">
      <c r="A527" s="1"/>
      <c r="B527" s="243"/>
      <c r="C527" s="10"/>
      <c r="D527" s="244"/>
      <c r="E527" s="244"/>
      <c r="F527" s="9"/>
    </row>
    <row r="528" spans="1:6" x14ac:dyDescent="0.25">
      <c r="A528" s="1"/>
      <c r="B528" s="243"/>
      <c r="C528" s="10"/>
      <c r="D528" s="244"/>
      <c r="E528" s="244"/>
      <c r="F528" s="9"/>
    </row>
    <row r="529" spans="1:6" x14ac:dyDescent="0.25">
      <c r="A529" s="1"/>
      <c r="B529" s="243"/>
      <c r="C529" s="10"/>
      <c r="D529" s="244"/>
      <c r="E529" s="244"/>
      <c r="F529" s="9"/>
    </row>
    <row r="530" spans="1:6" x14ac:dyDescent="0.25">
      <c r="A530" s="1"/>
      <c r="B530" s="243"/>
      <c r="C530" s="10"/>
      <c r="D530" s="244"/>
      <c r="E530" s="244"/>
      <c r="F530" s="9"/>
    </row>
    <row r="531" spans="1:6" x14ac:dyDescent="0.25">
      <c r="A531" s="1"/>
      <c r="B531" s="243"/>
      <c r="C531" s="10"/>
      <c r="D531" s="244"/>
      <c r="E531" s="244"/>
      <c r="F531" s="9"/>
    </row>
    <row r="532" spans="1:6" x14ac:dyDescent="0.25">
      <c r="A532" s="1"/>
      <c r="B532" s="243"/>
      <c r="C532" s="10"/>
      <c r="D532" s="244"/>
      <c r="E532" s="244"/>
      <c r="F532" s="9"/>
    </row>
    <row r="533" spans="1:6" x14ac:dyDescent="0.25">
      <c r="A533" s="1"/>
      <c r="B533" s="243"/>
      <c r="C533" s="10"/>
      <c r="D533" s="244"/>
      <c r="E533" s="244"/>
      <c r="F533" s="9"/>
    </row>
    <row r="534" spans="1:6" x14ac:dyDescent="0.25">
      <c r="A534" s="1"/>
      <c r="B534" s="243"/>
      <c r="C534" s="10"/>
      <c r="D534" s="244"/>
      <c r="E534" s="244"/>
      <c r="F534" s="9"/>
    </row>
    <row r="535" spans="1:6" x14ac:dyDescent="0.25">
      <c r="A535" s="1"/>
      <c r="B535" s="243"/>
      <c r="C535" s="10"/>
      <c r="D535" s="244"/>
      <c r="E535" s="244"/>
      <c r="F535" s="9"/>
    </row>
    <row r="536" spans="1:6" x14ac:dyDescent="0.25">
      <c r="A536" s="1"/>
      <c r="B536" s="243"/>
      <c r="C536" s="10"/>
      <c r="D536" s="244"/>
      <c r="E536" s="244"/>
      <c r="F536" s="9"/>
    </row>
    <row r="537" spans="1:6" x14ac:dyDescent="0.25">
      <c r="A537" s="1"/>
      <c r="B537" s="243"/>
      <c r="C537" s="10"/>
      <c r="D537" s="244"/>
      <c r="E537" s="244"/>
      <c r="F537" s="9"/>
    </row>
    <row r="538" spans="1:6" x14ac:dyDescent="0.25">
      <c r="A538" s="1"/>
      <c r="B538" s="243"/>
      <c r="C538" s="10"/>
      <c r="D538" s="244"/>
      <c r="E538" s="244"/>
      <c r="F538" s="9"/>
    </row>
    <row r="539" spans="1:6" x14ac:dyDescent="0.25">
      <c r="A539" s="1"/>
      <c r="B539" s="243"/>
      <c r="C539" s="10"/>
      <c r="D539" s="244"/>
      <c r="E539" s="244"/>
      <c r="F539" s="9"/>
    </row>
    <row r="540" spans="1:6" x14ac:dyDescent="0.25">
      <c r="A540" s="1"/>
      <c r="B540" s="243"/>
      <c r="C540" s="10"/>
      <c r="D540" s="244"/>
      <c r="E540" s="244"/>
      <c r="F540" s="9"/>
    </row>
    <row r="541" spans="1:6" x14ac:dyDescent="0.25">
      <c r="A541" s="1"/>
      <c r="B541" s="243"/>
      <c r="C541" s="10"/>
      <c r="D541" s="244"/>
      <c r="E541" s="244"/>
      <c r="F541" s="9"/>
    </row>
    <row r="542" spans="1:6" x14ac:dyDescent="0.25">
      <c r="A542" s="1"/>
      <c r="B542" s="243"/>
      <c r="C542" s="10"/>
      <c r="D542" s="244"/>
      <c r="E542" s="244"/>
      <c r="F542" s="9"/>
    </row>
    <row r="543" spans="1:6" x14ac:dyDescent="0.25">
      <c r="A543" s="1"/>
      <c r="B543" s="243"/>
      <c r="C543" s="10"/>
      <c r="D543" s="244"/>
      <c r="E543" s="244"/>
      <c r="F543" s="9"/>
    </row>
    <row r="544" spans="1:6" x14ac:dyDescent="0.25">
      <c r="A544" s="1"/>
      <c r="B544" s="243"/>
      <c r="C544" s="10"/>
      <c r="D544" s="244"/>
      <c r="E544" s="244"/>
      <c r="F544" s="9"/>
    </row>
    <row r="545" spans="1:6" x14ac:dyDescent="0.25">
      <c r="A545" s="1"/>
      <c r="B545" s="243"/>
      <c r="C545" s="10"/>
      <c r="D545" s="244"/>
      <c r="E545" s="244"/>
      <c r="F545" s="9"/>
    </row>
    <row r="546" spans="1:6" x14ac:dyDescent="0.25">
      <c r="A546" s="1"/>
      <c r="B546" s="243"/>
      <c r="C546" s="10"/>
      <c r="D546" s="244"/>
      <c r="E546" s="244"/>
      <c r="F546" s="9"/>
    </row>
    <row r="547" spans="1:6" x14ac:dyDescent="0.25">
      <c r="A547" s="1"/>
      <c r="B547" s="243"/>
      <c r="C547" s="10"/>
      <c r="D547" s="244"/>
      <c r="E547" s="244"/>
      <c r="F547" s="9"/>
    </row>
    <row r="548" spans="1:6" x14ac:dyDescent="0.25">
      <c r="A548" s="1"/>
      <c r="B548" s="243"/>
      <c r="C548" s="10"/>
      <c r="D548" s="244"/>
      <c r="E548" s="244"/>
      <c r="F548" s="9"/>
    </row>
    <row r="549" spans="1:6" x14ac:dyDescent="0.25">
      <c r="A549" s="1"/>
      <c r="B549" s="243"/>
      <c r="C549" s="10"/>
      <c r="D549" s="244"/>
      <c r="E549" s="244"/>
      <c r="F549" s="9"/>
    </row>
    <row r="550" spans="1:6" x14ac:dyDescent="0.25">
      <c r="A550" s="1"/>
      <c r="B550" s="243"/>
      <c r="C550" s="10"/>
      <c r="D550" s="244"/>
      <c r="E550" s="244"/>
      <c r="F550" s="9"/>
    </row>
    <row r="551" spans="1:6" x14ac:dyDescent="0.25">
      <c r="A551" s="1"/>
      <c r="B551" s="243"/>
      <c r="C551" s="10"/>
      <c r="D551" s="244"/>
      <c r="E551" s="244"/>
      <c r="F551" s="9"/>
    </row>
    <row r="552" spans="1:6" x14ac:dyDescent="0.25">
      <c r="A552" s="1"/>
      <c r="B552" s="243"/>
      <c r="C552" s="10"/>
      <c r="D552" s="244"/>
      <c r="E552" s="244"/>
      <c r="F552" s="9"/>
    </row>
    <row r="553" spans="1:6" x14ac:dyDescent="0.25">
      <c r="A553" s="1"/>
      <c r="B553" s="243"/>
      <c r="C553" s="10"/>
      <c r="D553" s="244"/>
      <c r="E553" s="244"/>
      <c r="F553" s="9"/>
    </row>
    <row r="554" spans="1:6" x14ac:dyDescent="0.25">
      <c r="A554" s="1"/>
      <c r="B554" s="243"/>
      <c r="C554" s="10"/>
      <c r="D554" s="244"/>
      <c r="E554" s="244"/>
      <c r="F554" s="9"/>
    </row>
    <row r="555" spans="1:6" x14ac:dyDescent="0.25">
      <c r="A555" s="1"/>
      <c r="B555" s="243"/>
      <c r="C555" s="10"/>
      <c r="D555" s="244"/>
      <c r="E555" s="244"/>
      <c r="F555" s="9"/>
    </row>
    <row r="556" spans="1:6" x14ac:dyDescent="0.25">
      <c r="A556" s="1"/>
      <c r="B556" s="243"/>
      <c r="C556" s="10"/>
      <c r="D556" s="244"/>
      <c r="E556" s="244"/>
      <c r="F556" s="9"/>
    </row>
    <row r="557" spans="1:6" x14ac:dyDescent="0.25">
      <c r="A557" s="1"/>
      <c r="B557" s="243"/>
      <c r="C557" s="10"/>
      <c r="D557" s="244"/>
      <c r="E557" s="244"/>
      <c r="F557" s="9"/>
    </row>
    <row r="558" spans="1:6" x14ac:dyDescent="0.25">
      <c r="A558" s="1"/>
      <c r="B558" s="243"/>
      <c r="C558" s="10"/>
      <c r="D558" s="244"/>
      <c r="E558" s="244"/>
      <c r="F558" s="9"/>
    </row>
    <row r="559" spans="1:6" x14ac:dyDescent="0.25">
      <c r="A559" s="1"/>
      <c r="B559" s="243"/>
      <c r="C559" s="10"/>
      <c r="D559" s="244"/>
      <c r="E559" s="244"/>
      <c r="F559" s="9"/>
    </row>
    <row r="560" spans="1:6" x14ac:dyDescent="0.25">
      <c r="A560" s="1"/>
      <c r="B560" s="243"/>
      <c r="C560" s="10"/>
      <c r="D560" s="244"/>
      <c r="E560" s="244"/>
      <c r="F560" s="9"/>
    </row>
    <row r="561" spans="1:6" x14ac:dyDescent="0.25">
      <c r="A561" s="1"/>
      <c r="B561" s="243"/>
      <c r="C561" s="10"/>
      <c r="D561" s="244"/>
      <c r="E561" s="244"/>
      <c r="F561" s="9"/>
    </row>
    <row r="562" spans="1:6" x14ac:dyDescent="0.25">
      <c r="A562" s="1"/>
      <c r="B562" s="243"/>
      <c r="C562" s="10"/>
      <c r="D562" s="244"/>
      <c r="E562" s="244"/>
      <c r="F562" s="9"/>
    </row>
    <row r="563" spans="1:6" x14ac:dyDescent="0.25">
      <c r="A563" s="1"/>
      <c r="B563" s="243"/>
      <c r="C563" s="10"/>
      <c r="D563" s="244"/>
      <c r="E563" s="244"/>
      <c r="F563" s="9"/>
    </row>
    <row r="564" spans="1:6" x14ac:dyDescent="0.25">
      <c r="A564" s="1"/>
      <c r="B564" s="243"/>
      <c r="C564" s="10"/>
      <c r="D564" s="244"/>
      <c r="E564" s="244"/>
      <c r="F564" s="9"/>
    </row>
    <row r="565" spans="1:6" x14ac:dyDescent="0.25">
      <c r="A565" s="1"/>
      <c r="B565" s="243"/>
      <c r="C565" s="10"/>
      <c r="D565" s="244"/>
      <c r="E565" s="244"/>
      <c r="F565" s="9"/>
    </row>
    <row r="566" spans="1:6" x14ac:dyDescent="0.25">
      <c r="A566" s="1"/>
      <c r="B566" s="243"/>
      <c r="C566" s="10"/>
      <c r="D566" s="244"/>
      <c r="E566" s="244"/>
      <c r="F566" s="9"/>
    </row>
    <row r="567" spans="1:6" x14ac:dyDescent="0.25">
      <c r="A567" s="1"/>
      <c r="B567" s="243"/>
      <c r="C567" s="10"/>
      <c r="D567" s="244"/>
      <c r="E567" s="244"/>
      <c r="F567" s="9"/>
    </row>
    <row r="568" spans="1:6" x14ac:dyDescent="0.25">
      <c r="A568" s="1"/>
      <c r="B568" s="243"/>
      <c r="C568" s="10"/>
      <c r="D568" s="244"/>
      <c r="E568" s="244"/>
      <c r="F568" s="9"/>
    </row>
    <row r="569" spans="1:6" x14ac:dyDescent="0.25">
      <c r="A569" s="1"/>
      <c r="B569" s="243"/>
      <c r="C569" s="10"/>
      <c r="D569" s="244"/>
      <c r="E569" s="244"/>
      <c r="F569" s="9"/>
    </row>
    <row r="570" spans="1:6" x14ac:dyDescent="0.25">
      <c r="A570" s="1"/>
      <c r="B570" s="243"/>
      <c r="C570" s="10"/>
      <c r="D570" s="244"/>
      <c r="E570" s="244"/>
      <c r="F570" s="9"/>
    </row>
    <row r="571" spans="1:6" x14ac:dyDescent="0.25">
      <c r="A571" s="1"/>
      <c r="B571" s="243"/>
      <c r="C571" s="10"/>
      <c r="D571" s="244"/>
      <c r="E571" s="244"/>
      <c r="F571" s="9"/>
    </row>
    <row r="572" spans="1:6" x14ac:dyDescent="0.25">
      <c r="A572" s="1"/>
      <c r="B572" s="243"/>
      <c r="C572" s="10"/>
      <c r="D572" s="244"/>
      <c r="E572" s="244"/>
      <c r="F572" s="9"/>
    </row>
    <row r="573" spans="1:6" x14ac:dyDescent="0.25">
      <c r="A573" s="1"/>
      <c r="B573" s="243"/>
      <c r="C573" s="10"/>
      <c r="D573" s="244"/>
      <c r="E573" s="244"/>
      <c r="F573" s="9"/>
    </row>
    <row r="574" spans="1:6" x14ac:dyDescent="0.25">
      <c r="A574" s="1"/>
      <c r="B574" s="243"/>
      <c r="C574" s="10"/>
      <c r="D574" s="244"/>
      <c r="E574" s="244"/>
      <c r="F574" s="9"/>
    </row>
    <row r="575" spans="1:6" x14ac:dyDescent="0.25">
      <c r="A575" s="1"/>
      <c r="B575" s="243"/>
      <c r="C575" s="10"/>
      <c r="D575" s="244"/>
      <c r="E575" s="244"/>
      <c r="F575" s="9"/>
    </row>
    <row r="576" spans="1:6" x14ac:dyDescent="0.25">
      <c r="A576" s="1"/>
      <c r="B576" s="243"/>
      <c r="C576" s="10"/>
      <c r="D576" s="244"/>
      <c r="E576" s="244"/>
      <c r="F576" s="9"/>
    </row>
    <row r="577" spans="1:6" x14ac:dyDescent="0.25">
      <c r="A577" s="1"/>
      <c r="B577" s="243"/>
      <c r="C577" s="10"/>
      <c r="D577" s="244"/>
      <c r="E577" s="244"/>
      <c r="F577" s="9"/>
    </row>
    <row r="578" spans="1:6" x14ac:dyDescent="0.25">
      <c r="A578" s="1"/>
      <c r="B578" s="243"/>
      <c r="C578" s="10"/>
      <c r="D578" s="244"/>
      <c r="E578" s="244"/>
      <c r="F578" s="9"/>
    </row>
    <row r="579" spans="1:6" x14ac:dyDescent="0.25">
      <c r="A579" s="1"/>
      <c r="B579" s="243"/>
      <c r="C579" s="10"/>
      <c r="D579" s="244"/>
      <c r="E579" s="244"/>
      <c r="F579" s="9"/>
    </row>
    <row r="580" spans="1:6" x14ac:dyDescent="0.25">
      <c r="A580" s="1"/>
      <c r="B580" s="243"/>
      <c r="C580" s="10"/>
      <c r="D580" s="244"/>
      <c r="E580" s="244"/>
      <c r="F580" s="9"/>
    </row>
    <row r="581" spans="1:6" x14ac:dyDescent="0.25">
      <c r="A581" s="1"/>
      <c r="B581" s="243"/>
      <c r="C581" s="10"/>
      <c r="D581" s="244"/>
      <c r="E581" s="244"/>
      <c r="F581" s="9"/>
    </row>
    <row r="582" spans="1:6" x14ac:dyDescent="0.25">
      <c r="A582" s="1"/>
      <c r="B582" s="243"/>
      <c r="C582" s="10"/>
      <c r="D582" s="244"/>
      <c r="E582" s="244"/>
      <c r="F582" s="9"/>
    </row>
    <row r="583" spans="1:6" x14ac:dyDescent="0.25">
      <c r="A583" s="1"/>
      <c r="B583" s="243"/>
      <c r="C583" s="10"/>
      <c r="D583" s="244"/>
      <c r="E583" s="244"/>
      <c r="F583" s="9"/>
    </row>
    <row r="584" spans="1:6" x14ac:dyDescent="0.25">
      <c r="A584" s="1"/>
      <c r="B584" s="243"/>
      <c r="C584" s="10"/>
      <c r="D584" s="244"/>
      <c r="E584" s="244"/>
      <c r="F584" s="9"/>
    </row>
    <row r="585" spans="1:6" x14ac:dyDescent="0.25">
      <c r="A585" s="1"/>
      <c r="B585" s="243"/>
      <c r="C585" s="10"/>
      <c r="D585" s="244"/>
      <c r="E585" s="244"/>
      <c r="F585" s="9"/>
    </row>
    <row r="586" spans="1:6" x14ac:dyDescent="0.25">
      <c r="A586" s="1"/>
      <c r="B586" s="243"/>
      <c r="C586" s="10"/>
      <c r="D586" s="244"/>
      <c r="E586" s="244"/>
      <c r="F586" s="9"/>
    </row>
    <row r="587" spans="1:6" x14ac:dyDescent="0.25">
      <c r="A587" s="1"/>
      <c r="B587" s="243"/>
      <c r="C587" s="10"/>
      <c r="D587" s="244"/>
      <c r="E587" s="244"/>
      <c r="F587" s="9"/>
    </row>
    <row r="588" spans="1:6" x14ac:dyDescent="0.25">
      <c r="A588" s="1"/>
      <c r="B588" s="243"/>
      <c r="C588" s="10"/>
      <c r="D588" s="244"/>
      <c r="E588" s="244"/>
      <c r="F588" s="9"/>
    </row>
    <row r="589" spans="1:6" x14ac:dyDescent="0.25">
      <c r="A589" s="1"/>
      <c r="B589" s="243"/>
      <c r="C589" s="10"/>
      <c r="D589" s="244"/>
      <c r="E589" s="244"/>
      <c r="F589" s="9"/>
    </row>
    <row r="590" spans="1:6" x14ac:dyDescent="0.25">
      <c r="A590" s="1"/>
      <c r="B590" s="243"/>
      <c r="C590" s="10"/>
      <c r="D590" s="244"/>
      <c r="E590" s="244"/>
      <c r="F590" s="9"/>
    </row>
    <row r="591" spans="1:6" x14ac:dyDescent="0.25">
      <c r="A591" s="1"/>
      <c r="B591" s="243"/>
      <c r="C591" s="10"/>
      <c r="D591" s="244"/>
      <c r="E591" s="244"/>
      <c r="F591" s="9"/>
    </row>
    <row r="592" spans="1:6" x14ac:dyDescent="0.25">
      <c r="A592" s="1"/>
      <c r="B592" s="243"/>
      <c r="C592" s="10"/>
      <c r="D592" s="244"/>
      <c r="E592" s="244"/>
      <c r="F592" s="9"/>
    </row>
    <row r="593" spans="1:6" x14ac:dyDescent="0.25">
      <c r="A593" s="1"/>
      <c r="B593" s="243"/>
      <c r="C593" s="10"/>
      <c r="D593" s="244"/>
      <c r="E593" s="244"/>
      <c r="F593" s="9"/>
    </row>
    <row r="594" spans="1:6" x14ac:dyDescent="0.25">
      <c r="A594" s="1"/>
      <c r="B594" s="243"/>
      <c r="C594" s="10"/>
      <c r="D594" s="244"/>
      <c r="E594" s="244"/>
      <c r="F594" s="9"/>
    </row>
    <row r="595" spans="1:6" x14ac:dyDescent="0.25">
      <c r="A595" s="1"/>
      <c r="B595" s="243"/>
      <c r="C595" s="10"/>
      <c r="D595" s="244"/>
      <c r="E595" s="244"/>
      <c r="F595" s="9"/>
    </row>
    <row r="596" spans="1:6" x14ac:dyDescent="0.25">
      <c r="A596" s="1"/>
      <c r="B596" s="243"/>
      <c r="C596" s="10"/>
      <c r="D596" s="244"/>
      <c r="E596" s="244"/>
      <c r="F596" s="9"/>
    </row>
    <row r="597" spans="1:6" x14ac:dyDescent="0.25">
      <c r="A597" s="1"/>
      <c r="B597" s="243"/>
      <c r="C597" s="10"/>
      <c r="D597" s="244"/>
      <c r="E597" s="244"/>
      <c r="F597" s="9"/>
    </row>
    <row r="598" spans="1:6" x14ac:dyDescent="0.25">
      <c r="A598" s="1"/>
      <c r="B598" s="243"/>
      <c r="C598" s="10"/>
      <c r="D598" s="244"/>
      <c r="E598" s="244"/>
      <c r="F598" s="9"/>
    </row>
    <row r="599" spans="1:6" x14ac:dyDescent="0.25">
      <c r="A599" s="1"/>
      <c r="B599" s="243"/>
      <c r="C599" s="10"/>
      <c r="D599" s="244"/>
      <c r="E599" s="244"/>
      <c r="F599" s="9"/>
    </row>
    <row r="600" spans="1:6" x14ac:dyDescent="0.25">
      <c r="A600" s="1"/>
      <c r="B600" s="243"/>
      <c r="C600" s="10"/>
      <c r="D600" s="244"/>
      <c r="E600" s="244"/>
      <c r="F600" s="9"/>
    </row>
    <row r="601" spans="1:6" x14ac:dyDescent="0.25">
      <c r="A601" s="1"/>
      <c r="B601" s="243"/>
      <c r="C601" s="10"/>
      <c r="D601" s="244"/>
      <c r="E601" s="244"/>
      <c r="F601" s="9"/>
    </row>
    <row r="602" spans="1:6" x14ac:dyDescent="0.25">
      <c r="A602" s="1"/>
      <c r="B602" s="243"/>
      <c r="C602" s="10"/>
      <c r="D602" s="244"/>
      <c r="E602" s="244"/>
      <c r="F602" s="9"/>
    </row>
    <row r="603" spans="1:6" x14ac:dyDescent="0.25">
      <c r="A603" s="1"/>
      <c r="B603" s="243"/>
      <c r="C603" s="10"/>
      <c r="D603" s="244"/>
      <c r="E603" s="244"/>
      <c r="F603" s="9"/>
    </row>
    <row r="604" spans="1:6" x14ac:dyDescent="0.25">
      <c r="A604" s="1"/>
      <c r="B604" s="243"/>
      <c r="C604" s="10"/>
      <c r="D604" s="244"/>
      <c r="E604" s="244"/>
      <c r="F604" s="9"/>
    </row>
    <row r="605" spans="1:6" x14ac:dyDescent="0.25">
      <c r="A605" s="1"/>
      <c r="B605" s="243"/>
      <c r="C605" s="10"/>
      <c r="D605" s="244"/>
      <c r="E605" s="244"/>
      <c r="F605" s="9"/>
    </row>
    <row r="606" spans="1:6" x14ac:dyDescent="0.25">
      <c r="A606" s="1"/>
      <c r="B606" s="243"/>
      <c r="C606" s="10"/>
      <c r="D606" s="244"/>
      <c r="E606" s="244"/>
      <c r="F606" s="9"/>
    </row>
    <row r="607" spans="1:6" x14ac:dyDescent="0.25">
      <c r="A607" s="1"/>
      <c r="B607" s="243"/>
      <c r="C607" s="10"/>
      <c r="D607" s="244"/>
      <c r="E607" s="244"/>
      <c r="F607" s="9"/>
    </row>
    <row r="608" spans="1:6" x14ac:dyDescent="0.25">
      <c r="A608" s="1"/>
      <c r="B608" s="243"/>
      <c r="C608" s="10"/>
      <c r="D608" s="244"/>
      <c r="E608" s="244"/>
      <c r="F608" s="9"/>
    </row>
    <row r="609" spans="1:6" x14ac:dyDescent="0.25">
      <c r="A609" s="1"/>
      <c r="B609" s="243"/>
      <c r="C609" s="10"/>
      <c r="D609" s="244"/>
      <c r="E609" s="244"/>
      <c r="F609" s="9"/>
    </row>
    <row r="610" spans="1:6" x14ac:dyDescent="0.25">
      <c r="A610" s="1"/>
      <c r="B610" s="243"/>
      <c r="C610" s="10"/>
      <c r="D610" s="244"/>
      <c r="E610" s="244"/>
      <c r="F610" s="9"/>
    </row>
    <row r="611" spans="1:6" x14ac:dyDescent="0.25">
      <c r="A611" s="1"/>
      <c r="B611" s="243"/>
      <c r="C611" s="10"/>
      <c r="D611" s="244"/>
      <c r="E611" s="244"/>
      <c r="F611" s="9"/>
    </row>
    <row r="612" spans="1:6" x14ac:dyDescent="0.25">
      <c r="A612" s="1"/>
      <c r="B612" s="243"/>
      <c r="C612" s="10"/>
      <c r="D612" s="244"/>
      <c r="E612" s="244"/>
      <c r="F612" s="9"/>
    </row>
    <row r="613" spans="1:6" x14ac:dyDescent="0.25">
      <c r="A613" s="1"/>
      <c r="B613" s="243"/>
      <c r="C613" s="10"/>
      <c r="D613" s="244"/>
      <c r="E613" s="244"/>
      <c r="F613" s="9"/>
    </row>
    <row r="614" spans="1:6" x14ac:dyDescent="0.25">
      <c r="A614" s="1"/>
      <c r="B614" s="243"/>
      <c r="C614" s="10"/>
      <c r="D614" s="244"/>
      <c r="E614" s="244"/>
      <c r="F614" s="9"/>
    </row>
    <row r="615" spans="1:6" x14ac:dyDescent="0.25">
      <c r="A615" s="1"/>
      <c r="B615" s="243"/>
      <c r="C615" s="10"/>
      <c r="D615" s="244"/>
      <c r="E615" s="244"/>
      <c r="F615" s="9"/>
    </row>
    <row r="616" spans="1:6" x14ac:dyDescent="0.25">
      <c r="A616" s="1"/>
      <c r="B616" s="243"/>
      <c r="C616" s="10"/>
      <c r="D616" s="244"/>
      <c r="E616" s="244"/>
      <c r="F616" s="9"/>
    </row>
    <row r="617" spans="1:6" x14ac:dyDescent="0.25">
      <c r="A617" s="1"/>
      <c r="B617" s="243"/>
      <c r="C617" s="10"/>
      <c r="D617" s="244"/>
      <c r="E617" s="244"/>
      <c r="F617" s="9"/>
    </row>
    <row r="618" spans="1:6" x14ac:dyDescent="0.25">
      <c r="A618" s="1"/>
      <c r="B618" s="243"/>
      <c r="C618" s="10"/>
      <c r="D618" s="244"/>
      <c r="E618" s="244"/>
      <c r="F618" s="9"/>
    </row>
    <row r="619" spans="1:6" x14ac:dyDescent="0.25">
      <c r="A619" s="1"/>
      <c r="B619" s="243"/>
      <c r="C619" s="10"/>
      <c r="D619" s="244"/>
      <c r="E619" s="244"/>
      <c r="F619" s="9"/>
    </row>
    <row r="620" spans="1:6" x14ac:dyDescent="0.25">
      <c r="A620" s="1"/>
      <c r="B620" s="243"/>
      <c r="C620" s="10"/>
      <c r="D620" s="244"/>
      <c r="E620" s="244"/>
      <c r="F620" s="9"/>
    </row>
    <row r="621" spans="1:6" x14ac:dyDescent="0.25">
      <c r="A621" s="1"/>
      <c r="B621" s="243"/>
      <c r="C621" s="10"/>
      <c r="D621" s="244"/>
      <c r="E621" s="244"/>
      <c r="F621" s="9"/>
    </row>
    <row r="622" spans="1:6" x14ac:dyDescent="0.25">
      <c r="A622" s="1"/>
      <c r="B622" s="243"/>
      <c r="C622" s="10"/>
      <c r="D622" s="244"/>
      <c r="E622" s="244"/>
      <c r="F622" s="9"/>
    </row>
    <row r="623" spans="1:6" x14ac:dyDescent="0.25">
      <c r="A623" s="1"/>
      <c r="B623" s="243"/>
      <c r="C623" s="10"/>
      <c r="D623" s="244"/>
      <c r="E623" s="244"/>
      <c r="F623" s="9"/>
    </row>
    <row r="624" spans="1:6" x14ac:dyDescent="0.25">
      <c r="A624" s="1"/>
      <c r="B624" s="243"/>
      <c r="C624" s="10"/>
      <c r="D624" s="244"/>
      <c r="E624" s="244"/>
      <c r="F624" s="9"/>
    </row>
    <row r="625" spans="1:6" x14ac:dyDescent="0.25">
      <c r="A625" s="1"/>
      <c r="B625" s="243"/>
      <c r="C625" s="10"/>
      <c r="D625" s="244"/>
      <c r="E625" s="244"/>
      <c r="F625" s="9"/>
    </row>
    <row r="626" spans="1:6" x14ac:dyDescent="0.25">
      <c r="A626" s="1"/>
      <c r="B626" s="243"/>
      <c r="C626" s="10"/>
      <c r="D626" s="244"/>
      <c r="E626" s="244"/>
      <c r="F626" s="9"/>
    </row>
    <row r="627" spans="1:6" x14ac:dyDescent="0.25">
      <c r="A627" s="1"/>
      <c r="B627" s="243"/>
      <c r="C627" s="10"/>
      <c r="D627" s="244"/>
      <c r="E627" s="244"/>
      <c r="F627" s="9"/>
    </row>
    <row r="628" spans="1:6" x14ac:dyDescent="0.25">
      <c r="A628" s="1"/>
      <c r="B628" s="243"/>
      <c r="C628" s="10"/>
      <c r="D628" s="244"/>
      <c r="E628" s="244"/>
      <c r="F628" s="9"/>
    </row>
    <row r="629" spans="1:6" x14ac:dyDescent="0.25">
      <c r="A629" s="1"/>
      <c r="B629" s="243"/>
      <c r="C629" s="10"/>
      <c r="D629" s="244"/>
      <c r="E629" s="244"/>
      <c r="F629" s="9"/>
    </row>
    <row r="630" spans="1:6" x14ac:dyDescent="0.25">
      <c r="A630" s="1"/>
      <c r="B630" s="243"/>
      <c r="C630" s="10"/>
      <c r="D630" s="244"/>
      <c r="E630" s="244"/>
      <c r="F630" s="9"/>
    </row>
    <row r="631" spans="1:6" x14ac:dyDescent="0.25">
      <c r="A631" s="1"/>
      <c r="B631" s="243"/>
      <c r="C631" s="10"/>
      <c r="D631" s="244"/>
      <c r="E631" s="244"/>
      <c r="F631" s="9"/>
    </row>
    <row r="632" spans="1:6" x14ac:dyDescent="0.25">
      <c r="A632" s="1"/>
      <c r="B632" s="243"/>
      <c r="C632" s="10"/>
      <c r="D632" s="244"/>
      <c r="E632" s="244"/>
      <c r="F632" s="9"/>
    </row>
    <row r="633" spans="1:6" x14ac:dyDescent="0.25">
      <c r="A633" s="1"/>
      <c r="B633" s="243"/>
      <c r="C633" s="10"/>
      <c r="D633" s="244"/>
      <c r="E633" s="244"/>
      <c r="F633" s="9"/>
    </row>
    <row r="634" spans="1:6" x14ac:dyDescent="0.25">
      <c r="A634" s="1"/>
      <c r="B634" s="243"/>
      <c r="C634" s="10"/>
      <c r="D634" s="244"/>
      <c r="E634" s="244"/>
      <c r="F634" s="9"/>
    </row>
    <row r="635" spans="1:6" x14ac:dyDescent="0.25">
      <c r="A635" s="1"/>
      <c r="B635" s="243"/>
      <c r="C635" s="10"/>
      <c r="D635" s="244"/>
      <c r="E635" s="244"/>
      <c r="F635" s="9"/>
    </row>
    <row r="636" spans="1:6" x14ac:dyDescent="0.25">
      <c r="A636" s="1"/>
      <c r="B636" s="243"/>
      <c r="C636" s="10"/>
      <c r="D636" s="244"/>
      <c r="E636" s="244"/>
      <c r="F636" s="9"/>
    </row>
    <row r="637" spans="1:6" x14ac:dyDescent="0.25">
      <c r="A637" s="1"/>
      <c r="B637" s="243"/>
      <c r="C637" s="10"/>
      <c r="D637" s="244"/>
      <c r="E637" s="244"/>
      <c r="F637" s="9"/>
    </row>
    <row r="638" spans="1:6" x14ac:dyDescent="0.25">
      <c r="A638" s="1"/>
      <c r="B638" s="243"/>
      <c r="C638" s="10"/>
      <c r="D638" s="244"/>
      <c r="E638" s="244"/>
      <c r="F638" s="9"/>
    </row>
    <row r="639" spans="1:6" x14ac:dyDescent="0.25">
      <c r="A639" s="1"/>
      <c r="B639" s="243"/>
      <c r="C639" s="10"/>
      <c r="D639" s="244"/>
      <c r="E639" s="244"/>
      <c r="F639" s="9"/>
    </row>
    <row r="640" spans="1:6" x14ac:dyDescent="0.25">
      <c r="A640" s="1"/>
      <c r="B640" s="243"/>
      <c r="C640" s="10"/>
      <c r="D640" s="244"/>
      <c r="E640" s="244"/>
      <c r="F640" s="9"/>
    </row>
    <row r="641" spans="1:6" x14ac:dyDescent="0.25">
      <c r="A641" s="1"/>
      <c r="B641" s="243"/>
      <c r="C641" s="10"/>
      <c r="D641" s="244"/>
      <c r="E641" s="244"/>
      <c r="F641" s="9"/>
    </row>
    <row r="642" spans="1:6" x14ac:dyDescent="0.25">
      <c r="A642" s="1"/>
      <c r="B642" s="243"/>
      <c r="C642" s="10"/>
      <c r="D642" s="244"/>
      <c r="E642" s="244"/>
      <c r="F642" s="9"/>
    </row>
    <row r="643" spans="1:6" x14ac:dyDescent="0.25">
      <c r="A643" s="1"/>
      <c r="B643" s="243"/>
      <c r="C643" s="10"/>
      <c r="D643" s="244"/>
      <c r="E643" s="244"/>
      <c r="F643" s="9"/>
    </row>
    <row r="644" spans="1:6" x14ac:dyDescent="0.25">
      <c r="A644" s="1"/>
      <c r="B644" s="243"/>
      <c r="C644" s="10"/>
      <c r="D644" s="244"/>
      <c r="E644" s="244"/>
      <c r="F644" s="9"/>
    </row>
    <row r="645" spans="1:6" x14ac:dyDescent="0.25">
      <c r="A645" s="1"/>
      <c r="B645" s="243"/>
      <c r="C645" s="10"/>
      <c r="D645" s="244"/>
      <c r="E645" s="244"/>
      <c r="F645" s="9"/>
    </row>
    <row r="646" spans="1:6" x14ac:dyDescent="0.25">
      <c r="A646" s="1"/>
      <c r="B646" s="243"/>
      <c r="C646" s="10"/>
      <c r="D646" s="244"/>
      <c r="E646" s="244"/>
      <c r="F646" s="9"/>
    </row>
    <row r="647" spans="1:6" x14ac:dyDescent="0.25">
      <c r="A647" s="1"/>
      <c r="B647" s="243"/>
      <c r="C647" s="10"/>
      <c r="D647" s="244"/>
      <c r="E647" s="244"/>
      <c r="F647" s="9"/>
    </row>
    <row r="648" spans="1:6" x14ac:dyDescent="0.25">
      <c r="A648" s="1"/>
      <c r="B648" s="243"/>
      <c r="C648" s="10"/>
      <c r="D648" s="244"/>
      <c r="E648" s="244"/>
      <c r="F648" s="9"/>
    </row>
    <row r="649" spans="1:6" x14ac:dyDescent="0.25">
      <c r="A649" s="1"/>
      <c r="B649" s="243"/>
      <c r="C649" s="10"/>
      <c r="D649" s="244"/>
      <c r="E649" s="244"/>
      <c r="F649" s="9"/>
    </row>
    <row r="650" spans="1:6" x14ac:dyDescent="0.25">
      <c r="A650" s="1"/>
      <c r="B650" s="243"/>
      <c r="C650" s="10"/>
      <c r="D650" s="244"/>
      <c r="E650" s="244"/>
      <c r="F650" s="9"/>
    </row>
    <row r="651" spans="1:6" x14ac:dyDescent="0.25">
      <c r="A651" s="1"/>
      <c r="B651" s="243"/>
      <c r="C651" s="10"/>
      <c r="D651" s="244"/>
      <c r="E651" s="244"/>
      <c r="F651" s="9"/>
    </row>
    <row r="652" spans="1:6" x14ac:dyDescent="0.25">
      <c r="A652" s="1"/>
      <c r="B652" s="243"/>
      <c r="C652" s="10"/>
      <c r="D652" s="244"/>
      <c r="E652" s="244"/>
      <c r="F652" s="9"/>
    </row>
    <row r="653" spans="1:6" x14ac:dyDescent="0.25">
      <c r="A653" s="1"/>
      <c r="B653" s="243"/>
      <c r="C653" s="10"/>
      <c r="D653" s="244"/>
      <c r="E653" s="244"/>
      <c r="F653" s="9"/>
    </row>
    <row r="654" spans="1:6" x14ac:dyDescent="0.25">
      <c r="A654" s="1"/>
      <c r="B654" s="243"/>
      <c r="C654" s="10"/>
      <c r="D654" s="244"/>
      <c r="E654" s="244"/>
      <c r="F654" s="9"/>
    </row>
    <row r="655" spans="1:6" x14ac:dyDescent="0.25">
      <c r="A655" s="1"/>
      <c r="B655" s="243"/>
      <c r="C655" s="10"/>
      <c r="D655" s="244"/>
      <c r="E655" s="244"/>
      <c r="F655" s="9"/>
    </row>
    <row r="656" spans="1:6" x14ac:dyDescent="0.25">
      <c r="A656" s="1"/>
      <c r="B656" s="243"/>
      <c r="C656" s="10"/>
      <c r="D656" s="244"/>
      <c r="E656" s="244"/>
      <c r="F656" s="9"/>
    </row>
    <row r="657" spans="1:6" x14ac:dyDescent="0.25">
      <c r="A657" s="1"/>
      <c r="B657" s="243"/>
      <c r="C657" s="10"/>
      <c r="D657" s="244"/>
      <c r="E657" s="244"/>
      <c r="F657" s="9"/>
    </row>
    <row r="658" spans="1:6" x14ac:dyDescent="0.25">
      <c r="A658" s="1"/>
      <c r="B658" s="243"/>
      <c r="C658" s="10"/>
      <c r="D658" s="244"/>
      <c r="E658" s="244"/>
      <c r="F658" s="9"/>
    </row>
    <row r="659" spans="1:6" x14ac:dyDescent="0.25">
      <c r="A659" s="1"/>
      <c r="B659" s="243"/>
      <c r="C659" s="10"/>
      <c r="D659" s="244"/>
      <c r="E659" s="244"/>
      <c r="F659" s="9"/>
    </row>
    <row r="660" spans="1:6" x14ac:dyDescent="0.25">
      <c r="A660" s="1"/>
      <c r="B660" s="243"/>
      <c r="C660" s="10"/>
      <c r="D660" s="244"/>
      <c r="E660" s="244"/>
      <c r="F660" s="9"/>
    </row>
    <row r="661" spans="1:6" x14ac:dyDescent="0.25">
      <c r="A661" s="1"/>
      <c r="B661" s="243"/>
      <c r="C661" s="10"/>
      <c r="D661" s="244"/>
      <c r="E661" s="244"/>
      <c r="F661" s="9"/>
    </row>
    <row r="662" spans="1:6" x14ac:dyDescent="0.25">
      <c r="A662" s="1"/>
      <c r="B662" s="243"/>
      <c r="C662" s="10"/>
      <c r="D662" s="244"/>
      <c r="E662" s="244"/>
      <c r="F662" s="9"/>
    </row>
    <row r="663" spans="1:6" x14ac:dyDescent="0.25">
      <c r="A663" s="1"/>
      <c r="B663" s="243"/>
      <c r="C663" s="10"/>
      <c r="D663" s="244"/>
      <c r="E663" s="244"/>
      <c r="F663" s="9"/>
    </row>
    <row r="664" spans="1:6" x14ac:dyDescent="0.25">
      <c r="A664" s="1"/>
      <c r="B664" s="243"/>
      <c r="C664" s="10"/>
      <c r="D664" s="244"/>
      <c r="E664" s="244"/>
      <c r="F664" s="9"/>
    </row>
    <row r="665" spans="1:6" x14ac:dyDescent="0.25">
      <c r="A665" s="1"/>
      <c r="B665" s="243"/>
      <c r="C665" s="10"/>
      <c r="D665" s="244"/>
      <c r="E665" s="244"/>
      <c r="F665" s="9"/>
    </row>
    <row r="666" spans="1:6" x14ac:dyDescent="0.25">
      <c r="A666" s="1"/>
      <c r="B666" s="243"/>
      <c r="C666" s="10"/>
      <c r="D666" s="244"/>
      <c r="E666" s="244"/>
      <c r="F666" s="9"/>
    </row>
    <row r="667" spans="1:6" x14ac:dyDescent="0.25">
      <c r="A667" s="1"/>
      <c r="B667" s="243"/>
      <c r="C667" s="10"/>
      <c r="D667" s="244"/>
      <c r="E667" s="244"/>
      <c r="F667" s="9"/>
    </row>
    <row r="668" spans="1:6" x14ac:dyDescent="0.25">
      <c r="A668" s="1"/>
      <c r="B668" s="243"/>
      <c r="C668" s="10"/>
      <c r="D668" s="244"/>
      <c r="E668" s="244"/>
      <c r="F668" s="9"/>
    </row>
    <row r="669" spans="1:6" x14ac:dyDescent="0.25">
      <c r="A669" s="1"/>
      <c r="B669" s="243"/>
      <c r="C669" s="10"/>
      <c r="D669" s="244"/>
      <c r="E669" s="244"/>
      <c r="F669" s="9"/>
    </row>
    <row r="670" spans="1:6" x14ac:dyDescent="0.25">
      <c r="A670" s="1"/>
      <c r="B670" s="243"/>
      <c r="C670" s="10"/>
      <c r="D670" s="244"/>
      <c r="E670" s="244"/>
      <c r="F670" s="9"/>
    </row>
    <row r="671" spans="1:6" x14ac:dyDescent="0.25">
      <c r="A671" s="1"/>
      <c r="B671" s="243"/>
      <c r="C671" s="10"/>
      <c r="D671" s="244"/>
      <c r="E671" s="244"/>
      <c r="F671" s="9"/>
    </row>
    <row r="672" spans="1:6" x14ac:dyDescent="0.25">
      <c r="A672" s="1"/>
      <c r="B672" s="243"/>
      <c r="C672" s="10"/>
      <c r="D672" s="244"/>
      <c r="E672" s="244"/>
      <c r="F672" s="9"/>
    </row>
    <row r="673" spans="1:6" x14ac:dyDescent="0.25">
      <c r="A673" s="1"/>
      <c r="B673" s="243"/>
      <c r="C673" s="10"/>
      <c r="D673" s="244"/>
      <c r="E673" s="244"/>
      <c r="F673" s="9"/>
    </row>
    <row r="674" spans="1:6" x14ac:dyDescent="0.25">
      <c r="A674" s="1"/>
      <c r="B674" s="243"/>
      <c r="C674" s="10"/>
      <c r="D674" s="244"/>
      <c r="E674" s="244"/>
      <c r="F674" s="9"/>
    </row>
    <row r="675" spans="1:6" x14ac:dyDescent="0.25">
      <c r="A675" s="1"/>
      <c r="B675" s="243"/>
      <c r="C675" s="10"/>
      <c r="D675" s="244"/>
      <c r="E675" s="244"/>
      <c r="F675" s="9"/>
    </row>
    <row r="676" spans="1:6" x14ac:dyDescent="0.25">
      <c r="A676" s="1"/>
      <c r="B676" s="243"/>
      <c r="C676" s="10"/>
      <c r="D676" s="244"/>
      <c r="E676" s="244"/>
      <c r="F676" s="9"/>
    </row>
    <row r="677" spans="1:6" x14ac:dyDescent="0.25">
      <c r="A677" s="1"/>
      <c r="B677" s="243"/>
      <c r="C677" s="10"/>
      <c r="D677" s="244"/>
      <c r="E677" s="244"/>
      <c r="F677" s="9"/>
    </row>
    <row r="678" spans="1:6" x14ac:dyDescent="0.25">
      <c r="A678" s="1"/>
      <c r="B678" s="243"/>
      <c r="C678" s="10"/>
      <c r="D678" s="244"/>
      <c r="E678" s="244"/>
      <c r="F678" s="9"/>
    </row>
    <row r="679" spans="1:6" x14ac:dyDescent="0.25">
      <c r="A679" s="1"/>
      <c r="B679" s="243"/>
      <c r="C679" s="10"/>
      <c r="D679" s="244"/>
      <c r="E679" s="244"/>
      <c r="F679" s="9"/>
    </row>
    <row r="680" spans="1:6" x14ac:dyDescent="0.25">
      <c r="A680" s="1"/>
      <c r="B680" s="243"/>
      <c r="C680" s="10"/>
      <c r="D680" s="244"/>
      <c r="E680" s="244"/>
      <c r="F680" s="9"/>
    </row>
    <row r="681" spans="1:6" x14ac:dyDescent="0.25">
      <c r="A681" s="1"/>
      <c r="B681" s="243"/>
      <c r="C681" s="10"/>
      <c r="D681" s="244"/>
      <c r="E681" s="244"/>
      <c r="F681" s="9"/>
    </row>
    <row r="682" spans="1:6" x14ac:dyDescent="0.25">
      <c r="A682" s="1"/>
      <c r="B682" s="243"/>
      <c r="C682" s="10"/>
      <c r="D682" s="244"/>
      <c r="E682" s="244"/>
      <c r="F682" s="9"/>
    </row>
    <row r="683" spans="1:6" x14ac:dyDescent="0.25">
      <c r="A683" s="1"/>
      <c r="B683" s="243"/>
      <c r="C683" s="10"/>
      <c r="D683" s="244"/>
      <c r="E683" s="244"/>
      <c r="F683" s="9"/>
    </row>
    <row r="684" spans="1:6" x14ac:dyDescent="0.25">
      <c r="A684" s="1"/>
      <c r="B684" s="243"/>
      <c r="C684" s="10"/>
      <c r="D684" s="244"/>
      <c r="E684" s="244"/>
      <c r="F684" s="9"/>
    </row>
    <row r="685" spans="1:6" x14ac:dyDescent="0.25">
      <c r="A685" s="1"/>
      <c r="B685" s="243"/>
      <c r="C685" s="10"/>
      <c r="D685" s="244"/>
      <c r="E685" s="244"/>
      <c r="F685" s="9"/>
    </row>
    <row r="686" spans="1:6" x14ac:dyDescent="0.25">
      <c r="A686" s="1"/>
      <c r="B686" s="243"/>
      <c r="C686" s="10"/>
      <c r="D686" s="244"/>
      <c r="E686" s="244"/>
      <c r="F686" s="9"/>
    </row>
    <row r="687" spans="1:6" x14ac:dyDescent="0.25">
      <c r="A687" s="1"/>
      <c r="B687" s="243"/>
      <c r="C687" s="10"/>
      <c r="D687" s="244"/>
      <c r="E687" s="244"/>
      <c r="F687" s="9"/>
    </row>
    <row r="688" spans="1:6" x14ac:dyDescent="0.25">
      <c r="A688" s="1"/>
      <c r="B688" s="243"/>
      <c r="C688" s="10"/>
      <c r="D688" s="244"/>
      <c r="E688" s="244"/>
      <c r="F688" s="9"/>
    </row>
    <row r="689" spans="1:6" x14ac:dyDescent="0.25">
      <c r="A689" s="1"/>
      <c r="B689" s="243"/>
      <c r="C689" s="10"/>
      <c r="D689" s="244"/>
      <c r="E689" s="244"/>
      <c r="F689" s="9"/>
    </row>
    <row r="690" spans="1:6" x14ac:dyDescent="0.25">
      <c r="A690" s="1"/>
      <c r="B690" s="243"/>
      <c r="C690" s="10"/>
      <c r="D690" s="244"/>
      <c r="E690" s="244"/>
      <c r="F690" s="9"/>
    </row>
    <row r="691" spans="1:6" x14ac:dyDescent="0.25">
      <c r="A691" s="1"/>
      <c r="B691" s="243"/>
      <c r="C691" s="10"/>
      <c r="D691" s="244"/>
      <c r="E691" s="244"/>
      <c r="F691" s="9"/>
    </row>
    <row r="692" spans="1:6" x14ac:dyDescent="0.25">
      <c r="A692" s="1"/>
      <c r="B692" s="243"/>
      <c r="C692" s="10"/>
      <c r="D692" s="244"/>
      <c r="E692" s="244"/>
      <c r="F692" s="9"/>
    </row>
    <row r="693" spans="1:6" x14ac:dyDescent="0.25">
      <c r="A693" s="1"/>
      <c r="B693" s="243"/>
      <c r="C693" s="10"/>
      <c r="D693" s="244"/>
      <c r="E693" s="244"/>
      <c r="F693" s="9"/>
    </row>
    <row r="694" spans="1:6" x14ac:dyDescent="0.25">
      <c r="A694" s="1"/>
      <c r="B694" s="243"/>
      <c r="C694" s="10"/>
      <c r="D694" s="244"/>
      <c r="E694" s="244"/>
      <c r="F694" s="9"/>
    </row>
    <row r="695" spans="1:6" x14ac:dyDescent="0.25">
      <c r="A695" s="1"/>
      <c r="B695" s="243"/>
      <c r="C695" s="10"/>
      <c r="D695" s="244"/>
      <c r="E695" s="244"/>
      <c r="F695" s="9"/>
    </row>
    <row r="696" spans="1:6" x14ac:dyDescent="0.25">
      <c r="A696" s="1"/>
      <c r="B696" s="243"/>
      <c r="C696" s="10"/>
      <c r="D696" s="244"/>
      <c r="E696" s="244"/>
      <c r="F696" s="9"/>
    </row>
    <row r="697" spans="1:6" x14ac:dyDescent="0.25">
      <c r="A697" s="1"/>
      <c r="B697" s="243"/>
      <c r="C697" s="10"/>
      <c r="D697" s="244"/>
      <c r="E697" s="244"/>
      <c r="F697" s="9"/>
    </row>
    <row r="698" spans="1:6" x14ac:dyDescent="0.25">
      <c r="A698" s="1"/>
      <c r="B698" s="243"/>
      <c r="C698" s="10"/>
      <c r="D698" s="244"/>
      <c r="E698" s="244"/>
      <c r="F698" s="9"/>
    </row>
    <row r="699" spans="1:6" x14ac:dyDescent="0.25">
      <c r="A699" s="1"/>
      <c r="B699" s="243"/>
      <c r="C699" s="10"/>
      <c r="D699" s="244"/>
      <c r="E699" s="244"/>
      <c r="F699" s="9"/>
    </row>
    <row r="700" spans="1:6" x14ac:dyDescent="0.25">
      <c r="A700" s="1"/>
      <c r="B700" s="243"/>
      <c r="C700" s="10"/>
      <c r="D700" s="244"/>
      <c r="E700" s="244"/>
      <c r="F700" s="9"/>
    </row>
    <row r="701" spans="1:6" x14ac:dyDescent="0.25">
      <c r="A701" s="1"/>
      <c r="B701" s="243"/>
      <c r="C701" s="10"/>
      <c r="D701" s="244"/>
      <c r="E701" s="244"/>
      <c r="F701" s="9"/>
    </row>
    <row r="702" spans="1:6" x14ac:dyDescent="0.25">
      <c r="A702" s="1"/>
      <c r="B702" s="243"/>
      <c r="C702" s="10"/>
      <c r="D702" s="244"/>
      <c r="E702" s="244"/>
      <c r="F702" s="9"/>
    </row>
    <row r="703" spans="1:6" x14ac:dyDescent="0.25">
      <c r="A703" s="1"/>
      <c r="B703" s="243"/>
      <c r="C703" s="10"/>
      <c r="D703" s="244"/>
      <c r="E703" s="244"/>
      <c r="F703" s="9"/>
    </row>
    <row r="704" spans="1:6" x14ac:dyDescent="0.25">
      <c r="A704" s="1"/>
      <c r="B704" s="243"/>
      <c r="C704" s="10"/>
      <c r="D704" s="244"/>
      <c r="E704" s="244"/>
      <c r="F704" s="9"/>
    </row>
    <row r="705" spans="1:6" x14ac:dyDescent="0.25">
      <c r="A705" s="1"/>
      <c r="B705" s="243"/>
      <c r="C705" s="10"/>
      <c r="D705" s="244"/>
      <c r="E705" s="244"/>
      <c r="F705" s="9"/>
    </row>
    <row r="706" spans="1:6" x14ac:dyDescent="0.25">
      <c r="A706" s="1"/>
      <c r="B706" s="243"/>
      <c r="C706" s="10"/>
      <c r="D706" s="244"/>
      <c r="E706" s="244"/>
      <c r="F706" s="9"/>
    </row>
    <row r="707" spans="1:6" x14ac:dyDescent="0.25">
      <c r="A707" s="1"/>
      <c r="B707" s="243"/>
      <c r="C707" s="10"/>
      <c r="D707" s="244"/>
      <c r="E707" s="244"/>
      <c r="F707" s="9"/>
    </row>
    <row r="708" spans="1:6" x14ac:dyDescent="0.25">
      <c r="A708" s="1"/>
      <c r="B708" s="243"/>
      <c r="C708" s="10"/>
      <c r="D708" s="244"/>
      <c r="E708" s="244"/>
      <c r="F708" s="9"/>
    </row>
    <row r="709" spans="1:6" x14ac:dyDescent="0.25">
      <c r="A709" s="1"/>
      <c r="B709" s="243"/>
      <c r="C709" s="10"/>
      <c r="D709" s="244"/>
      <c r="E709" s="244"/>
      <c r="F709" s="9"/>
    </row>
    <row r="710" spans="1:6" x14ac:dyDescent="0.25">
      <c r="A710" s="1"/>
      <c r="B710" s="243"/>
      <c r="C710" s="10"/>
      <c r="D710" s="244"/>
      <c r="E710" s="244"/>
      <c r="F710" s="9"/>
    </row>
    <row r="711" spans="1:6" x14ac:dyDescent="0.25">
      <c r="A711" s="1"/>
      <c r="B711" s="243"/>
      <c r="C711" s="10"/>
      <c r="D711" s="244"/>
      <c r="E711" s="244"/>
      <c r="F711" s="9"/>
    </row>
    <row r="712" spans="1:6" x14ac:dyDescent="0.25">
      <c r="A712" s="1"/>
      <c r="B712" s="243"/>
      <c r="C712" s="10"/>
      <c r="D712" s="244"/>
      <c r="E712" s="244"/>
      <c r="F712" s="9"/>
    </row>
    <row r="713" spans="1:6" x14ac:dyDescent="0.25">
      <c r="A713" s="1"/>
      <c r="B713" s="243"/>
      <c r="C713" s="10"/>
      <c r="D713" s="244"/>
      <c r="E713" s="244"/>
      <c r="F713" s="9"/>
    </row>
    <row r="714" spans="1:6" x14ac:dyDescent="0.25">
      <c r="A714" s="1"/>
      <c r="B714" s="243"/>
      <c r="C714" s="10"/>
      <c r="D714" s="244"/>
      <c r="E714" s="244"/>
      <c r="F714" s="9"/>
    </row>
    <row r="715" spans="1:6" x14ac:dyDescent="0.25">
      <c r="A715" s="1"/>
      <c r="B715" s="243"/>
      <c r="C715" s="10"/>
      <c r="D715" s="244"/>
      <c r="E715" s="244"/>
      <c r="F715" s="9"/>
    </row>
    <row r="716" spans="1:6" x14ac:dyDescent="0.25">
      <c r="A716" s="1"/>
      <c r="B716" s="243"/>
      <c r="C716" s="10"/>
      <c r="D716" s="244"/>
      <c r="E716" s="244"/>
      <c r="F716" s="9"/>
    </row>
    <row r="717" spans="1:6" x14ac:dyDescent="0.25">
      <c r="A717" s="1"/>
      <c r="B717" s="243"/>
      <c r="C717" s="10"/>
      <c r="D717" s="244"/>
      <c r="E717" s="244"/>
      <c r="F717" s="9"/>
    </row>
    <row r="718" spans="1:6" x14ac:dyDescent="0.25">
      <c r="A718" s="1"/>
      <c r="B718" s="243"/>
      <c r="C718" s="10"/>
      <c r="D718" s="244"/>
      <c r="E718" s="244"/>
      <c r="F718" s="9"/>
    </row>
    <row r="719" spans="1:6" x14ac:dyDescent="0.25">
      <c r="A719" s="1"/>
      <c r="B719" s="243"/>
      <c r="C719" s="10"/>
      <c r="D719" s="244"/>
      <c r="E719" s="244"/>
      <c r="F719" s="9"/>
    </row>
    <row r="720" spans="1:6" x14ac:dyDescent="0.25">
      <c r="A720" s="1"/>
      <c r="B720" s="243"/>
      <c r="C720" s="10"/>
      <c r="D720" s="244"/>
      <c r="E720" s="244"/>
      <c r="F720" s="9"/>
    </row>
    <row r="721" spans="1:6" x14ac:dyDescent="0.25">
      <c r="A721" s="1"/>
      <c r="B721" s="243"/>
      <c r="C721" s="10"/>
      <c r="D721" s="244"/>
      <c r="E721" s="244"/>
      <c r="F721" s="9"/>
    </row>
    <row r="722" spans="1:6" x14ac:dyDescent="0.25">
      <c r="A722" s="1"/>
      <c r="B722" s="243"/>
      <c r="C722" s="10"/>
      <c r="D722" s="244"/>
      <c r="E722" s="244"/>
      <c r="F722" s="9"/>
    </row>
    <row r="723" spans="1:6" x14ac:dyDescent="0.25">
      <c r="A723" s="1"/>
      <c r="B723" s="243"/>
      <c r="C723" s="10"/>
      <c r="D723" s="244"/>
      <c r="E723" s="244"/>
      <c r="F723" s="9"/>
    </row>
    <row r="724" spans="1:6" x14ac:dyDescent="0.25">
      <c r="A724" s="1"/>
      <c r="B724" s="243"/>
      <c r="C724" s="10"/>
      <c r="D724" s="244"/>
      <c r="E724" s="244"/>
      <c r="F724" s="9"/>
    </row>
    <row r="725" spans="1:6" x14ac:dyDescent="0.25">
      <c r="A725" s="1"/>
      <c r="B725" s="243"/>
      <c r="C725" s="10"/>
      <c r="D725" s="244"/>
      <c r="E725" s="244"/>
      <c r="F725" s="9"/>
    </row>
    <row r="726" spans="1:6" x14ac:dyDescent="0.25">
      <c r="A726" s="1"/>
      <c r="B726" s="243"/>
      <c r="C726" s="10"/>
      <c r="D726" s="244"/>
      <c r="E726" s="244"/>
      <c r="F726" s="9"/>
    </row>
    <row r="727" spans="1:6" x14ac:dyDescent="0.25">
      <c r="A727" s="1"/>
      <c r="B727" s="243"/>
      <c r="C727" s="10"/>
      <c r="D727" s="244"/>
      <c r="E727" s="244"/>
      <c r="F727" s="9"/>
    </row>
    <row r="728" spans="1:6" x14ac:dyDescent="0.25">
      <c r="A728" s="1"/>
      <c r="B728" s="243"/>
      <c r="C728" s="10"/>
      <c r="D728" s="244"/>
      <c r="E728" s="244"/>
      <c r="F728" s="9"/>
    </row>
    <row r="729" spans="1:6" x14ac:dyDescent="0.25">
      <c r="A729" s="1"/>
      <c r="B729" s="243"/>
      <c r="C729" s="10"/>
      <c r="D729" s="244"/>
      <c r="E729" s="244"/>
      <c r="F729" s="9"/>
    </row>
    <row r="730" spans="1:6" x14ac:dyDescent="0.25">
      <c r="A730" s="1"/>
      <c r="B730" s="243"/>
      <c r="C730" s="10"/>
      <c r="D730" s="244"/>
      <c r="E730" s="244"/>
      <c r="F730" s="9"/>
    </row>
    <row r="731" spans="1:6" x14ac:dyDescent="0.25">
      <c r="A731" s="1"/>
      <c r="B731" s="243"/>
      <c r="C731" s="10"/>
      <c r="D731" s="244"/>
      <c r="E731" s="244"/>
      <c r="F731" s="9"/>
    </row>
    <row r="732" spans="1:6" x14ac:dyDescent="0.25">
      <c r="A732" s="1"/>
      <c r="B732" s="243"/>
      <c r="C732" s="10"/>
      <c r="D732" s="244"/>
      <c r="E732" s="244"/>
      <c r="F732" s="9"/>
    </row>
    <row r="733" spans="1:6" x14ac:dyDescent="0.25">
      <c r="A733" s="1"/>
      <c r="B733" s="243"/>
      <c r="C733" s="10"/>
      <c r="D733" s="244"/>
      <c r="E733" s="244"/>
      <c r="F733" s="9"/>
    </row>
    <row r="734" spans="1:6" x14ac:dyDescent="0.25">
      <c r="A734" s="1"/>
      <c r="B734" s="243"/>
      <c r="C734" s="10"/>
      <c r="D734" s="244"/>
      <c r="E734" s="244"/>
      <c r="F734" s="9"/>
    </row>
    <row r="735" spans="1:6" x14ac:dyDescent="0.25">
      <c r="A735" s="1"/>
      <c r="B735" s="243"/>
      <c r="C735" s="10"/>
      <c r="D735" s="244"/>
      <c r="E735" s="244"/>
      <c r="F735" s="9"/>
    </row>
    <row r="736" spans="1:6" x14ac:dyDescent="0.25">
      <c r="A736" s="1"/>
      <c r="B736" s="243"/>
      <c r="C736" s="10"/>
      <c r="D736" s="244"/>
      <c r="E736" s="244"/>
      <c r="F736" s="9"/>
    </row>
    <row r="737" spans="1:6" x14ac:dyDescent="0.25">
      <c r="A737" s="1"/>
      <c r="B737" s="243"/>
      <c r="C737" s="10"/>
      <c r="D737" s="244"/>
      <c r="E737" s="244"/>
      <c r="F737" s="9"/>
    </row>
    <row r="738" spans="1:6" x14ac:dyDescent="0.25">
      <c r="A738" s="1"/>
      <c r="B738" s="243"/>
      <c r="C738" s="10"/>
      <c r="D738" s="244"/>
      <c r="E738" s="244"/>
      <c r="F738" s="9"/>
    </row>
    <row r="739" spans="1:6" x14ac:dyDescent="0.25">
      <c r="A739" s="1"/>
      <c r="B739" s="243"/>
      <c r="C739" s="10"/>
      <c r="D739" s="244"/>
      <c r="E739" s="244"/>
      <c r="F739" s="9"/>
    </row>
    <row r="740" spans="1:6" x14ac:dyDescent="0.25">
      <c r="A740" s="1"/>
      <c r="B740" s="243"/>
      <c r="C740" s="10"/>
      <c r="D740" s="244"/>
      <c r="E740" s="244"/>
      <c r="F740" s="9"/>
    </row>
    <row r="741" spans="1:6" x14ac:dyDescent="0.25">
      <c r="A741" s="1"/>
      <c r="B741" s="243"/>
      <c r="C741" s="10"/>
      <c r="D741" s="244"/>
      <c r="E741" s="244"/>
      <c r="F741" s="9"/>
    </row>
    <row r="742" spans="1:6" x14ac:dyDescent="0.25">
      <c r="A742" s="1"/>
      <c r="B742" s="243"/>
      <c r="C742" s="10"/>
      <c r="D742" s="244"/>
      <c r="E742" s="244"/>
      <c r="F742" s="9"/>
    </row>
    <row r="743" spans="1:6" x14ac:dyDescent="0.25">
      <c r="A743" s="1"/>
      <c r="B743" s="243"/>
      <c r="C743" s="10"/>
      <c r="D743" s="244"/>
      <c r="E743" s="244"/>
      <c r="F743" s="9"/>
    </row>
    <row r="744" spans="1:6" x14ac:dyDescent="0.25">
      <c r="A744" s="1"/>
      <c r="B744" s="243"/>
      <c r="C744" s="10"/>
      <c r="D744" s="244"/>
      <c r="E744" s="244"/>
      <c r="F744" s="9"/>
    </row>
    <row r="745" spans="1:6" x14ac:dyDescent="0.25">
      <c r="A745" s="1"/>
      <c r="B745" s="243"/>
      <c r="C745" s="10"/>
      <c r="D745" s="244"/>
      <c r="E745" s="244"/>
      <c r="F745" s="9"/>
    </row>
    <row r="746" spans="1:6" x14ac:dyDescent="0.25">
      <c r="A746" s="1"/>
      <c r="B746" s="243"/>
      <c r="C746" s="10"/>
      <c r="D746" s="244"/>
      <c r="E746" s="244"/>
      <c r="F746" s="9"/>
    </row>
    <row r="747" spans="1:6" x14ac:dyDescent="0.25">
      <c r="A747" s="1"/>
      <c r="B747" s="243"/>
      <c r="C747" s="10"/>
      <c r="D747" s="244"/>
      <c r="E747" s="244"/>
      <c r="F747" s="9"/>
    </row>
    <row r="748" spans="1:6" x14ac:dyDescent="0.25">
      <c r="A748" s="1"/>
      <c r="B748" s="243"/>
      <c r="C748" s="10"/>
      <c r="D748" s="244"/>
      <c r="E748" s="244"/>
      <c r="F748" s="9"/>
    </row>
    <row r="749" spans="1:6" x14ac:dyDescent="0.25">
      <c r="A749" s="1"/>
      <c r="B749" s="243"/>
      <c r="C749" s="10"/>
      <c r="D749" s="244"/>
      <c r="E749" s="244"/>
      <c r="F749" s="9"/>
    </row>
    <row r="750" spans="1:6" x14ac:dyDescent="0.25">
      <c r="A750" s="1"/>
      <c r="B750" s="243"/>
      <c r="C750" s="10"/>
      <c r="D750" s="244"/>
      <c r="E750" s="244"/>
      <c r="F750" s="9"/>
    </row>
    <row r="751" spans="1:6" x14ac:dyDescent="0.25">
      <c r="A751" s="1"/>
      <c r="B751" s="243"/>
      <c r="C751" s="10"/>
      <c r="D751" s="244"/>
      <c r="E751" s="244"/>
      <c r="F751" s="9"/>
    </row>
    <row r="752" spans="1:6" x14ac:dyDescent="0.25">
      <c r="A752" s="1"/>
      <c r="B752" s="243"/>
      <c r="C752" s="10"/>
      <c r="D752" s="244"/>
      <c r="E752" s="244"/>
      <c r="F752" s="9"/>
    </row>
    <row r="753" spans="1:6" x14ac:dyDescent="0.25">
      <c r="A753" s="1"/>
      <c r="B753" s="243"/>
      <c r="C753" s="10"/>
      <c r="D753" s="244"/>
      <c r="E753" s="244"/>
      <c r="F753" s="9"/>
    </row>
    <row r="754" spans="1:6" x14ac:dyDescent="0.25">
      <c r="A754" s="1"/>
      <c r="B754" s="243"/>
      <c r="C754" s="10"/>
      <c r="D754" s="244"/>
      <c r="E754" s="244"/>
      <c r="F754" s="9"/>
    </row>
    <row r="755" spans="1:6" x14ac:dyDescent="0.25">
      <c r="A755" s="1"/>
      <c r="B755" s="243"/>
      <c r="C755" s="10"/>
      <c r="D755" s="244"/>
      <c r="E755" s="244"/>
      <c r="F755" s="9"/>
    </row>
    <row r="756" spans="1:6" x14ac:dyDescent="0.25">
      <c r="A756" s="1"/>
      <c r="B756" s="243"/>
      <c r="C756" s="10"/>
      <c r="D756" s="244"/>
      <c r="E756" s="244"/>
      <c r="F756" s="9"/>
    </row>
    <row r="757" spans="1:6" x14ac:dyDescent="0.25">
      <c r="A757" s="1"/>
      <c r="B757" s="243"/>
      <c r="C757" s="10"/>
      <c r="D757" s="244"/>
      <c r="E757" s="244"/>
      <c r="F757" s="9"/>
    </row>
    <row r="758" spans="1:6" x14ac:dyDescent="0.25">
      <c r="A758" s="1"/>
      <c r="B758" s="243"/>
      <c r="C758" s="10"/>
      <c r="D758" s="244"/>
      <c r="E758" s="244"/>
      <c r="F758" s="9"/>
    </row>
    <row r="759" spans="1:6" x14ac:dyDescent="0.25">
      <c r="A759" s="1"/>
      <c r="B759" s="243"/>
      <c r="C759" s="10"/>
      <c r="D759" s="244"/>
      <c r="E759" s="244"/>
      <c r="F759" s="9"/>
    </row>
    <row r="760" spans="1:6" x14ac:dyDescent="0.25">
      <c r="A760" s="1"/>
      <c r="B760" s="243"/>
      <c r="C760" s="10"/>
      <c r="D760" s="244"/>
      <c r="E760" s="244"/>
      <c r="F760" s="9"/>
    </row>
    <row r="761" spans="1:6" x14ac:dyDescent="0.25">
      <c r="A761" s="1"/>
      <c r="B761" s="243"/>
      <c r="C761" s="10"/>
      <c r="D761" s="244"/>
      <c r="E761" s="244"/>
      <c r="F761" s="9"/>
    </row>
    <row r="762" spans="1:6" x14ac:dyDescent="0.25">
      <c r="A762" s="1"/>
      <c r="B762" s="243"/>
      <c r="C762" s="10"/>
      <c r="D762" s="244"/>
      <c r="E762" s="244"/>
      <c r="F762" s="9"/>
    </row>
    <row r="763" spans="1:6" x14ac:dyDescent="0.25">
      <c r="A763" s="1"/>
      <c r="B763" s="243"/>
      <c r="C763" s="10"/>
      <c r="D763" s="244"/>
      <c r="E763" s="244"/>
      <c r="F763" s="9"/>
    </row>
    <row r="764" spans="1:6" x14ac:dyDescent="0.25">
      <c r="A764" s="1"/>
      <c r="B764" s="243"/>
      <c r="C764" s="10"/>
      <c r="D764" s="244"/>
      <c r="E764" s="244"/>
      <c r="F764" s="9"/>
    </row>
    <row r="765" spans="1:6" x14ac:dyDescent="0.25">
      <c r="A765" s="1"/>
      <c r="B765" s="243"/>
      <c r="C765" s="10"/>
      <c r="D765" s="244"/>
      <c r="E765" s="244"/>
      <c r="F765" s="9"/>
    </row>
    <row r="766" spans="1:6" x14ac:dyDescent="0.25">
      <c r="A766" s="1"/>
      <c r="B766" s="243"/>
      <c r="C766" s="10"/>
      <c r="D766" s="244"/>
      <c r="E766" s="244"/>
      <c r="F766" s="9"/>
    </row>
    <row r="767" spans="1:6" x14ac:dyDescent="0.25">
      <c r="A767" s="1"/>
      <c r="B767" s="243"/>
      <c r="C767" s="10"/>
      <c r="D767" s="244"/>
      <c r="E767" s="244"/>
      <c r="F767" s="9"/>
    </row>
    <row r="768" spans="1:6" x14ac:dyDescent="0.25">
      <c r="A768" s="1"/>
      <c r="B768" s="243"/>
      <c r="C768" s="10"/>
      <c r="D768" s="244"/>
      <c r="E768" s="244"/>
      <c r="F768" s="9"/>
    </row>
    <row r="769" spans="1:6" x14ac:dyDescent="0.25">
      <c r="A769" s="1"/>
      <c r="B769" s="243"/>
      <c r="C769" s="10"/>
      <c r="D769" s="244"/>
      <c r="E769" s="244"/>
      <c r="F769" s="9"/>
    </row>
    <row r="770" spans="1:6" x14ac:dyDescent="0.25">
      <c r="A770" s="1"/>
      <c r="B770" s="243"/>
      <c r="C770" s="10"/>
      <c r="D770" s="244"/>
      <c r="E770" s="244"/>
      <c r="F770" s="9"/>
    </row>
    <row r="771" spans="1:6" x14ac:dyDescent="0.25">
      <c r="A771" s="1"/>
      <c r="B771" s="243"/>
      <c r="C771" s="10"/>
      <c r="D771" s="244"/>
      <c r="E771" s="244"/>
      <c r="F771" s="9"/>
    </row>
    <row r="772" spans="1:6" x14ac:dyDescent="0.25">
      <c r="A772" s="1"/>
      <c r="B772" s="243"/>
      <c r="C772" s="10"/>
      <c r="D772" s="244"/>
      <c r="E772" s="244"/>
      <c r="F772" s="9"/>
    </row>
    <row r="773" spans="1:6" x14ac:dyDescent="0.25">
      <c r="A773" s="1"/>
      <c r="B773" s="243"/>
      <c r="C773" s="10"/>
      <c r="D773" s="244"/>
      <c r="E773" s="244"/>
      <c r="F773" s="9"/>
    </row>
    <row r="774" spans="1:6" x14ac:dyDescent="0.25">
      <c r="A774" s="1"/>
      <c r="B774" s="243"/>
      <c r="C774" s="10"/>
      <c r="D774" s="244"/>
      <c r="E774" s="244"/>
      <c r="F774" s="9"/>
    </row>
    <row r="775" spans="1:6" x14ac:dyDescent="0.25">
      <c r="A775" s="1"/>
      <c r="B775" s="243"/>
      <c r="C775" s="10"/>
      <c r="D775" s="244"/>
      <c r="E775" s="244"/>
      <c r="F775" s="9"/>
    </row>
    <row r="776" spans="1:6" x14ac:dyDescent="0.25">
      <c r="A776" s="1"/>
      <c r="B776" s="243"/>
      <c r="C776" s="10"/>
      <c r="D776" s="244"/>
      <c r="E776" s="244"/>
      <c r="F776" s="9"/>
    </row>
    <row r="777" spans="1:6" x14ac:dyDescent="0.25">
      <c r="A777" s="1"/>
      <c r="B777" s="243"/>
      <c r="C777" s="10"/>
      <c r="D777" s="244"/>
      <c r="E777" s="244"/>
      <c r="F777" s="9"/>
    </row>
    <row r="778" spans="1:6" x14ac:dyDescent="0.25">
      <c r="A778" s="1"/>
      <c r="B778" s="243"/>
      <c r="C778" s="10"/>
      <c r="D778" s="244"/>
      <c r="E778" s="244"/>
      <c r="F778" s="9"/>
    </row>
    <row r="779" spans="1:6" x14ac:dyDescent="0.25">
      <c r="A779" s="1"/>
      <c r="B779" s="243"/>
      <c r="C779" s="10"/>
      <c r="D779" s="244"/>
      <c r="E779" s="244"/>
      <c r="F779" s="9"/>
    </row>
    <row r="780" spans="1:6" x14ac:dyDescent="0.25">
      <c r="A780" s="1"/>
      <c r="B780" s="243"/>
      <c r="C780" s="10"/>
      <c r="D780" s="244"/>
      <c r="E780" s="244"/>
      <c r="F780" s="9"/>
    </row>
    <row r="781" spans="1:6" x14ac:dyDescent="0.25">
      <c r="A781" s="1"/>
      <c r="B781" s="243"/>
      <c r="C781" s="10"/>
      <c r="D781" s="244"/>
      <c r="E781" s="244"/>
      <c r="F781" s="9"/>
    </row>
    <row r="782" spans="1:6" x14ac:dyDescent="0.25">
      <c r="A782" s="1"/>
      <c r="B782" s="243"/>
      <c r="C782" s="10"/>
      <c r="D782" s="244"/>
      <c r="E782" s="244"/>
      <c r="F782" s="9"/>
    </row>
    <row r="783" spans="1:6" x14ac:dyDescent="0.25">
      <c r="A783" s="1"/>
      <c r="B783" s="243"/>
      <c r="C783" s="10"/>
      <c r="D783" s="244"/>
      <c r="E783" s="244"/>
      <c r="F783" s="9"/>
    </row>
    <row r="784" spans="1:6" x14ac:dyDescent="0.25">
      <c r="A784" s="1"/>
      <c r="B784" s="243"/>
      <c r="C784" s="10"/>
      <c r="D784" s="244"/>
      <c r="E784" s="244"/>
      <c r="F784" s="9"/>
    </row>
    <row r="785" spans="1:6" x14ac:dyDescent="0.25">
      <c r="A785" s="1"/>
      <c r="B785" s="243"/>
      <c r="C785" s="10"/>
      <c r="D785" s="244"/>
      <c r="E785" s="244"/>
      <c r="F785" s="9"/>
    </row>
    <row r="786" spans="1:6" x14ac:dyDescent="0.25">
      <c r="A786" s="1"/>
      <c r="B786" s="243"/>
      <c r="C786" s="10"/>
      <c r="D786" s="244"/>
      <c r="E786" s="244"/>
      <c r="F786" s="9"/>
    </row>
    <row r="787" spans="1:6" x14ac:dyDescent="0.25">
      <c r="A787" s="1"/>
      <c r="B787" s="243"/>
      <c r="C787" s="10"/>
      <c r="D787" s="244"/>
      <c r="E787" s="244"/>
      <c r="F787" s="9"/>
    </row>
    <row r="788" spans="1:6" x14ac:dyDescent="0.25">
      <c r="A788" s="1"/>
      <c r="B788" s="243"/>
      <c r="C788" s="10"/>
      <c r="D788" s="244"/>
      <c r="E788" s="244"/>
      <c r="F788" s="9"/>
    </row>
    <row r="789" spans="1:6" x14ac:dyDescent="0.25">
      <c r="A789" s="1"/>
      <c r="B789" s="243"/>
      <c r="C789" s="10"/>
      <c r="D789" s="244"/>
      <c r="E789" s="244"/>
      <c r="F789" s="9"/>
    </row>
    <row r="790" spans="1:6" x14ac:dyDescent="0.25">
      <c r="A790" s="1"/>
      <c r="B790" s="243"/>
      <c r="C790" s="10"/>
      <c r="D790" s="244"/>
      <c r="E790" s="244"/>
      <c r="F790" s="9"/>
    </row>
    <row r="791" spans="1:6" x14ac:dyDescent="0.25">
      <c r="A791" s="1"/>
      <c r="B791" s="243"/>
      <c r="C791" s="10"/>
      <c r="D791" s="244"/>
      <c r="E791" s="244"/>
      <c r="F791" s="9"/>
    </row>
    <row r="792" spans="1:6" x14ac:dyDescent="0.25">
      <c r="A792" s="1"/>
      <c r="B792" s="243"/>
      <c r="C792" s="10"/>
      <c r="D792" s="244"/>
      <c r="E792" s="244"/>
      <c r="F792" s="9"/>
    </row>
    <row r="793" spans="1:6" x14ac:dyDescent="0.25">
      <c r="A793" s="1"/>
      <c r="B793" s="243"/>
      <c r="C793" s="10"/>
      <c r="D793" s="244"/>
      <c r="E793" s="244"/>
      <c r="F793" s="9"/>
    </row>
    <row r="794" spans="1:6" x14ac:dyDescent="0.25">
      <c r="A794" s="1"/>
      <c r="B794" s="243"/>
      <c r="C794" s="10"/>
      <c r="D794" s="244"/>
      <c r="E794" s="244"/>
      <c r="F794" s="9"/>
    </row>
    <row r="795" spans="1:6" x14ac:dyDescent="0.25">
      <c r="A795" s="1"/>
      <c r="B795" s="243"/>
      <c r="C795" s="10"/>
      <c r="D795" s="244"/>
      <c r="E795" s="244"/>
      <c r="F795" s="9"/>
    </row>
    <row r="796" spans="1:6" x14ac:dyDescent="0.25">
      <c r="A796" s="1"/>
      <c r="B796" s="243"/>
      <c r="C796" s="10"/>
      <c r="D796" s="244"/>
      <c r="E796" s="244"/>
      <c r="F796" s="9"/>
    </row>
    <row r="797" spans="1:6" x14ac:dyDescent="0.25">
      <c r="A797" s="1"/>
      <c r="B797" s="243"/>
      <c r="C797" s="10"/>
      <c r="D797" s="244"/>
      <c r="E797" s="244"/>
      <c r="F797" s="9"/>
    </row>
    <row r="798" spans="1:6" x14ac:dyDescent="0.25">
      <c r="A798" s="1"/>
      <c r="B798" s="243"/>
      <c r="C798" s="10"/>
      <c r="D798" s="244"/>
      <c r="E798" s="244"/>
      <c r="F798" s="9"/>
    </row>
    <row r="799" spans="1:6" x14ac:dyDescent="0.25">
      <c r="A799" s="1"/>
      <c r="B799" s="243"/>
      <c r="C799" s="10"/>
      <c r="D799" s="244"/>
      <c r="E799" s="244"/>
      <c r="F799" s="9"/>
    </row>
    <row r="800" spans="1:6" x14ac:dyDescent="0.25">
      <c r="A800" s="1"/>
      <c r="B800" s="243"/>
      <c r="C800" s="10"/>
      <c r="D800" s="244"/>
      <c r="E800" s="244"/>
      <c r="F800" s="9"/>
    </row>
    <row r="801" spans="1:6" x14ac:dyDescent="0.25">
      <c r="A801" s="1"/>
      <c r="B801" s="243"/>
      <c r="C801" s="10"/>
      <c r="D801" s="244"/>
      <c r="E801" s="244"/>
      <c r="F801" s="9"/>
    </row>
    <row r="802" spans="1:6" x14ac:dyDescent="0.25">
      <c r="A802" s="1"/>
      <c r="B802" s="243"/>
      <c r="C802" s="10"/>
      <c r="D802" s="244"/>
      <c r="E802" s="244"/>
      <c r="F802" s="9"/>
    </row>
    <row r="803" spans="1:6" x14ac:dyDescent="0.25">
      <c r="A803" s="1"/>
      <c r="B803" s="243"/>
      <c r="C803" s="10"/>
      <c r="D803" s="244"/>
      <c r="E803" s="244"/>
      <c r="F803" s="9"/>
    </row>
    <row r="804" spans="1:6" x14ac:dyDescent="0.25">
      <c r="A804" s="1"/>
      <c r="B804" s="243"/>
      <c r="C804" s="10"/>
      <c r="D804" s="244"/>
      <c r="E804" s="244"/>
      <c r="F804" s="9"/>
    </row>
    <row r="805" spans="1:6" x14ac:dyDescent="0.25">
      <c r="A805" s="1"/>
      <c r="B805" s="243"/>
      <c r="C805" s="10"/>
      <c r="D805" s="244"/>
      <c r="E805" s="244"/>
      <c r="F805" s="9"/>
    </row>
    <row r="806" spans="1:6" x14ac:dyDescent="0.25">
      <c r="A806" s="1"/>
      <c r="B806" s="243"/>
      <c r="C806" s="10"/>
      <c r="D806" s="244"/>
      <c r="E806" s="244"/>
      <c r="F806" s="9"/>
    </row>
    <row r="807" spans="1:6" x14ac:dyDescent="0.25">
      <c r="A807" s="1"/>
      <c r="B807" s="243"/>
      <c r="C807" s="10"/>
      <c r="D807" s="244"/>
      <c r="E807" s="244"/>
      <c r="F807" s="9"/>
    </row>
    <row r="808" spans="1:6" x14ac:dyDescent="0.25">
      <c r="A808" s="1"/>
      <c r="B808" s="243"/>
      <c r="C808" s="10"/>
      <c r="D808" s="244"/>
      <c r="E808" s="244"/>
      <c r="F808" s="9"/>
    </row>
    <row r="809" spans="1:6" x14ac:dyDescent="0.25">
      <c r="A809" s="1"/>
      <c r="B809" s="243"/>
      <c r="C809" s="10"/>
      <c r="D809" s="244"/>
      <c r="E809" s="244"/>
      <c r="F809" s="9"/>
    </row>
    <row r="810" spans="1:6" x14ac:dyDescent="0.25">
      <c r="A810" s="1"/>
      <c r="B810" s="243"/>
      <c r="C810" s="10"/>
      <c r="D810" s="244"/>
      <c r="E810" s="244"/>
      <c r="F810" s="9"/>
    </row>
    <row r="811" spans="1:6" x14ac:dyDescent="0.25">
      <c r="A811" s="1"/>
      <c r="B811" s="243"/>
      <c r="C811" s="10"/>
      <c r="D811" s="244"/>
      <c r="E811" s="244"/>
      <c r="F811" s="9"/>
    </row>
    <row r="812" spans="1:6" x14ac:dyDescent="0.25">
      <c r="A812" s="1"/>
      <c r="B812" s="243"/>
      <c r="C812" s="10"/>
      <c r="D812" s="244"/>
      <c r="E812" s="244"/>
      <c r="F812" s="9"/>
    </row>
    <row r="813" spans="1:6" x14ac:dyDescent="0.25">
      <c r="A813" s="1"/>
      <c r="B813" s="243"/>
      <c r="C813" s="10"/>
      <c r="D813" s="244"/>
      <c r="E813" s="244"/>
      <c r="F813" s="9"/>
    </row>
    <row r="814" spans="1:6" x14ac:dyDescent="0.25">
      <c r="A814" s="1"/>
      <c r="B814" s="243"/>
      <c r="C814" s="10"/>
      <c r="D814" s="244"/>
      <c r="E814" s="244"/>
      <c r="F814" s="9"/>
    </row>
    <row r="815" spans="1:6" x14ac:dyDescent="0.25">
      <c r="A815" s="1"/>
      <c r="B815" s="243"/>
      <c r="C815" s="10"/>
      <c r="D815" s="244"/>
      <c r="E815" s="244"/>
      <c r="F815" s="9"/>
    </row>
    <row r="816" spans="1:6" x14ac:dyDescent="0.25">
      <c r="A816" s="1"/>
      <c r="B816" s="243"/>
      <c r="C816" s="10"/>
      <c r="D816" s="244"/>
      <c r="E816" s="244"/>
      <c r="F816" s="9"/>
    </row>
    <row r="817" spans="1:6" x14ac:dyDescent="0.25">
      <c r="A817" s="1"/>
      <c r="B817" s="243"/>
      <c r="C817" s="10"/>
      <c r="D817" s="244"/>
      <c r="E817" s="244"/>
      <c r="F817" s="9"/>
    </row>
    <row r="818" spans="1:6" x14ac:dyDescent="0.25">
      <c r="A818" s="1"/>
      <c r="B818" s="243"/>
      <c r="C818" s="10"/>
      <c r="D818" s="244"/>
      <c r="E818" s="244"/>
      <c r="F818" s="9"/>
    </row>
    <row r="819" spans="1:6" x14ac:dyDescent="0.25">
      <c r="A819" s="1"/>
      <c r="B819" s="243"/>
      <c r="C819" s="10"/>
      <c r="D819" s="244"/>
      <c r="E819" s="244"/>
      <c r="F819" s="9"/>
    </row>
    <row r="820" spans="1:6" x14ac:dyDescent="0.25">
      <c r="A820" s="1"/>
      <c r="B820" s="243"/>
      <c r="C820" s="10"/>
      <c r="D820" s="244"/>
      <c r="E820" s="244"/>
      <c r="F820" s="9"/>
    </row>
    <row r="821" spans="1:6" x14ac:dyDescent="0.25">
      <c r="A821" s="1"/>
      <c r="B821" s="243"/>
      <c r="C821" s="10"/>
      <c r="D821" s="244"/>
      <c r="E821" s="244"/>
      <c r="F821" s="9"/>
    </row>
    <row r="822" spans="1:6" x14ac:dyDescent="0.25">
      <c r="A822" s="1"/>
      <c r="B822" s="243"/>
      <c r="C822" s="10"/>
      <c r="D822" s="244"/>
      <c r="E822" s="244"/>
      <c r="F822" s="9"/>
    </row>
    <row r="823" spans="1:6" x14ac:dyDescent="0.25">
      <c r="A823" s="1"/>
      <c r="B823" s="243"/>
      <c r="C823" s="10"/>
      <c r="D823" s="244"/>
      <c r="E823" s="244"/>
      <c r="F823" s="9"/>
    </row>
    <row r="824" spans="1:6" x14ac:dyDescent="0.25">
      <c r="A824" s="1"/>
      <c r="B824" s="243"/>
      <c r="C824" s="10"/>
      <c r="D824" s="244"/>
      <c r="E824" s="244"/>
      <c r="F824" s="9"/>
    </row>
    <row r="825" spans="1:6" x14ac:dyDescent="0.25">
      <c r="A825" s="1"/>
      <c r="B825" s="243"/>
      <c r="C825" s="10"/>
      <c r="D825" s="244"/>
      <c r="E825" s="244"/>
      <c r="F825" s="9"/>
    </row>
    <row r="826" spans="1:6" x14ac:dyDescent="0.25">
      <c r="A826" s="1"/>
      <c r="B826" s="243"/>
      <c r="C826" s="10"/>
      <c r="D826" s="244"/>
      <c r="E826" s="244"/>
      <c r="F826" s="9"/>
    </row>
    <row r="827" spans="1:6" x14ac:dyDescent="0.25">
      <c r="A827" s="1"/>
      <c r="B827" s="243"/>
      <c r="C827" s="10"/>
      <c r="D827" s="244"/>
      <c r="E827" s="244"/>
      <c r="F827" s="9"/>
    </row>
    <row r="828" spans="1:6" x14ac:dyDescent="0.25">
      <c r="A828" s="1"/>
      <c r="B828" s="243"/>
      <c r="C828" s="10"/>
      <c r="D828" s="244"/>
      <c r="E828" s="244"/>
      <c r="F828" s="9"/>
    </row>
    <row r="829" spans="1:6" x14ac:dyDescent="0.25">
      <c r="A829" s="1"/>
      <c r="B829" s="243"/>
      <c r="C829" s="10"/>
      <c r="D829" s="244"/>
      <c r="E829" s="244"/>
      <c r="F829" s="9"/>
    </row>
    <row r="830" spans="1:6" x14ac:dyDescent="0.25">
      <c r="A830" s="1"/>
      <c r="B830" s="243"/>
      <c r="C830" s="10"/>
      <c r="D830" s="244"/>
      <c r="E830" s="244"/>
      <c r="F830" s="9"/>
    </row>
    <row r="831" spans="1:6" x14ac:dyDescent="0.25">
      <c r="A831" s="1"/>
      <c r="B831" s="243"/>
      <c r="C831" s="10"/>
      <c r="D831" s="244"/>
      <c r="E831" s="244"/>
      <c r="F831" s="9"/>
    </row>
    <row r="832" spans="1:6" x14ac:dyDescent="0.25">
      <c r="A832" s="1"/>
      <c r="B832" s="243"/>
      <c r="C832" s="10"/>
      <c r="D832" s="244"/>
      <c r="E832" s="244"/>
      <c r="F832" s="9"/>
    </row>
    <row r="833" spans="1:6" x14ac:dyDescent="0.25">
      <c r="A833" s="1"/>
      <c r="B833" s="243"/>
      <c r="C833" s="10"/>
      <c r="D833" s="244"/>
      <c r="E833" s="244"/>
      <c r="F833" s="9"/>
    </row>
    <row r="834" spans="1:6" x14ac:dyDescent="0.25">
      <c r="A834" s="1"/>
      <c r="B834" s="243"/>
      <c r="C834" s="10"/>
      <c r="D834" s="244"/>
      <c r="E834" s="244"/>
      <c r="F834" s="9"/>
    </row>
    <row r="835" spans="1:6" x14ac:dyDescent="0.25">
      <c r="A835" s="1"/>
      <c r="B835" s="243"/>
      <c r="C835" s="10"/>
      <c r="D835" s="244"/>
      <c r="E835" s="244"/>
      <c r="F835" s="9"/>
    </row>
    <row r="836" spans="1:6" x14ac:dyDescent="0.25">
      <c r="A836" s="1"/>
      <c r="B836" s="243"/>
      <c r="C836" s="10"/>
      <c r="D836" s="244"/>
      <c r="E836" s="244"/>
      <c r="F836" s="9"/>
    </row>
    <row r="837" spans="1:6" x14ac:dyDescent="0.25">
      <c r="A837" s="1"/>
      <c r="B837" s="243"/>
      <c r="C837" s="10"/>
      <c r="D837" s="244"/>
      <c r="E837" s="244"/>
      <c r="F837" s="9"/>
    </row>
    <row r="838" spans="1:6" x14ac:dyDescent="0.25">
      <c r="A838" s="1"/>
      <c r="B838" s="243"/>
      <c r="C838" s="10"/>
      <c r="D838" s="244"/>
      <c r="E838" s="244"/>
      <c r="F838" s="9"/>
    </row>
    <row r="839" spans="1:6" x14ac:dyDescent="0.25">
      <c r="A839" s="1"/>
      <c r="B839" s="243"/>
      <c r="C839" s="10"/>
      <c r="D839" s="244"/>
      <c r="E839" s="244"/>
      <c r="F839" s="9"/>
    </row>
    <row r="840" spans="1:6" x14ac:dyDescent="0.25">
      <c r="A840" s="1"/>
      <c r="B840" s="243"/>
      <c r="C840" s="10"/>
      <c r="D840" s="244"/>
      <c r="E840" s="244"/>
      <c r="F840" s="9"/>
    </row>
    <row r="841" spans="1:6" x14ac:dyDescent="0.25">
      <c r="A841" s="1"/>
      <c r="B841" s="243"/>
      <c r="C841" s="10"/>
      <c r="D841" s="244"/>
      <c r="E841" s="244"/>
      <c r="F841" s="9"/>
    </row>
    <row r="842" spans="1:6" x14ac:dyDescent="0.25">
      <c r="A842" s="1"/>
      <c r="B842" s="243"/>
      <c r="C842" s="10"/>
      <c r="D842" s="244"/>
      <c r="E842" s="244"/>
      <c r="F842" s="9"/>
    </row>
    <row r="843" spans="1:6" x14ac:dyDescent="0.25">
      <c r="A843" s="1"/>
      <c r="B843" s="243"/>
      <c r="C843" s="10"/>
      <c r="D843" s="244"/>
      <c r="E843" s="244"/>
      <c r="F843" s="9"/>
    </row>
    <row r="844" spans="1:6" x14ac:dyDescent="0.25">
      <c r="A844" s="1"/>
      <c r="B844" s="243"/>
      <c r="C844" s="10"/>
      <c r="D844" s="244"/>
      <c r="E844" s="244"/>
      <c r="F844" s="9"/>
    </row>
    <row r="845" spans="1:6" x14ac:dyDescent="0.25">
      <c r="A845" s="1"/>
      <c r="B845" s="243"/>
      <c r="C845" s="10"/>
      <c r="D845" s="244"/>
      <c r="E845" s="244"/>
      <c r="F845" s="9"/>
    </row>
    <row r="846" spans="1:6" x14ac:dyDescent="0.25">
      <c r="A846" s="1"/>
      <c r="B846" s="243"/>
      <c r="C846" s="10"/>
      <c r="D846" s="244"/>
      <c r="E846" s="244"/>
      <c r="F846" s="9"/>
    </row>
    <row r="847" spans="1:6" x14ac:dyDescent="0.25">
      <c r="A847" s="1"/>
      <c r="B847" s="243"/>
      <c r="C847" s="10"/>
      <c r="D847" s="244"/>
      <c r="E847" s="244"/>
      <c r="F847" s="9"/>
    </row>
    <row r="848" spans="1:6" x14ac:dyDescent="0.25">
      <c r="A848" s="1"/>
      <c r="B848" s="243"/>
      <c r="C848" s="10"/>
      <c r="D848" s="244"/>
      <c r="E848" s="244"/>
      <c r="F848" s="9"/>
    </row>
    <row r="849" spans="1:6" x14ac:dyDescent="0.25">
      <c r="A849" s="1"/>
      <c r="B849" s="243"/>
      <c r="C849" s="10"/>
      <c r="D849" s="244"/>
      <c r="E849" s="244"/>
      <c r="F849" s="9"/>
    </row>
    <row r="850" spans="1:6" x14ac:dyDescent="0.25">
      <c r="A850" s="1"/>
      <c r="B850" s="243"/>
      <c r="C850" s="10"/>
      <c r="D850" s="244"/>
      <c r="E850" s="244"/>
      <c r="F850" s="9"/>
    </row>
    <row r="851" spans="1:6" x14ac:dyDescent="0.25">
      <c r="A851" s="1"/>
      <c r="B851" s="243"/>
      <c r="C851" s="10"/>
      <c r="D851" s="244"/>
      <c r="E851" s="244"/>
      <c r="F851" s="9"/>
    </row>
    <row r="852" spans="1:6" x14ac:dyDescent="0.25">
      <c r="A852" s="1"/>
      <c r="B852" s="243"/>
      <c r="C852" s="10"/>
      <c r="D852" s="244"/>
      <c r="E852" s="244"/>
      <c r="F852" s="9"/>
    </row>
    <row r="853" spans="1:6" x14ac:dyDescent="0.25">
      <c r="A853" s="1"/>
      <c r="B853" s="243"/>
      <c r="C853" s="10"/>
      <c r="D853" s="244"/>
      <c r="E853" s="244"/>
      <c r="F853" s="9"/>
    </row>
    <row r="854" spans="1:6" x14ac:dyDescent="0.25">
      <c r="A854" s="1"/>
      <c r="B854" s="243"/>
      <c r="C854" s="10"/>
      <c r="D854" s="244"/>
      <c r="E854" s="244"/>
      <c r="F854" s="9"/>
    </row>
    <row r="855" spans="1:6" x14ac:dyDescent="0.25">
      <c r="A855" s="1"/>
      <c r="B855" s="243"/>
      <c r="C855" s="10"/>
      <c r="D855" s="244"/>
      <c r="E855" s="244"/>
      <c r="F855" s="9"/>
    </row>
    <row r="856" spans="1:6" x14ac:dyDescent="0.25">
      <c r="A856" s="1"/>
      <c r="B856" s="243"/>
      <c r="C856" s="10"/>
      <c r="D856" s="244"/>
      <c r="E856" s="244"/>
      <c r="F856" s="9"/>
    </row>
    <row r="857" spans="1:6" x14ac:dyDescent="0.25">
      <c r="A857" s="1"/>
      <c r="B857" s="243"/>
      <c r="C857" s="10"/>
      <c r="D857" s="244"/>
      <c r="E857" s="244"/>
      <c r="F857" s="9"/>
    </row>
    <row r="858" spans="1:6" x14ac:dyDescent="0.25">
      <c r="A858" s="1"/>
      <c r="B858" s="243"/>
      <c r="C858" s="10"/>
      <c r="D858" s="244"/>
      <c r="E858" s="244"/>
      <c r="F858" s="9"/>
    </row>
    <row r="859" spans="1:6" x14ac:dyDescent="0.25">
      <c r="A859" s="1"/>
      <c r="B859" s="243"/>
      <c r="C859" s="10"/>
      <c r="D859" s="244"/>
      <c r="E859" s="244"/>
      <c r="F859" s="9"/>
    </row>
    <row r="860" spans="1:6" x14ac:dyDescent="0.25">
      <c r="A860" s="1"/>
      <c r="B860" s="243"/>
      <c r="C860" s="10"/>
      <c r="D860" s="244"/>
      <c r="E860" s="244"/>
      <c r="F860" s="9"/>
    </row>
    <row r="861" spans="1:6" x14ac:dyDescent="0.25">
      <c r="A861" s="1"/>
      <c r="B861" s="243"/>
      <c r="C861" s="10"/>
      <c r="D861" s="244"/>
      <c r="E861" s="244"/>
      <c r="F861" s="9"/>
    </row>
    <row r="862" spans="1:6" x14ac:dyDescent="0.25">
      <c r="A862" s="1"/>
      <c r="B862" s="243"/>
      <c r="C862" s="10"/>
      <c r="D862" s="244"/>
      <c r="E862" s="244"/>
      <c r="F862" s="9"/>
    </row>
    <row r="863" spans="1:6" x14ac:dyDescent="0.25">
      <c r="A863" s="1"/>
      <c r="B863" s="243"/>
      <c r="C863" s="10"/>
      <c r="D863" s="244"/>
      <c r="E863" s="244"/>
      <c r="F863" s="9"/>
    </row>
    <row r="864" spans="1:6" x14ac:dyDescent="0.25">
      <c r="A864" s="1"/>
      <c r="B864" s="243"/>
      <c r="C864" s="10"/>
      <c r="D864" s="244"/>
      <c r="E864" s="244"/>
      <c r="F864" s="9"/>
    </row>
    <row r="865" spans="1:6" x14ac:dyDescent="0.25">
      <c r="A865" s="1"/>
      <c r="B865" s="243"/>
      <c r="C865" s="10"/>
      <c r="D865" s="244"/>
      <c r="E865" s="244"/>
      <c r="F865" s="9"/>
    </row>
    <row r="866" spans="1:6" x14ac:dyDescent="0.25">
      <c r="A866" s="1"/>
      <c r="B866" s="243"/>
      <c r="C866" s="10"/>
      <c r="D866" s="244"/>
      <c r="E866" s="244"/>
      <c r="F866" s="9"/>
    </row>
    <row r="867" spans="1:6" x14ac:dyDescent="0.25">
      <c r="A867" s="1"/>
      <c r="B867" s="243"/>
      <c r="C867" s="10"/>
      <c r="D867" s="244"/>
      <c r="E867" s="244"/>
      <c r="F867" s="9"/>
    </row>
    <row r="868" spans="1:6" x14ac:dyDescent="0.25">
      <c r="A868" s="1"/>
      <c r="B868" s="243"/>
      <c r="C868" s="10"/>
      <c r="D868" s="244"/>
      <c r="E868" s="244"/>
      <c r="F868" s="9"/>
    </row>
    <row r="869" spans="1:6" x14ac:dyDescent="0.25">
      <c r="A869" s="1"/>
      <c r="B869" s="243"/>
      <c r="C869" s="10"/>
      <c r="D869" s="244"/>
      <c r="E869" s="244"/>
      <c r="F869" s="9"/>
    </row>
    <row r="870" spans="1:6" x14ac:dyDescent="0.25">
      <c r="A870" s="1"/>
      <c r="B870" s="243"/>
      <c r="C870" s="10"/>
      <c r="D870" s="244"/>
      <c r="E870" s="244"/>
      <c r="F870" s="9"/>
    </row>
    <row r="871" spans="1:6" x14ac:dyDescent="0.25">
      <c r="A871" s="1"/>
      <c r="B871" s="243"/>
      <c r="C871" s="10"/>
      <c r="D871" s="244"/>
      <c r="E871" s="244"/>
      <c r="F871" s="9"/>
    </row>
    <row r="872" spans="1:6" x14ac:dyDescent="0.25">
      <c r="A872" s="1"/>
      <c r="B872" s="243"/>
      <c r="C872" s="10"/>
      <c r="D872" s="244"/>
      <c r="E872" s="244"/>
      <c r="F872" s="9"/>
    </row>
    <row r="873" spans="1:6" x14ac:dyDescent="0.25">
      <c r="A873" s="1"/>
      <c r="B873" s="243"/>
      <c r="C873" s="10"/>
      <c r="D873" s="244"/>
      <c r="E873" s="244"/>
      <c r="F873" s="9"/>
    </row>
    <row r="874" spans="1:6" x14ac:dyDescent="0.25">
      <c r="A874" s="1"/>
      <c r="B874" s="243"/>
      <c r="C874" s="10"/>
      <c r="D874" s="244"/>
      <c r="E874" s="244"/>
      <c r="F874" s="9"/>
    </row>
    <row r="875" spans="1:6" x14ac:dyDescent="0.25">
      <c r="A875" s="1"/>
      <c r="B875" s="243"/>
      <c r="C875" s="10"/>
      <c r="D875" s="244"/>
      <c r="E875" s="244"/>
      <c r="F875" s="9"/>
    </row>
    <row r="876" spans="1:6" x14ac:dyDescent="0.25">
      <c r="A876" s="1"/>
      <c r="B876" s="243"/>
      <c r="C876" s="10"/>
      <c r="D876" s="244"/>
      <c r="E876" s="244"/>
      <c r="F876" s="9"/>
    </row>
    <row r="877" spans="1:6" x14ac:dyDescent="0.25">
      <c r="A877" s="1"/>
      <c r="B877" s="243"/>
      <c r="C877" s="10"/>
      <c r="D877" s="244"/>
      <c r="E877" s="244"/>
      <c r="F877" s="9"/>
    </row>
    <row r="878" spans="1:6" x14ac:dyDescent="0.25">
      <c r="A878" s="1"/>
      <c r="B878" s="243"/>
      <c r="C878" s="10"/>
      <c r="D878" s="244"/>
      <c r="E878" s="244"/>
      <c r="F878" s="9"/>
    </row>
    <row r="879" spans="1:6" x14ac:dyDescent="0.25">
      <c r="A879" s="1"/>
      <c r="B879" s="243"/>
      <c r="C879" s="10"/>
      <c r="D879" s="244"/>
      <c r="E879" s="244"/>
      <c r="F879" s="9"/>
    </row>
    <row r="880" spans="1:6" x14ac:dyDescent="0.25">
      <c r="A880" s="1"/>
      <c r="B880" s="243"/>
      <c r="C880" s="10"/>
      <c r="D880" s="244"/>
      <c r="E880" s="244"/>
      <c r="F880" s="9"/>
    </row>
    <row r="881" spans="1:6" x14ac:dyDescent="0.25">
      <c r="A881" s="1"/>
      <c r="B881" s="243"/>
      <c r="C881" s="10"/>
      <c r="D881" s="244"/>
      <c r="E881" s="244"/>
      <c r="F881" s="9"/>
    </row>
    <row r="882" spans="1:6" x14ac:dyDescent="0.25">
      <c r="A882" s="1"/>
      <c r="B882" s="243"/>
      <c r="C882" s="10"/>
      <c r="D882" s="244"/>
      <c r="E882" s="244"/>
      <c r="F882" s="9"/>
    </row>
    <row r="883" spans="1:6" x14ac:dyDescent="0.25">
      <c r="A883" s="1"/>
      <c r="B883" s="243"/>
      <c r="C883" s="10"/>
      <c r="D883" s="244"/>
      <c r="E883" s="244"/>
      <c r="F883" s="9"/>
    </row>
    <row r="884" spans="1:6" x14ac:dyDescent="0.25">
      <c r="A884" s="1"/>
      <c r="B884" s="243"/>
      <c r="C884" s="10"/>
      <c r="D884" s="244"/>
      <c r="E884" s="244"/>
      <c r="F884" s="9"/>
    </row>
    <row r="885" spans="1:6" x14ac:dyDescent="0.25">
      <c r="A885" s="1"/>
      <c r="B885" s="243"/>
      <c r="C885" s="10"/>
      <c r="D885" s="244"/>
      <c r="E885" s="244"/>
      <c r="F885" s="9"/>
    </row>
    <row r="886" spans="1:6" x14ac:dyDescent="0.25">
      <c r="A886" s="1"/>
      <c r="B886" s="243"/>
      <c r="C886" s="10"/>
      <c r="D886" s="244"/>
      <c r="E886" s="244"/>
      <c r="F886" s="9"/>
    </row>
    <row r="887" spans="1:6" x14ac:dyDescent="0.25">
      <c r="A887" s="1"/>
      <c r="B887" s="243"/>
      <c r="C887" s="10"/>
      <c r="D887" s="244"/>
      <c r="E887" s="244"/>
      <c r="F887" s="9"/>
    </row>
    <row r="888" spans="1:6" x14ac:dyDescent="0.25">
      <c r="A888" s="1"/>
      <c r="B888" s="243"/>
      <c r="C888" s="10"/>
      <c r="D888" s="244"/>
      <c r="E888" s="244"/>
      <c r="F888" s="9"/>
    </row>
    <row r="889" spans="1:6" x14ac:dyDescent="0.25">
      <c r="A889" s="1"/>
      <c r="B889" s="243"/>
      <c r="C889" s="10"/>
      <c r="D889" s="244"/>
      <c r="E889" s="244"/>
      <c r="F889" s="9"/>
    </row>
    <row r="890" spans="1:6" x14ac:dyDescent="0.25">
      <c r="A890" s="1"/>
      <c r="B890" s="243"/>
      <c r="C890" s="10"/>
      <c r="D890" s="244"/>
      <c r="E890" s="244"/>
      <c r="F890" s="9"/>
    </row>
    <row r="891" spans="1:6" x14ac:dyDescent="0.25">
      <c r="A891" s="1"/>
      <c r="B891" s="243"/>
      <c r="C891" s="10"/>
      <c r="D891" s="244"/>
      <c r="E891" s="244"/>
      <c r="F891" s="9"/>
    </row>
    <row r="892" spans="1:6" x14ac:dyDescent="0.25">
      <c r="A892" s="1"/>
      <c r="B892" s="243"/>
      <c r="C892" s="10"/>
      <c r="D892" s="244"/>
      <c r="E892" s="244"/>
      <c r="F892" s="9"/>
    </row>
    <row r="893" spans="1:6" x14ac:dyDescent="0.25">
      <c r="A893" s="1"/>
      <c r="B893" s="243"/>
      <c r="C893" s="10"/>
      <c r="D893" s="244"/>
      <c r="E893" s="244"/>
      <c r="F893" s="9"/>
    </row>
    <row r="894" spans="1:6" x14ac:dyDescent="0.25">
      <c r="A894" s="1"/>
      <c r="B894" s="243"/>
      <c r="C894" s="10"/>
      <c r="D894" s="244"/>
      <c r="E894" s="244"/>
      <c r="F894" s="9"/>
    </row>
    <row r="895" spans="1:6" x14ac:dyDescent="0.25">
      <c r="A895" s="1"/>
      <c r="B895" s="243"/>
      <c r="C895" s="10"/>
      <c r="D895" s="244"/>
      <c r="E895" s="244"/>
      <c r="F895" s="9"/>
    </row>
    <row r="896" spans="1:6" x14ac:dyDescent="0.25">
      <c r="A896" s="1"/>
      <c r="B896" s="243"/>
      <c r="C896" s="10"/>
      <c r="D896" s="244"/>
      <c r="E896" s="244"/>
      <c r="F896" s="9"/>
    </row>
    <row r="897" spans="1:6" x14ac:dyDescent="0.25">
      <c r="A897" s="1"/>
      <c r="B897" s="243"/>
      <c r="C897" s="10"/>
      <c r="D897" s="244"/>
      <c r="E897" s="244"/>
      <c r="F897" s="9"/>
    </row>
    <row r="898" spans="1:6" x14ac:dyDescent="0.25">
      <c r="A898" s="1"/>
      <c r="B898" s="243"/>
      <c r="C898" s="10"/>
      <c r="D898" s="244"/>
      <c r="E898" s="244"/>
      <c r="F898" s="9"/>
    </row>
    <row r="899" spans="1:6" x14ac:dyDescent="0.25">
      <c r="A899" s="1"/>
      <c r="B899" s="243"/>
      <c r="C899" s="10"/>
      <c r="D899" s="244"/>
      <c r="E899" s="244"/>
      <c r="F899" s="9"/>
    </row>
    <row r="900" spans="1:6" x14ac:dyDescent="0.25">
      <c r="A900" s="1"/>
      <c r="B900" s="243"/>
      <c r="C900" s="10"/>
      <c r="D900" s="244"/>
      <c r="E900" s="244"/>
      <c r="F900" s="9"/>
    </row>
    <row r="901" spans="1:6" x14ac:dyDescent="0.25">
      <c r="A901" s="1"/>
      <c r="B901" s="243"/>
      <c r="C901" s="10"/>
      <c r="D901" s="244"/>
      <c r="E901" s="244"/>
      <c r="F901" s="9"/>
    </row>
    <row r="902" spans="1:6" x14ac:dyDescent="0.25">
      <c r="A902" s="1"/>
      <c r="B902" s="243"/>
      <c r="C902" s="10"/>
      <c r="D902" s="244"/>
      <c r="E902" s="244"/>
      <c r="F902" s="9"/>
    </row>
    <row r="903" spans="1:6" x14ac:dyDescent="0.25">
      <c r="A903" s="1"/>
      <c r="B903" s="243"/>
      <c r="C903" s="10"/>
      <c r="D903" s="244"/>
      <c r="E903" s="244"/>
      <c r="F903" s="9"/>
    </row>
    <row r="904" spans="1:6" x14ac:dyDescent="0.25">
      <c r="A904" s="1"/>
      <c r="B904" s="243"/>
      <c r="C904" s="10"/>
      <c r="D904" s="244"/>
      <c r="E904" s="244"/>
      <c r="F904" s="9"/>
    </row>
    <row r="905" spans="1:6" x14ac:dyDescent="0.25">
      <c r="A905" s="1"/>
      <c r="B905" s="243"/>
      <c r="C905" s="10"/>
      <c r="D905" s="244"/>
      <c r="E905" s="244"/>
      <c r="F905" s="9"/>
    </row>
    <row r="906" spans="1:6" x14ac:dyDescent="0.25">
      <c r="A906" s="1"/>
      <c r="B906" s="243"/>
      <c r="C906" s="10"/>
      <c r="D906" s="244"/>
      <c r="E906" s="244"/>
      <c r="F906" s="9"/>
    </row>
    <row r="907" spans="1:6" x14ac:dyDescent="0.25">
      <c r="A907" s="1"/>
      <c r="B907" s="243"/>
      <c r="C907" s="10"/>
      <c r="D907" s="244"/>
      <c r="E907" s="244"/>
      <c r="F907" s="9"/>
    </row>
    <row r="908" spans="1:6" x14ac:dyDescent="0.25">
      <c r="A908" s="1"/>
      <c r="B908" s="243"/>
      <c r="C908" s="10"/>
      <c r="D908" s="244"/>
      <c r="E908" s="244"/>
      <c r="F908" s="9"/>
    </row>
    <row r="909" spans="1:6" x14ac:dyDescent="0.25">
      <c r="A909" s="1"/>
      <c r="B909" s="243"/>
      <c r="C909" s="10"/>
      <c r="D909" s="244"/>
      <c r="E909" s="244"/>
      <c r="F909" s="9"/>
    </row>
    <row r="910" spans="1:6" x14ac:dyDescent="0.25">
      <c r="A910" s="1"/>
      <c r="B910" s="243"/>
      <c r="C910" s="10"/>
      <c r="D910" s="244"/>
      <c r="E910" s="244"/>
      <c r="F910" s="9"/>
    </row>
    <row r="911" spans="1:6" x14ac:dyDescent="0.25">
      <c r="A911" s="1"/>
      <c r="B911" s="243"/>
      <c r="C911" s="10"/>
      <c r="D911" s="244"/>
      <c r="E911" s="244"/>
      <c r="F911" s="9"/>
    </row>
    <row r="912" spans="1:6" x14ac:dyDescent="0.25">
      <c r="A912" s="1"/>
      <c r="B912" s="243"/>
      <c r="C912" s="10"/>
      <c r="D912" s="244"/>
      <c r="E912" s="244"/>
      <c r="F912" s="9"/>
    </row>
    <row r="913" spans="1:6" x14ac:dyDescent="0.25">
      <c r="A913" s="1"/>
      <c r="B913" s="243"/>
      <c r="C913" s="10"/>
      <c r="D913" s="244"/>
      <c r="E913" s="244"/>
      <c r="F913" s="9"/>
    </row>
    <row r="914" spans="1:6" x14ac:dyDescent="0.25">
      <c r="A914" s="1"/>
      <c r="B914" s="243"/>
      <c r="C914" s="10"/>
      <c r="D914" s="244"/>
      <c r="E914" s="244"/>
      <c r="F914" s="9"/>
    </row>
    <row r="915" spans="1:6" x14ac:dyDescent="0.25">
      <c r="A915" s="1"/>
      <c r="B915" s="243"/>
      <c r="C915" s="10"/>
      <c r="D915" s="244"/>
      <c r="E915" s="244"/>
      <c r="F915" s="9"/>
    </row>
    <row r="916" spans="1:6" x14ac:dyDescent="0.25">
      <c r="A916" s="1"/>
      <c r="B916" s="243"/>
      <c r="C916" s="10"/>
      <c r="D916" s="244"/>
      <c r="E916" s="244"/>
      <c r="F916" s="9"/>
    </row>
    <row r="917" spans="1:6" x14ac:dyDescent="0.25">
      <c r="A917" s="1"/>
      <c r="B917" s="243"/>
      <c r="C917" s="10"/>
      <c r="D917" s="244"/>
      <c r="E917" s="244"/>
      <c r="F917" s="9"/>
    </row>
    <row r="918" spans="1:6" x14ac:dyDescent="0.25">
      <c r="A918" s="1"/>
      <c r="B918" s="243"/>
      <c r="C918" s="10"/>
      <c r="D918" s="244"/>
      <c r="E918" s="244"/>
      <c r="F918" s="9"/>
    </row>
    <row r="919" spans="1:6" x14ac:dyDescent="0.25">
      <c r="A919" s="1"/>
      <c r="B919" s="243"/>
      <c r="C919" s="10"/>
      <c r="D919" s="244"/>
      <c r="E919" s="244"/>
      <c r="F919" s="9"/>
    </row>
    <row r="920" spans="1:6" x14ac:dyDescent="0.25">
      <c r="A920" s="1"/>
      <c r="B920" s="243"/>
      <c r="C920" s="10"/>
      <c r="D920" s="244"/>
      <c r="E920" s="244"/>
      <c r="F920" s="9"/>
    </row>
    <row r="921" spans="1:6" x14ac:dyDescent="0.25">
      <c r="A921" s="1"/>
      <c r="B921" s="243"/>
      <c r="C921" s="10"/>
      <c r="D921" s="244"/>
      <c r="E921" s="244"/>
      <c r="F921" s="9"/>
    </row>
    <row r="922" spans="1:6" x14ac:dyDescent="0.25">
      <c r="A922" s="1"/>
      <c r="B922" s="243"/>
      <c r="C922" s="10"/>
      <c r="D922" s="244"/>
      <c r="E922" s="244"/>
      <c r="F922" s="9"/>
    </row>
    <row r="923" spans="1:6" x14ac:dyDescent="0.25">
      <c r="A923" s="1"/>
      <c r="B923" s="243"/>
      <c r="C923" s="10"/>
      <c r="D923" s="244"/>
      <c r="E923" s="244"/>
      <c r="F923" s="9"/>
    </row>
    <row r="924" spans="1:6" x14ac:dyDescent="0.25">
      <c r="A924" s="1"/>
      <c r="B924" s="243"/>
      <c r="C924" s="10"/>
      <c r="D924" s="244"/>
      <c r="E924" s="244"/>
      <c r="F924" s="9"/>
    </row>
    <row r="925" spans="1:6" x14ac:dyDescent="0.25">
      <c r="A925" s="1"/>
      <c r="B925" s="243"/>
      <c r="C925" s="10"/>
      <c r="D925" s="244"/>
      <c r="E925" s="244"/>
      <c r="F925" s="9"/>
    </row>
    <row r="926" spans="1:6" x14ac:dyDescent="0.25">
      <c r="A926" s="1"/>
      <c r="B926" s="243"/>
      <c r="C926" s="10"/>
      <c r="D926" s="244"/>
      <c r="E926" s="244"/>
      <c r="F926" s="9"/>
    </row>
    <row r="927" spans="1:6" x14ac:dyDescent="0.25">
      <c r="A927" s="1"/>
      <c r="B927" s="243"/>
      <c r="C927" s="10"/>
      <c r="D927" s="244"/>
      <c r="E927" s="244"/>
      <c r="F927" s="9"/>
    </row>
    <row r="928" spans="1:6" x14ac:dyDescent="0.25">
      <c r="A928" s="1"/>
      <c r="B928" s="243"/>
      <c r="C928" s="10"/>
      <c r="D928" s="244"/>
      <c r="E928" s="244"/>
      <c r="F928" s="9"/>
    </row>
    <row r="929" spans="1:6" x14ac:dyDescent="0.25">
      <c r="A929" s="1"/>
      <c r="B929" s="243"/>
      <c r="C929" s="10"/>
      <c r="D929" s="244"/>
      <c r="E929" s="244"/>
      <c r="F929" s="9"/>
    </row>
    <row r="930" spans="1:6" x14ac:dyDescent="0.25">
      <c r="A930" s="1"/>
      <c r="B930" s="243"/>
      <c r="C930" s="10"/>
      <c r="D930" s="244"/>
      <c r="E930" s="244"/>
      <c r="F930" s="9"/>
    </row>
    <row r="931" spans="1:6" x14ac:dyDescent="0.25">
      <c r="A931" s="1"/>
      <c r="B931" s="243"/>
      <c r="C931" s="10"/>
      <c r="D931" s="244"/>
      <c r="E931" s="244"/>
      <c r="F931" s="9"/>
    </row>
    <row r="932" spans="1:6" x14ac:dyDescent="0.25">
      <c r="A932" s="1"/>
      <c r="B932" s="243"/>
      <c r="C932" s="10"/>
      <c r="D932" s="244"/>
      <c r="E932" s="244"/>
      <c r="F932" s="9"/>
    </row>
    <row r="933" spans="1:6" x14ac:dyDescent="0.25">
      <c r="A933" s="1"/>
      <c r="B933" s="243"/>
      <c r="C933" s="10"/>
      <c r="D933" s="244"/>
      <c r="E933" s="244"/>
      <c r="F933" s="9"/>
    </row>
    <row r="934" spans="1:6" x14ac:dyDescent="0.25">
      <c r="A934" s="1"/>
      <c r="B934" s="243"/>
      <c r="C934" s="10"/>
      <c r="D934" s="244"/>
      <c r="E934" s="244"/>
      <c r="F934" s="9"/>
    </row>
    <row r="935" spans="1:6" x14ac:dyDescent="0.25">
      <c r="A935" s="1"/>
      <c r="B935" s="243"/>
      <c r="C935" s="10"/>
      <c r="D935" s="244"/>
      <c r="E935" s="244"/>
      <c r="F935" s="9"/>
    </row>
    <row r="936" spans="1:6" x14ac:dyDescent="0.25">
      <c r="A936" s="1"/>
      <c r="B936" s="243"/>
      <c r="C936" s="10"/>
      <c r="D936" s="244"/>
      <c r="E936" s="244"/>
      <c r="F936" s="9"/>
    </row>
    <row r="937" spans="1:6" x14ac:dyDescent="0.25">
      <c r="A937" s="1"/>
      <c r="B937" s="243"/>
      <c r="C937" s="10"/>
      <c r="D937" s="244"/>
      <c r="E937" s="244"/>
      <c r="F937" s="9"/>
    </row>
    <row r="938" spans="1:6" x14ac:dyDescent="0.25">
      <c r="A938" s="1"/>
      <c r="B938" s="243"/>
      <c r="C938" s="10"/>
      <c r="D938" s="244"/>
      <c r="E938" s="244"/>
      <c r="F938" s="9"/>
    </row>
    <row r="939" spans="1:6" x14ac:dyDescent="0.25">
      <c r="A939" s="1"/>
      <c r="B939" s="243"/>
      <c r="C939" s="10"/>
      <c r="D939" s="244"/>
      <c r="E939" s="244"/>
      <c r="F939" s="9"/>
    </row>
    <row r="940" spans="1:6" x14ac:dyDescent="0.25">
      <c r="A940" s="1"/>
      <c r="B940" s="243"/>
      <c r="C940" s="10"/>
      <c r="D940" s="244"/>
      <c r="E940" s="244"/>
      <c r="F940" s="9"/>
    </row>
    <row r="941" spans="1:6" x14ac:dyDescent="0.25">
      <c r="A941" s="1"/>
      <c r="B941" s="243"/>
      <c r="C941" s="10"/>
      <c r="D941" s="244"/>
      <c r="E941" s="244"/>
      <c r="F941" s="9"/>
    </row>
    <row r="942" spans="1:6" x14ac:dyDescent="0.25">
      <c r="A942" s="1"/>
      <c r="B942" s="243"/>
      <c r="C942" s="10"/>
      <c r="D942" s="244"/>
      <c r="E942" s="244"/>
      <c r="F942" s="9"/>
    </row>
    <row r="943" spans="1:6" x14ac:dyDescent="0.25">
      <c r="A943" s="1"/>
      <c r="B943" s="243"/>
      <c r="C943" s="10"/>
      <c r="D943" s="244"/>
      <c r="E943" s="244"/>
      <c r="F943" s="9"/>
    </row>
    <row r="944" spans="1:6" x14ac:dyDescent="0.25">
      <c r="A944" s="1"/>
      <c r="B944" s="243"/>
      <c r="C944" s="10"/>
      <c r="D944" s="244"/>
      <c r="E944" s="244"/>
      <c r="F944" s="9"/>
    </row>
    <row r="945" spans="1:6" x14ac:dyDescent="0.25">
      <c r="A945" s="1"/>
      <c r="B945" s="243"/>
      <c r="C945" s="10"/>
      <c r="D945" s="244"/>
      <c r="E945" s="244"/>
      <c r="F945" s="9"/>
    </row>
    <row r="946" spans="1:6" x14ac:dyDescent="0.25">
      <c r="A946" s="1"/>
      <c r="B946" s="243"/>
      <c r="C946" s="10"/>
      <c r="D946" s="244"/>
      <c r="E946" s="244"/>
      <c r="F946" s="9"/>
    </row>
    <row r="947" spans="1:6" x14ac:dyDescent="0.25">
      <c r="A947" s="1"/>
      <c r="B947" s="243"/>
      <c r="C947" s="10"/>
      <c r="D947" s="244"/>
      <c r="E947" s="244"/>
      <c r="F947" s="9"/>
    </row>
    <row r="948" spans="1:6" x14ac:dyDescent="0.25">
      <c r="A948" s="1"/>
      <c r="B948" s="243"/>
      <c r="C948" s="10"/>
      <c r="D948" s="244"/>
      <c r="E948" s="244"/>
      <c r="F948" s="9"/>
    </row>
    <row r="949" spans="1:6" x14ac:dyDescent="0.25">
      <c r="A949" s="1"/>
      <c r="B949" s="243"/>
      <c r="C949" s="10"/>
      <c r="D949" s="244"/>
      <c r="E949" s="244"/>
      <c r="F949" s="9"/>
    </row>
    <row r="950" spans="1:6" x14ac:dyDescent="0.25">
      <c r="A950" s="1"/>
      <c r="B950" s="243"/>
      <c r="C950" s="10"/>
      <c r="D950" s="244"/>
      <c r="E950" s="244"/>
      <c r="F950" s="9"/>
    </row>
    <row r="951" spans="1:6" x14ac:dyDescent="0.25">
      <c r="A951" s="1"/>
      <c r="B951" s="243"/>
      <c r="C951" s="10"/>
      <c r="D951" s="244"/>
      <c r="E951" s="244"/>
      <c r="F951" s="9"/>
    </row>
    <row r="952" spans="1:6" x14ac:dyDescent="0.25">
      <c r="A952" s="1"/>
      <c r="B952" s="243"/>
      <c r="C952" s="10"/>
      <c r="D952" s="244"/>
      <c r="E952" s="244"/>
      <c r="F952" s="9"/>
    </row>
    <row r="953" spans="1:6" x14ac:dyDescent="0.25">
      <c r="A953" s="1"/>
      <c r="B953" s="243"/>
      <c r="C953" s="10"/>
      <c r="D953" s="244"/>
      <c r="E953" s="244"/>
      <c r="F953" s="9"/>
    </row>
    <row r="954" spans="1:6" x14ac:dyDescent="0.25">
      <c r="A954" s="1"/>
      <c r="B954" s="243"/>
      <c r="C954" s="10"/>
      <c r="D954" s="244"/>
      <c r="E954" s="244"/>
      <c r="F954" s="9"/>
    </row>
    <row r="955" spans="1:6" x14ac:dyDescent="0.25">
      <c r="A955" s="1"/>
      <c r="B955" s="243"/>
      <c r="C955" s="10"/>
      <c r="D955" s="244"/>
      <c r="E955" s="244"/>
      <c r="F955" s="9"/>
    </row>
    <row r="956" spans="1:6" x14ac:dyDescent="0.25">
      <c r="A956" s="1"/>
      <c r="B956" s="243"/>
      <c r="C956" s="10"/>
      <c r="D956" s="244"/>
      <c r="E956" s="244"/>
      <c r="F956" s="9"/>
    </row>
    <row r="957" spans="1:6" x14ac:dyDescent="0.25">
      <c r="A957" s="1"/>
      <c r="B957" s="243"/>
      <c r="C957" s="10"/>
      <c r="D957" s="244"/>
      <c r="E957" s="244"/>
      <c r="F957" s="9"/>
    </row>
    <row r="958" spans="1:6" x14ac:dyDescent="0.25">
      <c r="A958" s="1"/>
      <c r="B958" s="243"/>
      <c r="C958" s="10"/>
      <c r="D958" s="244"/>
      <c r="E958" s="244"/>
      <c r="F958" s="9"/>
    </row>
    <row r="959" spans="1:6" x14ac:dyDescent="0.25">
      <c r="A959" s="1"/>
      <c r="B959" s="243"/>
      <c r="C959" s="10"/>
      <c r="D959" s="244"/>
      <c r="E959" s="244"/>
      <c r="F959" s="9"/>
    </row>
    <row r="960" spans="1:6" x14ac:dyDescent="0.25">
      <c r="A960" s="1"/>
      <c r="B960" s="243"/>
      <c r="C960" s="10"/>
      <c r="D960" s="244"/>
      <c r="E960" s="244"/>
      <c r="F960" s="9"/>
    </row>
    <row r="961" spans="1:6" x14ac:dyDescent="0.25">
      <c r="A961" s="1"/>
      <c r="B961" s="243"/>
      <c r="C961" s="10"/>
      <c r="D961" s="244"/>
      <c r="E961" s="244"/>
      <c r="F961" s="9"/>
    </row>
    <row r="962" spans="1:6" x14ac:dyDescent="0.25">
      <c r="A962" s="1"/>
      <c r="B962" s="243"/>
      <c r="C962" s="10"/>
      <c r="D962" s="244"/>
      <c r="E962" s="244"/>
      <c r="F962" s="9"/>
    </row>
    <row r="963" spans="1:6" x14ac:dyDescent="0.25">
      <c r="A963" s="1"/>
      <c r="B963" s="243"/>
      <c r="C963" s="10"/>
      <c r="D963" s="244"/>
      <c r="E963" s="244"/>
      <c r="F963" s="9"/>
    </row>
    <row r="964" spans="1:6" x14ac:dyDescent="0.25">
      <c r="A964" s="1"/>
      <c r="B964" s="243"/>
      <c r="C964" s="10"/>
      <c r="D964" s="244"/>
      <c r="E964" s="244"/>
      <c r="F964" s="9"/>
    </row>
    <row r="965" spans="1:6" x14ac:dyDescent="0.25">
      <c r="A965" s="1"/>
      <c r="B965" s="243"/>
      <c r="C965" s="10"/>
      <c r="D965" s="244"/>
      <c r="E965" s="244"/>
      <c r="F965" s="9"/>
    </row>
    <row r="966" spans="1:6" x14ac:dyDescent="0.25">
      <c r="A966" s="1"/>
      <c r="B966" s="243"/>
      <c r="C966" s="10"/>
      <c r="D966" s="244"/>
      <c r="E966" s="244"/>
      <c r="F966" s="9"/>
    </row>
    <row r="967" spans="1:6" x14ac:dyDescent="0.25">
      <c r="A967" s="1"/>
      <c r="B967" s="243"/>
      <c r="C967" s="10"/>
      <c r="D967" s="244"/>
      <c r="E967" s="244"/>
      <c r="F967" s="9"/>
    </row>
    <row r="968" spans="1:6" x14ac:dyDescent="0.25">
      <c r="A968" s="1"/>
      <c r="B968" s="243"/>
      <c r="C968" s="10"/>
      <c r="D968" s="244"/>
      <c r="E968" s="244"/>
      <c r="F968" s="9"/>
    </row>
    <row r="969" spans="1:6" x14ac:dyDescent="0.25">
      <c r="A969" s="1"/>
      <c r="B969" s="243"/>
      <c r="C969" s="10"/>
      <c r="D969" s="244"/>
      <c r="E969" s="244"/>
      <c r="F969" s="9"/>
    </row>
    <row r="970" spans="1:6" x14ac:dyDescent="0.25">
      <c r="A970" s="1"/>
      <c r="B970" s="243"/>
      <c r="C970" s="10"/>
      <c r="D970" s="244"/>
      <c r="E970" s="244"/>
      <c r="F970" s="9"/>
    </row>
    <row r="971" spans="1:6" x14ac:dyDescent="0.25">
      <c r="A971" s="1"/>
      <c r="B971" s="243"/>
      <c r="C971" s="10"/>
      <c r="D971" s="244"/>
      <c r="E971" s="244"/>
      <c r="F971" s="9"/>
    </row>
    <row r="972" spans="1:6" x14ac:dyDescent="0.25">
      <c r="A972" s="1"/>
      <c r="B972" s="243"/>
      <c r="C972" s="10"/>
      <c r="D972" s="244"/>
      <c r="E972" s="244"/>
      <c r="F972" s="9"/>
    </row>
    <row r="973" spans="1:6" x14ac:dyDescent="0.25">
      <c r="A973" s="1"/>
      <c r="B973" s="243"/>
      <c r="C973" s="10"/>
      <c r="D973" s="244"/>
      <c r="E973" s="244"/>
      <c r="F973" s="9"/>
    </row>
    <row r="974" spans="1:6" x14ac:dyDescent="0.25">
      <c r="A974" s="1"/>
      <c r="B974" s="243"/>
      <c r="C974" s="10"/>
      <c r="D974" s="244"/>
      <c r="E974" s="244"/>
      <c r="F974" s="9"/>
    </row>
    <row r="975" spans="1:6" x14ac:dyDescent="0.25">
      <c r="A975" s="1"/>
      <c r="B975" s="243"/>
      <c r="C975" s="10"/>
      <c r="D975" s="244"/>
      <c r="E975" s="244"/>
      <c r="F975" s="9"/>
    </row>
    <row r="976" spans="1:6" x14ac:dyDescent="0.25">
      <c r="A976" s="1"/>
      <c r="B976" s="243"/>
      <c r="C976" s="10"/>
      <c r="D976" s="244"/>
      <c r="E976" s="244"/>
      <c r="F976" s="9"/>
    </row>
    <row r="977" spans="1:6" x14ac:dyDescent="0.25">
      <c r="A977" s="1"/>
      <c r="B977" s="243"/>
      <c r="C977" s="10"/>
      <c r="D977" s="244"/>
      <c r="E977" s="244"/>
      <c r="F977" s="9"/>
    </row>
    <row r="978" spans="1:6" x14ac:dyDescent="0.25">
      <c r="A978" s="1"/>
      <c r="B978" s="243"/>
      <c r="C978" s="10"/>
      <c r="D978" s="244"/>
      <c r="E978" s="244"/>
      <c r="F978" s="9"/>
    </row>
    <row r="979" spans="1:6" x14ac:dyDescent="0.25">
      <c r="A979" s="1"/>
      <c r="B979" s="243"/>
      <c r="C979" s="10"/>
      <c r="D979" s="244"/>
      <c r="E979" s="244"/>
      <c r="F979" s="9"/>
    </row>
    <row r="980" spans="1:6" x14ac:dyDescent="0.25">
      <c r="A980" s="1"/>
      <c r="B980" s="243"/>
      <c r="C980" s="10"/>
      <c r="D980" s="244"/>
      <c r="E980" s="244"/>
      <c r="F980" s="9"/>
    </row>
    <row r="981" spans="1:6" x14ac:dyDescent="0.25">
      <c r="A981" s="1"/>
      <c r="B981" s="243"/>
      <c r="C981" s="10"/>
      <c r="D981" s="244"/>
      <c r="E981" s="244"/>
      <c r="F981" s="9"/>
    </row>
    <row r="982" spans="1:6" x14ac:dyDescent="0.25">
      <c r="A982" s="1"/>
      <c r="B982" s="243"/>
      <c r="C982" s="10"/>
      <c r="D982" s="244"/>
      <c r="E982" s="244"/>
      <c r="F982" s="9"/>
    </row>
    <row r="983" spans="1:6" x14ac:dyDescent="0.25">
      <c r="A983" s="1"/>
      <c r="B983" s="243"/>
      <c r="C983" s="10"/>
      <c r="D983" s="244"/>
      <c r="E983" s="244"/>
      <c r="F983" s="9"/>
    </row>
    <row r="984" spans="1:6" x14ac:dyDescent="0.25">
      <c r="A984" s="1"/>
      <c r="B984" s="243"/>
      <c r="C984" s="10"/>
      <c r="D984" s="244"/>
      <c r="E984" s="244"/>
      <c r="F984" s="9"/>
    </row>
    <row r="985" spans="1:6" x14ac:dyDescent="0.25">
      <c r="A985" s="1"/>
      <c r="B985" s="243"/>
      <c r="C985" s="10"/>
      <c r="D985" s="244"/>
      <c r="E985" s="244"/>
      <c r="F985" s="9"/>
    </row>
    <row r="986" spans="1:6" x14ac:dyDescent="0.25">
      <c r="A986" s="1"/>
      <c r="B986" s="243"/>
      <c r="C986" s="10"/>
      <c r="D986" s="244"/>
      <c r="E986" s="244"/>
      <c r="F986" s="9"/>
    </row>
    <row r="987" spans="1:6" x14ac:dyDescent="0.25">
      <c r="A987" s="1"/>
      <c r="B987" s="243"/>
      <c r="C987" s="10"/>
      <c r="D987" s="244"/>
      <c r="E987" s="244"/>
      <c r="F987" s="9"/>
    </row>
    <row r="988" spans="1:6" x14ac:dyDescent="0.25">
      <c r="A988" s="1"/>
      <c r="B988" s="243"/>
      <c r="C988" s="10"/>
      <c r="D988" s="244"/>
      <c r="E988" s="244"/>
      <c r="F988" s="9"/>
    </row>
    <row r="989" spans="1:6" x14ac:dyDescent="0.25">
      <c r="A989" s="1"/>
      <c r="B989" s="243"/>
      <c r="C989" s="10"/>
      <c r="D989" s="244"/>
      <c r="E989" s="244"/>
      <c r="F989" s="9"/>
    </row>
    <row r="990" spans="1:6" x14ac:dyDescent="0.25">
      <c r="A990" s="1"/>
      <c r="B990" s="243"/>
      <c r="C990" s="10"/>
      <c r="D990" s="244"/>
      <c r="E990" s="244"/>
      <c r="F990" s="9"/>
    </row>
    <row r="991" spans="1:6" x14ac:dyDescent="0.25">
      <c r="A991" s="1"/>
      <c r="B991" s="243"/>
      <c r="C991" s="10"/>
      <c r="D991" s="244"/>
      <c r="E991" s="244"/>
      <c r="F991" s="9"/>
    </row>
    <row r="992" spans="1:6" x14ac:dyDescent="0.25">
      <c r="A992" s="1"/>
      <c r="B992" s="243"/>
      <c r="C992" s="10"/>
      <c r="D992" s="244"/>
      <c r="E992" s="244"/>
      <c r="F992" s="9"/>
    </row>
    <row r="993" spans="1:6" x14ac:dyDescent="0.25">
      <c r="A993" s="1"/>
      <c r="B993" s="243"/>
      <c r="C993" s="10"/>
      <c r="D993" s="244"/>
      <c r="E993" s="244"/>
      <c r="F993" s="9"/>
    </row>
    <row r="994" spans="1:6" x14ac:dyDescent="0.25">
      <c r="A994" s="1"/>
      <c r="B994" s="243"/>
      <c r="C994" s="10"/>
      <c r="D994" s="244"/>
      <c r="E994" s="244"/>
      <c r="F994" s="9"/>
    </row>
    <row r="995" spans="1:6" x14ac:dyDescent="0.25">
      <c r="A995" s="1"/>
      <c r="B995" s="243"/>
      <c r="C995" s="10"/>
      <c r="D995" s="244"/>
      <c r="E995" s="244"/>
      <c r="F995" s="9"/>
    </row>
    <row r="996" spans="1:6" x14ac:dyDescent="0.25">
      <c r="A996" s="1"/>
      <c r="B996" s="243"/>
      <c r="C996" s="10"/>
      <c r="D996" s="244"/>
      <c r="E996" s="244"/>
      <c r="F996" s="9"/>
    </row>
    <row r="997" spans="1:6" x14ac:dyDescent="0.25">
      <c r="A997" s="1"/>
      <c r="B997" s="243"/>
      <c r="C997" s="10"/>
      <c r="D997" s="244"/>
      <c r="E997" s="244"/>
      <c r="F997" s="9"/>
    </row>
    <row r="998" spans="1:6" x14ac:dyDescent="0.25">
      <c r="A998" s="1"/>
      <c r="B998" s="243"/>
      <c r="C998" s="10"/>
      <c r="D998" s="244"/>
      <c r="E998" s="244"/>
      <c r="F998" s="9"/>
    </row>
    <row r="999" spans="1:6" x14ac:dyDescent="0.25">
      <c r="A999" s="1"/>
      <c r="B999" s="243"/>
      <c r="C999" s="10"/>
      <c r="D999" s="244"/>
      <c r="E999" s="244"/>
      <c r="F999" s="9"/>
    </row>
    <row r="1000" spans="1:6" x14ac:dyDescent="0.25">
      <c r="A1000" s="1"/>
      <c r="B1000" s="243"/>
      <c r="C1000" s="10"/>
      <c r="D1000" s="244"/>
      <c r="E1000" s="244"/>
      <c r="F1000" s="9"/>
    </row>
    <row r="1001" spans="1:6" x14ac:dyDescent="0.25">
      <c r="A1001" s="1"/>
      <c r="B1001" s="243"/>
      <c r="C1001" s="10"/>
      <c r="D1001" s="244"/>
      <c r="E1001" s="244"/>
      <c r="F1001" s="9"/>
    </row>
    <row r="1002" spans="1:6" x14ac:dyDescent="0.25">
      <c r="A1002" s="1"/>
      <c r="B1002" s="243"/>
      <c r="C1002" s="10"/>
      <c r="D1002" s="244"/>
      <c r="E1002" s="244"/>
      <c r="F1002" s="9"/>
    </row>
    <row r="1003" spans="1:6" x14ac:dyDescent="0.25">
      <c r="A1003" s="1"/>
      <c r="B1003" s="243"/>
      <c r="C1003" s="10"/>
      <c r="D1003" s="244"/>
      <c r="E1003" s="244"/>
      <c r="F1003" s="9"/>
    </row>
    <row r="1004" spans="1:6" x14ac:dyDescent="0.25">
      <c r="A1004" s="1"/>
      <c r="B1004" s="243"/>
      <c r="C1004" s="10"/>
      <c r="D1004" s="244"/>
      <c r="E1004" s="244"/>
      <c r="F1004" s="9"/>
    </row>
    <row r="1005" spans="1:6" x14ac:dyDescent="0.25">
      <c r="A1005" s="1"/>
      <c r="B1005" s="243"/>
      <c r="C1005" s="10"/>
      <c r="D1005" s="244"/>
      <c r="E1005" s="244"/>
      <c r="F1005" s="9"/>
    </row>
    <row r="1006" spans="1:6" x14ac:dyDescent="0.25">
      <c r="A1006" s="1"/>
      <c r="B1006" s="243"/>
      <c r="C1006" s="10"/>
      <c r="D1006" s="244"/>
      <c r="E1006" s="244"/>
      <c r="F1006" s="9"/>
    </row>
    <row r="1007" spans="1:6" x14ac:dyDescent="0.25">
      <c r="A1007" s="1"/>
      <c r="B1007" s="243"/>
      <c r="C1007" s="10"/>
      <c r="D1007" s="244"/>
      <c r="E1007" s="244"/>
      <c r="F1007" s="9"/>
    </row>
    <row r="1008" spans="1:6" x14ac:dyDescent="0.25">
      <c r="A1008" s="1"/>
      <c r="B1008" s="243"/>
      <c r="C1008" s="10"/>
      <c r="D1008" s="244"/>
      <c r="E1008" s="244"/>
      <c r="F1008" s="9"/>
    </row>
    <row r="1009" spans="1:6" x14ac:dyDescent="0.25">
      <c r="A1009" s="1"/>
      <c r="B1009" s="243"/>
      <c r="C1009" s="10"/>
      <c r="D1009" s="244"/>
      <c r="E1009" s="244"/>
      <c r="F1009" s="9"/>
    </row>
    <row r="1010" spans="1:6" x14ac:dyDescent="0.25">
      <c r="A1010" s="1"/>
      <c r="B1010" s="243"/>
      <c r="C1010" s="10"/>
      <c r="D1010" s="244"/>
      <c r="E1010" s="244"/>
      <c r="F1010" s="9"/>
    </row>
    <row r="1011" spans="1:6" x14ac:dyDescent="0.25">
      <c r="A1011" s="1"/>
      <c r="B1011" s="243"/>
      <c r="C1011" s="10"/>
      <c r="D1011" s="244"/>
      <c r="E1011" s="244"/>
      <c r="F1011" s="9"/>
    </row>
    <row r="1012" spans="1:6" x14ac:dyDescent="0.25">
      <c r="A1012" s="1"/>
      <c r="B1012" s="243"/>
      <c r="C1012" s="10"/>
      <c r="D1012" s="244"/>
      <c r="E1012" s="244"/>
      <c r="F1012" s="9"/>
    </row>
    <row r="1013" spans="1:6" x14ac:dyDescent="0.25">
      <c r="A1013" s="1"/>
      <c r="B1013" s="243"/>
      <c r="C1013" s="10"/>
      <c r="D1013" s="244"/>
      <c r="E1013" s="244"/>
      <c r="F1013" s="9"/>
    </row>
    <row r="1014" spans="1:6" x14ac:dyDescent="0.25">
      <c r="A1014" s="1"/>
      <c r="B1014" s="243"/>
      <c r="C1014" s="10"/>
      <c r="D1014" s="244"/>
      <c r="E1014" s="244"/>
      <c r="F1014" s="9"/>
    </row>
    <row r="1015" spans="1:6" x14ac:dyDescent="0.25">
      <c r="A1015" s="1"/>
      <c r="B1015" s="243"/>
      <c r="C1015" s="10"/>
      <c r="D1015" s="244"/>
      <c r="E1015" s="244"/>
      <c r="F1015" s="9"/>
    </row>
    <row r="1016" spans="1:6" x14ac:dyDescent="0.25">
      <c r="A1016" s="1"/>
      <c r="B1016" s="243"/>
      <c r="C1016" s="10"/>
      <c r="D1016" s="244"/>
      <c r="E1016" s="244"/>
      <c r="F1016" s="9"/>
    </row>
    <row r="1017" spans="1:6" x14ac:dyDescent="0.25">
      <c r="A1017" s="1"/>
      <c r="B1017" s="243"/>
      <c r="C1017" s="10"/>
      <c r="D1017" s="244"/>
      <c r="E1017" s="244"/>
      <c r="F1017" s="9"/>
    </row>
    <row r="1018" spans="1:6" x14ac:dyDescent="0.25">
      <c r="A1018" s="1"/>
      <c r="B1018" s="243"/>
      <c r="C1018" s="10"/>
      <c r="D1018" s="244"/>
      <c r="E1018" s="244"/>
      <c r="F1018" s="9"/>
    </row>
    <row r="1019" spans="1:6" x14ac:dyDescent="0.25">
      <c r="A1019" s="1"/>
      <c r="B1019" s="243"/>
      <c r="C1019" s="10"/>
      <c r="D1019" s="244"/>
      <c r="E1019" s="244"/>
      <c r="F1019" s="9"/>
    </row>
    <row r="1020" spans="1:6" x14ac:dyDescent="0.25">
      <c r="A1020" s="1"/>
      <c r="B1020" s="243"/>
      <c r="C1020" s="10"/>
      <c r="D1020" s="244"/>
      <c r="E1020" s="244"/>
      <c r="F1020" s="9"/>
    </row>
    <row r="1021" spans="1:6" x14ac:dyDescent="0.25">
      <c r="A1021" s="1"/>
      <c r="B1021" s="243"/>
      <c r="C1021" s="10"/>
      <c r="D1021" s="244"/>
      <c r="E1021" s="244"/>
      <c r="F1021" s="9"/>
    </row>
    <row r="1022" spans="1:6" x14ac:dyDescent="0.25">
      <c r="A1022" s="1"/>
      <c r="B1022" s="243"/>
      <c r="C1022" s="10"/>
      <c r="D1022" s="244"/>
      <c r="E1022" s="244"/>
      <c r="F1022" s="9"/>
    </row>
    <row r="1023" spans="1:6" x14ac:dyDescent="0.25">
      <c r="A1023" s="1"/>
      <c r="B1023" s="243"/>
      <c r="C1023" s="10"/>
      <c r="D1023" s="244"/>
      <c r="E1023" s="244"/>
      <c r="F1023" s="9"/>
    </row>
    <row r="1024" spans="1:6" x14ac:dyDescent="0.25">
      <c r="A1024" s="1"/>
      <c r="B1024" s="243"/>
      <c r="C1024" s="10"/>
      <c r="D1024" s="244"/>
      <c r="E1024" s="244"/>
      <c r="F1024" s="9"/>
    </row>
    <row r="1025" spans="1:6" x14ac:dyDescent="0.25">
      <c r="A1025" s="1"/>
      <c r="B1025" s="243"/>
      <c r="C1025" s="10"/>
      <c r="D1025" s="244"/>
      <c r="E1025" s="244"/>
      <c r="F1025" s="9"/>
    </row>
    <row r="1026" spans="1:6" x14ac:dyDescent="0.25">
      <c r="A1026" s="1"/>
      <c r="B1026" s="243"/>
      <c r="C1026" s="10"/>
      <c r="D1026" s="244"/>
      <c r="E1026" s="244"/>
      <c r="F1026" s="9"/>
    </row>
    <row r="1027" spans="1:6" x14ac:dyDescent="0.25">
      <c r="A1027" s="1"/>
      <c r="B1027" s="243"/>
      <c r="C1027" s="10"/>
      <c r="D1027" s="244"/>
      <c r="E1027" s="244"/>
      <c r="F1027" s="9"/>
    </row>
    <row r="1028" spans="1:6" x14ac:dyDescent="0.25">
      <c r="A1028" s="1"/>
      <c r="B1028" s="243"/>
      <c r="C1028" s="10"/>
      <c r="D1028" s="244"/>
      <c r="E1028" s="244"/>
      <c r="F1028" s="9"/>
    </row>
    <row r="1029" spans="1:6" x14ac:dyDescent="0.25">
      <c r="A1029" s="1"/>
      <c r="B1029" s="243"/>
      <c r="C1029" s="10"/>
      <c r="D1029" s="244"/>
      <c r="E1029" s="244"/>
      <c r="F1029" s="9"/>
    </row>
    <row r="1030" spans="1:6" x14ac:dyDescent="0.25">
      <c r="A1030" s="1"/>
      <c r="B1030" s="243"/>
      <c r="C1030" s="10"/>
      <c r="D1030" s="244"/>
      <c r="E1030" s="244"/>
      <c r="F1030" s="9"/>
    </row>
    <row r="1031" spans="1:6" x14ac:dyDescent="0.25">
      <c r="A1031" s="1"/>
      <c r="B1031" s="243"/>
      <c r="C1031" s="10"/>
      <c r="D1031" s="244"/>
      <c r="E1031" s="244"/>
      <c r="F1031" s="9"/>
    </row>
    <row r="1032" spans="1:6" x14ac:dyDescent="0.25">
      <c r="A1032" s="1"/>
      <c r="B1032" s="243"/>
      <c r="C1032" s="10"/>
      <c r="D1032" s="244"/>
      <c r="E1032" s="244"/>
      <c r="F1032" s="9"/>
    </row>
    <row r="1033" spans="1:6" x14ac:dyDescent="0.25">
      <c r="A1033" s="1"/>
      <c r="B1033" s="243"/>
      <c r="C1033" s="10"/>
      <c r="D1033" s="244"/>
      <c r="E1033" s="244"/>
      <c r="F1033" s="9"/>
    </row>
    <row r="1034" spans="1:6" x14ac:dyDescent="0.25">
      <c r="A1034" s="1"/>
      <c r="B1034" s="243"/>
      <c r="C1034" s="10"/>
      <c r="D1034" s="244"/>
      <c r="E1034" s="244"/>
      <c r="F1034" s="9"/>
    </row>
    <row r="1035" spans="1:6" x14ac:dyDescent="0.25">
      <c r="A1035" s="1"/>
      <c r="B1035" s="243"/>
      <c r="C1035" s="10"/>
      <c r="D1035" s="244"/>
      <c r="E1035" s="244"/>
      <c r="F1035" s="9"/>
    </row>
    <row r="1036" spans="1:6" x14ac:dyDescent="0.25">
      <c r="A1036" s="1"/>
      <c r="B1036" s="243"/>
      <c r="C1036" s="10"/>
      <c r="D1036" s="244"/>
      <c r="E1036" s="244"/>
      <c r="F1036" s="9"/>
    </row>
    <row r="1037" spans="1:6" x14ac:dyDescent="0.25">
      <c r="A1037" s="1"/>
      <c r="B1037" s="243"/>
      <c r="C1037" s="10"/>
      <c r="D1037" s="244"/>
      <c r="E1037" s="244"/>
      <c r="F1037" s="9"/>
    </row>
    <row r="1038" spans="1:6" x14ac:dyDescent="0.25">
      <c r="A1038" s="1"/>
      <c r="B1038" s="243"/>
      <c r="C1038" s="10"/>
      <c r="D1038" s="244"/>
      <c r="E1038" s="244"/>
      <c r="F1038" s="9"/>
    </row>
    <row r="1039" spans="1:6" x14ac:dyDescent="0.25">
      <c r="A1039" s="1"/>
      <c r="B1039" s="243"/>
      <c r="C1039" s="10"/>
      <c r="D1039" s="244"/>
      <c r="E1039" s="244"/>
      <c r="F1039" s="9"/>
    </row>
    <row r="1040" spans="1:6" x14ac:dyDescent="0.25">
      <c r="A1040" s="1"/>
      <c r="B1040" s="243"/>
      <c r="C1040" s="10"/>
      <c r="D1040" s="244"/>
      <c r="E1040" s="244"/>
      <c r="F1040" s="9"/>
    </row>
    <row r="1041" spans="1:6" x14ac:dyDescent="0.25">
      <c r="A1041" s="1"/>
      <c r="B1041" s="243"/>
      <c r="C1041" s="10"/>
      <c r="D1041" s="244"/>
      <c r="E1041" s="244"/>
      <c r="F1041" s="9"/>
    </row>
    <row r="1042" spans="1:6" x14ac:dyDescent="0.25">
      <c r="A1042" s="1"/>
      <c r="B1042" s="243"/>
      <c r="C1042" s="10"/>
      <c r="D1042" s="244"/>
      <c r="E1042" s="244"/>
      <c r="F1042" s="9"/>
    </row>
    <row r="1043" spans="1:6" x14ac:dyDescent="0.25">
      <c r="A1043" s="1"/>
      <c r="B1043" s="243"/>
      <c r="C1043" s="10"/>
      <c r="D1043" s="244"/>
      <c r="E1043" s="244"/>
      <c r="F1043" s="9"/>
    </row>
    <row r="1044" spans="1:6" x14ac:dyDescent="0.25">
      <c r="A1044" s="1"/>
      <c r="B1044" s="243"/>
      <c r="C1044" s="10"/>
      <c r="D1044" s="244"/>
      <c r="E1044" s="244"/>
      <c r="F1044" s="9"/>
    </row>
    <row r="1045" spans="1:6" x14ac:dyDescent="0.25">
      <c r="A1045" s="1"/>
      <c r="B1045" s="243"/>
      <c r="C1045" s="10"/>
      <c r="D1045" s="244"/>
      <c r="E1045" s="244"/>
      <c r="F1045" s="9"/>
    </row>
    <row r="1046" spans="1:6" x14ac:dyDescent="0.25">
      <c r="A1046" s="1"/>
      <c r="B1046" s="243"/>
      <c r="C1046" s="10"/>
      <c r="D1046" s="244"/>
      <c r="E1046" s="244"/>
      <c r="F1046" s="9"/>
    </row>
    <row r="1047" spans="1:6" x14ac:dyDescent="0.25">
      <c r="A1047" s="1"/>
      <c r="B1047" s="243"/>
      <c r="C1047" s="10"/>
      <c r="D1047" s="244"/>
      <c r="E1047" s="244"/>
      <c r="F1047" s="9"/>
    </row>
    <row r="1048" spans="1:6" x14ac:dyDescent="0.25">
      <c r="A1048" s="1"/>
      <c r="B1048" s="243"/>
      <c r="C1048" s="10"/>
      <c r="D1048" s="244"/>
      <c r="E1048" s="244"/>
      <c r="F1048" s="9"/>
    </row>
    <row r="1049" spans="1:6" x14ac:dyDescent="0.25">
      <c r="A1049" s="1"/>
      <c r="B1049" s="243"/>
      <c r="C1049" s="10"/>
      <c r="D1049" s="244"/>
      <c r="E1049" s="244"/>
      <c r="F1049" s="9"/>
    </row>
    <row r="1050" spans="1:6" x14ac:dyDescent="0.25">
      <c r="A1050" s="1"/>
      <c r="B1050" s="243"/>
      <c r="C1050" s="10"/>
      <c r="D1050" s="244"/>
      <c r="E1050" s="244"/>
      <c r="F1050" s="9"/>
    </row>
    <row r="1051" spans="1:6" x14ac:dyDescent="0.25">
      <c r="A1051" s="1"/>
      <c r="B1051" s="243"/>
      <c r="C1051" s="10"/>
      <c r="D1051" s="244"/>
      <c r="E1051" s="244"/>
      <c r="F1051" s="9"/>
    </row>
    <row r="1052" spans="1:6" x14ac:dyDescent="0.25">
      <c r="A1052" s="1"/>
      <c r="B1052" s="243"/>
      <c r="C1052" s="10"/>
      <c r="D1052" s="244"/>
      <c r="E1052" s="244"/>
      <c r="F1052" s="9"/>
    </row>
    <row r="1053" spans="1:6" x14ac:dyDescent="0.25">
      <c r="A1053" s="1"/>
      <c r="B1053" s="243"/>
      <c r="C1053" s="10"/>
      <c r="D1053" s="244"/>
      <c r="E1053" s="244"/>
      <c r="F1053" s="9"/>
    </row>
    <row r="1054" spans="1:6" x14ac:dyDescent="0.25">
      <c r="A1054" s="1"/>
      <c r="B1054" s="243"/>
      <c r="C1054" s="10"/>
      <c r="D1054" s="244"/>
      <c r="E1054" s="244"/>
      <c r="F1054" s="9"/>
    </row>
    <row r="1055" spans="1:6" x14ac:dyDescent="0.25">
      <c r="A1055" s="1"/>
      <c r="B1055" s="243"/>
      <c r="C1055" s="10"/>
      <c r="D1055" s="244"/>
      <c r="E1055" s="244"/>
      <c r="F1055" s="9"/>
    </row>
    <row r="1056" spans="1:6" x14ac:dyDescent="0.25">
      <c r="A1056" s="1"/>
      <c r="B1056" s="243"/>
      <c r="C1056" s="10"/>
      <c r="D1056" s="244"/>
      <c r="E1056" s="244"/>
      <c r="F1056" s="9"/>
    </row>
    <row r="1057" spans="1:6" x14ac:dyDescent="0.25">
      <c r="A1057" s="1"/>
      <c r="B1057" s="243"/>
      <c r="C1057" s="10"/>
      <c r="D1057" s="244"/>
      <c r="E1057" s="244"/>
      <c r="F1057" s="9"/>
    </row>
    <row r="1058" spans="1:6" x14ac:dyDescent="0.25">
      <c r="A1058" s="1"/>
      <c r="B1058" s="243"/>
      <c r="C1058" s="10"/>
      <c r="D1058" s="244"/>
      <c r="E1058" s="244"/>
      <c r="F1058" s="9"/>
    </row>
    <row r="1059" spans="1:6" x14ac:dyDescent="0.25">
      <c r="A1059" s="1"/>
      <c r="B1059" s="243"/>
      <c r="C1059" s="10"/>
      <c r="D1059" s="244"/>
      <c r="E1059" s="244"/>
      <c r="F1059" s="9"/>
    </row>
    <row r="1060" spans="1:6" x14ac:dyDescent="0.25">
      <c r="A1060" s="1"/>
      <c r="B1060" s="243"/>
      <c r="C1060" s="10"/>
      <c r="D1060" s="244"/>
      <c r="E1060" s="244"/>
      <c r="F1060" s="9"/>
    </row>
    <row r="1061" spans="1:6" x14ac:dyDescent="0.25">
      <c r="A1061" s="1"/>
      <c r="B1061" s="243"/>
      <c r="C1061" s="10"/>
      <c r="D1061" s="244"/>
      <c r="E1061" s="244"/>
      <c r="F1061" s="9"/>
    </row>
    <row r="1062" spans="1:6" x14ac:dyDescent="0.25">
      <c r="A1062" s="1"/>
      <c r="B1062" s="243"/>
      <c r="C1062" s="10"/>
      <c r="D1062" s="244"/>
      <c r="E1062" s="244"/>
      <c r="F1062" s="9"/>
    </row>
    <row r="1063" spans="1:6" x14ac:dyDescent="0.25">
      <c r="A1063" s="1"/>
      <c r="B1063" s="243"/>
      <c r="C1063" s="10"/>
      <c r="D1063" s="244"/>
      <c r="E1063" s="244"/>
      <c r="F1063" s="9"/>
    </row>
    <row r="1064" spans="1:6" x14ac:dyDescent="0.25">
      <c r="A1064" s="1"/>
      <c r="B1064" s="243"/>
      <c r="C1064" s="10"/>
      <c r="D1064" s="244"/>
      <c r="E1064" s="244"/>
      <c r="F1064" s="9"/>
    </row>
    <row r="1065" spans="1:6" x14ac:dyDescent="0.25">
      <c r="A1065" s="1"/>
      <c r="B1065" s="243"/>
      <c r="C1065" s="10"/>
      <c r="D1065" s="244"/>
      <c r="E1065" s="244"/>
      <c r="F1065" s="9"/>
    </row>
    <row r="1066" spans="1:6" x14ac:dyDescent="0.25">
      <c r="A1066" s="1"/>
      <c r="B1066" s="243"/>
      <c r="C1066" s="10"/>
      <c r="D1066" s="244"/>
      <c r="E1066" s="244"/>
      <c r="F1066" s="9"/>
    </row>
    <row r="1067" spans="1:6" x14ac:dyDescent="0.25">
      <c r="A1067" s="1"/>
      <c r="B1067" s="243"/>
      <c r="C1067" s="10"/>
      <c r="D1067" s="244"/>
      <c r="E1067" s="244"/>
      <c r="F1067" s="9"/>
    </row>
    <row r="1068" spans="1:6" x14ac:dyDescent="0.25">
      <c r="A1068" s="1"/>
      <c r="B1068" s="245"/>
      <c r="C1068" s="10"/>
      <c r="D1068" s="244"/>
      <c r="E1068" s="244"/>
      <c r="F1068" s="9"/>
    </row>
    <row r="1069" spans="1:6" x14ac:dyDescent="0.25">
      <c r="A1069" s="1"/>
      <c r="B1069" s="245"/>
      <c r="C1069" s="10"/>
      <c r="D1069" s="244"/>
      <c r="E1069" s="244"/>
      <c r="F1069" s="9"/>
    </row>
    <row r="1070" spans="1:6" x14ac:dyDescent="0.25">
      <c r="A1070" s="1"/>
      <c r="B1070" s="245"/>
      <c r="C1070" s="10"/>
      <c r="D1070" s="244"/>
      <c r="E1070" s="244"/>
      <c r="F1070" s="9"/>
    </row>
    <row r="1071" spans="1:6" x14ac:dyDescent="0.25">
      <c r="A1071" s="1"/>
      <c r="B1071" s="245"/>
      <c r="C1071" s="10"/>
      <c r="D1071" s="244"/>
      <c r="E1071" s="244"/>
      <c r="F1071" s="9"/>
    </row>
    <row r="1072" spans="1:6" x14ac:dyDescent="0.25">
      <c r="A1072" s="1"/>
      <c r="B1072" s="245"/>
      <c r="C1072" s="10"/>
      <c r="D1072" s="244"/>
      <c r="E1072" s="244"/>
      <c r="F1072" s="9"/>
    </row>
    <row r="1073" spans="1:6" x14ac:dyDescent="0.25">
      <c r="A1073" s="1"/>
      <c r="B1073" s="245"/>
      <c r="C1073" s="10"/>
      <c r="D1073" s="244"/>
      <c r="E1073" s="244"/>
      <c r="F1073" s="9"/>
    </row>
    <row r="1074" spans="1:6" x14ac:dyDescent="0.25">
      <c r="A1074" s="1"/>
      <c r="B1074" s="245"/>
      <c r="C1074" s="10"/>
      <c r="D1074" s="244"/>
      <c r="E1074" s="244"/>
      <c r="F1074" s="9"/>
    </row>
    <row r="1075" spans="1:6" x14ac:dyDescent="0.25">
      <c r="A1075" s="1"/>
      <c r="B1075" s="245"/>
      <c r="C1075" s="10"/>
      <c r="D1075" s="244"/>
      <c r="E1075" s="244"/>
      <c r="F1075" s="9"/>
    </row>
    <row r="1076" spans="1:6" x14ac:dyDescent="0.25">
      <c r="A1076" s="1"/>
      <c r="B1076" s="245"/>
      <c r="C1076" s="10"/>
      <c r="D1076" s="244"/>
      <c r="E1076" s="244"/>
      <c r="F1076" s="9"/>
    </row>
    <row r="1077" spans="1:6" x14ac:dyDescent="0.25">
      <c r="A1077" s="1"/>
      <c r="B1077" s="245"/>
      <c r="C1077" s="10"/>
      <c r="D1077" s="244"/>
      <c r="E1077" s="244"/>
      <c r="F1077" s="9"/>
    </row>
    <row r="1078" spans="1:6" x14ac:dyDescent="0.25">
      <c r="A1078" s="1"/>
      <c r="B1078" s="245"/>
      <c r="C1078" s="10"/>
      <c r="D1078" s="244"/>
      <c r="E1078" s="244"/>
      <c r="F1078" s="9"/>
    </row>
    <row r="1079" spans="1:6" x14ac:dyDescent="0.25">
      <c r="A1079" s="1"/>
      <c r="B1079" s="245"/>
      <c r="C1079" s="10"/>
      <c r="D1079" s="244"/>
      <c r="E1079" s="244"/>
      <c r="F1079" s="9"/>
    </row>
    <row r="1080" spans="1:6" x14ac:dyDescent="0.25">
      <c r="A1080" s="1"/>
      <c r="B1080" s="243"/>
      <c r="C1080" s="10"/>
      <c r="D1080" s="244"/>
      <c r="E1080" s="244"/>
      <c r="F1080" s="9"/>
    </row>
    <row r="1081" spans="1:6" x14ac:dyDescent="0.25">
      <c r="A1081" s="1"/>
      <c r="B1081" s="243"/>
      <c r="C1081" s="10"/>
      <c r="D1081" s="244"/>
      <c r="E1081" s="244"/>
      <c r="F1081" s="9"/>
    </row>
    <row r="1082" spans="1:6" x14ac:dyDescent="0.25">
      <c r="A1082" s="1"/>
      <c r="B1082" s="243"/>
      <c r="C1082" s="10"/>
      <c r="D1082" s="244"/>
      <c r="E1082" s="244"/>
      <c r="F1082" s="9"/>
    </row>
    <row r="1083" spans="1:6" x14ac:dyDescent="0.25">
      <c r="A1083" s="1"/>
      <c r="B1083" s="243"/>
      <c r="C1083" s="10"/>
      <c r="D1083" s="244"/>
      <c r="E1083" s="244"/>
      <c r="F1083" s="9"/>
    </row>
    <row r="1084" spans="1:6" x14ac:dyDescent="0.25">
      <c r="A1084" s="1"/>
      <c r="B1084" s="243"/>
      <c r="C1084" s="10"/>
      <c r="D1084" s="244"/>
      <c r="E1084" s="244"/>
      <c r="F1084" s="9"/>
    </row>
    <row r="1085" spans="1:6" x14ac:dyDescent="0.25">
      <c r="A1085" s="1"/>
      <c r="B1085" s="243"/>
      <c r="C1085" s="10"/>
      <c r="D1085" s="244"/>
      <c r="E1085" s="244"/>
      <c r="F1085" s="9"/>
    </row>
    <row r="1086" spans="1:6" x14ac:dyDescent="0.25">
      <c r="A1086" s="1"/>
      <c r="B1086" s="243"/>
      <c r="C1086" s="10"/>
      <c r="D1086" s="244"/>
      <c r="E1086" s="244"/>
      <c r="F1086" s="9"/>
    </row>
    <row r="1087" spans="1:6" x14ac:dyDescent="0.25">
      <c r="A1087" s="1"/>
      <c r="B1087" s="243"/>
      <c r="C1087" s="10"/>
      <c r="D1087" s="244"/>
      <c r="E1087" s="244"/>
      <c r="F1087" s="9"/>
    </row>
    <row r="1088" spans="1:6" x14ac:dyDescent="0.25">
      <c r="A1088" s="1"/>
      <c r="B1088" s="243"/>
      <c r="C1088" s="10"/>
      <c r="D1088" s="244"/>
      <c r="E1088" s="244"/>
      <c r="F1088" s="9"/>
    </row>
    <row r="1089" spans="1:6" x14ac:dyDescent="0.25">
      <c r="A1089" s="1"/>
      <c r="B1089" s="243"/>
      <c r="C1089" s="10"/>
      <c r="D1089" s="244"/>
      <c r="E1089" s="244"/>
      <c r="F1089" s="9"/>
    </row>
    <row r="1090" spans="1:6" x14ac:dyDescent="0.25">
      <c r="A1090" s="1"/>
      <c r="B1090" s="243"/>
      <c r="C1090" s="10"/>
      <c r="D1090" s="244"/>
      <c r="E1090" s="244"/>
      <c r="F1090" s="9"/>
    </row>
    <row r="1091" spans="1:6" x14ac:dyDescent="0.25">
      <c r="A1091" s="1"/>
      <c r="B1091" s="243"/>
      <c r="C1091" s="10"/>
      <c r="D1091" s="244"/>
      <c r="E1091" s="244"/>
      <c r="F1091" s="9"/>
    </row>
    <row r="1092" spans="1:6" x14ac:dyDescent="0.25">
      <c r="A1092" s="1"/>
      <c r="B1092" s="243"/>
      <c r="C1092" s="10"/>
      <c r="D1092" s="244"/>
      <c r="E1092" s="244"/>
      <c r="F1092" s="9"/>
    </row>
    <row r="1093" spans="1:6" x14ac:dyDescent="0.25">
      <c r="A1093" s="1"/>
      <c r="B1093" s="243"/>
      <c r="C1093" s="10"/>
      <c r="D1093" s="244"/>
      <c r="E1093" s="244"/>
      <c r="F1093" s="9"/>
    </row>
    <row r="1094" spans="1:6" x14ac:dyDescent="0.25">
      <c r="A1094" s="1"/>
      <c r="B1094" s="243"/>
      <c r="C1094" s="10"/>
      <c r="D1094" s="244"/>
      <c r="E1094" s="244"/>
      <c r="F1094" s="9"/>
    </row>
    <row r="1095" spans="1:6" x14ac:dyDescent="0.25">
      <c r="A1095" s="1"/>
      <c r="B1095" s="243"/>
      <c r="C1095" s="10"/>
      <c r="D1095" s="244"/>
      <c r="E1095" s="244"/>
      <c r="F1095" s="9"/>
    </row>
    <row r="1096" spans="1:6" x14ac:dyDescent="0.25">
      <c r="A1096" s="1"/>
      <c r="B1096" s="243"/>
      <c r="C1096" s="10"/>
      <c r="D1096" s="244"/>
      <c r="E1096" s="244"/>
      <c r="F1096" s="9"/>
    </row>
    <row r="1097" spans="1:6" x14ac:dyDescent="0.25">
      <c r="A1097" s="1"/>
      <c r="B1097" s="243"/>
      <c r="C1097" s="10"/>
      <c r="D1097" s="244"/>
      <c r="E1097" s="244"/>
      <c r="F1097" s="9"/>
    </row>
    <row r="1098" spans="1:6" x14ac:dyDescent="0.25">
      <c r="A1098" s="1"/>
      <c r="B1098" s="243"/>
      <c r="C1098" s="10"/>
      <c r="D1098" s="244"/>
      <c r="E1098" s="244"/>
      <c r="F1098" s="9"/>
    </row>
    <row r="1099" spans="1:6" x14ac:dyDescent="0.25">
      <c r="A1099" s="1"/>
      <c r="B1099" s="243"/>
      <c r="C1099" s="10"/>
      <c r="D1099" s="244"/>
      <c r="E1099" s="244"/>
      <c r="F1099" s="9"/>
    </row>
    <row r="1100" spans="1:6" x14ac:dyDescent="0.25">
      <c r="A1100" s="1"/>
      <c r="B1100" s="243"/>
      <c r="C1100" s="10"/>
      <c r="D1100" s="244"/>
      <c r="E1100" s="244"/>
      <c r="F1100" s="9"/>
    </row>
    <row r="1101" spans="1:6" x14ac:dyDescent="0.25">
      <c r="A1101" s="1"/>
      <c r="B1101" s="243"/>
      <c r="C1101" s="10"/>
      <c r="D1101" s="244"/>
      <c r="E1101" s="244"/>
      <c r="F1101" s="9"/>
    </row>
    <row r="1102" spans="1:6" x14ac:dyDescent="0.25">
      <c r="A1102" s="1"/>
      <c r="B1102" s="243"/>
      <c r="C1102" s="10"/>
      <c r="D1102" s="244"/>
      <c r="E1102" s="244"/>
      <c r="F1102" s="9"/>
    </row>
    <row r="1103" spans="1:6" x14ac:dyDescent="0.25">
      <c r="A1103" s="1"/>
      <c r="B1103" s="243"/>
      <c r="C1103" s="10"/>
      <c r="D1103" s="244"/>
      <c r="E1103" s="244"/>
      <c r="F1103" s="9"/>
    </row>
    <row r="1104" spans="1:6" x14ac:dyDescent="0.25">
      <c r="A1104" s="1"/>
      <c r="B1104" s="243"/>
      <c r="C1104" s="10"/>
      <c r="D1104" s="244"/>
      <c r="E1104" s="244"/>
      <c r="F1104" s="9"/>
    </row>
    <row r="1105" spans="1:6" x14ac:dyDescent="0.25">
      <c r="A1105" s="1"/>
      <c r="B1105" s="243"/>
      <c r="C1105" s="10"/>
      <c r="D1105" s="244"/>
      <c r="E1105" s="244"/>
      <c r="F1105" s="9"/>
    </row>
    <row r="1106" spans="1:6" x14ac:dyDescent="0.25">
      <c r="A1106" s="1"/>
      <c r="B1106" s="243"/>
      <c r="C1106" s="10"/>
      <c r="D1106" s="244"/>
      <c r="E1106" s="244"/>
      <c r="F1106" s="9"/>
    </row>
    <row r="1107" spans="1:6" x14ac:dyDescent="0.25">
      <c r="A1107" s="1"/>
      <c r="B1107" s="243"/>
      <c r="C1107" s="10"/>
      <c r="D1107" s="244"/>
      <c r="E1107" s="244"/>
      <c r="F1107" s="9"/>
    </row>
    <row r="1108" spans="1:6" x14ac:dyDescent="0.25">
      <c r="A1108" s="1"/>
      <c r="B1108" s="243"/>
      <c r="C1108" s="10"/>
      <c r="D1108" s="244"/>
      <c r="E1108" s="244"/>
      <c r="F1108" s="9"/>
    </row>
    <row r="1109" spans="1:6" x14ac:dyDescent="0.25">
      <c r="A1109" s="1"/>
      <c r="B1109" s="243"/>
      <c r="C1109" s="10"/>
      <c r="D1109" s="244"/>
      <c r="E1109" s="244"/>
      <c r="F1109" s="9"/>
    </row>
    <row r="1110" spans="1:6" x14ac:dyDescent="0.25">
      <c r="A1110" s="1"/>
      <c r="B1110" s="243"/>
      <c r="C1110" s="10"/>
      <c r="D1110" s="244"/>
      <c r="E1110" s="244"/>
      <c r="F1110" s="9"/>
    </row>
    <row r="1111" spans="1:6" x14ac:dyDescent="0.25">
      <c r="A1111" s="1"/>
      <c r="B1111" s="243"/>
      <c r="C1111" s="10"/>
      <c r="D1111" s="244"/>
      <c r="E1111" s="244"/>
      <c r="F1111" s="9"/>
    </row>
    <row r="1112" spans="1:6" x14ac:dyDescent="0.25">
      <c r="A1112" s="1"/>
      <c r="B1112" s="243"/>
      <c r="C1112" s="10"/>
      <c r="D1112" s="244"/>
      <c r="E1112" s="244"/>
      <c r="F1112" s="9"/>
    </row>
    <row r="1113" spans="1:6" x14ac:dyDescent="0.25">
      <c r="A1113" s="1"/>
      <c r="B1113" s="243"/>
      <c r="C1113" s="10"/>
      <c r="D1113" s="244"/>
      <c r="E1113" s="244"/>
      <c r="F1113" s="9"/>
    </row>
    <row r="1114" spans="1:6" x14ac:dyDescent="0.25">
      <c r="A1114" s="1"/>
      <c r="B1114" s="243"/>
      <c r="C1114" s="10"/>
      <c r="D1114" s="244"/>
      <c r="E1114" s="244"/>
      <c r="F1114" s="9"/>
    </row>
    <row r="1115" spans="1:6" x14ac:dyDescent="0.25">
      <c r="A1115" s="1"/>
      <c r="B1115" s="243"/>
      <c r="C1115" s="10"/>
      <c r="D1115" s="244"/>
      <c r="E1115" s="244"/>
      <c r="F1115" s="9"/>
    </row>
    <row r="1116" spans="1:6" x14ac:dyDescent="0.25">
      <c r="A1116" s="1"/>
      <c r="B1116" s="243"/>
      <c r="C1116" s="10"/>
      <c r="D1116" s="244"/>
      <c r="E1116" s="244"/>
      <c r="F1116" s="9"/>
    </row>
    <row r="1117" spans="1:6" x14ac:dyDescent="0.25">
      <c r="A1117" s="1"/>
      <c r="B1117" s="243"/>
      <c r="C1117" s="10"/>
      <c r="D1117" s="244"/>
      <c r="E1117" s="244"/>
      <c r="F1117" s="9"/>
    </row>
    <row r="1118" spans="1:6" x14ac:dyDescent="0.25">
      <c r="A1118" s="1"/>
      <c r="B1118" s="243"/>
      <c r="C1118" s="10"/>
      <c r="D1118" s="244"/>
      <c r="E1118" s="244"/>
      <c r="F1118" s="9"/>
    </row>
    <row r="1119" spans="1:6" x14ac:dyDescent="0.25">
      <c r="A1119" s="1"/>
      <c r="B1119" s="243"/>
      <c r="C1119" s="10"/>
      <c r="D1119" s="244"/>
      <c r="E1119" s="244"/>
      <c r="F1119" s="9"/>
    </row>
    <row r="1120" spans="1:6" x14ac:dyDescent="0.25">
      <c r="A1120" s="1"/>
      <c r="B1120" s="243"/>
      <c r="C1120" s="10"/>
      <c r="D1120" s="244"/>
      <c r="E1120" s="244"/>
      <c r="F1120" s="9"/>
    </row>
    <row r="1121" spans="1:6" x14ac:dyDescent="0.25">
      <c r="A1121" s="1"/>
      <c r="B1121" s="243"/>
      <c r="C1121" s="10"/>
      <c r="D1121" s="244"/>
      <c r="E1121" s="244"/>
      <c r="F1121" s="9"/>
    </row>
    <row r="1122" spans="1:6" x14ac:dyDescent="0.25">
      <c r="A1122" s="1"/>
      <c r="B1122" s="243"/>
      <c r="C1122" s="10"/>
      <c r="D1122" s="244"/>
      <c r="E1122" s="244"/>
      <c r="F1122" s="9"/>
    </row>
    <row r="1123" spans="1:6" x14ac:dyDescent="0.25">
      <c r="A1123" s="1"/>
      <c r="B1123" s="243"/>
      <c r="C1123" s="10"/>
      <c r="D1123" s="244"/>
      <c r="E1123" s="244"/>
      <c r="F1123" s="9"/>
    </row>
    <row r="1124" spans="1:6" x14ac:dyDescent="0.25">
      <c r="A1124" s="1"/>
      <c r="B1124" s="243"/>
      <c r="C1124" s="10"/>
      <c r="D1124" s="244"/>
      <c r="E1124" s="244"/>
      <c r="F1124" s="9"/>
    </row>
    <row r="1125" spans="1:6" x14ac:dyDescent="0.25">
      <c r="A1125" s="1"/>
      <c r="B1125" s="243"/>
      <c r="C1125" s="10"/>
      <c r="D1125" s="244"/>
      <c r="E1125" s="244"/>
      <c r="F1125" s="9"/>
    </row>
    <row r="1126" spans="1:6" x14ac:dyDescent="0.25">
      <c r="A1126" s="1"/>
      <c r="B1126" s="243"/>
      <c r="C1126" s="10"/>
      <c r="D1126" s="244"/>
      <c r="E1126" s="244"/>
      <c r="F1126" s="9"/>
    </row>
    <row r="1127" spans="1:6" x14ac:dyDescent="0.25">
      <c r="A1127" s="1"/>
      <c r="B1127" s="243"/>
      <c r="C1127" s="10"/>
      <c r="D1127" s="244"/>
      <c r="E1127" s="244"/>
      <c r="F1127" s="9"/>
    </row>
    <row r="1128" spans="1:6" x14ac:dyDescent="0.25">
      <c r="A1128" s="1"/>
      <c r="B1128" s="243"/>
      <c r="C1128" s="10"/>
      <c r="D1128" s="244"/>
      <c r="E1128" s="244"/>
      <c r="F1128" s="9"/>
    </row>
    <row r="1129" spans="1:6" x14ac:dyDescent="0.25">
      <c r="A1129" s="1"/>
      <c r="B1129" s="243"/>
      <c r="C1129" s="10"/>
      <c r="D1129" s="244"/>
      <c r="E1129" s="244"/>
      <c r="F1129" s="9"/>
    </row>
    <row r="1130" spans="1:6" x14ac:dyDescent="0.25">
      <c r="A1130" s="1"/>
      <c r="B1130" s="243"/>
      <c r="C1130" s="10"/>
      <c r="D1130" s="244"/>
      <c r="E1130" s="244"/>
      <c r="F1130" s="9"/>
    </row>
    <row r="1131" spans="1:6" x14ac:dyDescent="0.25">
      <c r="A1131" s="1"/>
      <c r="B1131" s="243"/>
      <c r="C1131" s="10"/>
      <c r="D1131" s="244"/>
      <c r="E1131" s="244"/>
      <c r="F1131" s="9"/>
    </row>
    <row r="1132" spans="1:6" x14ac:dyDescent="0.25">
      <c r="A1132" s="1"/>
      <c r="B1132" s="243"/>
      <c r="C1132" s="10"/>
      <c r="D1132" s="244"/>
      <c r="E1132" s="244"/>
      <c r="F1132" s="9"/>
    </row>
    <row r="1133" spans="1:6" x14ac:dyDescent="0.25">
      <c r="A1133" s="1"/>
      <c r="B1133" s="243"/>
      <c r="C1133" s="10"/>
      <c r="D1133" s="244"/>
      <c r="E1133" s="244"/>
      <c r="F1133" s="9"/>
    </row>
    <row r="1134" spans="1:6" x14ac:dyDescent="0.25">
      <c r="A1134" s="1"/>
      <c r="B1134" s="243"/>
      <c r="C1134" s="10"/>
      <c r="D1134" s="244"/>
      <c r="E1134" s="244"/>
      <c r="F1134" s="9"/>
    </row>
    <row r="1135" spans="1:6" x14ac:dyDescent="0.25">
      <c r="A1135" s="1"/>
      <c r="B1135" s="243"/>
      <c r="C1135" s="10"/>
      <c r="D1135" s="244"/>
      <c r="E1135" s="244"/>
      <c r="F1135" s="9"/>
    </row>
    <row r="1136" spans="1:6" x14ac:dyDescent="0.25">
      <c r="A1136" s="1"/>
      <c r="B1136" s="243"/>
      <c r="C1136" s="10"/>
      <c r="D1136" s="244"/>
      <c r="E1136" s="244"/>
      <c r="F1136" s="9"/>
    </row>
    <row r="1137" spans="1:6" x14ac:dyDescent="0.25">
      <c r="A1137" s="1"/>
      <c r="B1137" s="243"/>
      <c r="C1137" s="10"/>
      <c r="D1137" s="244"/>
      <c r="E1137" s="244"/>
      <c r="F1137" s="9"/>
    </row>
    <row r="1138" spans="1:6" x14ac:dyDescent="0.25">
      <c r="A1138" s="1"/>
      <c r="B1138" s="243"/>
      <c r="C1138" s="10"/>
      <c r="D1138" s="244"/>
      <c r="E1138" s="244"/>
      <c r="F1138" s="9"/>
    </row>
    <row r="1139" spans="1:6" x14ac:dyDescent="0.25">
      <c r="A1139" s="1"/>
      <c r="B1139" s="243"/>
      <c r="C1139" s="10"/>
      <c r="D1139" s="244"/>
      <c r="E1139" s="244"/>
      <c r="F1139" s="9"/>
    </row>
    <row r="1140" spans="1:6" x14ac:dyDescent="0.25">
      <c r="A1140" s="1"/>
      <c r="B1140" s="243"/>
      <c r="C1140" s="10"/>
      <c r="D1140" s="244"/>
      <c r="E1140" s="244"/>
      <c r="F1140" s="9"/>
    </row>
    <row r="1141" spans="1:6" x14ac:dyDescent="0.25">
      <c r="A1141" s="1"/>
      <c r="B1141" s="243"/>
      <c r="C1141" s="10"/>
      <c r="D1141" s="244"/>
      <c r="E1141" s="244"/>
      <c r="F1141" s="9"/>
    </row>
    <row r="1142" spans="1:6" x14ac:dyDescent="0.25">
      <c r="A1142" s="1"/>
      <c r="B1142" s="243"/>
      <c r="C1142" s="10"/>
      <c r="D1142" s="244"/>
      <c r="E1142" s="244"/>
      <c r="F1142" s="9"/>
    </row>
    <row r="1143" spans="1:6" x14ac:dyDescent="0.25">
      <c r="A1143" s="1"/>
      <c r="B1143" s="243"/>
      <c r="C1143" s="10"/>
      <c r="D1143" s="244"/>
      <c r="E1143" s="244"/>
      <c r="F1143" s="9"/>
    </row>
    <row r="1144" spans="1:6" x14ac:dyDescent="0.25">
      <c r="A1144" s="1"/>
      <c r="B1144" s="243"/>
      <c r="C1144" s="10"/>
      <c r="D1144" s="244"/>
      <c r="E1144" s="244"/>
      <c r="F1144" s="9"/>
    </row>
    <row r="1145" spans="1:6" x14ac:dyDescent="0.25">
      <c r="A1145" s="1"/>
      <c r="B1145" s="243"/>
      <c r="C1145" s="10"/>
      <c r="D1145" s="244"/>
      <c r="E1145" s="244"/>
      <c r="F1145" s="9"/>
    </row>
    <row r="1146" spans="1:6" x14ac:dyDescent="0.25">
      <c r="A1146" s="1"/>
      <c r="B1146" s="243"/>
      <c r="C1146" s="10"/>
      <c r="D1146" s="244"/>
      <c r="E1146" s="244"/>
      <c r="F1146" s="9"/>
    </row>
    <row r="1147" spans="1:6" x14ac:dyDescent="0.25">
      <c r="A1147" s="1"/>
      <c r="B1147" s="243"/>
      <c r="C1147" s="10"/>
      <c r="D1147" s="244"/>
      <c r="E1147" s="244"/>
      <c r="F1147" s="9"/>
    </row>
    <row r="1148" spans="1:6" x14ac:dyDescent="0.25">
      <c r="A1148" s="1"/>
      <c r="B1148" s="243"/>
      <c r="C1148" s="10"/>
      <c r="D1148" s="244"/>
      <c r="E1148" s="244"/>
      <c r="F1148" s="9"/>
    </row>
    <row r="1149" spans="1:6" x14ac:dyDescent="0.25">
      <c r="A1149" s="1"/>
      <c r="B1149" s="243"/>
      <c r="C1149" s="10"/>
      <c r="D1149" s="244"/>
      <c r="E1149" s="244"/>
      <c r="F1149" s="9"/>
    </row>
    <row r="1150" spans="1:6" x14ac:dyDescent="0.25">
      <c r="A1150" s="1"/>
      <c r="B1150" s="243"/>
      <c r="C1150" s="10"/>
      <c r="D1150" s="244"/>
      <c r="E1150" s="244"/>
      <c r="F1150" s="9"/>
    </row>
    <row r="1151" spans="1:6" x14ac:dyDescent="0.25">
      <c r="A1151" s="1"/>
      <c r="B1151" s="243"/>
      <c r="C1151" s="10"/>
      <c r="D1151" s="244"/>
      <c r="E1151" s="244"/>
      <c r="F1151" s="9"/>
    </row>
    <row r="1152" spans="1:6" x14ac:dyDescent="0.25">
      <c r="A1152" s="1"/>
      <c r="B1152" s="243"/>
      <c r="C1152" s="10"/>
      <c r="D1152" s="244"/>
      <c r="E1152" s="244"/>
      <c r="F1152" s="9"/>
    </row>
    <row r="1153" spans="1:6" x14ac:dyDescent="0.25">
      <c r="A1153" s="1"/>
      <c r="B1153" s="243"/>
      <c r="C1153" s="10"/>
      <c r="D1153" s="244"/>
      <c r="E1153" s="244"/>
      <c r="F1153" s="9"/>
    </row>
    <row r="1154" spans="1:6" x14ac:dyDescent="0.25">
      <c r="A1154" s="1"/>
      <c r="B1154" s="243"/>
      <c r="C1154" s="10"/>
      <c r="D1154" s="244"/>
      <c r="E1154" s="244"/>
      <c r="F1154" s="9"/>
    </row>
    <row r="1155" spans="1:6" x14ac:dyDescent="0.25">
      <c r="A1155" s="1"/>
      <c r="B1155" s="243"/>
      <c r="C1155" s="10"/>
      <c r="D1155" s="244"/>
      <c r="E1155" s="244"/>
      <c r="F1155" s="9"/>
    </row>
    <row r="1156" spans="1:6" x14ac:dyDescent="0.25">
      <c r="A1156" s="1"/>
      <c r="B1156" s="243"/>
      <c r="C1156" s="10"/>
      <c r="D1156" s="244"/>
      <c r="E1156" s="244"/>
      <c r="F1156" s="9"/>
    </row>
    <row r="1157" spans="1:6" x14ac:dyDescent="0.25">
      <c r="A1157" s="1"/>
      <c r="B1157" s="243"/>
      <c r="C1157" s="10"/>
      <c r="D1157" s="244"/>
      <c r="E1157" s="244"/>
      <c r="F1157" s="9"/>
    </row>
    <row r="1158" spans="1:6" x14ac:dyDescent="0.25">
      <c r="A1158" s="1"/>
      <c r="B1158" s="243"/>
      <c r="C1158" s="10"/>
      <c r="D1158" s="244"/>
      <c r="E1158" s="244"/>
      <c r="F1158" s="9"/>
    </row>
    <row r="1159" spans="1:6" x14ac:dyDescent="0.25">
      <c r="A1159" s="1"/>
      <c r="B1159" s="243"/>
      <c r="C1159" s="10"/>
      <c r="D1159" s="244"/>
      <c r="E1159" s="244"/>
      <c r="F1159" s="9"/>
    </row>
    <row r="1160" spans="1:6" x14ac:dyDescent="0.25">
      <c r="A1160" s="1"/>
      <c r="B1160" s="243"/>
      <c r="C1160" s="10"/>
      <c r="D1160" s="244"/>
      <c r="E1160" s="244"/>
      <c r="F1160" s="9"/>
    </row>
    <row r="1161" spans="1:6" x14ac:dyDescent="0.25">
      <c r="A1161" s="1"/>
      <c r="B1161" s="243"/>
      <c r="C1161" s="10"/>
      <c r="D1161" s="244"/>
      <c r="E1161" s="244"/>
      <c r="F1161" s="9"/>
    </row>
    <row r="1162" spans="1:6" x14ac:dyDescent="0.25">
      <c r="A1162" s="1"/>
      <c r="B1162" s="243"/>
      <c r="C1162" s="10"/>
      <c r="D1162" s="244"/>
      <c r="E1162" s="244"/>
      <c r="F1162" s="9"/>
    </row>
    <row r="1163" spans="1:6" x14ac:dyDescent="0.25">
      <c r="A1163" s="1"/>
      <c r="B1163" s="243"/>
      <c r="C1163" s="10"/>
      <c r="D1163" s="244"/>
      <c r="E1163" s="244"/>
      <c r="F1163" s="9"/>
    </row>
    <row r="1164" spans="1:6" x14ac:dyDescent="0.25">
      <c r="A1164" s="1"/>
      <c r="B1164" s="243"/>
      <c r="C1164" s="10"/>
      <c r="D1164" s="244"/>
      <c r="E1164" s="244"/>
      <c r="F1164" s="9"/>
    </row>
    <row r="1165" spans="1:6" x14ac:dyDescent="0.25">
      <c r="A1165" s="1"/>
      <c r="B1165" s="243"/>
      <c r="C1165" s="10"/>
      <c r="D1165" s="244"/>
      <c r="E1165" s="244"/>
      <c r="F1165" s="9"/>
    </row>
    <row r="1166" spans="1:6" x14ac:dyDescent="0.25">
      <c r="A1166" s="1"/>
      <c r="B1166" s="243"/>
      <c r="C1166" s="10"/>
      <c r="D1166" s="244"/>
      <c r="E1166" s="244"/>
      <c r="F1166" s="9"/>
    </row>
    <row r="1167" spans="1:6" x14ac:dyDescent="0.25">
      <c r="A1167" s="1"/>
      <c r="B1167" s="243"/>
      <c r="C1167" s="10"/>
      <c r="D1167" s="244"/>
      <c r="E1167" s="244"/>
      <c r="F1167" s="9"/>
    </row>
    <row r="1168" spans="1:6" x14ac:dyDescent="0.25">
      <c r="A1168" s="1"/>
      <c r="B1168" s="243"/>
      <c r="C1168" s="10"/>
      <c r="D1168" s="244"/>
      <c r="E1168" s="244"/>
      <c r="F1168" s="9"/>
    </row>
    <row r="1169" spans="1:6" x14ac:dyDescent="0.25">
      <c r="A1169" s="1"/>
      <c r="B1169" s="243"/>
      <c r="C1169" s="10"/>
      <c r="D1169" s="244"/>
      <c r="E1169" s="244"/>
      <c r="F1169" s="9"/>
    </row>
    <row r="1170" spans="1:6" x14ac:dyDescent="0.25">
      <c r="A1170" s="1"/>
      <c r="B1170" s="243"/>
      <c r="C1170" s="10"/>
      <c r="D1170" s="244"/>
      <c r="E1170" s="244"/>
      <c r="F1170" s="9"/>
    </row>
    <row r="1171" spans="1:6" x14ac:dyDescent="0.25">
      <c r="A1171" s="1"/>
      <c r="B1171" s="243"/>
      <c r="C1171" s="10"/>
      <c r="D1171" s="244"/>
      <c r="E1171" s="244"/>
      <c r="F1171" s="9"/>
    </row>
    <row r="1172" spans="1:6" x14ac:dyDescent="0.25">
      <c r="A1172" s="1"/>
      <c r="B1172" s="243"/>
      <c r="C1172" s="10"/>
      <c r="D1172" s="244"/>
      <c r="E1172" s="244"/>
      <c r="F1172" s="9"/>
    </row>
    <row r="1173" spans="1:6" x14ac:dyDescent="0.25">
      <c r="A1173" s="1"/>
      <c r="B1173" s="243"/>
      <c r="C1173" s="10"/>
      <c r="D1173" s="244"/>
      <c r="E1173" s="244"/>
      <c r="F1173" s="9"/>
    </row>
    <row r="1174" spans="1:6" x14ac:dyDescent="0.25">
      <c r="A1174" s="1"/>
      <c r="B1174" s="243"/>
      <c r="C1174" s="10"/>
      <c r="D1174" s="244"/>
      <c r="E1174" s="244"/>
      <c r="F1174" s="9"/>
    </row>
    <row r="1175" spans="1:6" x14ac:dyDescent="0.25">
      <c r="A1175" s="1"/>
      <c r="B1175" s="243"/>
      <c r="C1175" s="10"/>
      <c r="D1175" s="244"/>
      <c r="E1175" s="244"/>
      <c r="F1175" s="9"/>
    </row>
    <row r="1176" spans="1:6" x14ac:dyDescent="0.25">
      <c r="A1176" s="1"/>
      <c r="B1176" s="243"/>
      <c r="C1176" s="10"/>
      <c r="D1176" s="244"/>
      <c r="E1176" s="244"/>
      <c r="F1176" s="9"/>
    </row>
    <row r="1177" spans="1:6" x14ac:dyDescent="0.25">
      <c r="A1177" s="1"/>
      <c r="B1177" s="243"/>
      <c r="C1177" s="10"/>
      <c r="D1177" s="244"/>
      <c r="E1177" s="244"/>
      <c r="F1177" s="9"/>
    </row>
    <row r="1178" spans="1:6" x14ac:dyDescent="0.25">
      <c r="A1178" s="1"/>
      <c r="B1178" s="243"/>
      <c r="C1178" s="10"/>
      <c r="D1178" s="244"/>
      <c r="E1178" s="244"/>
      <c r="F1178" s="9"/>
    </row>
    <row r="1179" spans="1:6" x14ac:dyDescent="0.25">
      <c r="A1179" s="1"/>
      <c r="B1179" s="243"/>
      <c r="C1179" s="10"/>
      <c r="D1179" s="244"/>
      <c r="E1179" s="244"/>
      <c r="F1179" s="9"/>
    </row>
    <row r="1180" spans="1:6" x14ac:dyDescent="0.25">
      <c r="A1180" s="1"/>
      <c r="B1180" s="243"/>
      <c r="C1180" s="10"/>
      <c r="D1180" s="244"/>
      <c r="E1180" s="244"/>
      <c r="F1180" s="9"/>
    </row>
    <row r="1181" spans="1:6" x14ac:dyDescent="0.25">
      <c r="A1181" s="1"/>
      <c r="B1181" s="243"/>
      <c r="C1181" s="10"/>
      <c r="D1181" s="244"/>
      <c r="E1181" s="244"/>
      <c r="F1181" s="9"/>
    </row>
    <row r="1182" spans="1:6" x14ac:dyDescent="0.25">
      <c r="A1182" s="1"/>
      <c r="B1182" s="243"/>
      <c r="C1182" s="10"/>
      <c r="D1182" s="244"/>
      <c r="E1182" s="244"/>
      <c r="F1182" s="9"/>
    </row>
    <row r="1183" spans="1:6" x14ac:dyDescent="0.25">
      <c r="A1183" s="1"/>
      <c r="B1183" s="243"/>
      <c r="C1183" s="10"/>
      <c r="D1183" s="244"/>
      <c r="E1183" s="244"/>
      <c r="F1183" s="9"/>
    </row>
    <row r="1184" spans="1:6" x14ac:dyDescent="0.25">
      <c r="A1184" s="1"/>
      <c r="B1184" s="243"/>
      <c r="C1184" s="10"/>
      <c r="D1184" s="244"/>
      <c r="E1184" s="244"/>
      <c r="F1184" s="9"/>
    </row>
    <row r="1185" spans="1:6" x14ac:dyDescent="0.25">
      <c r="A1185" s="1"/>
      <c r="B1185" s="243"/>
      <c r="C1185" s="10"/>
      <c r="D1185" s="244"/>
      <c r="E1185" s="244"/>
      <c r="F1185" s="9"/>
    </row>
    <row r="1186" spans="1:6" x14ac:dyDescent="0.25">
      <c r="A1186" s="1"/>
      <c r="B1186" s="243"/>
      <c r="C1186" s="10"/>
      <c r="D1186" s="244"/>
      <c r="E1186" s="244"/>
      <c r="F1186" s="9"/>
    </row>
    <row r="1187" spans="1:6" x14ac:dyDescent="0.25">
      <c r="A1187" s="1"/>
      <c r="B1187" s="243"/>
      <c r="C1187" s="10"/>
      <c r="D1187" s="244"/>
      <c r="E1187" s="244"/>
      <c r="F1187" s="9"/>
    </row>
    <row r="1188" spans="1:6" x14ac:dyDescent="0.25">
      <c r="A1188" s="1"/>
      <c r="B1188" s="243"/>
      <c r="C1188" s="10"/>
      <c r="D1188" s="244"/>
      <c r="E1188" s="244"/>
      <c r="F1188" s="9"/>
    </row>
    <row r="1189" spans="1:6" x14ac:dyDescent="0.25">
      <c r="A1189" s="1"/>
      <c r="B1189" s="243"/>
      <c r="C1189" s="10"/>
      <c r="D1189" s="244"/>
      <c r="E1189" s="244"/>
      <c r="F1189" s="9"/>
    </row>
    <row r="1190" spans="1:6" x14ac:dyDescent="0.25">
      <c r="A1190" s="1"/>
      <c r="B1190" s="243"/>
      <c r="C1190" s="10"/>
      <c r="D1190" s="244"/>
      <c r="E1190" s="244"/>
      <c r="F1190" s="9"/>
    </row>
    <row r="1191" spans="1:6" x14ac:dyDescent="0.25">
      <c r="A1191" s="1"/>
      <c r="B1191" s="243"/>
      <c r="C1191" s="10"/>
      <c r="D1191" s="244"/>
      <c r="E1191" s="244"/>
      <c r="F1191" s="9"/>
    </row>
    <row r="1192" spans="1:6" x14ac:dyDescent="0.25">
      <c r="A1192" s="1"/>
      <c r="B1192" s="243"/>
      <c r="C1192" s="10"/>
      <c r="D1192" s="244"/>
      <c r="E1192" s="244"/>
      <c r="F1192" s="9"/>
    </row>
    <row r="1193" spans="1:6" x14ac:dyDescent="0.25">
      <c r="A1193" s="1"/>
      <c r="B1193" s="243"/>
      <c r="C1193" s="10"/>
      <c r="D1193" s="244"/>
      <c r="E1193" s="244"/>
      <c r="F1193" s="9"/>
    </row>
    <row r="1194" spans="1:6" x14ac:dyDescent="0.25">
      <c r="A1194" s="1"/>
      <c r="B1194" s="243"/>
      <c r="C1194" s="10"/>
      <c r="D1194" s="244"/>
      <c r="E1194" s="244"/>
      <c r="F1194" s="9"/>
    </row>
    <row r="1195" spans="1:6" x14ac:dyDescent="0.25">
      <c r="A1195" s="1"/>
      <c r="B1195" s="243"/>
      <c r="C1195" s="10"/>
      <c r="D1195" s="244"/>
      <c r="E1195" s="244"/>
      <c r="F1195" s="9"/>
    </row>
    <row r="1196" spans="1:6" x14ac:dyDescent="0.25">
      <c r="A1196" s="1"/>
      <c r="B1196" s="243"/>
      <c r="C1196" s="10"/>
      <c r="D1196" s="244"/>
      <c r="E1196" s="244"/>
      <c r="F1196" s="9"/>
    </row>
    <row r="1197" spans="1:6" x14ac:dyDescent="0.25">
      <c r="A1197" s="1"/>
      <c r="B1197" s="243"/>
      <c r="C1197" s="10"/>
      <c r="D1197" s="244"/>
      <c r="E1197" s="244"/>
      <c r="F1197" s="9"/>
    </row>
    <row r="1198" spans="1:6" x14ac:dyDescent="0.25">
      <c r="A1198" s="1"/>
      <c r="B1198" s="243"/>
      <c r="C1198" s="10"/>
      <c r="D1198" s="244"/>
      <c r="E1198" s="244"/>
      <c r="F1198" s="9"/>
    </row>
    <row r="1199" spans="1:6" x14ac:dyDescent="0.25">
      <c r="A1199" s="1"/>
      <c r="B1199" s="243"/>
      <c r="C1199" s="10"/>
      <c r="D1199" s="244"/>
      <c r="E1199" s="244"/>
      <c r="F1199" s="9"/>
    </row>
    <row r="1200" spans="1:6" x14ac:dyDescent="0.25">
      <c r="A1200" s="1"/>
      <c r="B1200" s="243"/>
      <c r="C1200" s="10"/>
      <c r="D1200" s="244"/>
      <c r="E1200" s="244"/>
      <c r="F1200" s="9"/>
    </row>
    <row r="1201" spans="1:6" x14ac:dyDescent="0.25">
      <c r="A1201" s="1"/>
      <c r="B1201" s="243"/>
      <c r="C1201" s="10"/>
      <c r="D1201" s="244"/>
      <c r="E1201" s="244"/>
      <c r="F1201" s="9"/>
    </row>
    <row r="1202" spans="1:6" x14ac:dyDescent="0.25">
      <c r="A1202" s="1"/>
      <c r="B1202" s="243"/>
      <c r="C1202" s="10"/>
      <c r="D1202" s="244"/>
      <c r="E1202" s="244"/>
      <c r="F1202" s="9"/>
    </row>
    <row r="1203" spans="1:6" x14ac:dyDescent="0.25">
      <c r="A1203" s="1"/>
      <c r="B1203" s="243"/>
      <c r="C1203" s="10"/>
      <c r="D1203" s="244"/>
      <c r="E1203" s="244"/>
      <c r="F1203" s="9"/>
    </row>
    <row r="1204" spans="1:6" x14ac:dyDescent="0.25">
      <c r="A1204" s="1"/>
      <c r="B1204" s="243"/>
      <c r="C1204" s="10"/>
      <c r="D1204" s="244"/>
      <c r="E1204" s="244"/>
      <c r="F1204" s="9"/>
    </row>
    <row r="1205" spans="1:6" x14ac:dyDescent="0.25">
      <c r="A1205" s="1"/>
      <c r="B1205" s="243"/>
      <c r="C1205" s="10"/>
      <c r="D1205" s="244"/>
      <c r="E1205" s="244"/>
      <c r="F1205" s="9"/>
    </row>
    <row r="1206" spans="1:6" x14ac:dyDescent="0.25">
      <c r="A1206" s="1"/>
      <c r="B1206" s="243"/>
      <c r="C1206" s="10"/>
      <c r="D1206" s="244"/>
      <c r="E1206" s="244"/>
      <c r="F1206" s="9"/>
    </row>
    <row r="1207" spans="1:6" x14ac:dyDescent="0.25">
      <c r="A1207" s="1"/>
      <c r="B1207" s="243"/>
      <c r="C1207" s="10"/>
      <c r="D1207" s="244"/>
      <c r="E1207" s="244"/>
      <c r="F1207" s="9"/>
    </row>
    <row r="1208" spans="1:6" x14ac:dyDescent="0.25">
      <c r="A1208" s="1"/>
      <c r="B1208" s="243"/>
      <c r="C1208" s="10"/>
      <c r="D1208" s="244"/>
      <c r="E1208" s="244"/>
      <c r="F1208" s="9"/>
    </row>
    <row r="1209" spans="1:6" x14ac:dyDescent="0.25">
      <c r="A1209" s="1"/>
      <c r="B1209" s="243"/>
      <c r="C1209" s="10"/>
      <c r="D1209" s="244"/>
      <c r="E1209" s="244"/>
      <c r="F1209" s="9"/>
    </row>
    <row r="1210" spans="1:6" x14ac:dyDescent="0.25">
      <c r="A1210" s="1"/>
      <c r="B1210" s="243"/>
      <c r="C1210" s="10"/>
      <c r="D1210" s="244"/>
      <c r="E1210" s="244"/>
      <c r="F1210" s="9"/>
    </row>
    <row r="1211" spans="1:6" x14ac:dyDescent="0.25">
      <c r="A1211" s="1"/>
      <c r="B1211" s="243"/>
      <c r="C1211" s="10"/>
      <c r="D1211" s="244"/>
      <c r="E1211" s="244"/>
      <c r="F1211" s="9"/>
    </row>
    <row r="1212" spans="1:6" x14ac:dyDescent="0.25">
      <c r="A1212" s="1"/>
      <c r="B1212" s="243"/>
      <c r="C1212" s="10"/>
      <c r="D1212" s="244"/>
      <c r="E1212" s="244"/>
      <c r="F1212" s="9"/>
    </row>
    <row r="1213" spans="1:6" x14ac:dyDescent="0.25">
      <c r="A1213" s="1"/>
      <c r="B1213" s="243"/>
      <c r="C1213" s="10"/>
      <c r="D1213" s="244"/>
      <c r="E1213" s="244"/>
      <c r="F1213" s="9"/>
    </row>
    <row r="1214" spans="1:6" x14ac:dyDescent="0.25">
      <c r="A1214" s="1"/>
      <c r="B1214" s="243"/>
      <c r="C1214" s="10"/>
      <c r="D1214" s="244"/>
      <c r="E1214" s="244"/>
      <c r="F1214" s="9"/>
    </row>
    <row r="1215" spans="1:6" x14ac:dyDescent="0.25">
      <c r="A1215" s="1"/>
      <c r="B1215" s="243"/>
      <c r="C1215" s="10"/>
      <c r="D1215" s="244"/>
      <c r="E1215" s="244"/>
      <c r="F1215" s="9"/>
    </row>
    <row r="1216" spans="1:6" x14ac:dyDescent="0.25">
      <c r="A1216" s="1"/>
      <c r="B1216" s="243"/>
      <c r="C1216" s="10"/>
      <c r="D1216" s="244"/>
      <c r="E1216" s="244"/>
      <c r="F1216" s="9"/>
    </row>
    <row r="1217" spans="1:6" x14ac:dyDescent="0.25">
      <c r="A1217" s="1"/>
      <c r="B1217" s="243"/>
      <c r="C1217" s="10"/>
      <c r="D1217" s="244"/>
      <c r="E1217" s="244"/>
      <c r="F1217" s="9"/>
    </row>
    <row r="1218" spans="1:6" x14ac:dyDescent="0.25">
      <c r="A1218" s="1"/>
      <c r="B1218" s="243"/>
      <c r="C1218" s="10"/>
      <c r="D1218" s="244"/>
      <c r="E1218" s="244"/>
      <c r="F1218" s="9"/>
    </row>
    <row r="1219" spans="1:6" x14ac:dyDescent="0.25">
      <c r="A1219" s="1"/>
      <c r="B1219" s="243"/>
      <c r="C1219" s="10"/>
      <c r="D1219" s="244"/>
      <c r="E1219" s="244"/>
      <c r="F1219" s="9"/>
    </row>
    <row r="1220" spans="1:6" x14ac:dyDescent="0.25">
      <c r="A1220" s="1"/>
      <c r="B1220" s="243"/>
      <c r="C1220" s="10"/>
      <c r="D1220" s="244"/>
      <c r="E1220" s="244"/>
      <c r="F1220" s="9"/>
    </row>
    <row r="1221" spans="1:6" x14ac:dyDescent="0.25">
      <c r="A1221" s="1"/>
      <c r="B1221" s="243"/>
      <c r="C1221" s="10"/>
      <c r="D1221" s="244"/>
      <c r="E1221" s="244"/>
      <c r="F1221" s="9"/>
    </row>
    <row r="1222" spans="1:6" x14ac:dyDescent="0.25">
      <c r="A1222" s="1"/>
      <c r="B1222" s="243"/>
      <c r="C1222" s="10"/>
      <c r="D1222" s="244"/>
      <c r="E1222" s="244"/>
      <c r="F1222" s="9"/>
    </row>
    <row r="1223" spans="1:6" x14ac:dyDescent="0.25">
      <c r="A1223" s="1"/>
      <c r="B1223" s="243"/>
      <c r="C1223" s="10"/>
      <c r="D1223" s="244"/>
      <c r="E1223" s="244"/>
      <c r="F1223" s="9"/>
    </row>
    <row r="1224" spans="1:6" x14ac:dyDescent="0.25">
      <c r="A1224" s="1"/>
      <c r="B1224" s="243"/>
      <c r="C1224" s="10"/>
      <c r="D1224" s="244"/>
      <c r="E1224" s="244"/>
      <c r="F1224" s="9"/>
    </row>
    <row r="1225" spans="1:6" x14ac:dyDescent="0.25">
      <c r="A1225" s="1"/>
      <c r="B1225" s="243"/>
      <c r="C1225" s="10"/>
      <c r="D1225" s="244"/>
      <c r="E1225" s="244"/>
      <c r="F1225" s="9"/>
    </row>
    <row r="1226" spans="1:6" x14ac:dyDescent="0.25">
      <c r="A1226" s="1"/>
      <c r="B1226" s="243"/>
      <c r="C1226" s="10"/>
      <c r="D1226" s="244"/>
      <c r="E1226" s="244"/>
      <c r="F1226" s="9"/>
    </row>
    <row r="1227" spans="1:6" x14ac:dyDescent="0.25">
      <c r="A1227" s="1"/>
      <c r="B1227" s="243"/>
      <c r="C1227" s="10"/>
      <c r="D1227" s="244"/>
      <c r="E1227" s="244"/>
      <c r="F1227" s="9"/>
    </row>
    <row r="1228" spans="1:6" x14ac:dyDescent="0.25">
      <c r="A1228" s="1"/>
      <c r="B1228" s="243"/>
      <c r="C1228" s="10"/>
      <c r="D1228" s="244"/>
      <c r="E1228" s="244"/>
      <c r="F1228" s="9"/>
    </row>
    <row r="1229" spans="1:6" x14ac:dyDescent="0.25">
      <c r="A1229" s="1"/>
      <c r="B1229" s="243"/>
      <c r="C1229" s="10"/>
      <c r="D1229" s="244"/>
      <c r="E1229" s="244"/>
      <c r="F1229" s="9"/>
    </row>
    <row r="1230" spans="1:6" x14ac:dyDescent="0.25">
      <c r="A1230" s="1"/>
      <c r="B1230" s="243"/>
      <c r="C1230" s="10"/>
      <c r="D1230" s="244"/>
      <c r="E1230" s="244"/>
      <c r="F1230" s="9"/>
    </row>
    <row r="1231" spans="1:6" x14ac:dyDescent="0.25">
      <c r="A1231" s="1"/>
      <c r="B1231" s="243"/>
      <c r="C1231" s="10"/>
      <c r="D1231" s="244"/>
      <c r="E1231" s="244"/>
      <c r="F1231" s="9"/>
    </row>
    <row r="1232" spans="1:6" x14ac:dyDescent="0.25">
      <c r="A1232" s="1"/>
      <c r="B1232" s="243"/>
      <c r="C1232" s="10"/>
      <c r="D1232" s="244"/>
      <c r="E1232" s="244"/>
      <c r="F1232" s="9"/>
    </row>
    <row r="1233" spans="1:6" x14ac:dyDescent="0.25">
      <c r="A1233" s="1"/>
      <c r="B1233" s="243"/>
      <c r="C1233" s="10"/>
      <c r="D1233" s="244"/>
      <c r="E1233" s="244"/>
      <c r="F1233" s="9"/>
    </row>
    <row r="1234" spans="1:6" x14ac:dyDescent="0.25">
      <c r="A1234" s="1"/>
      <c r="B1234" s="243"/>
      <c r="C1234" s="10"/>
      <c r="D1234" s="244"/>
      <c r="E1234" s="244"/>
      <c r="F1234" s="9"/>
    </row>
    <row r="1235" spans="1:6" x14ac:dyDescent="0.25">
      <c r="A1235" s="1"/>
      <c r="B1235" s="243"/>
      <c r="C1235" s="10"/>
      <c r="D1235" s="244"/>
      <c r="E1235" s="244"/>
      <c r="F1235" s="9"/>
    </row>
    <row r="1236" spans="1:6" x14ac:dyDescent="0.25">
      <c r="A1236" s="1"/>
      <c r="B1236" s="243"/>
      <c r="C1236" s="10"/>
      <c r="D1236" s="244"/>
      <c r="E1236" s="244"/>
      <c r="F1236" s="9"/>
    </row>
    <row r="1237" spans="1:6" x14ac:dyDescent="0.25">
      <c r="A1237" s="1"/>
      <c r="B1237" s="243"/>
      <c r="C1237" s="10"/>
      <c r="D1237" s="244"/>
      <c r="E1237" s="244"/>
      <c r="F1237" s="9"/>
    </row>
    <row r="1238" spans="1:6" x14ac:dyDescent="0.25">
      <c r="A1238" s="1"/>
      <c r="B1238" s="243"/>
      <c r="C1238" s="10"/>
      <c r="D1238" s="244"/>
      <c r="E1238" s="244"/>
      <c r="F1238" s="9"/>
    </row>
    <row r="1239" spans="1:6" x14ac:dyDescent="0.25">
      <c r="A1239" s="1"/>
      <c r="B1239" s="243"/>
      <c r="C1239" s="10"/>
      <c r="D1239" s="244"/>
      <c r="E1239" s="244"/>
      <c r="F1239" s="9"/>
    </row>
    <row r="1240" spans="1:6" x14ac:dyDescent="0.25">
      <c r="A1240" s="1"/>
      <c r="B1240" s="243"/>
      <c r="C1240" s="10"/>
      <c r="D1240" s="244"/>
      <c r="E1240" s="244"/>
      <c r="F1240" s="9"/>
    </row>
    <row r="1241" spans="1:6" x14ac:dyDescent="0.25">
      <c r="A1241" s="1"/>
      <c r="B1241" s="243"/>
      <c r="C1241" s="10"/>
      <c r="D1241" s="244"/>
      <c r="E1241" s="244"/>
      <c r="F1241" s="9"/>
    </row>
    <row r="1242" spans="1:6" x14ac:dyDescent="0.25">
      <c r="A1242" s="1"/>
      <c r="B1242" s="243"/>
      <c r="C1242" s="10"/>
      <c r="D1242" s="244"/>
      <c r="E1242" s="244"/>
      <c r="F1242" s="9"/>
    </row>
    <row r="1243" spans="1:6" x14ac:dyDescent="0.25">
      <c r="A1243" s="1"/>
      <c r="B1243" s="243"/>
      <c r="C1243" s="10"/>
      <c r="D1243" s="244"/>
      <c r="E1243" s="244"/>
      <c r="F1243" s="9"/>
    </row>
    <row r="1244" spans="1:6" x14ac:dyDescent="0.25">
      <c r="A1244" s="1"/>
      <c r="B1244" s="243"/>
      <c r="C1244" s="10"/>
      <c r="D1244" s="244"/>
      <c r="E1244" s="244"/>
      <c r="F1244" s="9"/>
    </row>
    <row r="1245" spans="1:6" x14ac:dyDescent="0.25">
      <c r="A1245" s="1"/>
      <c r="B1245" s="243"/>
      <c r="C1245" s="10"/>
      <c r="D1245" s="244"/>
      <c r="E1245" s="244"/>
      <c r="F1245" s="9"/>
    </row>
    <row r="1246" spans="1:6" x14ac:dyDescent="0.25">
      <c r="A1246" s="1"/>
      <c r="B1246" s="243"/>
      <c r="C1246" s="10"/>
      <c r="D1246" s="244"/>
      <c r="E1246" s="244"/>
      <c r="F1246" s="9"/>
    </row>
    <row r="1247" spans="1:6" x14ac:dyDescent="0.25">
      <c r="A1247" s="1"/>
      <c r="B1247" s="243"/>
      <c r="C1247" s="10"/>
      <c r="D1247" s="244"/>
      <c r="E1247" s="244"/>
      <c r="F1247" s="9"/>
    </row>
    <row r="1248" spans="1:6" x14ac:dyDescent="0.25">
      <c r="A1248" s="1"/>
      <c r="B1248" s="243"/>
      <c r="C1248" s="10"/>
      <c r="D1248" s="244"/>
      <c r="E1248" s="244"/>
      <c r="F1248" s="9"/>
    </row>
    <row r="1249" spans="1:6" x14ac:dyDescent="0.25">
      <c r="A1249" s="1"/>
      <c r="B1249" s="243"/>
      <c r="C1249" s="10"/>
      <c r="D1249" s="244"/>
      <c r="E1249" s="244"/>
      <c r="F1249" s="9"/>
    </row>
    <row r="1250" spans="1:6" x14ac:dyDescent="0.25">
      <c r="A1250" s="1"/>
      <c r="B1250" s="243"/>
      <c r="C1250" s="10"/>
      <c r="D1250" s="244"/>
      <c r="E1250" s="244"/>
      <c r="F1250" s="9"/>
    </row>
    <row r="1251" spans="1:6" x14ac:dyDescent="0.25">
      <c r="A1251" s="1"/>
      <c r="B1251" s="243"/>
      <c r="C1251" s="10"/>
      <c r="D1251" s="244"/>
      <c r="E1251" s="244"/>
      <c r="F1251" s="9"/>
    </row>
    <row r="1252" spans="1:6" x14ac:dyDescent="0.25">
      <c r="A1252" s="1"/>
      <c r="B1252" s="243"/>
      <c r="C1252" s="10"/>
      <c r="D1252" s="244"/>
      <c r="E1252" s="244"/>
      <c r="F1252" s="9"/>
    </row>
    <row r="1253" spans="1:6" x14ac:dyDescent="0.25">
      <c r="A1253" s="1"/>
      <c r="B1253" s="243"/>
      <c r="C1253" s="10"/>
      <c r="D1253" s="244"/>
      <c r="E1253" s="244"/>
      <c r="F1253" s="9"/>
    </row>
    <row r="1254" spans="1:6" x14ac:dyDescent="0.25">
      <c r="A1254" s="1"/>
      <c r="B1254" s="243"/>
      <c r="C1254" s="10"/>
      <c r="D1254" s="244"/>
      <c r="E1254" s="244"/>
      <c r="F1254" s="9"/>
    </row>
    <row r="1255" spans="1:6" x14ac:dyDescent="0.25">
      <c r="A1255" s="1"/>
      <c r="B1255" s="243"/>
      <c r="C1255" s="10"/>
      <c r="D1255" s="244"/>
      <c r="E1255" s="244"/>
      <c r="F1255" s="9"/>
    </row>
    <row r="1256" spans="1:6" x14ac:dyDescent="0.25">
      <c r="A1256" s="1"/>
      <c r="B1256" s="243"/>
      <c r="C1256" s="10"/>
      <c r="D1256" s="244"/>
      <c r="E1256" s="244"/>
      <c r="F1256" s="9"/>
    </row>
    <row r="1257" spans="1:6" x14ac:dyDescent="0.25">
      <c r="A1257" s="1"/>
      <c r="B1257" s="243"/>
      <c r="C1257" s="10"/>
      <c r="D1257" s="244"/>
      <c r="E1257" s="244"/>
      <c r="F1257" s="9"/>
    </row>
    <row r="1258" spans="1:6" x14ac:dyDescent="0.25">
      <c r="A1258" s="1"/>
      <c r="B1258" s="243"/>
      <c r="C1258" s="10"/>
      <c r="D1258" s="244"/>
      <c r="E1258" s="244"/>
      <c r="F1258" s="9"/>
    </row>
    <row r="1259" spans="1:6" x14ac:dyDescent="0.25">
      <c r="A1259" s="1"/>
      <c r="B1259" s="243"/>
      <c r="C1259" s="10"/>
      <c r="D1259" s="244"/>
      <c r="E1259" s="244"/>
      <c r="F1259" s="9"/>
    </row>
    <row r="1260" spans="1:6" x14ac:dyDescent="0.25">
      <c r="A1260" s="1"/>
      <c r="B1260" s="243"/>
      <c r="C1260" s="10"/>
      <c r="D1260" s="244"/>
      <c r="E1260" s="244"/>
      <c r="F1260" s="9"/>
    </row>
    <row r="1261" spans="1:6" x14ac:dyDescent="0.25">
      <c r="A1261" s="1"/>
      <c r="B1261" s="243"/>
      <c r="C1261" s="10"/>
      <c r="D1261" s="244"/>
      <c r="E1261" s="244"/>
      <c r="F1261" s="9"/>
    </row>
    <row r="1262" spans="1:6" x14ac:dyDescent="0.25">
      <c r="A1262" s="1"/>
      <c r="B1262" s="243"/>
      <c r="C1262" s="10"/>
      <c r="D1262" s="244"/>
      <c r="E1262" s="244"/>
      <c r="F1262" s="9"/>
    </row>
    <row r="1263" spans="1:6" x14ac:dyDescent="0.25">
      <c r="A1263" s="1"/>
      <c r="B1263" s="243"/>
      <c r="C1263" s="10"/>
      <c r="D1263" s="244"/>
      <c r="E1263" s="244"/>
      <c r="F1263" s="9"/>
    </row>
    <row r="1264" spans="1:6" x14ac:dyDescent="0.25">
      <c r="A1264" s="1"/>
      <c r="B1264" s="243"/>
      <c r="C1264" s="10"/>
      <c r="D1264" s="244"/>
      <c r="E1264" s="244"/>
      <c r="F1264" s="9"/>
    </row>
    <row r="1265" spans="1:6" x14ac:dyDescent="0.25">
      <c r="A1265" s="1"/>
      <c r="B1265" s="243"/>
      <c r="C1265" s="10"/>
      <c r="D1265" s="244"/>
      <c r="E1265" s="244"/>
      <c r="F1265" s="9"/>
    </row>
    <row r="1266" spans="1:6" x14ac:dyDescent="0.25">
      <c r="A1266" s="1"/>
      <c r="B1266" s="243"/>
      <c r="C1266" s="10"/>
      <c r="D1266" s="244"/>
      <c r="E1266" s="244"/>
      <c r="F1266" s="9"/>
    </row>
    <row r="1267" spans="1:6" x14ac:dyDescent="0.25">
      <c r="A1267" s="1"/>
      <c r="B1267" s="243"/>
      <c r="C1267" s="10"/>
      <c r="D1267" s="244"/>
      <c r="E1267" s="244"/>
      <c r="F1267" s="9"/>
    </row>
    <row r="1268" spans="1:6" x14ac:dyDescent="0.25">
      <c r="A1268" s="1"/>
      <c r="B1268" s="243"/>
      <c r="C1268" s="10"/>
      <c r="D1268" s="244"/>
      <c r="E1268" s="244"/>
      <c r="F1268" s="9"/>
    </row>
    <row r="1269" spans="1:6" x14ac:dyDescent="0.25">
      <c r="A1269" s="1"/>
      <c r="B1269" s="243"/>
      <c r="C1269" s="10"/>
      <c r="D1269" s="244"/>
      <c r="E1269" s="244"/>
      <c r="F1269" s="9"/>
    </row>
    <row r="1270" spans="1:6" x14ac:dyDescent="0.25">
      <c r="A1270" s="1"/>
      <c r="B1270" s="243"/>
      <c r="C1270" s="10"/>
      <c r="D1270" s="244"/>
      <c r="E1270" s="244"/>
      <c r="F1270" s="9"/>
    </row>
    <row r="1271" spans="1:6" x14ac:dyDescent="0.25">
      <c r="A1271" s="1"/>
      <c r="B1271" s="243"/>
      <c r="C1271" s="10"/>
      <c r="D1271" s="244"/>
      <c r="E1271" s="244"/>
      <c r="F1271" s="9"/>
    </row>
    <row r="1272" spans="1:6" x14ac:dyDescent="0.25">
      <c r="A1272" s="1"/>
      <c r="B1272" s="243"/>
      <c r="C1272" s="10"/>
      <c r="D1272" s="244"/>
      <c r="E1272" s="244"/>
      <c r="F1272" s="9"/>
    </row>
    <row r="1273" spans="1:6" x14ac:dyDescent="0.25">
      <c r="A1273" s="1"/>
      <c r="B1273" s="243"/>
      <c r="C1273" s="10"/>
      <c r="D1273" s="244"/>
      <c r="E1273" s="244"/>
      <c r="F1273" s="9"/>
    </row>
    <row r="1274" spans="1:6" x14ac:dyDescent="0.25">
      <c r="A1274" s="1"/>
      <c r="B1274" s="243"/>
      <c r="C1274" s="10"/>
      <c r="D1274" s="244"/>
      <c r="E1274" s="244"/>
      <c r="F1274" s="9"/>
    </row>
    <row r="1275" spans="1:6" x14ac:dyDescent="0.25">
      <c r="A1275" s="1"/>
      <c r="B1275" s="243"/>
      <c r="C1275" s="10"/>
      <c r="D1275" s="244"/>
      <c r="E1275" s="244"/>
      <c r="F1275" s="9"/>
    </row>
    <row r="1276" spans="1:6" x14ac:dyDescent="0.25">
      <c r="A1276" s="1"/>
      <c r="B1276" s="243"/>
      <c r="C1276" s="10"/>
      <c r="D1276" s="244"/>
      <c r="E1276" s="244"/>
      <c r="F1276" s="9"/>
    </row>
    <row r="1277" spans="1:6" x14ac:dyDescent="0.25">
      <c r="A1277" s="1"/>
      <c r="B1277" s="243"/>
      <c r="C1277" s="10"/>
      <c r="D1277" s="244"/>
      <c r="E1277" s="244"/>
      <c r="F1277" s="9"/>
    </row>
    <row r="1278" spans="1:6" x14ac:dyDescent="0.25">
      <c r="A1278" s="1"/>
      <c r="B1278" s="243"/>
      <c r="C1278" s="10"/>
      <c r="D1278" s="244"/>
      <c r="E1278" s="244"/>
      <c r="F1278" s="9"/>
    </row>
    <row r="1279" spans="1:6" x14ac:dyDescent="0.25">
      <c r="A1279" s="1"/>
      <c r="B1279" s="243"/>
      <c r="C1279" s="10"/>
      <c r="D1279" s="244"/>
      <c r="E1279" s="244"/>
      <c r="F1279" s="9"/>
    </row>
    <row r="1280" spans="1:6" x14ac:dyDescent="0.25">
      <c r="A1280" s="1"/>
      <c r="B1280" s="243"/>
      <c r="C1280" s="10"/>
      <c r="D1280" s="244"/>
      <c r="E1280" s="244"/>
      <c r="F1280" s="9"/>
    </row>
    <row r="1281" spans="1:6" x14ac:dyDescent="0.25">
      <c r="A1281" s="1"/>
      <c r="B1281" s="243"/>
      <c r="C1281" s="10"/>
      <c r="D1281" s="244"/>
      <c r="E1281" s="244"/>
      <c r="F1281" s="9"/>
    </row>
    <row r="1282" spans="1:6" x14ac:dyDescent="0.25">
      <c r="A1282" s="1"/>
      <c r="B1282" s="243"/>
      <c r="C1282" s="10"/>
      <c r="D1282" s="244"/>
      <c r="E1282" s="244"/>
      <c r="F1282" s="9"/>
    </row>
    <row r="1283" spans="1:6" x14ac:dyDescent="0.25">
      <c r="A1283" s="1"/>
      <c r="B1283" s="243"/>
      <c r="C1283" s="10"/>
      <c r="D1283" s="244"/>
      <c r="E1283" s="244"/>
      <c r="F1283" s="9"/>
    </row>
    <row r="1284" spans="1:6" x14ac:dyDescent="0.25">
      <c r="A1284" s="1"/>
      <c r="B1284" s="243"/>
      <c r="C1284" s="10"/>
      <c r="D1284" s="244"/>
      <c r="E1284" s="244"/>
      <c r="F1284" s="9"/>
    </row>
    <row r="1285" spans="1:6" x14ac:dyDescent="0.25">
      <c r="A1285" s="1"/>
      <c r="B1285" s="243"/>
      <c r="C1285" s="10"/>
      <c r="D1285" s="244"/>
      <c r="E1285" s="244"/>
      <c r="F1285" s="9"/>
    </row>
    <row r="1286" spans="1:6" x14ac:dyDescent="0.25">
      <c r="A1286" s="1"/>
      <c r="B1286" s="243"/>
      <c r="C1286" s="10"/>
      <c r="D1286" s="244"/>
      <c r="E1286" s="244"/>
      <c r="F1286" s="9"/>
    </row>
    <row r="1287" spans="1:6" x14ac:dyDescent="0.25">
      <c r="A1287" s="1"/>
      <c r="B1287" s="243"/>
      <c r="C1287" s="10"/>
      <c r="D1287" s="244"/>
      <c r="E1287" s="244"/>
      <c r="F1287" s="9"/>
    </row>
    <row r="1288" spans="1:6" x14ac:dyDescent="0.25">
      <c r="A1288" s="1"/>
      <c r="B1288" s="243"/>
      <c r="C1288" s="10"/>
      <c r="D1288" s="244"/>
      <c r="E1288" s="244"/>
      <c r="F1288" s="9"/>
    </row>
    <row r="1289" spans="1:6" x14ac:dyDescent="0.25">
      <c r="A1289" s="1"/>
      <c r="B1289" s="243"/>
      <c r="C1289" s="10"/>
      <c r="D1289" s="244"/>
      <c r="E1289" s="244"/>
      <c r="F1289" s="9"/>
    </row>
    <row r="1290" spans="1:6" x14ac:dyDescent="0.25">
      <c r="A1290" s="1"/>
      <c r="B1290" s="243"/>
      <c r="C1290" s="10"/>
      <c r="D1290" s="244"/>
      <c r="E1290" s="244"/>
      <c r="F1290" s="9"/>
    </row>
    <row r="1291" spans="1:6" x14ac:dyDescent="0.25">
      <c r="A1291" s="1"/>
      <c r="B1291" s="243"/>
      <c r="C1291" s="10"/>
      <c r="D1291" s="244"/>
      <c r="E1291" s="244"/>
      <c r="F1291" s="9"/>
    </row>
    <row r="1292" spans="1:6" x14ac:dyDescent="0.25">
      <c r="A1292" s="1"/>
      <c r="B1292" s="243"/>
      <c r="C1292" s="10"/>
      <c r="D1292" s="244"/>
      <c r="E1292" s="244"/>
      <c r="F1292" s="9"/>
    </row>
    <row r="1293" spans="1:6" x14ac:dyDescent="0.25">
      <c r="A1293" s="1"/>
      <c r="B1293" s="243"/>
      <c r="C1293" s="10"/>
      <c r="D1293" s="244"/>
      <c r="E1293" s="244"/>
      <c r="F1293" s="9"/>
    </row>
    <row r="1294" spans="1:6" x14ac:dyDescent="0.25">
      <c r="A1294" s="1"/>
      <c r="B1294" s="243"/>
      <c r="C1294" s="10"/>
      <c r="D1294" s="244"/>
      <c r="E1294" s="244"/>
      <c r="F1294" s="9"/>
    </row>
    <row r="1295" spans="1:6" x14ac:dyDescent="0.25">
      <c r="A1295" s="1"/>
      <c r="B1295" s="243"/>
      <c r="C1295" s="10"/>
      <c r="D1295" s="244"/>
      <c r="E1295" s="244"/>
      <c r="F1295" s="9"/>
    </row>
    <row r="1296" spans="1:6" x14ac:dyDescent="0.25">
      <c r="A1296" s="1"/>
      <c r="B1296" s="243"/>
      <c r="C1296" s="10"/>
      <c r="D1296" s="244"/>
      <c r="E1296" s="244"/>
      <c r="F1296" s="9"/>
    </row>
    <row r="1297" spans="1:6" x14ac:dyDescent="0.25">
      <c r="A1297" s="1"/>
      <c r="B1297" s="243"/>
      <c r="C1297" s="10"/>
      <c r="D1297" s="244"/>
      <c r="E1297" s="244"/>
      <c r="F1297" s="9"/>
    </row>
    <row r="1298" spans="1:6" x14ac:dyDescent="0.25">
      <c r="A1298" s="1"/>
      <c r="B1298" s="243"/>
      <c r="C1298" s="10"/>
      <c r="D1298" s="244"/>
      <c r="E1298" s="244"/>
      <c r="F1298" s="9"/>
    </row>
    <row r="1299" spans="1:6" x14ac:dyDescent="0.25">
      <c r="A1299" s="1"/>
      <c r="B1299" s="243"/>
      <c r="C1299" s="10"/>
      <c r="D1299" s="244"/>
      <c r="E1299" s="244"/>
      <c r="F1299" s="9"/>
    </row>
    <row r="1300" spans="1:6" x14ac:dyDescent="0.25">
      <c r="A1300" s="1"/>
      <c r="B1300" s="243"/>
      <c r="C1300" s="10"/>
      <c r="D1300" s="244"/>
      <c r="E1300" s="244"/>
      <c r="F1300" s="9"/>
    </row>
    <row r="1301" spans="1:6" x14ac:dyDescent="0.25">
      <c r="A1301" s="1"/>
      <c r="B1301" s="243"/>
      <c r="C1301" s="10"/>
      <c r="D1301" s="244"/>
      <c r="E1301" s="244"/>
      <c r="F1301" s="9"/>
    </row>
    <row r="1302" spans="1:6" x14ac:dyDescent="0.25">
      <c r="A1302" s="1"/>
      <c r="B1302" s="243"/>
      <c r="C1302" s="10"/>
      <c r="D1302" s="244"/>
      <c r="E1302" s="244"/>
      <c r="F1302" s="9"/>
    </row>
    <row r="1303" spans="1:6" x14ac:dyDescent="0.25">
      <c r="A1303" s="1"/>
      <c r="B1303" s="243"/>
      <c r="C1303" s="10"/>
      <c r="D1303" s="244"/>
      <c r="E1303" s="244"/>
      <c r="F1303" s="9"/>
    </row>
    <row r="1304" spans="1:6" x14ac:dyDescent="0.25">
      <c r="A1304" s="1"/>
      <c r="B1304" s="243"/>
      <c r="C1304" s="10"/>
      <c r="D1304" s="244"/>
      <c r="E1304" s="244"/>
      <c r="F1304" s="9"/>
    </row>
    <row r="1305" spans="1:6" x14ac:dyDescent="0.25">
      <c r="A1305" s="1"/>
      <c r="B1305" s="243"/>
      <c r="C1305" s="10"/>
      <c r="D1305" s="244"/>
      <c r="E1305" s="244"/>
      <c r="F1305" s="9"/>
    </row>
    <row r="1306" spans="1:6" x14ac:dyDescent="0.25">
      <c r="A1306" s="1"/>
      <c r="B1306" s="243"/>
      <c r="C1306" s="10"/>
      <c r="D1306" s="244"/>
      <c r="E1306" s="244"/>
      <c r="F1306" s="9"/>
    </row>
    <row r="1307" spans="1:6" x14ac:dyDescent="0.25">
      <c r="A1307" s="1"/>
      <c r="B1307" s="243"/>
      <c r="C1307" s="10"/>
      <c r="D1307" s="244"/>
      <c r="E1307" s="244"/>
      <c r="F1307" s="9"/>
    </row>
    <row r="1308" spans="1:6" x14ac:dyDescent="0.25">
      <c r="A1308" s="1"/>
      <c r="B1308" s="243"/>
      <c r="C1308" s="10"/>
      <c r="D1308" s="244"/>
      <c r="E1308" s="244"/>
      <c r="F1308" s="9"/>
    </row>
    <row r="1309" spans="1:6" x14ac:dyDescent="0.25">
      <c r="A1309" s="1"/>
      <c r="B1309" s="243"/>
      <c r="C1309" s="10"/>
      <c r="D1309" s="244"/>
      <c r="E1309" s="244"/>
      <c r="F1309" s="9"/>
    </row>
    <row r="1310" spans="1:6" x14ac:dyDescent="0.25">
      <c r="A1310" s="1"/>
      <c r="B1310" s="243"/>
      <c r="C1310" s="10"/>
      <c r="D1310" s="244"/>
      <c r="E1310" s="244"/>
      <c r="F1310" s="9"/>
    </row>
    <row r="1311" spans="1:6" x14ac:dyDescent="0.25">
      <c r="A1311" s="1"/>
      <c r="B1311" s="243"/>
      <c r="C1311" s="10"/>
      <c r="D1311" s="244"/>
      <c r="E1311" s="244"/>
      <c r="F1311" s="9"/>
    </row>
    <row r="1312" spans="1:6" x14ac:dyDescent="0.25">
      <c r="A1312" s="1"/>
      <c r="B1312" s="243"/>
      <c r="C1312" s="10"/>
      <c r="D1312" s="244"/>
      <c r="E1312" s="244"/>
      <c r="F1312" s="9"/>
    </row>
    <row r="1313" spans="1:6" x14ac:dyDescent="0.25">
      <c r="A1313" s="1"/>
      <c r="B1313" s="243"/>
      <c r="C1313" s="10"/>
      <c r="D1313" s="244"/>
      <c r="E1313" s="244"/>
      <c r="F1313" s="9"/>
    </row>
    <row r="1314" spans="1:6" x14ac:dyDescent="0.25">
      <c r="A1314" s="1"/>
      <c r="B1314" s="243"/>
      <c r="C1314" s="10"/>
      <c r="D1314" s="244"/>
      <c r="E1314" s="244"/>
      <c r="F1314" s="9"/>
    </row>
    <row r="1315" spans="1:6" x14ac:dyDescent="0.25">
      <c r="A1315" s="1"/>
      <c r="B1315" s="243"/>
      <c r="C1315" s="10"/>
      <c r="D1315" s="244"/>
      <c r="E1315" s="244"/>
      <c r="F1315" s="9"/>
    </row>
    <row r="1316" spans="1:6" x14ac:dyDescent="0.25">
      <c r="A1316" s="1"/>
      <c r="B1316" s="243"/>
      <c r="C1316" s="10"/>
      <c r="D1316" s="244"/>
      <c r="E1316" s="244"/>
      <c r="F1316" s="9"/>
    </row>
    <row r="1317" spans="1:6" x14ac:dyDescent="0.25">
      <c r="A1317" s="1"/>
      <c r="B1317" s="243"/>
      <c r="C1317" s="10"/>
      <c r="D1317" s="244"/>
      <c r="E1317" s="244"/>
      <c r="F1317" s="9"/>
    </row>
    <row r="1318" spans="1:6" x14ac:dyDescent="0.25">
      <c r="A1318" s="1"/>
      <c r="B1318" s="243"/>
      <c r="C1318" s="10"/>
      <c r="D1318" s="244"/>
      <c r="E1318" s="244"/>
      <c r="F1318" s="9"/>
    </row>
    <row r="1319" spans="1:6" x14ac:dyDescent="0.25">
      <c r="A1319" s="1"/>
      <c r="B1319" s="243"/>
      <c r="C1319" s="10"/>
      <c r="D1319" s="244"/>
      <c r="E1319" s="244"/>
      <c r="F1319" s="9"/>
    </row>
    <row r="1320" spans="1:6" x14ac:dyDescent="0.25">
      <c r="A1320" s="1"/>
      <c r="B1320" s="243"/>
      <c r="C1320" s="10"/>
      <c r="D1320" s="244"/>
      <c r="E1320" s="244"/>
      <c r="F1320" s="9"/>
    </row>
    <row r="1321" spans="1:6" x14ac:dyDescent="0.25">
      <c r="A1321" s="1"/>
      <c r="B1321" s="243"/>
      <c r="C1321" s="10"/>
      <c r="D1321" s="244"/>
      <c r="E1321" s="244"/>
      <c r="F1321" s="9"/>
    </row>
    <row r="1322" spans="1:6" x14ac:dyDescent="0.25">
      <c r="A1322" s="1"/>
      <c r="B1322" s="243"/>
      <c r="C1322" s="10"/>
      <c r="D1322" s="244"/>
      <c r="E1322" s="244"/>
      <c r="F1322" s="9"/>
    </row>
    <row r="1323" spans="1:6" x14ac:dyDescent="0.25">
      <c r="A1323" s="1"/>
      <c r="B1323" s="243"/>
      <c r="C1323" s="10"/>
      <c r="D1323" s="244"/>
      <c r="E1323" s="244"/>
      <c r="F1323" s="9"/>
    </row>
    <row r="1324" spans="1:6" x14ac:dyDescent="0.25">
      <c r="A1324" s="1"/>
      <c r="B1324" s="243"/>
      <c r="C1324" s="10"/>
      <c r="D1324" s="244"/>
      <c r="E1324" s="244"/>
      <c r="F1324" s="9"/>
    </row>
    <row r="1325" spans="1:6" x14ac:dyDescent="0.25">
      <c r="A1325" s="1"/>
      <c r="B1325" s="243"/>
      <c r="C1325" s="10"/>
      <c r="D1325" s="244"/>
      <c r="E1325" s="244"/>
      <c r="F1325" s="9"/>
    </row>
    <row r="1326" spans="1:6" x14ac:dyDescent="0.25">
      <c r="A1326" s="1"/>
      <c r="B1326" s="243"/>
      <c r="C1326" s="10"/>
      <c r="D1326" s="244"/>
      <c r="E1326" s="244"/>
      <c r="F1326" s="9"/>
    </row>
    <row r="1327" spans="1:6" x14ac:dyDescent="0.25">
      <c r="A1327" s="1"/>
      <c r="B1327" s="243"/>
      <c r="C1327" s="10"/>
      <c r="D1327" s="244"/>
      <c r="E1327" s="244"/>
      <c r="F1327" s="9"/>
    </row>
    <row r="1328" spans="1:6" x14ac:dyDescent="0.25">
      <c r="A1328" s="1"/>
      <c r="B1328" s="243"/>
      <c r="C1328" s="10"/>
      <c r="D1328" s="244"/>
      <c r="E1328" s="244"/>
      <c r="F1328" s="9"/>
    </row>
    <row r="1329" spans="1:6" x14ac:dyDescent="0.25">
      <c r="A1329" s="1"/>
      <c r="B1329" s="243"/>
      <c r="C1329" s="10"/>
      <c r="D1329" s="244"/>
      <c r="E1329" s="244"/>
      <c r="F1329" s="9"/>
    </row>
    <row r="1330" spans="1:6" x14ac:dyDescent="0.25">
      <c r="A1330" s="1"/>
      <c r="B1330" s="243"/>
      <c r="C1330" s="10"/>
      <c r="D1330" s="244"/>
      <c r="E1330" s="244"/>
      <c r="F1330" s="9"/>
    </row>
    <row r="1331" spans="1:6" x14ac:dyDescent="0.25">
      <c r="A1331" s="1"/>
      <c r="B1331" s="243"/>
      <c r="C1331" s="10"/>
      <c r="D1331" s="244"/>
      <c r="E1331" s="244"/>
      <c r="F1331" s="9"/>
    </row>
    <row r="1332" spans="1:6" x14ac:dyDescent="0.25">
      <c r="A1332" s="1"/>
      <c r="B1332" s="243"/>
      <c r="C1332" s="10"/>
      <c r="D1332" s="244"/>
      <c r="E1332" s="244"/>
      <c r="F1332" s="9"/>
    </row>
    <row r="1333" spans="1:6" x14ac:dyDescent="0.25">
      <c r="A1333" s="1"/>
      <c r="B1333" s="243"/>
      <c r="C1333" s="10"/>
      <c r="D1333" s="244"/>
      <c r="E1333" s="244"/>
      <c r="F1333" s="9"/>
    </row>
    <row r="1334" spans="1:6" x14ac:dyDescent="0.25">
      <c r="A1334" s="1"/>
      <c r="B1334" s="243"/>
      <c r="C1334" s="10"/>
      <c r="D1334" s="244"/>
      <c r="E1334" s="244"/>
      <c r="F1334" s="9"/>
    </row>
    <row r="1335" spans="1:6" x14ac:dyDescent="0.25">
      <c r="A1335" s="1"/>
      <c r="B1335" s="243"/>
      <c r="C1335" s="10"/>
      <c r="D1335" s="244"/>
      <c r="E1335" s="244"/>
      <c r="F1335" s="9"/>
    </row>
    <row r="1336" spans="1:6" x14ac:dyDescent="0.25">
      <c r="A1336" s="1"/>
      <c r="B1336" s="243"/>
      <c r="C1336" s="10"/>
      <c r="D1336" s="244"/>
      <c r="E1336" s="244"/>
      <c r="F1336" s="9"/>
    </row>
    <row r="1337" spans="1:6" x14ac:dyDescent="0.25">
      <c r="A1337" s="1"/>
      <c r="B1337" s="243"/>
      <c r="C1337" s="10"/>
      <c r="D1337" s="244"/>
      <c r="E1337" s="244"/>
      <c r="F1337" s="9"/>
    </row>
    <row r="1338" spans="1:6" x14ac:dyDescent="0.25">
      <c r="A1338" s="1"/>
      <c r="B1338" s="243"/>
      <c r="C1338" s="10"/>
      <c r="D1338" s="244"/>
      <c r="E1338" s="244"/>
      <c r="F1338" s="9"/>
    </row>
    <row r="1339" spans="1:6" x14ac:dyDescent="0.25">
      <c r="A1339" s="1"/>
      <c r="B1339" s="243"/>
      <c r="C1339" s="10"/>
      <c r="D1339" s="244"/>
      <c r="E1339" s="244"/>
      <c r="F1339" s="9"/>
    </row>
    <row r="1340" spans="1:6" x14ac:dyDescent="0.25">
      <c r="A1340" s="1"/>
      <c r="B1340" s="243"/>
      <c r="C1340" s="10"/>
      <c r="D1340" s="244"/>
      <c r="E1340" s="244"/>
      <c r="F1340" s="9"/>
    </row>
    <row r="1341" spans="1:6" x14ac:dyDescent="0.25">
      <c r="A1341" s="1"/>
      <c r="B1341" s="243"/>
      <c r="C1341" s="10"/>
      <c r="D1341" s="244"/>
      <c r="E1341" s="244"/>
      <c r="F1341" s="9"/>
    </row>
    <row r="1342" spans="1:6" x14ac:dyDescent="0.25">
      <c r="A1342" s="1"/>
      <c r="B1342" s="243"/>
      <c r="C1342" s="10"/>
      <c r="D1342" s="244"/>
      <c r="E1342" s="244"/>
      <c r="F1342" s="9"/>
    </row>
    <row r="1343" spans="1:6" x14ac:dyDescent="0.25">
      <c r="A1343" s="1"/>
      <c r="B1343" s="243"/>
      <c r="C1343" s="10"/>
      <c r="D1343" s="244"/>
      <c r="E1343" s="244"/>
      <c r="F1343" s="9"/>
    </row>
    <row r="1344" spans="1:6" x14ac:dyDescent="0.25">
      <c r="A1344" s="1"/>
      <c r="B1344" s="243"/>
      <c r="C1344" s="10"/>
      <c r="D1344" s="244"/>
      <c r="E1344" s="244"/>
      <c r="F1344" s="9"/>
    </row>
    <row r="1345" spans="1:6" x14ac:dyDescent="0.25">
      <c r="A1345" s="1"/>
      <c r="B1345" s="243"/>
      <c r="C1345" s="10"/>
      <c r="D1345" s="244"/>
      <c r="E1345" s="244"/>
      <c r="F1345" s="9"/>
    </row>
    <row r="1346" spans="1:6" x14ac:dyDescent="0.25">
      <c r="A1346" s="1"/>
      <c r="B1346" s="243"/>
      <c r="C1346" s="10"/>
      <c r="D1346" s="244"/>
      <c r="E1346" s="244"/>
      <c r="F1346" s="9"/>
    </row>
    <row r="1347" spans="1:6" x14ac:dyDescent="0.25">
      <c r="A1347" s="1"/>
      <c r="B1347" s="243"/>
      <c r="C1347" s="10"/>
      <c r="D1347" s="244"/>
      <c r="E1347" s="244"/>
      <c r="F1347" s="9"/>
    </row>
    <row r="1348" spans="1:6" x14ac:dyDescent="0.25">
      <c r="A1348" s="1"/>
      <c r="B1348" s="243"/>
      <c r="C1348" s="10"/>
      <c r="D1348" s="244"/>
      <c r="E1348" s="244"/>
      <c r="F1348" s="9"/>
    </row>
    <row r="1349" spans="1:6" x14ac:dyDescent="0.25">
      <c r="A1349" s="1"/>
      <c r="B1349" s="243"/>
      <c r="C1349" s="10"/>
      <c r="D1349" s="244"/>
      <c r="E1349" s="244"/>
      <c r="F1349" s="9"/>
    </row>
    <row r="1350" spans="1:6" x14ac:dyDescent="0.25">
      <c r="A1350" s="1"/>
      <c r="B1350" s="243"/>
      <c r="C1350" s="10"/>
      <c r="D1350" s="244"/>
      <c r="E1350" s="244"/>
      <c r="F1350" s="9"/>
    </row>
    <row r="1351" spans="1:6" x14ac:dyDescent="0.25">
      <c r="A1351" s="1"/>
      <c r="B1351" s="243"/>
      <c r="C1351" s="10"/>
      <c r="D1351" s="244"/>
      <c r="E1351" s="244"/>
      <c r="F1351" s="9"/>
    </row>
    <row r="1352" spans="1:6" x14ac:dyDescent="0.25">
      <c r="A1352" s="1"/>
      <c r="B1352" s="243"/>
      <c r="C1352" s="10"/>
      <c r="D1352" s="244"/>
      <c r="E1352" s="244"/>
      <c r="F1352" s="9"/>
    </row>
    <row r="1353" spans="1:6" x14ac:dyDescent="0.25">
      <c r="A1353" s="1"/>
      <c r="B1353" s="243"/>
      <c r="C1353" s="10"/>
      <c r="D1353" s="244"/>
      <c r="E1353" s="244"/>
      <c r="F1353" s="9"/>
    </row>
    <row r="1354" spans="1:6" x14ac:dyDescent="0.25">
      <c r="A1354" s="1"/>
      <c r="B1354" s="243"/>
      <c r="C1354" s="10"/>
      <c r="D1354" s="244"/>
      <c r="E1354" s="244"/>
      <c r="F1354" s="9"/>
    </row>
    <row r="1355" spans="1:6" x14ac:dyDescent="0.25">
      <c r="A1355" s="1"/>
      <c r="B1355" s="243"/>
      <c r="C1355" s="10"/>
      <c r="D1355" s="244"/>
      <c r="E1355" s="244"/>
      <c r="F1355" s="9"/>
    </row>
    <row r="1356" spans="1:6" x14ac:dyDescent="0.25">
      <c r="A1356" s="1"/>
      <c r="B1356" s="243"/>
      <c r="C1356" s="10"/>
      <c r="D1356" s="244"/>
      <c r="E1356" s="244"/>
      <c r="F1356" s="9"/>
    </row>
    <row r="1357" spans="1:6" x14ac:dyDescent="0.25">
      <c r="A1357" s="1"/>
      <c r="B1357" s="243"/>
      <c r="C1357" s="10"/>
      <c r="D1357" s="244"/>
      <c r="E1357" s="244"/>
      <c r="F1357" s="9"/>
    </row>
    <row r="1358" spans="1:6" x14ac:dyDescent="0.25">
      <c r="A1358" s="1"/>
      <c r="B1358" s="243"/>
      <c r="C1358" s="10"/>
      <c r="D1358" s="244"/>
      <c r="E1358" s="244"/>
      <c r="F1358" s="9"/>
    </row>
    <row r="1359" spans="1:6" x14ac:dyDescent="0.25">
      <c r="A1359" s="1"/>
      <c r="B1359" s="243"/>
      <c r="C1359" s="10"/>
      <c r="D1359" s="244"/>
      <c r="E1359" s="244"/>
      <c r="F1359" s="9"/>
    </row>
    <row r="1360" spans="1:6" x14ac:dyDescent="0.25">
      <c r="A1360" s="1"/>
      <c r="B1360" s="243"/>
      <c r="C1360" s="10"/>
      <c r="D1360" s="244"/>
      <c r="E1360" s="244"/>
      <c r="F1360" s="9"/>
    </row>
    <row r="1361" spans="1:6" x14ac:dyDescent="0.25">
      <c r="A1361" s="1"/>
      <c r="B1361" s="243"/>
      <c r="C1361" s="10"/>
      <c r="D1361" s="244"/>
      <c r="E1361" s="244"/>
      <c r="F1361" s="9"/>
    </row>
    <row r="1362" spans="1:6" x14ac:dyDescent="0.25">
      <c r="A1362" s="1"/>
      <c r="B1362" s="243"/>
      <c r="C1362" s="10"/>
      <c r="D1362" s="244"/>
      <c r="E1362" s="244"/>
      <c r="F1362" s="9"/>
    </row>
    <row r="1363" spans="1:6" x14ac:dyDescent="0.25">
      <c r="A1363" s="1"/>
      <c r="B1363" s="243"/>
      <c r="C1363" s="10"/>
      <c r="D1363" s="244"/>
      <c r="E1363" s="244"/>
      <c r="F1363" s="9"/>
    </row>
    <row r="1364" spans="1:6" x14ac:dyDescent="0.25">
      <c r="A1364" s="1"/>
      <c r="B1364" s="243"/>
      <c r="C1364" s="10"/>
      <c r="D1364" s="244"/>
      <c r="E1364" s="244"/>
      <c r="F1364" s="9"/>
    </row>
    <row r="1365" spans="1:6" x14ac:dyDescent="0.25">
      <c r="A1365" s="1"/>
      <c r="B1365" s="243"/>
      <c r="C1365" s="10"/>
      <c r="D1365" s="244"/>
      <c r="E1365" s="244"/>
      <c r="F1365" s="9"/>
    </row>
    <row r="1366" spans="1:6" x14ac:dyDescent="0.25">
      <c r="A1366" s="1"/>
      <c r="B1366" s="243"/>
      <c r="C1366" s="10"/>
      <c r="D1366" s="244"/>
      <c r="E1366" s="244"/>
      <c r="F1366" s="9"/>
    </row>
    <row r="1367" spans="1:6" x14ac:dyDescent="0.25">
      <c r="A1367" s="1"/>
      <c r="B1367" s="243"/>
      <c r="C1367" s="10"/>
      <c r="D1367" s="244"/>
      <c r="E1367" s="244"/>
      <c r="F1367" s="9"/>
    </row>
    <row r="1368" spans="1:6" x14ac:dyDescent="0.25">
      <c r="A1368" s="1"/>
      <c r="B1368" s="243"/>
      <c r="C1368" s="10"/>
      <c r="D1368" s="244"/>
      <c r="E1368" s="244"/>
      <c r="F1368" s="9"/>
    </row>
    <row r="1369" spans="1:6" x14ac:dyDescent="0.25">
      <c r="A1369" s="1"/>
      <c r="B1369" s="243"/>
      <c r="C1369" s="10"/>
      <c r="D1369" s="244"/>
      <c r="E1369" s="244"/>
      <c r="F1369" s="9"/>
    </row>
    <row r="1370" spans="1:6" x14ac:dyDescent="0.25">
      <c r="A1370" s="1"/>
      <c r="B1370" s="243"/>
      <c r="C1370" s="10"/>
      <c r="D1370" s="244"/>
      <c r="E1370" s="244"/>
      <c r="F1370" s="9"/>
    </row>
    <row r="1371" spans="1:6" x14ac:dyDescent="0.25">
      <c r="A1371" s="1"/>
      <c r="B1371" s="243"/>
      <c r="C1371" s="10"/>
      <c r="D1371" s="244"/>
      <c r="E1371" s="244"/>
      <c r="F1371" s="9"/>
    </row>
    <row r="1372" spans="1:6" x14ac:dyDescent="0.25">
      <c r="A1372" s="1"/>
      <c r="B1372" s="243"/>
      <c r="C1372" s="10"/>
      <c r="D1372" s="244"/>
      <c r="E1372" s="244"/>
      <c r="F1372" s="9"/>
    </row>
    <row r="1373" spans="1:6" x14ac:dyDescent="0.25">
      <c r="A1373" s="1"/>
      <c r="B1373" s="243"/>
      <c r="C1373" s="10"/>
      <c r="D1373" s="244"/>
      <c r="E1373" s="244"/>
      <c r="F1373" s="9"/>
    </row>
    <row r="1374" spans="1:6" x14ac:dyDescent="0.25">
      <c r="A1374" s="1"/>
      <c r="B1374" s="243"/>
      <c r="C1374" s="10"/>
      <c r="D1374" s="244"/>
      <c r="E1374" s="244"/>
      <c r="F1374" s="9"/>
    </row>
    <row r="1375" spans="1:6" x14ac:dyDescent="0.25">
      <c r="A1375" s="1"/>
      <c r="B1375" s="243"/>
      <c r="C1375" s="10"/>
      <c r="D1375" s="244"/>
      <c r="E1375" s="244"/>
      <c r="F1375" s="9"/>
    </row>
    <row r="1376" spans="1:6" x14ac:dyDescent="0.25">
      <c r="A1376" s="1"/>
      <c r="B1376" s="243"/>
      <c r="C1376" s="10"/>
      <c r="D1376" s="244"/>
      <c r="E1376" s="244"/>
      <c r="F1376" s="9"/>
    </row>
    <row r="1377" spans="1:6" x14ac:dyDescent="0.25">
      <c r="A1377" s="1"/>
      <c r="B1377" s="243"/>
      <c r="C1377" s="10"/>
      <c r="D1377" s="244"/>
      <c r="E1377" s="244"/>
      <c r="F1377" s="9"/>
    </row>
    <row r="1378" spans="1:6" x14ac:dyDescent="0.25">
      <c r="A1378" s="1"/>
      <c r="B1378" s="243"/>
      <c r="C1378" s="10"/>
      <c r="D1378" s="244"/>
      <c r="E1378" s="244"/>
      <c r="F1378" s="9"/>
    </row>
    <row r="1379" spans="1:6" x14ac:dyDescent="0.25">
      <c r="A1379" s="1"/>
      <c r="B1379" s="243"/>
      <c r="C1379" s="10"/>
      <c r="D1379" s="244"/>
      <c r="E1379" s="244"/>
      <c r="F1379" s="9"/>
    </row>
    <row r="1380" spans="1:6" x14ac:dyDescent="0.25">
      <c r="A1380" s="1"/>
      <c r="B1380" s="243"/>
      <c r="C1380" s="10"/>
      <c r="D1380" s="244"/>
      <c r="E1380" s="244"/>
      <c r="F1380" s="9"/>
    </row>
    <row r="1381" spans="1:6" x14ac:dyDescent="0.25">
      <c r="A1381" s="1"/>
      <c r="B1381" s="243"/>
      <c r="C1381" s="10"/>
      <c r="D1381" s="244"/>
      <c r="E1381" s="244"/>
      <c r="F1381" s="9"/>
    </row>
    <row r="1382" spans="1:6" x14ac:dyDescent="0.25">
      <c r="A1382" s="1"/>
      <c r="B1382" s="243"/>
      <c r="C1382" s="10"/>
      <c r="D1382" s="244"/>
      <c r="E1382" s="244"/>
      <c r="F1382" s="9"/>
    </row>
    <row r="1383" spans="1:6" x14ac:dyDescent="0.25">
      <c r="A1383" s="1"/>
      <c r="B1383" s="243"/>
      <c r="C1383" s="10"/>
      <c r="D1383" s="244"/>
      <c r="E1383" s="244"/>
      <c r="F1383" s="9"/>
    </row>
    <row r="1384" spans="1:6" x14ac:dyDescent="0.25">
      <c r="A1384" s="1"/>
      <c r="B1384" s="243"/>
      <c r="C1384" s="10"/>
      <c r="D1384" s="244"/>
      <c r="E1384" s="244"/>
      <c r="F1384" s="9"/>
    </row>
    <row r="1385" spans="1:6" x14ac:dyDescent="0.25">
      <c r="A1385" s="1"/>
      <c r="B1385" s="243"/>
      <c r="C1385" s="10"/>
      <c r="D1385" s="244"/>
      <c r="E1385" s="244"/>
      <c r="F1385" s="9"/>
    </row>
    <row r="1386" spans="1:6" x14ac:dyDescent="0.25">
      <c r="A1386" s="1"/>
      <c r="B1386" s="243"/>
      <c r="C1386" s="10"/>
      <c r="D1386" s="244"/>
      <c r="E1386" s="244"/>
      <c r="F1386" s="9"/>
    </row>
    <row r="1387" spans="1:6" x14ac:dyDescent="0.25">
      <c r="A1387" s="1"/>
      <c r="B1387" s="243"/>
      <c r="C1387" s="10"/>
      <c r="D1387" s="244"/>
      <c r="E1387" s="244"/>
      <c r="F1387" s="9"/>
    </row>
    <row r="1388" spans="1:6" x14ac:dyDescent="0.25">
      <c r="A1388" s="1"/>
      <c r="B1388" s="243"/>
      <c r="C1388" s="10"/>
      <c r="D1388" s="244"/>
      <c r="E1388" s="244"/>
      <c r="F1388" s="9"/>
    </row>
    <row r="1389" spans="1:6" x14ac:dyDescent="0.25">
      <c r="A1389" s="1"/>
      <c r="B1389" s="243"/>
      <c r="C1389" s="10"/>
      <c r="D1389" s="244"/>
      <c r="E1389" s="244"/>
      <c r="F1389" s="9"/>
    </row>
    <row r="1390" spans="1:6" x14ac:dyDescent="0.25">
      <c r="A1390" s="1"/>
      <c r="B1390" s="243"/>
      <c r="C1390" s="10"/>
      <c r="D1390" s="244"/>
      <c r="E1390" s="244"/>
      <c r="F1390" s="9"/>
    </row>
    <row r="1391" spans="1:6" x14ac:dyDescent="0.25">
      <c r="A1391" s="1"/>
      <c r="B1391" s="243"/>
      <c r="C1391" s="10"/>
      <c r="D1391" s="244"/>
      <c r="E1391" s="244"/>
      <c r="F1391" s="9"/>
    </row>
    <row r="1392" spans="1:6" x14ac:dyDescent="0.25">
      <c r="A1392" s="1"/>
      <c r="B1392" s="243"/>
      <c r="C1392" s="10"/>
      <c r="D1392" s="244"/>
      <c r="E1392" s="244"/>
      <c r="F1392" s="9"/>
    </row>
    <row r="1393" spans="1:6" x14ac:dyDescent="0.25">
      <c r="A1393" s="1"/>
      <c r="B1393" s="243"/>
      <c r="C1393" s="10"/>
      <c r="D1393" s="244"/>
      <c r="E1393" s="244"/>
      <c r="F1393" s="9"/>
    </row>
    <row r="1394" spans="1:6" x14ac:dyDescent="0.25">
      <c r="A1394" s="1"/>
      <c r="B1394" s="243"/>
      <c r="C1394" s="10"/>
      <c r="D1394" s="244"/>
      <c r="E1394" s="244"/>
      <c r="F1394" s="9"/>
    </row>
    <row r="1395" spans="1:6" x14ac:dyDescent="0.25">
      <c r="A1395" s="1"/>
      <c r="B1395" s="243"/>
      <c r="C1395" s="10"/>
      <c r="D1395" s="244"/>
      <c r="E1395" s="244"/>
      <c r="F1395" s="9"/>
    </row>
    <row r="1396" spans="1:6" x14ac:dyDescent="0.25">
      <c r="A1396" s="1"/>
      <c r="B1396" s="243"/>
      <c r="C1396" s="10"/>
      <c r="D1396" s="244"/>
      <c r="E1396" s="244"/>
      <c r="F1396" s="9"/>
    </row>
    <row r="1397" spans="1:6" x14ac:dyDescent="0.25">
      <c r="A1397" s="1"/>
      <c r="B1397" s="243"/>
      <c r="C1397" s="10"/>
      <c r="D1397" s="244"/>
      <c r="E1397" s="244"/>
      <c r="F1397" s="9"/>
    </row>
    <row r="1398" spans="1:6" x14ac:dyDescent="0.25">
      <c r="A1398" s="1"/>
      <c r="B1398" s="243"/>
      <c r="C1398" s="10"/>
      <c r="D1398" s="244"/>
      <c r="E1398" s="244"/>
      <c r="F1398" s="9"/>
    </row>
    <row r="1399" spans="1:6" x14ac:dyDescent="0.25">
      <c r="A1399" s="1"/>
      <c r="B1399" s="243"/>
      <c r="C1399" s="10"/>
      <c r="D1399" s="244"/>
      <c r="E1399" s="244"/>
      <c r="F1399" s="9"/>
    </row>
    <row r="1400" spans="1:6" x14ac:dyDescent="0.25">
      <c r="A1400" s="1"/>
      <c r="B1400" s="243"/>
      <c r="C1400" s="10"/>
      <c r="D1400" s="244"/>
      <c r="E1400" s="244"/>
      <c r="F1400" s="9"/>
    </row>
    <row r="1401" spans="1:6" x14ac:dyDescent="0.25">
      <c r="A1401" s="1"/>
      <c r="B1401" s="243"/>
      <c r="C1401" s="10"/>
      <c r="D1401" s="244"/>
      <c r="E1401" s="244"/>
      <c r="F1401" s="9"/>
    </row>
    <row r="1402" spans="1:6" x14ac:dyDescent="0.25">
      <c r="A1402" s="1"/>
      <c r="B1402" s="243"/>
      <c r="C1402" s="10"/>
      <c r="D1402" s="244"/>
      <c r="E1402" s="244"/>
      <c r="F1402" s="9"/>
    </row>
    <row r="1403" spans="1:6" x14ac:dyDescent="0.25">
      <c r="A1403" s="1"/>
      <c r="B1403" s="243"/>
      <c r="C1403" s="10"/>
      <c r="D1403" s="244"/>
      <c r="E1403" s="244"/>
      <c r="F1403" s="9"/>
    </row>
    <row r="1404" spans="1:6" x14ac:dyDescent="0.25">
      <c r="A1404" s="1"/>
      <c r="B1404" s="243"/>
      <c r="C1404" s="10"/>
      <c r="D1404" s="244"/>
      <c r="E1404" s="244"/>
      <c r="F1404" s="9"/>
    </row>
    <row r="1405" spans="1:6" x14ac:dyDescent="0.25">
      <c r="A1405" s="1"/>
      <c r="B1405" s="243"/>
      <c r="C1405" s="10"/>
      <c r="D1405" s="244"/>
      <c r="E1405" s="244"/>
      <c r="F1405" s="9"/>
    </row>
    <row r="1406" spans="1:6" x14ac:dyDescent="0.25">
      <c r="A1406" s="1"/>
      <c r="B1406" s="243"/>
      <c r="C1406" s="10"/>
      <c r="D1406" s="244"/>
      <c r="E1406" s="244"/>
      <c r="F1406" s="9"/>
    </row>
    <row r="1407" spans="1:6" x14ac:dyDescent="0.25">
      <c r="A1407" s="1"/>
      <c r="B1407" s="243"/>
      <c r="C1407" s="10"/>
      <c r="D1407" s="244"/>
      <c r="E1407" s="244"/>
      <c r="F1407" s="9"/>
    </row>
    <row r="1408" spans="1:6" x14ac:dyDescent="0.25">
      <c r="A1408" s="1"/>
      <c r="B1408" s="243"/>
      <c r="C1408" s="10"/>
      <c r="D1408" s="244"/>
      <c r="E1408" s="244"/>
      <c r="F1408" s="9"/>
    </row>
    <row r="1409" spans="1:6" x14ac:dyDescent="0.25">
      <c r="A1409" s="1"/>
      <c r="B1409" s="243"/>
      <c r="C1409" s="10"/>
      <c r="D1409" s="244"/>
      <c r="E1409" s="244"/>
      <c r="F1409" s="9"/>
    </row>
    <row r="1410" spans="1:6" x14ac:dyDescent="0.25">
      <c r="A1410" s="1"/>
      <c r="B1410" s="243"/>
      <c r="C1410" s="10"/>
      <c r="D1410" s="244"/>
      <c r="E1410" s="244"/>
      <c r="F1410" s="9"/>
    </row>
    <row r="1411" spans="1:6" x14ac:dyDescent="0.25">
      <c r="A1411" s="1"/>
      <c r="B1411" s="243"/>
      <c r="C1411" s="10"/>
      <c r="D1411" s="244"/>
      <c r="E1411" s="244"/>
      <c r="F1411" s="9"/>
    </row>
    <row r="1412" spans="1:6" x14ac:dyDescent="0.25">
      <c r="A1412" s="1"/>
      <c r="B1412" s="243"/>
      <c r="C1412" s="10"/>
      <c r="D1412" s="244"/>
      <c r="E1412" s="244"/>
      <c r="F1412" s="9"/>
    </row>
    <row r="1413" spans="1:6" x14ac:dyDescent="0.25">
      <c r="A1413" s="1"/>
      <c r="B1413" s="243"/>
      <c r="C1413" s="10"/>
      <c r="D1413" s="244"/>
      <c r="E1413" s="244"/>
      <c r="F1413" s="9"/>
    </row>
    <row r="1414" spans="1:6" x14ac:dyDescent="0.25">
      <c r="A1414" s="1"/>
      <c r="B1414" s="243"/>
      <c r="C1414" s="10"/>
      <c r="D1414" s="244"/>
      <c r="E1414" s="244"/>
      <c r="F1414" s="9"/>
    </row>
    <row r="1415" spans="1:6" x14ac:dyDescent="0.25">
      <c r="A1415" s="1"/>
      <c r="B1415" s="243"/>
      <c r="C1415" s="10"/>
      <c r="D1415" s="244"/>
      <c r="E1415" s="244"/>
      <c r="F1415" s="9"/>
    </row>
    <row r="1416" spans="1:6" x14ac:dyDescent="0.25">
      <c r="A1416" s="1"/>
      <c r="B1416" s="243"/>
      <c r="C1416" s="10"/>
      <c r="D1416" s="244"/>
      <c r="E1416" s="244"/>
      <c r="F1416" s="9"/>
    </row>
    <row r="1417" spans="1:6" x14ac:dyDescent="0.25">
      <c r="A1417" s="1"/>
      <c r="B1417" s="243"/>
      <c r="C1417" s="10"/>
      <c r="D1417" s="244"/>
      <c r="E1417" s="244"/>
      <c r="F1417" s="9"/>
    </row>
    <row r="1418" spans="1:6" x14ac:dyDescent="0.25">
      <c r="A1418" s="1"/>
      <c r="B1418" s="243"/>
      <c r="C1418" s="10"/>
      <c r="D1418" s="244"/>
      <c r="E1418" s="244"/>
      <c r="F1418" s="9"/>
    </row>
    <row r="1419" spans="1:6" x14ac:dyDescent="0.25">
      <c r="A1419" s="1"/>
      <c r="B1419" s="243"/>
      <c r="C1419" s="10"/>
      <c r="D1419" s="244"/>
      <c r="E1419" s="244"/>
      <c r="F1419" s="9"/>
    </row>
    <row r="1420" spans="1:6" x14ac:dyDescent="0.25">
      <c r="A1420" s="1"/>
      <c r="B1420" s="243"/>
      <c r="C1420" s="10"/>
      <c r="D1420" s="244"/>
      <c r="E1420" s="244"/>
      <c r="F1420" s="9"/>
    </row>
    <row r="1421" spans="1:6" x14ac:dyDescent="0.25">
      <c r="A1421" s="1"/>
      <c r="B1421" s="243"/>
      <c r="C1421" s="10"/>
      <c r="D1421" s="244"/>
      <c r="E1421" s="244"/>
      <c r="F1421" s="9"/>
    </row>
    <row r="1422" spans="1:6" x14ac:dyDescent="0.25">
      <c r="A1422" s="1"/>
      <c r="B1422" s="243"/>
      <c r="C1422" s="10"/>
      <c r="D1422" s="244"/>
      <c r="E1422" s="244"/>
      <c r="F1422" s="9"/>
    </row>
    <row r="1423" spans="1:6" x14ac:dyDescent="0.25">
      <c r="A1423" s="1"/>
      <c r="B1423" s="243"/>
      <c r="C1423" s="10"/>
      <c r="D1423" s="244"/>
      <c r="E1423" s="244"/>
      <c r="F1423" s="9"/>
    </row>
    <row r="1424" spans="1:6" x14ac:dyDescent="0.25">
      <c r="A1424" s="1"/>
      <c r="B1424" s="243"/>
      <c r="C1424" s="10"/>
      <c r="D1424" s="244"/>
      <c r="E1424" s="244"/>
      <c r="F1424" s="9"/>
    </row>
    <row r="1425" spans="1:6" x14ac:dyDescent="0.25">
      <c r="A1425" s="1"/>
      <c r="B1425" s="243"/>
      <c r="C1425" s="10"/>
      <c r="D1425" s="244"/>
      <c r="E1425" s="244"/>
      <c r="F1425" s="9"/>
    </row>
    <row r="1426" spans="1:6" x14ac:dyDescent="0.25">
      <c r="A1426" s="1"/>
      <c r="B1426" s="243"/>
      <c r="C1426" s="10"/>
      <c r="D1426" s="244"/>
      <c r="E1426" s="244"/>
      <c r="F1426" s="9"/>
    </row>
    <row r="1427" spans="1:6" x14ac:dyDescent="0.25">
      <c r="A1427" s="1"/>
      <c r="B1427" s="243"/>
      <c r="C1427" s="10"/>
      <c r="D1427" s="244"/>
      <c r="E1427" s="244"/>
      <c r="F1427" s="9"/>
    </row>
    <row r="1428" spans="1:6" x14ac:dyDescent="0.25">
      <c r="A1428" s="1"/>
      <c r="B1428" s="243"/>
      <c r="C1428" s="10"/>
      <c r="D1428" s="244"/>
      <c r="E1428" s="244"/>
      <c r="F1428" s="9"/>
    </row>
    <row r="1429" spans="1:6" x14ac:dyDescent="0.25">
      <c r="A1429" s="1"/>
      <c r="B1429" s="243"/>
      <c r="C1429" s="10"/>
      <c r="D1429" s="244"/>
      <c r="E1429" s="244"/>
      <c r="F1429" s="9"/>
    </row>
    <row r="1430" spans="1:6" x14ac:dyDescent="0.25">
      <c r="A1430" s="1"/>
      <c r="B1430" s="243"/>
      <c r="C1430" s="10"/>
      <c r="D1430" s="244"/>
      <c r="E1430" s="244"/>
      <c r="F1430" s="9"/>
    </row>
    <row r="1431" spans="1:6" x14ac:dyDescent="0.25">
      <c r="A1431" s="1"/>
      <c r="B1431" s="243"/>
      <c r="C1431" s="10"/>
      <c r="D1431" s="244"/>
      <c r="E1431" s="244"/>
      <c r="F1431" s="9"/>
    </row>
    <row r="1432" spans="1:6" x14ac:dyDescent="0.25">
      <c r="A1432" s="1"/>
      <c r="B1432" s="243"/>
      <c r="C1432" s="10"/>
      <c r="D1432" s="244"/>
      <c r="E1432" s="244"/>
      <c r="F1432" s="9"/>
    </row>
    <row r="1433" spans="1:6" x14ac:dyDescent="0.25">
      <c r="A1433" s="1"/>
      <c r="B1433" s="243"/>
      <c r="C1433" s="10"/>
      <c r="D1433" s="244"/>
      <c r="E1433" s="244"/>
      <c r="F1433" s="9"/>
    </row>
    <row r="1434" spans="1:6" x14ac:dyDescent="0.25">
      <c r="A1434" s="1"/>
      <c r="B1434" s="243"/>
      <c r="C1434" s="10"/>
      <c r="D1434" s="244"/>
      <c r="E1434" s="244"/>
      <c r="F1434" s="9"/>
    </row>
    <row r="1435" spans="1:6" x14ac:dyDescent="0.25">
      <c r="A1435" s="1"/>
      <c r="B1435" s="243"/>
      <c r="C1435" s="10"/>
      <c r="D1435" s="244"/>
      <c r="E1435" s="244"/>
      <c r="F1435" s="9"/>
    </row>
    <row r="1436" spans="1:6" x14ac:dyDescent="0.25">
      <c r="A1436" s="1"/>
      <c r="B1436" s="243"/>
      <c r="C1436" s="10"/>
      <c r="D1436" s="244"/>
      <c r="E1436" s="244"/>
      <c r="F1436" s="9"/>
    </row>
    <row r="1437" spans="1:6" x14ac:dyDescent="0.25">
      <c r="A1437" s="1"/>
      <c r="B1437" s="243"/>
      <c r="C1437" s="10"/>
      <c r="D1437" s="244"/>
      <c r="E1437" s="244"/>
      <c r="F1437" s="9"/>
    </row>
    <row r="1438" spans="1:6" x14ac:dyDescent="0.25">
      <c r="A1438" s="1"/>
      <c r="B1438" s="243"/>
      <c r="C1438" s="10"/>
      <c r="D1438" s="244"/>
      <c r="E1438" s="244"/>
      <c r="F1438" s="9"/>
    </row>
    <row r="1439" spans="1:6" x14ac:dyDescent="0.25">
      <c r="A1439" s="1"/>
      <c r="B1439" s="243"/>
      <c r="C1439" s="10"/>
      <c r="D1439" s="244"/>
      <c r="E1439" s="244"/>
      <c r="F1439" s="9"/>
    </row>
    <row r="1440" spans="1:6" x14ac:dyDescent="0.25">
      <c r="A1440" s="1"/>
      <c r="B1440" s="243"/>
      <c r="C1440" s="10"/>
      <c r="D1440" s="244"/>
      <c r="E1440" s="244"/>
      <c r="F1440" s="9"/>
    </row>
    <row r="1441" spans="1:6" x14ac:dyDescent="0.25">
      <c r="A1441" s="1"/>
      <c r="B1441" s="243"/>
      <c r="C1441" s="10"/>
      <c r="D1441" s="244"/>
      <c r="E1441" s="244"/>
      <c r="F1441" s="9"/>
    </row>
    <row r="1442" spans="1:6" x14ac:dyDescent="0.25">
      <c r="A1442" s="1"/>
      <c r="B1442" s="243"/>
      <c r="C1442" s="10"/>
      <c r="D1442" s="244"/>
      <c r="E1442" s="244"/>
      <c r="F1442" s="9"/>
    </row>
    <row r="1443" spans="1:6" x14ac:dyDescent="0.25">
      <c r="A1443" s="1"/>
      <c r="B1443" s="243"/>
      <c r="C1443" s="10"/>
      <c r="D1443" s="244"/>
      <c r="E1443" s="244"/>
      <c r="F1443" s="9"/>
    </row>
    <row r="1444" spans="1:6" x14ac:dyDescent="0.25">
      <c r="A1444" s="1"/>
      <c r="B1444" s="243"/>
      <c r="C1444" s="10"/>
      <c r="D1444" s="244"/>
      <c r="E1444" s="244"/>
      <c r="F1444" s="9"/>
    </row>
    <row r="1445" spans="1:6" x14ac:dyDescent="0.25">
      <c r="A1445" s="1"/>
      <c r="B1445" s="243"/>
      <c r="C1445" s="10"/>
      <c r="D1445" s="244"/>
      <c r="E1445" s="244"/>
      <c r="F1445" s="9"/>
    </row>
    <row r="1446" spans="1:6" x14ac:dyDescent="0.25">
      <c r="A1446" s="1"/>
      <c r="B1446" s="243"/>
      <c r="C1446" s="10"/>
      <c r="D1446" s="244"/>
      <c r="E1446" s="244"/>
      <c r="F1446" s="9"/>
    </row>
    <row r="1447" spans="1:6" x14ac:dyDescent="0.25">
      <c r="A1447" s="1"/>
      <c r="B1447" s="243"/>
      <c r="C1447" s="10"/>
      <c r="D1447" s="244"/>
      <c r="E1447" s="244"/>
      <c r="F1447" s="9"/>
    </row>
    <row r="1448" spans="1:6" x14ac:dyDescent="0.25">
      <c r="A1448" s="1"/>
      <c r="B1448" s="243"/>
      <c r="C1448" s="10"/>
      <c r="D1448" s="244"/>
      <c r="E1448" s="244"/>
      <c r="F1448" s="9"/>
    </row>
    <row r="1449" spans="1:6" x14ac:dyDescent="0.25">
      <c r="A1449" s="1"/>
      <c r="B1449" s="243"/>
      <c r="C1449" s="10"/>
      <c r="D1449" s="244"/>
      <c r="E1449" s="244"/>
      <c r="F1449" s="9"/>
    </row>
    <row r="1450" spans="1:6" x14ac:dyDescent="0.25">
      <c r="A1450" s="1"/>
      <c r="B1450" s="243"/>
      <c r="C1450" s="10"/>
      <c r="D1450" s="244"/>
      <c r="E1450" s="244"/>
      <c r="F1450" s="9"/>
    </row>
    <row r="1451" spans="1:6" x14ac:dyDescent="0.25">
      <c r="A1451" s="1"/>
      <c r="B1451" s="243"/>
      <c r="C1451" s="10"/>
      <c r="D1451" s="244"/>
      <c r="E1451" s="244"/>
      <c r="F1451" s="9"/>
    </row>
    <row r="1452" spans="1:6" x14ac:dyDescent="0.25">
      <c r="A1452" s="1"/>
      <c r="B1452" s="243"/>
      <c r="C1452" s="10"/>
      <c r="D1452" s="244"/>
      <c r="E1452" s="244"/>
      <c r="F1452" s="9"/>
    </row>
    <row r="1453" spans="1:6" x14ac:dyDescent="0.25">
      <c r="A1453" s="1"/>
      <c r="B1453" s="243"/>
      <c r="C1453" s="10"/>
      <c r="D1453" s="244"/>
      <c r="E1453" s="244"/>
      <c r="F1453" s="9"/>
    </row>
    <row r="1454" spans="1:6" x14ac:dyDescent="0.25">
      <c r="A1454" s="1"/>
      <c r="B1454" s="243"/>
      <c r="C1454" s="10"/>
      <c r="D1454" s="244"/>
      <c r="E1454" s="244"/>
      <c r="F1454" s="9"/>
    </row>
    <row r="1455" spans="1:6" x14ac:dyDescent="0.25">
      <c r="A1455" s="1"/>
      <c r="B1455" s="243"/>
      <c r="C1455" s="10"/>
      <c r="D1455" s="244"/>
      <c r="E1455" s="244"/>
      <c r="F1455" s="9"/>
    </row>
    <row r="1456" spans="1:6" x14ac:dyDescent="0.25">
      <c r="A1456" s="1"/>
      <c r="B1456" s="243"/>
      <c r="C1456" s="10"/>
      <c r="D1456" s="244"/>
      <c r="E1456" s="244"/>
      <c r="F1456" s="9"/>
    </row>
    <row r="1457" spans="1:6" x14ac:dyDescent="0.25">
      <c r="A1457" s="1"/>
      <c r="B1457" s="243"/>
      <c r="C1457" s="10"/>
      <c r="D1457" s="244"/>
      <c r="E1457" s="244"/>
      <c r="F1457" s="9"/>
    </row>
    <row r="1458" spans="1:6" x14ac:dyDescent="0.25">
      <c r="A1458" s="1"/>
      <c r="B1458" s="243"/>
      <c r="C1458" s="10"/>
      <c r="D1458" s="244"/>
      <c r="E1458" s="244"/>
      <c r="F1458" s="9"/>
    </row>
    <row r="1459" spans="1:6" x14ac:dyDescent="0.25">
      <c r="A1459" s="1"/>
      <c r="B1459" s="243"/>
      <c r="C1459" s="10"/>
      <c r="D1459" s="244"/>
      <c r="E1459" s="244"/>
      <c r="F1459" s="9"/>
    </row>
    <row r="1460" spans="1:6" x14ac:dyDescent="0.25">
      <c r="A1460" s="1"/>
      <c r="B1460" s="243"/>
      <c r="C1460" s="10"/>
      <c r="D1460" s="244"/>
      <c r="E1460" s="244"/>
      <c r="F1460" s="9"/>
    </row>
    <row r="1461" spans="1:6" x14ac:dyDescent="0.25">
      <c r="A1461" s="1"/>
      <c r="B1461" s="243"/>
      <c r="C1461" s="10"/>
      <c r="D1461" s="244"/>
      <c r="E1461" s="244"/>
      <c r="F1461" s="9"/>
    </row>
    <row r="1462" spans="1:6" x14ac:dyDescent="0.25">
      <c r="A1462" s="1"/>
      <c r="B1462" s="243"/>
      <c r="C1462" s="10"/>
      <c r="D1462" s="244"/>
      <c r="E1462" s="244"/>
      <c r="F1462" s="9"/>
    </row>
    <row r="1463" spans="1:6" x14ac:dyDescent="0.25">
      <c r="A1463" s="1"/>
      <c r="B1463" s="243"/>
      <c r="C1463" s="10"/>
      <c r="D1463" s="244"/>
      <c r="E1463" s="244"/>
      <c r="F1463" s="9"/>
    </row>
    <row r="1464" spans="1:6" x14ac:dyDescent="0.25">
      <c r="A1464" s="1"/>
      <c r="B1464" s="243"/>
      <c r="C1464" s="10"/>
      <c r="D1464" s="244"/>
      <c r="E1464" s="244"/>
      <c r="F1464" s="9"/>
    </row>
    <row r="1465" spans="1:6" x14ac:dyDescent="0.25">
      <c r="A1465" s="1"/>
      <c r="B1465" s="243"/>
      <c r="C1465" s="10"/>
      <c r="D1465" s="244"/>
      <c r="E1465" s="244"/>
      <c r="F1465" s="9"/>
    </row>
    <row r="1466" spans="1:6" x14ac:dyDescent="0.25">
      <c r="A1466" s="1"/>
      <c r="B1466" s="243"/>
      <c r="C1466" s="10"/>
      <c r="D1466" s="244"/>
      <c r="E1466" s="244"/>
      <c r="F1466" s="9"/>
    </row>
    <row r="1467" spans="1:6" x14ac:dyDescent="0.25">
      <c r="A1467" s="1"/>
      <c r="B1467" s="243"/>
      <c r="C1467" s="10"/>
      <c r="D1467" s="244"/>
      <c r="E1467" s="244"/>
      <c r="F1467" s="9"/>
    </row>
    <row r="1468" spans="1:6" x14ac:dyDescent="0.25">
      <c r="A1468" s="1"/>
      <c r="B1468" s="243"/>
      <c r="C1468" s="10"/>
      <c r="D1468" s="244"/>
      <c r="E1468" s="244"/>
      <c r="F1468" s="9"/>
    </row>
    <row r="1469" spans="1:6" x14ac:dyDescent="0.25">
      <c r="A1469" s="1"/>
      <c r="B1469" s="243"/>
      <c r="C1469" s="10"/>
      <c r="D1469" s="244"/>
      <c r="E1469" s="244"/>
      <c r="F1469" s="9"/>
    </row>
    <row r="1470" spans="1:6" x14ac:dyDescent="0.25">
      <c r="A1470" s="1"/>
      <c r="B1470" s="243"/>
      <c r="C1470" s="10"/>
      <c r="D1470" s="244"/>
      <c r="E1470" s="244"/>
      <c r="F1470" s="9"/>
    </row>
    <row r="1471" spans="1:6" x14ac:dyDescent="0.25">
      <c r="A1471" s="1"/>
      <c r="B1471" s="243"/>
      <c r="C1471" s="10"/>
      <c r="D1471" s="244"/>
      <c r="E1471" s="244"/>
      <c r="F1471" s="9"/>
    </row>
    <row r="1472" spans="1:6" x14ac:dyDescent="0.25">
      <c r="A1472" s="1"/>
      <c r="B1472" s="243"/>
      <c r="C1472" s="10"/>
      <c r="D1472" s="244"/>
      <c r="E1472" s="244"/>
      <c r="F1472" s="9"/>
    </row>
    <row r="1473" spans="1:6" x14ac:dyDescent="0.25">
      <c r="A1473" s="1"/>
      <c r="B1473" s="243"/>
      <c r="C1473" s="10"/>
      <c r="D1473" s="244"/>
      <c r="E1473" s="244"/>
      <c r="F1473" s="9"/>
    </row>
    <row r="1474" spans="1:6" x14ac:dyDescent="0.25">
      <c r="A1474" s="1"/>
      <c r="B1474" s="243"/>
      <c r="C1474" s="10"/>
      <c r="D1474" s="244"/>
      <c r="E1474" s="244"/>
      <c r="F1474" s="9"/>
    </row>
    <row r="1475" spans="1:6" x14ac:dyDescent="0.25">
      <c r="A1475" s="1"/>
      <c r="B1475" s="243"/>
      <c r="C1475" s="10"/>
      <c r="D1475" s="244"/>
      <c r="E1475" s="244"/>
      <c r="F1475" s="9"/>
    </row>
    <row r="1476" spans="1:6" x14ac:dyDescent="0.25">
      <c r="A1476" s="1"/>
      <c r="B1476" s="243"/>
      <c r="C1476" s="10"/>
      <c r="D1476" s="244"/>
      <c r="E1476" s="244"/>
      <c r="F1476" s="9"/>
    </row>
    <row r="1477" spans="1:6" x14ac:dyDescent="0.25">
      <c r="A1477" s="1"/>
      <c r="B1477" s="243"/>
      <c r="C1477" s="10"/>
      <c r="D1477" s="244"/>
      <c r="E1477" s="244"/>
      <c r="F1477" s="9"/>
    </row>
    <row r="1478" spans="1:6" x14ac:dyDescent="0.25">
      <c r="A1478" s="1"/>
      <c r="B1478" s="243"/>
      <c r="C1478" s="10"/>
      <c r="D1478" s="244"/>
      <c r="E1478" s="244"/>
      <c r="F1478" s="9"/>
    </row>
    <row r="1479" spans="1:6" x14ac:dyDescent="0.25">
      <c r="A1479" s="1"/>
      <c r="B1479" s="243"/>
      <c r="C1479" s="10"/>
      <c r="D1479" s="244"/>
      <c r="E1479" s="244"/>
      <c r="F1479" s="9"/>
    </row>
    <row r="1480" spans="1:6" x14ac:dyDescent="0.25">
      <c r="A1480" s="1"/>
      <c r="B1480" s="243"/>
      <c r="C1480" s="10"/>
      <c r="D1480" s="244"/>
      <c r="E1480" s="244"/>
      <c r="F1480" s="9"/>
    </row>
    <row r="1481" spans="1:6" x14ac:dyDescent="0.25">
      <c r="A1481" s="1"/>
      <c r="B1481" s="243"/>
      <c r="C1481" s="10"/>
      <c r="D1481" s="244"/>
      <c r="E1481" s="244"/>
      <c r="F1481" s="9"/>
    </row>
    <row r="1482" spans="1:6" x14ac:dyDescent="0.25">
      <c r="A1482" s="1"/>
      <c r="B1482" s="243"/>
      <c r="C1482" s="10"/>
      <c r="D1482" s="244"/>
      <c r="E1482" s="244"/>
      <c r="F1482" s="9"/>
    </row>
    <row r="1483" spans="1:6" x14ac:dyDescent="0.25">
      <c r="A1483" s="1"/>
      <c r="B1483" s="243"/>
      <c r="C1483" s="10"/>
      <c r="D1483" s="244"/>
      <c r="E1483" s="244"/>
      <c r="F1483" s="9"/>
    </row>
    <row r="1484" spans="1:6" x14ac:dyDescent="0.25">
      <c r="A1484" s="1"/>
      <c r="B1484" s="243"/>
      <c r="C1484" s="10"/>
      <c r="D1484" s="244"/>
      <c r="E1484" s="244"/>
      <c r="F1484" s="9"/>
    </row>
    <row r="1485" spans="1:6" x14ac:dyDescent="0.25">
      <c r="A1485" s="1"/>
      <c r="B1485" s="243"/>
      <c r="C1485" s="10"/>
      <c r="D1485" s="244"/>
      <c r="E1485" s="244"/>
      <c r="F1485" s="9"/>
    </row>
    <row r="1486" spans="1:6" x14ac:dyDescent="0.25">
      <c r="A1486" s="1"/>
      <c r="B1486" s="243"/>
      <c r="C1486" s="10"/>
      <c r="D1486" s="244"/>
      <c r="E1486" s="244"/>
      <c r="F1486" s="9"/>
    </row>
    <row r="1487" spans="1:6" x14ac:dyDescent="0.25">
      <c r="A1487" s="1"/>
      <c r="B1487" s="243"/>
      <c r="C1487" s="10"/>
      <c r="D1487" s="244"/>
      <c r="E1487" s="244"/>
      <c r="F1487" s="9"/>
    </row>
    <row r="1488" spans="1:6" x14ac:dyDescent="0.25">
      <c r="A1488" s="1"/>
      <c r="B1488" s="243"/>
      <c r="C1488" s="10"/>
      <c r="D1488" s="244"/>
      <c r="E1488" s="244"/>
      <c r="F1488" s="9"/>
    </row>
    <row r="1489" spans="1:6" x14ac:dyDescent="0.25">
      <c r="A1489" s="1"/>
      <c r="B1489" s="243"/>
      <c r="C1489" s="10"/>
      <c r="D1489" s="244"/>
      <c r="E1489" s="244"/>
      <c r="F1489" s="9"/>
    </row>
    <row r="1490" spans="1:6" x14ac:dyDescent="0.25">
      <c r="A1490" s="1"/>
      <c r="B1490" s="243"/>
      <c r="C1490" s="10"/>
      <c r="D1490" s="244"/>
      <c r="E1490" s="244"/>
      <c r="F1490" s="9"/>
    </row>
    <row r="1491" spans="1:6" x14ac:dyDescent="0.25">
      <c r="A1491" s="1"/>
      <c r="B1491" s="243"/>
      <c r="C1491" s="10"/>
      <c r="D1491" s="244"/>
      <c r="E1491" s="244"/>
      <c r="F1491" s="9"/>
    </row>
    <row r="1492" spans="1:6" x14ac:dyDescent="0.25">
      <c r="A1492" s="1"/>
      <c r="B1492" s="243"/>
      <c r="C1492" s="10"/>
      <c r="D1492" s="244"/>
      <c r="E1492" s="244"/>
      <c r="F1492" s="9"/>
    </row>
    <row r="1493" spans="1:6" x14ac:dyDescent="0.25">
      <c r="A1493" s="1"/>
      <c r="B1493" s="243"/>
      <c r="C1493" s="10"/>
      <c r="D1493" s="244"/>
      <c r="E1493" s="244"/>
      <c r="F1493" s="9"/>
    </row>
    <row r="1494" spans="1:6" x14ac:dyDescent="0.25">
      <c r="A1494" s="1"/>
      <c r="B1494" s="243"/>
      <c r="C1494" s="10"/>
      <c r="D1494" s="244"/>
      <c r="E1494" s="244"/>
      <c r="F1494" s="9"/>
    </row>
    <row r="1495" spans="1:6" x14ac:dyDescent="0.25">
      <c r="A1495" s="1"/>
      <c r="B1495" s="243"/>
      <c r="C1495" s="10"/>
      <c r="D1495" s="244"/>
      <c r="E1495" s="244"/>
      <c r="F1495" s="9"/>
    </row>
    <row r="1496" spans="1:6" x14ac:dyDescent="0.25">
      <c r="A1496" s="1"/>
      <c r="B1496" s="243"/>
      <c r="C1496" s="10"/>
      <c r="D1496" s="244"/>
      <c r="E1496" s="244"/>
      <c r="F1496" s="9"/>
    </row>
    <row r="1497" spans="1:6" x14ac:dyDescent="0.25">
      <c r="A1497" s="1"/>
      <c r="B1497" s="243"/>
      <c r="C1497" s="10"/>
      <c r="D1497" s="244"/>
      <c r="E1497" s="244"/>
      <c r="F1497" s="9"/>
    </row>
    <row r="1498" spans="1:6" x14ac:dyDescent="0.25">
      <c r="A1498" s="1"/>
      <c r="B1498" s="243"/>
      <c r="C1498" s="10"/>
      <c r="D1498" s="244"/>
      <c r="E1498" s="244"/>
      <c r="F1498" s="9"/>
    </row>
    <row r="1499" spans="1:6" x14ac:dyDescent="0.25">
      <c r="A1499" s="1"/>
      <c r="B1499" s="243"/>
      <c r="C1499" s="10"/>
      <c r="D1499" s="244"/>
      <c r="E1499" s="244"/>
      <c r="F1499" s="9"/>
    </row>
    <row r="1500" spans="1:6" x14ac:dyDescent="0.25">
      <c r="A1500" s="1"/>
      <c r="B1500" s="243"/>
      <c r="C1500" s="10"/>
      <c r="D1500" s="244"/>
      <c r="E1500" s="244"/>
      <c r="F1500" s="9"/>
    </row>
    <row r="1501" spans="1:6" x14ac:dyDescent="0.25">
      <c r="A1501" s="1"/>
      <c r="B1501" s="243"/>
      <c r="C1501" s="10"/>
      <c r="D1501" s="244"/>
      <c r="E1501" s="244"/>
      <c r="F1501" s="9"/>
    </row>
    <row r="1502" spans="1:6" x14ac:dyDescent="0.25">
      <c r="A1502" s="1"/>
      <c r="B1502" s="243"/>
      <c r="C1502" s="10"/>
      <c r="D1502" s="244"/>
      <c r="E1502" s="244"/>
      <c r="F1502" s="9"/>
    </row>
    <row r="1503" spans="1:6" x14ac:dyDescent="0.25">
      <c r="A1503" s="1"/>
      <c r="B1503" s="243"/>
      <c r="C1503" s="10"/>
      <c r="D1503" s="244"/>
      <c r="E1503" s="244"/>
      <c r="F1503" s="9"/>
    </row>
    <row r="1504" spans="1:6" x14ac:dyDescent="0.25">
      <c r="A1504" s="1"/>
      <c r="B1504" s="243"/>
      <c r="C1504" s="10"/>
      <c r="D1504" s="244"/>
      <c r="E1504" s="244"/>
      <c r="F1504" s="9"/>
    </row>
    <row r="1505" spans="1:6" x14ac:dyDescent="0.25">
      <c r="A1505" s="1"/>
      <c r="B1505" s="243"/>
      <c r="C1505" s="10"/>
      <c r="D1505" s="244"/>
      <c r="E1505" s="244"/>
      <c r="F1505" s="9"/>
    </row>
    <row r="1506" spans="1:6" x14ac:dyDescent="0.25">
      <c r="A1506" s="1"/>
      <c r="B1506" s="243"/>
      <c r="C1506" s="10"/>
      <c r="D1506" s="244"/>
      <c r="E1506" s="244"/>
      <c r="F1506" s="9"/>
    </row>
    <row r="1507" spans="1:6" x14ac:dyDescent="0.25">
      <c r="A1507" s="1"/>
      <c r="B1507" s="243"/>
      <c r="C1507" s="10"/>
      <c r="D1507" s="244"/>
      <c r="E1507" s="244"/>
      <c r="F1507" s="9"/>
    </row>
    <row r="1508" spans="1:6" x14ac:dyDescent="0.25">
      <c r="A1508" s="1"/>
      <c r="B1508" s="243"/>
      <c r="C1508" s="10"/>
      <c r="D1508" s="244"/>
      <c r="E1508" s="244"/>
      <c r="F1508" s="9"/>
    </row>
    <row r="1509" spans="1:6" x14ac:dyDescent="0.25">
      <c r="A1509" s="1"/>
      <c r="B1509" s="243"/>
      <c r="C1509" s="10"/>
      <c r="D1509" s="244"/>
      <c r="E1509" s="244"/>
      <c r="F1509" s="9"/>
    </row>
    <row r="1510" spans="1:6" x14ac:dyDescent="0.25">
      <c r="A1510" s="1"/>
      <c r="B1510" s="243"/>
      <c r="C1510" s="10"/>
      <c r="D1510" s="244"/>
      <c r="E1510" s="244"/>
      <c r="F1510" s="9"/>
    </row>
    <row r="1511" spans="1:6" x14ac:dyDescent="0.25">
      <c r="A1511" s="1"/>
      <c r="B1511" s="243"/>
      <c r="C1511" s="10"/>
      <c r="D1511" s="244"/>
      <c r="E1511" s="244"/>
      <c r="F1511" s="9"/>
    </row>
    <row r="1512" spans="1:6" x14ac:dyDescent="0.25">
      <c r="A1512" s="1"/>
      <c r="B1512" s="243"/>
      <c r="C1512" s="10"/>
      <c r="D1512" s="244"/>
      <c r="E1512" s="244"/>
      <c r="F1512" s="9"/>
    </row>
    <row r="1513" spans="1:6" x14ac:dyDescent="0.25">
      <c r="A1513" s="1"/>
      <c r="B1513" s="243"/>
      <c r="C1513" s="10"/>
      <c r="D1513" s="244"/>
      <c r="E1513" s="244"/>
      <c r="F1513" s="9"/>
    </row>
    <row r="1514" spans="1:6" x14ac:dyDescent="0.25">
      <c r="A1514" s="1"/>
      <c r="B1514" s="243"/>
      <c r="C1514" s="10"/>
      <c r="D1514" s="244"/>
      <c r="E1514" s="244"/>
      <c r="F1514" s="9"/>
    </row>
    <row r="1515" spans="1:6" x14ac:dyDescent="0.25">
      <c r="A1515" s="1"/>
      <c r="B1515" s="243"/>
      <c r="C1515" s="10"/>
      <c r="D1515" s="244"/>
      <c r="E1515" s="244"/>
      <c r="F1515" s="9"/>
    </row>
    <row r="1516" spans="1:6" x14ac:dyDescent="0.25">
      <c r="A1516" s="1"/>
      <c r="B1516" s="243"/>
      <c r="C1516" s="10"/>
      <c r="D1516" s="244"/>
      <c r="E1516" s="244"/>
      <c r="F1516" s="9"/>
    </row>
    <row r="1517" spans="1:6" x14ac:dyDescent="0.25">
      <c r="A1517" s="1"/>
      <c r="B1517" s="243"/>
      <c r="C1517" s="10"/>
      <c r="D1517" s="244"/>
      <c r="E1517" s="244"/>
      <c r="F1517" s="9"/>
    </row>
    <row r="1518" spans="1:6" x14ac:dyDescent="0.25">
      <c r="A1518" s="1"/>
      <c r="B1518" s="243"/>
      <c r="C1518" s="10"/>
      <c r="D1518" s="244"/>
      <c r="E1518" s="244"/>
      <c r="F1518" s="9"/>
    </row>
    <row r="1519" spans="1:6" x14ac:dyDescent="0.25">
      <c r="A1519" s="1"/>
      <c r="B1519" s="243"/>
      <c r="C1519" s="10"/>
      <c r="D1519" s="244"/>
      <c r="E1519" s="244"/>
      <c r="F1519" s="9"/>
    </row>
    <row r="1520" spans="1:6" x14ac:dyDescent="0.25">
      <c r="A1520" s="1"/>
      <c r="B1520" s="243"/>
      <c r="C1520" s="10"/>
      <c r="D1520" s="244"/>
      <c r="E1520" s="244"/>
      <c r="F1520" s="9"/>
    </row>
    <row r="1521" spans="1:6" x14ac:dyDescent="0.25">
      <c r="A1521" s="1"/>
      <c r="B1521" s="243"/>
      <c r="C1521" s="10"/>
      <c r="D1521" s="244"/>
      <c r="E1521" s="244"/>
      <c r="F1521" s="9"/>
    </row>
    <row r="1522" spans="1:6" x14ac:dyDescent="0.25">
      <c r="A1522" s="1"/>
      <c r="B1522" s="243"/>
      <c r="C1522" s="10"/>
      <c r="D1522" s="244"/>
      <c r="E1522" s="244"/>
      <c r="F1522" s="9"/>
    </row>
    <row r="1523" spans="1:6" x14ac:dyDescent="0.25">
      <c r="A1523" s="1"/>
      <c r="B1523" s="243"/>
      <c r="C1523" s="10"/>
      <c r="D1523" s="244"/>
      <c r="E1523" s="244"/>
      <c r="F1523" s="9"/>
    </row>
    <row r="1524" spans="1:6" x14ac:dyDescent="0.25">
      <c r="A1524" s="1"/>
      <c r="B1524" s="243"/>
      <c r="C1524" s="10"/>
      <c r="D1524" s="244"/>
      <c r="E1524" s="244"/>
      <c r="F1524" s="9"/>
    </row>
    <row r="1525" spans="1:6" x14ac:dyDescent="0.25">
      <c r="A1525" s="1"/>
      <c r="B1525" s="243"/>
      <c r="C1525" s="10"/>
      <c r="D1525" s="244"/>
      <c r="E1525" s="244"/>
      <c r="F1525" s="9"/>
    </row>
    <row r="1526" spans="1:6" x14ac:dyDescent="0.25">
      <c r="A1526" s="1"/>
      <c r="B1526" s="243"/>
      <c r="C1526" s="10"/>
      <c r="D1526" s="244"/>
      <c r="E1526" s="244"/>
      <c r="F1526" s="9"/>
    </row>
    <row r="1527" spans="1:6" x14ac:dyDescent="0.25">
      <c r="A1527" s="1"/>
      <c r="B1527" s="243"/>
      <c r="C1527" s="10"/>
      <c r="D1527" s="244"/>
      <c r="E1527" s="244"/>
      <c r="F1527" s="9"/>
    </row>
    <row r="1528" spans="1:6" x14ac:dyDescent="0.25">
      <c r="A1528" s="1"/>
      <c r="B1528" s="243"/>
      <c r="C1528" s="10"/>
      <c r="D1528" s="244"/>
      <c r="E1528" s="244"/>
      <c r="F1528" s="9"/>
    </row>
    <row r="1529" spans="1:6" x14ac:dyDescent="0.25">
      <c r="A1529" s="1"/>
      <c r="B1529" s="243"/>
      <c r="C1529" s="10"/>
      <c r="D1529" s="244"/>
      <c r="E1529" s="244"/>
      <c r="F1529" s="9"/>
    </row>
    <row r="1530" spans="1:6" x14ac:dyDescent="0.25">
      <c r="A1530" s="1"/>
      <c r="B1530" s="243"/>
      <c r="C1530" s="10"/>
      <c r="D1530" s="244"/>
      <c r="E1530" s="244"/>
      <c r="F1530" s="9"/>
    </row>
    <row r="1531" spans="1:6" x14ac:dyDescent="0.25">
      <c r="A1531" s="1"/>
      <c r="B1531" s="243"/>
      <c r="C1531" s="10"/>
      <c r="D1531" s="244"/>
      <c r="E1531" s="244"/>
      <c r="F1531" s="9"/>
    </row>
    <row r="1532" spans="1:6" x14ac:dyDescent="0.25">
      <c r="A1532" s="1"/>
      <c r="B1532" s="243"/>
      <c r="C1532" s="10"/>
      <c r="D1532" s="244"/>
      <c r="E1532" s="244"/>
      <c r="F1532" s="9"/>
    </row>
    <row r="1533" spans="1:6" x14ac:dyDescent="0.25">
      <c r="A1533" s="1"/>
      <c r="B1533" s="243"/>
      <c r="C1533" s="10"/>
      <c r="D1533" s="244"/>
      <c r="E1533" s="244"/>
      <c r="F1533" s="9"/>
    </row>
    <row r="1534" spans="1:6" x14ac:dyDescent="0.25">
      <c r="A1534" s="1"/>
      <c r="B1534" s="243"/>
      <c r="C1534" s="10"/>
      <c r="D1534" s="244"/>
      <c r="E1534" s="244"/>
      <c r="F1534" s="9"/>
    </row>
    <row r="1535" spans="1:6" x14ac:dyDescent="0.25">
      <c r="A1535" s="1"/>
      <c r="B1535" s="243"/>
      <c r="C1535" s="10"/>
      <c r="D1535" s="244"/>
      <c r="E1535" s="244"/>
      <c r="F1535" s="9"/>
    </row>
    <row r="1536" spans="1:6" x14ac:dyDescent="0.25">
      <c r="A1536" s="1"/>
      <c r="B1536" s="243"/>
      <c r="C1536" s="10"/>
      <c r="D1536" s="244"/>
      <c r="E1536" s="244"/>
      <c r="F1536" s="9"/>
    </row>
    <row r="1537" spans="1:6" x14ac:dyDescent="0.25">
      <c r="A1537" s="1"/>
      <c r="B1537" s="243"/>
      <c r="C1537" s="10"/>
      <c r="D1537" s="244"/>
      <c r="E1537" s="244"/>
      <c r="F1537" s="9"/>
    </row>
    <row r="1538" spans="1:6" x14ac:dyDescent="0.25">
      <c r="A1538" s="1"/>
      <c r="B1538" s="243"/>
      <c r="C1538" s="10"/>
      <c r="D1538" s="244"/>
      <c r="E1538" s="244"/>
      <c r="F1538" s="9"/>
    </row>
    <row r="1539" spans="1:6" x14ac:dyDescent="0.25">
      <c r="A1539" s="1"/>
      <c r="B1539" s="243"/>
      <c r="C1539" s="10"/>
      <c r="D1539" s="244"/>
      <c r="E1539" s="244"/>
      <c r="F1539" s="9"/>
    </row>
    <row r="1540" spans="1:6" x14ac:dyDescent="0.25">
      <c r="A1540" s="1"/>
      <c r="B1540" s="243"/>
      <c r="C1540" s="10"/>
      <c r="D1540" s="244"/>
      <c r="E1540" s="244"/>
      <c r="F1540" s="9"/>
    </row>
    <row r="1541" spans="1:6" x14ac:dyDescent="0.25">
      <c r="A1541" s="1"/>
      <c r="B1541" s="243"/>
      <c r="C1541" s="10"/>
      <c r="D1541" s="244"/>
      <c r="E1541" s="244"/>
      <c r="F1541" s="9"/>
    </row>
    <row r="1542" spans="1:6" x14ac:dyDescent="0.25">
      <c r="A1542" s="1"/>
      <c r="B1542" s="243"/>
      <c r="C1542" s="10"/>
      <c r="D1542" s="244"/>
      <c r="E1542" s="244"/>
      <c r="F1542" s="9"/>
    </row>
    <row r="1543" spans="1:6" x14ac:dyDescent="0.25">
      <c r="A1543" s="1"/>
      <c r="B1543" s="243"/>
      <c r="C1543" s="10"/>
      <c r="D1543" s="244"/>
      <c r="E1543" s="244"/>
      <c r="F1543" s="9"/>
    </row>
    <row r="1544" spans="1:6" x14ac:dyDescent="0.25">
      <c r="A1544" s="1"/>
      <c r="B1544" s="243"/>
      <c r="C1544" s="10"/>
      <c r="D1544" s="244"/>
      <c r="E1544" s="244"/>
      <c r="F1544" s="9"/>
    </row>
    <row r="1545" spans="1:6" x14ac:dyDescent="0.25">
      <c r="A1545" s="1"/>
      <c r="B1545" s="243"/>
      <c r="C1545" s="10"/>
      <c r="D1545" s="244"/>
      <c r="E1545" s="244"/>
      <c r="F1545" s="9"/>
    </row>
    <row r="1546" spans="1:6" x14ac:dyDescent="0.25">
      <c r="A1546" s="1"/>
      <c r="B1546" s="243"/>
      <c r="C1546" s="10"/>
      <c r="D1546" s="244"/>
      <c r="E1546" s="244"/>
      <c r="F1546" s="9"/>
    </row>
    <row r="1547" spans="1:6" x14ac:dyDescent="0.25">
      <c r="A1547" s="1"/>
      <c r="B1547" s="243"/>
      <c r="C1547" s="10"/>
      <c r="D1547" s="244"/>
      <c r="E1547" s="244"/>
      <c r="F1547" s="9"/>
    </row>
    <row r="1548" spans="1:6" x14ac:dyDescent="0.25">
      <c r="A1548" s="1"/>
      <c r="B1548" s="243"/>
      <c r="C1548" s="10"/>
      <c r="D1548" s="244"/>
      <c r="E1548" s="244"/>
      <c r="F1548" s="9"/>
    </row>
    <row r="1549" spans="1:6" x14ac:dyDescent="0.25">
      <c r="A1549" s="1"/>
      <c r="B1549" s="243"/>
      <c r="C1549" s="10"/>
      <c r="D1549" s="244"/>
      <c r="E1549" s="244"/>
      <c r="F1549" s="9"/>
    </row>
    <row r="1550" spans="1:6" x14ac:dyDescent="0.25">
      <c r="A1550" s="1"/>
      <c r="B1550" s="243"/>
      <c r="C1550" s="10"/>
      <c r="D1550" s="244"/>
      <c r="E1550" s="244"/>
      <c r="F1550" s="9"/>
    </row>
    <row r="1551" spans="1:6" x14ac:dyDescent="0.25">
      <c r="A1551" s="1"/>
      <c r="B1551" s="243"/>
      <c r="C1551" s="10"/>
      <c r="D1551" s="244"/>
      <c r="E1551" s="244"/>
      <c r="F1551" s="9"/>
    </row>
    <row r="1552" spans="1:6" x14ac:dyDescent="0.25">
      <c r="A1552" s="1"/>
      <c r="B1552" s="243"/>
      <c r="C1552" s="10"/>
      <c r="D1552" s="244"/>
      <c r="E1552" s="244"/>
      <c r="F1552" s="9"/>
    </row>
    <row r="1553" spans="1:6" x14ac:dyDescent="0.25">
      <c r="A1553" s="1"/>
      <c r="B1553" s="243"/>
      <c r="C1553" s="10"/>
      <c r="D1553" s="244"/>
      <c r="E1553" s="244"/>
      <c r="F1553" s="9"/>
    </row>
    <row r="1554" spans="1:6" x14ac:dyDescent="0.25">
      <c r="A1554" s="1"/>
      <c r="B1554" s="243"/>
      <c r="C1554" s="10"/>
      <c r="D1554" s="244"/>
      <c r="E1554" s="244"/>
      <c r="F1554" s="9"/>
    </row>
    <row r="1555" spans="1:6" x14ac:dyDescent="0.25">
      <c r="A1555" s="1"/>
      <c r="B1555" s="243"/>
      <c r="C1555" s="10"/>
      <c r="D1555" s="244"/>
      <c r="E1555" s="244"/>
      <c r="F1555" s="9"/>
    </row>
    <row r="1556" spans="1:6" x14ac:dyDescent="0.25">
      <c r="A1556" s="1"/>
      <c r="B1556" s="243"/>
      <c r="C1556" s="10"/>
      <c r="D1556" s="244"/>
      <c r="E1556" s="244"/>
      <c r="F1556" s="9"/>
    </row>
    <row r="1557" spans="1:6" x14ac:dyDescent="0.25">
      <c r="A1557" s="1"/>
      <c r="B1557" s="243"/>
      <c r="C1557" s="10"/>
      <c r="D1557" s="244"/>
      <c r="E1557" s="244"/>
      <c r="F1557" s="9"/>
    </row>
    <row r="1558" spans="1:6" x14ac:dyDescent="0.25">
      <c r="A1558" s="1"/>
      <c r="B1558" s="243"/>
      <c r="C1558" s="10"/>
      <c r="D1558" s="244"/>
      <c r="E1558" s="244"/>
      <c r="F1558" s="9"/>
    </row>
    <row r="1559" spans="1:6" x14ac:dyDescent="0.25">
      <c r="A1559" s="1"/>
      <c r="B1559" s="243"/>
      <c r="C1559" s="10"/>
      <c r="D1559" s="244"/>
      <c r="E1559" s="244"/>
      <c r="F1559" s="9"/>
    </row>
    <row r="1560" spans="1:6" x14ac:dyDescent="0.25">
      <c r="A1560" s="1"/>
      <c r="B1560" s="243"/>
      <c r="C1560" s="10"/>
      <c r="D1560" s="244"/>
      <c r="E1560" s="244"/>
      <c r="F1560" s="9"/>
    </row>
    <row r="1561" spans="1:6" x14ac:dyDescent="0.25">
      <c r="A1561" s="1"/>
      <c r="B1561" s="243"/>
      <c r="C1561" s="10"/>
      <c r="D1561" s="244"/>
      <c r="E1561" s="244"/>
      <c r="F1561" s="9"/>
    </row>
    <row r="1562" spans="1:6" x14ac:dyDescent="0.25">
      <c r="A1562" s="1"/>
      <c r="B1562" s="243"/>
      <c r="C1562" s="10"/>
      <c r="D1562" s="244"/>
      <c r="E1562" s="244"/>
      <c r="F1562" s="9"/>
    </row>
    <row r="1563" spans="1:6" x14ac:dyDescent="0.25">
      <c r="A1563" s="1"/>
      <c r="B1563" s="243"/>
      <c r="C1563" s="10"/>
      <c r="D1563" s="244"/>
      <c r="E1563" s="244"/>
      <c r="F1563" s="9"/>
    </row>
    <row r="1564" spans="1:6" x14ac:dyDescent="0.25">
      <c r="A1564" s="1"/>
      <c r="B1564" s="243"/>
      <c r="C1564" s="10"/>
      <c r="D1564" s="244"/>
      <c r="E1564" s="244"/>
      <c r="F1564" s="9"/>
    </row>
    <row r="1565" spans="1:6" x14ac:dyDescent="0.25">
      <c r="A1565" s="1"/>
      <c r="B1565" s="243"/>
      <c r="C1565" s="10"/>
      <c r="D1565" s="244"/>
      <c r="E1565" s="244"/>
      <c r="F1565" s="9"/>
    </row>
    <row r="1566" spans="1:6" x14ac:dyDescent="0.25">
      <c r="A1566" s="1"/>
      <c r="B1566" s="243"/>
      <c r="C1566" s="10"/>
      <c r="D1566" s="244"/>
      <c r="E1566" s="244"/>
      <c r="F1566" s="9"/>
    </row>
    <row r="1567" spans="1:6" x14ac:dyDescent="0.25">
      <c r="A1567" s="1"/>
      <c r="B1567" s="243"/>
      <c r="C1567" s="10"/>
      <c r="D1567" s="244"/>
      <c r="E1567" s="244"/>
      <c r="F1567" s="9"/>
    </row>
    <row r="1568" spans="1:6" x14ac:dyDescent="0.25">
      <c r="A1568" s="1"/>
      <c r="B1568" s="243"/>
      <c r="C1568" s="10"/>
      <c r="D1568" s="244"/>
      <c r="E1568" s="244"/>
      <c r="F1568" s="9"/>
    </row>
    <row r="1569" spans="1:6" x14ac:dyDescent="0.25">
      <c r="A1569" s="1"/>
      <c r="B1569" s="243"/>
      <c r="C1569" s="10"/>
      <c r="D1569" s="244"/>
      <c r="E1569" s="244"/>
      <c r="F1569" s="9"/>
    </row>
    <row r="1570" spans="1:6" x14ac:dyDescent="0.25">
      <c r="A1570" s="1"/>
      <c r="B1570" s="243"/>
      <c r="C1570" s="10"/>
      <c r="D1570" s="244"/>
      <c r="E1570" s="244"/>
      <c r="F1570" s="9"/>
    </row>
    <row r="1571" spans="1:6" x14ac:dyDescent="0.25">
      <c r="A1571" s="1"/>
      <c r="B1571" s="243"/>
      <c r="C1571" s="10"/>
      <c r="D1571" s="244"/>
      <c r="E1571" s="244"/>
      <c r="F1571" s="9"/>
    </row>
    <row r="1572" spans="1:6" x14ac:dyDescent="0.25">
      <c r="A1572" s="1"/>
      <c r="B1572" s="243"/>
      <c r="C1572" s="10"/>
      <c r="D1572" s="244"/>
      <c r="E1572" s="244"/>
      <c r="F1572" s="9"/>
    </row>
    <row r="1573" spans="1:6" x14ac:dyDescent="0.25">
      <c r="A1573" s="1"/>
      <c r="B1573" s="243"/>
      <c r="C1573" s="10"/>
      <c r="D1573" s="244"/>
      <c r="E1573" s="244"/>
      <c r="F1573" s="9"/>
    </row>
    <row r="1574" spans="1:6" x14ac:dyDescent="0.25">
      <c r="A1574" s="1"/>
      <c r="B1574" s="243"/>
      <c r="C1574" s="10"/>
      <c r="D1574" s="244"/>
      <c r="E1574" s="244"/>
      <c r="F1574" s="9"/>
    </row>
    <row r="1575" spans="1:6" x14ac:dyDescent="0.25">
      <c r="A1575" s="1"/>
      <c r="B1575" s="243"/>
      <c r="C1575" s="10"/>
      <c r="D1575" s="244"/>
      <c r="E1575" s="244"/>
      <c r="F1575" s="9"/>
    </row>
    <row r="1576" spans="1:6" x14ac:dyDescent="0.25">
      <c r="A1576" s="1"/>
      <c r="B1576" s="243"/>
      <c r="C1576" s="10"/>
      <c r="D1576" s="244"/>
      <c r="E1576" s="244"/>
      <c r="F1576" s="9"/>
    </row>
    <row r="1577" spans="1:6" x14ac:dyDescent="0.25">
      <c r="A1577" s="1"/>
      <c r="B1577" s="243"/>
      <c r="C1577" s="10"/>
      <c r="D1577" s="244"/>
      <c r="E1577" s="244"/>
      <c r="F1577" s="9"/>
    </row>
    <row r="1578" spans="1:6" x14ac:dyDescent="0.25">
      <c r="A1578" s="1"/>
      <c r="B1578" s="243"/>
      <c r="C1578" s="10"/>
      <c r="D1578" s="244"/>
      <c r="E1578" s="244"/>
      <c r="F1578" s="9"/>
    </row>
    <row r="1579" spans="1:6" x14ac:dyDescent="0.25">
      <c r="A1579" s="1"/>
      <c r="B1579" s="243"/>
      <c r="C1579" s="10"/>
      <c r="D1579" s="244"/>
      <c r="E1579" s="244"/>
      <c r="F1579" s="9"/>
    </row>
    <row r="1580" spans="1:6" x14ac:dyDescent="0.25">
      <c r="A1580" s="1"/>
      <c r="B1580" s="243"/>
      <c r="C1580" s="10"/>
      <c r="D1580" s="244"/>
      <c r="E1580" s="244"/>
      <c r="F1580" s="9"/>
    </row>
    <row r="1581" spans="1:6" x14ac:dyDescent="0.25">
      <c r="A1581" s="1"/>
      <c r="B1581" s="243"/>
      <c r="C1581" s="10"/>
      <c r="D1581" s="244"/>
      <c r="E1581" s="244"/>
      <c r="F1581" s="9"/>
    </row>
    <row r="1582" spans="1:6" x14ac:dyDescent="0.25">
      <c r="A1582" s="1"/>
      <c r="B1582" s="243"/>
      <c r="C1582" s="10"/>
      <c r="D1582" s="244"/>
      <c r="E1582" s="244"/>
      <c r="F1582" s="9"/>
    </row>
    <row r="1583" spans="1:6" x14ac:dyDescent="0.25">
      <c r="A1583" s="1"/>
      <c r="B1583" s="243"/>
      <c r="C1583" s="10"/>
      <c r="D1583" s="244"/>
      <c r="E1583" s="244"/>
      <c r="F1583" s="9"/>
    </row>
    <row r="1584" spans="1:6" x14ac:dyDescent="0.25">
      <c r="A1584" s="1"/>
      <c r="B1584" s="243"/>
      <c r="C1584" s="10"/>
      <c r="D1584" s="244"/>
      <c r="E1584" s="244"/>
      <c r="F1584" s="9"/>
    </row>
    <row r="1585" spans="1:6" x14ac:dyDescent="0.25">
      <c r="A1585" s="1"/>
      <c r="B1585" s="243"/>
      <c r="C1585" s="10"/>
      <c r="D1585" s="244"/>
      <c r="E1585" s="244"/>
      <c r="F1585" s="9"/>
    </row>
    <row r="1586" spans="1:6" x14ac:dyDescent="0.25">
      <c r="A1586" s="1"/>
      <c r="B1586" s="243"/>
      <c r="C1586" s="10"/>
      <c r="D1586" s="244"/>
      <c r="E1586" s="244"/>
      <c r="F1586" s="9"/>
    </row>
    <row r="1587" spans="1:6" x14ac:dyDescent="0.25">
      <c r="A1587" s="1"/>
      <c r="B1587" s="243"/>
      <c r="C1587" s="10"/>
      <c r="D1587" s="244"/>
      <c r="E1587" s="244"/>
      <c r="F1587" s="9"/>
    </row>
    <row r="1588" spans="1:6" x14ac:dyDescent="0.25">
      <c r="A1588" s="1"/>
      <c r="B1588" s="243"/>
      <c r="C1588" s="10"/>
      <c r="D1588" s="244"/>
      <c r="E1588" s="244"/>
      <c r="F1588" s="9"/>
    </row>
    <row r="1589" spans="1:6" x14ac:dyDescent="0.25">
      <c r="A1589" s="1"/>
      <c r="B1589" s="243"/>
      <c r="C1589" s="10"/>
      <c r="D1589" s="244"/>
      <c r="E1589" s="244"/>
      <c r="F1589" s="9"/>
    </row>
    <row r="1590" spans="1:6" x14ac:dyDescent="0.25">
      <c r="A1590" s="1"/>
      <c r="B1590" s="243"/>
      <c r="C1590" s="10"/>
      <c r="D1590" s="244"/>
      <c r="E1590" s="244"/>
      <c r="F1590" s="9"/>
    </row>
    <row r="1591" spans="1:6" x14ac:dyDescent="0.25">
      <c r="A1591" s="1"/>
      <c r="B1591" s="243"/>
      <c r="C1591" s="10"/>
      <c r="D1591" s="244"/>
      <c r="E1591" s="244"/>
      <c r="F1591" s="9"/>
    </row>
    <row r="1592" spans="1:6" x14ac:dyDescent="0.25">
      <c r="A1592" s="1"/>
      <c r="B1592" s="243"/>
      <c r="C1592" s="10"/>
      <c r="D1592" s="244"/>
      <c r="E1592" s="244"/>
      <c r="F1592" s="9"/>
    </row>
    <row r="1593" spans="1:6" x14ac:dyDescent="0.25">
      <c r="A1593" s="1"/>
      <c r="B1593" s="243"/>
      <c r="C1593" s="10"/>
      <c r="D1593" s="244"/>
      <c r="E1593" s="244"/>
      <c r="F1593" s="9"/>
    </row>
    <row r="1594" spans="1:6" x14ac:dyDescent="0.25">
      <c r="A1594" s="1"/>
      <c r="B1594" s="243"/>
      <c r="C1594" s="10"/>
      <c r="D1594" s="244"/>
      <c r="E1594" s="244"/>
      <c r="F1594" s="9"/>
    </row>
    <row r="1595" spans="1:6" x14ac:dyDescent="0.25">
      <c r="A1595" s="1"/>
      <c r="B1595" s="243"/>
      <c r="C1595" s="10"/>
      <c r="D1595" s="244"/>
      <c r="E1595" s="244"/>
      <c r="F1595" s="9"/>
    </row>
    <row r="1596" spans="1:6" x14ac:dyDescent="0.25">
      <c r="A1596" s="1"/>
      <c r="B1596" s="243"/>
      <c r="C1596" s="10"/>
      <c r="D1596" s="244"/>
      <c r="E1596" s="244"/>
      <c r="F1596" s="9"/>
    </row>
    <row r="1597" spans="1:6" x14ac:dyDescent="0.25">
      <c r="A1597" s="1"/>
      <c r="B1597" s="243"/>
      <c r="C1597" s="10"/>
      <c r="D1597" s="244"/>
      <c r="E1597" s="244"/>
      <c r="F1597" s="9"/>
    </row>
    <row r="1598" spans="1:6" x14ac:dyDescent="0.25">
      <c r="A1598" s="1"/>
      <c r="B1598" s="243"/>
      <c r="C1598" s="10"/>
      <c r="D1598" s="244"/>
      <c r="E1598" s="244"/>
      <c r="F1598" s="9"/>
    </row>
    <row r="1599" spans="1:6" x14ac:dyDescent="0.25">
      <c r="A1599" s="1"/>
      <c r="B1599" s="243"/>
      <c r="C1599" s="10"/>
      <c r="D1599" s="244"/>
      <c r="E1599" s="244"/>
      <c r="F1599" s="9"/>
    </row>
    <row r="1600" spans="1:6" x14ac:dyDescent="0.25">
      <c r="A1600" s="1"/>
      <c r="B1600" s="243"/>
      <c r="C1600" s="10"/>
      <c r="D1600" s="244"/>
      <c r="E1600" s="244"/>
      <c r="F1600" s="9"/>
    </row>
    <row r="1601" spans="1:6" x14ac:dyDescent="0.25">
      <c r="A1601" s="1"/>
      <c r="B1601" s="243"/>
      <c r="C1601" s="10"/>
      <c r="D1601" s="244"/>
      <c r="E1601" s="244"/>
      <c r="F1601" s="9"/>
    </row>
    <row r="1602" spans="1:6" x14ac:dyDescent="0.25">
      <c r="A1602" s="1"/>
      <c r="B1602" s="243"/>
      <c r="C1602" s="10"/>
      <c r="D1602" s="244"/>
      <c r="E1602" s="244"/>
      <c r="F1602" s="9"/>
    </row>
    <row r="1603" spans="1:6" x14ac:dyDescent="0.25">
      <c r="A1603" s="1"/>
      <c r="B1603" s="243"/>
      <c r="C1603" s="10"/>
      <c r="D1603" s="244"/>
      <c r="E1603" s="244"/>
      <c r="F1603" s="9"/>
    </row>
    <row r="1604" spans="1:6" x14ac:dyDescent="0.25">
      <c r="A1604" s="1"/>
      <c r="B1604" s="243"/>
      <c r="C1604" s="10"/>
      <c r="D1604" s="244"/>
      <c r="E1604" s="244"/>
      <c r="F1604" s="9"/>
    </row>
    <row r="1605" spans="1:6" x14ac:dyDescent="0.25">
      <c r="A1605" s="1"/>
      <c r="B1605" s="243"/>
      <c r="C1605" s="10"/>
      <c r="D1605" s="244"/>
      <c r="E1605" s="244"/>
      <c r="F1605" s="9"/>
    </row>
    <row r="1606" spans="1:6" x14ac:dyDescent="0.25">
      <c r="A1606" s="1"/>
      <c r="B1606" s="243"/>
      <c r="C1606" s="10"/>
      <c r="D1606" s="244"/>
      <c r="E1606" s="244"/>
      <c r="F1606" s="9"/>
    </row>
    <row r="1607" spans="1:6" x14ac:dyDescent="0.25">
      <c r="A1607" s="1"/>
      <c r="B1607" s="243"/>
      <c r="C1607" s="10"/>
      <c r="D1607" s="244"/>
      <c r="E1607" s="244"/>
      <c r="F1607" s="9"/>
    </row>
    <row r="1608" spans="1:6" x14ac:dyDescent="0.25">
      <c r="A1608" s="1"/>
      <c r="B1608" s="243"/>
      <c r="C1608" s="10"/>
      <c r="D1608" s="244"/>
      <c r="E1608" s="244"/>
      <c r="F1608" s="9"/>
    </row>
    <row r="1609" spans="1:6" x14ac:dyDescent="0.25">
      <c r="A1609" s="1"/>
      <c r="B1609" s="243"/>
      <c r="C1609" s="10"/>
      <c r="D1609" s="244"/>
      <c r="E1609" s="244"/>
      <c r="F1609" s="9"/>
    </row>
    <row r="1610" spans="1:6" x14ac:dyDescent="0.25">
      <c r="A1610" s="1"/>
      <c r="B1610" s="243"/>
      <c r="C1610" s="10"/>
      <c r="D1610" s="244"/>
      <c r="E1610" s="244"/>
      <c r="F1610" s="9"/>
    </row>
    <row r="1611" spans="1:6" x14ac:dyDescent="0.25">
      <c r="A1611" s="1"/>
      <c r="B1611" s="243"/>
      <c r="C1611" s="10"/>
      <c r="D1611" s="244"/>
      <c r="E1611" s="244"/>
      <c r="F1611" s="9"/>
    </row>
    <row r="1612" spans="1:6" x14ac:dyDescent="0.25">
      <c r="A1612" s="1"/>
      <c r="B1612" s="243"/>
      <c r="C1612" s="10"/>
      <c r="D1612" s="244"/>
      <c r="E1612" s="244"/>
      <c r="F1612" s="9"/>
    </row>
    <row r="1613" spans="1:6" x14ac:dyDescent="0.25">
      <c r="A1613" s="1"/>
      <c r="B1613" s="243"/>
      <c r="C1613" s="10"/>
      <c r="D1613" s="244"/>
      <c r="E1613" s="244"/>
      <c r="F1613" s="9"/>
    </row>
    <row r="1614" spans="1:6" x14ac:dyDescent="0.25">
      <c r="A1614" s="1"/>
      <c r="B1614" s="243"/>
      <c r="C1614" s="10"/>
      <c r="D1614" s="244"/>
      <c r="E1614" s="244"/>
      <c r="F1614" s="9"/>
    </row>
    <row r="1615" spans="1:6" x14ac:dyDescent="0.25">
      <c r="A1615" s="1"/>
      <c r="B1615" s="243"/>
      <c r="C1615" s="10"/>
      <c r="D1615" s="244"/>
      <c r="E1615" s="244"/>
      <c r="F1615" s="9"/>
    </row>
    <row r="1616" spans="1:6" x14ac:dyDescent="0.25">
      <c r="A1616" s="1"/>
      <c r="B1616" s="243"/>
      <c r="C1616" s="10"/>
      <c r="D1616" s="244"/>
      <c r="E1616" s="244"/>
      <c r="F1616" s="9"/>
    </row>
    <row r="1617" spans="1:6" x14ac:dyDescent="0.25">
      <c r="A1617" s="1"/>
      <c r="B1617" s="243"/>
      <c r="C1617" s="10"/>
      <c r="D1617" s="244"/>
      <c r="E1617" s="244"/>
      <c r="F1617" s="9"/>
    </row>
    <row r="1618" spans="1:6" x14ac:dyDescent="0.25">
      <c r="A1618" s="1"/>
      <c r="B1618" s="243"/>
      <c r="C1618" s="10"/>
      <c r="D1618" s="244"/>
      <c r="E1618" s="244"/>
      <c r="F1618" s="9"/>
    </row>
    <row r="1619" spans="1:6" x14ac:dyDescent="0.25">
      <c r="A1619" s="1"/>
      <c r="B1619" s="243"/>
      <c r="C1619" s="10"/>
      <c r="D1619" s="244"/>
      <c r="E1619" s="244"/>
      <c r="F1619" s="9"/>
    </row>
    <row r="1620" spans="1:6" x14ac:dyDescent="0.25">
      <c r="A1620" s="1"/>
      <c r="B1620" s="243"/>
      <c r="C1620" s="10"/>
      <c r="D1620" s="244"/>
      <c r="E1620" s="244"/>
      <c r="F1620" s="9"/>
    </row>
    <row r="1621" spans="1:6" x14ac:dyDescent="0.25">
      <c r="A1621" s="1"/>
      <c r="B1621" s="243"/>
      <c r="C1621" s="10"/>
      <c r="D1621" s="244"/>
      <c r="E1621" s="244"/>
      <c r="F1621" s="9"/>
    </row>
    <row r="1622" spans="1:6" x14ac:dyDescent="0.25">
      <c r="A1622" s="1"/>
      <c r="B1622" s="243"/>
      <c r="C1622" s="10"/>
      <c r="D1622" s="244"/>
      <c r="E1622" s="244"/>
      <c r="F1622" s="9"/>
    </row>
    <row r="1623" spans="1:6" x14ac:dyDescent="0.25">
      <c r="A1623" s="1"/>
      <c r="B1623" s="243"/>
      <c r="C1623" s="10"/>
      <c r="D1623" s="244"/>
      <c r="E1623" s="244"/>
      <c r="F1623" s="9"/>
    </row>
    <row r="1624" spans="1:6" x14ac:dyDescent="0.25">
      <c r="A1624" s="1"/>
      <c r="B1624" s="243"/>
      <c r="C1624" s="10"/>
      <c r="D1624" s="244"/>
      <c r="E1624" s="244"/>
      <c r="F1624" s="9"/>
    </row>
    <row r="1625" spans="1:6" x14ac:dyDescent="0.25">
      <c r="A1625" s="1"/>
      <c r="B1625" s="243"/>
      <c r="C1625" s="10"/>
      <c r="D1625" s="244"/>
      <c r="E1625" s="244"/>
      <c r="F1625" s="9"/>
    </row>
    <row r="1626" spans="1:6" x14ac:dyDescent="0.25">
      <c r="A1626" s="1"/>
      <c r="B1626" s="243"/>
      <c r="C1626" s="10"/>
      <c r="D1626" s="244"/>
      <c r="E1626" s="244"/>
      <c r="F1626" s="9"/>
    </row>
    <row r="1627" spans="1:6" x14ac:dyDescent="0.25">
      <c r="A1627" s="1"/>
      <c r="B1627" s="243"/>
      <c r="C1627" s="10"/>
      <c r="D1627" s="244"/>
      <c r="E1627" s="244"/>
      <c r="F1627" s="9"/>
    </row>
    <row r="1628" spans="1:6" x14ac:dyDescent="0.25">
      <c r="A1628" s="1"/>
      <c r="B1628" s="243"/>
      <c r="C1628" s="10"/>
      <c r="D1628" s="244"/>
      <c r="E1628" s="244"/>
      <c r="F1628" s="9"/>
    </row>
    <row r="1629" spans="1:6" x14ac:dyDescent="0.25">
      <c r="A1629" s="1"/>
      <c r="B1629" s="243"/>
      <c r="C1629" s="10"/>
      <c r="D1629" s="244"/>
      <c r="E1629" s="244"/>
      <c r="F1629" s="9"/>
    </row>
    <row r="1630" spans="1:6" x14ac:dyDescent="0.25">
      <c r="A1630" s="1"/>
      <c r="B1630" s="243"/>
      <c r="C1630" s="10"/>
      <c r="D1630" s="244"/>
      <c r="E1630" s="244"/>
      <c r="F1630" s="9"/>
    </row>
    <row r="1631" spans="1:6" x14ac:dyDescent="0.25">
      <c r="A1631" s="1"/>
      <c r="B1631" s="243"/>
      <c r="C1631" s="10"/>
      <c r="D1631" s="244"/>
      <c r="E1631" s="244"/>
      <c r="F1631" s="9"/>
    </row>
    <row r="1632" spans="1:6" x14ac:dyDescent="0.25">
      <c r="A1632" s="1"/>
      <c r="B1632" s="243"/>
      <c r="C1632" s="10"/>
      <c r="D1632" s="244"/>
      <c r="E1632" s="244"/>
      <c r="F1632" s="9"/>
    </row>
    <row r="1633" spans="1:6" x14ac:dyDescent="0.25">
      <c r="A1633" s="1"/>
      <c r="B1633" s="243"/>
      <c r="C1633" s="10"/>
      <c r="D1633" s="244"/>
      <c r="E1633" s="244"/>
      <c r="F1633" s="9"/>
    </row>
    <row r="1634" spans="1:6" x14ac:dyDescent="0.25">
      <c r="A1634" s="1"/>
      <c r="B1634" s="243"/>
      <c r="C1634" s="10"/>
      <c r="D1634" s="244"/>
      <c r="E1634" s="244"/>
      <c r="F1634" s="9"/>
    </row>
    <row r="1635" spans="1:6" x14ac:dyDescent="0.25">
      <c r="A1635" s="1"/>
      <c r="B1635" s="243"/>
      <c r="C1635" s="10"/>
      <c r="D1635" s="244"/>
      <c r="E1635" s="244"/>
      <c r="F1635" s="9"/>
    </row>
    <row r="1636" spans="1:6" x14ac:dyDescent="0.25">
      <c r="A1636" s="1"/>
      <c r="B1636" s="243"/>
      <c r="C1636" s="10"/>
      <c r="D1636" s="244"/>
      <c r="E1636" s="244"/>
      <c r="F1636" s="9"/>
    </row>
    <row r="1637" spans="1:6" x14ac:dyDescent="0.25">
      <c r="A1637" s="1"/>
      <c r="B1637" s="243"/>
      <c r="C1637" s="10"/>
      <c r="D1637" s="244"/>
      <c r="E1637" s="244"/>
      <c r="F1637" s="9"/>
    </row>
    <row r="1638" spans="1:6" x14ac:dyDescent="0.25">
      <c r="A1638" s="1"/>
      <c r="B1638" s="243"/>
      <c r="C1638" s="10"/>
      <c r="D1638" s="244"/>
      <c r="E1638" s="244"/>
      <c r="F1638" s="9"/>
    </row>
    <row r="1639" spans="1:6" x14ac:dyDescent="0.25">
      <c r="A1639" s="1"/>
      <c r="B1639" s="243"/>
      <c r="C1639" s="10"/>
      <c r="D1639" s="244"/>
      <c r="E1639" s="244"/>
      <c r="F1639" s="9"/>
    </row>
    <row r="1640" spans="1:6" x14ac:dyDescent="0.25">
      <c r="A1640" s="1"/>
      <c r="B1640" s="243"/>
      <c r="C1640" s="10"/>
      <c r="D1640" s="244"/>
      <c r="E1640" s="244"/>
      <c r="F1640" s="9"/>
    </row>
    <row r="1641" spans="1:6" x14ac:dyDescent="0.25">
      <c r="A1641" s="1"/>
      <c r="B1641" s="243"/>
      <c r="C1641" s="10"/>
      <c r="D1641" s="244"/>
      <c r="E1641" s="244"/>
      <c r="F1641" s="9"/>
    </row>
    <row r="1642" spans="1:6" x14ac:dyDescent="0.25">
      <c r="A1642" s="1"/>
      <c r="B1642" s="243"/>
      <c r="C1642" s="10"/>
      <c r="D1642" s="244"/>
      <c r="E1642" s="244"/>
      <c r="F1642" s="9"/>
    </row>
    <row r="1643" spans="1:6" x14ac:dyDescent="0.25">
      <c r="A1643" s="1"/>
      <c r="B1643" s="243"/>
      <c r="C1643" s="10"/>
      <c r="D1643" s="244"/>
      <c r="E1643" s="244"/>
      <c r="F1643" s="9"/>
    </row>
    <row r="1644" spans="1:6" x14ac:dyDescent="0.25">
      <c r="A1644" s="1"/>
      <c r="B1644" s="243"/>
      <c r="C1644" s="10"/>
      <c r="D1644" s="244"/>
      <c r="E1644" s="244"/>
      <c r="F1644" s="9"/>
    </row>
    <row r="1645" spans="1:6" x14ac:dyDescent="0.25">
      <c r="A1645" s="1"/>
      <c r="B1645" s="243"/>
      <c r="C1645" s="10"/>
      <c r="D1645" s="244"/>
      <c r="E1645" s="244"/>
      <c r="F1645" s="9"/>
    </row>
    <row r="1646" spans="1:6" x14ac:dyDescent="0.25">
      <c r="A1646" s="1"/>
      <c r="B1646" s="243"/>
      <c r="C1646" s="10"/>
      <c r="D1646" s="244"/>
      <c r="E1646" s="244"/>
      <c r="F1646" s="9"/>
    </row>
    <row r="1647" spans="1:6" x14ac:dyDescent="0.25">
      <c r="A1647" s="1"/>
      <c r="B1647" s="243"/>
      <c r="C1647" s="10"/>
      <c r="D1647" s="244"/>
      <c r="E1647" s="244"/>
      <c r="F1647" s="9"/>
    </row>
    <row r="1648" spans="1:6" x14ac:dyDescent="0.25">
      <c r="A1648" s="1"/>
      <c r="B1648" s="243"/>
      <c r="C1648" s="10"/>
      <c r="D1648" s="244"/>
      <c r="E1648" s="244"/>
      <c r="F1648" s="9"/>
    </row>
    <row r="1649" spans="1:6" x14ac:dyDescent="0.25">
      <c r="A1649" s="1"/>
      <c r="B1649" s="243"/>
      <c r="C1649" s="10"/>
      <c r="D1649" s="244"/>
      <c r="E1649" s="244"/>
      <c r="F1649" s="9"/>
    </row>
    <row r="1650" spans="1:6" x14ac:dyDescent="0.25">
      <c r="A1650" s="1"/>
      <c r="B1650" s="243"/>
      <c r="C1650" s="10"/>
      <c r="D1650" s="244"/>
      <c r="E1650" s="244"/>
      <c r="F1650" s="9"/>
    </row>
    <row r="1651" spans="1:6" x14ac:dyDescent="0.25">
      <c r="A1651" s="1"/>
      <c r="B1651" s="243"/>
      <c r="C1651" s="10"/>
      <c r="D1651" s="244"/>
      <c r="E1651" s="244"/>
      <c r="F1651" s="9"/>
    </row>
    <row r="1652" spans="1:6" x14ac:dyDescent="0.25">
      <c r="A1652" s="1"/>
      <c r="B1652" s="243"/>
      <c r="C1652" s="10"/>
      <c r="D1652" s="244"/>
      <c r="E1652" s="244"/>
      <c r="F1652" s="9"/>
    </row>
    <row r="1653" spans="1:6" x14ac:dyDescent="0.25">
      <c r="A1653" s="1"/>
      <c r="B1653" s="243"/>
      <c r="C1653" s="10"/>
      <c r="D1653" s="244"/>
      <c r="E1653" s="244"/>
      <c r="F1653" s="9"/>
    </row>
    <row r="1654" spans="1:6" x14ac:dyDescent="0.25">
      <c r="A1654" s="1"/>
      <c r="B1654" s="243"/>
      <c r="C1654" s="10"/>
      <c r="D1654" s="244"/>
      <c r="E1654" s="244"/>
      <c r="F1654" s="9"/>
    </row>
    <row r="1655" spans="1:6" x14ac:dyDescent="0.25">
      <c r="A1655" s="1"/>
      <c r="B1655" s="243"/>
      <c r="C1655" s="10"/>
      <c r="D1655" s="244"/>
      <c r="E1655" s="244"/>
      <c r="F1655" s="9"/>
    </row>
    <row r="1656" spans="1:6" x14ac:dyDescent="0.25">
      <c r="A1656" s="1"/>
      <c r="B1656" s="243"/>
      <c r="C1656" s="10"/>
      <c r="D1656" s="244"/>
      <c r="E1656" s="244"/>
      <c r="F1656" s="9"/>
    </row>
    <row r="1657" spans="1:6" x14ac:dyDescent="0.25">
      <c r="A1657" s="1"/>
      <c r="B1657" s="243"/>
      <c r="C1657" s="10"/>
      <c r="D1657" s="244"/>
      <c r="E1657" s="244"/>
      <c r="F1657" s="9"/>
    </row>
    <row r="1658" spans="1:6" x14ac:dyDescent="0.25">
      <c r="A1658" s="1"/>
      <c r="B1658" s="243"/>
      <c r="C1658" s="10"/>
      <c r="D1658" s="244"/>
      <c r="E1658" s="244"/>
      <c r="F1658" s="9"/>
    </row>
    <row r="1659" spans="1:6" x14ac:dyDescent="0.25">
      <c r="A1659" s="1"/>
      <c r="B1659" s="243"/>
      <c r="C1659" s="10"/>
      <c r="D1659" s="244"/>
      <c r="E1659" s="244"/>
      <c r="F1659" s="9"/>
    </row>
    <row r="1660" spans="1:6" x14ac:dyDescent="0.25">
      <c r="A1660" s="1"/>
      <c r="B1660" s="243"/>
      <c r="C1660" s="10"/>
      <c r="D1660" s="244"/>
      <c r="E1660" s="244"/>
      <c r="F1660" s="9"/>
    </row>
    <row r="1661" spans="1:6" x14ac:dyDescent="0.25">
      <c r="A1661" s="1"/>
      <c r="B1661" s="243"/>
      <c r="C1661" s="10"/>
      <c r="D1661" s="244"/>
      <c r="E1661" s="244"/>
      <c r="F1661" s="9"/>
    </row>
    <row r="1662" spans="1:6" x14ac:dyDescent="0.25">
      <c r="A1662" s="1"/>
      <c r="B1662" s="243"/>
      <c r="C1662" s="10"/>
      <c r="D1662" s="244"/>
      <c r="E1662" s="244"/>
      <c r="F1662" s="9"/>
    </row>
    <row r="1663" spans="1:6" x14ac:dyDescent="0.25">
      <c r="A1663" s="1"/>
      <c r="B1663" s="243"/>
      <c r="C1663" s="10"/>
      <c r="D1663" s="244"/>
      <c r="E1663" s="244"/>
      <c r="F1663" s="9"/>
    </row>
    <row r="1664" spans="1:6" x14ac:dyDescent="0.25">
      <c r="A1664" s="1"/>
      <c r="B1664" s="243"/>
      <c r="C1664" s="10"/>
      <c r="D1664" s="244"/>
      <c r="E1664" s="244"/>
      <c r="F1664" s="9"/>
    </row>
    <row r="1665" spans="1:6" x14ac:dyDescent="0.25">
      <c r="A1665" s="1"/>
      <c r="B1665" s="243"/>
      <c r="C1665" s="10"/>
      <c r="D1665" s="244"/>
      <c r="E1665" s="244"/>
      <c r="F1665" s="9"/>
    </row>
    <row r="1666" spans="1:6" x14ac:dyDescent="0.25">
      <c r="A1666" s="1"/>
      <c r="B1666" s="243"/>
      <c r="C1666" s="10"/>
      <c r="D1666" s="244"/>
      <c r="E1666" s="244"/>
      <c r="F1666" s="9"/>
    </row>
    <row r="1667" spans="1:6" x14ac:dyDescent="0.25">
      <c r="A1667" s="1"/>
      <c r="B1667" s="243"/>
      <c r="C1667" s="10"/>
      <c r="D1667" s="244"/>
      <c r="E1667" s="244"/>
      <c r="F1667" s="9"/>
    </row>
    <row r="1668" spans="1:6" x14ac:dyDescent="0.25">
      <c r="A1668" s="1"/>
      <c r="B1668" s="243"/>
      <c r="C1668" s="10"/>
      <c r="D1668" s="244"/>
      <c r="E1668" s="244"/>
      <c r="F1668" s="9"/>
    </row>
    <row r="1669" spans="1:6" x14ac:dyDescent="0.25">
      <c r="A1669" s="1"/>
      <c r="B1669" s="243"/>
      <c r="C1669" s="10"/>
      <c r="D1669" s="244"/>
      <c r="E1669" s="244"/>
      <c r="F1669" s="9"/>
    </row>
    <row r="1670" spans="1:6" x14ac:dyDescent="0.25">
      <c r="A1670" s="1"/>
      <c r="B1670" s="243"/>
      <c r="C1670" s="10"/>
      <c r="D1670" s="244"/>
      <c r="E1670" s="244"/>
      <c r="F1670" s="9"/>
    </row>
    <row r="1671" spans="1:6" x14ac:dyDescent="0.25">
      <c r="A1671" s="1"/>
      <c r="B1671" s="243"/>
      <c r="C1671" s="10"/>
      <c r="D1671" s="244"/>
      <c r="E1671" s="244"/>
      <c r="F1671" s="9"/>
    </row>
    <row r="1672" spans="1:6" x14ac:dyDescent="0.25">
      <c r="A1672" s="1"/>
      <c r="B1672" s="243"/>
      <c r="C1672" s="10"/>
      <c r="D1672" s="244"/>
      <c r="E1672" s="244"/>
      <c r="F1672" s="9"/>
    </row>
    <row r="1673" spans="1:6" x14ac:dyDescent="0.25">
      <c r="A1673" s="1"/>
      <c r="B1673" s="243"/>
      <c r="C1673" s="10"/>
      <c r="D1673" s="244"/>
      <c r="E1673" s="244"/>
      <c r="F1673" s="9"/>
    </row>
    <row r="1674" spans="1:6" x14ac:dyDescent="0.25">
      <c r="A1674" s="1"/>
      <c r="B1674" s="243"/>
      <c r="C1674" s="10"/>
      <c r="D1674" s="244"/>
      <c r="E1674" s="244"/>
      <c r="F1674" s="9"/>
    </row>
    <row r="1675" spans="1:6" x14ac:dyDescent="0.25">
      <c r="A1675" s="1"/>
      <c r="B1675" s="243"/>
      <c r="C1675" s="10"/>
      <c r="D1675" s="244"/>
      <c r="E1675" s="244"/>
      <c r="F1675" s="9"/>
    </row>
    <row r="1676" spans="1:6" x14ac:dyDescent="0.25">
      <c r="A1676" s="1"/>
      <c r="B1676" s="243"/>
      <c r="C1676" s="10"/>
      <c r="D1676" s="244"/>
      <c r="E1676" s="244"/>
      <c r="F1676" s="9"/>
    </row>
    <row r="1677" spans="1:6" x14ac:dyDescent="0.25">
      <c r="A1677" s="1"/>
      <c r="B1677" s="243"/>
      <c r="C1677" s="10"/>
      <c r="D1677" s="244"/>
      <c r="E1677" s="244"/>
      <c r="F1677" s="9"/>
    </row>
    <row r="1678" spans="1:6" x14ac:dyDescent="0.25">
      <c r="A1678" s="1"/>
      <c r="B1678" s="243"/>
      <c r="C1678" s="10"/>
      <c r="D1678" s="244"/>
      <c r="E1678" s="244"/>
      <c r="F1678" s="9"/>
    </row>
    <row r="1679" spans="1:6" x14ac:dyDescent="0.25">
      <c r="A1679" s="1"/>
      <c r="B1679" s="243"/>
      <c r="C1679" s="10"/>
      <c r="D1679" s="244"/>
      <c r="E1679" s="244"/>
      <c r="F1679" s="9"/>
    </row>
    <row r="1680" spans="1:6" x14ac:dyDescent="0.25">
      <c r="A1680" s="1"/>
      <c r="B1680" s="243"/>
      <c r="C1680" s="10"/>
      <c r="D1680" s="244"/>
      <c r="E1680" s="244"/>
      <c r="F1680" s="9"/>
    </row>
    <row r="1681" spans="1:6" x14ac:dyDescent="0.25">
      <c r="A1681" s="1"/>
      <c r="B1681" s="243"/>
      <c r="C1681" s="10"/>
      <c r="D1681" s="244"/>
      <c r="E1681" s="244"/>
      <c r="F1681" s="9"/>
    </row>
    <row r="1682" spans="1:6" x14ac:dyDescent="0.25">
      <c r="A1682" s="1"/>
      <c r="B1682" s="243"/>
      <c r="C1682" s="10"/>
      <c r="D1682" s="244"/>
      <c r="E1682" s="244"/>
      <c r="F1682" s="9"/>
    </row>
    <row r="1683" spans="1:6" x14ac:dyDescent="0.25">
      <c r="A1683" s="1"/>
      <c r="B1683" s="243"/>
      <c r="C1683" s="10"/>
      <c r="D1683" s="244"/>
      <c r="E1683" s="244"/>
      <c r="F1683" s="9"/>
    </row>
    <row r="1684" spans="1:6" x14ac:dyDescent="0.25">
      <c r="A1684" s="1"/>
      <c r="B1684" s="243"/>
      <c r="C1684" s="10"/>
      <c r="D1684" s="244"/>
      <c r="E1684" s="244"/>
      <c r="F1684" s="9"/>
    </row>
    <row r="1685" spans="1:6" x14ac:dyDescent="0.25">
      <c r="A1685" s="1"/>
      <c r="B1685" s="243"/>
      <c r="C1685" s="10"/>
      <c r="D1685" s="244"/>
      <c r="E1685" s="244"/>
      <c r="F1685" s="9"/>
    </row>
    <row r="1686" spans="1:6" x14ac:dyDescent="0.25">
      <c r="A1686" s="1"/>
      <c r="B1686" s="243"/>
      <c r="C1686" s="10"/>
      <c r="D1686" s="244"/>
      <c r="E1686" s="244"/>
      <c r="F1686" s="9"/>
    </row>
    <row r="1687" spans="1:6" x14ac:dyDescent="0.25">
      <c r="A1687" s="1"/>
      <c r="B1687" s="243"/>
      <c r="C1687" s="10"/>
      <c r="D1687" s="244"/>
      <c r="E1687" s="244"/>
      <c r="F1687" s="9"/>
    </row>
    <row r="1688" spans="1:6" x14ac:dyDescent="0.25">
      <c r="A1688" s="1"/>
      <c r="B1688" s="243"/>
      <c r="C1688" s="10"/>
      <c r="D1688" s="244"/>
      <c r="E1688" s="244"/>
      <c r="F1688" s="9"/>
    </row>
    <row r="1689" spans="1:6" x14ac:dyDescent="0.25">
      <c r="A1689" s="1"/>
      <c r="B1689" s="243"/>
      <c r="C1689" s="10"/>
      <c r="D1689" s="244"/>
      <c r="E1689" s="244"/>
      <c r="F1689" s="9"/>
    </row>
    <row r="1690" spans="1:6" x14ac:dyDescent="0.25">
      <c r="A1690" s="1"/>
      <c r="B1690" s="243"/>
      <c r="C1690" s="10"/>
      <c r="D1690" s="244"/>
      <c r="E1690" s="244"/>
      <c r="F1690" s="9"/>
    </row>
    <row r="1691" spans="1:6" x14ac:dyDescent="0.25">
      <c r="A1691" s="1"/>
      <c r="B1691" s="243"/>
      <c r="C1691" s="10"/>
      <c r="D1691" s="244"/>
      <c r="E1691" s="244"/>
      <c r="F1691" s="9"/>
    </row>
    <row r="1692" spans="1:6" x14ac:dyDescent="0.25">
      <c r="A1692" s="1"/>
      <c r="B1692" s="243"/>
      <c r="C1692" s="10"/>
      <c r="D1692" s="244"/>
      <c r="E1692" s="244"/>
      <c r="F1692" s="9"/>
    </row>
    <row r="1693" spans="1:6" x14ac:dyDescent="0.25">
      <c r="A1693" s="1"/>
      <c r="B1693" s="243"/>
      <c r="C1693" s="10"/>
      <c r="D1693" s="244"/>
      <c r="E1693" s="244"/>
      <c r="F1693" s="9"/>
    </row>
    <row r="1694" spans="1:6" x14ac:dyDescent="0.25">
      <c r="A1694" s="1"/>
      <c r="B1694" s="243"/>
      <c r="C1694" s="10"/>
      <c r="D1694" s="244"/>
      <c r="E1694" s="244"/>
      <c r="F1694" s="9"/>
    </row>
    <row r="1695" spans="1:6" x14ac:dyDescent="0.25">
      <c r="A1695" s="1"/>
      <c r="B1695" s="243"/>
      <c r="C1695" s="10"/>
      <c r="D1695" s="244"/>
      <c r="E1695" s="244"/>
      <c r="F1695" s="9"/>
    </row>
    <row r="1696" spans="1:6" x14ac:dyDescent="0.25">
      <c r="A1696" s="1"/>
      <c r="B1696" s="243"/>
      <c r="C1696" s="10"/>
      <c r="D1696" s="244"/>
      <c r="E1696" s="244"/>
      <c r="F1696" s="9"/>
    </row>
    <row r="1697" spans="1:6" x14ac:dyDescent="0.25">
      <c r="A1697" s="1"/>
      <c r="B1697" s="243"/>
      <c r="C1697" s="10"/>
      <c r="D1697" s="244"/>
      <c r="E1697" s="244"/>
      <c r="F1697" s="9"/>
    </row>
    <row r="1698" spans="1:6" x14ac:dyDescent="0.25">
      <c r="A1698" s="1"/>
      <c r="B1698" s="243"/>
      <c r="C1698" s="10"/>
      <c r="D1698" s="244"/>
      <c r="E1698" s="244"/>
      <c r="F1698" s="9"/>
    </row>
    <row r="1699" spans="1:6" x14ac:dyDescent="0.25">
      <c r="A1699" s="1"/>
      <c r="B1699" s="243"/>
      <c r="C1699" s="10"/>
      <c r="D1699" s="244"/>
      <c r="E1699" s="244"/>
      <c r="F1699" s="9"/>
    </row>
    <row r="1700" spans="1:6" x14ac:dyDescent="0.25">
      <c r="A1700" s="1"/>
      <c r="B1700" s="243"/>
      <c r="C1700" s="10"/>
      <c r="D1700" s="244"/>
      <c r="E1700" s="244"/>
      <c r="F1700" s="9"/>
    </row>
    <row r="1701" spans="1:6" x14ac:dyDescent="0.25">
      <c r="A1701" s="1"/>
      <c r="B1701" s="243"/>
      <c r="C1701" s="10"/>
      <c r="D1701" s="244"/>
      <c r="E1701" s="244"/>
      <c r="F1701" s="9"/>
    </row>
    <row r="1702" spans="1:6" x14ac:dyDescent="0.25">
      <c r="A1702" s="1"/>
      <c r="B1702" s="243"/>
      <c r="C1702" s="10"/>
      <c r="D1702" s="244"/>
      <c r="E1702" s="244"/>
      <c r="F1702" s="9"/>
    </row>
    <row r="1703" spans="1:6" x14ac:dyDescent="0.25">
      <c r="A1703" s="1"/>
      <c r="B1703" s="243"/>
      <c r="C1703" s="10"/>
      <c r="D1703" s="244"/>
      <c r="E1703" s="244"/>
      <c r="F1703" s="9"/>
    </row>
    <row r="1704" spans="1:6" x14ac:dyDescent="0.25">
      <c r="A1704" s="1"/>
      <c r="B1704" s="243"/>
      <c r="C1704" s="10"/>
      <c r="D1704" s="244"/>
      <c r="E1704" s="244"/>
      <c r="F1704" s="9"/>
    </row>
    <row r="1705" spans="1:6" x14ac:dyDescent="0.25">
      <c r="A1705" s="1"/>
      <c r="B1705" s="243"/>
      <c r="C1705" s="10"/>
      <c r="D1705" s="244"/>
      <c r="E1705" s="244"/>
      <c r="F1705" s="9"/>
    </row>
    <row r="1706" spans="1:6" x14ac:dyDescent="0.25">
      <c r="A1706" s="1"/>
      <c r="B1706" s="243"/>
      <c r="C1706" s="10"/>
      <c r="D1706" s="244"/>
      <c r="E1706" s="244"/>
      <c r="F1706" s="9"/>
    </row>
    <row r="1707" spans="1:6" x14ac:dyDescent="0.25">
      <c r="A1707" s="1"/>
      <c r="B1707" s="243"/>
      <c r="C1707" s="10"/>
      <c r="D1707" s="244"/>
      <c r="E1707" s="244"/>
      <c r="F1707" s="9"/>
    </row>
    <row r="1708" spans="1:6" x14ac:dyDescent="0.25">
      <c r="A1708" s="1"/>
      <c r="B1708" s="243"/>
      <c r="C1708" s="10"/>
      <c r="D1708" s="244"/>
      <c r="E1708" s="244"/>
      <c r="F1708" s="9"/>
    </row>
    <row r="1709" spans="1:6" x14ac:dyDescent="0.25">
      <c r="A1709" s="1"/>
      <c r="B1709" s="243"/>
      <c r="C1709" s="10"/>
      <c r="D1709" s="244"/>
      <c r="E1709" s="244"/>
      <c r="F1709" s="9"/>
    </row>
    <row r="1710" spans="1:6" x14ac:dyDescent="0.25">
      <c r="A1710" s="1"/>
      <c r="B1710" s="243"/>
      <c r="C1710" s="10"/>
      <c r="D1710" s="244"/>
      <c r="E1710" s="244"/>
      <c r="F1710" s="9"/>
    </row>
    <row r="1711" spans="1:6" x14ac:dyDescent="0.25">
      <c r="A1711" s="1"/>
      <c r="B1711" s="243"/>
      <c r="C1711" s="10"/>
      <c r="D1711" s="244"/>
      <c r="E1711" s="244"/>
      <c r="F1711" s="9"/>
    </row>
    <row r="1712" spans="1:6" x14ac:dyDescent="0.25">
      <c r="A1712" s="1"/>
      <c r="B1712" s="243"/>
      <c r="C1712" s="10"/>
      <c r="D1712" s="244"/>
      <c r="E1712" s="244"/>
      <c r="F1712" s="9"/>
    </row>
    <row r="1713" spans="1:6" x14ac:dyDescent="0.25">
      <c r="A1713" s="1"/>
      <c r="B1713" s="243"/>
      <c r="C1713" s="10"/>
      <c r="D1713" s="244"/>
      <c r="E1713" s="244"/>
      <c r="F1713" s="9"/>
    </row>
    <row r="1714" spans="1:6" x14ac:dyDescent="0.25">
      <c r="A1714" s="1"/>
      <c r="B1714" s="243"/>
      <c r="C1714" s="10"/>
      <c r="D1714" s="244"/>
      <c r="E1714" s="244"/>
      <c r="F1714" s="9"/>
    </row>
    <row r="1715" spans="1:6" x14ac:dyDescent="0.25">
      <c r="A1715" s="1"/>
      <c r="B1715" s="243"/>
      <c r="C1715" s="10"/>
      <c r="D1715" s="244"/>
      <c r="E1715" s="244"/>
      <c r="F1715" s="9"/>
    </row>
    <row r="1716" spans="1:6" x14ac:dyDescent="0.25">
      <c r="A1716" s="1"/>
      <c r="B1716" s="243"/>
      <c r="C1716" s="10"/>
      <c r="D1716" s="244"/>
      <c r="E1716" s="244"/>
      <c r="F1716" s="9"/>
    </row>
    <row r="1717" spans="1:6" x14ac:dyDescent="0.25">
      <c r="A1717" s="1"/>
      <c r="B1717" s="243"/>
      <c r="C1717" s="10"/>
      <c r="D1717" s="244"/>
      <c r="E1717" s="244"/>
      <c r="F1717" s="9"/>
    </row>
    <row r="1718" spans="1:6" x14ac:dyDescent="0.25">
      <c r="A1718" s="1"/>
      <c r="B1718" s="243"/>
      <c r="C1718" s="10"/>
      <c r="D1718" s="244"/>
      <c r="E1718" s="244"/>
      <c r="F1718" s="9"/>
    </row>
    <row r="1719" spans="1:6" x14ac:dyDescent="0.25">
      <c r="A1719" s="1"/>
      <c r="B1719" s="243"/>
      <c r="C1719" s="10"/>
      <c r="D1719" s="244"/>
      <c r="E1719" s="244"/>
      <c r="F1719" s="9"/>
    </row>
    <row r="1720" spans="1:6" x14ac:dyDescent="0.25">
      <c r="A1720" s="1"/>
      <c r="B1720" s="243"/>
      <c r="C1720" s="10"/>
      <c r="D1720" s="244"/>
      <c r="E1720" s="244"/>
      <c r="F1720" s="9"/>
    </row>
    <row r="1721" spans="1:6" x14ac:dyDescent="0.25">
      <c r="A1721" s="1"/>
      <c r="B1721" s="243"/>
      <c r="C1721" s="10"/>
      <c r="D1721" s="244"/>
      <c r="E1721" s="244"/>
      <c r="F1721" s="9"/>
    </row>
    <row r="1722" spans="1:6" x14ac:dyDescent="0.25">
      <c r="A1722" s="1"/>
      <c r="B1722" s="243"/>
      <c r="C1722" s="10"/>
      <c r="D1722" s="244"/>
      <c r="E1722" s="244"/>
      <c r="F1722" s="9"/>
    </row>
    <row r="1723" spans="1:6" x14ac:dyDescent="0.25">
      <c r="A1723" s="1"/>
      <c r="B1723" s="243"/>
      <c r="C1723" s="10"/>
      <c r="D1723" s="244"/>
      <c r="E1723" s="244"/>
      <c r="F1723" s="9"/>
    </row>
    <row r="1724" spans="1:6" x14ac:dyDescent="0.25">
      <c r="A1724" s="1"/>
      <c r="B1724" s="243"/>
      <c r="C1724" s="10"/>
      <c r="D1724" s="244"/>
      <c r="E1724" s="244"/>
      <c r="F1724" s="9"/>
    </row>
    <row r="1725" spans="1:6" x14ac:dyDescent="0.25">
      <c r="A1725" s="1"/>
      <c r="B1725" s="243"/>
      <c r="C1725" s="10"/>
      <c r="D1725" s="244"/>
      <c r="E1725" s="244"/>
      <c r="F1725" s="9"/>
    </row>
    <row r="1726" spans="1:6" x14ac:dyDescent="0.25">
      <c r="A1726" s="1"/>
      <c r="B1726" s="243"/>
      <c r="C1726" s="10"/>
      <c r="D1726" s="244"/>
      <c r="E1726" s="244"/>
      <c r="F1726" s="9"/>
    </row>
    <row r="1727" spans="1:6" x14ac:dyDescent="0.25">
      <c r="A1727" s="1"/>
      <c r="B1727" s="243"/>
      <c r="C1727" s="10"/>
      <c r="D1727" s="244"/>
      <c r="E1727" s="244"/>
      <c r="F1727" s="9"/>
    </row>
    <row r="1728" spans="1:6" x14ac:dyDescent="0.25">
      <c r="A1728" s="1"/>
      <c r="B1728" s="243"/>
      <c r="C1728" s="10"/>
      <c r="D1728" s="244"/>
      <c r="E1728" s="244"/>
      <c r="F1728" s="9"/>
    </row>
    <row r="1729" spans="1:6" x14ac:dyDescent="0.25">
      <c r="A1729" s="1"/>
      <c r="B1729" s="243"/>
      <c r="C1729" s="10"/>
      <c r="D1729" s="244"/>
      <c r="E1729" s="244"/>
      <c r="F1729" s="9"/>
    </row>
    <row r="1730" spans="1:6" x14ac:dyDescent="0.25">
      <c r="A1730" s="1"/>
      <c r="B1730" s="243"/>
      <c r="C1730" s="10"/>
      <c r="D1730" s="244"/>
      <c r="E1730" s="244"/>
      <c r="F1730" s="9"/>
    </row>
    <row r="1731" spans="1:6" x14ac:dyDescent="0.25">
      <c r="A1731" s="1"/>
      <c r="B1731" s="243"/>
      <c r="C1731" s="10"/>
      <c r="D1731" s="244"/>
      <c r="E1731" s="244"/>
      <c r="F1731" s="9"/>
    </row>
    <row r="1732" spans="1:6" x14ac:dyDescent="0.25">
      <c r="A1732" s="1"/>
      <c r="B1732" s="243"/>
      <c r="C1732" s="10"/>
      <c r="D1732" s="244"/>
      <c r="E1732" s="244"/>
      <c r="F1732" s="9"/>
    </row>
    <row r="1733" spans="1:6" x14ac:dyDescent="0.25">
      <c r="A1733" s="1"/>
      <c r="B1733" s="243"/>
      <c r="C1733" s="10"/>
      <c r="D1733" s="244"/>
      <c r="E1733" s="244"/>
      <c r="F1733" s="9"/>
    </row>
    <row r="1734" spans="1:6" x14ac:dyDescent="0.25">
      <c r="A1734" s="1"/>
      <c r="B1734" s="243"/>
      <c r="C1734" s="10"/>
      <c r="D1734" s="244"/>
      <c r="E1734" s="244"/>
      <c r="F1734" s="9"/>
    </row>
    <row r="1735" spans="1:6" x14ac:dyDescent="0.25">
      <c r="A1735" s="1"/>
      <c r="B1735" s="243"/>
      <c r="C1735" s="10"/>
      <c r="D1735" s="244"/>
      <c r="E1735" s="244"/>
      <c r="F1735" s="9"/>
    </row>
    <row r="1736" spans="1:6" x14ac:dyDescent="0.25">
      <c r="A1736" s="1"/>
      <c r="B1736" s="243"/>
      <c r="C1736" s="10"/>
      <c r="D1736" s="244"/>
      <c r="E1736" s="244"/>
      <c r="F1736" s="9"/>
    </row>
    <row r="1737" spans="1:6" x14ac:dyDescent="0.25">
      <c r="A1737" s="1"/>
      <c r="B1737" s="243"/>
      <c r="C1737" s="10"/>
      <c r="D1737" s="244"/>
      <c r="E1737" s="244"/>
      <c r="F1737" s="9"/>
    </row>
    <row r="1738" spans="1:6" x14ac:dyDescent="0.25">
      <c r="A1738" s="1"/>
      <c r="B1738" s="243"/>
      <c r="C1738" s="10"/>
      <c r="D1738" s="244"/>
      <c r="E1738" s="244"/>
      <c r="F1738" s="9"/>
    </row>
    <row r="1739" spans="1:6" x14ac:dyDescent="0.25">
      <c r="A1739" s="1"/>
      <c r="B1739" s="243"/>
      <c r="C1739" s="10"/>
      <c r="D1739" s="244"/>
      <c r="E1739" s="244"/>
      <c r="F1739" s="9"/>
    </row>
    <row r="1740" spans="1:6" x14ac:dyDescent="0.25">
      <c r="A1740" s="1"/>
      <c r="B1740" s="243"/>
      <c r="C1740" s="10"/>
      <c r="D1740" s="244"/>
      <c r="E1740" s="244"/>
      <c r="F1740" s="9"/>
    </row>
    <row r="1741" spans="1:6" x14ac:dyDescent="0.25">
      <c r="A1741" s="1"/>
      <c r="B1741" s="243"/>
      <c r="C1741" s="10"/>
      <c r="D1741" s="244"/>
      <c r="E1741" s="244"/>
      <c r="F1741" s="9"/>
    </row>
    <row r="1742" spans="1:6" x14ac:dyDescent="0.25">
      <c r="A1742" s="1"/>
      <c r="B1742" s="243"/>
      <c r="C1742" s="10"/>
      <c r="D1742" s="244"/>
      <c r="E1742" s="244"/>
      <c r="F1742" s="9"/>
    </row>
    <row r="1743" spans="1:6" x14ac:dyDescent="0.25">
      <c r="A1743" s="1"/>
      <c r="B1743" s="243"/>
      <c r="C1743" s="10"/>
      <c r="D1743" s="244"/>
      <c r="E1743" s="244"/>
      <c r="F1743" s="9"/>
    </row>
    <row r="1744" spans="1:6" x14ac:dyDescent="0.25">
      <c r="A1744" s="1"/>
      <c r="B1744" s="243"/>
      <c r="C1744" s="10"/>
      <c r="D1744" s="244"/>
      <c r="E1744" s="244"/>
      <c r="F1744" s="9"/>
    </row>
    <row r="1745" spans="1:6" x14ac:dyDescent="0.25">
      <c r="A1745" s="1"/>
      <c r="B1745" s="243"/>
      <c r="C1745" s="10"/>
      <c r="D1745" s="244"/>
      <c r="E1745" s="244"/>
      <c r="F1745" s="9"/>
    </row>
    <row r="1746" spans="1:6" x14ac:dyDescent="0.25">
      <c r="A1746" s="1"/>
      <c r="B1746" s="243"/>
      <c r="C1746" s="10"/>
      <c r="D1746" s="244"/>
      <c r="E1746" s="244"/>
      <c r="F1746" s="9"/>
    </row>
    <row r="1747" spans="1:6" x14ac:dyDescent="0.25">
      <c r="A1747" s="1"/>
      <c r="B1747" s="243"/>
      <c r="C1747" s="10"/>
      <c r="D1747" s="244"/>
      <c r="E1747" s="244"/>
      <c r="F1747" s="9"/>
    </row>
    <row r="1748" spans="1:6" x14ac:dyDescent="0.25">
      <c r="A1748" s="1"/>
      <c r="B1748" s="243"/>
      <c r="C1748" s="10"/>
      <c r="D1748" s="244"/>
      <c r="E1748" s="244"/>
      <c r="F1748" s="9"/>
    </row>
    <row r="1749" spans="1:6" x14ac:dyDescent="0.25">
      <c r="A1749" s="1"/>
      <c r="B1749" s="243"/>
      <c r="C1749" s="10"/>
      <c r="D1749" s="244"/>
      <c r="E1749" s="244"/>
      <c r="F1749" s="9"/>
    </row>
    <row r="1750" spans="1:6" x14ac:dyDescent="0.25">
      <c r="A1750" s="1"/>
      <c r="B1750" s="243"/>
      <c r="C1750" s="10"/>
      <c r="D1750" s="244"/>
      <c r="E1750" s="244"/>
      <c r="F1750" s="9"/>
    </row>
    <row r="1751" spans="1:6" x14ac:dyDescent="0.25">
      <c r="A1751" s="1"/>
      <c r="B1751" s="243"/>
      <c r="C1751" s="10"/>
      <c r="D1751" s="244"/>
      <c r="E1751" s="244"/>
      <c r="F1751" s="9"/>
    </row>
    <row r="1752" spans="1:6" x14ac:dyDescent="0.25">
      <c r="A1752" s="1"/>
      <c r="B1752" s="243"/>
      <c r="C1752" s="10"/>
      <c r="D1752" s="244"/>
      <c r="E1752" s="244"/>
      <c r="F1752" s="9"/>
    </row>
    <row r="1753" spans="1:6" x14ac:dyDescent="0.25">
      <c r="A1753" s="1"/>
      <c r="B1753" s="243"/>
      <c r="C1753" s="10"/>
      <c r="D1753" s="244"/>
      <c r="E1753" s="244"/>
      <c r="F1753" s="9"/>
    </row>
    <row r="1754" spans="1:6" x14ac:dyDescent="0.25">
      <c r="A1754" s="1"/>
      <c r="B1754" s="243"/>
      <c r="C1754" s="10"/>
      <c r="D1754" s="244"/>
      <c r="E1754" s="244"/>
      <c r="F1754" s="9"/>
    </row>
    <row r="1755" spans="1:6" x14ac:dyDescent="0.25">
      <c r="A1755" s="1"/>
      <c r="B1755" s="243"/>
      <c r="C1755" s="10"/>
      <c r="D1755" s="244"/>
      <c r="E1755" s="244"/>
      <c r="F1755" s="9"/>
    </row>
    <row r="1756" spans="1:6" x14ac:dyDescent="0.25">
      <c r="A1756" s="1"/>
      <c r="B1756" s="243"/>
      <c r="C1756" s="10"/>
      <c r="D1756" s="244"/>
      <c r="E1756" s="244"/>
      <c r="F1756" s="9"/>
    </row>
    <row r="1757" spans="1:6" x14ac:dyDescent="0.25">
      <c r="A1757" s="1"/>
      <c r="B1757" s="243"/>
      <c r="C1757" s="10"/>
      <c r="D1757" s="244"/>
      <c r="E1757" s="244"/>
      <c r="F1757" s="9"/>
    </row>
    <row r="1758" spans="1:6" x14ac:dyDescent="0.25">
      <c r="A1758" s="1"/>
      <c r="B1758" s="243"/>
      <c r="C1758" s="10"/>
      <c r="D1758" s="244"/>
      <c r="E1758" s="244"/>
      <c r="F1758" s="9"/>
    </row>
    <row r="1759" spans="1:6" x14ac:dyDescent="0.25">
      <c r="A1759" s="1"/>
      <c r="B1759" s="243"/>
      <c r="C1759" s="10"/>
      <c r="D1759" s="244"/>
      <c r="E1759" s="244"/>
      <c r="F1759" s="9"/>
    </row>
    <row r="1760" spans="1:6" x14ac:dyDescent="0.25">
      <c r="A1760" s="1"/>
      <c r="B1760" s="243"/>
      <c r="C1760" s="10"/>
      <c r="D1760" s="244"/>
      <c r="E1760" s="244"/>
      <c r="F1760" s="9"/>
    </row>
    <row r="1761" spans="1:6" x14ac:dyDescent="0.25">
      <c r="A1761" s="1"/>
      <c r="B1761" s="243"/>
      <c r="C1761" s="10"/>
      <c r="D1761" s="244"/>
      <c r="E1761" s="244"/>
      <c r="F1761" s="9"/>
    </row>
    <row r="1762" spans="1:6" x14ac:dyDescent="0.25">
      <c r="A1762" s="1"/>
      <c r="B1762" s="243"/>
      <c r="C1762" s="10"/>
      <c r="D1762" s="244"/>
      <c r="E1762" s="244"/>
      <c r="F1762" s="9"/>
    </row>
    <row r="1763" spans="1:6" x14ac:dyDescent="0.25">
      <c r="A1763" s="1"/>
      <c r="B1763" s="243"/>
      <c r="C1763" s="10"/>
      <c r="D1763" s="244"/>
      <c r="E1763" s="244"/>
      <c r="F1763" s="9"/>
    </row>
    <row r="1764" spans="1:6" x14ac:dyDescent="0.25">
      <c r="A1764" s="1"/>
      <c r="B1764" s="243"/>
      <c r="C1764" s="10"/>
      <c r="D1764" s="244"/>
      <c r="E1764" s="244"/>
      <c r="F1764" s="9"/>
    </row>
    <row r="1765" spans="1:6" x14ac:dyDescent="0.25">
      <c r="A1765" s="1"/>
      <c r="B1765" s="243"/>
      <c r="C1765" s="10"/>
      <c r="D1765" s="244"/>
      <c r="E1765" s="244"/>
      <c r="F1765" s="9"/>
    </row>
    <row r="1766" spans="1:6" x14ac:dyDescent="0.25">
      <c r="A1766" s="1"/>
      <c r="B1766" s="243"/>
      <c r="C1766" s="10"/>
      <c r="D1766" s="244"/>
      <c r="E1766" s="244"/>
      <c r="F1766" s="9"/>
    </row>
    <row r="1767" spans="1:6" x14ac:dyDescent="0.25">
      <c r="A1767" s="1"/>
      <c r="B1767" s="243"/>
      <c r="C1767" s="10"/>
      <c r="D1767" s="244"/>
      <c r="E1767" s="244"/>
      <c r="F1767" s="9"/>
    </row>
    <row r="1768" spans="1:6" x14ac:dyDescent="0.25">
      <c r="A1768" s="1"/>
      <c r="B1768" s="243"/>
      <c r="C1768" s="10"/>
      <c r="D1768" s="244"/>
      <c r="E1768" s="244"/>
      <c r="F1768" s="9"/>
    </row>
    <row r="1769" spans="1:6" x14ac:dyDescent="0.25">
      <c r="A1769" s="1"/>
      <c r="B1769" s="243"/>
      <c r="C1769" s="10"/>
      <c r="D1769" s="244"/>
      <c r="E1769" s="244"/>
      <c r="F1769" s="9"/>
    </row>
    <row r="1770" spans="1:6" x14ac:dyDescent="0.25">
      <c r="A1770" s="1"/>
      <c r="B1770" s="243"/>
      <c r="C1770" s="10"/>
      <c r="D1770" s="244"/>
      <c r="E1770" s="244"/>
      <c r="F1770" s="9"/>
    </row>
    <row r="1771" spans="1:6" x14ac:dyDescent="0.25">
      <c r="A1771" s="1"/>
      <c r="B1771" s="243"/>
      <c r="C1771" s="10"/>
      <c r="D1771" s="244"/>
      <c r="E1771" s="244"/>
      <c r="F1771" s="9"/>
    </row>
    <row r="1772" spans="1:6" x14ac:dyDescent="0.25">
      <c r="A1772" s="1"/>
      <c r="B1772" s="243"/>
      <c r="C1772" s="10"/>
      <c r="D1772" s="244"/>
      <c r="E1772" s="244"/>
      <c r="F1772" s="9"/>
    </row>
    <row r="1773" spans="1:6" x14ac:dyDescent="0.25">
      <c r="A1773" s="1"/>
      <c r="B1773" s="243"/>
      <c r="C1773" s="10"/>
      <c r="D1773" s="244"/>
      <c r="E1773" s="244"/>
      <c r="F1773" s="9"/>
    </row>
    <row r="1774" spans="1:6" x14ac:dyDescent="0.25">
      <c r="A1774" s="1"/>
      <c r="B1774" s="243"/>
      <c r="C1774" s="10"/>
      <c r="D1774" s="244"/>
      <c r="E1774" s="244"/>
      <c r="F1774" s="9"/>
    </row>
    <row r="1775" spans="1:6" x14ac:dyDescent="0.25">
      <c r="A1775" s="1"/>
      <c r="B1775" s="243"/>
      <c r="C1775" s="10"/>
      <c r="D1775" s="244"/>
      <c r="E1775" s="244"/>
      <c r="F1775" s="9"/>
    </row>
    <row r="1776" spans="1:6" x14ac:dyDescent="0.25">
      <c r="A1776" s="1"/>
      <c r="B1776" s="243"/>
      <c r="C1776" s="10"/>
      <c r="D1776" s="244"/>
      <c r="E1776" s="244"/>
      <c r="F1776" s="9"/>
    </row>
    <row r="1777" spans="1:6" x14ac:dyDescent="0.25">
      <c r="A1777" s="1"/>
      <c r="B1777" s="243"/>
      <c r="C1777" s="10"/>
      <c r="D1777" s="244"/>
      <c r="E1777" s="244"/>
      <c r="F1777" s="9"/>
    </row>
    <row r="1778" spans="1:6" x14ac:dyDescent="0.25">
      <c r="A1778" s="1"/>
      <c r="B1778" s="243"/>
      <c r="C1778" s="10"/>
      <c r="D1778" s="244"/>
      <c r="E1778" s="244"/>
      <c r="F1778" s="9"/>
    </row>
    <row r="1779" spans="1:6" x14ac:dyDescent="0.25">
      <c r="A1779" s="1"/>
      <c r="B1779" s="243"/>
      <c r="C1779" s="10"/>
      <c r="D1779" s="244"/>
      <c r="E1779" s="244"/>
      <c r="F1779" s="9"/>
    </row>
    <row r="1780" spans="1:6" x14ac:dyDescent="0.25">
      <c r="A1780" s="1"/>
      <c r="B1780" s="243"/>
      <c r="C1780" s="10"/>
      <c r="D1780" s="244"/>
      <c r="E1780" s="244"/>
      <c r="F1780" s="9"/>
    </row>
    <row r="1781" spans="1:6" x14ac:dyDescent="0.25">
      <c r="A1781" s="1"/>
      <c r="B1781" s="243"/>
      <c r="C1781" s="10"/>
      <c r="D1781" s="244"/>
      <c r="E1781" s="244"/>
      <c r="F1781" s="9"/>
    </row>
    <row r="1782" spans="1:6" x14ac:dyDescent="0.25">
      <c r="A1782" s="1"/>
      <c r="B1782" s="243"/>
      <c r="C1782" s="10"/>
      <c r="D1782" s="244"/>
      <c r="E1782" s="244"/>
      <c r="F1782" s="9"/>
    </row>
    <row r="1783" spans="1:6" x14ac:dyDescent="0.25">
      <c r="A1783" s="1"/>
      <c r="B1783" s="243"/>
      <c r="C1783" s="10"/>
      <c r="D1783" s="244"/>
      <c r="E1783" s="244"/>
      <c r="F1783" s="9"/>
    </row>
    <row r="1784" spans="1:6" x14ac:dyDescent="0.25">
      <c r="A1784" s="1"/>
      <c r="B1784" s="243"/>
      <c r="C1784" s="10"/>
      <c r="D1784" s="244"/>
      <c r="E1784" s="244"/>
      <c r="F1784" s="9"/>
    </row>
    <row r="1785" spans="1:6" x14ac:dyDescent="0.25">
      <c r="A1785" s="1"/>
      <c r="B1785" s="243"/>
      <c r="C1785" s="10"/>
      <c r="D1785" s="244"/>
      <c r="E1785" s="244"/>
      <c r="F1785" s="9"/>
    </row>
    <row r="1786" spans="1:6" x14ac:dyDescent="0.25">
      <c r="A1786" s="1"/>
      <c r="B1786" s="243"/>
      <c r="C1786" s="10"/>
      <c r="D1786" s="244"/>
      <c r="E1786" s="244"/>
      <c r="F1786" s="9"/>
    </row>
    <row r="1787" spans="1:6" x14ac:dyDescent="0.25">
      <c r="A1787" s="1"/>
      <c r="B1787" s="243"/>
      <c r="C1787" s="10"/>
      <c r="D1787" s="244"/>
      <c r="E1787" s="244"/>
      <c r="F1787" s="9"/>
    </row>
    <row r="1788" spans="1:6" x14ac:dyDescent="0.25">
      <c r="A1788" s="1"/>
      <c r="B1788" s="243"/>
      <c r="C1788" s="10"/>
      <c r="D1788" s="244"/>
      <c r="E1788" s="244"/>
      <c r="F1788" s="9"/>
    </row>
    <row r="1789" spans="1:6" x14ac:dyDescent="0.25">
      <c r="A1789" s="1"/>
      <c r="B1789" s="243"/>
      <c r="C1789" s="10"/>
      <c r="D1789" s="244"/>
      <c r="E1789" s="244"/>
      <c r="F1789" s="9"/>
    </row>
    <row r="1790" spans="1:6" x14ac:dyDescent="0.25">
      <c r="A1790" s="1"/>
      <c r="B1790" s="243"/>
      <c r="C1790" s="10"/>
      <c r="D1790" s="244"/>
      <c r="E1790" s="244"/>
      <c r="F1790" s="9"/>
    </row>
    <row r="1791" spans="1:6" x14ac:dyDescent="0.25">
      <c r="A1791" s="1"/>
      <c r="B1791" s="243"/>
      <c r="C1791" s="10"/>
      <c r="D1791" s="244"/>
      <c r="E1791" s="244"/>
      <c r="F1791" s="9"/>
    </row>
    <row r="1792" spans="1:6" x14ac:dyDescent="0.25">
      <c r="A1792" s="1"/>
      <c r="B1792" s="243"/>
      <c r="C1792" s="10"/>
      <c r="D1792" s="244"/>
      <c r="E1792" s="244"/>
      <c r="F1792" s="9"/>
    </row>
    <row r="1793" spans="1:6" x14ac:dyDescent="0.25">
      <c r="A1793" s="1"/>
      <c r="B1793" s="243"/>
      <c r="C1793" s="10"/>
      <c r="D1793" s="244"/>
      <c r="E1793" s="244"/>
      <c r="F1793" s="9"/>
    </row>
    <row r="1794" spans="1:6" x14ac:dyDescent="0.25">
      <c r="A1794" s="1"/>
      <c r="B1794" s="243"/>
      <c r="C1794" s="10"/>
      <c r="D1794" s="244"/>
      <c r="E1794" s="244"/>
      <c r="F1794" s="9"/>
    </row>
    <row r="1795" spans="1:6" x14ac:dyDescent="0.25">
      <c r="A1795" s="1"/>
      <c r="B1795" s="243"/>
      <c r="C1795" s="10"/>
      <c r="D1795" s="244"/>
      <c r="E1795" s="244"/>
      <c r="F1795" s="9"/>
    </row>
    <row r="1796" spans="1:6" x14ac:dyDescent="0.25">
      <c r="A1796" s="1"/>
      <c r="B1796" s="243"/>
      <c r="C1796" s="10"/>
      <c r="D1796" s="244"/>
      <c r="E1796" s="244"/>
      <c r="F1796" s="9"/>
    </row>
    <row r="1797" spans="1:6" x14ac:dyDescent="0.25">
      <c r="A1797" s="1"/>
      <c r="B1797" s="243"/>
      <c r="C1797" s="10"/>
      <c r="D1797" s="244"/>
      <c r="E1797" s="244"/>
      <c r="F1797" s="9"/>
    </row>
    <row r="1798" spans="1:6" x14ac:dyDescent="0.25">
      <c r="A1798" s="1"/>
      <c r="B1798" s="243"/>
      <c r="C1798" s="10"/>
      <c r="D1798" s="244"/>
      <c r="E1798" s="244"/>
      <c r="F1798" s="9"/>
    </row>
    <row r="1799" spans="1:6" x14ac:dyDescent="0.25">
      <c r="A1799" s="1"/>
      <c r="B1799" s="243"/>
      <c r="C1799" s="10"/>
      <c r="D1799" s="244"/>
      <c r="E1799" s="244"/>
      <c r="F1799" s="9"/>
    </row>
    <row r="1800" spans="1:6" x14ac:dyDescent="0.25">
      <c r="A1800" s="1"/>
      <c r="B1800" s="243"/>
      <c r="C1800" s="10"/>
      <c r="D1800" s="244"/>
      <c r="E1800" s="244"/>
      <c r="F1800" s="9"/>
    </row>
    <row r="1801" spans="1:6" x14ac:dyDescent="0.25">
      <c r="A1801" s="1"/>
      <c r="B1801" s="243"/>
      <c r="C1801" s="10"/>
      <c r="D1801" s="244"/>
      <c r="E1801" s="244"/>
      <c r="F1801" s="9"/>
    </row>
    <row r="1802" spans="1:6" x14ac:dyDescent="0.25">
      <c r="A1802" s="1"/>
      <c r="B1802" s="243"/>
      <c r="C1802" s="10"/>
      <c r="D1802" s="244"/>
      <c r="E1802" s="244"/>
      <c r="F1802" s="9"/>
    </row>
    <row r="1803" spans="1:6" x14ac:dyDescent="0.25">
      <c r="A1803" s="1"/>
      <c r="B1803" s="243"/>
      <c r="C1803" s="10"/>
      <c r="D1803" s="244"/>
      <c r="E1803" s="244"/>
      <c r="F1803" s="9"/>
    </row>
    <row r="1804" spans="1:6" x14ac:dyDescent="0.25">
      <c r="A1804" s="1"/>
      <c r="B1804" s="243"/>
      <c r="C1804" s="10"/>
      <c r="D1804" s="244"/>
      <c r="E1804" s="244"/>
      <c r="F1804" s="9"/>
    </row>
    <row r="1805" spans="1:6" x14ac:dyDescent="0.25">
      <c r="A1805" s="1"/>
      <c r="B1805" s="243"/>
      <c r="C1805" s="10"/>
      <c r="D1805" s="244"/>
      <c r="E1805" s="244"/>
      <c r="F1805" s="9"/>
    </row>
    <row r="1806" spans="1:6" x14ac:dyDescent="0.25">
      <c r="A1806" s="1"/>
      <c r="B1806" s="243"/>
      <c r="C1806" s="10"/>
      <c r="D1806" s="244"/>
      <c r="E1806" s="244"/>
      <c r="F1806" s="9"/>
    </row>
    <row r="1807" spans="1:6" x14ac:dyDescent="0.25">
      <c r="A1807" s="1"/>
      <c r="B1807" s="243"/>
      <c r="C1807" s="10"/>
      <c r="D1807" s="244"/>
      <c r="E1807" s="244"/>
      <c r="F1807" s="9"/>
    </row>
    <row r="1808" spans="1:6" x14ac:dyDescent="0.25">
      <c r="A1808" s="1"/>
      <c r="B1808" s="243"/>
      <c r="C1808" s="10"/>
      <c r="D1808" s="244"/>
      <c r="E1808" s="244"/>
      <c r="F1808" s="9"/>
    </row>
    <row r="1809" spans="1:6" x14ac:dyDescent="0.25">
      <c r="A1809" s="1"/>
      <c r="B1809" s="243"/>
      <c r="C1809" s="10"/>
      <c r="D1809" s="244"/>
      <c r="E1809" s="244"/>
      <c r="F1809" s="9"/>
    </row>
    <row r="1810" spans="1:6" x14ac:dyDescent="0.25">
      <c r="A1810" s="1"/>
      <c r="B1810" s="243"/>
      <c r="C1810" s="10"/>
      <c r="D1810" s="244"/>
      <c r="E1810" s="244"/>
      <c r="F1810" s="9"/>
    </row>
    <row r="1811" spans="1:6" x14ac:dyDescent="0.25">
      <c r="A1811" s="1"/>
      <c r="B1811" s="243"/>
      <c r="C1811" s="10"/>
      <c r="D1811" s="244"/>
      <c r="E1811" s="244"/>
      <c r="F1811" s="9"/>
    </row>
    <row r="1812" spans="1:6" x14ac:dyDescent="0.25">
      <c r="A1812" s="1"/>
      <c r="B1812" s="243"/>
      <c r="C1812" s="10"/>
      <c r="D1812" s="244"/>
      <c r="E1812" s="244"/>
      <c r="F1812" s="9"/>
    </row>
    <row r="1813" spans="1:6" x14ac:dyDescent="0.25">
      <c r="A1813" s="1"/>
      <c r="B1813" s="243"/>
      <c r="C1813" s="10"/>
      <c r="D1813" s="244"/>
      <c r="E1813" s="244"/>
      <c r="F1813" s="9"/>
    </row>
    <row r="1814" spans="1:6" x14ac:dyDescent="0.25">
      <c r="A1814" s="1"/>
      <c r="B1814" s="243"/>
      <c r="C1814" s="10"/>
      <c r="D1814" s="244"/>
      <c r="E1814" s="244"/>
      <c r="F1814" s="9"/>
    </row>
    <row r="1815" spans="1:6" x14ac:dyDescent="0.25">
      <c r="A1815" s="1"/>
      <c r="B1815" s="243"/>
      <c r="C1815" s="10"/>
      <c r="D1815" s="244"/>
      <c r="E1815" s="244"/>
      <c r="F1815" s="9"/>
    </row>
    <row r="1816" spans="1:6" x14ac:dyDescent="0.25">
      <c r="A1816" s="1"/>
      <c r="B1816" s="243"/>
      <c r="C1816" s="10"/>
      <c r="D1816" s="244"/>
      <c r="E1816" s="244"/>
      <c r="F1816" s="9"/>
    </row>
    <row r="1817" spans="1:6" x14ac:dyDescent="0.25">
      <c r="A1817" s="1"/>
      <c r="B1817" s="243"/>
      <c r="C1817" s="10"/>
      <c r="D1817" s="244"/>
      <c r="E1817" s="244"/>
      <c r="F1817" s="9"/>
    </row>
    <row r="1818" spans="1:6" x14ac:dyDescent="0.25">
      <c r="A1818" s="1"/>
      <c r="B1818" s="243"/>
      <c r="C1818" s="10"/>
      <c r="D1818" s="244"/>
      <c r="E1818" s="244"/>
      <c r="F1818" s="9"/>
    </row>
    <row r="1819" spans="1:6" x14ac:dyDescent="0.25">
      <c r="A1819" s="1"/>
      <c r="B1819" s="243"/>
      <c r="C1819" s="10"/>
      <c r="D1819" s="244"/>
      <c r="E1819" s="244"/>
      <c r="F1819" s="9"/>
    </row>
    <row r="1820" spans="1:6" x14ac:dyDescent="0.25">
      <c r="A1820" s="1"/>
      <c r="B1820" s="243"/>
      <c r="C1820" s="10"/>
      <c r="D1820" s="244"/>
      <c r="E1820" s="244"/>
      <c r="F1820" s="9"/>
    </row>
    <row r="1821" spans="1:6" x14ac:dyDescent="0.25">
      <c r="A1821" s="1"/>
      <c r="B1821" s="243"/>
      <c r="C1821" s="10"/>
      <c r="D1821" s="244"/>
      <c r="E1821" s="244"/>
      <c r="F1821" s="9"/>
    </row>
    <row r="1822" spans="1:6" x14ac:dyDescent="0.25">
      <c r="A1822" s="1"/>
      <c r="B1822" s="243"/>
      <c r="C1822" s="10"/>
      <c r="D1822" s="244"/>
      <c r="E1822" s="244"/>
      <c r="F1822" s="9"/>
    </row>
    <row r="1823" spans="1:6" x14ac:dyDescent="0.25">
      <c r="A1823" s="1"/>
      <c r="B1823" s="243"/>
      <c r="C1823" s="10"/>
      <c r="D1823" s="244"/>
      <c r="E1823" s="244"/>
      <c r="F1823" s="9"/>
    </row>
    <row r="1824" spans="1:6" x14ac:dyDescent="0.25">
      <c r="A1824" s="1"/>
      <c r="B1824" s="243"/>
      <c r="C1824" s="10"/>
      <c r="D1824" s="244"/>
      <c r="E1824" s="244"/>
      <c r="F1824" s="9"/>
    </row>
    <row r="1825" spans="1:6" x14ac:dyDescent="0.25">
      <c r="A1825" s="1"/>
      <c r="B1825" s="243"/>
      <c r="C1825" s="10"/>
      <c r="D1825" s="244"/>
      <c r="E1825" s="244"/>
      <c r="F1825" s="9"/>
    </row>
    <row r="1826" spans="1:6" x14ac:dyDescent="0.25">
      <c r="A1826" s="1"/>
      <c r="B1826" s="243"/>
      <c r="C1826" s="10"/>
      <c r="D1826" s="244"/>
      <c r="E1826" s="244"/>
      <c r="F1826" s="9"/>
    </row>
    <row r="1827" spans="1:6" x14ac:dyDescent="0.25">
      <c r="A1827" s="1"/>
      <c r="B1827" s="243"/>
      <c r="C1827" s="10"/>
      <c r="D1827" s="244"/>
      <c r="E1827" s="244"/>
      <c r="F1827" s="9"/>
    </row>
    <row r="1828" spans="1:6" x14ac:dyDescent="0.25">
      <c r="A1828" s="1"/>
      <c r="B1828" s="243"/>
      <c r="C1828" s="10"/>
      <c r="D1828" s="244"/>
      <c r="E1828" s="244"/>
      <c r="F1828" s="9"/>
    </row>
    <row r="1829" spans="1:6" x14ac:dyDescent="0.25">
      <c r="A1829" s="1"/>
      <c r="B1829" s="243"/>
      <c r="C1829" s="10"/>
      <c r="D1829" s="244"/>
      <c r="E1829" s="244"/>
      <c r="F1829" s="9"/>
    </row>
    <row r="1830" spans="1:6" x14ac:dyDescent="0.25">
      <c r="A1830" s="1"/>
      <c r="B1830" s="243"/>
      <c r="C1830" s="10"/>
      <c r="D1830" s="244"/>
      <c r="E1830" s="244"/>
      <c r="F1830" s="9"/>
    </row>
    <row r="1831" spans="1:6" x14ac:dyDescent="0.25">
      <c r="A1831" s="1"/>
      <c r="B1831" s="243"/>
      <c r="C1831" s="10"/>
      <c r="D1831" s="244"/>
      <c r="E1831" s="244"/>
      <c r="F1831" s="9"/>
    </row>
    <row r="1832" spans="1:6" x14ac:dyDescent="0.25">
      <c r="A1832" s="1"/>
      <c r="B1832" s="243"/>
      <c r="C1832" s="10"/>
      <c r="D1832" s="244"/>
      <c r="E1832" s="244"/>
      <c r="F1832" s="9"/>
    </row>
    <row r="1833" spans="1:6" x14ac:dyDescent="0.25">
      <c r="A1833" s="1"/>
      <c r="B1833" s="243"/>
      <c r="C1833" s="10"/>
      <c r="D1833" s="244"/>
      <c r="E1833" s="244"/>
      <c r="F1833" s="9"/>
    </row>
    <row r="1834" spans="1:6" x14ac:dyDescent="0.25">
      <c r="A1834" s="1"/>
      <c r="B1834" s="243"/>
      <c r="C1834" s="10"/>
      <c r="D1834" s="244"/>
      <c r="E1834" s="244"/>
      <c r="F1834" s="9"/>
    </row>
    <row r="1835" spans="1:6" x14ac:dyDescent="0.25">
      <c r="A1835" s="1"/>
      <c r="B1835" s="243"/>
      <c r="C1835" s="10"/>
      <c r="D1835" s="244"/>
      <c r="E1835" s="244"/>
      <c r="F1835" s="9"/>
    </row>
    <row r="1836" spans="1:6" x14ac:dyDescent="0.25">
      <c r="A1836" s="1"/>
      <c r="B1836" s="243"/>
      <c r="C1836" s="10"/>
      <c r="D1836" s="244"/>
      <c r="E1836" s="244"/>
      <c r="F1836" s="9"/>
    </row>
    <row r="1837" spans="1:6" x14ac:dyDescent="0.25">
      <c r="A1837" s="1"/>
      <c r="B1837" s="243"/>
      <c r="C1837" s="10"/>
      <c r="D1837" s="244"/>
      <c r="E1837" s="244"/>
      <c r="F1837" s="9"/>
    </row>
    <row r="1838" spans="1:6" x14ac:dyDescent="0.25">
      <c r="A1838" s="1"/>
      <c r="B1838" s="243"/>
      <c r="C1838" s="10"/>
      <c r="D1838" s="244"/>
      <c r="E1838" s="244"/>
      <c r="F1838" s="9"/>
    </row>
    <row r="1839" spans="1:6" x14ac:dyDescent="0.25">
      <c r="A1839" s="1"/>
      <c r="B1839" s="243"/>
      <c r="C1839" s="10"/>
      <c r="D1839" s="244"/>
      <c r="E1839" s="244"/>
      <c r="F1839" s="9"/>
    </row>
    <row r="1840" spans="1:6" x14ac:dyDescent="0.25">
      <c r="A1840" s="1"/>
      <c r="B1840" s="243"/>
      <c r="C1840" s="10"/>
      <c r="D1840" s="244"/>
      <c r="E1840" s="244"/>
      <c r="F1840" s="9"/>
    </row>
    <row r="1841" spans="1:6" x14ac:dyDescent="0.25">
      <c r="A1841" s="1"/>
      <c r="B1841" s="243"/>
      <c r="C1841" s="10"/>
      <c r="D1841" s="244"/>
      <c r="E1841" s="244"/>
      <c r="F1841" s="9"/>
    </row>
    <row r="1842" spans="1:6" x14ac:dyDescent="0.25">
      <c r="A1842" s="1"/>
      <c r="B1842" s="243"/>
      <c r="C1842" s="10"/>
      <c r="D1842" s="244"/>
      <c r="E1842" s="244"/>
      <c r="F1842" s="9"/>
    </row>
    <row r="1843" spans="1:6" x14ac:dyDescent="0.25">
      <c r="A1843" s="1"/>
      <c r="B1843" s="243"/>
      <c r="C1843" s="10"/>
      <c r="D1843" s="244"/>
      <c r="E1843" s="244"/>
      <c r="F1843" s="9"/>
    </row>
    <row r="1844" spans="1:6" x14ac:dyDescent="0.25">
      <c r="A1844" s="1"/>
      <c r="B1844" s="243"/>
      <c r="C1844" s="10"/>
      <c r="D1844" s="244"/>
      <c r="E1844" s="244"/>
      <c r="F1844" s="9"/>
    </row>
    <row r="1845" spans="1:6" x14ac:dyDescent="0.25">
      <c r="A1845" s="1"/>
      <c r="B1845" s="243"/>
      <c r="C1845" s="10"/>
      <c r="D1845" s="244"/>
      <c r="E1845" s="244"/>
      <c r="F1845" s="9"/>
    </row>
    <row r="1846" spans="1:6" x14ac:dyDescent="0.25">
      <c r="A1846" s="1"/>
      <c r="B1846" s="243"/>
      <c r="C1846" s="10"/>
      <c r="D1846" s="244"/>
      <c r="E1846" s="244"/>
      <c r="F1846" s="9"/>
    </row>
    <row r="1847" spans="1:6" x14ac:dyDescent="0.25">
      <c r="A1847" s="1"/>
      <c r="B1847" s="243"/>
      <c r="C1847" s="10"/>
      <c r="D1847" s="244"/>
      <c r="E1847" s="244"/>
      <c r="F1847" s="9"/>
    </row>
    <row r="1848" spans="1:6" x14ac:dyDescent="0.25">
      <c r="A1848" s="1"/>
      <c r="B1848" s="243"/>
      <c r="C1848" s="10"/>
      <c r="D1848" s="244"/>
      <c r="E1848" s="244"/>
      <c r="F1848" s="9"/>
    </row>
    <row r="1849" spans="1:6" x14ac:dyDescent="0.25">
      <c r="A1849" s="1"/>
      <c r="B1849" s="243"/>
      <c r="C1849" s="10"/>
      <c r="D1849" s="244"/>
      <c r="E1849" s="244"/>
      <c r="F1849" s="9"/>
    </row>
    <row r="1850" spans="1:6" x14ac:dyDescent="0.25">
      <c r="A1850" s="1"/>
      <c r="B1850" s="243"/>
      <c r="C1850" s="10"/>
      <c r="D1850" s="244"/>
      <c r="E1850" s="244"/>
      <c r="F1850" s="9"/>
    </row>
    <row r="1851" spans="1:6" x14ac:dyDescent="0.25">
      <c r="A1851" s="1"/>
      <c r="B1851" s="243"/>
      <c r="C1851" s="10"/>
      <c r="D1851" s="244"/>
      <c r="E1851" s="244"/>
      <c r="F1851" s="9"/>
    </row>
    <row r="1852" spans="1:6" x14ac:dyDescent="0.25">
      <c r="A1852" s="1"/>
      <c r="B1852" s="243"/>
      <c r="C1852" s="10"/>
      <c r="D1852" s="244"/>
      <c r="E1852" s="244"/>
      <c r="F1852" s="9"/>
    </row>
    <row r="1853" spans="1:6" x14ac:dyDescent="0.25">
      <c r="A1853" s="1"/>
      <c r="B1853" s="243"/>
      <c r="C1853" s="10"/>
      <c r="D1853" s="244"/>
      <c r="E1853" s="244"/>
      <c r="F1853" s="9"/>
    </row>
    <row r="1854" spans="1:6" x14ac:dyDescent="0.25">
      <c r="A1854" s="1"/>
      <c r="B1854" s="243"/>
      <c r="C1854" s="10"/>
      <c r="D1854" s="244"/>
      <c r="E1854" s="244"/>
      <c r="F1854" s="9"/>
    </row>
    <row r="1855" spans="1:6" x14ac:dyDescent="0.25">
      <c r="A1855" s="1"/>
      <c r="B1855" s="243"/>
      <c r="C1855" s="10"/>
      <c r="D1855" s="244"/>
      <c r="E1855" s="244"/>
      <c r="F1855" s="9"/>
    </row>
    <row r="1856" spans="1:6" x14ac:dyDescent="0.25">
      <c r="A1856" s="1"/>
      <c r="B1856" s="243"/>
      <c r="C1856" s="10"/>
      <c r="D1856" s="244"/>
      <c r="E1856" s="244"/>
      <c r="F1856" s="9"/>
    </row>
    <row r="1857" spans="1:6" x14ac:dyDescent="0.25">
      <c r="A1857" s="1"/>
      <c r="B1857" s="243"/>
      <c r="C1857" s="10"/>
      <c r="D1857" s="244"/>
      <c r="E1857" s="244"/>
      <c r="F1857" s="9"/>
    </row>
    <row r="1858" spans="1:6" x14ac:dyDescent="0.25">
      <c r="A1858" s="1"/>
      <c r="B1858" s="243"/>
      <c r="C1858" s="10"/>
      <c r="D1858" s="244"/>
      <c r="E1858" s="244"/>
      <c r="F1858" s="9"/>
    </row>
    <row r="1859" spans="1:6" x14ac:dyDescent="0.25">
      <c r="A1859" s="1"/>
      <c r="B1859" s="243"/>
      <c r="C1859" s="10"/>
      <c r="D1859" s="244"/>
      <c r="E1859" s="244"/>
      <c r="F1859" s="9"/>
    </row>
    <row r="1860" spans="1:6" x14ac:dyDescent="0.25">
      <c r="A1860" s="1"/>
      <c r="B1860" s="243"/>
      <c r="C1860" s="10"/>
      <c r="D1860" s="244"/>
      <c r="E1860" s="244"/>
      <c r="F1860" s="9"/>
    </row>
    <row r="1861" spans="1:6" x14ac:dyDescent="0.25">
      <c r="A1861" s="1"/>
      <c r="B1861" s="243"/>
      <c r="C1861" s="10"/>
      <c r="D1861" s="244"/>
      <c r="E1861" s="244"/>
      <c r="F1861" s="9"/>
    </row>
    <row r="1862" spans="1:6" x14ac:dyDescent="0.25">
      <c r="A1862" s="1"/>
      <c r="B1862" s="243"/>
      <c r="C1862" s="10"/>
      <c r="D1862" s="244"/>
      <c r="E1862" s="244"/>
      <c r="F1862" s="9"/>
    </row>
    <row r="1863" spans="1:6" x14ac:dyDescent="0.25">
      <c r="A1863" s="1"/>
      <c r="B1863" s="243"/>
      <c r="C1863" s="10"/>
      <c r="D1863" s="244"/>
      <c r="E1863" s="244"/>
      <c r="F1863" s="9"/>
    </row>
    <row r="1864" spans="1:6" x14ac:dyDescent="0.25">
      <c r="A1864" s="1"/>
      <c r="B1864" s="243"/>
      <c r="C1864" s="10"/>
      <c r="D1864" s="244"/>
      <c r="E1864" s="244"/>
      <c r="F1864" s="9"/>
    </row>
    <row r="1865" spans="1:6" x14ac:dyDescent="0.25">
      <c r="A1865" s="1"/>
      <c r="B1865" s="243"/>
      <c r="C1865" s="10"/>
      <c r="D1865" s="244"/>
      <c r="E1865" s="244"/>
      <c r="F1865" s="9"/>
    </row>
    <row r="1866" spans="1:6" x14ac:dyDescent="0.25">
      <c r="A1866" s="1"/>
      <c r="B1866" s="243"/>
      <c r="C1866" s="10"/>
      <c r="D1866" s="244"/>
      <c r="E1866" s="244"/>
      <c r="F1866" s="9"/>
    </row>
    <row r="1867" spans="1:6" x14ac:dyDescent="0.25">
      <c r="A1867" s="1"/>
      <c r="B1867" s="243"/>
      <c r="C1867" s="10"/>
      <c r="D1867" s="244"/>
      <c r="E1867" s="244"/>
      <c r="F1867" s="9"/>
    </row>
    <row r="1868" spans="1:6" x14ac:dyDescent="0.25">
      <c r="A1868" s="1"/>
      <c r="B1868" s="243"/>
      <c r="C1868" s="10"/>
      <c r="D1868" s="244"/>
      <c r="E1868" s="244"/>
      <c r="F1868" s="9"/>
    </row>
    <row r="1869" spans="1:6" x14ac:dyDescent="0.25">
      <c r="A1869" s="1"/>
      <c r="B1869" s="243"/>
      <c r="C1869" s="10"/>
      <c r="D1869" s="244"/>
      <c r="E1869" s="244"/>
      <c r="F1869" s="9"/>
    </row>
    <row r="1870" spans="1:6" x14ac:dyDescent="0.25">
      <c r="A1870" s="1"/>
      <c r="B1870" s="243"/>
      <c r="C1870" s="10"/>
      <c r="D1870" s="244"/>
      <c r="E1870" s="244"/>
      <c r="F1870" s="9"/>
    </row>
    <row r="1871" spans="1:6" x14ac:dyDescent="0.25">
      <c r="A1871" s="1"/>
      <c r="B1871" s="243"/>
      <c r="C1871" s="10"/>
      <c r="D1871" s="244"/>
      <c r="E1871" s="244"/>
      <c r="F1871" s="9"/>
    </row>
    <row r="1872" spans="1:6" x14ac:dyDescent="0.25">
      <c r="A1872" s="1"/>
      <c r="B1872" s="243"/>
      <c r="C1872" s="10"/>
      <c r="D1872" s="244"/>
      <c r="E1872" s="244"/>
      <c r="F1872" s="9"/>
    </row>
    <row r="1873" spans="1:6" x14ac:dyDescent="0.25">
      <c r="A1873" s="1"/>
      <c r="B1873" s="243"/>
      <c r="C1873" s="10"/>
      <c r="D1873" s="244"/>
      <c r="E1873" s="244"/>
      <c r="F1873" s="9"/>
    </row>
    <row r="1874" spans="1:6" x14ac:dyDescent="0.25">
      <c r="A1874" s="1"/>
      <c r="B1874" s="243"/>
      <c r="C1874" s="10"/>
      <c r="D1874" s="244"/>
      <c r="E1874" s="244"/>
      <c r="F1874" s="9"/>
    </row>
    <row r="1875" spans="1:6" x14ac:dyDescent="0.25">
      <c r="A1875" s="1"/>
      <c r="B1875" s="243"/>
      <c r="C1875" s="10"/>
      <c r="D1875" s="244"/>
      <c r="E1875" s="244"/>
      <c r="F1875" s="9"/>
    </row>
    <row r="1876" spans="1:6" x14ac:dyDescent="0.25">
      <c r="A1876" s="1"/>
      <c r="B1876" s="243"/>
      <c r="C1876" s="10"/>
      <c r="D1876" s="244"/>
      <c r="E1876" s="244"/>
      <c r="F1876" s="9"/>
    </row>
    <row r="1877" spans="1:6" x14ac:dyDescent="0.25">
      <c r="A1877" s="1"/>
      <c r="B1877" s="243"/>
      <c r="C1877" s="10"/>
      <c r="D1877" s="244"/>
      <c r="E1877" s="244"/>
      <c r="F1877" s="9"/>
    </row>
    <row r="1878" spans="1:6" x14ac:dyDescent="0.25">
      <c r="A1878" s="1"/>
      <c r="B1878" s="243"/>
      <c r="C1878" s="10"/>
      <c r="D1878" s="244"/>
      <c r="E1878" s="244"/>
      <c r="F1878" s="9"/>
    </row>
    <row r="1879" spans="1:6" x14ac:dyDescent="0.25">
      <c r="A1879" s="1"/>
      <c r="B1879" s="243"/>
      <c r="C1879" s="10"/>
      <c r="D1879" s="244"/>
      <c r="E1879" s="244"/>
      <c r="F1879" s="9"/>
    </row>
    <row r="1880" spans="1:6" x14ac:dyDescent="0.25">
      <c r="A1880" s="1"/>
      <c r="B1880" s="243"/>
      <c r="C1880" s="10"/>
      <c r="D1880" s="244"/>
      <c r="E1880" s="244"/>
      <c r="F1880" s="9"/>
    </row>
    <row r="1881" spans="1:6" x14ac:dyDescent="0.25">
      <c r="A1881" s="1"/>
      <c r="B1881" s="243"/>
      <c r="C1881" s="10"/>
      <c r="D1881" s="244"/>
      <c r="E1881" s="244"/>
      <c r="F1881" s="9"/>
    </row>
    <row r="1882" spans="1:6" x14ac:dyDescent="0.25">
      <c r="A1882" s="1"/>
      <c r="B1882" s="243"/>
      <c r="C1882" s="10"/>
      <c r="D1882" s="244"/>
      <c r="E1882" s="244"/>
      <c r="F1882" s="9"/>
    </row>
    <row r="1883" spans="1:6" x14ac:dyDescent="0.25">
      <c r="A1883" s="1"/>
      <c r="B1883" s="243"/>
      <c r="C1883" s="10"/>
      <c r="D1883" s="244"/>
      <c r="E1883" s="244"/>
      <c r="F1883" s="9"/>
    </row>
    <row r="1884" spans="1:6" x14ac:dyDescent="0.25">
      <c r="A1884" s="1"/>
      <c r="B1884" s="243"/>
      <c r="C1884" s="10"/>
      <c r="D1884" s="244"/>
      <c r="E1884" s="244"/>
      <c r="F1884" s="9"/>
    </row>
    <row r="1885" spans="1:6" x14ac:dyDescent="0.25">
      <c r="A1885" s="1"/>
      <c r="B1885" s="243"/>
      <c r="C1885" s="10"/>
      <c r="D1885" s="244"/>
      <c r="E1885" s="244"/>
      <c r="F1885" s="9"/>
    </row>
    <row r="1886" spans="1:6" x14ac:dyDescent="0.25">
      <c r="A1886" s="1"/>
      <c r="B1886" s="243"/>
      <c r="C1886" s="10"/>
      <c r="D1886" s="244"/>
      <c r="E1886" s="244"/>
      <c r="F1886" s="9"/>
    </row>
    <row r="1887" spans="1:6" x14ac:dyDescent="0.25">
      <c r="A1887" s="1"/>
      <c r="B1887" s="243"/>
      <c r="C1887" s="10"/>
      <c r="D1887" s="244"/>
      <c r="E1887" s="244"/>
      <c r="F1887" s="9"/>
    </row>
    <row r="1888" spans="1:6" x14ac:dyDescent="0.25">
      <c r="A1888" s="1"/>
      <c r="B1888" s="243"/>
      <c r="C1888" s="10"/>
      <c r="D1888" s="244"/>
      <c r="E1888" s="244"/>
      <c r="F1888" s="9"/>
    </row>
    <row r="1889" spans="1:6" x14ac:dyDescent="0.25">
      <c r="A1889" s="1"/>
      <c r="B1889" s="243"/>
      <c r="C1889" s="10"/>
      <c r="D1889" s="244"/>
      <c r="E1889" s="244"/>
      <c r="F1889" s="9"/>
    </row>
    <row r="1890" spans="1:6" x14ac:dyDescent="0.25">
      <c r="A1890" s="1"/>
      <c r="B1890" s="243"/>
      <c r="C1890" s="10"/>
      <c r="D1890" s="244"/>
      <c r="E1890" s="244"/>
      <c r="F1890" s="9"/>
    </row>
    <row r="1891" spans="1:6" x14ac:dyDescent="0.25">
      <c r="A1891" s="1"/>
      <c r="B1891" s="243"/>
      <c r="C1891" s="10"/>
      <c r="D1891" s="244"/>
      <c r="E1891" s="244"/>
      <c r="F1891" s="9"/>
    </row>
    <row r="1892" spans="1:6" x14ac:dyDescent="0.25">
      <c r="A1892" s="1"/>
      <c r="B1892" s="243"/>
      <c r="C1892" s="10"/>
      <c r="D1892" s="244"/>
      <c r="E1892" s="244"/>
      <c r="F1892" s="9"/>
    </row>
    <row r="1893" spans="1:6" x14ac:dyDescent="0.25">
      <c r="A1893" s="1"/>
      <c r="B1893" s="243"/>
      <c r="C1893" s="10"/>
      <c r="D1893" s="244"/>
      <c r="E1893" s="244"/>
      <c r="F1893" s="9"/>
    </row>
    <row r="1894" spans="1:6" x14ac:dyDescent="0.25">
      <c r="A1894" s="1"/>
      <c r="B1894" s="243"/>
      <c r="C1894" s="10"/>
      <c r="D1894" s="244"/>
      <c r="E1894" s="244"/>
      <c r="F1894" s="9"/>
    </row>
    <row r="1895" spans="1:6" x14ac:dyDescent="0.25">
      <c r="A1895" s="1"/>
      <c r="B1895" s="243"/>
      <c r="C1895" s="10"/>
      <c r="D1895" s="244"/>
      <c r="E1895" s="244"/>
      <c r="F1895" s="9"/>
    </row>
    <row r="1896" spans="1:6" x14ac:dyDescent="0.25">
      <c r="A1896" s="1"/>
      <c r="B1896" s="243"/>
      <c r="C1896" s="10"/>
      <c r="D1896" s="244"/>
      <c r="E1896" s="244"/>
      <c r="F1896" s="9"/>
    </row>
    <row r="1897" spans="1:6" x14ac:dyDescent="0.25">
      <c r="A1897" s="1"/>
      <c r="B1897" s="243"/>
      <c r="C1897" s="10"/>
      <c r="D1897" s="244"/>
      <c r="E1897" s="244"/>
      <c r="F1897" s="9"/>
    </row>
    <row r="1898" spans="1:6" x14ac:dyDescent="0.25">
      <c r="A1898" s="1"/>
      <c r="B1898" s="243"/>
      <c r="C1898" s="10"/>
      <c r="D1898" s="244"/>
      <c r="E1898" s="244"/>
      <c r="F1898" s="9"/>
    </row>
    <row r="1899" spans="1:6" x14ac:dyDescent="0.25">
      <c r="A1899" s="1"/>
      <c r="B1899" s="243"/>
      <c r="C1899" s="10"/>
      <c r="D1899" s="244"/>
      <c r="E1899" s="244"/>
      <c r="F1899" s="9"/>
    </row>
    <row r="1900" spans="1:6" x14ac:dyDescent="0.25">
      <c r="A1900" s="1"/>
      <c r="B1900" s="243"/>
      <c r="C1900" s="10"/>
      <c r="D1900" s="244"/>
      <c r="E1900" s="244"/>
      <c r="F1900" s="9"/>
    </row>
    <row r="1901" spans="1:6" x14ac:dyDescent="0.25">
      <c r="A1901" s="1"/>
      <c r="B1901" s="243"/>
      <c r="C1901" s="10"/>
      <c r="D1901" s="244"/>
      <c r="E1901" s="244"/>
      <c r="F1901" s="9"/>
    </row>
    <row r="1902" spans="1:6" x14ac:dyDescent="0.25">
      <c r="A1902" s="1"/>
      <c r="B1902" s="243"/>
      <c r="C1902" s="10"/>
      <c r="D1902" s="244"/>
      <c r="E1902" s="244"/>
      <c r="F1902" s="9"/>
    </row>
    <row r="1903" spans="1:6" x14ac:dyDescent="0.25">
      <c r="A1903" s="1"/>
      <c r="B1903" s="243"/>
      <c r="C1903" s="10"/>
      <c r="D1903" s="244"/>
      <c r="E1903" s="244"/>
      <c r="F1903" s="9"/>
    </row>
    <row r="1904" spans="1:6" x14ac:dyDescent="0.25">
      <c r="A1904" s="1"/>
      <c r="B1904" s="243"/>
      <c r="C1904" s="10"/>
      <c r="D1904" s="244"/>
      <c r="E1904" s="244"/>
      <c r="F1904" s="9"/>
    </row>
    <row r="1905" spans="1:6" x14ac:dyDescent="0.25">
      <c r="A1905" s="1"/>
      <c r="B1905" s="243"/>
      <c r="C1905" s="10"/>
      <c r="D1905" s="244"/>
      <c r="E1905" s="244"/>
      <c r="F1905" s="9"/>
    </row>
    <row r="1906" spans="1:6" x14ac:dyDescent="0.25">
      <c r="A1906" s="1"/>
      <c r="B1906" s="243"/>
      <c r="C1906" s="10"/>
      <c r="D1906" s="244"/>
      <c r="E1906" s="244"/>
      <c r="F1906" s="9"/>
    </row>
    <row r="1907" spans="1:6" x14ac:dyDescent="0.25">
      <c r="A1907" s="1"/>
      <c r="B1907" s="243"/>
      <c r="C1907" s="10"/>
      <c r="D1907" s="244"/>
      <c r="E1907" s="244"/>
      <c r="F1907" s="9"/>
    </row>
    <row r="1908" spans="1:6" x14ac:dyDescent="0.25">
      <c r="A1908" s="1"/>
      <c r="B1908" s="243"/>
      <c r="C1908" s="10"/>
      <c r="D1908" s="244"/>
      <c r="E1908" s="244"/>
      <c r="F1908" s="9"/>
    </row>
    <row r="1909" spans="1:6" x14ac:dyDescent="0.25">
      <c r="A1909" s="1"/>
      <c r="B1909" s="243"/>
      <c r="C1909" s="10"/>
      <c r="D1909" s="244"/>
      <c r="E1909" s="244"/>
      <c r="F1909" s="9"/>
    </row>
    <row r="1910" spans="1:6" x14ac:dyDescent="0.25">
      <c r="A1910" s="1"/>
      <c r="B1910" s="243"/>
      <c r="C1910" s="10"/>
      <c r="D1910" s="244"/>
      <c r="E1910" s="244"/>
      <c r="F1910" s="9"/>
    </row>
    <row r="1911" spans="1:6" x14ac:dyDescent="0.25">
      <c r="A1911" s="1"/>
      <c r="B1911" s="243"/>
      <c r="C1911" s="10"/>
      <c r="D1911" s="244"/>
      <c r="E1911" s="244"/>
      <c r="F1911" s="9"/>
    </row>
    <row r="1912" spans="1:6" x14ac:dyDescent="0.25">
      <c r="A1912" s="1"/>
      <c r="B1912" s="243"/>
      <c r="C1912" s="10"/>
      <c r="D1912" s="244"/>
      <c r="E1912" s="244"/>
      <c r="F1912" s="9"/>
    </row>
    <row r="1913" spans="1:6" x14ac:dyDescent="0.25">
      <c r="A1913" s="1"/>
      <c r="B1913" s="243"/>
      <c r="C1913" s="10"/>
      <c r="D1913" s="244"/>
      <c r="E1913" s="244"/>
      <c r="F1913" s="9"/>
    </row>
    <row r="1914" spans="1:6" x14ac:dyDescent="0.25">
      <c r="A1914" s="1"/>
      <c r="B1914" s="243"/>
      <c r="C1914" s="10"/>
      <c r="D1914" s="244"/>
      <c r="E1914" s="244"/>
      <c r="F1914" s="9"/>
    </row>
    <row r="1915" spans="1:6" x14ac:dyDescent="0.25">
      <c r="A1915" s="1"/>
      <c r="B1915" s="243"/>
      <c r="C1915" s="10"/>
      <c r="D1915" s="244"/>
      <c r="E1915" s="244"/>
      <c r="F1915" s="9"/>
    </row>
    <row r="1916" spans="1:6" x14ac:dyDescent="0.25">
      <c r="A1916" s="1"/>
      <c r="B1916" s="243"/>
      <c r="C1916" s="10"/>
      <c r="D1916" s="244"/>
      <c r="E1916" s="244"/>
      <c r="F1916" s="9"/>
    </row>
    <row r="1917" spans="1:6" x14ac:dyDescent="0.25">
      <c r="A1917" s="1"/>
      <c r="B1917" s="243"/>
      <c r="C1917" s="10"/>
      <c r="D1917" s="244"/>
      <c r="E1917" s="244"/>
      <c r="F1917" s="9"/>
    </row>
    <row r="1918" spans="1:6" x14ac:dyDescent="0.25">
      <c r="A1918" s="1"/>
      <c r="B1918" s="243"/>
      <c r="C1918" s="10"/>
      <c r="D1918" s="244"/>
      <c r="E1918" s="244"/>
      <c r="F1918" s="9"/>
    </row>
    <row r="1919" spans="1:6" x14ac:dyDescent="0.25">
      <c r="A1919" s="1"/>
      <c r="B1919" s="243"/>
      <c r="C1919" s="10"/>
      <c r="D1919" s="244"/>
      <c r="E1919" s="244"/>
      <c r="F1919" s="9"/>
    </row>
    <row r="1920" spans="1:6" x14ac:dyDescent="0.25">
      <c r="A1920" s="1"/>
      <c r="B1920" s="243"/>
      <c r="C1920" s="10"/>
      <c r="D1920" s="244"/>
      <c r="E1920" s="244"/>
      <c r="F1920" s="9"/>
    </row>
    <row r="1921" spans="1:6" x14ac:dyDescent="0.25">
      <c r="A1921" s="1"/>
      <c r="B1921" s="243"/>
      <c r="C1921" s="10"/>
      <c r="D1921" s="244"/>
      <c r="E1921" s="244"/>
      <c r="F1921" s="9"/>
    </row>
    <row r="1922" spans="1:6" x14ac:dyDescent="0.25">
      <c r="A1922" s="1"/>
      <c r="B1922" s="243"/>
      <c r="C1922" s="10"/>
      <c r="D1922" s="244"/>
      <c r="E1922" s="244"/>
      <c r="F1922" s="9"/>
    </row>
    <row r="1923" spans="1:6" x14ac:dyDescent="0.25">
      <c r="A1923" s="1"/>
      <c r="B1923" s="243"/>
      <c r="C1923" s="10"/>
      <c r="D1923" s="244"/>
      <c r="E1923" s="244"/>
      <c r="F1923" s="9"/>
    </row>
    <row r="1924" spans="1:6" x14ac:dyDescent="0.25">
      <c r="A1924" s="1"/>
      <c r="B1924" s="243"/>
      <c r="C1924" s="10"/>
      <c r="D1924" s="244"/>
      <c r="E1924" s="244"/>
      <c r="F1924" s="9"/>
    </row>
    <row r="1925" spans="1:6" x14ac:dyDescent="0.25">
      <c r="A1925" s="1"/>
      <c r="B1925" s="243"/>
      <c r="C1925" s="10"/>
      <c r="D1925" s="244"/>
      <c r="E1925" s="244"/>
      <c r="F1925" s="9"/>
    </row>
    <row r="1926" spans="1:6" x14ac:dyDescent="0.25">
      <c r="A1926" s="1"/>
      <c r="B1926" s="243"/>
      <c r="C1926" s="10"/>
      <c r="D1926" s="244"/>
      <c r="E1926" s="244"/>
      <c r="F1926" s="9"/>
    </row>
    <row r="1927" spans="1:6" x14ac:dyDescent="0.25">
      <c r="A1927" s="1"/>
      <c r="B1927" s="243"/>
      <c r="C1927" s="10"/>
      <c r="D1927" s="244"/>
      <c r="E1927" s="244"/>
      <c r="F1927" s="9"/>
    </row>
    <row r="1928" spans="1:6" x14ac:dyDescent="0.25">
      <c r="A1928" s="1"/>
      <c r="B1928" s="243"/>
      <c r="C1928" s="10"/>
      <c r="D1928" s="244"/>
      <c r="E1928" s="244"/>
      <c r="F1928" s="9"/>
    </row>
    <row r="1929" spans="1:6" x14ac:dyDescent="0.25">
      <c r="A1929" s="1"/>
      <c r="B1929" s="243"/>
      <c r="C1929" s="10"/>
      <c r="D1929" s="244"/>
      <c r="E1929" s="244"/>
      <c r="F1929" s="9"/>
    </row>
    <row r="1930" spans="1:6" x14ac:dyDescent="0.25">
      <c r="A1930" s="1"/>
      <c r="B1930" s="243"/>
      <c r="C1930" s="10"/>
      <c r="D1930" s="244"/>
      <c r="E1930" s="244"/>
      <c r="F1930" s="9"/>
    </row>
    <row r="1931" spans="1:6" x14ac:dyDescent="0.25">
      <c r="A1931" s="1"/>
      <c r="B1931" s="243"/>
      <c r="C1931" s="10"/>
      <c r="D1931" s="244"/>
      <c r="E1931" s="244"/>
      <c r="F1931" s="9"/>
    </row>
    <row r="1932" spans="1:6" x14ac:dyDescent="0.25">
      <c r="A1932" s="1"/>
      <c r="B1932" s="243"/>
      <c r="C1932" s="10"/>
      <c r="D1932" s="244"/>
      <c r="E1932" s="244"/>
      <c r="F1932" s="9"/>
    </row>
    <row r="1933" spans="1:6" x14ac:dyDescent="0.25">
      <c r="A1933" s="1"/>
      <c r="B1933" s="243"/>
      <c r="C1933" s="10"/>
      <c r="D1933" s="244"/>
      <c r="E1933" s="244"/>
      <c r="F1933" s="9"/>
    </row>
    <row r="1934" spans="1:6" x14ac:dyDescent="0.25">
      <c r="A1934" s="1"/>
      <c r="B1934" s="243"/>
      <c r="C1934" s="10"/>
      <c r="D1934" s="244"/>
      <c r="E1934" s="244"/>
      <c r="F1934" s="9"/>
    </row>
    <row r="1935" spans="1:6" x14ac:dyDescent="0.25">
      <c r="A1935" s="1"/>
      <c r="B1935" s="243"/>
      <c r="C1935" s="10"/>
      <c r="D1935" s="244"/>
      <c r="E1935" s="244"/>
      <c r="F1935" s="9"/>
    </row>
    <row r="1936" spans="1:6" x14ac:dyDescent="0.25">
      <c r="A1936" s="1"/>
      <c r="B1936" s="243"/>
      <c r="C1936" s="10"/>
      <c r="D1936" s="244"/>
      <c r="E1936" s="244"/>
      <c r="F1936" s="9"/>
    </row>
    <row r="1937" spans="1:6" x14ac:dyDescent="0.25">
      <c r="A1937" s="1"/>
      <c r="B1937" s="243"/>
      <c r="C1937" s="10"/>
      <c r="D1937" s="244"/>
      <c r="E1937" s="244"/>
      <c r="F1937" s="9"/>
    </row>
    <row r="1938" spans="1:6" x14ac:dyDescent="0.25">
      <c r="A1938" s="1"/>
      <c r="B1938" s="243"/>
      <c r="C1938" s="10"/>
      <c r="D1938" s="244"/>
      <c r="E1938" s="244"/>
      <c r="F1938" s="9"/>
    </row>
    <row r="1939" spans="1:6" x14ac:dyDescent="0.25">
      <c r="A1939" s="1"/>
      <c r="B1939" s="243"/>
      <c r="C1939" s="10"/>
      <c r="D1939" s="244"/>
      <c r="E1939" s="244"/>
      <c r="F1939" s="9"/>
    </row>
    <row r="1940" spans="1:6" x14ac:dyDescent="0.25">
      <c r="A1940" s="1"/>
      <c r="B1940" s="243"/>
      <c r="C1940" s="10"/>
      <c r="D1940" s="244"/>
      <c r="E1940" s="244"/>
      <c r="F1940" s="9"/>
    </row>
    <row r="1941" spans="1:6" x14ac:dyDescent="0.25">
      <c r="A1941" s="1"/>
      <c r="B1941" s="243"/>
      <c r="C1941" s="10"/>
      <c r="D1941" s="244"/>
      <c r="E1941" s="244"/>
      <c r="F1941" s="9"/>
    </row>
    <row r="1942" spans="1:6" x14ac:dyDescent="0.25">
      <c r="A1942" s="1"/>
      <c r="B1942" s="243"/>
      <c r="C1942" s="10"/>
      <c r="D1942" s="244"/>
      <c r="E1942" s="244"/>
      <c r="F1942" s="9"/>
    </row>
    <row r="1943" spans="1:6" x14ac:dyDescent="0.25">
      <c r="A1943" s="1"/>
      <c r="B1943" s="243"/>
      <c r="C1943" s="10"/>
      <c r="D1943" s="244"/>
      <c r="E1943" s="244"/>
      <c r="F1943" s="9"/>
    </row>
    <row r="1944" spans="1:6" x14ac:dyDescent="0.25">
      <c r="A1944" s="1"/>
      <c r="B1944" s="243"/>
      <c r="C1944" s="10"/>
      <c r="D1944" s="244"/>
      <c r="E1944" s="244"/>
      <c r="F1944" s="9"/>
    </row>
    <row r="1945" spans="1:6" x14ac:dyDescent="0.25">
      <c r="A1945" s="1"/>
      <c r="B1945" s="243"/>
      <c r="C1945" s="10"/>
      <c r="D1945" s="244"/>
      <c r="E1945" s="244"/>
      <c r="F1945" s="9"/>
    </row>
    <row r="1946" spans="1:6" x14ac:dyDescent="0.25">
      <c r="A1946" s="1"/>
      <c r="B1946" s="243"/>
      <c r="C1946" s="10"/>
      <c r="D1946" s="244"/>
      <c r="E1946" s="244"/>
      <c r="F1946" s="9"/>
    </row>
    <row r="1947" spans="1:6" x14ac:dyDescent="0.25">
      <c r="A1947" s="1"/>
      <c r="B1947" s="243"/>
      <c r="C1947" s="10"/>
      <c r="D1947" s="244"/>
      <c r="E1947" s="244"/>
      <c r="F1947" s="9"/>
    </row>
    <row r="1948" spans="1:6" x14ac:dyDescent="0.25">
      <c r="A1948" s="1"/>
      <c r="B1948" s="243"/>
      <c r="C1948" s="10"/>
      <c r="D1948" s="244"/>
      <c r="E1948" s="244"/>
      <c r="F1948" s="9"/>
    </row>
    <row r="1949" spans="1:6" x14ac:dyDescent="0.25">
      <c r="A1949" s="1"/>
      <c r="B1949" s="243"/>
      <c r="C1949" s="10"/>
      <c r="D1949" s="244"/>
      <c r="E1949" s="244"/>
      <c r="F1949" s="9"/>
    </row>
    <row r="1950" spans="1:6" x14ac:dyDescent="0.25">
      <c r="A1950" s="1"/>
      <c r="B1950" s="243"/>
      <c r="C1950" s="10"/>
      <c r="D1950" s="244"/>
      <c r="E1950" s="244"/>
      <c r="F1950" s="9"/>
    </row>
    <row r="1951" spans="1:6" x14ac:dyDescent="0.25">
      <c r="A1951" s="1"/>
      <c r="B1951" s="243"/>
      <c r="C1951" s="10"/>
      <c r="D1951" s="244"/>
      <c r="E1951" s="244"/>
      <c r="F1951" s="9"/>
    </row>
    <row r="1952" spans="1:6" x14ac:dyDescent="0.25">
      <c r="A1952" s="1"/>
      <c r="B1952" s="243"/>
      <c r="C1952" s="10"/>
      <c r="D1952" s="244"/>
      <c r="E1952" s="244"/>
      <c r="F1952" s="9"/>
    </row>
    <row r="1953" spans="1:6" x14ac:dyDescent="0.25">
      <c r="A1953" s="1"/>
      <c r="B1953" s="243"/>
      <c r="C1953" s="10"/>
      <c r="D1953" s="244"/>
      <c r="E1953" s="244"/>
      <c r="F1953" s="9"/>
    </row>
    <row r="1954" spans="1:6" x14ac:dyDescent="0.25">
      <c r="A1954" s="1"/>
      <c r="B1954" s="243"/>
      <c r="C1954" s="10"/>
      <c r="D1954" s="244"/>
      <c r="E1954" s="244"/>
      <c r="F1954" s="9"/>
    </row>
    <row r="1955" spans="1:6" x14ac:dyDescent="0.25">
      <c r="A1955" s="1"/>
      <c r="B1955" s="243"/>
      <c r="C1955" s="10"/>
      <c r="D1955" s="244"/>
      <c r="E1955" s="244"/>
      <c r="F1955" s="9"/>
    </row>
    <row r="1956" spans="1:6" x14ac:dyDescent="0.25">
      <c r="A1956" s="1"/>
      <c r="B1956" s="243"/>
      <c r="C1956" s="10"/>
      <c r="D1956" s="244"/>
      <c r="E1956" s="244"/>
      <c r="F1956" s="9"/>
    </row>
    <row r="1957" spans="1:6" x14ac:dyDescent="0.25">
      <c r="A1957" s="1"/>
      <c r="B1957" s="243"/>
      <c r="C1957" s="10"/>
      <c r="D1957" s="244"/>
      <c r="E1957" s="244"/>
      <c r="F1957" s="9"/>
    </row>
    <row r="1958" spans="1:6" x14ac:dyDescent="0.25">
      <c r="A1958" s="1"/>
      <c r="B1958" s="243"/>
      <c r="C1958" s="10"/>
      <c r="D1958" s="244"/>
      <c r="E1958" s="244"/>
      <c r="F1958" s="9"/>
    </row>
    <row r="1959" spans="1:6" x14ac:dyDescent="0.25">
      <c r="A1959" s="1"/>
      <c r="B1959" s="243"/>
      <c r="C1959" s="10"/>
      <c r="D1959" s="244"/>
      <c r="E1959" s="244"/>
      <c r="F1959" s="9"/>
    </row>
    <row r="1960" spans="1:6" x14ac:dyDescent="0.25">
      <c r="A1960" s="1"/>
      <c r="B1960" s="243"/>
      <c r="C1960" s="10"/>
      <c r="D1960" s="244"/>
      <c r="E1960" s="244"/>
      <c r="F1960" s="9"/>
    </row>
    <row r="1961" spans="1:6" x14ac:dyDescent="0.25">
      <c r="A1961" s="1"/>
      <c r="B1961" s="243"/>
      <c r="C1961" s="10"/>
      <c r="D1961" s="244"/>
      <c r="E1961" s="244"/>
      <c r="F1961" s="9"/>
    </row>
    <row r="1962" spans="1:6" x14ac:dyDescent="0.25">
      <c r="A1962" s="1"/>
      <c r="B1962" s="243"/>
      <c r="C1962" s="10"/>
      <c r="D1962" s="244"/>
      <c r="E1962" s="244"/>
      <c r="F1962" s="9"/>
    </row>
    <row r="1963" spans="1:6" x14ac:dyDescent="0.25">
      <c r="A1963" s="1"/>
      <c r="B1963" s="243"/>
      <c r="C1963" s="10"/>
      <c r="D1963" s="244"/>
      <c r="E1963" s="244"/>
      <c r="F1963" s="9"/>
    </row>
    <row r="1964" spans="1:6" x14ac:dyDescent="0.25">
      <c r="A1964" s="1"/>
      <c r="B1964" s="243"/>
      <c r="C1964" s="10"/>
      <c r="D1964" s="244"/>
      <c r="E1964" s="244"/>
      <c r="F1964" s="9"/>
    </row>
    <row r="1965" spans="1:6" x14ac:dyDescent="0.25">
      <c r="A1965" s="1"/>
      <c r="B1965" s="243"/>
      <c r="C1965" s="10"/>
      <c r="D1965" s="244"/>
      <c r="E1965" s="244"/>
      <c r="F1965" s="9"/>
    </row>
    <row r="1966" spans="1:6" x14ac:dyDescent="0.25">
      <c r="A1966" s="1"/>
      <c r="B1966" s="243"/>
      <c r="C1966" s="10"/>
      <c r="D1966" s="244"/>
      <c r="E1966" s="244"/>
      <c r="F1966" s="9"/>
    </row>
    <row r="1967" spans="1:6" x14ac:dyDescent="0.25">
      <c r="A1967" s="1"/>
      <c r="B1967" s="243"/>
      <c r="C1967" s="10"/>
      <c r="D1967" s="244"/>
      <c r="E1967" s="244"/>
      <c r="F1967" s="9"/>
    </row>
    <row r="1968" spans="1:6" x14ac:dyDescent="0.25">
      <c r="A1968" s="1"/>
      <c r="B1968" s="243"/>
      <c r="C1968" s="10"/>
      <c r="D1968" s="244"/>
      <c r="E1968" s="244"/>
      <c r="F1968" s="9"/>
    </row>
    <row r="1969" spans="1:6" x14ac:dyDescent="0.25">
      <c r="A1969" s="1"/>
      <c r="B1969" s="243"/>
      <c r="C1969" s="10"/>
      <c r="D1969" s="244"/>
      <c r="E1969" s="244"/>
      <c r="F1969" s="9"/>
    </row>
    <row r="1970" spans="1:6" x14ac:dyDescent="0.25">
      <c r="A1970" s="1"/>
      <c r="B1970" s="243"/>
      <c r="C1970" s="10"/>
      <c r="D1970" s="244"/>
      <c r="E1970" s="244"/>
      <c r="F1970" s="9"/>
    </row>
    <row r="1971" spans="1:6" x14ac:dyDescent="0.25">
      <c r="A1971" s="1"/>
      <c r="B1971" s="243"/>
      <c r="C1971" s="10"/>
      <c r="D1971" s="244"/>
      <c r="E1971" s="244"/>
      <c r="F1971" s="9"/>
    </row>
    <row r="1972" spans="1:6" x14ac:dyDescent="0.25">
      <c r="A1972" s="1"/>
      <c r="B1972" s="243"/>
      <c r="C1972" s="10"/>
      <c r="D1972" s="244"/>
      <c r="E1972" s="244"/>
      <c r="F1972" s="9"/>
    </row>
    <row r="1973" spans="1:6" x14ac:dyDescent="0.25">
      <c r="A1973" s="1"/>
      <c r="B1973" s="243"/>
      <c r="C1973" s="10"/>
      <c r="D1973" s="244"/>
      <c r="E1973" s="244"/>
      <c r="F1973" s="9"/>
    </row>
    <row r="1974" spans="1:6" x14ac:dyDescent="0.25">
      <c r="A1974" s="1"/>
      <c r="B1974" s="243"/>
      <c r="C1974" s="10"/>
      <c r="D1974" s="244"/>
      <c r="E1974" s="244"/>
      <c r="F1974" s="9"/>
    </row>
    <row r="1975" spans="1:6" x14ac:dyDescent="0.25">
      <c r="A1975" s="1"/>
      <c r="B1975" s="243"/>
      <c r="C1975" s="10"/>
      <c r="D1975" s="244"/>
      <c r="E1975" s="244"/>
      <c r="F1975" s="9"/>
    </row>
    <row r="1976" spans="1:6" x14ac:dyDescent="0.25">
      <c r="A1976" s="1"/>
      <c r="B1976" s="243"/>
      <c r="C1976" s="10"/>
      <c r="D1976" s="244"/>
      <c r="E1976" s="244"/>
      <c r="F1976" s="9"/>
    </row>
    <row r="1977" spans="1:6" x14ac:dyDescent="0.25">
      <c r="A1977" s="1"/>
      <c r="B1977" s="243"/>
      <c r="C1977" s="10"/>
      <c r="D1977" s="244"/>
      <c r="E1977" s="244"/>
      <c r="F1977" s="9"/>
    </row>
    <row r="1978" spans="1:6" x14ac:dyDescent="0.25">
      <c r="A1978" s="1"/>
      <c r="B1978" s="243"/>
      <c r="C1978" s="10"/>
      <c r="D1978" s="244"/>
      <c r="E1978" s="244"/>
      <c r="F1978" s="9"/>
    </row>
    <row r="1979" spans="1:6" x14ac:dyDescent="0.25">
      <c r="A1979" s="1"/>
      <c r="B1979" s="243"/>
      <c r="C1979" s="10"/>
      <c r="D1979" s="244"/>
      <c r="E1979" s="244"/>
      <c r="F1979" s="9"/>
    </row>
    <row r="1980" spans="1:6" x14ac:dyDescent="0.25">
      <c r="A1980" s="1"/>
      <c r="B1980" s="243"/>
      <c r="C1980" s="10"/>
      <c r="D1980" s="244"/>
      <c r="E1980" s="244"/>
      <c r="F1980" s="9"/>
    </row>
    <row r="1981" spans="1:6" x14ac:dyDescent="0.25">
      <c r="A1981" s="1"/>
      <c r="B1981" s="243"/>
      <c r="C1981" s="10"/>
      <c r="D1981" s="244"/>
      <c r="E1981" s="244"/>
      <c r="F1981" s="9"/>
    </row>
    <row r="1982" spans="1:6" x14ac:dyDescent="0.25">
      <c r="A1982" s="1"/>
      <c r="B1982" s="243"/>
      <c r="C1982" s="10"/>
      <c r="D1982" s="244"/>
      <c r="E1982" s="244"/>
      <c r="F1982" s="9"/>
    </row>
    <row r="1983" spans="1:6" x14ac:dyDescent="0.25">
      <c r="A1983" s="1"/>
      <c r="B1983" s="243"/>
      <c r="C1983" s="10"/>
      <c r="D1983" s="244"/>
      <c r="E1983" s="244"/>
      <c r="F1983" s="9"/>
    </row>
    <row r="1984" spans="1:6" x14ac:dyDescent="0.25">
      <c r="A1984" s="1"/>
      <c r="B1984" s="243"/>
      <c r="C1984" s="10"/>
      <c r="D1984" s="244"/>
      <c r="E1984" s="244"/>
      <c r="F1984" s="9"/>
    </row>
    <row r="1985" spans="1:6" x14ac:dyDescent="0.25">
      <c r="A1985" s="1"/>
      <c r="B1985" s="243"/>
      <c r="C1985" s="10"/>
      <c r="D1985" s="244"/>
      <c r="E1985" s="244"/>
      <c r="F1985" s="9"/>
    </row>
    <row r="1986" spans="1:6" x14ac:dyDescent="0.25">
      <c r="A1986" s="1"/>
      <c r="B1986" s="243"/>
      <c r="C1986" s="10"/>
      <c r="D1986" s="244"/>
      <c r="E1986" s="244"/>
      <c r="F1986" s="9"/>
    </row>
    <row r="1987" spans="1:6" x14ac:dyDescent="0.25">
      <c r="A1987" s="1"/>
      <c r="B1987" s="243"/>
      <c r="C1987" s="10"/>
      <c r="D1987" s="244"/>
      <c r="E1987" s="244"/>
      <c r="F1987" s="9"/>
    </row>
    <row r="1988" spans="1:6" x14ac:dyDescent="0.25">
      <c r="A1988" s="1"/>
      <c r="B1988" s="243"/>
      <c r="C1988" s="10"/>
      <c r="D1988" s="244"/>
      <c r="E1988" s="244"/>
      <c r="F1988" s="9"/>
    </row>
    <row r="1989" spans="1:6" x14ac:dyDescent="0.25">
      <c r="A1989" s="1"/>
      <c r="B1989" s="243"/>
      <c r="C1989" s="10"/>
      <c r="D1989" s="244"/>
      <c r="E1989" s="244"/>
      <c r="F1989" s="9"/>
    </row>
    <row r="1990" spans="1:6" x14ac:dyDescent="0.25">
      <c r="A1990" s="1"/>
      <c r="B1990" s="243"/>
      <c r="C1990" s="10"/>
      <c r="D1990" s="244"/>
      <c r="E1990" s="244"/>
      <c r="F1990" s="9"/>
    </row>
    <row r="1991" spans="1:6" x14ac:dyDescent="0.25">
      <c r="A1991" s="1"/>
      <c r="B1991" s="243"/>
      <c r="C1991" s="10"/>
      <c r="D1991" s="244"/>
      <c r="E1991" s="244"/>
      <c r="F1991" s="9"/>
    </row>
    <row r="1992" spans="1:6" x14ac:dyDescent="0.25">
      <c r="A1992" s="1"/>
      <c r="B1992" s="243"/>
      <c r="C1992" s="10"/>
      <c r="D1992" s="244"/>
      <c r="E1992" s="244"/>
      <c r="F1992" s="9"/>
    </row>
    <row r="1993" spans="1:6" x14ac:dyDescent="0.25">
      <c r="A1993" s="1"/>
      <c r="B1993" s="243"/>
      <c r="C1993" s="10"/>
      <c r="D1993" s="244"/>
      <c r="E1993" s="244"/>
      <c r="F1993" s="9"/>
    </row>
    <row r="1994" spans="1:6" x14ac:dyDescent="0.25">
      <c r="A1994" s="1"/>
      <c r="B1994" s="243"/>
      <c r="C1994" s="10"/>
      <c r="D1994" s="244"/>
      <c r="E1994" s="244"/>
      <c r="F1994" s="9"/>
    </row>
    <row r="1995" spans="1:6" x14ac:dyDescent="0.25">
      <c r="A1995" s="1"/>
      <c r="B1995" s="243"/>
      <c r="C1995" s="10"/>
      <c r="D1995" s="244"/>
      <c r="E1995" s="244"/>
      <c r="F1995" s="9"/>
    </row>
    <row r="1996" spans="1:6" x14ac:dyDescent="0.25">
      <c r="A1996" s="1"/>
      <c r="B1996" s="243"/>
      <c r="C1996" s="10"/>
      <c r="D1996" s="244"/>
      <c r="E1996" s="244"/>
      <c r="F1996" s="9"/>
    </row>
    <row r="1997" spans="1:6" x14ac:dyDescent="0.25">
      <c r="A1997" s="1"/>
      <c r="B1997" s="243"/>
      <c r="C1997" s="10"/>
      <c r="D1997" s="244"/>
      <c r="E1997" s="244"/>
      <c r="F1997" s="9"/>
    </row>
    <row r="1998" spans="1:6" x14ac:dyDescent="0.25">
      <c r="A1998" s="1"/>
      <c r="B1998" s="243"/>
      <c r="C1998" s="10"/>
      <c r="D1998" s="244"/>
      <c r="E1998" s="244"/>
      <c r="F1998" s="9"/>
    </row>
    <row r="1999" spans="1:6" x14ac:dyDescent="0.25">
      <c r="A1999" s="1"/>
      <c r="B1999" s="243"/>
      <c r="C1999" s="10"/>
      <c r="D1999" s="244"/>
      <c r="E1999" s="244"/>
      <c r="F1999" s="9"/>
    </row>
    <row r="2000" spans="1:6" x14ac:dyDescent="0.25">
      <c r="A2000" s="1"/>
      <c r="B2000" s="243"/>
      <c r="C2000" s="10"/>
      <c r="D2000" s="244"/>
      <c r="E2000" s="244"/>
      <c r="F2000" s="9"/>
    </row>
    <row r="2001" spans="1:6" x14ac:dyDescent="0.25">
      <c r="A2001" s="1"/>
      <c r="B2001" s="243"/>
      <c r="C2001" s="10"/>
      <c r="D2001" s="244"/>
      <c r="E2001" s="244"/>
      <c r="F2001" s="9"/>
    </row>
    <row r="2002" spans="1:6" x14ac:dyDescent="0.25">
      <c r="A2002" s="1"/>
      <c r="B2002" s="243"/>
      <c r="C2002" s="10"/>
      <c r="D2002" s="244"/>
      <c r="E2002" s="244"/>
      <c r="F2002" s="9"/>
    </row>
    <row r="2003" spans="1:6" x14ac:dyDescent="0.25">
      <c r="A2003" s="1"/>
      <c r="B2003" s="243"/>
      <c r="C2003" s="10"/>
      <c r="D2003" s="244"/>
      <c r="E2003" s="244"/>
      <c r="F2003" s="9"/>
    </row>
    <row r="2004" spans="1:6" x14ac:dyDescent="0.25">
      <c r="A2004" s="1"/>
      <c r="B2004" s="243"/>
      <c r="C2004" s="10"/>
      <c r="D2004" s="244"/>
      <c r="E2004" s="244"/>
      <c r="F2004" s="9"/>
    </row>
    <row r="2005" spans="1:6" x14ac:dyDescent="0.25">
      <c r="A2005" s="1"/>
      <c r="B2005" s="243"/>
      <c r="C2005" s="10"/>
      <c r="D2005" s="244"/>
      <c r="E2005" s="244"/>
      <c r="F2005" s="9"/>
    </row>
    <row r="2006" spans="1:6" x14ac:dyDescent="0.25">
      <c r="A2006" s="1"/>
      <c r="B2006" s="243"/>
      <c r="C2006" s="10"/>
      <c r="D2006" s="244"/>
      <c r="E2006" s="244"/>
      <c r="F2006" s="9"/>
    </row>
    <row r="2007" spans="1:6" x14ac:dyDescent="0.25">
      <c r="A2007" s="1"/>
      <c r="B2007" s="243"/>
      <c r="C2007" s="10"/>
      <c r="D2007" s="244"/>
      <c r="E2007" s="244"/>
      <c r="F2007" s="9"/>
    </row>
    <row r="2008" spans="1:6" x14ac:dyDescent="0.25">
      <c r="A2008" s="1"/>
      <c r="B2008" s="243"/>
      <c r="C2008" s="10"/>
      <c r="D2008" s="244"/>
      <c r="E2008" s="244"/>
      <c r="F2008" s="9"/>
    </row>
    <row r="2009" spans="1:6" x14ac:dyDescent="0.25">
      <c r="A2009" s="1"/>
      <c r="B2009" s="243"/>
      <c r="C2009" s="10"/>
      <c r="D2009" s="244"/>
      <c r="E2009" s="244"/>
      <c r="F2009" s="9"/>
    </row>
    <row r="2010" spans="1:6" x14ac:dyDescent="0.25">
      <c r="A2010" s="1"/>
      <c r="B2010" s="243"/>
      <c r="C2010" s="10"/>
      <c r="D2010" s="244"/>
      <c r="E2010" s="244"/>
      <c r="F2010" s="9"/>
    </row>
    <row r="2011" spans="1:6" x14ac:dyDescent="0.25">
      <c r="A2011" s="1"/>
      <c r="B2011" s="243"/>
      <c r="C2011" s="10"/>
      <c r="D2011" s="244"/>
      <c r="E2011" s="244"/>
      <c r="F2011" s="9"/>
    </row>
    <row r="2012" spans="1:6" x14ac:dyDescent="0.25">
      <c r="A2012" s="1"/>
      <c r="B2012" s="243"/>
      <c r="C2012" s="10"/>
      <c r="D2012" s="244"/>
      <c r="E2012" s="244"/>
      <c r="F2012" s="9"/>
    </row>
    <row r="2013" spans="1:6" x14ac:dyDescent="0.25">
      <c r="A2013" s="1"/>
      <c r="B2013" s="243"/>
      <c r="C2013" s="10"/>
      <c r="D2013" s="244"/>
      <c r="E2013" s="244"/>
      <c r="F2013" s="9"/>
    </row>
    <row r="2014" spans="1:6" x14ac:dyDescent="0.25">
      <c r="A2014" s="1"/>
      <c r="B2014" s="243"/>
      <c r="C2014" s="10"/>
      <c r="D2014" s="244"/>
      <c r="E2014" s="244"/>
      <c r="F2014" s="9"/>
    </row>
    <row r="2015" spans="1:6" x14ac:dyDescent="0.25">
      <c r="A2015" s="1"/>
      <c r="B2015" s="243"/>
      <c r="C2015" s="10"/>
      <c r="D2015" s="244"/>
      <c r="E2015" s="244"/>
      <c r="F2015" s="9"/>
    </row>
    <row r="2016" spans="1:6" x14ac:dyDescent="0.25">
      <c r="A2016" s="1"/>
      <c r="B2016" s="243"/>
      <c r="C2016" s="10"/>
      <c r="D2016" s="244"/>
      <c r="E2016" s="244"/>
      <c r="F2016" s="9"/>
    </row>
    <row r="2017" spans="1:6" x14ac:dyDescent="0.25">
      <c r="A2017" s="1"/>
      <c r="B2017" s="243"/>
      <c r="C2017" s="10"/>
      <c r="D2017" s="244"/>
      <c r="E2017" s="244"/>
      <c r="F2017" s="9"/>
    </row>
    <row r="2018" spans="1:6" x14ac:dyDescent="0.25">
      <c r="A2018" s="1"/>
      <c r="B2018" s="243"/>
      <c r="C2018" s="10"/>
      <c r="D2018" s="244"/>
      <c r="E2018" s="244"/>
      <c r="F2018" s="9"/>
    </row>
    <row r="2019" spans="1:6" x14ac:dyDescent="0.25">
      <c r="A2019" s="1"/>
      <c r="B2019" s="243"/>
      <c r="C2019" s="10"/>
      <c r="D2019" s="244"/>
      <c r="E2019" s="244"/>
      <c r="F2019" s="9"/>
    </row>
    <row r="2020" spans="1:6" x14ac:dyDescent="0.25">
      <c r="A2020" s="1"/>
      <c r="B2020" s="243"/>
      <c r="C2020" s="10"/>
      <c r="D2020" s="244"/>
      <c r="E2020" s="244"/>
      <c r="F2020" s="9"/>
    </row>
    <row r="2021" spans="1:6" x14ac:dyDescent="0.25">
      <c r="A2021" s="1"/>
      <c r="B2021" s="243"/>
      <c r="C2021" s="10"/>
      <c r="D2021" s="244"/>
      <c r="E2021" s="244"/>
      <c r="F2021" s="9"/>
    </row>
    <row r="2022" spans="1:6" x14ac:dyDescent="0.25">
      <c r="A2022" s="1"/>
      <c r="B2022" s="243"/>
      <c r="C2022" s="10"/>
      <c r="D2022" s="244"/>
      <c r="E2022" s="244"/>
      <c r="F2022" s="9"/>
    </row>
    <row r="2023" spans="1:6" x14ac:dyDescent="0.25">
      <c r="A2023" s="1"/>
      <c r="B2023" s="243"/>
      <c r="C2023" s="10"/>
      <c r="D2023" s="244"/>
      <c r="E2023" s="244"/>
      <c r="F2023" s="9"/>
    </row>
    <row r="2024" spans="1:6" x14ac:dyDescent="0.25">
      <c r="A2024" s="1"/>
      <c r="B2024" s="243"/>
      <c r="C2024" s="10"/>
      <c r="D2024" s="244"/>
      <c r="E2024" s="244"/>
      <c r="F2024" s="9"/>
    </row>
    <row r="2025" spans="1:6" x14ac:dyDescent="0.25">
      <c r="A2025" s="1"/>
      <c r="B2025" s="243"/>
      <c r="C2025" s="10"/>
      <c r="D2025" s="244"/>
      <c r="E2025" s="244"/>
      <c r="F2025" s="9"/>
    </row>
    <row r="2026" spans="1:6" x14ac:dyDescent="0.25">
      <c r="A2026" s="1"/>
      <c r="B2026" s="243"/>
      <c r="C2026" s="10"/>
      <c r="D2026" s="244"/>
      <c r="E2026" s="244"/>
      <c r="F2026" s="9"/>
    </row>
    <row r="2027" spans="1:6" x14ac:dyDescent="0.25">
      <c r="A2027" s="1"/>
      <c r="B2027" s="243"/>
      <c r="C2027" s="10"/>
      <c r="D2027" s="244"/>
      <c r="E2027" s="244"/>
      <c r="F2027" s="9"/>
    </row>
    <row r="2028" spans="1:6" x14ac:dyDescent="0.25">
      <c r="A2028" s="1"/>
      <c r="B2028" s="243"/>
      <c r="C2028" s="10"/>
      <c r="D2028" s="244"/>
      <c r="E2028" s="244"/>
      <c r="F2028" s="9"/>
    </row>
    <row r="2029" spans="1:6" x14ac:dyDescent="0.25">
      <c r="A2029" s="1"/>
      <c r="B2029" s="243"/>
      <c r="C2029" s="10"/>
      <c r="D2029" s="244"/>
      <c r="E2029" s="244"/>
      <c r="F2029" s="9"/>
    </row>
    <row r="2030" spans="1:6" x14ac:dyDescent="0.25">
      <c r="A2030" s="1"/>
      <c r="B2030" s="243"/>
      <c r="C2030" s="10"/>
      <c r="D2030" s="244"/>
      <c r="E2030" s="244"/>
      <c r="F2030" s="9"/>
    </row>
    <row r="2031" spans="1:6" x14ac:dyDescent="0.25">
      <c r="A2031" s="1"/>
      <c r="B2031" s="243"/>
      <c r="C2031" s="10"/>
      <c r="D2031" s="244"/>
      <c r="E2031" s="244"/>
      <c r="F2031" s="9"/>
    </row>
    <row r="2032" spans="1:6" x14ac:dyDescent="0.25">
      <c r="A2032" s="1"/>
      <c r="B2032" s="243"/>
      <c r="C2032" s="10"/>
      <c r="D2032" s="244"/>
      <c r="E2032" s="244"/>
      <c r="F2032" s="9"/>
    </row>
    <row r="2033" spans="1:6" x14ac:dyDescent="0.25">
      <c r="A2033" s="1"/>
      <c r="B2033" s="243"/>
      <c r="C2033" s="10"/>
      <c r="D2033" s="244"/>
      <c r="E2033" s="244"/>
      <c r="F2033" s="9"/>
    </row>
    <row r="2034" spans="1:6" x14ac:dyDescent="0.25">
      <c r="A2034" s="1"/>
      <c r="B2034" s="243"/>
      <c r="C2034" s="10"/>
      <c r="D2034" s="244"/>
      <c r="E2034" s="244"/>
      <c r="F2034" s="9"/>
    </row>
    <row r="2035" spans="1:6" x14ac:dyDescent="0.25">
      <c r="A2035" s="1"/>
      <c r="B2035" s="243"/>
      <c r="C2035" s="10"/>
      <c r="D2035" s="244"/>
      <c r="E2035" s="244"/>
      <c r="F2035" s="9"/>
    </row>
    <row r="2036" spans="1:6" x14ac:dyDescent="0.25">
      <c r="A2036" s="1"/>
      <c r="B2036" s="243"/>
      <c r="C2036" s="10"/>
      <c r="D2036" s="244"/>
      <c r="E2036" s="244"/>
      <c r="F2036" s="9"/>
    </row>
    <row r="2037" spans="1:6" x14ac:dyDescent="0.25">
      <c r="A2037" s="1"/>
      <c r="B2037" s="243"/>
      <c r="C2037" s="10"/>
      <c r="D2037" s="244"/>
      <c r="E2037" s="244"/>
      <c r="F2037" s="9"/>
    </row>
    <row r="2038" spans="1:6" x14ac:dyDescent="0.25">
      <c r="A2038" s="1"/>
      <c r="B2038" s="243"/>
      <c r="C2038" s="10"/>
      <c r="D2038" s="244"/>
      <c r="E2038" s="244"/>
      <c r="F2038" s="9"/>
    </row>
    <row r="2039" spans="1:6" x14ac:dyDescent="0.25">
      <c r="A2039" s="1"/>
      <c r="B2039" s="243"/>
      <c r="C2039" s="10"/>
      <c r="D2039" s="244"/>
      <c r="E2039" s="244"/>
      <c r="F2039" s="9"/>
    </row>
    <row r="2040" spans="1:6" x14ac:dyDescent="0.25">
      <c r="A2040" s="1"/>
      <c r="B2040" s="243"/>
      <c r="C2040" s="10"/>
      <c r="D2040" s="244"/>
      <c r="E2040" s="244"/>
      <c r="F2040" s="9"/>
    </row>
    <row r="2041" spans="1:6" x14ac:dyDescent="0.25">
      <c r="A2041" s="1"/>
      <c r="B2041" s="243"/>
      <c r="C2041" s="10"/>
      <c r="D2041" s="244"/>
      <c r="E2041" s="244"/>
      <c r="F2041" s="9"/>
    </row>
    <row r="2042" spans="1:6" x14ac:dyDescent="0.25">
      <c r="A2042" s="1"/>
      <c r="B2042" s="243"/>
      <c r="C2042" s="10"/>
      <c r="D2042" s="244"/>
      <c r="E2042" s="244"/>
      <c r="F2042" s="9"/>
    </row>
    <row r="2043" spans="1:6" x14ac:dyDescent="0.25">
      <c r="A2043" s="1"/>
      <c r="B2043" s="243"/>
      <c r="C2043" s="10"/>
      <c r="D2043" s="244"/>
      <c r="E2043" s="244"/>
      <c r="F2043" s="9"/>
    </row>
    <row r="2044" spans="1:6" x14ac:dyDescent="0.25">
      <c r="A2044" s="1"/>
      <c r="B2044" s="243"/>
      <c r="C2044" s="10"/>
      <c r="D2044" s="244"/>
      <c r="E2044" s="244"/>
      <c r="F2044" s="9"/>
    </row>
    <row r="2045" spans="1:6" x14ac:dyDescent="0.25">
      <c r="A2045" s="1"/>
      <c r="B2045" s="243"/>
      <c r="C2045" s="10"/>
      <c r="D2045" s="244"/>
      <c r="E2045" s="244"/>
      <c r="F2045" s="9"/>
    </row>
    <row r="2046" spans="1:6" x14ac:dyDescent="0.25">
      <c r="A2046" s="1"/>
      <c r="B2046" s="243"/>
      <c r="C2046" s="10"/>
      <c r="D2046" s="244"/>
      <c r="E2046" s="244"/>
      <c r="F2046" s="9"/>
    </row>
    <row r="2047" spans="1:6" x14ac:dyDescent="0.25">
      <c r="A2047" s="1"/>
      <c r="B2047" s="243"/>
      <c r="C2047" s="10"/>
      <c r="D2047" s="244"/>
      <c r="E2047" s="244"/>
      <c r="F2047" s="9"/>
    </row>
    <row r="2048" spans="1:6" x14ac:dyDescent="0.25">
      <c r="A2048" s="1"/>
      <c r="B2048" s="243"/>
      <c r="C2048" s="10"/>
      <c r="D2048" s="244"/>
      <c r="E2048" s="244"/>
      <c r="F2048" s="9"/>
    </row>
    <row r="2049" spans="1:6" x14ac:dyDescent="0.25">
      <c r="A2049" s="1"/>
      <c r="B2049" s="243"/>
      <c r="C2049" s="10"/>
      <c r="D2049" s="244"/>
      <c r="E2049" s="244"/>
      <c r="F2049" s="9"/>
    </row>
    <row r="2050" spans="1:6" x14ac:dyDescent="0.25">
      <c r="A2050" s="1"/>
      <c r="B2050" s="243"/>
      <c r="C2050" s="10"/>
      <c r="D2050" s="244"/>
      <c r="E2050" s="244"/>
      <c r="F2050" s="9"/>
    </row>
    <row r="2051" spans="1:6" x14ac:dyDescent="0.25">
      <c r="A2051" s="1"/>
      <c r="B2051" s="243"/>
      <c r="C2051" s="10"/>
      <c r="D2051" s="244"/>
      <c r="E2051" s="244"/>
      <c r="F2051" s="9"/>
    </row>
    <row r="2052" spans="1:6" x14ac:dyDescent="0.25">
      <c r="A2052" s="1"/>
      <c r="B2052" s="243"/>
      <c r="C2052" s="10"/>
      <c r="D2052" s="244"/>
      <c r="E2052" s="244"/>
      <c r="F2052" s="9"/>
    </row>
    <row r="2053" spans="1:6" x14ac:dyDescent="0.25">
      <c r="A2053" s="1"/>
      <c r="B2053" s="243"/>
      <c r="C2053" s="10"/>
      <c r="D2053" s="244"/>
      <c r="E2053" s="244"/>
      <c r="F2053" s="9"/>
    </row>
    <row r="2054" spans="1:6" x14ac:dyDescent="0.25">
      <c r="A2054" s="1"/>
      <c r="B2054" s="243"/>
      <c r="C2054" s="10"/>
      <c r="D2054" s="244"/>
      <c r="E2054" s="244"/>
      <c r="F2054" s="9"/>
    </row>
    <row r="2055" spans="1:6" x14ac:dyDescent="0.25">
      <c r="A2055" s="1"/>
      <c r="B2055" s="243"/>
      <c r="C2055" s="10"/>
      <c r="D2055" s="244"/>
      <c r="E2055" s="244"/>
      <c r="F2055" s="9"/>
    </row>
    <row r="2056" spans="1:6" x14ac:dyDescent="0.25">
      <c r="A2056" s="1"/>
      <c r="B2056" s="243"/>
      <c r="C2056" s="10"/>
      <c r="D2056" s="244"/>
      <c r="E2056" s="244"/>
      <c r="F2056" s="9"/>
    </row>
    <row r="2057" spans="1:6" x14ac:dyDescent="0.25">
      <c r="A2057" s="1"/>
      <c r="B2057" s="243"/>
      <c r="C2057" s="10"/>
      <c r="D2057" s="244"/>
      <c r="E2057" s="244"/>
      <c r="F2057" s="9"/>
    </row>
    <row r="2058" spans="1:6" x14ac:dyDescent="0.25">
      <c r="A2058" s="1"/>
      <c r="B2058" s="243"/>
      <c r="C2058" s="10"/>
      <c r="D2058" s="244"/>
      <c r="E2058" s="244"/>
      <c r="F2058" s="9"/>
    </row>
    <row r="2059" spans="1:6" x14ac:dyDescent="0.25">
      <c r="A2059" s="1"/>
      <c r="B2059" s="243"/>
      <c r="C2059" s="10"/>
      <c r="D2059" s="244"/>
      <c r="E2059" s="244"/>
      <c r="F2059" s="9"/>
    </row>
    <row r="2060" spans="1:6" x14ac:dyDescent="0.25">
      <c r="A2060" s="1"/>
      <c r="B2060" s="243"/>
      <c r="C2060" s="10"/>
      <c r="D2060" s="244"/>
      <c r="E2060" s="244"/>
      <c r="F2060" s="9"/>
    </row>
    <row r="2061" spans="1:6" x14ac:dyDescent="0.25">
      <c r="A2061" s="1"/>
      <c r="B2061" s="243"/>
      <c r="C2061" s="10"/>
      <c r="D2061" s="244"/>
      <c r="E2061" s="244"/>
      <c r="F2061" s="9"/>
    </row>
    <row r="2062" spans="1:6" x14ac:dyDescent="0.25">
      <c r="A2062" s="1"/>
      <c r="B2062" s="243"/>
      <c r="C2062" s="10"/>
      <c r="D2062" s="244"/>
      <c r="E2062" s="244"/>
      <c r="F2062" s="9"/>
    </row>
    <row r="2063" spans="1:6" x14ac:dyDescent="0.25">
      <c r="A2063" s="1"/>
      <c r="B2063" s="243"/>
      <c r="C2063" s="10"/>
      <c r="D2063" s="244"/>
      <c r="E2063" s="244"/>
      <c r="F2063" s="9"/>
    </row>
    <row r="2064" spans="1:6" x14ac:dyDescent="0.25">
      <c r="A2064" s="1"/>
      <c r="B2064" s="243"/>
      <c r="C2064" s="10"/>
      <c r="D2064" s="244"/>
      <c r="E2064" s="244"/>
      <c r="F2064" s="9"/>
    </row>
    <row r="2065" spans="1:6" x14ac:dyDescent="0.25">
      <c r="A2065" s="1"/>
      <c r="B2065" s="243"/>
      <c r="C2065" s="10"/>
      <c r="D2065" s="244"/>
      <c r="E2065" s="244"/>
      <c r="F2065" s="9"/>
    </row>
    <row r="2066" spans="1:6" x14ac:dyDescent="0.25">
      <c r="A2066" s="1"/>
      <c r="B2066" s="243"/>
      <c r="C2066" s="10"/>
      <c r="D2066" s="244"/>
      <c r="E2066" s="244"/>
      <c r="F2066" s="9"/>
    </row>
    <row r="2067" spans="1:6" x14ac:dyDescent="0.25">
      <c r="A2067" s="1"/>
      <c r="B2067" s="243"/>
      <c r="C2067" s="10"/>
      <c r="D2067" s="244"/>
      <c r="E2067" s="244"/>
      <c r="F2067" s="9"/>
    </row>
    <row r="2068" spans="1:6" x14ac:dyDescent="0.25">
      <c r="A2068" s="1"/>
      <c r="B2068" s="243"/>
      <c r="C2068" s="10"/>
      <c r="D2068" s="244"/>
      <c r="E2068" s="244"/>
      <c r="F2068" s="9"/>
    </row>
    <row r="2069" spans="1:6" x14ac:dyDescent="0.25">
      <c r="A2069" s="1"/>
      <c r="B2069" s="243"/>
      <c r="C2069" s="10"/>
      <c r="D2069" s="244"/>
      <c r="E2069" s="244"/>
      <c r="F2069" s="9"/>
    </row>
    <row r="2070" spans="1:6" x14ac:dyDescent="0.25">
      <c r="A2070" s="1"/>
      <c r="B2070" s="243"/>
      <c r="C2070" s="10"/>
      <c r="D2070" s="244"/>
      <c r="E2070" s="244"/>
      <c r="F2070" s="9"/>
    </row>
    <row r="2071" spans="1:6" x14ac:dyDescent="0.25">
      <c r="A2071" s="1"/>
      <c r="B2071" s="243"/>
      <c r="C2071" s="10"/>
      <c r="D2071" s="244"/>
      <c r="E2071" s="244"/>
      <c r="F2071" s="9"/>
    </row>
    <row r="2072" spans="1:6" x14ac:dyDescent="0.25">
      <c r="A2072" s="1"/>
      <c r="B2072" s="243"/>
      <c r="C2072" s="10"/>
      <c r="D2072" s="244"/>
      <c r="E2072" s="244"/>
      <c r="F2072" s="9"/>
    </row>
    <row r="2073" spans="1:6" x14ac:dyDescent="0.25">
      <c r="A2073" s="1"/>
      <c r="B2073" s="243"/>
      <c r="C2073" s="10"/>
      <c r="D2073" s="244"/>
      <c r="E2073" s="244"/>
      <c r="F2073" s="9"/>
    </row>
    <row r="2074" spans="1:6" x14ac:dyDescent="0.25">
      <c r="A2074" s="1"/>
      <c r="B2074" s="243"/>
      <c r="C2074" s="10"/>
      <c r="D2074" s="244"/>
      <c r="E2074" s="244"/>
      <c r="F2074" s="9"/>
    </row>
    <row r="2075" spans="1:6" x14ac:dyDescent="0.25">
      <c r="A2075" s="1"/>
      <c r="B2075" s="243"/>
      <c r="C2075" s="10"/>
      <c r="D2075" s="244"/>
      <c r="E2075" s="244"/>
      <c r="F2075" s="9"/>
    </row>
    <row r="2076" spans="1:6" x14ac:dyDescent="0.25">
      <c r="A2076" s="1"/>
      <c r="B2076" s="243"/>
      <c r="C2076" s="10"/>
      <c r="D2076" s="244"/>
      <c r="E2076" s="244"/>
      <c r="F2076" s="9"/>
    </row>
    <row r="2077" spans="1:6" x14ac:dyDescent="0.25">
      <c r="A2077" s="1"/>
      <c r="B2077" s="243"/>
      <c r="C2077" s="10"/>
      <c r="D2077" s="244"/>
      <c r="E2077" s="244"/>
      <c r="F2077" s="9"/>
    </row>
    <row r="2078" spans="1:6" x14ac:dyDescent="0.25">
      <c r="A2078" s="1"/>
      <c r="B2078" s="243"/>
      <c r="C2078" s="10"/>
      <c r="D2078" s="244"/>
      <c r="E2078" s="244"/>
      <c r="F2078" s="9"/>
    </row>
    <row r="2079" spans="1:6" x14ac:dyDescent="0.25">
      <c r="A2079" s="1"/>
      <c r="B2079" s="243"/>
      <c r="C2079" s="10"/>
      <c r="D2079" s="244"/>
      <c r="E2079" s="244"/>
      <c r="F2079" s="9"/>
    </row>
    <row r="2080" spans="1:6" x14ac:dyDescent="0.25">
      <c r="A2080" s="1"/>
      <c r="B2080" s="243"/>
      <c r="C2080" s="10"/>
      <c r="D2080" s="244"/>
      <c r="E2080" s="244"/>
      <c r="F2080" s="9"/>
    </row>
    <row r="2081" spans="1:6" x14ac:dyDescent="0.25">
      <c r="A2081" s="1"/>
      <c r="B2081" s="243"/>
      <c r="C2081" s="10"/>
      <c r="D2081" s="244"/>
      <c r="E2081" s="244"/>
      <c r="F2081" s="9"/>
    </row>
    <row r="2082" spans="1:6" x14ac:dyDescent="0.25">
      <c r="A2082" s="1"/>
      <c r="B2082" s="243"/>
      <c r="C2082" s="10"/>
      <c r="D2082" s="244"/>
      <c r="E2082" s="244"/>
      <c r="F2082" s="9"/>
    </row>
    <row r="2083" spans="1:6" x14ac:dyDescent="0.25">
      <c r="A2083" s="1"/>
      <c r="B2083" s="243"/>
      <c r="C2083" s="10"/>
      <c r="D2083" s="244"/>
      <c r="E2083" s="244"/>
      <c r="F2083" s="9"/>
    </row>
    <row r="2084" spans="1:6" x14ac:dyDescent="0.25">
      <c r="A2084" s="1"/>
      <c r="B2084" s="243"/>
      <c r="C2084" s="10"/>
      <c r="D2084" s="244"/>
      <c r="E2084" s="244"/>
      <c r="F2084" s="9"/>
    </row>
    <row r="2085" spans="1:6" x14ac:dyDescent="0.25">
      <c r="A2085" s="1"/>
      <c r="B2085" s="243"/>
      <c r="C2085" s="10"/>
      <c r="D2085" s="244"/>
      <c r="E2085" s="244"/>
      <c r="F2085" s="9"/>
    </row>
    <row r="2086" spans="1:6" x14ac:dyDescent="0.25">
      <c r="A2086" s="1"/>
      <c r="B2086" s="243"/>
      <c r="C2086" s="10"/>
      <c r="D2086" s="244"/>
      <c r="E2086" s="244"/>
      <c r="F2086" s="9"/>
    </row>
    <row r="2087" spans="1:6" x14ac:dyDescent="0.25">
      <c r="A2087" s="1"/>
      <c r="B2087" s="243"/>
      <c r="C2087" s="10"/>
      <c r="D2087" s="244"/>
      <c r="E2087" s="244"/>
      <c r="F2087" s="9"/>
    </row>
    <row r="2088" spans="1:6" x14ac:dyDescent="0.25">
      <c r="A2088" s="1"/>
      <c r="B2088" s="243"/>
      <c r="C2088" s="10"/>
      <c r="D2088" s="244"/>
      <c r="E2088" s="244"/>
      <c r="F2088" s="9"/>
    </row>
    <row r="2089" spans="1:6" x14ac:dyDescent="0.25">
      <c r="A2089" s="1"/>
      <c r="B2089" s="243"/>
      <c r="C2089" s="10"/>
      <c r="D2089" s="244"/>
      <c r="E2089" s="244"/>
      <c r="F2089" s="9"/>
    </row>
    <row r="2090" spans="1:6" x14ac:dyDescent="0.25">
      <c r="A2090" s="1"/>
      <c r="B2090" s="243"/>
      <c r="C2090" s="10"/>
      <c r="D2090" s="244"/>
      <c r="E2090" s="244"/>
      <c r="F2090" s="9"/>
    </row>
    <row r="2091" spans="1:6" x14ac:dyDescent="0.25">
      <c r="A2091" s="1"/>
      <c r="B2091" s="243"/>
      <c r="C2091" s="10"/>
      <c r="D2091" s="244"/>
      <c r="E2091" s="244"/>
      <c r="F2091" s="9"/>
    </row>
    <row r="2092" spans="1:6" x14ac:dyDescent="0.25">
      <c r="A2092" s="1"/>
      <c r="B2092" s="243"/>
      <c r="C2092" s="10"/>
      <c r="D2092" s="244"/>
      <c r="E2092" s="244"/>
      <c r="F2092" s="9"/>
    </row>
    <row r="2093" spans="1:6" x14ac:dyDescent="0.25">
      <c r="A2093" s="1"/>
      <c r="B2093" s="243"/>
      <c r="C2093" s="10"/>
      <c r="D2093" s="244"/>
      <c r="E2093" s="244"/>
      <c r="F2093" s="9"/>
    </row>
    <row r="2094" spans="1:6" x14ac:dyDescent="0.25">
      <c r="A2094" s="1"/>
      <c r="B2094" s="243"/>
      <c r="C2094" s="10"/>
      <c r="D2094" s="244"/>
      <c r="E2094" s="244"/>
      <c r="F2094" s="9"/>
    </row>
    <row r="2095" spans="1:6" x14ac:dyDescent="0.25">
      <c r="A2095" s="1"/>
      <c r="B2095" s="243"/>
      <c r="C2095" s="10"/>
      <c r="D2095" s="244"/>
      <c r="E2095" s="244"/>
      <c r="F2095" s="9"/>
    </row>
    <row r="2096" spans="1:6" x14ac:dyDescent="0.25">
      <c r="A2096" s="1"/>
      <c r="B2096" s="243"/>
      <c r="C2096" s="10"/>
      <c r="D2096" s="244"/>
      <c r="E2096" s="244"/>
      <c r="F2096" s="9"/>
    </row>
    <row r="2097" spans="1:6" x14ac:dyDescent="0.25">
      <c r="A2097" s="1"/>
      <c r="B2097" s="243"/>
      <c r="C2097" s="10"/>
      <c r="D2097" s="244"/>
      <c r="E2097" s="244"/>
      <c r="F2097" s="9"/>
    </row>
    <row r="2098" spans="1:6" x14ac:dyDescent="0.25">
      <c r="A2098" s="1"/>
      <c r="B2098" s="243"/>
      <c r="C2098" s="10"/>
      <c r="D2098" s="244"/>
      <c r="E2098" s="244"/>
      <c r="F2098" s="9"/>
    </row>
    <row r="2099" spans="1:6" x14ac:dyDescent="0.25">
      <c r="A2099" s="1"/>
      <c r="B2099" s="243"/>
      <c r="C2099" s="10"/>
      <c r="D2099" s="244"/>
      <c r="E2099" s="244"/>
      <c r="F2099" s="9"/>
    </row>
    <row r="2100" spans="1:6" x14ac:dyDescent="0.25">
      <c r="A2100" s="1"/>
      <c r="B2100" s="243"/>
      <c r="C2100" s="10"/>
      <c r="D2100" s="244"/>
      <c r="E2100" s="244"/>
      <c r="F2100" s="9"/>
    </row>
    <row r="2101" spans="1:6" x14ac:dyDescent="0.25">
      <c r="A2101" s="1"/>
      <c r="B2101" s="243"/>
      <c r="C2101" s="10"/>
      <c r="D2101" s="244"/>
      <c r="E2101" s="244"/>
      <c r="F2101" s="9"/>
    </row>
    <row r="2102" spans="1:6" x14ac:dyDescent="0.25">
      <c r="A2102" s="1"/>
      <c r="B2102" s="243"/>
      <c r="C2102" s="10"/>
      <c r="D2102" s="244"/>
      <c r="E2102" s="244"/>
      <c r="F2102" s="9"/>
    </row>
    <row r="2103" spans="1:6" x14ac:dyDescent="0.25">
      <c r="A2103" s="1"/>
      <c r="B2103" s="243"/>
      <c r="C2103" s="10"/>
      <c r="D2103" s="244"/>
      <c r="E2103" s="244"/>
      <c r="F2103" s="9"/>
    </row>
    <row r="2104" spans="1:6" x14ac:dyDescent="0.25">
      <c r="A2104" s="1"/>
      <c r="B2104" s="243"/>
      <c r="C2104" s="10"/>
      <c r="D2104" s="244"/>
      <c r="E2104" s="244"/>
      <c r="F2104" s="9"/>
    </row>
    <row r="2105" spans="1:6" x14ac:dyDescent="0.25">
      <c r="A2105" s="1"/>
      <c r="B2105" s="243"/>
      <c r="C2105" s="10"/>
      <c r="D2105" s="244"/>
      <c r="E2105" s="244"/>
      <c r="F2105" s="9"/>
    </row>
    <row r="2106" spans="1:6" x14ac:dyDescent="0.25">
      <c r="A2106" s="1"/>
      <c r="B2106" s="243"/>
      <c r="C2106" s="10"/>
      <c r="D2106" s="244"/>
      <c r="E2106" s="244"/>
      <c r="F2106" s="9"/>
    </row>
    <row r="2107" spans="1:6" x14ac:dyDescent="0.25">
      <c r="A2107" s="1"/>
      <c r="B2107" s="243"/>
      <c r="C2107" s="10"/>
      <c r="D2107" s="244"/>
      <c r="E2107" s="244"/>
      <c r="F2107" s="9"/>
    </row>
    <row r="2108" spans="1:6" x14ac:dyDescent="0.25">
      <c r="A2108" s="1"/>
      <c r="B2108" s="243"/>
      <c r="C2108" s="10"/>
      <c r="D2108" s="244"/>
      <c r="E2108" s="244"/>
      <c r="F2108" s="9"/>
    </row>
    <row r="2109" spans="1:6" x14ac:dyDescent="0.25">
      <c r="A2109" s="1"/>
      <c r="B2109" s="243"/>
      <c r="C2109" s="10"/>
      <c r="D2109" s="244"/>
      <c r="E2109" s="244"/>
      <c r="F2109" s="9"/>
    </row>
    <row r="2110" spans="1:6" x14ac:dyDescent="0.25">
      <c r="A2110" s="1"/>
      <c r="B2110" s="243"/>
      <c r="C2110" s="10"/>
      <c r="D2110" s="244"/>
      <c r="E2110" s="244"/>
      <c r="F2110" s="9"/>
    </row>
    <row r="2111" spans="1:6" x14ac:dyDescent="0.25">
      <c r="A2111" s="1"/>
      <c r="B2111" s="243"/>
      <c r="C2111" s="10"/>
      <c r="D2111" s="244"/>
      <c r="E2111" s="244"/>
      <c r="F2111" s="9"/>
    </row>
    <row r="2112" spans="1:6" x14ac:dyDescent="0.25">
      <c r="A2112" s="1"/>
      <c r="B2112" s="243"/>
      <c r="C2112" s="10"/>
      <c r="D2112" s="244"/>
      <c r="E2112" s="244"/>
      <c r="F2112" s="9"/>
    </row>
    <row r="2113" spans="1:6" x14ac:dyDescent="0.25">
      <c r="A2113" s="1"/>
      <c r="B2113" s="243"/>
      <c r="C2113" s="10"/>
      <c r="D2113" s="244"/>
      <c r="E2113" s="244"/>
      <c r="F2113" s="9"/>
    </row>
    <row r="2114" spans="1:6" x14ac:dyDescent="0.25">
      <c r="A2114" s="1"/>
      <c r="B2114" s="243"/>
      <c r="C2114" s="10"/>
      <c r="D2114" s="244"/>
      <c r="E2114" s="244"/>
      <c r="F2114" s="9"/>
    </row>
    <row r="2115" spans="1:6" x14ac:dyDescent="0.25">
      <c r="A2115" s="1"/>
      <c r="B2115" s="243"/>
      <c r="C2115" s="10"/>
      <c r="D2115" s="244"/>
      <c r="E2115" s="244"/>
      <c r="F2115" s="9"/>
    </row>
    <row r="2116" spans="1:6" x14ac:dyDescent="0.25">
      <c r="A2116" s="1"/>
      <c r="B2116" s="243"/>
      <c r="C2116" s="10"/>
      <c r="D2116" s="244"/>
      <c r="E2116" s="244"/>
      <c r="F2116" s="9"/>
    </row>
    <row r="2117" spans="1:6" x14ac:dyDescent="0.25">
      <c r="A2117" s="1"/>
      <c r="B2117" s="243"/>
      <c r="C2117" s="10"/>
      <c r="D2117" s="244"/>
      <c r="E2117" s="244"/>
      <c r="F2117" s="9"/>
    </row>
    <row r="2118" spans="1:6" x14ac:dyDescent="0.25">
      <c r="A2118" s="1"/>
      <c r="B2118" s="243"/>
      <c r="C2118" s="10"/>
      <c r="D2118" s="244"/>
      <c r="E2118" s="244"/>
      <c r="F2118" s="9"/>
    </row>
    <row r="2119" spans="1:6" x14ac:dyDescent="0.25">
      <c r="A2119" s="1"/>
      <c r="B2119" s="243"/>
      <c r="C2119" s="10"/>
      <c r="D2119" s="244"/>
      <c r="E2119" s="244"/>
      <c r="F2119" s="9"/>
    </row>
    <row r="2120" spans="1:6" x14ac:dyDescent="0.25">
      <c r="A2120" s="1"/>
      <c r="B2120" s="243"/>
      <c r="C2120" s="10"/>
      <c r="D2120" s="244"/>
      <c r="E2120" s="244"/>
      <c r="F2120" s="9"/>
    </row>
    <row r="2121" spans="1:6" x14ac:dyDescent="0.25">
      <c r="A2121" s="1"/>
      <c r="B2121" s="243"/>
      <c r="C2121" s="10"/>
      <c r="D2121" s="244"/>
      <c r="E2121" s="244"/>
      <c r="F2121" s="9"/>
    </row>
    <row r="2122" spans="1:6" x14ac:dyDescent="0.25">
      <c r="A2122" s="1"/>
      <c r="B2122" s="243"/>
      <c r="C2122" s="10"/>
      <c r="D2122" s="244"/>
      <c r="E2122" s="244"/>
      <c r="F2122" s="9"/>
    </row>
    <row r="2123" spans="1:6" x14ac:dyDescent="0.25">
      <c r="A2123" s="1"/>
      <c r="B2123" s="243"/>
      <c r="C2123" s="10"/>
      <c r="D2123" s="244"/>
      <c r="E2123" s="244"/>
      <c r="F2123" s="9"/>
    </row>
    <row r="2124" spans="1:6" x14ac:dyDescent="0.25">
      <c r="A2124" s="1"/>
      <c r="B2124" s="243"/>
      <c r="C2124" s="10"/>
      <c r="D2124" s="244"/>
      <c r="E2124" s="244"/>
      <c r="F2124" s="9"/>
    </row>
    <row r="2125" spans="1:6" x14ac:dyDescent="0.25">
      <c r="A2125" s="1"/>
      <c r="B2125" s="243"/>
      <c r="C2125" s="10"/>
      <c r="D2125" s="244"/>
      <c r="E2125" s="244"/>
      <c r="F2125" s="9"/>
    </row>
    <row r="2126" spans="1:6" x14ac:dyDescent="0.25">
      <c r="A2126" s="1"/>
      <c r="B2126" s="243"/>
      <c r="C2126" s="10"/>
      <c r="D2126" s="244"/>
      <c r="E2126" s="244"/>
      <c r="F2126" s="9"/>
    </row>
    <row r="2127" spans="1:6" x14ac:dyDescent="0.25">
      <c r="A2127" s="1"/>
      <c r="B2127" s="243"/>
      <c r="C2127" s="10"/>
      <c r="D2127" s="244"/>
      <c r="E2127" s="244"/>
      <c r="F2127" s="9"/>
    </row>
    <row r="2128" spans="1:6" x14ac:dyDescent="0.25">
      <c r="A2128" s="1"/>
      <c r="B2128" s="243"/>
      <c r="C2128" s="10"/>
      <c r="D2128" s="244"/>
      <c r="E2128" s="244"/>
      <c r="F2128" s="9"/>
    </row>
    <row r="2129" spans="1:6" x14ac:dyDescent="0.25">
      <c r="A2129" s="1"/>
      <c r="B2129" s="243"/>
      <c r="C2129" s="10"/>
      <c r="D2129" s="244"/>
      <c r="E2129" s="244"/>
      <c r="F2129" s="9"/>
    </row>
    <row r="2130" spans="1:6" x14ac:dyDescent="0.25">
      <c r="A2130" s="1"/>
      <c r="B2130" s="243"/>
      <c r="C2130" s="10"/>
      <c r="D2130" s="244"/>
      <c r="E2130" s="244"/>
      <c r="F2130" s="9"/>
    </row>
    <row r="2131" spans="1:6" x14ac:dyDescent="0.25">
      <c r="A2131" s="1"/>
      <c r="B2131" s="243"/>
      <c r="C2131" s="10"/>
      <c r="D2131" s="244"/>
      <c r="E2131" s="244"/>
      <c r="F2131" s="9"/>
    </row>
    <row r="2132" spans="1:6" x14ac:dyDescent="0.25">
      <c r="A2132" s="1"/>
      <c r="B2132" s="243"/>
      <c r="C2132" s="10"/>
      <c r="D2132" s="244"/>
      <c r="E2132" s="244"/>
      <c r="F2132" s="9"/>
    </row>
    <row r="2133" spans="1:6" x14ac:dyDescent="0.25">
      <c r="A2133" s="1"/>
      <c r="B2133" s="243"/>
      <c r="C2133" s="10"/>
      <c r="D2133" s="244"/>
      <c r="E2133" s="244"/>
      <c r="F2133" s="9"/>
    </row>
    <row r="2134" spans="1:6" x14ac:dyDescent="0.25">
      <c r="A2134" s="1"/>
      <c r="B2134" s="243"/>
      <c r="C2134" s="10"/>
      <c r="D2134" s="244"/>
      <c r="E2134" s="244"/>
      <c r="F2134" s="9"/>
    </row>
    <row r="2135" spans="1:6" x14ac:dyDescent="0.25">
      <c r="A2135" s="1"/>
      <c r="B2135" s="243"/>
      <c r="C2135" s="10"/>
      <c r="D2135" s="244"/>
      <c r="E2135" s="244"/>
      <c r="F2135" s="9"/>
    </row>
    <row r="2136" spans="1:6" x14ac:dyDescent="0.25">
      <c r="A2136" s="1"/>
      <c r="B2136" s="243"/>
      <c r="C2136" s="10"/>
      <c r="D2136" s="244"/>
      <c r="E2136" s="244"/>
      <c r="F2136" s="9"/>
    </row>
    <row r="2137" spans="1:6" x14ac:dyDescent="0.25">
      <c r="A2137" s="1"/>
      <c r="B2137" s="243"/>
      <c r="C2137" s="10"/>
      <c r="D2137" s="244"/>
      <c r="E2137" s="244"/>
      <c r="F2137" s="9"/>
    </row>
    <row r="2138" spans="1:6" x14ac:dyDescent="0.25">
      <c r="A2138" s="1"/>
      <c r="B2138" s="243"/>
      <c r="C2138" s="10"/>
      <c r="D2138" s="244"/>
      <c r="E2138" s="244"/>
      <c r="F2138" s="9"/>
    </row>
    <row r="2139" spans="1:6" x14ac:dyDescent="0.25">
      <c r="A2139" s="1"/>
      <c r="B2139" s="243"/>
      <c r="C2139" s="10"/>
      <c r="D2139" s="244"/>
      <c r="E2139" s="244"/>
      <c r="F2139" s="9"/>
    </row>
    <row r="2140" spans="1:6" x14ac:dyDescent="0.25">
      <c r="A2140" s="1"/>
      <c r="B2140" s="243"/>
      <c r="C2140" s="10"/>
      <c r="D2140" s="244"/>
      <c r="E2140" s="244"/>
      <c r="F2140" s="9"/>
    </row>
    <row r="2141" spans="1:6" x14ac:dyDescent="0.25">
      <c r="A2141" s="1"/>
      <c r="B2141" s="243"/>
      <c r="C2141" s="10"/>
      <c r="D2141" s="244"/>
      <c r="E2141" s="244"/>
      <c r="F2141" s="9"/>
    </row>
    <row r="2142" spans="1:6" x14ac:dyDescent="0.25">
      <c r="A2142" s="1"/>
      <c r="B2142" s="243"/>
      <c r="C2142" s="10"/>
      <c r="D2142" s="244"/>
      <c r="E2142" s="244"/>
      <c r="F2142" s="9"/>
    </row>
    <row r="2143" spans="1:6" x14ac:dyDescent="0.25">
      <c r="A2143" s="1"/>
      <c r="B2143" s="243"/>
      <c r="C2143" s="10"/>
      <c r="D2143" s="244"/>
      <c r="E2143" s="244"/>
      <c r="F2143" s="9"/>
    </row>
    <row r="2144" spans="1:6" x14ac:dyDescent="0.25">
      <c r="A2144" s="1"/>
      <c r="B2144" s="243"/>
      <c r="C2144" s="10"/>
      <c r="D2144" s="244"/>
      <c r="E2144" s="244"/>
      <c r="F2144" s="9"/>
    </row>
    <row r="2145" spans="1:6" x14ac:dyDescent="0.25">
      <c r="A2145" s="1"/>
      <c r="B2145" s="243"/>
      <c r="C2145" s="10"/>
      <c r="D2145" s="244"/>
      <c r="E2145" s="244"/>
      <c r="F2145" s="9"/>
    </row>
    <row r="2146" spans="1:6" x14ac:dyDescent="0.25">
      <c r="A2146" s="1"/>
      <c r="B2146" s="243"/>
      <c r="C2146" s="10"/>
      <c r="D2146" s="244"/>
      <c r="E2146" s="244"/>
      <c r="F2146" s="9"/>
    </row>
    <row r="2147" spans="1:6" x14ac:dyDescent="0.25">
      <c r="A2147" s="1"/>
      <c r="B2147" s="243"/>
      <c r="C2147" s="10"/>
      <c r="D2147" s="244"/>
      <c r="E2147" s="244"/>
      <c r="F2147" s="9"/>
    </row>
    <row r="2148" spans="1:6" x14ac:dyDescent="0.25">
      <c r="A2148" s="1"/>
      <c r="B2148" s="243"/>
      <c r="C2148" s="10"/>
      <c r="D2148" s="244"/>
      <c r="E2148" s="244"/>
      <c r="F2148" s="9"/>
    </row>
    <row r="2149" spans="1:6" x14ac:dyDescent="0.25">
      <c r="A2149" s="1"/>
      <c r="B2149" s="243"/>
      <c r="C2149" s="10"/>
      <c r="D2149" s="244"/>
      <c r="E2149" s="244"/>
      <c r="F2149" s="9"/>
    </row>
    <row r="2150" spans="1:6" x14ac:dyDescent="0.25">
      <c r="A2150" s="1"/>
      <c r="B2150" s="243"/>
      <c r="C2150" s="10"/>
      <c r="D2150" s="244"/>
      <c r="E2150" s="244"/>
      <c r="F2150" s="9"/>
    </row>
    <row r="2151" spans="1:6" x14ac:dyDescent="0.25">
      <c r="A2151" s="1"/>
      <c r="B2151" s="243"/>
      <c r="C2151" s="10"/>
      <c r="D2151" s="244"/>
      <c r="E2151" s="244"/>
      <c r="F2151" s="9"/>
    </row>
    <row r="2152" spans="1:6" x14ac:dyDescent="0.25">
      <c r="A2152" s="1"/>
      <c r="B2152" s="243"/>
      <c r="C2152" s="10"/>
      <c r="D2152" s="244"/>
      <c r="E2152" s="244"/>
      <c r="F2152" s="9"/>
    </row>
    <row r="2153" spans="1:6" x14ac:dyDescent="0.25">
      <c r="A2153" s="1"/>
      <c r="B2153" s="243"/>
      <c r="C2153" s="10"/>
      <c r="D2153" s="244"/>
      <c r="E2153" s="244"/>
      <c r="F2153" s="9"/>
    </row>
    <row r="2154" spans="1:6" x14ac:dyDescent="0.25">
      <c r="A2154" s="1"/>
      <c r="B2154" s="243"/>
      <c r="C2154" s="10"/>
      <c r="D2154" s="244"/>
      <c r="E2154" s="244"/>
      <c r="F2154" s="9"/>
    </row>
    <row r="2155" spans="1:6" x14ac:dyDescent="0.25">
      <c r="A2155" s="1"/>
      <c r="B2155" s="243"/>
      <c r="C2155" s="10"/>
      <c r="D2155" s="244"/>
      <c r="E2155" s="244"/>
      <c r="F2155" s="9"/>
    </row>
    <row r="2156" spans="1:6" x14ac:dyDescent="0.25">
      <c r="A2156" s="1"/>
      <c r="B2156" s="243"/>
      <c r="C2156" s="10"/>
      <c r="D2156" s="244"/>
      <c r="E2156" s="244"/>
      <c r="F2156" s="9"/>
    </row>
    <row r="2157" spans="1:6" x14ac:dyDescent="0.25">
      <c r="A2157" s="1"/>
      <c r="B2157" s="243"/>
      <c r="C2157" s="10"/>
      <c r="D2157" s="244"/>
      <c r="E2157" s="244"/>
      <c r="F2157" s="9"/>
    </row>
    <row r="2158" spans="1:6" x14ac:dyDescent="0.25">
      <c r="A2158" s="1"/>
      <c r="B2158" s="243"/>
      <c r="C2158" s="10"/>
      <c r="D2158" s="244"/>
      <c r="E2158" s="244"/>
      <c r="F2158" s="9"/>
    </row>
    <row r="2159" spans="1:6" x14ac:dyDescent="0.25">
      <c r="A2159" s="1"/>
      <c r="B2159" s="243"/>
      <c r="C2159" s="10"/>
      <c r="D2159" s="244"/>
      <c r="E2159" s="244"/>
      <c r="F2159" s="9"/>
    </row>
    <row r="2160" spans="1:6" x14ac:dyDescent="0.25">
      <c r="A2160" s="1"/>
      <c r="B2160" s="243"/>
      <c r="C2160" s="10"/>
      <c r="D2160" s="244"/>
      <c r="E2160" s="244"/>
      <c r="F2160" s="9"/>
    </row>
    <row r="2161" spans="1:6" x14ac:dyDescent="0.25">
      <c r="A2161" s="1"/>
      <c r="B2161" s="243"/>
      <c r="C2161" s="10"/>
      <c r="D2161" s="244"/>
      <c r="E2161" s="244"/>
      <c r="F2161" s="9"/>
    </row>
    <row r="2162" spans="1:6" x14ac:dyDescent="0.25">
      <c r="A2162" s="1"/>
      <c r="B2162" s="243"/>
      <c r="C2162" s="10"/>
      <c r="D2162" s="244"/>
      <c r="E2162" s="244"/>
      <c r="F2162" s="9"/>
    </row>
    <row r="2163" spans="1:6" x14ac:dyDescent="0.25">
      <c r="A2163" s="1"/>
      <c r="B2163" s="243"/>
      <c r="C2163" s="10"/>
      <c r="D2163" s="244"/>
      <c r="E2163" s="244"/>
      <c r="F2163" s="9"/>
    </row>
    <row r="2164" spans="1:6" x14ac:dyDescent="0.25">
      <c r="A2164" s="1"/>
      <c r="B2164" s="243"/>
      <c r="C2164" s="10"/>
      <c r="D2164" s="244"/>
      <c r="E2164" s="244"/>
      <c r="F2164" s="9"/>
    </row>
    <row r="2165" spans="1:6" x14ac:dyDescent="0.25">
      <c r="A2165" s="1"/>
      <c r="B2165" s="243"/>
      <c r="C2165" s="10"/>
      <c r="D2165" s="244"/>
      <c r="E2165" s="244"/>
      <c r="F2165" s="9"/>
    </row>
    <row r="2166" spans="1:6" x14ac:dyDescent="0.25">
      <c r="A2166" s="1"/>
      <c r="B2166" s="243"/>
      <c r="C2166" s="10"/>
      <c r="D2166" s="244"/>
      <c r="E2166" s="244"/>
      <c r="F2166" s="9"/>
    </row>
    <row r="2167" spans="1:6" x14ac:dyDescent="0.25">
      <c r="A2167" s="1"/>
      <c r="B2167" s="243"/>
      <c r="C2167" s="10"/>
      <c r="D2167" s="244"/>
      <c r="E2167" s="244"/>
      <c r="F2167" s="9"/>
    </row>
    <row r="2168" spans="1:6" x14ac:dyDescent="0.25">
      <c r="A2168" s="1"/>
      <c r="B2168" s="243"/>
      <c r="C2168" s="10"/>
      <c r="D2168" s="244"/>
      <c r="E2168" s="244"/>
      <c r="F2168" s="9"/>
    </row>
    <row r="2169" spans="1:6" x14ac:dyDescent="0.25">
      <c r="A2169" s="1"/>
      <c r="B2169" s="243"/>
      <c r="C2169" s="10"/>
      <c r="D2169" s="244"/>
      <c r="E2169" s="244"/>
      <c r="F2169" s="9"/>
    </row>
    <row r="2170" spans="1:6" x14ac:dyDescent="0.25">
      <c r="A2170" s="1"/>
      <c r="B2170" s="243"/>
      <c r="C2170" s="10"/>
      <c r="D2170" s="244"/>
      <c r="E2170" s="244"/>
      <c r="F2170" s="9"/>
    </row>
    <row r="2171" spans="1:6" x14ac:dyDescent="0.25">
      <c r="A2171" s="1"/>
      <c r="B2171" s="243"/>
      <c r="C2171" s="10"/>
      <c r="D2171" s="244"/>
      <c r="E2171" s="244"/>
      <c r="F2171" s="9"/>
    </row>
    <row r="2172" spans="1:6" x14ac:dyDescent="0.25">
      <c r="A2172" s="1"/>
      <c r="B2172" s="243"/>
      <c r="C2172" s="10"/>
      <c r="D2172" s="244"/>
      <c r="E2172" s="244"/>
      <c r="F2172" s="9"/>
    </row>
    <row r="2173" spans="1:6" x14ac:dyDescent="0.25">
      <c r="A2173" s="1"/>
      <c r="B2173" s="243"/>
      <c r="C2173" s="10"/>
      <c r="D2173" s="244"/>
      <c r="E2173" s="244"/>
      <c r="F2173" s="9"/>
    </row>
    <row r="2174" spans="1:6" x14ac:dyDescent="0.25">
      <c r="A2174" s="1"/>
      <c r="B2174" s="243"/>
      <c r="C2174" s="10"/>
      <c r="D2174" s="244"/>
      <c r="E2174" s="244"/>
      <c r="F2174" s="9"/>
    </row>
    <row r="2175" spans="1:6" x14ac:dyDescent="0.25">
      <c r="A2175" s="1"/>
      <c r="B2175" s="243"/>
      <c r="C2175" s="10"/>
      <c r="D2175" s="244"/>
      <c r="E2175" s="244"/>
      <c r="F2175" s="9"/>
    </row>
    <row r="2176" spans="1:6" x14ac:dyDescent="0.25">
      <c r="A2176" s="1"/>
      <c r="B2176" s="243"/>
      <c r="C2176" s="10"/>
      <c r="D2176" s="244"/>
      <c r="E2176" s="244"/>
      <c r="F2176" s="9"/>
    </row>
    <row r="2177" spans="1:6" x14ac:dyDescent="0.25">
      <c r="A2177" s="1"/>
      <c r="B2177" s="243"/>
      <c r="C2177" s="10"/>
      <c r="D2177" s="244"/>
      <c r="E2177" s="244"/>
      <c r="F2177" s="9"/>
    </row>
    <row r="2178" spans="1:6" x14ac:dyDescent="0.25">
      <c r="A2178" s="1"/>
      <c r="B2178" s="243"/>
      <c r="C2178" s="10"/>
      <c r="D2178" s="244"/>
      <c r="E2178" s="244"/>
      <c r="F2178" s="9"/>
    </row>
    <row r="2179" spans="1:6" x14ac:dyDescent="0.25">
      <c r="A2179" s="1"/>
      <c r="B2179" s="243"/>
      <c r="C2179" s="10"/>
      <c r="D2179" s="244"/>
      <c r="E2179" s="244"/>
      <c r="F2179" s="9"/>
    </row>
    <row r="2180" spans="1:6" x14ac:dyDescent="0.25">
      <c r="A2180" s="1"/>
      <c r="B2180" s="243"/>
      <c r="C2180" s="10"/>
      <c r="D2180" s="244"/>
      <c r="E2180" s="244"/>
      <c r="F2180" s="9"/>
    </row>
    <row r="2181" spans="1:6" x14ac:dyDescent="0.25">
      <c r="A2181" s="1"/>
      <c r="B2181" s="243"/>
      <c r="C2181" s="10"/>
      <c r="D2181" s="244"/>
      <c r="E2181" s="244"/>
      <c r="F2181" s="9"/>
    </row>
    <row r="2182" spans="1:6" x14ac:dyDescent="0.25">
      <c r="A2182" s="1"/>
      <c r="B2182" s="243"/>
      <c r="C2182" s="10"/>
      <c r="D2182" s="244"/>
      <c r="E2182" s="244"/>
      <c r="F2182" s="9"/>
    </row>
    <row r="2183" spans="1:6" x14ac:dyDescent="0.25">
      <c r="A2183" s="1"/>
      <c r="B2183" s="243"/>
      <c r="C2183" s="10"/>
      <c r="D2183" s="244"/>
      <c r="E2183" s="244"/>
      <c r="F2183" s="9"/>
    </row>
    <row r="2184" spans="1:6" x14ac:dyDescent="0.25">
      <c r="A2184" s="1"/>
      <c r="B2184" s="243"/>
      <c r="C2184" s="10"/>
      <c r="D2184" s="244"/>
      <c r="E2184" s="244"/>
      <c r="F2184" s="9"/>
    </row>
    <row r="2185" spans="1:6" x14ac:dyDescent="0.25">
      <c r="A2185" s="1"/>
      <c r="B2185" s="243"/>
      <c r="C2185" s="10"/>
      <c r="D2185" s="244"/>
      <c r="E2185" s="244"/>
      <c r="F2185" s="9"/>
    </row>
    <row r="2186" spans="1:6" x14ac:dyDescent="0.25">
      <c r="A2186" s="1"/>
      <c r="B2186" s="243"/>
      <c r="C2186" s="10"/>
      <c r="D2186" s="244"/>
      <c r="E2186" s="244"/>
      <c r="F2186" s="9"/>
    </row>
    <row r="2187" spans="1:6" x14ac:dyDescent="0.25">
      <c r="A2187" s="1"/>
      <c r="B2187" s="243"/>
      <c r="C2187" s="10"/>
      <c r="D2187" s="244"/>
      <c r="E2187" s="244"/>
      <c r="F2187" s="9"/>
    </row>
    <row r="2188" spans="1:6" x14ac:dyDescent="0.25">
      <c r="A2188" s="1"/>
      <c r="B2188" s="243"/>
      <c r="C2188" s="10"/>
      <c r="D2188" s="244"/>
      <c r="E2188" s="244"/>
      <c r="F2188" s="9"/>
    </row>
    <row r="2189" spans="1:6" x14ac:dyDescent="0.25">
      <c r="A2189" s="1"/>
      <c r="B2189" s="243"/>
      <c r="C2189" s="10"/>
      <c r="D2189" s="244"/>
      <c r="E2189" s="244"/>
      <c r="F2189" s="9"/>
    </row>
    <row r="2190" spans="1:6" x14ac:dyDescent="0.25">
      <c r="A2190" s="1"/>
      <c r="B2190" s="243"/>
      <c r="C2190" s="10"/>
      <c r="D2190" s="244"/>
      <c r="E2190" s="244"/>
      <c r="F2190" s="9"/>
    </row>
    <row r="2191" spans="1:6" x14ac:dyDescent="0.25">
      <c r="A2191" s="1"/>
      <c r="B2191" s="243"/>
      <c r="C2191" s="10"/>
      <c r="D2191" s="244"/>
      <c r="E2191" s="244"/>
      <c r="F2191" s="9"/>
    </row>
    <row r="2192" spans="1:6" x14ac:dyDescent="0.25">
      <c r="A2192" s="1"/>
      <c r="B2192" s="243"/>
      <c r="C2192" s="10"/>
      <c r="D2192" s="244"/>
      <c r="E2192" s="244"/>
      <c r="F2192" s="9"/>
    </row>
    <row r="2193" spans="1:6" x14ac:dyDescent="0.25">
      <c r="A2193" s="1"/>
      <c r="B2193" s="243"/>
      <c r="C2193" s="10"/>
      <c r="D2193" s="244"/>
      <c r="E2193" s="244"/>
      <c r="F2193" s="9"/>
    </row>
    <row r="2194" spans="1:6" x14ac:dyDescent="0.25">
      <c r="A2194" s="1"/>
      <c r="B2194" s="243"/>
      <c r="C2194" s="10"/>
      <c r="D2194" s="244"/>
      <c r="E2194" s="244"/>
      <c r="F2194" s="9"/>
    </row>
    <row r="2195" spans="1:6" x14ac:dyDescent="0.25">
      <c r="A2195" s="1"/>
      <c r="B2195" s="243"/>
      <c r="C2195" s="10"/>
      <c r="D2195" s="244"/>
      <c r="E2195" s="244"/>
      <c r="F2195" s="9"/>
    </row>
    <row r="2196" spans="1:6" x14ac:dyDescent="0.25">
      <c r="A2196" s="1"/>
      <c r="B2196" s="243"/>
      <c r="C2196" s="10"/>
      <c r="D2196" s="244"/>
      <c r="E2196" s="244"/>
      <c r="F2196" s="9"/>
    </row>
    <row r="2197" spans="1:6" x14ac:dyDescent="0.25">
      <c r="A2197" s="1"/>
      <c r="B2197" s="243"/>
      <c r="C2197" s="10"/>
      <c r="D2197" s="244"/>
      <c r="E2197" s="244"/>
      <c r="F2197" s="9"/>
    </row>
    <row r="2198" spans="1:6" x14ac:dyDescent="0.25">
      <c r="A2198" s="1"/>
      <c r="B2198" s="243"/>
      <c r="C2198" s="10"/>
      <c r="D2198" s="244"/>
      <c r="E2198" s="244"/>
      <c r="F2198" s="9"/>
    </row>
    <row r="2199" spans="1:6" x14ac:dyDescent="0.25">
      <c r="A2199" s="1"/>
      <c r="B2199" s="243"/>
      <c r="C2199" s="10"/>
      <c r="D2199" s="244"/>
      <c r="E2199" s="244"/>
      <c r="F2199" s="9"/>
    </row>
    <row r="2200" spans="1:6" x14ac:dyDescent="0.25">
      <c r="A2200" s="1"/>
      <c r="B2200" s="243"/>
      <c r="C2200" s="10"/>
      <c r="D2200" s="244"/>
      <c r="E2200" s="244"/>
      <c r="F2200" s="9"/>
    </row>
    <row r="2201" spans="1:6" x14ac:dyDescent="0.25">
      <c r="A2201" s="1"/>
      <c r="B2201" s="243"/>
      <c r="C2201" s="10"/>
      <c r="D2201" s="244"/>
      <c r="E2201" s="244"/>
      <c r="F2201" s="9"/>
    </row>
    <row r="2202" spans="1:6" x14ac:dyDescent="0.25">
      <c r="A2202" s="1"/>
      <c r="B2202" s="243"/>
      <c r="C2202" s="10"/>
      <c r="D2202" s="244"/>
      <c r="E2202" s="244"/>
      <c r="F2202" s="9"/>
    </row>
    <row r="2203" spans="1:6" x14ac:dyDescent="0.25">
      <c r="A2203" s="1"/>
      <c r="B2203" s="243"/>
      <c r="C2203" s="10"/>
      <c r="D2203" s="244"/>
      <c r="E2203" s="244"/>
      <c r="F2203" s="9"/>
    </row>
    <row r="2204" spans="1:6" x14ac:dyDescent="0.25">
      <c r="A2204" s="1"/>
      <c r="B2204" s="243"/>
      <c r="C2204" s="10"/>
      <c r="D2204" s="244"/>
      <c r="E2204" s="244"/>
      <c r="F2204" s="9"/>
    </row>
    <row r="2205" spans="1:6" x14ac:dyDescent="0.25">
      <c r="A2205" s="1"/>
      <c r="B2205" s="243"/>
      <c r="C2205" s="10"/>
      <c r="D2205" s="244"/>
      <c r="E2205" s="244"/>
      <c r="F2205" s="9"/>
    </row>
    <row r="2206" spans="1:6" x14ac:dyDescent="0.25">
      <c r="A2206" s="1"/>
      <c r="B2206" s="243"/>
      <c r="C2206" s="10"/>
      <c r="D2206" s="244"/>
      <c r="E2206" s="244"/>
      <c r="F2206" s="9"/>
    </row>
    <row r="2207" spans="1:6" x14ac:dyDescent="0.25">
      <c r="A2207" s="1"/>
      <c r="B2207" s="243"/>
      <c r="C2207" s="10"/>
      <c r="D2207" s="244"/>
      <c r="E2207" s="244"/>
      <c r="F2207" s="9"/>
    </row>
    <row r="2208" spans="1:6" x14ac:dyDescent="0.25">
      <c r="A2208" s="1"/>
      <c r="B2208" s="243"/>
      <c r="C2208" s="10"/>
      <c r="D2208" s="244"/>
      <c r="E2208" s="244"/>
      <c r="F2208" s="9"/>
    </row>
    <row r="2209" spans="1:6" x14ac:dyDescent="0.25">
      <c r="A2209" s="1"/>
      <c r="B2209" s="243"/>
      <c r="C2209" s="10"/>
      <c r="D2209" s="244"/>
      <c r="E2209" s="244"/>
      <c r="F2209" s="9"/>
    </row>
    <row r="2210" spans="1:6" x14ac:dyDescent="0.25">
      <c r="A2210" s="1"/>
      <c r="B2210" s="243"/>
      <c r="C2210" s="10"/>
      <c r="D2210" s="244"/>
      <c r="E2210" s="244"/>
      <c r="F2210" s="9"/>
    </row>
    <row r="2211" spans="1:6" x14ac:dyDescent="0.25">
      <c r="A2211" s="1"/>
      <c r="B2211" s="243"/>
      <c r="C2211" s="10"/>
      <c r="D2211" s="244"/>
      <c r="E2211" s="244"/>
      <c r="F2211" s="9"/>
    </row>
    <row r="2212" spans="1:6" x14ac:dyDescent="0.25">
      <c r="A2212" s="1"/>
      <c r="B2212" s="243"/>
      <c r="C2212" s="10"/>
      <c r="D2212" s="244"/>
      <c r="E2212" s="244"/>
      <c r="F2212" s="9"/>
    </row>
    <row r="2213" spans="1:6" x14ac:dyDescent="0.25">
      <c r="A2213" s="1"/>
      <c r="B2213" s="243"/>
      <c r="C2213" s="10"/>
      <c r="D2213" s="244"/>
      <c r="E2213" s="244"/>
      <c r="F2213" s="9"/>
    </row>
    <row r="2214" spans="1:6" x14ac:dyDescent="0.25">
      <c r="A2214" s="1"/>
      <c r="B2214" s="243"/>
      <c r="C2214" s="10"/>
      <c r="D2214" s="244"/>
      <c r="E2214" s="244"/>
      <c r="F2214" s="9"/>
    </row>
    <row r="2215" spans="1:6" x14ac:dyDescent="0.25">
      <c r="A2215" s="1"/>
      <c r="B2215" s="243"/>
      <c r="C2215" s="10"/>
      <c r="D2215" s="244"/>
      <c r="E2215" s="244"/>
      <c r="F2215" s="9"/>
    </row>
    <row r="2216" spans="1:6" x14ac:dyDescent="0.25">
      <c r="A2216" s="1"/>
      <c r="B2216" s="243"/>
      <c r="C2216" s="10"/>
      <c r="D2216" s="244"/>
      <c r="E2216" s="244"/>
      <c r="F2216" s="9"/>
    </row>
    <row r="2217" spans="1:6" x14ac:dyDescent="0.25">
      <c r="A2217" s="1"/>
      <c r="B2217" s="243"/>
      <c r="C2217" s="10"/>
      <c r="D2217" s="244"/>
      <c r="E2217" s="244"/>
      <c r="F2217" s="9"/>
    </row>
    <row r="2218" spans="1:6" x14ac:dyDescent="0.25">
      <c r="A2218" s="1"/>
      <c r="B2218" s="243"/>
      <c r="C2218" s="10"/>
      <c r="D2218" s="244"/>
      <c r="E2218" s="244"/>
      <c r="F2218" s="9"/>
    </row>
    <row r="2219" spans="1:6" x14ac:dyDescent="0.25">
      <c r="A2219" s="1"/>
      <c r="B2219" s="243"/>
      <c r="C2219" s="10"/>
      <c r="D2219" s="244"/>
      <c r="E2219" s="244"/>
      <c r="F2219" s="9"/>
    </row>
    <row r="2220" spans="1:6" x14ac:dyDescent="0.25">
      <c r="A2220" s="1"/>
      <c r="B2220" s="243"/>
      <c r="C2220" s="10"/>
      <c r="D2220" s="244"/>
      <c r="E2220" s="244"/>
      <c r="F2220" s="9"/>
    </row>
    <row r="2221" spans="1:6" x14ac:dyDescent="0.25">
      <c r="A2221" s="1"/>
      <c r="B2221" s="243"/>
      <c r="C2221" s="10"/>
      <c r="D2221" s="244"/>
      <c r="E2221" s="244"/>
      <c r="F2221" s="9"/>
    </row>
    <row r="2222" spans="1:6" x14ac:dyDescent="0.25">
      <c r="A2222" s="1"/>
      <c r="B2222" s="243"/>
      <c r="C2222" s="10"/>
      <c r="D2222" s="244"/>
      <c r="E2222" s="244"/>
      <c r="F2222" s="9"/>
    </row>
    <row r="2223" spans="1:6" x14ac:dyDescent="0.25">
      <c r="A2223" s="1"/>
      <c r="B2223" s="243"/>
      <c r="C2223" s="10"/>
      <c r="D2223" s="244"/>
      <c r="E2223" s="244"/>
      <c r="F2223" s="9"/>
    </row>
    <row r="2224" spans="1:6" x14ac:dyDescent="0.25">
      <c r="A2224" s="1"/>
      <c r="B2224" s="243"/>
      <c r="C2224" s="10"/>
      <c r="D2224" s="244"/>
      <c r="E2224" s="244"/>
      <c r="F2224" s="9"/>
    </row>
    <row r="2225" spans="1:6" x14ac:dyDescent="0.25">
      <c r="A2225" s="1"/>
      <c r="B2225" s="243"/>
      <c r="C2225" s="10"/>
      <c r="D2225" s="244"/>
      <c r="E2225" s="244"/>
      <c r="F2225" s="9"/>
    </row>
    <row r="2226" spans="1:6" x14ac:dyDescent="0.25">
      <c r="A2226" s="1"/>
      <c r="B2226" s="243"/>
      <c r="C2226" s="10"/>
      <c r="D2226" s="244"/>
      <c r="E2226" s="244"/>
      <c r="F2226" s="9"/>
    </row>
    <row r="2227" spans="1:6" x14ac:dyDescent="0.25">
      <c r="A2227" s="1"/>
      <c r="B2227" s="243"/>
      <c r="C2227" s="10"/>
      <c r="D2227" s="244"/>
      <c r="E2227" s="244"/>
      <c r="F2227" s="9"/>
    </row>
    <row r="2228" spans="1:6" x14ac:dyDescent="0.25">
      <c r="A2228" s="1"/>
      <c r="B2228" s="243"/>
      <c r="C2228" s="10"/>
      <c r="D2228" s="244"/>
      <c r="E2228" s="244"/>
      <c r="F2228" s="9"/>
    </row>
    <row r="2229" spans="1:6" x14ac:dyDescent="0.25">
      <c r="A2229" s="1"/>
      <c r="B2229" s="243"/>
      <c r="C2229" s="10"/>
      <c r="D2229" s="244"/>
      <c r="E2229" s="244"/>
      <c r="F2229" s="9"/>
    </row>
    <row r="2230" spans="1:6" x14ac:dyDescent="0.25">
      <c r="A2230" s="1"/>
      <c r="B2230" s="243"/>
      <c r="C2230" s="10"/>
      <c r="D2230" s="244"/>
      <c r="E2230" s="244"/>
      <c r="F2230" s="9"/>
    </row>
    <row r="2231" spans="1:6" x14ac:dyDescent="0.25">
      <c r="A2231" s="1"/>
      <c r="B2231" s="243"/>
      <c r="C2231" s="10"/>
      <c r="D2231" s="244"/>
      <c r="E2231" s="244"/>
      <c r="F2231" s="9"/>
    </row>
    <row r="2232" spans="1:6" x14ac:dyDescent="0.25">
      <c r="A2232" s="1"/>
      <c r="B2232" s="243"/>
      <c r="C2232" s="10"/>
      <c r="D2232" s="244"/>
      <c r="E2232" s="244"/>
      <c r="F2232" s="9"/>
    </row>
    <row r="2233" spans="1:6" x14ac:dyDescent="0.25">
      <c r="A2233" s="1"/>
      <c r="B2233" s="243"/>
      <c r="C2233" s="10"/>
      <c r="D2233" s="244"/>
      <c r="E2233" s="244"/>
      <c r="F2233" s="9"/>
    </row>
    <row r="2234" spans="1:6" x14ac:dyDescent="0.25">
      <c r="A2234" s="1"/>
      <c r="B2234" s="243"/>
      <c r="C2234" s="10"/>
      <c r="D2234" s="244"/>
      <c r="E2234" s="244"/>
      <c r="F2234" s="9"/>
    </row>
    <row r="2235" spans="1:6" x14ac:dyDescent="0.25">
      <c r="A2235" s="1"/>
      <c r="B2235" s="243"/>
      <c r="C2235" s="10"/>
      <c r="D2235" s="244"/>
      <c r="E2235" s="244"/>
      <c r="F2235" s="9"/>
    </row>
    <row r="2236" spans="1:6" x14ac:dyDescent="0.25">
      <c r="A2236" s="1"/>
      <c r="B2236" s="243"/>
      <c r="C2236" s="10"/>
      <c r="D2236" s="244"/>
      <c r="E2236" s="244"/>
      <c r="F2236" s="9"/>
    </row>
    <row r="2237" spans="1:6" x14ac:dyDescent="0.25">
      <c r="A2237" s="1"/>
      <c r="B2237" s="243"/>
      <c r="C2237" s="10"/>
      <c r="D2237" s="244"/>
      <c r="E2237" s="244"/>
      <c r="F2237" s="9"/>
    </row>
    <row r="2238" spans="1:6" x14ac:dyDescent="0.25">
      <c r="A2238" s="1"/>
      <c r="B2238" s="243"/>
      <c r="C2238" s="10"/>
      <c r="D2238" s="244"/>
      <c r="E2238" s="244"/>
      <c r="F2238" s="9"/>
    </row>
    <row r="2239" spans="1:6" x14ac:dyDescent="0.25">
      <c r="A2239" s="1"/>
      <c r="B2239" s="243"/>
      <c r="C2239" s="10"/>
      <c r="D2239" s="244"/>
      <c r="E2239" s="244"/>
      <c r="F2239" s="9"/>
    </row>
    <row r="2240" spans="1:6" x14ac:dyDescent="0.25">
      <c r="A2240" s="1"/>
      <c r="B2240" s="243"/>
      <c r="C2240" s="10"/>
      <c r="D2240" s="244"/>
      <c r="E2240" s="244"/>
      <c r="F2240" s="9"/>
    </row>
    <row r="2241" spans="1:6" x14ac:dyDescent="0.25">
      <c r="A2241" s="1"/>
      <c r="B2241" s="243"/>
      <c r="C2241" s="10"/>
      <c r="D2241" s="244"/>
      <c r="E2241" s="244"/>
      <c r="F2241" s="9"/>
    </row>
    <row r="2242" spans="1:6" x14ac:dyDescent="0.25">
      <c r="A2242" s="1"/>
      <c r="B2242" s="243"/>
      <c r="C2242" s="10"/>
      <c r="D2242" s="244"/>
      <c r="E2242" s="244"/>
      <c r="F2242" s="9"/>
    </row>
    <row r="2243" spans="1:6" x14ac:dyDescent="0.25">
      <c r="A2243" s="1"/>
      <c r="B2243" s="243"/>
      <c r="C2243" s="10"/>
      <c r="D2243" s="244"/>
      <c r="E2243" s="244"/>
      <c r="F2243" s="9"/>
    </row>
    <row r="2244" spans="1:6" x14ac:dyDescent="0.25">
      <c r="A2244" s="1"/>
      <c r="B2244" s="243"/>
      <c r="C2244" s="10"/>
      <c r="D2244" s="244"/>
      <c r="E2244" s="244"/>
      <c r="F2244" s="9"/>
    </row>
    <row r="2245" spans="1:6" x14ac:dyDescent="0.25">
      <c r="A2245" s="1"/>
      <c r="B2245" s="243"/>
      <c r="C2245" s="10"/>
      <c r="D2245" s="244"/>
      <c r="E2245" s="244"/>
      <c r="F2245" s="9"/>
    </row>
    <row r="2246" spans="1:6" x14ac:dyDescent="0.25">
      <c r="A2246" s="1"/>
      <c r="B2246" s="243"/>
      <c r="C2246" s="10"/>
      <c r="D2246" s="244"/>
      <c r="E2246" s="244"/>
      <c r="F2246" s="9"/>
    </row>
    <row r="2247" spans="1:6" x14ac:dyDescent="0.25">
      <c r="A2247" s="1"/>
      <c r="B2247" s="243"/>
      <c r="C2247" s="10"/>
      <c r="D2247" s="244"/>
      <c r="E2247" s="244"/>
      <c r="F2247" s="9"/>
    </row>
    <row r="2248" spans="1:6" x14ac:dyDescent="0.25">
      <c r="A2248" s="1"/>
      <c r="B2248" s="243"/>
      <c r="C2248" s="10"/>
      <c r="D2248" s="244"/>
      <c r="E2248" s="244"/>
      <c r="F2248" s="9"/>
    </row>
    <row r="2249" spans="1:6" x14ac:dyDescent="0.25">
      <c r="A2249" s="1"/>
      <c r="B2249" s="243"/>
      <c r="C2249" s="10"/>
      <c r="D2249" s="244"/>
      <c r="E2249" s="244"/>
      <c r="F2249" s="9"/>
    </row>
    <row r="2250" spans="1:6" x14ac:dyDescent="0.25">
      <c r="A2250" s="1"/>
      <c r="B2250" s="243"/>
      <c r="C2250" s="10"/>
      <c r="D2250" s="244"/>
      <c r="E2250" s="244"/>
      <c r="F2250" s="9"/>
    </row>
    <row r="2251" spans="1:6" x14ac:dyDescent="0.25">
      <c r="A2251" s="1"/>
      <c r="B2251" s="243"/>
      <c r="C2251" s="10"/>
      <c r="D2251" s="244"/>
      <c r="E2251" s="244"/>
      <c r="F2251" s="9"/>
    </row>
    <row r="2252" spans="1:6" x14ac:dyDescent="0.25">
      <c r="A2252" s="1"/>
      <c r="B2252" s="243"/>
      <c r="C2252" s="10"/>
      <c r="D2252" s="244"/>
      <c r="E2252" s="244"/>
      <c r="F2252" s="9"/>
    </row>
    <row r="2253" spans="1:6" x14ac:dyDescent="0.25">
      <c r="A2253" s="1"/>
      <c r="B2253" s="243"/>
      <c r="C2253" s="10"/>
      <c r="D2253" s="244"/>
      <c r="E2253" s="244"/>
      <c r="F2253" s="9"/>
    </row>
    <row r="2254" spans="1:6" x14ac:dyDescent="0.25">
      <c r="A2254" s="1"/>
      <c r="B2254" s="243"/>
      <c r="C2254" s="10"/>
      <c r="D2254" s="244"/>
      <c r="E2254" s="244"/>
      <c r="F2254" s="9"/>
    </row>
    <row r="2255" spans="1:6" x14ac:dyDescent="0.25">
      <c r="A2255" s="1"/>
      <c r="B2255" s="243"/>
      <c r="C2255" s="10"/>
      <c r="D2255" s="244"/>
      <c r="E2255" s="244"/>
      <c r="F2255" s="9"/>
    </row>
    <row r="2256" spans="1:6" x14ac:dyDescent="0.25">
      <c r="A2256" s="1"/>
      <c r="B2256" s="243"/>
      <c r="C2256" s="10"/>
      <c r="D2256" s="244"/>
      <c r="E2256" s="244"/>
      <c r="F2256" s="9"/>
    </row>
    <row r="2257" spans="1:6" x14ac:dyDescent="0.25">
      <c r="A2257" s="1"/>
      <c r="B2257" s="243"/>
      <c r="C2257" s="10"/>
      <c r="D2257" s="244"/>
      <c r="E2257" s="244"/>
      <c r="F2257" s="9"/>
    </row>
    <row r="2258" spans="1:6" x14ac:dyDescent="0.25">
      <c r="A2258" s="1"/>
      <c r="B2258" s="243"/>
      <c r="C2258" s="10"/>
      <c r="D2258" s="244"/>
      <c r="E2258" s="244"/>
      <c r="F2258" s="9"/>
    </row>
    <row r="2259" spans="1:6" x14ac:dyDescent="0.25">
      <c r="A2259" s="1"/>
      <c r="B2259" s="243"/>
      <c r="C2259" s="10"/>
      <c r="D2259" s="244"/>
      <c r="E2259" s="244"/>
      <c r="F2259" s="9"/>
    </row>
    <row r="2260" spans="1:6" x14ac:dyDescent="0.25">
      <c r="A2260" s="1"/>
      <c r="B2260" s="243"/>
      <c r="C2260" s="10"/>
      <c r="D2260" s="244"/>
      <c r="E2260" s="244"/>
      <c r="F2260" s="9"/>
    </row>
    <row r="2261" spans="1:6" x14ac:dyDescent="0.25">
      <c r="A2261" s="1"/>
      <c r="B2261" s="243"/>
      <c r="C2261" s="10"/>
      <c r="D2261" s="244"/>
      <c r="E2261" s="244"/>
      <c r="F2261" s="9"/>
    </row>
    <row r="2262" spans="1:6" x14ac:dyDescent="0.25">
      <c r="A2262" s="1"/>
      <c r="B2262" s="243"/>
      <c r="C2262" s="10"/>
      <c r="D2262" s="244"/>
      <c r="E2262" s="244"/>
      <c r="F2262" s="9"/>
    </row>
    <row r="2263" spans="1:6" x14ac:dyDescent="0.25">
      <c r="A2263" s="1"/>
      <c r="B2263" s="243"/>
      <c r="C2263" s="10"/>
      <c r="D2263" s="244"/>
      <c r="E2263" s="244"/>
      <c r="F2263" s="9"/>
    </row>
    <row r="2264" spans="1:6" x14ac:dyDescent="0.25">
      <c r="A2264" s="1"/>
      <c r="B2264" s="243"/>
      <c r="C2264" s="10"/>
      <c r="D2264" s="244"/>
      <c r="E2264" s="244"/>
      <c r="F2264" s="9"/>
    </row>
    <row r="2265" spans="1:6" x14ac:dyDescent="0.25">
      <c r="A2265" s="1"/>
      <c r="B2265" s="243"/>
      <c r="C2265" s="10"/>
      <c r="D2265" s="244"/>
      <c r="E2265" s="244"/>
      <c r="F2265" s="9"/>
    </row>
    <row r="2266" spans="1:6" x14ac:dyDescent="0.25">
      <c r="A2266" s="1"/>
      <c r="B2266" s="243"/>
      <c r="C2266" s="10"/>
      <c r="D2266" s="244"/>
      <c r="E2266" s="244"/>
      <c r="F2266" s="9"/>
    </row>
    <row r="2267" spans="1:6" x14ac:dyDescent="0.25">
      <c r="A2267" s="1"/>
      <c r="B2267" s="243"/>
      <c r="C2267" s="10"/>
      <c r="D2267" s="244"/>
      <c r="E2267" s="244"/>
      <c r="F2267" s="9"/>
    </row>
    <row r="2268" spans="1:6" x14ac:dyDescent="0.25">
      <c r="A2268" s="1"/>
      <c r="B2268" s="243"/>
      <c r="C2268" s="10"/>
      <c r="D2268" s="244"/>
      <c r="E2268" s="244"/>
      <c r="F2268" s="9"/>
    </row>
    <row r="2269" spans="1:6" x14ac:dyDescent="0.25">
      <c r="A2269" s="1"/>
      <c r="B2269" s="243"/>
      <c r="C2269" s="10"/>
      <c r="D2269" s="244"/>
      <c r="E2269" s="244"/>
      <c r="F2269" s="9"/>
    </row>
    <row r="2270" spans="1:6" x14ac:dyDescent="0.25">
      <c r="A2270" s="1"/>
      <c r="B2270" s="243"/>
      <c r="C2270" s="10"/>
      <c r="D2270" s="244"/>
      <c r="E2270" s="244"/>
      <c r="F2270" s="9"/>
    </row>
    <row r="2271" spans="1:6" x14ac:dyDescent="0.25">
      <c r="A2271" s="1"/>
      <c r="B2271" s="243"/>
      <c r="C2271" s="10"/>
      <c r="D2271" s="244"/>
      <c r="E2271" s="244"/>
      <c r="F2271" s="9"/>
    </row>
    <row r="2272" spans="1:6" x14ac:dyDescent="0.25">
      <c r="A2272" s="1"/>
      <c r="B2272" s="243"/>
      <c r="C2272" s="10"/>
      <c r="D2272" s="244"/>
      <c r="E2272" s="244"/>
      <c r="F2272" s="9"/>
    </row>
    <row r="2273" spans="1:6" x14ac:dyDescent="0.25">
      <c r="A2273" s="1"/>
      <c r="B2273" s="243"/>
      <c r="C2273" s="10"/>
      <c r="D2273" s="244"/>
      <c r="E2273" s="244"/>
      <c r="F2273" s="9"/>
    </row>
    <row r="2274" spans="1:6" x14ac:dyDescent="0.25">
      <c r="A2274" s="1"/>
      <c r="B2274" s="243"/>
      <c r="C2274" s="10"/>
      <c r="D2274" s="244"/>
      <c r="E2274" s="244"/>
      <c r="F2274" s="9"/>
    </row>
    <row r="2275" spans="1:6" x14ac:dyDescent="0.25">
      <c r="A2275" s="1"/>
      <c r="B2275" s="243"/>
      <c r="C2275" s="10"/>
      <c r="D2275" s="244"/>
      <c r="E2275" s="244"/>
      <c r="F2275" s="9"/>
    </row>
    <row r="2276" spans="1:6" x14ac:dyDescent="0.25">
      <c r="A2276" s="1"/>
      <c r="B2276" s="243"/>
      <c r="C2276" s="10"/>
      <c r="D2276" s="244"/>
      <c r="E2276" s="244"/>
      <c r="F2276" s="9"/>
    </row>
    <row r="2277" spans="1:6" x14ac:dyDescent="0.25">
      <c r="A2277" s="1"/>
      <c r="B2277" s="243"/>
      <c r="C2277" s="10"/>
      <c r="D2277" s="244"/>
      <c r="E2277" s="244"/>
      <c r="F2277" s="9"/>
    </row>
    <row r="2278" spans="1:6" x14ac:dyDescent="0.25">
      <c r="A2278" s="1"/>
      <c r="B2278" s="243"/>
      <c r="C2278" s="10"/>
      <c r="D2278" s="244"/>
      <c r="E2278" s="244"/>
      <c r="F2278" s="9"/>
    </row>
    <row r="2279" spans="1:6" x14ac:dyDescent="0.25">
      <c r="A2279" s="1"/>
      <c r="B2279" s="243"/>
      <c r="C2279" s="10"/>
      <c r="D2279" s="244"/>
      <c r="E2279" s="244"/>
      <c r="F2279" s="9"/>
    </row>
    <row r="2280" spans="1:6" x14ac:dyDescent="0.25">
      <c r="A2280" s="1"/>
      <c r="B2280" s="243"/>
      <c r="C2280" s="10"/>
      <c r="D2280" s="244"/>
      <c r="E2280" s="244"/>
      <c r="F2280" s="9"/>
    </row>
    <row r="2281" spans="1:6" x14ac:dyDescent="0.25">
      <c r="A2281" s="1"/>
      <c r="B2281" s="243"/>
      <c r="C2281" s="10"/>
      <c r="D2281" s="244"/>
      <c r="E2281" s="244"/>
      <c r="F2281" s="9"/>
    </row>
    <row r="2282" spans="1:6" x14ac:dyDescent="0.25">
      <c r="A2282" s="1"/>
      <c r="B2282" s="243"/>
      <c r="C2282" s="10"/>
      <c r="D2282" s="244"/>
      <c r="E2282" s="244"/>
      <c r="F2282" s="9"/>
    </row>
    <row r="2283" spans="1:6" x14ac:dyDescent="0.25">
      <c r="A2283" s="1"/>
      <c r="B2283" s="243"/>
      <c r="C2283" s="10"/>
      <c r="D2283" s="244"/>
      <c r="E2283" s="244"/>
      <c r="F2283" s="9"/>
    </row>
    <row r="2284" spans="1:6" x14ac:dyDescent="0.25">
      <c r="A2284" s="1"/>
      <c r="B2284" s="243"/>
      <c r="C2284" s="10"/>
      <c r="D2284" s="244"/>
      <c r="E2284" s="244"/>
      <c r="F2284" s="9"/>
    </row>
    <row r="2285" spans="1:6" x14ac:dyDescent="0.25">
      <c r="A2285" s="1"/>
      <c r="B2285" s="243"/>
      <c r="C2285" s="10"/>
      <c r="D2285" s="244"/>
      <c r="E2285" s="244"/>
      <c r="F2285" s="9"/>
    </row>
    <row r="2286" spans="1:6" x14ac:dyDescent="0.25">
      <c r="A2286" s="1"/>
      <c r="B2286" s="243"/>
      <c r="C2286" s="10"/>
      <c r="D2286" s="244"/>
      <c r="E2286" s="244"/>
      <c r="F2286" s="9"/>
    </row>
    <row r="2287" spans="1:6" x14ac:dyDescent="0.25">
      <c r="A2287" s="1"/>
      <c r="B2287" s="243"/>
      <c r="C2287" s="10"/>
      <c r="D2287" s="244"/>
      <c r="E2287" s="244"/>
      <c r="F2287" s="9"/>
    </row>
    <row r="2288" spans="1:6" x14ac:dyDescent="0.25">
      <c r="A2288" s="1"/>
      <c r="B2288" s="243"/>
      <c r="C2288" s="10"/>
      <c r="D2288" s="244"/>
      <c r="E2288" s="244"/>
      <c r="F2288" s="9"/>
    </row>
    <row r="2289" spans="1:6" x14ac:dyDescent="0.25">
      <c r="A2289" s="1"/>
      <c r="B2289" s="243"/>
      <c r="C2289" s="10"/>
      <c r="D2289" s="244"/>
      <c r="E2289" s="244"/>
      <c r="F2289" s="9"/>
    </row>
    <row r="2290" spans="1:6" x14ac:dyDescent="0.25">
      <c r="A2290" s="1"/>
      <c r="B2290" s="243"/>
      <c r="C2290" s="10"/>
      <c r="D2290" s="244"/>
      <c r="E2290" s="244"/>
      <c r="F2290" s="9"/>
    </row>
    <row r="2291" spans="1:6" x14ac:dyDescent="0.25">
      <c r="A2291" s="1"/>
      <c r="B2291" s="243"/>
      <c r="C2291" s="10"/>
      <c r="D2291" s="244"/>
      <c r="E2291" s="244"/>
      <c r="F2291" s="9"/>
    </row>
    <row r="2292" spans="1:6" x14ac:dyDescent="0.25">
      <c r="A2292" s="1"/>
      <c r="B2292" s="243"/>
      <c r="C2292" s="10"/>
      <c r="D2292" s="244"/>
      <c r="E2292" s="244"/>
      <c r="F2292" s="9"/>
    </row>
    <row r="2293" spans="1:6" x14ac:dyDescent="0.25">
      <c r="A2293" s="1"/>
      <c r="B2293" s="243"/>
      <c r="C2293" s="10"/>
      <c r="D2293" s="244"/>
      <c r="E2293" s="244"/>
      <c r="F2293" s="9"/>
    </row>
    <row r="2294" spans="1:6" x14ac:dyDescent="0.25">
      <c r="A2294" s="1"/>
      <c r="B2294" s="243"/>
      <c r="C2294" s="10"/>
      <c r="D2294" s="244"/>
      <c r="E2294" s="244"/>
      <c r="F2294" s="9"/>
    </row>
    <row r="2295" spans="1:6" x14ac:dyDescent="0.25">
      <c r="A2295" s="1"/>
      <c r="B2295" s="243"/>
      <c r="C2295" s="10"/>
      <c r="D2295" s="244"/>
      <c r="E2295" s="244"/>
      <c r="F2295" s="9"/>
    </row>
    <row r="2296" spans="1:6" x14ac:dyDescent="0.25">
      <c r="A2296" s="1"/>
      <c r="B2296" s="243"/>
      <c r="C2296" s="10"/>
      <c r="D2296" s="244"/>
      <c r="E2296" s="244"/>
      <c r="F2296" s="9"/>
    </row>
    <row r="2297" spans="1:6" x14ac:dyDescent="0.25">
      <c r="A2297" s="1"/>
      <c r="B2297" s="243"/>
      <c r="C2297" s="10"/>
      <c r="D2297" s="244"/>
      <c r="E2297" s="244"/>
      <c r="F2297" s="9"/>
    </row>
    <row r="2298" spans="1:6" x14ac:dyDescent="0.25">
      <c r="A2298" s="1"/>
      <c r="B2298" s="243"/>
      <c r="C2298" s="10"/>
      <c r="D2298" s="244"/>
      <c r="E2298" s="244"/>
      <c r="F2298" s="9"/>
    </row>
    <row r="2299" spans="1:6" x14ac:dyDescent="0.25">
      <c r="A2299" s="1"/>
      <c r="B2299" s="243"/>
      <c r="C2299" s="10"/>
      <c r="D2299" s="244"/>
      <c r="E2299" s="244"/>
      <c r="F2299" s="9"/>
    </row>
    <row r="2300" spans="1:6" x14ac:dyDescent="0.25">
      <c r="A2300" s="1"/>
      <c r="B2300" s="243"/>
      <c r="C2300" s="10"/>
      <c r="D2300" s="244"/>
      <c r="E2300" s="244"/>
      <c r="F2300" s="9"/>
    </row>
    <row r="2301" spans="1:6" x14ac:dyDescent="0.25">
      <c r="A2301" s="1"/>
      <c r="B2301" s="243"/>
      <c r="C2301" s="10"/>
      <c r="D2301" s="244"/>
      <c r="E2301" s="244"/>
      <c r="F2301" s="9"/>
    </row>
    <row r="2302" spans="1:6" x14ac:dyDescent="0.25">
      <c r="A2302" s="1"/>
      <c r="B2302" s="243"/>
      <c r="C2302" s="10"/>
      <c r="D2302" s="244"/>
      <c r="E2302" s="244"/>
      <c r="F2302" s="9"/>
    </row>
    <row r="2303" spans="1:6" x14ac:dyDescent="0.25">
      <c r="A2303" s="1"/>
      <c r="B2303" s="243"/>
      <c r="C2303" s="10"/>
      <c r="D2303" s="244"/>
      <c r="E2303" s="244"/>
      <c r="F2303" s="9"/>
    </row>
    <row r="2304" spans="1:6" x14ac:dyDescent="0.25">
      <c r="A2304" s="1"/>
      <c r="B2304" s="243"/>
      <c r="C2304" s="10"/>
      <c r="D2304" s="244"/>
      <c r="E2304" s="244"/>
      <c r="F2304" s="9"/>
    </row>
    <row r="2305" spans="1:6" x14ac:dyDescent="0.25">
      <c r="A2305" s="1"/>
      <c r="B2305" s="243"/>
      <c r="C2305" s="10"/>
      <c r="D2305" s="244"/>
      <c r="E2305" s="244"/>
      <c r="F2305" s="9"/>
    </row>
    <row r="2306" spans="1:6" x14ac:dyDescent="0.25">
      <c r="A2306" s="1"/>
      <c r="B2306" s="243"/>
      <c r="C2306" s="10"/>
      <c r="D2306" s="244"/>
      <c r="E2306" s="244"/>
      <c r="F2306" s="9"/>
    </row>
    <row r="2307" spans="1:6" x14ac:dyDescent="0.25">
      <c r="A2307" s="1"/>
      <c r="B2307" s="243"/>
      <c r="C2307" s="10"/>
      <c r="D2307" s="244"/>
      <c r="E2307" s="244"/>
      <c r="F2307" s="9"/>
    </row>
    <row r="2308" spans="1:6" x14ac:dyDescent="0.25">
      <c r="A2308" s="1"/>
      <c r="B2308" s="243"/>
      <c r="C2308" s="10"/>
      <c r="D2308" s="244"/>
      <c r="E2308" s="244"/>
      <c r="F2308" s="9"/>
    </row>
    <row r="2309" spans="1:6" x14ac:dyDescent="0.25">
      <c r="A2309" s="1"/>
      <c r="B2309" s="243"/>
      <c r="C2309" s="10"/>
      <c r="D2309" s="244"/>
      <c r="E2309" s="244"/>
      <c r="F2309" s="9"/>
    </row>
    <row r="2310" spans="1:6" x14ac:dyDescent="0.25">
      <c r="A2310" s="1"/>
      <c r="B2310" s="243"/>
      <c r="C2310" s="10"/>
      <c r="D2310" s="244"/>
      <c r="E2310" s="244"/>
      <c r="F2310" s="9"/>
    </row>
    <row r="2311" spans="1:6" x14ac:dyDescent="0.25">
      <c r="A2311" s="1"/>
      <c r="B2311" s="243"/>
      <c r="C2311" s="10"/>
      <c r="D2311" s="244"/>
      <c r="E2311" s="244"/>
      <c r="F2311" s="9"/>
    </row>
    <row r="2312" spans="1:6" x14ac:dyDescent="0.25">
      <c r="A2312" s="1"/>
      <c r="B2312" s="243"/>
      <c r="C2312" s="10"/>
      <c r="D2312" s="244"/>
      <c r="E2312" s="244"/>
      <c r="F2312" s="9"/>
    </row>
    <row r="2313" spans="1:6" x14ac:dyDescent="0.25">
      <c r="A2313" s="1"/>
      <c r="B2313" s="243"/>
      <c r="C2313" s="10"/>
      <c r="D2313" s="244"/>
      <c r="E2313" s="244"/>
      <c r="F2313" s="9"/>
    </row>
    <row r="2314" spans="1:6" x14ac:dyDescent="0.25">
      <c r="A2314" s="1"/>
      <c r="B2314" s="243"/>
      <c r="C2314" s="10"/>
      <c r="D2314" s="244"/>
      <c r="E2314" s="244"/>
      <c r="F2314" s="9"/>
    </row>
    <row r="2315" spans="1:6" x14ac:dyDescent="0.25">
      <c r="A2315" s="1"/>
      <c r="B2315" s="243"/>
      <c r="C2315" s="10"/>
      <c r="D2315" s="244"/>
      <c r="E2315" s="244"/>
      <c r="F2315" s="9"/>
    </row>
    <row r="2316" spans="1:6" x14ac:dyDescent="0.25">
      <c r="A2316" s="1"/>
      <c r="B2316" s="243"/>
      <c r="C2316" s="10"/>
      <c r="D2316" s="244"/>
      <c r="E2316" s="244"/>
      <c r="F2316" s="9"/>
    </row>
    <row r="2317" spans="1:6" x14ac:dyDescent="0.25">
      <c r="A2317" s="1"/>
      <c r="B2317" s="243"/>
      <c r="C2317" s="10"/>
      <c r="D2317" s="244"/>
      <c r="E2317" s="244"/>
      <c r="F2317" s="9"/>
    </row>
    <row r="2318" spans="1:6" x14ac:dyDescent="0.25">
      <c r="A2318" s="1"/>
      <c r="B2318" s="243"/>
      <c r="C2318" s="10"/>
      <c r="D2318" s="244"/>
      <c r="E2318" s="244"/>
      <c r="F2318" s="9"/>
    </row>
    <row r="2319" spans="1:6" x14ac:dyDescent="0.25">
      <c r="A2319" s="1"/>
      <c r="B2319" s="243"/>
      <c r="C2319" s="10"/>
      <c r="D2319" s="244"/>
      <c r="E2319" s="244"/>
      <c r="F2319" s="9"/>
    </row>
    <row r="2320" spans="1:6" x14ac:dyDescent="0.25">
      <c r="A2320" s="1"/>
      <c r="B2320" s="243"/>
      <c r="C2320" s="10"/>
      <c r="D2320" s="244"/>
      <c r="E2320" s="244"/>
      <c r="F2320" s="9"/>
    </row>
    <row r="2321" spans="1:6" x14ac:dyDescent="0.25">
      <c r="A2321" s="1"/>
      <c r="B2321" s="243"/>
      <c r="C2321" s="10"/>
      <c r="D2321" s="244"/>
      <c r="E2321" s="244"/>
      <c r="F2321" s="9"/>
    </row>
    <row r="2322" spans="1:6" x14ac:dyDescent="0.25">
      <c r="A2322" s="1"/>
      <c r="B2322" s="243"/>
      <c r="C2322" s="10"/>
      <c r="D2322" s="244"/>
      <c r="E2322" s="244"/>
      <c r="F2322" s="9"/>
    </row>
    <row r="2323" spans="1:6" x14ac:dyDescent="0.25">
      <c r="A2323" s="1"/>
      <c r="B2323" s="243"/>
      <c r="C2323" s="10"/>
      <c r="D2323" s="244"/>
      <c r="E2323" s="244"/>
      <c r="F2323" s="9"/>
    </row>
    <row r="2324" spans="1:6" x14ac:dyDescent="0.25">
      <c r="A2324" s="1"/>
      <c r="B2324" s="243"/>
      <c r="C2324" s="10"/>
      <c r="D2324" s="244"/>
      <c r="E2324" s="244"/>
      <c r="F2324" s="9"/>
    </row>
    <row r="2325" spans="1:6" x14ac:dyDescent="0.25">
      <c r="A2325" s="1"/>
      <c r="B2325" s="243"/>
      <c r="C2325" s="10"/>
      <c r="D2325" s="244"/>
      <c r="E2325" s="244"/>
      <c r="F2325" s="9"/>
    </row>
    <row r="2326" spans="1:6" x14ac:dyDescent="0.25">
      <c r="A2326" s="1"/>
      <c r="B2326" s="243"/>
      <c r="C2326" s="10"/>
      <c r="D2326" s="244"/>
      <c r="E2326" s="244"/>
      <c r="F2326" s="9"/>
    </row>
    <row r="2327" spans="1:6" x14ac:dyDescent="0.25">
      <c r="A2327" s="1"/>
      <c r="B2327" s="243"/>
      <c r="C2327" s="10"/>
      <c r="D2327" s="244"/>
      <c r="E2327" s="244"/>
      <c r="F2327" s="9"/>
    </row>
    <row r="2328" spans="1:6" x14ac:dyDescent="0.25">
      <c r="A2328" s="1"/>
      <c r="B2328" s="243"/>
      <c r="C2328" s="10"/>
      <c r="D2328" s="244"/>
      <c r="E2328" s="244"/>
      <c r="F2328" s="9"/>
    </row>
    <row r="2329" spans="1:6" x14ac:dyDescent="0.25">
      <c r="A2329" s="1"/>
      <c r="B2329" s="243"/>
      <c r="C2329" s="10"/>
      <c r="D2329" s="244"/>
      <c r="E2329" s="244"/>
      <c r="F2329" s="9"/>
    </row>
    <row r="2330" spans="1:6" x14ac:dyDescent="0.25">
      <c r="A2330" s="1"/>
      <c r="B2330" s="243"/>
      <c r="C2330" s="10"/>
      <c r="D2330" s="244"/>
      <c r="E2330" s="244"/>
      <c r="F2330" s="9"/>
    </row>
    <row r="2331" spans="1:6" x14ac:dyDescent="0.25">
      <c r="A2331" s="1"/>
      <c r="B2331" s="243"/>
      <c r="C2331" s="10"/>
      <c r="D2331" s="244"/>
      <c r="E2331" s="244"/>
      <c r="F2331" s="9"/>
    </row>
    <row r="2332" spans="1:6" x14ac:dyDescent="0.25">
      <c r="A2332" s="1"/>
      <c r="B2332" s="243"/>
      <c r="C2332" s="10"/>
      <c r="D2332" s="244"/>
      <c r="E2332" s="244"/>
      <c r="F2332" s="9"/>
    </row>
    <row r="2333" spans="1:6" x14ac:dyDescent="0.25">
      <c r="A2333" s="1"/>
      <c r="B2333" s="243"/>
      <c r="C2333" s="10"/>
      <c r="D2333" s="244"/>
      <c r="E2333" s="244"/>
      <c r="F2333" s="9"/>
    </row>
    <row r="2334" spans="1:6" x14ac:dyDescent="0.25">
      <c r="A2334" s="1"/>
      <c r="B2334" s="243"/>
      <c r="C2334" s="10"/>
      <c r="D2334" s="244"/>
      <c r="E2334" s="244"/>
      <c r="F2334" s="9"/>
    </row>
    <row r="2335" spans="1:6" x14ac:dyDescent="0.25">
      <c r="A2335" s="1"/>
      <c r="B2335" s="243"/>
      <c r="C2335" s="10"/>
      <c r="D2335" s="244"/>
      <c r="E2335" s="244"/>
      <c r="F2335" s="9"/>
    </row>
    <row r="2336" spans="1:6" x14ac:dyDescent="0.25">
      <c r="A2336" s="1"/>
      <c r="B2336" s="243"/>
      <c r="C2336" s="10"/>
      <c r="D2336" s="244"/>
      <c r="E2336" s="244"/>
      <c r="F2336" s="9"/>
    </row>
    <row r="2337" spans="1:6" x14ac:dyDescent="0.25">
      <c r="A2337" s="1"/>
      <c r="B2337" s="243"/>
      <c r="C2337" s="10"/>
      <c r="D2337" s="244"/>
      <c r="E2337" s="244"/>
      <c r="F2337" s="9"/>
    </row>
    <row r="2338" spans="1:6" x14ac:dyDescent="0.25">
      <c r="A2338" s="1"/>
      <c r="B2338" s="243"/>
      <c r="C2338" s="10"/>
      <c r="D2338" s="244"/>
      <c r="E2338" s="244"/>
      <c r="F2338" s="9"/>
    </row>
    <row r="2339" spans="1:6" x14ac:dyDescent="0.25">
      <c r="A2339" s="1"/>
      <c r="B2339" s="243"/>
      <c r="C2339" s="10"/>
      <c r="D2339" s="244"/>
      <c r="E2339" s="244"/>
      <c r="F2339" s="9"/>
    </row>
    <row r="2340" spans="1:6" x14ac:dyDescent="0.25">
      <c r="A2340" s="1"/>
      <c r="B2340" s="243"/>
      <c r="C2340" s="10"/>
      <c r="D2340" s="244"/>
      <c r="E2340" s="244"/>
      <c r="F2340" s="9"/>
    </row>
    <row r="2341" spans="1:6" x14ac:dyDescent="0.25">
      <c r="A2341" s="1"/>
      <c r="B2341" s="243"/>
      <c r="C2341" s="10"/>
      <c r="D2341" s="244"/>
      <c r="E2341" s="244"/>
      <c r="F2341" s="9"/>
    </row>
    <row r="2342" spans="1:6" x14ac:dyDescent="0.25">
      <c r="A2342" s="1"/>
      <c r="B2342" s="243"/>
      <c r="C2342" s="10"/>
      <c r="D2342" s="244"/>
      <c r="E2342" s="244"/>
      <c r="F2342" s="9"/>
    </row>
    <row r="2343" spans="1:6" x14ac:dyDescent="0.25">
      <c r="A2343" s="1"/>
      <c r="B2343" s="243"/>
      <c r="C2343" s="10"/>
      <c r="D2343" s="244"/>
      <c r="E2343" s="244"/>
      <c r="F2343" s="9"/>
    </row>
    <row r="2344" spans="1:6" x14ac:dyDescent="0.25">
      <c r="A2344" s="1"/>
      <c r="B2344" s="243"/>
      <c r="C2344" s="10"/>
      <c r="D2344" s="244"/>
      <c r="E2344" s="244"/>
      <c r="F2344" s="9"/>
    </row>
    <row r="2345" spans="1:6" x14ac:dyDescent="0.25">
      <c r="A2345" s="1"/>
      <c r="B2345" s="243"/>
      <c r="C2345" s="10"/>
      <c r="D2345" s="244"/>
      <c r="E2345" s="244"/>
      <c r="F2345" s="9"/>
    </row>
    <row r="2346" spans="1:6" x14ac:dyDescent="0.25">
      <c r="A2346" s="1"/>
      <c r="B2346" s="243"/>
      <c r="C2346" s="10"/>
      <c r="D2346" s="244"/>
      <c r="E2346" s="244"/>
      <c r="F2346" s="9"/>
    </row>
    <row r="2347" spans="1:6" x14ac:dyDescent="0.25">
      <c r="A2347" s="1"/>
      <c r="B2347" s="243"/>
      <c r="C2347" s="10"/>
      <c r="D2347" s="244"/>
      <c r="E2347" s="244"/>
      <c r="F2347" s="9"/>
    </row>
    <row r="2348" spans="1:6" x14ac:dyDescent="0.25">
      <c r="A2348" s="1"/>
      <c r="B2348" s="243"/>
      <c r="C2348" s="10"/>
      <c r="D2348" s="244"/>
      <c r="E2348" s="244"/>
      <c r="F2348" s="9"/>
    </row>
    <row r="2349" spans="1:6" x14ac:dyDescent="0.25">
      <c r="A2349" s="1"/>
      <c r="B2349" s="243"/>
      <c r="C2349" s="10"/>
      <c r="D2349" s="244"/>
      <c r="E2349" s="244"/>
      <c r="F2349" s="9"/>
    </row>
    <row r="2350" spans="1:6" x14ac:dyDescent="0.25">
      <c r="A2350" s="1"/>
      <c r="B2350" s="243"/>
      <c r="C2350" s="10"/>
      <c r="D2350" s="244"/>
      <c r="E2350" s="244"/>
      <c r="F2350" s="9"/>
    </row>
    <row r="2351" spans="1:6" x14ac:dyDescent="0.25">
      <c r="A2351" s="1"/>
      <c r="B2351" s="243"/>
      <c r="C2351" s="10"/>
      <c r="D2351" s="244"/>
      <c r="E2351" s="244"/>
      <c r="F2351" s="9"/>
    </row>
    <row r="2352" spans="1:6" x14ac:dyDescent="0.25">
      <c r="A2352" s="1"/>
      <c r="B2352" s="243"/>
      <c r="C2352" s="10"/>
      <c r="D2352" s="244"/>
      <c r="E2352" s="244"/>
      <c r="F2352" s="9"/>
    </row>
    <row r="2353" spans="1:6" x14ac:dyDescent="0.25">
      <c r="A2353" s="1"/>
      <c r="B2353" s="243"/>
      <c r="C2353" s="10"/>
      <c r="D2353" s="244"/>
      <c r="E2353" s="244"/>
      <c r="F2353" s="9"/>
    </row>
    <row r="2354" spans="1:6" x14ac:dyDescent="0.25">
      <c r="A2354" s="1"/>
      <c r="B2354" s="243"/>
      <c r="C2354" s="10"/>
      <c r="D2354" s="244"/>
      <c r="E2354" s="244"/>
      <c r="F2354" s="9"/>
    </row>
    <row r="2355" spans="1:6" x14ac:dyDescent="0.25">
      <c r="A2355" s="1"/>
      <c r="B2355" s="243"/>
      <c r="C2355" s="10"/>
      <c r="D2355" s="244"/>
      <c r="E2355" s="244"/>
      <c r="F2355" s="9"/>
    </row>
    <row r="2356" spans="1:6" x14ac:dyDescent="0.25">
      <c r="A2356" s="1"/>
      <c r="B2356" s="243"/>
      <c r="C2356" s="10"/>
      <c r="D2356" s="244"/>
      <c r="E2356" s="244"/>
      <c r="F2356" s="9"/>
    </row>
    <row r="2357" spans="1:6" x14ac:dyDescent="0.25">
      <c r="A2357" s="1"/>
      <c r="B2357" s="243"/>
      <c r="C2357" s="10"/>
      <c r="D2357" s="244"/>
      <c r="E2357" s="244"/>
      <c r="F2357" s="9"/>
    </row>
    <row r="2358" spans="1:6" x14ac:dyDescent="0.25">
      <c r="A2358" s="1"/>
      <c r="B2358" s="243"/>
      <c r="C2358" s="10"/>
      <c r="D2358" s="244"/>
      <c r="E2358" s="244"/>
      <c r="F2358" s="9"/>
    </row>
    <row r="2359" spans="1:6" x14ac:dyDescent="0.25">
      <c r="A2359" s="1"/>
      <c r="B2359" s="243"/>
      <c r="C2359" s="10"/>
      <c r="D2359" s="244"/>
      <c r="E2359" s="244"/>
      <c r="F2359" s="9"/>
    </row>
    <row r="2360" spans="1:6" x14ac:dyDescent="0.25">
      <c r="A2360" s="1"/>
      <c r="B2360" s="243"/>
      <c r="C2360" s="10"/>
      <c r="D2360" s="244"/>
      <c r="E2360" s="244"/>
      <c r="F2360" s="9"/>
    </row>
    <row r="2361" spans="1:6" x14ac:dyDescent="0.25">
      <c r="A2361" s="1"/>
      <c r="B2361" s="243"/>
      <c r="C2361" s="10"/>
      <c r="D2361" s="244"/>
      <c r="E2361" s="244"/>
      <c r="F2361" s="9"/>
    </row>
    <row r="2362" spans="1:6" x14ac:dyDescent="0.25">
      <c r="A2362" s="1"/>
      <c r="B2362" s="243"/>
      <c r="C2362" s="10"/>
      <c r="D2362" s="244"/>
      <c r="E2362" s="244"/>
      <c r="F2362" s="9"/>
    </row>
    <row r="2363" spans="1:6" x14ac:dyDescent="0.25">
      <c r="A2363" s="1"/>
      <c r="B2363" s="243"/>
      <c r="C2363" s="10"/>
      <c r="D2363" s="244"/>
      <c r="E2363" s="244"/>
      <c r="F2363" s="9"/>
    </row>
    <row r="2364" spans="1:6" x14ac:dyDescent="0.25">
      <c r="A2364" s="1"/>
      <c r="B2364" s="243"/>
      <c r="C2364" s="10"/>
      <c r="D2364" s="244"/>
      <c r="E2364" s="244"/>
      <c r="F2364" s="9"/>
    </row>
    <row r="2365" spans="1:6" x14ac:dyDescent="0.25">
      <c r="A2365" s="1"/>
      <c r="B2365" s="243"/>
      <c r="C2365" s="10"/>
      <c r="D2365" s="244"/>
      <c r="E2365" s="244"/>
      <c r="F2365" s="9"/>
    </row>
    <row r="2366" spans="1:6" x14ac:dyDescent="0.25">
      <c r="A2366" s="1"/>
      <c r="B2366" s="243"/>
      <c r="C2366" s="10"/>
      <c r="D2366" s="244"/>
      <c r="E2366" s="244"/>
      <c r="F2366" s="9"/>
    </row>
    <row r="2367" spans="1:6" x14ac:dyDescent="0.25">
      <c r="A2367" s="1"/>
      <c r="B2367" s="243"/>
      <c r="C2367" s="10"/>
      <c r="D2367" s="244"/>
      <c r="E2367" s="244"/>
      <c r="F2367" s="9"/>
    </row>
    <row r="2368" spans="1:6" x14ac:dyDescent="0.25">
      <c r="A2368" s="1"/>
      <c r="B2368" s="243"/>
      <c r="C2368" s="10"/>
      <c r="D2368" s="244"/>
      <c r="E2368" s="244"/>
      <c r="F2368" s="9"/>
    </row>
    <row r="2369" spans="1:6" x14ac:dyDescent="0.25">
      <c r="A2369" s="1"/>
      <c r="B2369" s="243"/>
      <c r="C2369" s="10"/>
      <c r="D2369" s="244"/>
      <c r="E2369" s="244"/>
      <c r="F2369" s="9"/>
    </row>
    <row r="2370" spans="1:6" x14ac:dyDescent="0.25">
      <c r="A2370" s="1"/>
      <c r="B2370" s="243"/>
      <c r="C2370" s="10"/>
      <c r="D2370" s="244"/>
      <c r="E2370" s="244"/>
      <c r="F2370" s="9"/>
    </row>
    <row r="2371" spans="1:6" x14ac:dyDescent="0.25">
      <c r="A2371" s="1"/>
      <c r="B2371" s="243"/>
      <c r="C2371" s="10"/>
      <c r="D2371" s="244"/>
      <c r="E2371" s="244"/>
      <c r="F2371" s="9"/>
    </row>
    <row r="2372" spans="1:6" x14ac:dyDescent="0.25">
      <c r="A2372" s="1"/>
      <c r="B2372" s="243"/>
      <c r="C2372" s="10"/>
      <c r="D2372" s="244"/>
      <c r="E2372" s="244"/>
      <c r="F2372" s="9"/>
    </row>
    <row r="2373" spans="1:6" x14ac:dyDescent="0.25">
      <c r="A2373" s="1"/>
      <c r="B2373" s="243"/>
      <c r="C2373" s="10"/>
      <c r="D2373" s="244"/>
      <c r="E2373" s="244"/>
      <c r="F2373" s="9"/>
    </row>
    <row r="2374" spans="1:6" x14ac:dyDescent="0.25">
      <c r="A2374" s="1"/>
      <c r="B2374" s="243"/>
      <c r="C2374" s="10"/>
      <c r="D2374" s="244"/>
      <c r="E2374" s="244"/>
      <c r="F2374" s="9"/>
    </row>
    <row r="2375" spans="1:6" x14ac:dyDescent="0.25">
      <c r="A2375" s="1"/>
      <c r="B2375" s="243"/>
      <c r="C2375" s="10"/>
      <c r="D2375" s="244"/>
      <c r="E2375" s="244"/>
      <c r="F2375" s="9"/>
    </row>
    <row r="2376" spans="1:6" x14ac:dyDescent="0.25">
      <c r="A2376" s="1"/>
      <c r="B2376" s="243"/>
      <c r="C2376" s="10"/>
      <c r="D2376" s="244"/>
      <c r="E2376" s="244"/>
      <c r="F2376" s="9"/>
    </row>
    <row r="2377" spans="1:6" x14ac:dyDescent="0.25">
      <c r="A2377" s="1"/>
      <c r="B2377" s="243"/>
      <c r="C2377" s="10"/>
      <c r="D2377" s="244"/>
      <c r="E2377" s="244"/>
      <c r="F2377" s="9"/>
    </row>
    <row r="2378" spans="1:6" x14ac:dyDescent="0.25">
      <c r="A2378" s="1"/>
      <c r="B2378" s="243"/>
      <c r="C2378" s="10"/>
      <c r="D2378" s="244"/>
      <c r="E2378" s="244"/>
      <c r="F2378" s="9"/>
    </row>
    <row r="2379" spans="1:6" x14ac:dyDescent="0.25">
      <c r="A2379" s="1"/>
      <c r="B2379" s="243"/>
      <c r="C2379" s="10"/>
      <c r="D2379" s="244"/>
      <c r="E2379" s="244"/>
      <c r="F2379" s="9"/>
    </row>
    <row r="2380" spans="1:6" x14ac:dyDescent="0.25">
      <c r="A2380" s="1"/>
      <c r="B2380" s="243"/>
      <c r="C2380" s="10"/>
      <c r="D2380" s="244"/>
      <c r="E2380" s="244"/>
      <c r="F2380" s="9"/>
    </row>
    <row r="2381" spans="1:6" x14ac:dyDescent="0.25">
      <c r="A2381" s="1"/>
      <c r="B2381" s="243"/>
      <c r="C2381" s="10"/>
      <c r="D2381" s="244"/>
      <c r="E2381" s="244"/>
      <c r="F2381" s="9"/>
    </row>
    <row r="2382" spans="1:6" x14ac:dyDescent="0.25">
      <c r="A2382" s="1"/>
      <c r="B2382" s="243"/>
      <c r="C2382" s="10"/>
      <c r="D2382" s="244"/>
      <c r="E2382" s="244"/>
      <c r="F2382" s="9"/>
    </row>
    <row r="2383" spans="1:6" x14ac:dyDescent="0.25">
      <c r="A2383" s="1"/>
      <c r="B2383" s="243"/>
      <c r="C2383" s="10"/>
      <c r="D2383" s="244"/>
      <c r="E2383" s="244"/>
      <c r="F2383" s="9"/>
    </row>
    <row r="2384" spans="1:6" x14ac:dyDescent="0.25">
      <c r="A2384" s="1"/>
      <c r="B2384" s="243"/>
      <c r="C2384" s="10"/>
      <c r="D2384" s="244"/>
      <c r="E2384" s="244"/>
      <c r="F2384" s="9"/>
    </row>
    <row r="2385" spans="1:6" x14ac:dyDescent="0.25">
      <c r="A2385" s="1"/>
      <c r="B2385" s="243"/>
      <c r="C2385" s="10"/>
      <c r="D2385" s="244"/>
      <c r="E2385" s="244"/>
      <c r="F2385" s="9"/>
    </row>
    <row r="2386" spans="1:6" x14ac:dyDescent="0.25">
      <c r="A2386" s="1"/>
      <c r="B2386" s="243"/>
      <c r="C2386" s="10"/>
      <c r="D2386" s="244"/>
      <c r="E2386" s="244"/>
      <c r="F2386" s="9"/>
    </row>
    <row r="2387" spans="1:6" x14ac:dyDescent="0.25">
      <c r="A2387" s="1"/>
      <c r="B2387" s="243"/>
      <c r="C2387" s="10"/>
      <c r="D2387" s="244"/>
      <c r="E2387" s="244"/>
      <c r="F2387" s="9"/>
    </row>
    <row r="2388" spans="1:6" x14ac:dyDescent="0.25">
      <c r="A2388" s="1"/>
      <c r="B2388" s="243"/>
      <c r="C2388" s="10"/>
      <c r="D2388" s="244"/>
      <c r="E2388" s="244"/>
      <c r="F2388" s="9"/>
    </row>
    <row r="2389" spans="1:6" x14ac:dyDescent="0.25">
      <c r="A2389" s="1"/>
      <c r="B2389" s="243"/>
      <c r="C2389" s="10"/>
      <c r="D2389" s="244"/>
      <c r="E2389" s="244"/>
      <c r="F2389" s="9"/>
    </row>
    <row r="2390" spans="1:6" x14ac:dyDescent="0.25">
      <c r="A2390" s="1"/>
      <c r="B2390" s="243"/>
      <c r="C2390" s="10"/>
      <c r="D2390" s="244"/>
      <c r="E2390" s="244"/>
      <c r="F2390" s="9"/>
    </row>
    <row r="2391" spans="1:6" x14ac:dyDescent="0.25">
      <c r="A2391" s="1"/>
      <c r="B2391" s="243"/>
      <c r="C2391" s="10"/>
      <c r="D2391" s="244"/>
      <c r="E2391" s="244"/>
      <c r="F2391" s="9"/>
    </row>
    <row r="2392" spans="1:6" x14ac:dyDescent="0.25">
      <c r="A2392" s="1"/>
      <c r="B2392" s="243"/>
      <c r="C2392" s="10"/>
      <c r="D2392" s="244"/>
      <c r="E2392" s="244"/>
      <c r="F2392" s="9"/>
    </row>
    <row r="2393" spans="1:6" x14ac:dyDescent="0.25">
      <c r="A2393" s="1"/>
      <c r="B2393" s="243"/>
      <c r="C2393" s="10"/>
      <c r="D2393" s="244"/>
      <c r="E2393" s="244"/>
      <c r="F2393" s="9"/>
    </row>
    <row r="2394" spans="1:6" x14ac:dyDescent="0.25">
      <c r="A2394" s="1"/>
      <c r="B2394" s="243"/>
      <c r="C2394" s="10"/>
      <c r="D2394" s="244"/>
      <c r="E2394" s="244"/>
      <c r="F2394" s="9"/>
    </row>
    <row r="2395" spans="1:6" x14ac:dyDescent="0.25">
      <c r="A2395" s="1"/>
      <c r="B2395" s="243"/>
      <c r="C2395" s="10"/>
      <c r="D2395" s="244"/>
      <c r="E2395" s="244"/>
      <c r="F2395" s="9"/>
    </row>
    <row r="2396" spans="1:6" x14ac:dyDescent="0.25">
      <c r="A2396" s="1"/>
      <c r="B2396" s="243"/>
      <c r="C2396" s="10"/>
      <c r="D2396" s="244"/>
      <c r="E2396" s="244"/>
      <c r="F2396" s="9"/>
    </row>
    <row r="2397" spans="1:6" x14ac:dyDescent="0.25">
      <c r="A2397" s="1"/>
      <c r="B2397" s="243"/>
      <c r="C2397" s="10"/>
      <c r="D2397" s="244"/>
      <c r="E2397" s="244"/>
      <c r="F2397" s="9"/>
    </row>
    <row r="2398" spans="1:6" x14ac:dyDescent="0.25">
      <c r="A2398" s="1"/>
      <c r="B2398" s="243"/>
      <c r="C2398" s="10"/>
      <c r="D2398" s="244"/>
      <c r="E2398" s="244"/>
      <c r="F2398" s="9"/>
    </row>
    <row r="2399" spans="1:6" x14ac:dyDescent="0.25">
      <c r="A2399" s="1"/>
      <c r="B2399" s="243"/>
      <c r="C2399" s="10"/>
      <c r="D2399" s="244"/>
      <c r="E2399" s="244"/>
      <c r="F2399" s="9"/>
    </row>
    <row r="2400" spans="1:6" x14ac:dyDescent="0.25">
      <c r="A2400" s="1"/>
      <c r="B2400" s="243"/>
      <c r="C2400" s="10"/>
      <c r="D2400" s="244"/>
      <c r="E2400" s="244"/>
      <c r="F2400" s="9"/>
    </row>
    <row r="2401" spans="1:6" x14ac:dyDescent="0.25">
      <c r="A2401" s="1"/>
      <c r="B2401" s="243"/>
      <c r="C2401" s="10"/>
      <c r="D2401" s="244"/>
      <c r="E2401" s="244"/>
      <c r="F2401" s="9"/>
    </row>
    <row r="2402" spans="1:6" x14ac:dyDescent="0.25">
      <c r="A2402" s="1"/>
      <c r="B2402" s="243"/>
      <c r="C2402" s="10"/>
      <c r="D2402" s="244"/>
      <c r="E2402" s="244"/>
      <c r="F2402" s="9"/>
    </row>
    <row r="2403" spans="1:6" x14ac:dyDescent="0.25">
      <c r="A2403" s="1"/>
      <c r="B2403" s="243"/>
      <c r="C2403" s="10"/>
      <c r="D2403" s="244"/>
      <c r="E2403" s="244"/>
      <c r="F2403" s="9"/>
    </row>
    <row r="2404" spans="1:6" x14ac:dyDescent="0.25">
      <c r="A2404" s="1"/>
      <c r="B2404" s="243"/>
      <c r="C2404" s="10"/>
      <c r="D2404" s="244"/>
      <c r="E2404" s="244"/>
      <c r="F2404" s="9"/>
    </row>
    <row r="2405" spans="1:6" x14ac:dyDescent="0.25">
      <c r="A2405" s="1"/>
      <c r="B2405" s="243"/>
      <c r="C2405" s="10"/>
      <c r="D2405" s="244"/>
      <c r="E2405" s="244"/>
      <c r="F2405" s="9"/>
    </row>
    <row r="2406" spans="1:6" x14ac:dyDescent="0.25">
      <c r="A2406" s="1"/>
      <c r="B2406" s="243"/>
      <c r="C2406" s="10"/>
      <c r="D2406" s="244"/>
      <c r="E2406" s="244"/>
      <c r="F2406" s="9"/>
    </row>
    <row r="2407" spans="1:6" x14ac:dyDescent="0.25">
      <c r="A2407" s="1"/>
      <c r="B2407" s="243"/>
      <c r="C2407" s="10"/>
      <c r="D2407" s="244"/>
      <c r="E2407" s="244"/>
      <c r="F2407" s="9"/>
    </row>
    <row r="2408" spans="1:6" x14ac:dyDescent="0.25">
      <c r="A2408" s="1"/>
      <c r="B2408" s="243"/>
      <c r="C2408" s="10"/>
      <c r="D2408" s="244"/>
      <c r="E2408" s="244"/>
      <c r="F2408" s="9"/>
    </row>
    <row r="2409" spans="1:6" x14ac:dyDescent="0.25">
      <c r="A2409" s="1"/>
      <c r="B2409" s="243"/>
      <c r="C2409" s="10"/>
      <c r="D2409" s="244"/>
      <c r="E2409" s="244"/>
      <c r="F2409" s="9"/>
    </row>
    <row r="2410" spans="1:6" x14ac:dyDescent="0.25">
      <c r="A2410" s="1"/>
      <c r="B2410" s="243"/>
      <c r="C2410" s="10"/>
      <c r="D2410" s="244"/>
      <c r="E2410" s="244"/>
      <c r="F2410" s="9"/>
    </row>
    <row r="2411" spans="1:6" x14ac:dyDescent="0.25">
      <c r="A2411" s="1"/>
      <c r="B2411" s="243"/>
      <c r="C2411" s="10"/>
      <c r="D2411" s="244"/>
      <c r="E2411" s="244"/>
      <c r="F2411" s="9"/>
    </row>
    <row r="2412" spans="1:6" x14ac:dyDescent="0.25">
      <c r="A2412" s="1"/>
      <c r="B2412" s="243"/>
      <c r="C2412" s="10"/>
      <c r="D2412" s="244"/>
      <c r="E2412" s="244"/>
      <c r="F2412" s="9"/>
    </row>
    <row r="2413" spans="1:6" x14ac:dyDescent="0.25">
      <c r="A2413" s="1"/>
      <c r="B2413" s="243"/>
      <c r="C2413" s="10"/>
      <c r="D2413" s="244"/>
      <c r="E2413" s="244"/>
      <c r="F2413" s="9"/>
    </row>
    <row r="2414" spans="1:6" x14ac:dyDescent="0.25">
      <c r="A2414" s="1"/>
      <c r="B2414" s="243"/>
      <c r="C2414" s="10"/>
      <c r="D2414" s="244"/>
      <c r="E2414" s="244"/>
      <c r="F2414" s="9"/>
    </row>
    <row r="2415" spans="1:6" x14ac:dyDescent="0.25">
      <c r="A2415" s="1"/>
      <c r="B2415" s="243"/>
      <c r="C2415" s="10"/>
      <c r="D2415" s="244"/>
      <c r="E2415" s="244"/>
      <c r="F2415" s="9"/>
    </row>
    <row r="2416" spans="1:6" x14ac:dyDescent="0.25">
      <c r="A2416" s="1"/>
      <c r="B2416" s="243"/>
      <c r="C2416" s="10"/>
      <c r="D2416" s="244"/>
      <c r="E2416" s="244"/>
      <c r="F2416" s="9"/>
    </row>
    <row r="2417" spans="1:6" x14ac:dyDescent="0.25">
      <c r="A2417" s="1"/>
      <c r="B2417" s="243"/>
      <c r="C2417" s="10"/>
      <c r="D2417" s="244"/>
      <c r="E2417" s="244"/>
      <c r="F2417" s="9"/>
    </row>
    <row r="2418" spans="1:6" x14ac:dyDescent="0.25">
      <c r="A2418" s="1"/>
      <c r="B2418" s="243"/>
      <c r="C2418" s="10"/>
      <c r="D2418" s="244"/>
      <c r="E2418" s="244"/>
      <c r="F2418" s="9"/>
    </row>
    <row r="2419" spans="1:6" x14ac:dyDescent="0.25">
      <c r="A2419" s="1"/>
      <c r="B2419" s="243"/>
      <c r="C2419" s="10"/>
      <c r="D2419" s="244"/>
      <c r="E2419" s="244"/>
      <c r="F2419" s="9"/>
    </row>
    <row r="2420" spans="1:6" x14ac:dyDescent="0.25">
      <c r="A2420" s="1"/>
      <c r="B2420" s="243"/>
      <c r="C2420" s="10"/>
      <c r="D2420" s="244"/>
      <c r="E2420" s="244"/>
      <c r="F2420" s="9"/>
    </row>
    <row r="2421" spans="1:6" x14ac:dyDescent="0.25">
      <c r="A2421" s="1"/>
      <c r="B2421" s="243"/>
      <c r="C2421" s="10"/>
      <c r="D2421" s="244"/>
      <c r="E2421" s="244"/>
      <c r="F2421" s="9"/>
    </row>
    <row r="2422" spans="1:6" x14ac:dyDescent="0.25">
      <c r="A2422" s="1"/>
      <c r="B2422" s="243"/>
      <c r="C2422" s="10"/>
      <c r="D2422" s="244"/>
      <c r="E2422" s="244"/>
      <c r="F2422" s="9"/>
    </row>
    <row r="2423" spans="1:6" x14ac:dyDescent="0.25">
      <c r="A2423" s="1"/>
      <c r="B2423" s="243"/>
      <c r="C2423" s="10"/>
      <c r="D2423" s="244"/>
      <c r="E2423" s="244"/>
      <c r="F2423" s="9"/>
    </row>
    <row r="2424" spans="1:6" x14ac:dyDescent="0.25">
      <c r="A2424" s="1"/>
      <c r="B2424" s="243"/>
      <c r="C2424" s="10"/>
      <c r="D2424" s="244"/>
      <c r="E2424" s="244"/>
      <c r="F2424" s="9"/>
    </row>
    <row r="2425" spans="1:6" x14ac:dyDescent="0.25">
      <c r="A2425" s="1"/>
      <c r="B2425" s="243"/>
      <c r="C2425" s="10"/>
      <c r="D2425" s="244"/>
      <c r="E2425" s="244"/>
      <c r="F2425" s="9"/>
    </row>
    <row r="2426" spans="1:6" x14ac:dyDescent="0.25">
      <c r="A2426" s="1"/>
      <c r="B2426" s="243"/>
      <c r="C2426" s="10"/>
      <c r="D2426" s="244"/>
      <c r="E2426" s="244"/>
      <c r="F2426" s="9"/>
    </row>
    <row r="2427" spans="1:6" x14ac:dyDescent="0.25">
      <c r="A2427" s="1"/>
      <c r="B2427" s="243"/>
      <c r="C2427" s="10"/>
      <c r="D2427" s="244"/>
      <c r="E2427" s="244"/>
      <c r="F2427" s="9"/>
    </row>
    <row r="2428" spans="1:6" x14ac:dyDescent="0.25">
      <c r="A2428" s="1"/>
      <c r="B2428" s="243"/>
      <c r="C2428" s="10"/>
      <c r="D2428" s="244"/>
      <c r="E2428" s="244"/>
      <c r="F2428" s="9"/>
    </row>
    <row r="2429" spans="1:6" x14ac:dyDescent="0.25">
      <c r="A2429" s="1"/>
      <c r="B2429" s="243"/>
      <c r="C2429" s="10"/>
      <c r="D2429" s="244"/>
      <c r="E2429" s="244"/>
      <c r="F2429" s="9"/>
    </row>
    <row r="2430" spans="1:6" x14ac:dyDescent="0.25">
      <c r="A2430" s="1"/>
      <c r="B2430" s="243"/>
      <c r="C2430" s="10"/>
      <c r="D2430" s="244"/>
      <c r="E2430" s="244"/>
      <c r="F2430" s="9"/>
    </row>
    <row r="2431" spans="1:6" x14ac:dyDescent="0.25">
      <c r="A2431" s="1"/>
      <c r="B2431" s="243"/>
      <c r="C2431" s="10"/>
      <c r="D2431" s="244"/>
      <c r="E2431" s="244"/>
      <c r="F2431" s="9"/>
    </row>
    <row r="2432" spans="1:6" x14ac:dyDescent="0.25">
      <c r="A2432" s="1"/>
      <c r="B2432" s="243"/>
      <c r="C2432" s="10"/>
      <c r="D2432" s="244"/>
      <c r="E2432" s="244"/>
      <c r="F2432" s="9"/>
    </row>
    <row r="2433" spans="1:6" x14ac:dyDescent="0.25">
      <c r="A2433" s="1"/>
      <c r="B2433" s="243"/>
      <c r="C2433" s="10"/>
      <c r="D2433" s="244"/>
      <c r="E2433" s="244"/>
      <c r="F2433" s="9"/>
    </row>
    <row r="2434" spans="1:6" x14ac:dyDescent="0.25">
      <c r="A2434" s="1"/>
      <c r="B2434" s="243"/>
      <c r="C2434" s="10"/>
      <c r="D2434" s="244"/>
      <c r="E2434" s="244"/>
      <c r="F2434" s="9"/>
    </row>
    <row r="2435" spans="1:6" x14ac:dyDescent="0.25">
      <c r="A2435" s="1"/>
      <c r="B2435" s="243"/>
      <c r="C2435" s="10"/>
      <c r="D2435" s="244"/>
      <c r="E2435" s="244"/>
      <c r="F2435" s="9"/>
    </row>
    <row r="2436" spans="1:6" x14ac:dyDescent="0.25">
      <c r="A2436" s="1"/>
      <c r="B2436" s="243"/>
      <c r="C2436" s="10"/>
      <c r="D2436" s="244"/>
      <c r="E2436" s="244"/>
      <c r="F2436" s="9"/>
    </row>
    <row r="2437" spans="1:6" x14ac:dyDescent="0.25">
      <c r="A2437" s="1"/>
      <c r="B2437" s="243"/>
      <c r="C2437" s="10"/>
      <c r="D2437" s="244"/>
      <c r="E2437" s="244"/>
      <c r="F2437" s="9"/>
    </row>
    <row r="2438" spans="1:6" x14ac:dyDescent="0.25">
      <c r="A2438" s="1"/>
      <c r="B2438" s="243"/>
      <c r="C2438" s="10"/>
      <c r="D2438" s="244"/>
      <c r="E2438" s="244"/>
      <c r="F2438" s="9"/>
    </row>
    <row r="2439" spans="1:6" x14ac:dyDescent="0.25">
      <c r="A2439" s="1"/>
      <c r="B2439" s="243"/>
      <c r="C2439" s="10"/>
      <c r="D2439" s="244"/>
      <c r="E2439" s="244"/>
      <c r="F2439" s="9"/>
    </row>
    <row r="2440" spans="1:6" x14ac:dyDescent="0.25">
      <c r="A2440" s="1"/>
      <c r="B2440" s="243"/>
      <c r="C2440" s="10"/>
      <c r="D2440" s="244"/>
      <c r="E2440" s="244"/>
      <c r="F2440" s="9"/>
    </row>
    <row r="2441" spans="1:6" x14ac:dyDescent="0.25">
      <c r="A2441" s="1"/>
      <c r="B2441" s="243"/>
      <c r="C2441" s="10"/>
      <c r="D2441" s="244"/>
      <c r="E2441" s="244"/>
      <c r="F2441" s="9"/>
    </row>
    <row r="2442" spans="1:6" x14ac:dyDescent="0.25">
      <c r="A2442" s="1"/>
      <c r="B2442" s="243"/>
      <c r="C2442" s="10"/>
      <c r="D2442" s="244"/>
      <c r="E2442" s="244"/>
      <c r="F2442" s="9"/>
    </row>
    <row r="2443" spans="1:6" x14ac:dyDescent="0.25">
      <c r="A2443" s="1"/>
      <c r="B2443" s="243"/>
      <c r="C2443" s="10"/>
      <c r="D2443" s="244"/>
      <c r="E2443" s="244"/>
      <c r="F2443" s="9"/>
    </row>
    <row r="2444" spans="1:6" x14ac:dyDescent="0.25">
      <c r="A2444" s="1"/>
      <c r="B2444" s="243"/>
      <c r="C2444" s="10"/>
      <c r="D2444" s="244"/>
      <c r="E2444" s="244"/>
      <c r="F2444" s="9"/>
    </row>
    <row r="2445" spans="1:6" x14ac:dyDescent="0.25">
      <c r="A2445" s="1"/>
      <c r="B2445" s="243"/>
      <c r="C2445" s="10"/>
      <c r="D2445" s="244"/>
      <c r="E2445" s="244"/>
      <c r="F2445" s="9"/>
    </row>
    <row r="2446" spans="1:6" x14ac:dyDescent="0.25">
      <c r="A2446" s="1"/>
      <c r="B2446" s="243"/>
      <c r="C2446" s="10"/>
      <c r="D2446" s="244"/>
      <c r="E2446" s="244"/>
      <c r="F2446" s="9"/>
    </row>
    <row r="2447" spans="1:6" x14ac:dyDescent="0.25">
      <c r="A2447" s="1"/>
      <c r="B2447" s="243"/>
      <c r="C2447" s="10"/>
      <c r="D2447" s="244"/>
      <c r="E2447" s="244"/>
      <c r="F2447" s="9"/>
    </row>
    <row r="2448" spans="1:6" x14ac:dyDescent="0.25">
      <c r="A2448" s="1"/>
      <c r="B2448" s="243"/>
      <c r="C2448" s="10"/>
      <c r="D2448" s="244"/>
      <c r="E2448" s="244"/>
      <c r="F2448" s="9"/>
    </row>
    <row r="2449" spans="1:6" x14ac:dyDescent="0.25">
      <c r="A2449" s="1"/>
      <c r="B2449" s="243"/>
      <c r="C2449" s="10"/>
      <c r="D2449" s="244"/>
      <c r="E2449" s="244"/>
      <c r="F2449" s="9"/>
    </row>
    <row r="2450" spans="1:6" x14ac:dyDescent="0.25">
      <c r="A2450" s="1"/>
      <c r="B2450" s="243"/>
      <c r="C2450" s="10"/>
      <c r="D2450" s="244"/>
      <c r="E2450" s="244"/>
      <c r="F2450" s="9"/>
    </row>
    <row r="2451" spans="1:6" x14ac:dyDescent="0.25">
      <c r="A2451" s="1"/>
      <c r="B2451" s="243"/>
      <c r="C2451" s="10"/>
      <c r="D2451" s="244"/>
      <c r="E2451" s="244"/>
      <c r="F2451" s="9"/>
    </row>
    <row r="2452" spans="1:6" x14ac:dyDescent="0.25">
      <c r="A2452" s="1"/>
      <c r="B2452" s="243"/>
      <c r="C2452" s="10"/>
      <c r="D2452" s="244"/>
      <c r="E2452" s="244"/>
      <c r="F2452" s="9"/>
    </row>
    <row r="2453" spans="1:6" x14ac:dyDescent="0.25">
      <c r="A2453" s="1"/>
      <c r="B2453" s="243"/>
      <c r="C2453" s="10"/>
      <c r="D2453" s="244"/>
      <c r="E2453" s="244"/>
      <c r="F2453" s="9"/>
    </row>
    <row r="2454" spans="1:6" x14ac:dyDescent="0.25">
      <c r="A2454" s="1"/>
      <c r="B2454" s="243"/>
      <c r="C2454" s="10"/>
      <c r="D2454" s="244"/>
      <c r="E2454" s="244"/>
      <c r="F2454" s="9"/>
    </row>
    <row r="2455" spans="1:6" x14ac:dyDescent="0.25">
      <c r="A2455" s="1"/>
      <c r="B2455" s="243"/>
      <c r="C2455" s="10"/>
      <c r="D2455" s="244"/>
      <c r="E2455" s="244"/>
      <c r="F2455" s="9"/>
    </row>
    <row r="2456" spans="1:6" x14ac:dyDescent="0.25">
      <c r="A2456" s="1"/>
      <c r="B2456" s="243"/>
      <c r="C2456" s="10"/>
      <c r="D2456" s="244"/>
      <c r="E2456" s="244"/>
      <c r="F2456" s="9"/>
    </row>
    <row r="2457" spans="1:6" x14ac:dyDescent="0.25">
      <c r="A2457" s="1"/>
      <c r="B2457" s="243"/>
      <c r="C2457" s="10"/>
      <c r="D2457" s="244"/>
      <c r="E2457" s="244"/>
      <c r="F2457" s="9"/>
    </row>
    <row r="2458" spans="1:6" x14ac:dyDescent="0.25">
      <c r="A2458" s="1"/>
      <c r="B2458" s="243"/>
      <c r="C2458" s="10"/>
      <c r="D2458" s="244"/>
      <c r="E2458" s="244"/>
      <c r="F2458" s="9"/>
    </row>
    <row r="2459" spans="1:6" x14ac:dyDescent="0.25">
      <c r="A2459" s="1"/>
      <c r="B2459" s="243"/>
      <c r="C2459" s="10"/>
      <c r="D2459" s="244"/>
      <c r="E2459" s="244"/>
      <c r="F2459" s="9"/>
    </row>
    <row r="2460" spans="1:6" x14ac:dyDescent="0.25">
      <c r="A2460" s="1"/>
      <c r="B2460" s="243"/>
      <c r="C2460" s="10"/>
      <c r="D2460" s="244"/>
      <c r="E2460" s="244"/>
      <c r="F2460" s="9"/>
    </row>
    <row r="2461" spans="1:6" x14ac:dyDescent="0.25">
      <c r="A2461" s="1"/>
      <c r="B2461" s="243"/>
      <c r="C2461" s="10"/>
      <c r="D2461" s="244"/>
      <c r="E2461" s="244"/>
      <c r="F2461" s="9"/>
    </row>
    <row r="2462" spans="1:6" x14ac:dyDescent="0.25">
      <c r="A2462" s="1"/>
      <c r="B2462" s="243"/>
      <c r="C2462" s="10"/>
      <c r="D2462" s="244"/>
      <c r="E2462" s="244"/>
      <c r="F2462" s="9"/>
    </row>
    <row r="2463" spans="1:6" x14ac:dyDescent="0.25">
      <c r="A2463" s="1"/>
      <c r="B2463" s="243"/>
      <c r="C2463" s="10"/>
      <c r="D2463" s="244"/>
      <c r="E2463" s="244"/>
      <c r="F2463" s="9"/>
    </row>
    <row r="2464" spans="1:6" x14ac:dyDescent="0.25">
      <c r="A2464" s="1"/>
      <c r="B2464" s="243"/>
      <c r="C2464" s="10"/>
      <c r="D2464" s="244"/>
      <c r="E2464" s="244"/>
      <c r="F2464" s="9"/>
    </row>
    <row r="2465" spans="1:6" x14ac:dyDescent="0.25">
      <c r="A2465" s="1"/>
      <c r="B2465" s="243"/>
      <c r="C2465" s="10"/>
      <c r="D2465" s="244"/>
      <c r="E2465" s="244"/>
      <c r="F2465" s="9"/>
    </row>
    <row r="2466" spans="1:6" x14ac:dyDescent="0.25">
      <c r="A2466" s="1"/>
      <c r="B2466" s="243"/>
      <c r="C2466" s="10"/>
      <c r="D2466" s="244"/>
      <c r="E2466" s="244"/>
      <c r="F2466" s="9"/>
    </row>
    <row r="2467" spans="1:6" x14ac:dyDescent="0.25">
      <c r="A2467" s="1"/>
      <c r="B2467" s="243"/>
      <c r="C2467" s="10"/>
      <c r="D2467" s="244"/>
      <c r="E2467" s="244"/>
      <c r="F2467" s="9"/>
    </row>
    <row r="2468" spans="1:6" x14ac:dyDescent="0.25">
      <c r="A2468" s="1"/>
      <c r="B2468" s="243"/>
      <c r="C2468" s="10"/>
      <c r="D2468" s="244"/>
      <c r="E2468" s="244"/>
      <c r="F2468" s="9"/>
    </row>
    <row r="2469" spans="1:6" x14ac:dyDescent="0.25">
      <c r="A2469" s="1"/>
      <c r="B2469" s="243"/>
      <c r="C2469" s="10"/>
      <c r="D2469" s="244"/>
      <c r="E2469" s="244"/>
      <c r="F2469" s="9"/>
    </row>
    <row r="2470" spans="1:6" x14ac:dyDescent="0.25">
      <c r="A2470" s="1"/>
      <c r="B2470" s="243"/>
      <c r="C2470" s="10"/>
      <c r="D2470" s="244"/>
      <c r="E2470" s="244"/>
      <c r="F2470" s="9"/>
    </row>
    <row r="2471" spans="1:6" x14ac:dyDescent="0.25">
      <c r="A2471" s="1"/>
      <c r="B2471" s="243"/>
      <c r="C2471" s="10"/>
      <c r="D2471" s="244"/>
      <c r="E2471" s="244"/>
      <c r="F2471" s="9"/>
    </row>
    <row r="2472" spans="1:6" x14ac:dyDescent="0.25">
      <c r="A2472" s="1"/>
      <c r="B2472" s="243"/>
      <c r="C2472" s="10"/>
      <c r="D2472" s="244"/>
      <c r="E2472" s="244"/>
      <c r="F2472" s="9"/>
    </row>
    <row r="2473" spans="1:6" x14ac:dyDescent="0.25">
      <c r="A2473" s="1"/>
      <c r="B2473" s="243"/>
      <c r="C2473" s="10"/>
      <c r="D2473" s="244"/>
      <c r="E2473" s="244"/>
      <c r="F2473" s="9"/>
    </row>
    <row r="2474" spans="1:6" x14ac:dyDescent="0.25">
      <c r="A2474" s="1"/>
      <c r="B2474" s="243"/>
      <c r="C2474" s="10"/>
      <c r="D2474" s="244"/>
      <c r="E2474" s="244"/>
      <c r="F2474" s="9"/>
    </row>
    <row r="2475" spans="1:6" x14ac:dyDescent="0.25">
      <c r="A2475" s="1"/>
      <c r="B2475" s="243"/>
      <c r="C2475" s="10"/>
      <c r="D2475" s="244"/>
      <c r="E2475" s="244"/>
      <c r="F2475" s="9"/>
    </row>
    <row r="2476" spans="1:6" x14ac:dyDescent="0.25">
      <c r="A2476" s="1"/>
      <c r="B2476" s="243"/>
      <c r="C2476" s="10"/>
      <c r="D2476" s="244"/>
      <c r="E2476" s="244"/>
      <c r="F2476" s="9"/>
    </row>
    <row r="2477" spans="1:6" x14ac:dyDescent="0.25">
      <c r="A2477" s="1"/>
      <c r="B2477" s="243"/>
      <c r="C2477" s="10"/>
      <c r="D2477" s="244"/>
      <c r="E2477" s="244"/>
      <c r="F2477" s="9"/>
    </row>
    <row r="2478" spans="1:6" x14ac:dyDescent="0.25">
      <c r="A2478" s="1"/>
      <c r="B2478" s="243"/>
      <c r="C2478" s="10"/>
      <c r="D2478" s="244"/>
      <c r="E2478" s="244"/>
      <c r="F2478" s="9"/>
    </row>
    <row r="2479" spans="1:6" x14ac:dyDescent="0.25">
      <c r="A2479" s="1"/>
      <c r="B2479" s="243"/>
      <c r="C2479" s="10"/>
      <c r="D2479" s="244"/>
      <c r="E2479" s="244"/>
      <c r="F2479" s="9"/>
    </row>
    <row r="2480" spans="1:6" x14ac:dyDescent="0.25">
      <c r="A2480" s="1"/>
      <c r="B2480" s="243"/>
      <c r="C2480" s="10"/>
      <c r="D2480" s="244"/>
      <c r="E2480" s="244"/>
      <c r="F2480" s="9"/>
    </row>
    <row r="2481" spans="1:6" x14ac:dyDescent="0.25">
      <c r="A2481" s="1"/>
      <c r="B2481" s="243"/>
      <c r="C2481" s="10"/>
      <c r="D2481" s="244"/>
      <c r="E2481" s="244"/>
      <c r="F2481" s="9"/>
    </row>
    <row r="2482" spans="1:6" x14ac:dyDescent="0.25">
      <c r="A2482" s="1"/>
      <c r="B2482" s="243"/>
      <c r="C2482" s="10"/>
      <c r="D2482" s="244"/>
      <c r="E2482" s="244"/>
      <c r="F2482" s="9"/>
    </row>
    <row r="2483" spans="1:6" x14ac:dyDescent="0.25">
      <c r="A2483" s="1"/>
      <c r="B2483" s="243"/>
      <c r="C2483" s="10"/>
      <c r="D2483" s="244"/>
      <c r="E2483" s="244"/>
      <c r="F2483" s="9"/>
    </row>
    <row r="2484" spans="1:6" x14ac:dyDescent="0.25">
      <c r="A2484" s="1"/>
      <c r="B2484" s="243"/>
      <c r="C2484" s="10"/>
      <c r="D2484" s="244"/>
      <c r="E2484" s="244"/>
      <c r="F2484" s="9"/>
    </row>
    <row r="2485" spans="1:6" x14ac:dyDescent="0.25">
      <c r="A2485" s="1"/>
      <c r="B2485" s="243"/>
      <c r="C2485" s="10"/>
      <c r="D2485" s="244"/>
      <c r="E2485" s="244"/>
      <c r="F2485" s="9"/>
    </row>
    <row r="2486" spans="1:6" x14ac:dyDescent="0.25">
      <c r="A2486" s="1"/>
      <c r="B2486" s="243"/>
      <c r="C2486" s="10"/>
      <c r="D2486" s="244"/>
      <c r="E2486" s="244"/>
      <c r="F2486" s="9"/>
    </row>
    <row r="2487" spans="1:6" x14ac:dyDescent="0.25">
      <c r="A2487" s="1"/>
      <c r="B2487" s="243"/>
      <c r="C2487" s="10"/>
      <c r="D2487" s="244"/>
      <c r="E2487" s="244"/>
      <c r="F2487" s="9"/>
    </row>
    <row r="2488" spans="1:6" x14ac:dyDescent="0.25">
      <c r="A2488" s="1"/>
      <c r="B2488" s="243"/>
      <c r="C2488" s="10"/>
      <c r="D2488" s="244"/>
      <c r="E2488" s="244"/>
      <c r="F2488" s="9"/>
    </row>
    <row r="2489" spans="1:6" x14ac:dyDescent="0.25">
      <c r="A2489" s="1"/>
      <c r="B2489" s="243"/>
      <c r="C2489" s="10"/>
      <c r="D2489" s="244"/>
      <c r="E2489" s="244"/>
      <c r="F2489" s="9"/>
    </row>
    <row r="2490" spans="1:6" x14ac:dyDescent="0.25">
      <c r="A2490" s="1"/>
      <c r="B2490" s="243"/>
      <c r="C2490" s="10"/>
      <c r="D2490" s="244"/>
      <c r="E2490" s="244"/>
      <c r="F2490" s="9"/>
    </row>
    <row r="2491" spans="1:6" x14ac:dyDescent="0.25">
      <c r="A2491" s="1"/>
      <c r="B2491" s="243"/>
      <c r="C2491" s="10"/>
      <c r="D2491" s="244"/>
      <c r="E2491" s="244"/>
      <c r="F2491" s="9"/>
    </row>
    <row r="2492" spans="1:6" x14ac:dyDescent="0.25">
      <c r="A2492" s="1"/>
      <c r="B2492" s="243"/>
      <c r="C2492" s="10"/>
      <c r="D2492" s="244"/>
      <c r="E2492" s="244"/>
      <c r="F2492" s="9"/>
    </row>
    <row r="2493" spans="1:6" x14ac:dyDescent="0.25">
      <c r="A2493" s="1"/>
      <c r="B2493" s="243"/>
      <c r="C2493" s="10"/>
      <c r="D2493" s="244"/>
      <c r="E2493" s="244"/>
      <c r="F2493" s="9"/>
    </row>
    <row r="2494" spans="1:6" x14ac:dyDescent="0.25">
      <c r="A2494" s="1"/>
      <c r="B2494" s="243"/>
      <c r="C2494" s="10"/>
      <c r="D2494" s="244"/>
      <c r="E2494" s="244"/>
      <c r="F2494" s="9"/>
    </row>
    <row r="2495" spans="1:6" x14ac:dyDescent="0.25">
      <c r="A2495" s="1"/>
      <c r="B2495" s="243"/>
      <c r="C2495" s="10"/>
      <c r="D2495" s="244"/>
      <c r="E2495" s="244"/>
      <c r="F2495" s="9"/>
    </row>
    <row r="2496" spans="1:6" x14ac:dyDescent="0.25">
      <c r="A2496" s="1"/>
      <c r="B2496" s="243"/>
      <c r="C2496" s="10"/>
      <c r="D2496" s="244"/>
      <c r="E2496" s="244"/>
      <c r="F2496" s="9"/>
    </row>
    <row r="2497" spans="1:6" x14ac:dyDescent="0.25">
      <c r="A2497" s="1"/>
      <c r="B2497" s="243"/>
      <c r="C2497" s="10"/>
      <c r="D2497" s="244"/>
      <c r="E2497" s="244"/>
      <c r="F2497" s="9"/>
    </row>
    <row r="2498" spans="1:6" x14ac:dyDescent="0.25">
      <c r="A2498" s="1"/>
      <c r="B2498" s="243"/>
      <c r="C2498" s="10"/>
      <c r="D2498" s="244"/>
      <c r="E2498" s="244"/>
      <c r="F2498" s="9"/>
    </row>
    <row r="2499" spans="1:6" x14ac:dyDescent="0.25">
      <c r="A2499" s="1"/>
      <c r="B2499" s="243"/>
      <c r="C2499" s="10"/>
      <c r="D2499" s="244"/>
      <c r="E2499" s="244"/>
      <c r="F2499" s="9"/>
    </row>
    <row r="2500" spans="1:6" x14ac:dyDescent="0.25">
      <c r="A2500" s="1"/>
      <c r="B2500" s="243"/>
      <c r="C2500" s="10"/>
      <c r="D2500" s="244"/>
      <c r="E2500" s="244"/>
      <c r="F2500" s="9"/>
    </row>
    <row r="2501" spans="1:6" x14ac:dyDescent="0.25">
      <c r="A2501" s="1"/>
      <c r="B2501" s="243"/>
      <c r="C2501" s="10"/>
      <c r="D2501" s="244"/>
      <c r="E2501" s="244"/>
      <c r="F2501" s="9"/>
    </row>
    <row r="2502" spans="1:6" x14ac:dyDescent="0.25">
      <c r="A2502" s="1"/>
      <c r="B2502" s="243"/>
      <c r="C2502" s="10"/>
      <c r="D2502" s="244"/>
      <c r="E2502" s="244"/>
      <c r="F2502" s="9"/>
    </row>
    <row r="2503" spans="1:6" x14ac:dyDescent="0.25">
      <c r="A2503" s="1"/>
      <c r="B2503" s="243"/>
      <c r="C2503" s="10"/>
      <c r="D2503" s="244"/>
      <c r="E2503" s="244"/>
      <c r="F2503" s="9"/>
    </row>
    <row r="2504" spans="1:6" x14ac:dyDescent="0.25">
      <c r="A2504" s="1"/>
      <c r="B2504" s="243"/>
      <c r="C2504" s="10"/>
      <c r="D2504" s="244"/>
      <c r="E2504" s="244"/>
      <c r="F2504" s="9"/>
    </row>
    <row r="2505" spans="1:6" x14ac:dyDescent="0.25">
      <c r="A2505" s="1"/>
      <c r="B2505" s="243"/>
      <c r="C2505" s="10"/>
      <c r="D2505" s="244"/>
      <c r="E2505" s="244"/>
      <c r="F2505" s="9"/>
    </row>
    <row r="2506" spans="1:6" x14ac:dyDescent="0.25">
      <c r="A2506" s="1"/>
      <c r="B2506" s="243"/>
      <c r="C2506" s="10"/>
      <c r="D2506" s="244"/>
      <c r="E2506" s="244"/>
      <c r="F2506" s="9"/>
    </row>
    <row r="2507" spans="1:6" x14ac:dyDescent="0.25">
      <c r="A2507" s="1"/>
      <c r="B2507" s="243"/>
      <c r="C2507" s="10"/>
      <c r="D2507" s="244"/>
      <c r="E2507" s="244"/>
      <c r="F2507" s="9"/>
    </row>
    <row r="2508" spans="1:6" x14ac:dyDescent="0.25">
      <c r="A2508" s="1"/>
      <c r="B2508" s="243"/>
      <c r="C2508" s="10"/>
      <c r="D2508" s="244"/>
      <c r="E2508" s="244"/>
      <c r="F2508" s="9"/>
    </row>
    <row r="2509" spans="1:6" x14ac:dyDescent="0.25">
      <c r="A2509" s="1"/>
      <c r="B2509" s="243"/>
      <c r="C2509" s="10"/>
      <c r="D2509" s="244"/>
      <c r="E2509" s="244"/>
      <c r="F2509" s="9"/>
    </row>
    <row r="2510" spans="1:6" x14ac:dyDescent="0.25">
      <c r="A2510" s="1"/>
      <c r="B2510" s="243"/>
      <c r="C2510" s="10"/>
      <c r="D2510" s="244"/>
      <c r="E2510" s="244"/>
      <c r="F2510" s="9"/>
    </row>
    <row r="2511" spans="1:6" x14ac:dyDescent="0.25">
      <c r="A2511" s="1"/>
      <c r="B2511" s="243"/>
      <c r="C2511" s="10"/>
      <c r="D2511" s="244"/>
      <c r="E2511" s="244"/>
      <c r="F2511" s="9"/>
    </row>
    <row r="2512" spans="1:6" x14ac:dyDescent="0.25">
      <c r="A2512" s="1"/>
      <c r="B2512" s="243"/>
      <c r="C2512" s="10"/>
      <c r="D2512" s="244"/>
      <c r="E2512" s="244"/>
      <c r="F2512" s="9"/>
    </row>
    <row r="2513" spans="1:6" x14ac:dyDescent="0.25">
      <c r="A2513" s="1"/>
      <c r="B2513" s="243"/>
      <c r="C2513" s="10"/>
      <c r="D2513" s="244"/>
      <c r="E2513" s="244"/>
      <c r="F2513" s="9"/>
    </row>
    <row r="2514" spans="1:6" x14ac:dyDescent="0.25">
      <c r="A2514" s="1"/>
      <c r="B2514" s="243"/>
      <c r="C2514" s="10"/>
      <c r="D2514" s="244"/>
      <c r="E2514" s="244"/>
      <c r="F2514" s="9"/>
    </row>
    <row r="2515" spans="1:6" x14ac:dyDescent="0.25">
      <c r="A2515" s="1"/>
      <c r="B2515" s="243"/>
      <c r="C2515" s="10"/>
      <c r="D2515" s="244"/>
      <c r="E2515" s="244"/>
      <c r="F2515" s="9"/>
    </row>
    <row r="2516" spans="1:6" x14ac:dyDescent="0.25">
      <c r="A2516" s="1"/>
      <c r="B2516" s="243"/>
      <c r="C2516" s="10"/>
      <c r="D2516" s="244"/>
      <c r="E2516" s="244"/>
      <c r="F2516" s="9"/>
    </row>
    <row r="2517" spans="1:6" x14ac:dyDescent="0.25">
      <c r="A2517" s="1"/>
      <c r="B2517" s="243"/>
      <c r="C2517" s="10"/>
      <c r="D2517" s="244"/>
      <c r="E2517" s="244"/>
      <c r="F2517" s="9"/>
    </row>
    <row r="2518" spans="1:6" x14ac:dyDescent="0.25">
      <c r="A2518" s="1"/>
      <c r="B2518" s="243"/>
      <c r="C2518" s="10"/>
      <c r="D2518" s="244"/>
      <c r="E2518" s="244"/>
      <c r="F2518" s="9"/>
    </row>
    <row r="2519" spans="1:6" x14ac:dyDescent="0.25">
      <c r="A2519" s="1"/>
      <c r="B2519" s="243"/>
      <c r="C2519" s="10"/>
      <c r="D2519" s="244"/>
      <c r="E2519" s="244"/>
      <c r="F2519" s="9"/>
    </row>
    <row r="2520" spans="1:6" x14ac:dyDescent="0.25">
      <c r="A2520" s="1"/>
      <c r="B2520" s="243"/>
      <c r="C2520" s="10"/>
      <c r="D2520" s="244"/>
      <c r="E2520" s="244"/>
      <c r="F2520" s="9"/>
    </row>
    <row r="2521" spans="1:6" x14ac:dyDescent="0.25">
      <c r="A2521" s="1"/>
      <c r="B2521" s="243"/>
      <c r="C2521" s="10"/>
      <c r="D2521" s="244"/>
      <c r="E2521" s="244"/>
      <c r="F2521" s="9"/>
    </row>
    <row r="2522" spans="1:6" x14ac:dyDescent="0.25">
      <c r="A2522" s="1"/>
      <c r="B2522" s="243"/>
      <c r="C2522" s="10"/>
      <c r="D2522" s="244"/>
      <c r="E2522" s="244"/>
      <c r="F2522" s="9"/>
    </row>
    <row r="2523" spans="1:6" x14ac:dyDescent="0.25">
      <c r="A2523" s="1"/>
      <c r="B2523" s="243"/>
      <c r="C2523" s="10"/>
      <c r="D2523" s="244"/>
      <c r="E2523" s="244"/>
      <c r="F2523" s="9"/>
    </row>
    <row r="2524" spans="1:6" x14ac:dyDescent="0.25">
      <c r="A2524" s="1"/>
      <c r="B2524" s="243"/>
      <c r="C2524" s="10"/>
      <c r="D2524" s="244"/>
      <c r="E2524" s="244"/>
      <c r="F2524" s="9"/>
    </row>
    <row r="2525" spans="1:6" x14ac:dyDescent="0.25">
      <c r="A2525" s="1"/>
      <c r="B2525" s="243"/>
      <c r="C2525" s="10"/>
      <c r="D2525" s="244"/>
      <c r="E2525" s="244"/>
      <c r="F2525" s="9"/>
    </row>
    <row r="2526" spans="1:6" x14ac:dyDescent="0.25">
      <c r="A2526" s="1"/>
      <c r="B2526" s="243"/>
      <c r="C2526" s="10"/>
      <c r="D2526" s="244"/>
      <c r="E2526" s="244"/>
      <c r="F2526" s="9"/>
    </row>
    <row r="2527" spans="1:6" x14ac:dyDescent="0.25">
      <c r="A2527" s="1"/>
      <c r="B2527" s="243"/>
      <c r="C2527" s="10"/>
      <c r="D2527" s="244"/>
      <c r="E2527" s="244"/>
      <c r="F2527" s="9"/>
    </row>
    <row r="2528" spans="1:6" x14ac:dyDescent="0.25">
      <c r="A2528" s="1"/>
      <c r="B2528" s="243"/>
      <c r="C2528" s="10"/>
      <c r="D2528" s="244"/>
      <c r="E2528" s="244"/>
      <c r="F2528" s="9"/>
    </row>
    <row r="2529" spans="1:6" x14ac:dyDescent="0.25">
      <c r="A2529" s="1"/>
      <c r="B2529" s="243"/>
      <c r="C2529" s="10"/>
      <c r="D2529" s="244"/>
      <c r="E2529" s="244"/>
      <c r="F2529" s="9"/>
    </row>
    <row r="2530" spans="1:6" x14ac:dyDescent="0.25">
      <c r="A2530" s="1"/>
      <c r="B2530" s="243"/>
      <c r="C2530" s="10"/>
      <c r="D2530" s="244"/>
      <c r="E2530" s="244"/>
      <c r="F2530" s="9"/>
    </row>
    <row r="2531" spans="1:6" x14ac:dyDescent="0.25">
      <c r="A2531" s="1"/>
      <c r="B2531" s="243"/>
      <c r="C2531" s="10"/>
      <c r="D2531" s="244"/>
      <c r="E2531" s="244"/>
      <c r="F2531" s="9"/>
    </row>
    <row r="2532" spans="1:6" x14ac:dyDescent="0.25">
      <c r="A2532" s="1"/>
      <c r="B2532" s="243"/>
      <c r="C2532" s="10"/>
      <c r="D2532" s="244"/>
      <c r="E2532" s="244"/>
      <c r="F2532" s="9"/>
    </row>
    <row r="2533" spans="1:6" x14ac:dyDescent="0.25">
      <c r="A2533" s="1"/>
      <c r="B2533" s="243"/>
      <c r="C2533" s="10"/>
      <c r="D2533" s="244"/>
      <c r="E2533" s="244"/>
      <c r="F2533" s="9"/>
    </row>
    <row r="2534" spans="1:6" x14ac:dyDescent="0.25">
      <c r="A2534" s="1"/>
      <c r="B2534" s="243"/>
      <c r="C2534" s="10"/>
      <c r="D2534" s="244"/>
      <c r="E2534" s="244"/>
      <c r="F2534" s="9"/>
    </row>
    <row r="2535" spans="1:6" x14ac:dyDescent="0.25">
      <c r="A2535" s="1"/>
      <c r="B2535" s="243"/>
      <c r="C2535" s="10"/>
      <c r="D2535" s="244"/>
      <c r="E2535" s="244"/>
      <c r="F2535" s="9"/>
    </row>
    <row r="2536" spans="1:6" x14ac:dyDescent="0.25">
      <c r="A2536" s="1"/>
      <c r="B2536" s="243"/>
      <c r="C2536" s="10"/>
      <c r="D2536" s="244"/>
      <c r="E2536" s="244"/>
      <c r="F2536" s="9"/>
    </row>
    <row r="2537" spans="1:6" x14ac:dyDescent="0.25">
      <c r="A2537" s="1"/>
      <c r="B2537" s="243"/>
      <c r="C2537" s="10"/>
      <c r="D2537" s="244"/>
      <c r="E2537" s="244"/>
      <c r="F2537" s="9"/>
    </row>
    <row r="2538" spans="1:6" x14ac:dyDescent="0.25">
      <c r="A2538" s="1"/>
      <c r="B2538" s="243"/>
      <c r="C2538" s="10"/>
      <c r="D2538" s="244"/>
      <c r="E2538" s="244"/>
      <c r="F2538" s="9"/>
    </row>
    <row r="2539" spans="1:6" x14ac:dyDescent="0.25">
      <c r="A2539" s="1"/>
      <c r="B2539" s="243"/>
      <c r="C2539" s="10"/>
      <c r="D2539" s="244"/>
      <c r="E2539" s="244"/>
      <c r="F2539" s="9"/>
    </row>
    <row r="2540" spans="1:6" x14ac:dyDescent="0.25">
      <c r="A2540" s="1"/>
      <c r="B2540" s="243"/>
      <c r="C2540" s="10"/>
      <c r="D2540" s="244"/>
      <c r="E2540" s="244"/>
      <c r="F2540" s="9"/>
    </row>
    <row r="2541" spans="1:6" x14ac:dyDescent="0.25">
      <c r="A2541" s="1"/>
      <c r="B2541" s="243"/>
      <c r="C2541" s="10"/>
      <c r="D2541" s="244"/>
      <c r="E2541" s="244"/>
      <c r="F2541" s="9"/>
    </row>
    <row r="2542" spans="1:6" x14ac:dyDescent="0.25">
      <c r="A2542" s="1"/>
      <c r="B2542" s="243"/>
      <c r="C2542" s="10"/>
      <c r="D2542" s="244"/>
      <c r="E2542" s="244"/>
      <c r="F2542" s="9"/>
    </row>
    <row r="2543" spans="1:6" x14ac:dyDescent="0.25">
      <c r="A2543" s="1"/>
      <c r="B2543" s="243"/>
      <c r="C2543" s="10"/>
      <c r="D2543" s="244"/>
      <c r="E2543" s="244"/>
      <c r="F2543" s="9"/>
    </row>
    <row r="2544" spans="1:6" x14ac:dyDescent="0.25">
      <c r="A2544" s="1"/>
      <c r="B2544" s="243"/>
      <c r="C2544" s="10"/>
      <c r="D2544" s="244"/>
      <c r="E2544" s="244"/>
      <c r="F2544" s="9"/>
    </row>
    <row r="2545" spans="1:6" x14ac:dyDescent="0.25">
      <c r="A2545" s="1"/>
      <c r="B2545" s="243"/>
      <c r="C2545" s="10"/>
      <c r="D2545" s="244"/>
      <c r="E2545" s="244"/>
      <c r="F2545" s="9"/>
    </row>
    <row r="2546" spans="1:6" x14ac:dyDescent="0.25">
      <c r="A2546" s="1"/>
      <c r="B2546" s="243"/>
      <c r="C2546" s="10"/>
      <c r="D2546" s="244"/>
      <c r="E2546" s="244"/>
      <c r="F2546" s="9"/>
    </row>
    <row r="2547" spans="1:6" x14ac:dyDescent="0.25">
      <c r="A2547" s="1"/>
      <c r="B2547" s="243"/>
      <c r="C2547" s="10"/>
      <c r="D2547" s="244"/>
      <c r="E2547" s="244"/>
      <c r="F2547" s="9"/>
    </row>
    <row r="2548" spans="1:6" x14ac:dyDescent="0.25">
      <c r="A2548" s="1"/>
      <c r="B2548" s="243"/>
      <c r="C2548" s="10"/>
      <c r="D2548" s="244"/>
      <c r="E2548" s="244"/>
      <c r="F2548" s="9"/>
    </row>
    <row r="2549" spans="1:6" x14ac:dyDescent="0.25">
      <c r="A2549" s="1"/>
      <c r="B2549" s="243"/>
      <c r="C2549" s="10"/>
      <c r="D2549" s="244"/>
      <c r="E2549" s="244"/>
      <c r="F2549" s="9"/>
    </row>
    <row r="2550" spans="1:6" x14ac:dyDescent="0.25">
      <c r="A2550" s="1"/>
      <c r="B2550" s="243"/>
      <c r="C2550" s="10"/>
      <c r="D2550" s="244"/>
      <c r="E2550" s="244"/>
      <c r="F2550" s="9"/>
    </row>
    <row r="2551" spans="1:6" x14ac:dyDescent="0.25">
      <c r="A2551" s="1"/>
      <c r="B2551" s="243"/>
      <c r="C2551" s="10"/>
      <c r="D2551" s="244"/>
      <c r="E2551" s="244"/>
      <c r="F2551" s="9"/>
    </row>
    <row r="2552" spans="1:6" x14ac:dyDescent="0.25">
      <c r="A2552" s="1"/>
      <c r="B2552" s="243"/>
      <c r="C2552" s="10"/>
      <c r="D2552" s="244"/>
      <c r="E2552" s="244"/>
      <c r="F2552" s="9"/>
    </row>
    <row r="2553" spans="1:6" x14ac:dyDescent="0.25">
      <c r="A2553" s="1"/>
      <c r="B2553" s="243"/>
      <c r="C2553" s="10"/>
      <c r="D2553" s="244"/>
      <c r="E2553" s="244"/>
      <c r="F2553" s="9"/>
    </row>
    <row r="2554" spans="1:6" x14ac:dyDescent="0.25">
      <c r="A2554" s="1"/>
      <c r="B2554" s="243"/>
      <c r="C2554" s="10"/>
      <c r="D2554" s="244"/>
      <c r="E2554" s="244"/>
      <c r="F2554" s="9"/>
    </row>
    <row r="2555" spans="1:6" x14ac:dyDescent="0.25">
      <c r="A2555" s="1"/>
      <c r="B2555" s="243"/>
      <c r="C2555" s="10"/>
      <c r="D2555" s="244"/>
      <c r="E2555" s="244"/>
      <c r="F2555" s="9"/>
    </row>
    <row r="2556" spans="1:6" x14ac:dyDescent="0.25">
      <c r="A2556" s="1"/>
      <c r="B2556" s="243"/>
      <c r="C2556" s="10"/>
      <c r="D2556" s="244"/>
      <c r="E2556" s="244"/>
      <c r="F2556" s="9"/>
    </row>
    <row r="2557" spans="1:6" x14ac:dyDescent="0.25">
      <c r="A2557" s="1"/>
      <c r="B2557" s="243"/>
      <c r="C2557" s="10"/>
      <c r="D2557" s="244"/>
      <c r="E2557" s="244"/>
      <c r="F2557" s="9"/>
    </row>
    <row r="2558" spans="1:6" x14ac:dyDescent="0.25">
      <c r="A2558" s="1"/>
      <c r="B2558" s="243"/>
      <c r="C2558" s="10"/>
      <c r="D2558" s="244"/>
      <c r="E2558" s="244"/>
      <c r="F2558" s="9"/>
    </row>
    <row r="2559" spans="1:6" x14ac:dyDescent="0.25">
      <c r="A2559" s="1"/>
      <c r="B2559" s="243"/>
      <c r="C2559" s="10"/>
      <c r="D2559" s="244"/>
      <c r="E2559" s="244"/>
      <c r="F2559" s="9"/>
    </row>
    <row r="2560" spans="1:6" x14ac:dyDescent="0.25">
      <c r="A2560" s="1"/>
      <c r="B2560" s="243"/>
      <c r="C2560" s="10"/>
      <c r="D2560" s="244"/>
      <c r="E2560" s="244"/>
      <c r="F2560" s="9"/>
    </row>
    <row r="2561" spans="1:6" x14ac:dyDescent="0.25">
      <c r="A2561" s="1"/>
      <c r="B2561" s="243"/>
      <c r="C2561" s="10"/>
      <c r="D2561" s="244"/>
      <c r="E2561" s="244"/>
      <c r="F2561" s="9"/>
    </row>
    <row r="2562" spans="1:6" x14ac:dyDescent="0.25">
      <c r="A2562" s="1"/>
      <c r="B2562" s="243"/>
      <c r="C2562" s="10"/>
      <c r="D2562" s="244"/>
      <c r="E2562" s="244"/>
      <c r="F2562" s="9"/>
    </row>
    <row r="2563" spans="1:6" x14ac:dyDescent="0.25">
      <c r="A2563" s="1"/>
      <c r="B2563" s="243"/>
      <c r="C2563" s="10"/>
      <c r="D2563" s="244"/>
      <c r="E2563" s="244"/>
      <c r="F2563" s="9"/>
    </row>
    <row r="2564" spans="1:6" x14ac:dyDescent="0.25">
      <c r="A2564" s="1"/>
      <c r="B2564" s="243"/>
      <c r="C2564" s="10"/>
      <c r="D2564" s="244"/>
      <c r="E2564" s="244"/>
      <c r="F2564" s="9"/>
    </row>
    <row r="2565" spans="1:6" x14ac:dyDescent="0.25">
      <c r="A2565" s="1"/>
      <c r="B2565" s="243"/>
      <c r="C2565" s="10"/>
      <c r="D2565" s="244"/>
      <c r="E2565" s="244"/>
      <c r="F2565" s="9"/>
    </row>
    <row r="2566" spans="1:6" x14ac:dyDescent="0.25">
      <c r="A2566" s="1"/>
      <c r="B2566" s="243"/>
      <c r="C2566" s="10"/>
      <c r="D2566" s="244"/>
      <c r="E2566" s="244"/>
      <c r="F2566" s="9"/>
    </row>
    <row r="2567" spans="1:6" x14ac:dyDescent="0.25">
      <c r="A2567" s="1"/>
      <c r="B2567" s="243"/>
      <c r="C2567" s="10"/>
      <c r="D2567" s="244"/>
      <c r="E2567" s="244"/>
      <c r="F2567" s="9"/>
    </row>
    <row r="2568" spans="1:6" x14ac:dyDescent="0.25">
      <c r="A2568" s="1"/>
      <c r="B2568" s="243"/>
      <c r="C2568" s="10"/>
      <c r="D2568" s="244"/>
      <c r="E2568" s="244"/>
      <c r="F2568" s="9"/>
    </row>
    <row r="2569" spans="1:6" x14ac:dyDescent="0.25">
      <c r="A2569" s="1"/>
      <c r="B2569" s="243"/>
      <c r="C2569" s="10"/>
      <c r="D2569" s="244"/>
      <c r="E2569" s="244"/>
      <c r="F2569" s="9"/>
    </row>
    <row r="2570" spans="1:6" x14ac:dyDescent="0.25">
      <c r="A2570" s="1"/>
      <c r="B2570" s="243"/>
      <c r="C2570" s="10"/>
      <c r="D2570" s="244"/>
      <c r="E2570" s="244"/>
      <c r="F2570" s="9"/>
    </row>
    <row r="2571" spans="1:6" x14ac:dyDescent="0.25">
      <c r="A2571" s="1"/>
      <c r="B2571" s="243"/>
      <c r="C2571" s="10"/>
      <c r="D2571" s="244"/>
      <c r="E2571" s="244"/>
      <c r="F2571" s="9"/>
    </row>
    <row r="2572" spans="1:6" x14ac:dyDescent="0.25">
      <c r="A2572" s="1"/>
      <c r="B2572" s="243"/>
      <c r="C2572" s="10"/>
      <c r="D2572" s="244"/>
      <c r="E2572" s="244"/>
      <c r="F2572" s="9"/>
    </row>
    <row r="2573" spans="1:6" x14ac:dyDescent="0.25">
      <c r="A2573" s="1"/>
      <c r="B2573" s="243"/>
      <c r="C2573" s="10"/>
      <c r="D2573" s="244"/>
      <c r="E2573" s="244"/>
      <c r="F2573" s="9"/>
    </row>
    <row r="2574" spans="1:6" x14ac:dyDescent="0.25">
      <c r="A2574" s="1"/>
      <c r="B2574" s="243"/>
      <c r="C2574" s="10"/>
      <c r="D2574" s="244"/>
      <c r="E2574" s="244"/>
      <c r="F2574" s="9"/>
    </row>
    <row r="2575" spans="1:6" x14ac:dyDescent="0.25">
      <c r="A2575" s="1"/>
      <c r="B2575" s="243"/>
      <c r="C2575" s="10"/>
      <c r="D2575" s="244"/>
      <c r="E2575" s="244"/>
      <c r="F2575" s="9"/>
    </row>
    <row r="2576" spans="1:6" x14ac:dyDescent="0.25">
      <c r="A2576" s="1"/>
      <c r="B2576" s="243"/>
      <c r="C2576" s="10"/>
      <c r="D2576" s="244"/>
      <c r="E2576" s="244"/>
      <c r="F2576" s="9"/>
    </row>
    <row r="2577" spans="1:6" x14ac:dyDescent="0.25">
      <c r="A2577" s="1"/>
      <c r="B2577" s="243"/>
      <c r="C2577" s="10"/>
      <c r="D2577" s="244"/>
      <c r="E2577" s="244"/>
      <c r="F2577" s="9"/>
    </row>
    <row r="2578" spans="1:6" x14ac:dyDescent="0.25">
      <c r="A2578" s="1"/>
      <c r="B2578" s="243"/>
      <c r="C2578" s="10"/>
      <c r="D2578" s="244"/>
      <c r="E2578" s="244"/>
      <c r="F2578" s="9"/>
    </row>
    <row r="2579" spans="1:6" x14ac:dyDescent="0.25">
      <c r="A2579" s="1"/>
      <c r="B2579" s="243"/>
      <c r="C2579" s="10"/>
      <c r="D2579" s="244"/>
      <c r="E2579" s="244"/>
      <c r="F2579" s="9"/>
    </row>
    <row r="2580" spans="1:6" x14ac:dyDescent="0.25">
      <c r="A2580" s="1"/>
      <c r="B2580" s="243"/>
      <c r="C2580" s="10"/>
      <c r="D2580" s="244"/>
      <c r="E2580" s="244"/>
      <c r="F2580" s="9"/>
    </row>
    <row r="2581" spans="1:6" x14ac:dyDescent="0.25">
      <c r="A2581" s="1"/>
      <c r="B2581" s="243"/>
      <c r="C2581" s="10"/>
      <c r="D2581" s="244"/>
      <c r="E2581" s="244"/>
      <c r="F2581" s="9"/>
    </row>
    <row r="2582" spans="1:6" x14ac:dyDescent="0.25">
      <c r="A2582" s="1"/>
      <c r="B2582" s="243"/>
      <c r="C2582" s="10"/>
      <c r="D2582" s="244"/>
      <c r="E2582" s="244"/>
      <c r="F2582" s="9"/>
    </row>
    <row r="2583" spans="1:6" x14ac:dyDescent="0.25">
      <c r="A2583" s="1"/>
      <c r="B2583" s="243"/>
      <c r="C2583" s="10"/>
      <c r="D2583" s="244"/>
      <c r="E2583" s="244"/>
      <c r="F2583" s="9"/>
    </row>
    <row r="2584" spans="1:6" x14ac:dyDescent="0.25">
      <c r="A2584" s="1"/>
      <c r="B2584" s="243"/>
      <c r="C2584" s="10"/>
      <c r="D2584" s="244"/>
      <c r="E2584" s="244"/>
      <c r="F2584" s="9"/>
    </row>
    <row r="2585" spans="1:6" x14ac:dyDescent="0.25">
      <c r="A2585" s="1"/>
      <c r="B2585" s="243"/>
      <c r="C2585" s="10"/>
      <c r="D2585" s="244"/>
      <c r="E2585" s="244"/>
      <c r="F2585" s="9"/>
    </row>
    <row r="2586" spans="1:6" x14ac:dyDescent="0.25">
      <c r="A2586" s="1"/>
      <c r="B2586" s="243"/>
      <c r="C2586" s="10"/>
      <c r="D2586" s="244"/>
      <c r="E2586" s="244"/>
      <c r="F2586" s="9"/>
    </row>
    <row r="2587" spans="1:6" x14ac:dyDescent="0.25">
      <c r="A2587" s="1"/>
      <c r="B2587" s="243"/>
      <c r="C2587" s="10"/>
      <c r="D2587" s="244"/>
      <c r="E2587" s="244"/>
      <c r="F2587" s="9"/>
    </row>
    <row r="2588" spans="1:6" x14ac:dyDescent="0.25">
      <c r="A2588" s="1"/>
      <c r="B2588" s="243"/>
      <c r="C2588" s="10"/>
      <c r="D2588" s="244"/>
      <c r="E2588" s="244"/>
      <c r="F2588" s="9"/>
    </row>
    <row r="2589" spans="1:6" x14ac:dyDescent="0.25">
      <c r="A2589" s="1"/>
      <c r="B2589" s="243"/>
      <c r="C2589" s="10"/>
      <c r="D2589" s="244"/>
      <c r="E2589" s="244"/>
      <c r="F2589" s="9"/>
    </row>
    <row r="2590" spans="1:6" x14ac:dyDescent="0.25">
      <c r="A2590" s="1"/>
      <c r="B2590" s="243"/>
      <c r="C2590" s="10"/>
      <c r="D2590" s="244"/>
      <c r="E2590" s="244"/>
      <c r="F2590" s="9"/>
    </row>
    <row r="2591" spans="1:6" x14ac:dyDescent="0.25">
      <c r="A2591" s="1"/>
      <c r="B2591" s="243"/>
      <c r="C2591" s="10"/>
      <c r="D2591" s="244"/>
      <c r="E2591" s="244"/>
      <c r="F2591" s="9"/>
    </row>
    <row r="2592" spans="1:6" x14ac:dyDescent="0.25">
      <c r="A2592" s="1"/>
      <c r="B2592" s="243"/>
      <c r="C2592" s="10"/>
      <c r="D2592" s="244"/>
      <c r="E2592" s="244"/>
      <c r="F2592" s="9"/>
    </row>
    <row r="2593" spans="1:6" x14ac:dyDescent="0.25">
      <c r="A2593" s="1"/>
      <c r="B2593" s="243"/>
      <c r="C2593" s="10"/>
      <c r="D2593" s="244"/>
      <c r="E2593" s="244"/>
      <c r="F2593" s="9"/>
    </row>
    <row r="2594" spans="1:6" x14ac:dyDescent="0.25">
      <c r="A2594" s="1"/>
      <c r="B2594" s="243"/>
      <c r="C2594" s="10"/>
      <c r="D2594" s="244"/>
      <c r="E2594" s="244"/>
      <c r="F2594" s="9"/>
    </row>
    <row r="2595" spans="1:6" x14ac:dyDescent="0.25">
      <c r="A2595" s="1"/>
      <c r="B2595" s="243"/>
      <c r="C2595" s="10"/>
      <c r="D2595" s="244"/>
      <c r="E2595" s="244"/>
      <c r="F2595" s="9"/>
    </row>
    <row r="2596" spans="1:6" x14ac:dyDescent="0.25">
      <c r="A2596" s="1"/>
      <c r="B2596" s="243"/>
      <c r="C2596" s="10"/>
      <c r="D2596" s="244"/>
      <c r="E2596" s="244"/>
      <c r="F2596" s="9"/>
    </row>
    <row r="2597" spans="1:6" x14ac:dyDescent="0.25">
      <c r="A2597" s="1"/>
      <c r="B2597" s="243"/>
      <c r="C2597" s="10"/>
      <c r="D2597" s="244"/>
      <c r="E2597" s="244"/>
      <c r="F2597" s="9"/>
    </row>
    <row r="2598" spans="1:6" x14ac:dyDescent="0.25">
      <c r="A2598" s="1"/>
      <c r="B2598" s="243"/>
      <c r="C2598" s="10"/>
      <c r="D2598" s="244"/>
      <c r="E2598" s="244"/>
      <c r="F2598" s="9"/>
    </row>
    <row r="2599" spans="1:6" x14ac:dyDescent="0.25">
      <c r="A2599" s="1"/>
      <c r="B2599" s="243"/>
      <c r="C2599" s="10"/>
      <c r="D2599" s="244"/>
      <c r="E2599" s="244"/>
      <c r="F2599" s="9"/>
    </row>
    <row r="2600" spans="1:6" x14ac:dyDescent="0.25">
      <c r="A2600" s="1"/>
      <c r="B2600" s="243"/>
      <c r="C2600" s="10"/>
      <c r="D2600" s="244"/>
      <c r="E2600" s="244"/>
      <c r="F2600" s="9"/>
    </row>
    <row r="2601" spans="1:6" x14ac:dyDescent="0.25">
      <c r="A2601" s="1"/>
      <c r="B2601" s="243"/>
      <c r="C2601" s="10"/>
      <c r="D2601" s="244"/>
      <c r="E2601" s="244"/>
      <c r="F2601" s="9"/>
    </row>
    <row r="2602" spans="1:6" x14ac:dyDescent="0.25">
      <c r="A2602" s="1"/>
      <c r="B2602" s="243"/>
      <c r="C2602" s="10"/>
      <c r="D2602" s="244"/>
      <c r="E2602" s="244"/>
      <c r="F2602" s="9"/>
    </row>
    <row r="2603" spans="1:6" x14ac:dyDescent="0.25">
      <c r="A2603" s="1"/>
      <c r="B2603" s="243"/>
      <c r="C2603" s="10"/>
      <c r="D2603" s="244"/>
      <c r="E2603" s="244"/>
      <c r="F2603" s="9"/>
    </row>
    <row r="2604" spans="1:6" x14ac:dyDescent="0.25">
      <c r="A2604" s="1"/>
      <c r="B2604" s="243"/>
      <c r="C2604" s="10"/>
      <c r="D2604" s="244"/>
      <c r="E2604" s="244"/>
      <c r="F2604" s="9"/>
    </row>
    <row r="2605" spans="1:6" x14ac:dyDescent="0.25">
      <c r="A2605" s="1"/>
      <c r="B2605" s="243"/>
      <c r="C2605" s="10"/>
      <c r="D2605" s="244"/>
      <c r="E2605" s="244"/>
      <c r="F2605" s="9"/>
    </row>
    <row r="2606" spans="1:6" x14ac:dyDescent="0.25">
      <c r="A2606" s="1"/>
      <c r="B2606" s="243"/>
      <c r="C2606" s="10"/>
      <c r="D2606" s="244"/>
      <c r="E2606" s="244"/>
      <c r="F2606" s="9"/>
    </row>
    <row r="2607" spans="1:6" x14ac:dyDescent="0.25">
      <c r="A2607" s="1"/>
      <c r="B2607" s="243"/>
      <c r="C2607" s="10"/>
      <c r="D2607" s="244"/>
      <c r="E2607" s="244"/>
      <c r="F2607" s="9"/>
    </row>
    <row r="2608" spans="1:6" x14ac:dyDescent="0.25">
      <c r="A2608" s="1"/>
      <c r="B2608" s="243"/>
      <c r="C2608" s="10"/>
      <c r="D2608" s="244"/>
      <c r="E2608" s="244"/>
      <c r="F2608" s="9"/>
    </row>
    <row r="2609" spans="1:6" x14ac:dyDescent="0.25">
      <c r="A2609" s="1"/>
      <c r="B2609" s="243"/>
      <c r="C2609" s="10"/>
      <c r="D2609" s="244"/>
      <c r="E2609" s="244"/>
      <c r="F2609" s="9"/>
    </row>
    <row r="2610" spans="1:6" x14ac:dyDescent="0.25">
      <c r="A2610" s="1"/>
      <c r="B2610" s="243"/>
      <c r="C2610" s="10"/>
      <c r="D2610" s="244"/>
      <c r="E2610" s="244"/>
      <c r="F2610" s="9"/>
    </row>
    <row r="2611" spans="1:6" x14ac:dyDescent="0.25">
      <c r="A2611" s="1"/>
      <c r="B2611" s="243"/>
      <c r="C2611" s="10"/>
      <c r="D2611" s="244"/>
      <c r="E2611" s="244"/>
      <c r="F2611" s="9"/>
    </row>
    <row r="2612" spans="1:6" x14ac:dyDescent="0.25">
      <c r="A2612" s="1"/>
      <c r="B2612" s="243"/>
      <c r="C2612" s="10"/>
      <c r="D2612" s="244"/>
      <c r="E2612" s="244"/>
      <c r="F2612" s="9"/>
    </row>
    <row r="2613" spans="1:6" x14ac:dyDescent="0.25">
      <c r="A2613" s="1"/>
      <c r="B2613" s="243"/>
      <c r="C2613" s="10"/>
      <c r="D2613" s="244"/>
      <c r="E2613" s="244"/>
      <c r="F2613" s="9"/>
    </row>
    <row r="2614" spans="1:6" x14ac:dyDescent="0.25">
      <c r="A2614" s="1"/>
      <c r="B2614" s="243"/>
      <c r="C2614" s="10"/>
      <c r="D2614" s="244"/>
      <c r="E2614" s="244"/>
      <c r="F2614" s="9"/>
    </row>
    <row r="2615" spans="1:6" x14ac:dyDescent="0.25">
      <c r="A2615" s="1"/>
      <c r="B2615" s="243"/>
      <c r="C2615" s="10"/>
      <c r="D2615" s="244"/>
      <c r="E2615" s="244"/>
      <c r="F2615" s="9"/>
    </row>
    <row r="2616" spans="1:6" x14ac:dyDescent="0.25">
      <c r="A2616" s="1"/>
      <c r="B2616" s="243"/>
      <c r="C2616" s="10"/>
      <c r="D2616" s="244"/>
      <c r="E2616" s="244"/>
      <c r="F2616" s="9"/>
    </row>
    <row r="2617" spans="1:6" x14ac:dyDescent="0.25">
      <c r="A2617" s="1"/>
      <c r="B2617" s="243"/>
      <c r="C2617" s="10"/>
      <c r="D2617" s="244"/>
      <c r="E2617" s="244"/>
      <c r="F2617" s="9"/>
    </row>
    <row r="2618" spans="1:6" x14ac:dyDescent="0.25">
      <c r="A2618" s="1"/>
      <c r="B2618" s="243"/>
      <c r="C2618" s="10"/>
      <c r="D2618" s="244"/>
      <c r="E2618" s="244"/>
      <c r="F2618" s="9"/>
    </row>
    <row r="2619" spans="1:6" x14ac:dyDescent="0.25">
      <c r="A2619" s="1"/>
      <c r="B2619" s="243"/>
      <c r="C2619" s="10"/>
      <c r="D2619" s="244"/>
      <c r="E2619" s="244"/>
      <c r="F2619" s="9"/>
    </row>
    <row r="2620" spans="1:6" x14ac:dyDescent="0.25">
      <c r="A2620" s="1"/>
      <c r="B2620" s="243"/>
      <c r="C2620" s="10"/>
      <c r="D2620" s="244"/>
      <c r="E2620" s="244"/>
      <c r="F2620" s="9"/>
    </row>
    <row r="2621" spans="1:6" x14ac:dyDescent="0.25">
      <c r="A2621" s="1"/>
      <c r="B2621" s="243"/>
      <c r="C2621" s="10"/>
      <c r="D2621" s="244"/>
      <c r="E2621" s="244"/>
      <c r="F2621" s="9"/>
    </row>
    <row r="2622" spans="1:6" x14ac:dyDescent="0.25">
      <c r="A2622" s="1"/>
      <c r="B2622" s="243"/>
      <c r="C2622" s="10"/>
      <c r="D2622" s="244"/>
      <c r="E2622" s="244"/>
      <c r="F2622" s="9"/>
    </row>
    <row r="2623" spans="1:6" x14ac:dyDescent="0.25">
      <c r="A2623" s="1"/>
      <c r="B2623" s="243"/>
      <c r="C2623" s="10"/>
      <c r="D2623" s="244"/>
      <c r="E2623" s="244"/>
      <c r="F2623" s="9"/>
    </row>
    <row r="2624" spans="1:6" x14ac:dyDescent="0.25">
      <c r="A2624" s="1"/>
      <c r="B2624" s="243"/>
      <c r="C2624" s="10"/>
      <c r="D2624" s="244"/>
      <c r="E2624" s="244"/>
      <c r="F2624" s="9"/>
    </row>
    <row r="2625" spans="1:6" x14ac:dyDescent="0.25">
      <c r="A2625" s="1"/>
      <c r="B2625" s="243"/>
      <c r="C2625" s="10"/>
      <c r="D2625" s="244"/>
      <c r="E2625" s="244"/>
      <c r="F2625" s="9"/>
    </row>
    <row r="2626" spans="1:6" x14ac:dyDescent="0.25">
      <c r="A2626" s="1"/>
      <c r="B2626" s="243"/>
      <c r="C2626" s="10"/>
      <c r="D2626" s="244"/>
      <c r="E2626" s="244"/>
      <c r="F2626" s="9"/>
    </row>
    <row r="2627" spans="1:6" x14ac:dyDescent="0.25">
      <c r="A2627" s="1"/>
      <c r="B2627" s="243"/>
      <c r="C2627" s="10"/>
      <c r="D2627" s="244"/>
      <c r="E2627" s="244"/>
      <c r="F2627" s="9"/>
    </row>
    <row r="2628" spans="1:6" x14ac:dyDescent="0.25">
      <c r="A2628" s="1"/>
      <c r="B2628" s="243"/>
      <c r="C2628" s="10"/>
      <c r="D2628" s="244"/>
      <c r="E2628" s="244"/>
      <c r="F2628" s="9"/>
    </row>
    <row r="2629" spans="1:6" x14ac:dyDescent="0.25">
      <c r="A2629" s="1"/>
      <c r="B2629" s="243"/>
      <c r="C2629" s="10"/>
      <c r="D2629" s="244"/>
      <c r="E2629" s="244"/>
      <c r="F2629" s="9"/>
    </row>
    <row r="2630" spans="1:6" x14ac:dyDescent="0.25">
      <c r="A2630" s="1"/>
      <c r="B2630" s="243"/>
      <c r="C2630" s="10"/>
      <c r="D2630" s="244"/>
      <c r="E2630" s="244"/>
      <c r="F2630" s="9"/>
    </row>
    <row r="2631" spans="1:6" x14ac:dyDescent="0.25">
      <c r="A2631" s="1"/>
      <c r="B2631" s="243"/>
      <c r="C2631" s="10"/>
      <c r="D2631" s="244"/>
      <c r="E2631" s="244"/>
      <c r="F2631" s="9"/>
    </row>
    <row r="2632" spans="1:6" x14ac:dyDescent="0.25">
      <c r="A2632" s="1"/>
      <c r="B2632" s="243"/>
      <c r="C2632" s="10"/>
      <c r="D2632" s="244"/>
      <c r="E2632" s="244"/>
      <c r="F2632" s="9"/>
    </row>
    <row r="2633" spans="1:6" x14ac:dyDescent="0.25">
      <c r="A2633" s="1"/>
      <c r="B2633" s="243"/>
      <c r="C2633" s="10"/>
      <c r="D2633" s="244"/>
      <c r="E2633" s="244"/>
      <c r="F2633" s="9"/>
    </row>
    <row r="2634" spans="1:6" x14ac:dyDescent="0.25">
      <c r="A2634" s="1"/>
      <c r="B2634" s="243"/>
      <c r="C2634" s="10"/>
      <c r="D2634" s="244"/>
      <c r="E2634" s="244"/>
      <c r="F2634" s="9"/>
    </row>
    <row r="2635" spans="1:6" x14ac:dyDescent="0.25">
      <c r="A2635" s="1"/>
      <c r="B2635" s="243"/>
      <c r="C2635" s="10"/>
      <c r="D2635" s="244"/>
      <c r="E2635" s="244"/>
      <c r="F2635" s="9"/>
    </row>
    <row r="2636" spans="1:6" x14ac:dyDescent="0.25">
      <c r="A2636" s="1"/>
      <c r="B2636" s="243"/>
      <c r="C2636" s="10"/>
      <c r="D2636" s="244"/>
      <c r="E2636" s="244"/>
      <c r="F2636" s="9"/>
    </row>
    <row r="2637" spans="1:6" x14ac:dyDescent="0.25">
      <c r="A2637" s="1"/>
      <c r="B2637" s="243"/>
      <c r="C2637" s="10"/>
      <c r="D2637" s="244"/>
      <c r="E2637" s="244"/>
      <c r="F2637" s="9"/>
    </row>
    <row r="2638" spans="1:6" x14ac:dyDescent="0.25">
      <c r="A2638" s="1"/>
      <c r="B2638" s="243"/>
      <c r="C2638" s="10"/>
      <c r="D2638" s="244"/>
      <c r="E2638" s="244"/>
      <c r="F2638" s="9"/>
    </row>
    <row r="2639" spans="1:6" x14ac:dyDescent="0.25">
      <c r="A2639" s="1"/>
      <c r="B2639" s="243"/>
      <c r="C2639" s="10"/>
      <c r="D2639" s="244"/>
      <c r="E2639" s="244"/>
      <c r="F2639" s="9"/>
    </row>
    <row r="2640" spans="1:6" x14ac:dyDescent="0.25">
      <c r="A2640" s="1"/>
      <c r="B2640" s="243"/>
      <c r="C2640" s="10"/>
      <c r="D2640" s="244"/>
      <c r="E2640" s="244"/>
      <c r="F2640" s="9"/>
    </row>
    <row r="2641" spans="1:6" x14ac:dyDescent="0.25">
      <c r="A2641" s="1"/>
      <c r="B2641" s="243"/>
      <c r="C2641" s="10"/>
      <c r="D2641" s="244"/>
      <c r="E2641" s="244"/>
      <c r="F2641" s="9"/>
    </row>
    <row r="2642" spans="1:6" x14ac:dyDescent="0.25">
      <c r="A2642" s="1"/>
      <c r="B2642" s="243"/>
      <c r="C2642" s="10"/>
      <c r="D2642" s="244"/>
      <c r="E2642" s="244"/>
      <c r="F2642" s="9"/>
    </row>
    <row r="2643" spans="1:6" x14ac:dyDescent="0.25">
      <c r="A2643" s="1"/>
      <c r="B2643" s="243"/>
      <c r="C2643" s="10"/>
      <c r="D2643" s="244"/>
      <c r="E2643" s="244"/>
      <c r="F2643" s="9"/>
    </row>
    <row r="2644" spans="1:6" x14ac:dyDescent="0.25">
      <c r="A2644" s="1"/>
      <c r="B2644" s="243"/>
      <c r="C2644" s="10"/>
      <c r="D2644" s="244"/>
      <c r="E2644" s="244"/>
      <c r="F2644" s="9"/>
    </row>
    <row r="2645" spans="1:6" x14ac:dyDescent="0.25">
      <c r="A2645" s="1"/>
      <c r="B2645" s="243"/>
      <c r="C2645" s="10"/>
      <c r="D2645" s="244"/>
      <c r="E2645" s="244"/>
      <c r="F2645" s="9"/>
    </row>
    <row r="2646" spans="1:6" x14ac:dyDescent="0.25">
      <c r="A2646" s="1"/>
      <c r="B2646" s="243"/>
      <c r="C2646" s="10"/>
      <c r="D2646" s="244"/>
      <c r="E2646" s="244"/>
      <c r="F2646" s="9"/>
    </row>
    <row r="2647" spans="1:6" x14ac:dyDescent="0.25">
      <c r="A2647" s="1"/>
      <c r="B2647" s="243"/>
      <c r="C2647" s="10"/>
      <c r="D2647" s="244"/>
      <c r="E2647" s="244"/>
      <c r="F2647" s="9"/>
    </row>
    <row r="2648" spans="1:6" x14ac:dyDescent="0.25">
      <c r="A2648" s="1"/>
      <c r="B2648" s="243"/>
      <c r="C2648" s="10"/>
      <c r="D2648" s="244"/>
      <c r="E2648" s="244"/>
      <c r="F2648" s="9"/>
    </row>
    <row r="2649" spans="1:6" x14ac:dyDescent="0.25">
      <c r="A2649" s="1"/>
      <c r="B2649" s="243"/>
      <c r="C2649" s="10"/>
      <c r="D2649" s="244"/>
      <c r="E2649" s="244"/>
      <c r="F2649" s="9"/>
    </row>
    <row r="2650" spans="1:6" x14ac:dyDescent="0.25">
      <c r="A2650" s="1"/>
      <c r="B2650" s="243"/>
      <c r="C2650" s="10"/>
      <c r="D2650" s="244"/>
      <c r="E2650" s="244"/>
      <c r="F2650" s="9"/>
    </row>
    <row r="2651" spans="1:6" x14ac:dyDescent="0.25">
      <c r="A2651" s="1"/>
      <c r="B2651" s="243"/>
      <c r="C2651" s="10"/>
      <c r="D2651" s="244"/>
      <c r="E2651" s="244"/>
      <c r="F2651" s="9"/>
    </row>
    <row r="2652" spans="1:6" x14ac:dyDescent="0.25">
      <c r="A2652" s="1"/>
      <c r="B2652" s="243"/>
      <c r="C2652" s="10"/>
      <c r="D2652" s="244"/>
      <c r="E2652" s="244"/>
      <c r="F2652" s="9"/>
    </row>
    <row r="2653" spans="1:6" x14ac:dyDescent="0.25">
      <c r="A2653" s="1"/>
      <c r="B2653" s="243"/>
      <c r="C2653" s="10"/>
      <c r="D2653" s="244"/>
      <c r="E2653" s="244"/>
      <c r="F2653" s="9"/>
    </row>
    <row r="2654" spans="1:6" x14ac:dyDescent="0.25">
      <c r="A2654" s="1"/>
      <c r="B2654" s="243"/>
      <c r="C2654" s="10"/>
      <c r="D2654" s="244"/>
      <c r="E2654" s="244"/>
      <c r="F2654" s="9"/>
    </row>
    <row r="2655" spans="1:6" x14ac:dyDescent="0.25">
      <c r="A2655" s="1"/>
      <c r="B2655" s="243"/>
      <c r="C2655" s="10"/>
      <c r="D2655" s="244"/>
      <c r="E2655" s="244"/>
      <c r="F2655" s="9"/>
    </row>
    <row r="2656" spans="1:6" x14ac:dyDescent="0.25">
      <c r="A2656" s="1"/>
      <c r="B2656" s="243"/>
      <c r="C2656" s="10"/>
      <c r="D2656" s="244"/>
      <c r="E2656" s="244"/>
      <c r="F2656" s="9"/>
    </row>
    <row r="2657" spans="1:6" x14ac:dyDescent="0.25">
      <c r="A2657" s="1"/>
      <c r="B2657" s="243"/>
      <c r="C2657" s="10"/>
      <c r="D2657" s="244"/>
      <c r="E2657" s="244"/>
      <c r="F2657" s="9"/>
    </row>
    <row r="2658" spans="1:6" x14ac:dyDescent="0.25">
      <c r="A2658" s="1"/>
      <c r="B2658" s="243"/>
      <c r="C2658" s="10"/>
      <c r="D2658" s="244"/>
      <c r="E2658" s="244"/>
      <c r="F2658" s="9"/>
    </row>
    <row r="2659" spans="1:6" x14ac:dyDescent="0.25">
      <c r="A2659" s="1"/>
      <c r="B2659" s="243"/>
      <c r="C2659" s="10"/>
      <c r="D2659" s="244"/>
      <c r="E2659" s="244"/>
      <c r="F2659" s="9"/>
    </row>
    <row r="2660" spans="1:6" x14ac:dyDescent="0.25">
      <c r="A2660" s="1"/>
      <c r="B2660" s="243"/>
      <c r="C2660" s="10"/>
      <c r="D2660" s="244"/>
      <c r="E2660" s="244"/>
      <c r="F2660" s="9"/>
    </row>
    <row r="2661" spans="1:6" x14ac:dyDescent="0.25">
      <c r="A2661" s="1"/>
      <c r="B2661" s="243"/>
      <c r="C2661" s="10"/>
      <c r="D2661" s="244"/>
      <c r="E2661" s="244"/>
      <c r="F2661" s="9"/>
    </row>
    <row r="2662" spans="1:6" x14ac:dyDescent="0.25">
      <c r="A2662" s="1"/>
      <c r="B2662" s="243"/>
      <c r="C2662" s="10"/>
      <c r="D2662" s="244"/>
      <c r="E2662" s="244"/>
      <c r="F2662" s="9"/>
    </row>
    <row r="2663" spans="1:6" x14ac:dyDescent="0.25">
      <c r="A2663" s="1"/>
      <c r="B2663" s="243"/>
      <c r="C2663" s="10"/>
      <c r="D2663" s="244"/>
      <c r="E2663" s="244"/>
      <c r="F2663" s="9"/>
    </row>
    <row r="2664" spans="1:6" x14ac:dyDescent="0.25">
      <c r="A2664" s="1"/>
      <c r="B2664" s="243"/>
      <c r="C2664" s="10"/>
      <c r="D2664" s="244"/>
      <c r="E2664" s="244"/>
      <c r="F2664" s="9"/>
    </row>
    <row r="2665" spans="1:6" x14ac:dyDescent="0.25">
      <c r="A2665" s="1"/>
      <c r="B2665" s="243"/>
      <c r="C2665" s="10"/>
      <c r="D2665" s="244"/>
      <c r="E2665" s="244"/>
      <c r="F2665" s="9"/>
    </row>
    <row r="2666" spans="1:6" x14ac:dyDescent="0.25">
      <c r="A2666" s="1"/>
      <c r="B2666" s="243"/>
      <c r="C2666" s="10"/>
      <c r="D2666" s="244"/>
      <c r="E2666" s="244"/>
      <c r="F2666" s="9"/>
    </row>
    <row r="2667" spans="1:6" x14ac:dyDescent="0.25">
      <c r="A2667" s="1"/>
      <c r="B2667" s="243"/>
      <c r="C2667" s="10"/>
      <c r="D2667" s="244"/>
      <c r="E2667" s="244"/>
      <c r="F2667" s="9"/>
    </row>
    <row r="2668" spans="1:6" x14ac:dyDescent="0.25">
      <c r="A2668" s="1"/>
      <c r="B2668" s="243"/>
      <c r="C2668" s="10"/>
      <c r="D2668" s="244"/>
      <c r="E2668" s="244"/>
      <c r="F2668" s="9"/>
    </row>
    <row r="2669" spans="1:6" x14ac:dyDescent="0.25">
      <c r="A2669" s="1"/>
      <c r="B2669" s="243"/>
      <c r="C2669" s="10"/>
      <c r="D2669" s="244"/>
      <c r="E2669" s="244"/>
      <c r="F2669" s="9"/>
    </row>
    <row r="2670" spans="1:6" x14ac:dyDescent="0.25">
      <c r="A2670" s="1"/>
      <c r="B2670" s="243"/>
      <c r="C2670" s="10"/>
      <c r="D2670" s="244"/>
      <c r="E2670" s="244"/>
      <c r="F2670" s="9"/>
    </row>
    <row r="2671" spans="1:6" x14ac:dyDescent="0.25">
      <c r="A2671" s="1"/>
      <c r="B2671" s="243"/>
      <c r="C2671" s="10"/>
      <c r="D2671" s="244"/>
      <c r="E2671" s="244"/>
      <c r="F2671" s="9"/>
    </row>
    <row r="2672" spans="1:6" x14ac:dyDescent="0.25">
      <c r="A2672" s="1"/>
      <c r="B2672" s="243"/>
      <c r="C2672" s="10"/>
      <c r="D2672" s="244"/>
      <c r="E2672" s="244"/>
      <c r="F2672" s="9"/>
    </row>
    <row r="2673" spans="1:6" x14ac:dyDescent="0.25">
      <c r="A2673" s="1"/>
      <c r="B2673" s="243"/>
      <c r="C2673" s="10"/>
      <c r="D2673" s="244"/>
      <c r="E2673" s="244"/>
      <c r="F2673" s="9"/>
    </row>
    <row r="2674" spans="1:6" x14ac:dyDescent="0.25">
      <c r="A2674" s="1"/>
      <c r="B2674" s="243"/>
      <c r="C2674" s="10"/>
      <c r="D2674" s="244"/>
      <c r="E2674" s="244"/>
      <c r="F2674" s="9"/>
    </row>
    <row r="2675" spans="1:6" x14ac:dyDescent="0.25">
      <c r="A2675" s="1"/>
      <c r="B2675" s="243"/>
      <c r="C2675" s="10"/>
      <c r="D2675" s="244"/>
      <c r="E2675" s="244"/>
      <c r="F2675" s="9"/>
    </row>
    <row r="2676" spans="1:6" x14ac:dyDescent="0.25">
      <c r="A2676" s="1"/>
      <c r="B2676" s="243"/>
      <c r="C2676" s="10"/>
      <c r="D2676" s="244"/>
      <c r="E2676" s="244"/>
      <c r="F2676" s="9"/>
    </row>
    <row r="2677" spans="1:6" x14ac:dyDescent="0.25">
      <c r="A2677" s="1"/>
      <c r="B2677" s="243"/>
      <c r="C2677" s="10"/>
      <c r="D2677" s="244"/>
      <c r="E2677" s="244"/>
      <c r="F2677" s="9"/>
    </row>
    <row r="2678" spans="1:6" x14ac:dyDescent="0.25">
      <c r="A2678" s="1"/>
      <c r="B2678" s="243"/>
      <c r="C2678" s="10"/>
      <c r="D2678" s="244"/>
      <c r="E2678" s="244"/>
      <c r="F2678" s="9"/>
    </row>
    <row r="2679" spans="1:6" x14ac:dyDescent="0.25">
      <c r="A2679" s="1"/>
      <c r="B2679" s="243"/>
      <c r="C2679" s="10"/>
      <c r="D2679" s="244"/>
      <c r="E2679" s="244"/>
      <c r="F2679" s="9"/>
    </row>
    <row r="2680" spans="1:6" x14ac:dyDescent="0.25">
      <c r="A2680" s="1"/>
      <c r="B2680" s="243"/>
      <c r="C2680" s="10"/>
      <c r="D2680" s="244"/>
      <c r="E2680" s="244"/>
      <c r="F2680" s="9"/>
    </row>
    <row r="2681" spans="1:6" x14ac:dyDescent="0.25">
      <c r="A2681" s="1"/>
      <c r="B2681" s="243"/>
      <c r="C2681" s="10"/>
      <c r="D2681" s="244"/>
      <c r="E2681" s="244"/>
      <c r="F2681" s="9"/>
    </row>
    <row r="2682" spans="1:6" x14ac:dyDescent="0.25">
      <c r="A2682" s="1"/>
      <c r="B2682" s="243"/>
      <c r="C2682" s="10"/>
      <c r="D2682" s="244"/>
      <c r="E2682" s="244"/>
      <c r="F2682" s="9"/>
    </row>
    <row r="2683" spans="1:6" x14ac:dyDescent="0.25">
      <c r="A2683" s="1"/>
      <c r="B2683" s="243"/>
      <c r="C2683" s="10"/>
      <c r="D2683" s="244"/>
      <c r="E2683" s="244"/>
      <c r="F2683" s="9"/>
    </row>
    <row r="2684" spans="1:6" x14ac:dyDescent="0.25">
      <c r="A2684" s="1"/>
      <c r="B2684" s="243"/>
      <c r="C2684" s="10"/>
      <c r="D2684" s="244"/>
      <c r="E2684" s="244"/>
      <c r="F2684" s="9"/>
    </row>
    <row r="2685" spans="1:6" x14ac:dyDescent="0.25">
      <c r="A2685" s="1"/>
      <c r="B2685" s="243"/>
      <c r="C2685" s="10"/>
      <c r="D2685" s="244"/>
      <c r="E2685" s="244"/>
      <c r="F2685" s="9"/>
    </row>
    <row r="2686" spans="1:6" x14ac:dyDescent="0.25">
      <c r="A2686" s="1"/>
      <c r="B2686" s="243"/>
      <c r="C2686" s="10"/>
      <c r="D2686" s="244"/>
      <c r="E2686" s="244"/>
      <c r="F2686" s="9"/>
    </row>
    <row r="2687" spans="1:6" x14ac:dyDescent="0.25">
      <c r="A2687" s="1"/>
      <c r="B2687" s="243"/>
      <c r="C2687" s="10"/>
      <c r="D2687" s="244"/>
      <c r="E2687" s="244"/>
      <c r="F2687" s="9"/>
    </row>
    <row r="2688" spans="1:6" x14ac:dyDescent="0.25">
      <c r="A2688" s="1"/>
      <c r="B2688" s="243"/>
      <c r="C2688" s="10"/>
      <c r="D2688" s="244"/>
      <c r="E2688" s="244"/>
      <c r="F2688" s="9"/>
    </row>
    <row r="2689" spans="1:6" x14ac:dyDescent="0.25">
      <c r="A2689" s="1"/>
      <c r="B2689" s="243"/>
      <c r="C2689" s="10"/>
      <c r="D2689" s="244"/>
      <c r="E2689" s="244"/>
      <c r="F2689" s="9"/>
    </row>
    <row r="2690" spans="1:6" x14ac:dyDescent="0.25">
      <c r="A2690" s="1"/>
      <c r="B2690" s="243"/>
      <c r="C2690" s="10"/>
      <c r="D2690" s="244"/>
      <c r="E2690" s="244"/>
      <c r="F2690" s="9"/>
    </row>
    <row r="2691" spans="1:6" x14ac:dyDescent="0.25">
      <c r="A2691" s="1"/>
      <c r="B2691" s="243"/>
      <c r="C2691" s="10"/>
      <c r="D2691" s="244"/>
      <c r="E2691" s="244"/>
      <c r="F2691" s="9"/>
    </row>
    <row r="2692" spans="1:6" x14ac:dyDescent="0.25">
      <c r="A2692" s="1"/>
      <c r="B2692" s="243"/>
      <c r="C2692" s="10"/>
      <c r="D2692" s="244"/>
      <c r="E2692" s="244"/>
      <c r="F2692" s="9"/>
    </row>
    <row r="2693" spans="1:6" x14ac:dyDescent="0.25">
      <c r="A2693" s="1"/>
      <c r="B2693" s="243"/>
      <c r="C2693" s="10"/>
      <c r="D2693" s="244"/>
      <c r="E2693" s="244"/>
      <c r="F2693" s="9"/>
    </row>
    <row r="2694" spans="1:6" x14ac:dyDescent="0.25">
      <c r="A2694" s="1"/>
      <c r="B2694" s="243"/>
      <c r="C2694" s="10"/>
      <c r="D2694" s="244"/>
      <c r="E2694" s="244"/>
      <c r="F2694" s="9"/>
    </row>
    <row r="2695" spans="1:6" x14ac:dyDescent="0.25">
      <c r="A2695" s="1"/>
      <c r="B2695" s="243"/>
      <c r="C2695" s="10"/>
      <c r="D2695" s="244"/>
      <c r="E2695" s="244"/>
      <c r="F2695" s="9"/>
    </row>
    <row r="2696" spans="1:6" x14ac:dyDescent="0.25">
      <c r="A2696" s="1"/>
      <c r="B2696" s="243"/>
      <c r="C2696" s="10"/>
      <c r="D2696" s="244"/>
      <c r="E2696" s="244"/>
      <c r="F2696" s="9"/>
    </row>
    <row r="2697" spans="1:6" x14ac:dyDescent="0.25">
      <c r="A2697" s="1"/>
      <c r="B2697" s="243"/>
      <c r="C2697" s="10"/>
      <c r="D2697" s="244"/>
      <c r="E2697" s="244"/>
      <c r="F2697" s="9"/>
    </row>
    <row r="2698" spans="1:6" x14ac:dyDescent="0.25">
      <c r="A2698" s="1"/>
      <c r="B2698" s="243"/>
      <c r="C2698" s="10"/>
      <c r="D2698" s="244"/>
      <c r="E2698" s="244"/>
      <c r="F2698" s="9"/>
    </row>
    <row r="2699" spans="1:6" x14ac:dyDescent="0.25">
      <c r="A2699" s="1"/>
      <c r="B2699" s="243"/>
      <c r="C2699" s="10"/>
      <c r="D2699" s="244"/>
      <c r="E2699" s="244"/>
      <c r="F2699" s="9"/>
    </row>
    <row r="2700" spans="1:6" x14ac:dyDescent="0.25">
      <c r="A2700" s="1"/>
      <c r="B2700" s="243"/>
      <c r="C2700" s="10"/>
      <c r="D2700" s="244"/>
      <c r="E2700" s="244"/>
      <c r="F2700" s="9"/>
    </row>
    <row r="2701" spans="1:6" x14ac:dyDescent="0.25">
      <c r="A2701" s="1"/>
      <c r="B2701" s="243"/>
      <c r="C2701" s="10"/>
      <c r="D2701" s="244"/>
      <c r="E2701" s="244"/>
      <c r="F2701" s="9"/>
    </row>
    <row r="2702" spans="1:6" x14ac:dyDescent="0.25">
      <c r="A2702" s="1"/>
      <c r="B2702" s="243"/>
      <c r="C2702" s="10"/>
      <c r="D2702" s="244"/>
      <c r="E2702" s="244"/>
      <c r="F2702" s="9"/>
    </row>
    <row r="2703" spans="1:6" x14ac:dyDescent="0.25">
      <c r="A2703" s="1"/>
      <c r="B2703" s="243"/>
      <c r="C2703" s="10"/>
      <c r="D2703" s="244"/>
      <c r="E2703" s="244"/>
      <c r="F2703" s="9"/>
    </row>
    <row r="2704" spans="1:6" x14ac:dyDescent="0.25">
      <c r="A2704" s="1"/>
      <c r="B2704" s="243"/>
      <c r="C2704" s="10"/>
      <c r="D2704" s="244"/>
      <c r="E2704" s="244"/>
      <c r="F2704" s="9"/>
    </row>
    <row r="2705" spans="1:6" x14ac:dyDescent="0.25">
      <c r="A2705" s="1"/>
      <c r="B2705" s="243"/>
      <c r="C2705" s="10"/>
      <c r="D2705" s="244"/>
      <c r="E2705" s="244"/>
      <c r="F2705" s="9"/>
    </row>
    <row r="2706" spans="1:6" x14ac:dyDescent="0.25">
      <c r="A2706" s="1"/>
      <c r="B2706" s="243"/>
      <c r="C2706" s="10"/>
      <c r="D2706" s="244"/>
      <c r="E2706" s="244"/>
      <c r="F2706" s="9"/>
    </row>
    <row r="2707" spans="1:6" x14ac:dyDescent="0.25">
      <c r="A2707" s="1"/>
      <c r="B2707" s="243"/>
      <c r="C2707" s="10"/>
      <c r="D2707" s="244"/>
      <c r="E2707" s="244"/>
      <c r="F2707" s="9"/>
    </row>
    <row r="2708" spans="1:6" x14ac:dyDescent="0.25">
      <c r="A2708" s="1"/>
      <c r="B2708" s="243"/>
      <c r="C2708" s="10"/>
      <c r="D2708" s="244"/>
      <c r="E2708" s="244"/>
      <c r="F2708" s="9"/>
    </row>
    <row r="2709" spans="1:6" x14ac:dyDescent="0.25">
      <c r="A2709" s="1"/>
      <c r="B2709" s="243"/>
      <c r="C2709" s="10"/>
      <c r="D2709" s="244"/>
      <c r="E2709" s="244"/>
      <c r="F2709" s="9"/>
    </row>
    <row r="2710" spans="1:6" x14ac:dyDescent="0.25">
      <c r="A2710" s="1"/>
      <c r="B2710" s="243"/>
      <c r="C2710" s="10"/>
      <c r="D2710" s="244"/>
      <c r="E2710" s="244"/>
      <c r="F2710" s="9"/>
    </row>
    <row r="2711" spans="1:6" x14ac:dyDescent="0.25">
      <c r="A2711" s="1"/>
      <c r="B2711" s="243"/>
      <c r="C2711" s="10"/>
      <c r="D2711" s="244"/>
      <c r="E2711" s="244"/>
      <c r="F2711" s="9"/>
    </row>
    <row r="2712" spans="1:6" x14ac:dyDescent="0.25">
      <c r="A2712" s="1"/>
      <c r="B2712" s="243"/>
      <c r="C2712" s="10"/>
      <c r="D2712" s="244"/>
      <c r="E2712" s="244"/>
      <c r="F2712" s="9"/>
    </row>
    <row r="2713" spans="1:6" x14ac:dyDescent="0.25">
      <c r="A2713" s="1"/>
      <c r="B2713" s="243"/>
      <c r="C2713" s="10"/>
      <c r="D2713" s="244"/>
      <c r="E2713" s="244"/>
      <c r="F2713" s="9"/>
    </row>
    <row r="2714" spans="1:6" x14ac:dyDescent="0.25">
      <c r="A2714" s="1"/>
      <c r="B2714" s="243"/>
      <c r="C2714" s="10"/>
      <c r="D2714" s="244"/>
      <c r="E2714" s="244"/>
      <c r="F2714" s="9"/>
    </row>
    <row r="2715" spans="1:6" x14ac:dyDescent="0.25">
      <c r="A2715" s="1"/>
      <c r="B2715" s="243"/>
      <c r="C2715" s="10"/>
      <c r="D2715" s="244"/>
      <c r="E2715" s="244"/>
      <c r="F2715" s="9"/>
    </row>
    <row r="2716" spans="1:6" x14ac:dyDescent="0.25">
      <c r="A2716" s="1"/>
      <c r="B2716" s="243"/>
      <c r="C2716" s="10"/>
      <c r="D2716" s="244"/>
      <c r="E2716" s="244"/>
      <c r="F2716" s="9"/>
    </row>
    <row r="2717" spans="1:6" x14ac:dyDescent="0.25">
      <c r="A2717" s="1"/>
      <c r="B2717" s="243"/>
      <c r="C2717" s="10"/>
      <c r="D2717" s="244"/>
      <c r="E2717" s="244"/>
      <c r="F2717" s="9"/>
    </row>
    <row r="2718" spans="1:6" x14ac:dyDescent="0.25">
      <c r="A2718" s="1"/>
      <c r="B2718" s="243"/>
      <c r="C2718" s="10"/>
      <c r="D2718" s="244"/>
      <c r="E2718" s="244"/>
      <c r="F2718" s="9"/>
    </row>
    <row r="2719" spans="1:6" x14ac:dyDescent="0.25">
      <c r="A2719" s="1"/>
      <c r="B2719" s="243"/>
      <c r="C2719" s="10"/>
      <c r="D2719" s="244"/>
      <c r="E2719" s="244"/>
      <c r="F2719" s="9"/>
    </row>
    <row r="2720" spans="1:6" x14ac:dyDescent="0.25">
      <c r="A2720" s="1"/>
      <c r="B2720" s="243"/>
      <c r="C2720" s="10"/>
      <c r="D2720" s="244"/>
      <c r="E2720" s="244"/>
      <c r="F2720" s="9"/>
    </row>
    <row r="2721" spans="1:6" x14ac:dyDescent="0.25">
      <c r="A2721" s="1"/>
      <c r="B2721" s="243"/>
      <c r="C2721" s="10"/>
      <c r="D2721" s="244"/>
      <c r="E2721" s="244"/>
      <c r="F2721" s="9"/>
    </row>
    <row r="2722" spans="1:6" x14ac:dyDescent="0.25">
      <c r="A2722" s="1"/>
      <c r="B2722" s="243"/>
      <c r="C2722" s="10"/>
      <c r="D2722" s="244"/>
      <c r="E2722" s="244"/>
      <c r="F2722" s="9"/>
    </row>
    <row r="2723" spans="1:6" x14ac:dyDescent="0.25">
      <c r="A2723" s="1"/>
      <c r="B2723" s="243"/>
      <c r="C2723" s="10"/>
      <c r="D2723" s="244"/>
      <c r="E2723" s="244"/>
      <c r="F2723" s="9"/>
    </row>
    <row r="2724" spans="1:6" x14ac:dyDescent="0.25">
      <c r="A2724" s="1"/>
      <c r="B2724" s="243"/>
      <c r="C2724" s="10"/>
      <c r="D2724" s="244"/>
      <c r="E2724" s="244"/>
      <c r="F2724" s="9"/>
    </row>
    <row r="2725" spans="1:6" x14ac:dyDescent="0.25">
      <c r="A2725" s="1"/>
      <c r="B2725" s="243"/>
      <c r="C2725" s="10"/>
      <c r="D2725" s="244"/>
      <c r="E2725" s="244"/>
      <c r="F2725" s="9"/>
    </row>
    <row r="2726" spans="1:6" x14ac:dyDescent="0.25">
      <c r="A2726" s="1"/>
      <c r="B2726" s="243"/>
      <c r="C2726" s="10"/>
      <c r="D2726" s="244"/>
      <c r="E2726" s="244"/>
      <c r="F2726" s="9"/>
    </row>
    <row r="2727" spans="1:6" x14ac:dyDescent="0.25">
      <c r="A2727" s="1"/>
      <c r="B2727" s="243"/>
      <c r="C2727" s="10"/>
      <c r="D2727" s="244"/>
      <c r="E2727" s="244"/>
      <c r="F2727" s="9"/>
    </row>
    <row r="2728" spans="1:6" x14ac:dyDescent="0.25">
      <c r="A2728" s="1"/>
      <c r="B2728" s="243"/>
      <c r="C2728" s="10"/>
      <c r="D2728" s="244"/>
      <c r="E2728" s="244"/>
      <c r="F2728" s="9"/>
    </row>
    <row r="2729" spans="1:6" x14ac:dyDescent="0.25">
      <c r="A2729" s="1"/>
      <c r="B2729" s="243"/>
      <c r="C2729" s="10"/>
      <c r="D2729" s="244"/>
      <c r="E2729" s="244"/>
      <c r="F2729" s="9"/>
    </row>
    <row r="2730" spans="1:6" x14ac:dyDescent="0.25">
      <c r="A2730" s="1"/>
      <c r="B2730" s="243"/>
      <c r="C2730" s="10"/>
      <c r="D2730" s="244"/>
      <c r="E2730" s="244"/>
      <c r="F2730" s="9"/>
    </row>
    <row r="2731" spans="1:6" x14ac:dyDescent="0.25">
      <c r="A2731" s="1"/>
      <c r="B2731" s="243"/>
      <c r="C2731" s="10"/>
      <c r="D2731" s="244"/>
      <c r="E2731" s="244"/>
      <c r="F2731" s="9"/>
    </row>
    <row r="2732" spans="1:6" x14ac:dyDescent="0.25">
      <c r="A2732" s="1"/>
      <c r="B2732" s="243"/>
      <c r="C2732" s="10"/>
      <c r="D2732" s="244"/>
      <c r="E2732" s="244"/>
      <c r="F2732" s="9"/>
    </row>
    <row r="2733" spans="1:6" x14ac:dyDescent="0.25">
      <c r="A2733" s="1"/>
      <c r="B2733" s="243"/>
      <c r="C2733" s="10"/>
      <c r="D2733" s="244"/>
      <c r="E2733" s="244"/>
      <c r="F2733" s="9"/>
    </row>
    <row r="2734" spans="1:6" x14ac:dyDescent="0.25">
      <c r="A2734" s="1"/>
      <c r="B2734" s="243"/>
      <c r="C2734" s="10"/>
      <c r="D2734" s="244"/>
      <c r="E2734" s="244"/>
      <c r="F2734" s="9"/>
    </row>
    <row r="2735" spans="1:6" x14ac:dyDescent="0.25">
      <c r="A2735" s="1"/>
      <c r="B2735" s="243"/>
      <c r="C2735" s="10"/>
      <c r="D2735" s="244"/>
      <c r="E2735" s="244"/>
      <c r="F2735" s="9"/>
    </row>
    <row r="2736" spans="1:6" x14ac:dyDescent="0.25">
      <c r="A2736" s="1"/>
      <c r="B2736" s="243"/>
      <c r="C2736" s="10"/>
      <c r="D2736" s="244"/>
      <c r="E2736" s="244"/>
      <c r="F2736" s="9"/>
    </row>
    <row r="2737" spans="1:6" x14ac:dyDescent="0.25">
      <c r="A2737" s="1"/>
      <c r="B2737" s="243"/>
      <c r="C2737" s="10"/>
      <c r="D2737" s="244"/>
      <c r="E2737" s="244"/>
      <c r="F2737" s="9"/>
    </row>
    <row r="2738" spans="1:6" x14ac:dyDescent="0.25">
      <c r="A2738" s="1"/>
      <c r="B2738" s="243"/>
      <c r="C2738" s="10"/>
      <c r="D2738" s="244"/>
      <c r="E2738" s="244"/>
      <c r="F2738" s="9"/>
    </row>
    <row r="2739" spans="1:6" x14ac:dyDescent="0.25">
      <c r="A2739" s="1"/>
      <c r="B2739" s="243"/>
      <c r="C2739" s="10"/>
      <c r="D2739" s="244"/>
      <c r="E2739" s="244"/>
      <c r="F2739" s="9"/>
    </row>
    <row r="2740" spans="1:6" x14ac:dyDescent="0.25">
      <c r="A2740" s="1"/>
      <c r="B2740" s="243"/>
      <c r="C2740" s="10"/>
      <c r="D2740" s="244"/>
      <c r="E2740" s="244"/>
      <c r="F2740" s="9"/>
    </row>
    <row r="2741" spans="1:6" x14ac:dyDescent="0.25">
      <c r="A2741" s="1"/>
      <c r="B2741" s="243"/>
      <c r="C2741" s="10"/>
      <c r="D2741" s="244"/>
      <c r="E2741" s="244"/>
      <c r="F2741" s="9"/>
    </row>
    <row r="2742" spans="1:6" x14ac:dyDescent="0.25">
      <c r="A2742" s="1"/>
      <c r="B2742" s="243"/>
      <c r="C2742" s="10"/>
      <c r="D2742" s="244"/>
      <c r="E2742" s="244"/>
      <c r="F2742" s="9"/>
    </row>
    <row r="2743" spans="1:6" x14ac:dyDescent="0.25">
      <c r="A2743" s="1"/>
      <c r="B2743" s="243"/>
      <c r="C2743" s="10"/>
      <c r="D2743" s="244"/>
      <c r="E2743" s="244"/>
      <c r="F2743" s="9"/>
    </row>
    <row r="2744" spans="1:6" x14ac:dyDescent="0.25">
      <c r="A2744" s="1"/>
      <c r="B2744" s="243"/>
      <c r="C2744" s="10"/>
      <c r="D2744" s="244"/>
      <c r="E2744" s="244"/>
      <c r="F2744" s="9"/>
    </row>
    <row r="2745" spans="1:6" x14ac:dyDescent="0.25">
      <c r="A2745" s="1"/>
      <c r="B2745" s="243"/>
      <c r="C2745" s="10"/>
      <c r="D2745" s="244"/>
      <c r="E2745" s="244"/>
      <c r="F2745" s="9"/>
    </row>
    <row r="2746" spans="1:6" x14ac:dyDescent="0.25">
      <c r="A2746" s="1"/>
      <c r="B2746" s="243"/>
      <c r="C2746" s="10"/>
      <c r="D2746" s="244"/>
      <c r="E2746" s="244"/>
      <c r="F2746" s="9"/>
    </row>
    <row r="2747" spans="1:6" x14ac:dyDescent="0.25">
      <c r="A2747" s="1"/>
      <c r="B2747" s="243"/>
      <c r="C2747" s="10"/>
      <c r="D2747" s="244"/>
      <c r="E2747" s="244"/>
      <c r="F2747" s="9"/>
    </row>
    <row r="2748" spans="1:6" x14ac:dyDescent="0.25">
      <c r="A2748" s="1"/>
      <c r="B2748" s="243"/>
      <c r="C2748" s="10"/>
      <c r="D2748" s="244"/>
      <c r="E2748" s="244"/>
      <c r="F2748" s="9"/>
    </row>
    <row r="2749" spans="1:6" x14ac:dyDescent="0.25">
      <c r="A2749" s="1"/>
      <c r="B2749" s="243"/>
      <c r="C2749" s="10"/>
      <c r="D2749" s="244"/>
      <c r="E2749" s="244"/>
      <c r="F2749" s="9"/>
    </row>
    <row r="2750" spans="1:6" x14ac:dyDescent="0.25">
      <c r="A2750" s="1"/>
      <c r="B2750" s="243"/>
      <c r="C2750" s="10"/>
      <c r="D2750" s="244"/>
      <c r="E2750" s="244"/>
      <c r="F2750" s="9"/>
    </row>
    <row r="2751" spans="1:6" x14ac:dyDescent="0.25">
      <c r="A2751" s="1"/>
      <c r="B2751" s="243"/>
      <c r="C2751" s="10"/>
      <c r="D2751" s="244"/>
      <c r="E2751" s="244"/>
      <c r="F2751" s="9"/>
    </row>
    <row r="2752" spans="1:6" x14ac:dyDescent="0.25">
      <c r="A2752" s="1"/>
      <c r="B2752" s="243"/>
      <c r="C2752" s="10"/>
      <c r="D2752" s="244"/>
      <c r="E2752" s="244"/>
      <c r="F2752" s="9"/>
    </row>
    <row r="2753" spans="1:6" x14ac:dyDescent="0.25">
      <c r="A2753" s="1"/>
      <c r="B2753" s="243"/>
      <c r="C2753" s="10"/>
      <c r="D2753" s="244"/>
      <c r="E2753" s="244"/>
      <c r="F2753" s="9"/>
    </row>
    <row r="2754" spans="1:6" x14ac:dyDescent="0.25">
      <c r="A2754" s="1"/>
      <c r="B2754" s="243"/>
      <c r="C2754" s="10"/>
      <c r="D2754" s="244"/>
      <c r="E2754" s="244"/>
      <c r="F2754" s="9"/>
    </row>
    <row r="2755" spans="1:6" x14ac:dyDescent="0.25">
      <c r="A2755" s="1"/>
      <c r="B2755" s="243"/>
      <c r="C2755" s="10"/>
      <c r="D2755" s="244"/>
      <c r="E2755" s="244"/>
      <c r="F2755" s="9"/>
    </row>
    <row r="2756" spans="1:6" x14ac:dyDescent="0.25">
      <c r="A2756" s="1"/>
      <c r="B2756" s="243"/>
      <c r="C2756" s="10"/>
      <c r="D2756" s="244"/>
      <c r="E2756" s="244"/>
      <c r="F2756" s="9"/>
    </row>
    <row r="2757" spans="1:6" x14ac:dyDescent="0.25">
      <c r="A2757" s="1"/>
      <c r="B2757" s="243"/>
      <c r="C2757" s="10"/>
      <c r="D2757" s="244"/>
      <c r="E2757" s="244"/>
      <c r="F2757" s="9"/>
    </row>
    <row r="2758" spans="1:6" x14ac:dyDescent="0.25">
      <c r="A2758" s="1"/>
      <c r="B2758" s="243"/>
      <c r="C2758" s="10"/>
      <c r="D2758" s="244"/>
      <c r="E2758" s="244"/>
      <c r="F2758" s="9"/>
    </row>
    <row r="2759" spans="1:6" x14ac:dyDescent="0.25">
      <c r="A2759" s="1"/>
      <c r="B2759" s="243"/>
      <c r="C2759" s="10"/>
      <c r="D2759" s="244"/>
      <c r="E2759" s="244"/>
      <c r="F2759" s="9"/>
    </row>
    <row r="2760" spans="1:6" x14ac:dyDescent="0.25">
      <c r="A2760" s="1"/>
      <c r="B2760" s="243"/>
      <c r="C2760" s="10"/>
      <c r="D2760" s="244"/>
      <c r="E2760" s="244"/>
      <c r="F2760" s="9"/>
    </row>
    <row r="2761" spans="1:6" x14ac:dyDescent="0.25">
      <c r="A2761" s="1"/>
      <c r="B2761" s="243"/>
      <c r="C2761" s="10"/>
      <c r="D2761" s="244"/>
      <c r="E2761" s="244"/>
      <c r="F2761" s="9"/>
    </row>
    <row r="2762" spans="1:6" x14ac:dyDescent="0.25">
      <c r="A2762" s="1"/>
      <c r="B2762" s="243"/>
      <c r="C2762" s="10"/>
      <c r="D2762" s="244"/>
      <c r="E2762" s="244"/>
      <c r="F2762" s="9"/>
    </row>
    <row r="2763" spans="1:6" x14ac:dyDescent="0.25">
      <c r="A2763" s="1"/>
      <c r="B2763" s="243"/>
      <c r="C2763" s="10"/>
      <c r="D2763" s="244"/>
      <c r="E2763" s="244"/>
      <c r="F2763" s="9"/>
    </row>
    <row r="2764" spans="1:6" x14ac:dyDescent="0.25">
      <c r="A2764" s="1"/>
      <c r="B2764" s="243"/>
      <c r="C2764" s="10"/>
      <c r="D2764" s="244"/>
      <c r="E2764" s="244"/>
      <c r="F2764" s="9"/>
    </row>
    <row r="2765" spans="1:6" x14ac:dyDescent="0.25">
      <c r="A2765" s="1"/>
      <c r="B2765" s="243"/>
      <c r="C2765" s="10"/>
      <c r="D2765" s="244"/>
      <c r="E2765" s="244"/>
      <c r="F2765" s="9"/>
    </row>
    <row r="2766" spans="1:6" x14ac:dyDescent="0.25">
      <c r="A2766" s="1"/>
      <c r="B2766" s="243"/>
      <c r="C2766" s="10"/>
      <c r="D2766" s="244"/>
      <c r="E2766" s="244"/>
      <c r="F2766" s="9"/>
    </row>
    <row r="2767" spans="1:6" x14ac:dyDescent="0.25">
      <c r="A2767" s="1"/>
      <c r="B2767" s="243"/>
      <c r="C2767" s="10"/>
      <c r="D2767" s="244"/>
      <c r="E2767" s="244"/>
      <c r="F2767" s="9"/>
    </row>
    <row r="2768" spans="1:6" x14ac:dyDescent="0.25">
      <c r="A2768" s="1"/>
      <c r="B2768" s="243"/>
      <c r="C2768" s="10"/>
      <c r="D2768" s="244"/>
      <c r="E2768" s="244"/>
      <c r="F2768" s="9"/>
    </row>
    <row r="2769" spans="1:6" x14ac:dyDescent="0.25">
      <c r="A2769" s="1"/>
      <c r="B2769" s="243"/>
      <c r="C2769" s="10"/>
      <c r="D2769" s="244"/>
      <c r="E2769" s="244"/>
      <c r="F2769" s="9"/>
    </row>
    <row r="2770" spans="1:6" x14ac:dyDescent="0.25">
      <c r="A2770" s="1"/>
      <c r="B2770" s="243"/>
      <c r="C2770" s="10"/>
      <c r="D2770" s="244"/>
      <c r="E2770" s="244"/>
      <c r="F2770" s="9"/>
    </row>
    <row r="2771" spans="1:6" x14ac:dyDescent="0.25">
      <c r="A2771" s="1"/>
      <c r="B2771" s="243"/>
      <c r="C2771" s="10"/>
      <c r="D2771" s="244"/>
      <c r="E2771" s="244"/>
      <c r="F2771" s="9"/>
    </row>
    <row r="2772" spans="1:6" x14ac:dyDescent="0.25">
      <c r="A2772" s="1"/>
      <c r="B2772" s="243"/>
      <c r="C2772" s="10"/>
      <c r="D2772" s="244"/>
      <c r="E2772" s="244"/>
      <c r="F2772" s="9"/>
    </row>
    <row r="2773" spans="1:6" x14ac:dyDescent="0.25">
      <c r="A2773" s="1"/>
      <c r="B2773" s="243"/>
      <c r="C2773" s="10"/>
      <c r="D2773" s="244"/>
      <c r="E2773" s="244"/>
      <c r="F2773" s="9"/>
    </row>
    <row r="2774" spans="1:6" x14ac:dyDescent="0.25">
      <c r="A2774" s="1"/>
      <c r="B2774" s="243"/>
      <c r="C2774" s="10"/>
      <c r="D2774" s="244"/>
      <c r="E2774" s="244"/>
      <c r="F2774" s="9"/>
    </row>
    <row r="2775" spans="1:6" x14ac:dyDescent="0.25">
      <c r="A2775" s="1"/>
      <c r="B2775" s="243"/>
      <c r="C2775" s="10"/>
      <c r="D2775" s="244"/>
      <c r="E2775" s="244"/>
      <c r="F2775" s="9"/>
    </row>
    <row r="2776" spans="1:6" x14ac:dyDescent="0.25">
      <c r="A2776" s="1"/>
      <c r="B2776" s="243"/>
      <c r="C2776" s="10"/>
      <c r="D2776" s="244"/>
      <c r="E2776" s="244"/>
      <c r="F2776" s="9"/>
    </row>
    <row r="2777" spans="1:6" x14ac:dyDescent="0.25">
      <c r="A2777" s="1"/>
      <c r="B2777" s="243"/>
      <c r="C2777" s="10"/>
      <c r="D2777" s="244"/>
      <c r="E2777" s="244"/>
      <c r="F2777" s="9"/>
    </row>
    <row r="2778" spans="1:6" x14ac:dyDescent="0.25">
      <c r="A2778" s="1"/>
      <c r="B2778" s="243"/>
      <c r="C2778" s="10"/>
      <c r="D2778" s="244"/>
      <c r="E2778" s="244"/>
      <c r="F2778" s="9"/>
    </row>
    <row r="2779" spans="1:6" x14ac:dyDescent="0.25">
      <c r="A2779" s="1"/>
      <c r="B2779" s="243"/>
      <c r="C2779" s="10"/>
      <c r="D2779" s="244"/>
      <c r="E2779" s="244"/>
      <c r="F2779" s="9"/>
    </row>
    <row r="2780" spans="1:6" x14ac:dyDescent="0.25">
      <c r="A2780" s="1"/>
      <c r="B2780" s="243"/>
      <c r="C2780" s="10"/>
      <c r="D2780" s="244"/>
      <c r="E2780" s="244"/>
      <c r="F2780" s="9"/>
    </row>
    <row r="2781" spans="1:6" x14ac:dyDescent="0.25">
      <c r="A2781" s="1"/>
      <c r="B2781" s="243"/>
      <c r="C2781" s="10"/>
      <c r="D2781" s="244"/>
      <c r="E2781" s="244"/>
      <c r="F2781" s="9"/>
    </row>
    <row r="2782" spans="1:6" x14ac:dyDescent="0.25">
      <c r="A2782" s="1"/>
      <c r="B2782" s="243"/>
      <c r="C2782" s="10"/>
      <c r="D2782" s="244"/>
      <c r="E2782" s="244"/>
      <c r="F2782" s="9"/>
    </row>
    <row r="2783" spans="1:6" x14ac:dyDescent="0.25">
      <c r="A2783" s="1"/>
      <c r="B2783" s="243"/>
      <c r="C2783" s="10"/>
      <c r="D2783" s="244"/>
      <c r="E2783" s="244"/>
      <c r="F2783" s="9"/>
    </row>
    <row r="2784" spans="1:6" x14ac:dyDescent="0.25">
      <c r="A2784" s="1"/>
      <c r="B2784" s="243"/>
      <c r="C2784" s="10"/>
      <c r="D2784" s="244"/>
      <c r="E2784" s="244"/>
      <c r="F2784" s="9"/>
    </row>
    <row r="2785" spans="1:6" x14ac:dyDescent="0.25">
      <c r="A2785" s="1"/>
      <c r="B2785" s="243"/>
      <c r="C2785" s="10"/>
      <c r="D2785" s="244"/>
      <c r="E2785" s="244"/>
      <c r="F2785" s="9"/>
    </row>
    <row r="2786" spans="1:6" x14ac:dyDescent="0.25">
      <c r="A2786" s="1"/>
      <c r="B2786" s="243"/>
      <c r="C2786" s="10"/>
      <c r="D2786" s="244"/>
      <c r="E2786" s="244"/>
      <c r="F2786" s="9"/>
    </row>
    <row r="2787" spans="1:6" x14ac:dyDescent="0.25">
      <c r="A2787" s="1"/>
      <c r="B2787" s="243"/>
      <c r="C2787" s="10"/>
      <c r="D2787" s="244"/>
      <c r="E2787" s="244"/>
      <c r="F2787" s="9"/>
    </row>
    <row r="2788" spans="1:6" x14ac:dyDescent="0.25">
      <c r="A2788" s="1"/>
      <c r="B2788" s="243"/>
      <c r="C2788" s="10"/>
      <c r="D2788" s="244"/>
      <c r="E2788" s="244"/>
      <c r="F2788" s="9"/>
    </row>
    <row r="2789" spans="1:6" x14ac:dyDescent="0.25">
      <c r="A2789" s="1"/>
      <c r="B2789" s="243"/>
      <c r="C2789" s="10"/>
      <c r="D2789" s="244"/>
      <c r="E2789" s="244"/>
      <c r="F2789" s="9"/>
    </row>
    <row r="2790" spans="1:6" x14ac:dyDescent="0.25">
      <c r="A2790" s="1"/>
      <c r="B2790" s="243"/>
      <c r="C2790" s="10"/>
      <c r="D2790" s="244"/>
      <c r="E2790" s="244"/>
      <c r="F2790" s="9"/>
    </row>
    <row r="2791" spans="1:6" x14ac:dyDescent="0.25">
      <c r="A2791" s="1"/>
      <c r="B2791" s="243"/>
      <c r="C2791" s="10"/>
      <c r="D2791" s="244"/>
      <c r="E2791" s="244"/>
      <c r="F2791" s="9"/>
    </row>
    <row r="2792" spans="1:6" x14ac:dyDescent="0.25">
      <c r="A2792" s="1"/>
      <c r="B2792" s="243"/>
      <c r="C2792" s="10"/>
      <c r="D2792" s="244"/>
      <c r="E2792" s="244"/>
      <c r="F2792" s="9"/>
    </row>
    <row r="2793" spans="1:6" x14ac:dyDescent="0.25">
      <c r="A2793" s="1"/>
      <c r="B2793" s="243"/>
      <c r="C2793" s="10"/>
      <c r="D2793" s="244"/>
      <c r="E2793" s="244"/>
      <c r="F2793" s="9"/>
    </row>
    <row r="2794" spans="1:6" x14ac:dyDescent="0.25">
      <c r="A2794" s="1"/>
      <c r="B2794" s="243"/>
      <c r="C2794" s="10"/>
      <c r="D2794" s="244"/>
      <c r="E2794" s="244"/>
      <c r="F2794" s="9"/>
    </row>
    <row r="2795" spans="1:6" x14ac:dyDescent="0.25">
      <c r="A2795" s="1"/>
      <c r="B2795" s="243"/>
      <c r="C2795" s="10"/>
      <c r="D2795" s="244"/>
      <c r="E2795" s="244"/>
      <c r="F2795" s="9"/>
    </row>
    <row r="2796" spans="1:6" x14ac:dyDescent="0.25">
      <c r="A2796" s="1"/>
      <c r="B2796" s="243"/>
      <c r="C2796" s="10"/>
      <c r="D2796" s="244"/>
      <c r="E2796" s="244"/>
      <c r="F2796" s="9"/>
    </row>
    <row r="2797" spans="1:6" x14ac:dyDescent="0.25">
      <c r="A2797" s="1"/>
      <c r="B2797" s="243"/>
      <c r="C2797" s="10"/>
      <c r="D2797" s="244"/>
      <c r="E2797" s="244"/>
      <c r="F2797" s="9"/>
    </row>
    <row r="2798" spans="1:6" x14ac:dyDescent="0.25">
      <c r="A2798" s="1"/>
      <c r="B2798" s="243"/>
      <c r="C2798" s="10"/>
      <c r="D2798" s="244"/>
      <c r="E2798" s="244"/>
      <c r="F2798" s="9"/>
    </row>
    <row r="2799" spans="1:6" x14ac:dyDescent="0.25">
      <c r="A2799" s="1"/>
      <c r="B2799" s="243"/>
      <c r="C2799" s="10"/>
      <c r="D2799" s="244"/>
      <c r="E2799" s="244"/>
      <c r="F2799" s="9"/>
    </row>
    <row r="2800" spans="1:6" x14ac:dyDescent="0.25">
      <c r="A2800" s="1"/>
      <c r="B2800" s="243"/>
      <c r="C2800" s="10"/>
      <c r="D2800" s="244"/>
      <c r="E2800" s="244"/>
      <c r="F2800" s="9"/>
    </row>
    <row r="2801" spans="1:6" x14ac:dyDescent="0.25">
      <c r="A2801" s="1"/>
      <c r="B2801" s="243"/>
      <c r="C2801" s="10"/>
      <c r="D2801" s="244"/>
      <c r="E2801" s="244"/>
      <c r="F2801" s="9"/>
    </row>
    <row r="2802" spans="1:6" x14ac:dyDescent="0.25">
      <c r="A2802" s="1"/>
      <c r="B2802" s="243"/>
      <c r="C2802" s="10"/>
      <c r="D2802" s="244"/>
      <c r="E2802" s="244"/>
      <c r="F2802" s="9"/>
    </row>
    <row r="2803" spans="1:6" x14ac:dyDescent="0.25">
      <c r="A2803" s="1"/>
      <c r="B2803" s="243"/>
      <c r="C2803" s="10"/>
      <c r="D2803" s="244"/>
      <c r="E2803" s="244"/>
      <c r="F2803" s="9"/>
    </row>
    <row r="2804" spans="1:6" x14ac:dyDescent="0.25">
      <c r="A2804" s="1"/>
      <c r="B2804" s="243"/>
      <c r="C2804" s="10"/>
      <c r="D2804" s="244"/>
      <c r="E2804" s="244"/>
      <c r="F2804" s="9"/>
    </row>
    <row r="2805" spans="1:6" x14ac:dyDescent="0.25">
      <c r="A2805" s="1"/>
      <c r="B2805" s="243"/>
      <c r="C2805" s="10"/>
      <c r="D2805" s="244"/>
      <c r="E2805" s="244"/>
      <c r="F2805" s="9"/>
    </row>
    <row r="2806" spans="1:6" x14ac:dyDescent="0.25">
      <c r="A2806" s="1"/>
      <c r="B2806" s="243"/>
      <c r="C2806" s="10"/>
      <c r="D2806" s="244"/>
      <c r="E2806" s="244"/>
      <c r="F2806" s="9"/>
    </row>
    <row r="2807" spans="1:6" x14ac:dyDescent="0.25">
      <c r="A2807" s="1"/>
      <c r="B2807" s="243"/>
      <c r="C2807" s="10"/>
      <c r="D2807" s="244"/>
      <c r="E2807" s="244"/>
      <c r="F2807" s="9"/>
    </row>
    <row r="2808" spans="1:6" x14ac:dyDescent="0.25">
      <c r="A2808" s="1"/>
      <c r="B2808" s="243"/>
      <c r="C2808" s="10"/>
      <c r="D2808" s="244"/>
      <c r="E2808" s="244"/>
      <c r="F2808" s="9"/>
    </row>
    <row r="2809" spans="1:6" x14ac:dyDescent="0.25">
      <c r="A2809" s="1"/>
      <c r="B2809" s="243"/>
      <c r="C2809" s="10"/>
      <c r="D2809" s="244"/>
      <c r="E2809" s="244"/>
      <c r="F2809" s="9"/>
    </row>
    <row r="2810" spans="1:6" x14ac:dyDescent="0.25">
      <c r="A2810" s="1"/>
      <c r="B2810" s="243"/>
      <c r="C2810" s="10"/>
      <c r="D2810" s="244"/>
      <c r="E2810" s="244"/>
      <c r="F2810" s="9"/>
    </row>
    <row r="2811" spans="1:6" x14ac:dyDescent="0.25">
      <c r="A2811" s="1"/>
      <c r="B2811" s="243"/>
      <c r="C2811" s="10"/>
      <c r="D2811" s="244"/>
      <c r="E2811" s="244"/>
      <c r="F2811" s="9"/>
    </row>
    <row r="2812" spans="1:6" x14ac:dyDescent="0.25">
      <c r="A2812" s="1"/>
      <c r="B2812" s="243"/>
      <c r="C2812" s="10"/>
      <c r="D2812" s="244"/>
      <c r="E2812" s="244"/>
      <c r="F2812" s="9"/>
    </row>
    <row r="2813" spans="1:6" x14ac:dyDescent="0.25">
      <c r="A2813" s="1"/>
      <c r="B2813" s="243"/>
      <c r="C2813" s="10"/>
      <c r="D2813" s="244"/>
      <c r="E2813" s="244"/>
      <c r="F2813" s="9"/>
    </row>
    <row r="2814" spans="1:6" x14ac:dyDescent="0.25">
      <c r="A2814" s="1"/>
      <c r="B2814" s="243"/>
      <c r="C2814" s="10"/>
      <c r="D2814" s="244"/>
      <c r="E2814" s="244"/>
      <c r="F2814" s="9"/>
    </row>
    <row r="2815" spans="1:6" x14ac:dyDescent="0.25">
      <c r="A2815" s="1"/>
      <c r="B2815" s="243"/>
      <c r="C2815" s="10"/>
      <c r="D2815" s="244"/>
      <c r="E2815" s="244"/>
      <c r="F2815" s="9"/>
    </row>
    <row r="2816" spans="1:6" x14ac:dyDescent="0.25">
      <c r="A2816" s="1"/>
      <c r="B2816" s="243"/>
      <c r="C2816" s="10"/>
      <c r="D2816" s="244"/>
      <c r="E2816" s="244"/>
      <c r="F2816" s="9"/>
    </row>
    <row r="2817" spans="1:6" x14ac:dyDescent="0.25">
      <c r="A2817" s="1"/>
      <c r="B2817" s="243"/>
      <c r="C2817" s="10"/>
      <c r="D2817" s="244"/>
      <c r="E2817" s="244"/>
      <c r="F2817" s="9"/>
    </row>
    <row r="2818" spans="1:6" x14ac:dyDescent="0.25">
      <c r="A2818" s="1"/>
      <c r="B2818" s="243"/>
      <c r="C2818" s="10"/>
      <c r="D2818" s="244"/>
      <c r="E2818" s="244"/>
      <c r="F2818" s="9"/>
    </row>
    <row r="2819" spans="1:6" x14ac:dyDescent="0.25">
      <c r="A2819" s="1"/>
      <c r="B2819" s="243"/>
      <c r="C2819" s="10"/>
      <c r="D2819" s="244"/>
      <c r="E2819" s="244"/>
      <c r="F2819" s="9"/>
    </row>
    <row r="2820" spans="1:6" x14ac:dyDescent="0.25">
      <c r="A2820" s="1"/>
      <c r="B2820" s="243"/>
      <c r="C2820" s="10"/>
      <c r="D2820" s="244"/>
      <c r="E2820" s="244"/>
      <c r="F2820" s="9"/>
    </row>
    <row r="2821" spans="1:6" x14ac:dyDescent="0.25">
      <c r="A2821" s="1"/>
      <c r="B2821" s="243"/>
      <c r="C2821" s="10"/>
      <c r="D2821" s="244"/>
      <c r="E2821" s="244"/>
      <c r="F2821" s="9"/>
    </row>
    <row r="2822" spans="1:6" x14ac:dyDescent="0.25">
      <c r="A2822" s="1"/>
      <c r="B2822" s="243"/>
      <c r="C2822" s="10"/>
      <c r="D2822" s="244"/>
      <c r="E2822" s="244"/>
      <c r="F2822" s="9"/>
    </row>
    <row r="2823" spans="1:6" x14ac:dyDescent="0.25">
      <c r="A2823" s="1"/>
      <c r="B2823" s="243"/>
      <c r="C2823" s="10"/>
      <c r="D2823" s="244"/>
      <c r="E2823" s="244"/>
      <c r="F2823" s="9"/>
    </row>
    <row r="2824" spans="1:6" x14ac:dyDescent="0.25">
      <c r="A2824" s="1"/>
      <c r="B2824" s="243"/>
      <c r="C2824" s="10"/>
      <c r="D2824" s="244"/>
      <c r="E2824" s="244"/>
      <c r="F2824" s="9"/>
    </row>
    <row r="2825" spans="1:6" x14ac:dyDescent="0.25">
      <c r="A2825" s="1"/>
      <c r="B2825" s="243"/>
      <c r="C2825" s="10"/>
      <c r="D2825" s="244"/>
      <c r="E2825" s="244"/>
      <c r="F2825" s="9"/>
    </row>
    <row r="2826" spans="1:6" x14ac:dyDescent="0.25">
      <c r="A2826" s="1"/>
      <c r="B2826" s="243"/>
      <c r="C2826" s="10"/>
      <c r="D2826" s="244"/>
      <c r="E2826" s="244"/>
      <c r="F2826" s="9"/>
    </row>
    <row r="2827" spans="1:6" x14ac:dyDescent="0.25">
      <c r="A2827" s="1"/>
      <c r="B2827" s="243"/>
      <c r="C2827" s="10"/>
      <c r="D2827" s="244"/>
      <c r="E2827" s="244"/>
      <c r="F2827" s="9"/>
    </row>
    <row r="2828" spans="1:6" x14ac:dyDescent="0.25">
      <c r="A2828" s="1"/>
      <c r="B2828" s="243"/>
      <c r="C2828" s="10"/>
      <c r="D2828" s="244"/>
      <c r="E2828" s="244"/>
      <c r="F2828" s="9"/>
    </row>
    <row r="2829" spans="1:6" x14ac:dyDescent="0.25">
      <c r="A2829" s="1"/>
      <c r="B2829" s="243"/>
      <c r="C2829" s="10"/>
      <c r="D2829" s="244"/>
      <c r="E2829" s="244"/>
      <c r="F2829" s="9"/>
    </row>
    <row r="2830" spans="1:6" x14ac:dyDescent="0.25">
      <c r="A2830" s="1"/>
      <c r="B2830" s="243"/>
      <c r="C2830" s="10"/>
      <c r="D2830" s="244"/>
      <c r="E2830" s="244"/>
      <c r="F2830" s="9"/>
    </row>
    <row r="2831" spans="1:6" x14ac:dyDescent="0.25">
      <c r="A2831" s="1"/>
      <c r="B2831" s="243"/>
      <c r="C2831" s="10"/>
      <c r="D2831" s="244"/>
      <c r="E2831" s="244"/>
      <c r="F2831" s="9"/>
    </row>
    <row r="2832" spans="1:6" x14ac:dyDescent="0.25">
      <c r="A2832" s="1"/>
      <c r="B2832" s="243"/>
      <c r="C2832" s="10"/>
      <c r="D2832" s="244"/>
      <c r="E2832" s="244"/>
      <c r="F2832" s="9"/>
    </row>
    <row r="2833" spans="1:6" x14ac:dyDescent="0.25">
      <c r="A2833" s="1"/>
      <c r="B2833" s="243"/>
      <c r="C2833" s="10"/>
      <c r="D2833" s="244"/>
      <c r="E2833" s="244"/>
      <c r="F2833" s="9"/>
    </row>
    <row r="2834" spans="1:6" x14ac:dyDescent="0.25">
      <c r="A2834" s="1"/>
      <c r="B2834" s="243"/>
      <c r="C2834" s="10"/>
      <c r="D2834" s="244"/>
      <c r="E2834" s="244"/>
      <c r="F2834" s="9"/>
    </row>
    <row r="2835" spans="1:6" x14ac:dyDescent="0.25">
      <c r="A2835" s="1"/>
      <c r="B2835" s="243"/>
      <c r="C2835" s="10"/>
      <c r="D2835" s="244"/>
      <c r="E2835" s="244"/>
      <c r="F2835" s="9"/>
    </row>
    <row r="2836" spans="1:6" x14ac:dyDescent="0.25">
      <c r="A2836" s="1"/>
      <c r="B2836" s="243"/>
      <c r="C2836" s="10"/>
      <c r="D2836" s="244"/>
      <c r="E2836" s="244"/>
      <c r="F2836" s="9"/>
    </row>
    <row r="2837" spans="1:6" x14ac:dyDescent="0.25">
      <c r="A2837" s="1"/>
      <c r="B2837" s="243"/>
      <c r="C2837" s="10"/>
      <c r="D2837" s="244"/>
      <c r="E2837" s="244"/>
      <c r="F2837" s="9"/>
    </row>
    <row r="2838" spans="1:6" x14ac:dyDescent="0.25">
      <c r="A2838" s="1"/>
      <c r="B2838" s="243"/>
      <c r="C2838" s="10"/>
      <c r="D2838" s="244"/>
      <c r="E2838" s="244"/>
      <c r="F2838" s="9"/>
    </row>
    <row r="2839" spans="1:6" x14ac:dyDescent="0.25">
      <c r="A2839" s="1"/>
      <c r="B2839" s="243"/>
      <c r="C2839" s="10"/>
      <c r="D2839" s="244"/>
      <c r="E2839" s="244"/>
      <c r="F2839" s="9"/>
    </row>
    <row r="2840" spans="1:6" x14ac:dyDescent="0.25">
      <c r="A2840" s="1"/>
      <c r="B2840" s="243"/>
      <c r="C2840" s="10"/>
      <c r="D2840" s="244"/>
      <c r="E2840" s="244"/>
      <c r="F2840" s="9"/>
    </row>
    <row r="2841" spans="1:6" x14ac:dyDescent="0.25">
      <c r="A2841" s="1"/>
      <c r="B2841" s="243"/>
      <c r="C2841" s="10"/>
      <c r="D2841" s="244"/>
      <c r="E2841" s="244"/>
      <c r="F2841" s="9"/>
    </row>
    <row r="2842" spans="1:6" x14ac:dyDescent="0.25">
      <c r="A2842" s="1"/>
      <c r="B2842" s="243"/>
      <c r="C2842" s="10"/>
      <c r="D2842" s="244"/>
      <c r="E2842" s="244"/>
      <c r="F2842" s="9"/>
    </row>
    <row r="2843" spans="1:6" x14ac:dyDescent="0.25">
      <c r="A2843" s="1"/>
      <c r="B2843" s="243"/>
      <c r="C2843" s="10"/>
      <c r="D2843" s="244"/>
      <c r="E2843" s="244"/>
      <c r="F2843" s="9"/>
    </row>
    <row r="2844" spans="1:6" x14ac:dyDescent="0.25">
      <c r="A2844" s="1"/>
      <c r="B2844" s="243"/>
      <c r="C2844" s="10"/>
      <c r="D2844" s="244"/>
      <c r="E2844" s="244"/>
      <c r="F2844" s="9"/>
    </row>
    <row r="2845" spans="1:6" x14ac:dyDescent="0.25">
      <c r="A2845" s="1"/>
      <c r="B2845" s="243"/>
      <c r="C2845" s="10"/>
      <c r="D2845" s="244"/>
      <c r="E2845" s="244"/>
      <c r="F2845" s="9"/>
    </row>
    <row r="2846" spans="1:6" x14ac:dyDescent="0.25">
      <c r="A2846" s="1"/>
      <c r="B2846" s="243"/>
      <c r="C2846" s="10"/>
      <c r="D2846" s="244"/>
      <c r="E2846" s="244"/>
      <c r="F2846" s="9"/>
    </row>
    <row r="2847" spans="1:6" x14ac:dyDescent="0.25">
      <c r="A2847" s="1"/>
      <c r="B2847" s="243"/>
      <c r="C2847" s="10"/>
      <c r="D2847" s="244"/>
      <c r="E2847" s="244"/>
      <c r="F2847" s="9"/>
    </row>
    <row r="2848" spans="1:6" x14ac:dyDescent="0.25">
      <c r="A2848" s="1"/>
      <c r="B2848" s="243"/>
      <c r="C2848" s="10"/>
      <c r="D2848" s="244"/>
      <c r="E2848" s="244"/>
      <c r="F2848" s="9"/>
    </row>
    <row r="2849" spans="1:6" x14ac:dyDescent="0.25">
      <c r="A2849" s="1"/>
      <c r="B2849" s="243"/>
      <c r="C2849" s="10"/>
      <c r="D2849" s="244"/>
      <c r="E2849" s="244"/>
      <c r="F2849" s="9"/>
    </row>
    <row r="2850" spans="1:6" x14ac:dyDescent="0.25">
      <c r="A2850" s="1"/>
      <c r="B2850" s="243"/>
      <c r="C2850" s="10"/>
      <c r="D2850" s="244"/>
      <c r="E2850" s="244"/>
      <c r="F2850" s="9"/>
    </row>
    <row r="2851" spans="1:6" x14ac:dyDescent="0.25">
      <c r="A2851" s="1"/>
      <c r="B2851" s="243"/>
      <c r="C2851" s="10"/>
      <c r="D2851" s="244"/>
      <c r="E2851" s="244"/>
      <c r="F2851" s="9"/>
    </row>
    <row r="2852" spans="1:6" x14ac:dyDescent="0.25">
      <c r="A2852" s="1"/>
      <c r="B2852" s="243"/>
      <c r="C2852" s="10"/>
      <c r="D2852" s="244"/>
      <c r="E2852" s="244"/>
      <c r="F2852" s="9"/>
    </row>
    <row r="2853" spans="1:6" x14ac:dyDescent="0.25">
      <c r="A2853" s="1"/>
      <c r="B2853" s="243"/>
      <c r="C2853" s="10"/>
      <c r="D2853" s="244"/>
      <c r="E2853" s="244"/>
      <c r="F2853" s="9"/>
    </row>
    <row r="2854" spans="1:6" x14ac:dyDescent="0.25">
      <c r="A2854" s="1"/>
      <c r="B2854" s="243"/>
      <c r="C2854" s="10"/>
      <c r="D2854" s="244"/>
      <c r="E2854" s="244"/>
      <c r="F2854" s="9"/>
    </row>
    <row r="2855" spans="1:6" x14ac:dyDescent="0.25">
      <c r="A2855" s="1"/>
      <c r="B2855" s="243"/>
      <c r="C2855" s="10"/>
      <c r="D2855" s="244"/>
      <c r="E2855" s="244"/>
      <c r="F2855" s="9"/>
    </row>
    <row r="2856" spans="1:6" x14ac:dyDescent="0.25">
      <c r="A2856" s="1"/>
      <c r="B2856" s="243"/>
      <c r="C2856" s="10"/>
      <c r="D2856" s="244"/>
      <c r="E2856" s="244"/>
      <c r="F2856" s="9"/>
    </row>
    <row r="2857" spans="1:6" x14ac:dyDescent="0.25">
      <c r="A2857" s="1"/>
      <c r="B2857" s="243"/>
      <c r="C2857" s="10"/>
      <c r="D2857" s="244"/>
      <c r="E2857" s="244"/>
      <c r="F2857" s="9"/>
    </row>
    <row r="2858" spans="1:6" x14ac:dyDescent="0.25">
      <c r="A2858" s="1"/>
      <c r="B2858" s="243"/>
      <c r="C2858" s="10"/>
      <c r="D2858" s="244"/>
      <c r="E2858" s="244"/>
      <c r="F2858" s="9"/>
    </row>
    <row r="2859" spans="1:6" x14ac:dyDescent="0.25">
      <c r="A2859" s="1"/>
      <c r="B2859" s="243"/>
      <c r="C2859" s="10"/>
      <c r="D2859" s="244"/>
      <c r="E2859" s="244"/>
      <c r="F2859" s="9"/>
    </row>
    <row r="2860" spans="1:6" x14ac:dyDescent="0.25">
      <c r="A2860" s="1"/>
      <c r="B2860" s="243"/>
      <c r="C2860" s="10"/>
      <c r="D2860" s="244"/>
      <c r="E2860" s="244"/>
      <c r="F2860" s="9"/>
    </row>
    <row r="2861" spans="1:6" x14ac:dyDescent="0.25">
      <c r="A2861" s="1"/>
      <c r="B2861" s="243"/>
      <c r="C2861" s="10"/>
      <c r="D2861" s="244"/>
      <c r="E2861" s="244"/>
      <c r="F2861" s="9"/>
    </row>
    <row r="2862" spans="1:6" x14ac:dyDescent="0.25">
      <c r="A2862" s="1"/>
      <c r="B2862" s="243"/>
      <c r="C2862" s="10"/>
      <c r="D2862" s="244"/>
      <c r="E2862" s="244"/>
      <c r="F2862" s="9"/>
    </row>
    <row r="2863" spans="1:6" x14ac:dyDescent="0.25">
      <c r="A2863" s="1"/>
      <c r="B2863" s="243"/>
      <c r="C2863" s="10"/>
      <c r="D2863" s="244"/>
      <c r="E2863" s="244"/>
      <c r="F2863" s="9"/>
    </row>
    <row r="2864" spans="1:6" x14ac:dyDescent="0.25">
      <c r="A2864" s="1"/>
      <c r="B2864" s="243"/>
      <c r="C2864" s="10"/>
      <c r="D2864" s="244"/>
      <c r="E2864" s="244"/>
      <c r="F2864" s="9"/>
    </row>
    <row r="2865" spans="1:6" x14ac:dyDescent="0.25">
      <c r="A2865" s="1"/>
      <c r="B2865" s="243"/>
      <c r="C2865" s="10"/>
      <c r="D2865" s="244"/>
      <c r="E2865" s="244"/>
      <c r="F2865" s="9"/>
    </row>
    <row r="2866" spans="1:6" x14ac:dyDescent="0.25">
      <c r="A2866" s="1"/>
      <c r="B2866" s="243"/>
      <c r="C2866" s="10"/>
      <c r="D2866" s="244"/>
      <c r="E2866" s="244"/>
      <c r="F2866" s="9"/>
    </row>
    <row r="2867" spans="1:6" x14ac:dyDescent="0.25">
      <c r="A2867" s="1"/>
      <c r="B2867" s="243"/>
      <c r="C2867" s="10"/>
      <c r="D2867" s="244"/>
      <c r="E2867" s="244"/>
      <c r="F2867" s="9"/>
    </row>
    <row r="2868" spans="1:6" x14ac:dyDescent="0.25">
      <c r="A2868" s="1"/>
      <c r="B2868" s="243"/>
      <c r="C2868" s="10"/>
      <c r="D2868" s="244"/>
      <c r="E2868" s="244"/>
      <c r="F2868" s="9"/>
    </row>
    <row r="2869" spans="1:6" x14ac:dyDescent="0.25">
      <c r="A2869" s="1"/>
      <c r="B2869" s="243"/>
      <c r="C2869" s="10"/>
      <c r="D2869" s="244"/>
      <c r="E2869" s="244"/>
      <c r="F2869" s="9"/>
    </row>
    <row r="2870" spans="1:6" x14ac:dyDescent="0.25">
      <c r="A2870" s="1"/>
      <c r="B2870" s="243"/>
      <c r="C2870" s="10"/>
      <c r="D2870" s="244"/>
      <c r="E2870" s="244"/>
      <c r="F2870" s="9"/>
    </row>
    <row r="2871" spans="1:6" x14ac:dyDescent="0.25">
      <c r="A2871" s="1"/>
      <c r="B2871" s="243"/>
      <c r="C2871" s="10"/>
      <c r="D2871" s="244"/>
      <c r="E2871" s="244"/>
      <c r="F2871" s="9"/>
    </row>
    <row r="2872" spans="1:6" x14ac:dyDescent="0.25">
      <c r="A2872" s="1"/>
      <c r="B2872" s="243"/>
      <c r="C2872" s="10"/>
      <c r="D2872" s="244"/>
      <c r="E2872" s="244"/>
      <c r="F2872" s="9"/>
    </row>
    <row r="2873" spans="1:6" x14ac:dyDescent="0.25">
      <c r="A2873" s="1"/>
      <c r="B2873" s="243"/>
      <c r="C2873" s="10"/>
      <c r="D2873" s="244"/>
      <c r="E2873" s="244"/>
      <c r="F2873" s="9"/>
    </row>
    <row r="2874" spans="1:6" x14ac:dyDescent="0.25">
      <c r="A2874" s="1"/>
      <c r="B2874" s="243"/>
      <c r="C2874" s="10"/>
      <c r="D2874" s="244"/>
      <c r="E2874" s="244"/>
      <c r="F2874" s="9"/>
    </row>
    <row r="2875" spans="1:6" x14ac:dyDescent="0.25">
      <c r="A2875" s="1"/>
      <c r="B2875" s="243"/>
      <c r="C2875" s="10"/>
      <c r="D2875" s="244"/>
      <c r="E2875" s="244"/>
      <c r="F2875" s="9"/>
    </row>
    <row r="2876" spans="1:6" x14ac:dyDescent="0.25">
      <c r="A2876" s="1"/>
      <c r="B2876" s="243"/>
      <c r="C2876" s="10"/>
      <c r="D2876" s="244"/>
      <c r="E2876" s="244"/>
      <c r="F2876" s="9"/>
    </row>
    <row r="2877" spans="1:6" x14ac:dyDescent="0.25">
      <c r="A2877" s="1"/>
      <c r="B2877" s="243"/>
      <c r="C2877" s="10"/>
      <c r="D2877" s="244"/>
      <c r="E2877" s="244"/>
      <c r="F2877" s="9"/>
    </row>
    <row r="2878" spans="1:6" x14ac:dyDescent="0.25">
      <c r="A2878" s="1"/>
      <c r="B2878" s="243"/>
      <c r="C2878" s="10"/>
      <c r="D2878" s="244"/>
      <c r="E2878" s="244"/>
      <c r="F2878" s="9"/>
    </row>
    <row r="2879" spans="1:6" x14ac:dyDescent="0.25">
      <c r="A2879" s="1"/>
      <c r="B2879" s="243"/>
      <c r="C2879" s="10"/>
      <c r="D2879" s="244"/>
      <c r="E2879" s="244"/>
      <c r="F2879" s="9"/>
    </row>
    <row r="2880" spans="1:6" x14ac:dyDescent="0.25">
      <c r="A2880" s="1"/>
      <c r="B2880" s="243"/>
      <c r="C2880" s="10"/>
      <c r="D2880" s="244"/>
      <c r="E2880" s="244"/>
      <c r="F2880" s="9"/>
    </row>
    <row r="2881" spans="1:6" x14ac:dyDescent="0.25">
      <c r="A2881" s="1"/>
      <c r="B2881" s="243"/>
      <c r="C2881" s="10"/>
      <c r="D2881" s="244"/>
      <c r="E2881" s="244"/>
      <c r="F2881" s="9"/>
    </row>
    <row r="2882" spans="1:6" x14ac:dyDescent="0.25">
      <c r="A2882" s="1"/>
      <c r="B2882" s="243"/>
      <c r="C2882" s="10"/>
      <c r="D2882" s="244"/>
      <c r="E2882" s="244"/>
      <c r="F2882" s="9"/>
    </row>
    <row r="2883" spans="1:6" x14ac:dyDescent="0.25">
      <c r="A2883" s="1"/>
      <c r="B2883" s="243"/>
      <c r="C2883" s="10"/>
      <c r="D2883" s="244"/>
      <c r="E2883" s="244"/>
      <c r="F2883" s="9"/>
    </row>
    <row r="2884" spans="1:6" x14ac:dyDescent="0.25">
      <c r="A2884" s="1"/>
      <c r="B2884" s="243"/>
      <c r="C2884" s="10"/>
      <c r="D2884" s="244"/>
      <c r="E2884" s="244"/>
      <c r="F2884" s="9"/>
    </row>
    <row r="2885" spans="1:6" x14ac:dyDescent="0.25">
      <c r="A2885" s="1"/>
      <c r="B2885" s="243"/>
      <c r="C2885" s="10"/>
      <c r="D2885" s="244"/>
      <c r="E2885" s="244"/>
      <c r="F2885" s="9"/>
    </row>
    <row r="2886" spans="1:6" x14ac:dyDescent="0.25">
      <c r="A2886" s="1"/>
      <c r="B2886" s="243"/>
      <c r="C2886" s="10"/>
      <c r="D2886" s="244"/>
      <c r="E2886" s="244"/>
      <c r="F2886" s="9"/>
    </row>
    <row r="2887" spans="1:6" x14ac:dyDescent="0.25">
      <c r="A2887" s="1"/>
      <c r="B2887" s="243"/>
      <c r="C2887" s="10"/>
      <c r="D2887" s="244"/>
      <c r="E2887" s="244"/>
      <c r="F2887" s="9"/>
    </row>
    <row r="2888" spans="1:6" x14ac:dyDescent="0.25">
      <c r="A2888" s="1"/>
      <c r="B2888" s="243"/>
      <c r="C2888" s="10"/>
      <c r="D2888" s="244"/>
      <c r="E2888" s="244"/>
      <c r="F2888" s="9"/>
    </row>
    <row r="2889" spans="1:6" x14ac:dyDescent="0.25">
      <c r="A2889" s="1"/>
      <c r="B2889" s="243"/>
      <c r="C2889" s="10"/>
      <c r="D2889" s="244"/>
      <c r="E2889" s="244"/>
      <c r="F2889" s="9"/>
    </row>
    <row r="2890" spans="1:6" x14ac:dyDescent="0.25">
      <c r="A2890" s="1"/>
      <c r="B2890" s="243"/>
      <c r="C2890" s="10"/>
      <c r="D2890" s="244"/>
      <c r="E2890" s="244"/>
      <c r="F2890" s="9"/>
    </row>
    <row r="2891" spans="1:6" x14ac:dyDescent="0.25">
      <c r="A2891" s="1"/>
      <c r="B2891" s="243"/>
      <c r="C2891" s="10"/>
      <c r="D2891" s="244"/>
      <c r="E2891" s="244"/>
      <c r="F2891" s="9"/>
    </row>
    <row r="2892" spans="1:6" x14ac:dyDescent="0.25">
      <c r="A2892" s="1"/>
      <c r="B2892" s="243"/>
      <c r="C2892" s="10"/>
      <c r="D2892" s="244"/>
      <c r="E2892" s="244"/>
      <c r="F2892" s="9"/>
    </row>
    <row r="2893" spans="1:6" x14ac:dyDescent="0.25">
      <c r="A2893" s="1"/>
      <c r="B2893" s="243"/>
      <c r="C2893" s="10"/>
      <c r="D2893" s="244"/>
      <c r="E2893" s="244"/>
      <c r="F2893" s="9"/>
    </row>
    <row r="2894" spans="1:6" x14ac:dyDescent="0.25">
      <c r="A2894" s="1"/>
      <c r="B2894" s="243"/>
      <c r="C2894" s="10"/>
      <c r="D2894" s="244"/>
      <c r="E2894" s="244"/>
      <c r="F2894" s="9"/>
    </row>
    <row r="2895" spans="1:6" x14ac:dyDescent="0.25">
      <c r="A2895" s="1"/>
      <c r="B2895" s="243"/>
      <c r="C2895" s="10"/>
      <c r="D2895" s="244"/>
      <c r="E2895" s="244"/>
      <c r="F2895" s="9"/>
    </row>
    <row r="2896" spans="1:6" x14ac:dyDescent="0.25">
      <c r="A2896" s="1"/>
      <c r="B2896" s="243"/>
      <c r="C2896" s="10"/>
      <c r="D2896" s="244"/>
      <c r="E2896" s="244"/>
      <c r="F2896" s="9"/>
    </row>
    <row r="2897" spans="1:6" x14ac:dyDescent="0.25">
      <c r="A2897" s="1"/>
      <c r="B2897" s="243"/>
      <c r="C2897" s="10"/>
      <c r="D2897" s="244"/>
      <c r="E2897" s="244"/>
      <c r="F2897" s="9"/>
    </row>
    <row r="2898" spans="1:6" x14ac:dyDescent="0.25">
      <c r="A2898" s="1"/>
      <c r="B2898" s="243"/>
      <c r="C2898" s="10"/>
      <c r="D2898" s="244"/>
      <c r="E2898" s="244"/>
      <c r="F2898" s="9"/>
    </row>
    <row r="2899" spans="1:6" x14ac:dyDescent="0.25">
      <c r="A2899" s="1"/>
      <c r="B2899" s="243"/>
      <c r="C2899" s="10"/>
      <c r="D2899" s="244"/>
      <c r="E2899" s="244"/>
      <c r="F2899" s="9"/>
    </row>
    <row r="2900" spans="1:6" x14ac:dyDescent="0.25">
      <c r="A2900" s="1"/>
      <c r="B2900" s="243"/>
      <c r="C2900" s="10"/>
      <c r="D2900" s="244"/>
      <c r="E2900" s="244"/>
      <c r="F2900" s="9"/>
    </row>
    <row r="2901" spans="1:6" x14ac:dyDescent="0.25">
      <c r="A2901" s="1"/>
      <c r="B2901" s="243"/>
      <c r="C2901" s="10"/>
      <c r="D2901" s="244"/>
      <c r="E2901" s="244"/>
      <c r="F2901" s="9"/>
    </row>
    <row r="2902" spans="1:6" x14ac:dyDescent="0.25">
      <c r="A2902" s="1"/>
      <c r="B2902" s="243"/>
      <c r="C2902" s="10"/>
      <c r="D2902" s="244"/>
      <c r="E2902" s="244"/>
      <c r="F2902" s="9"/>
    </row>
    <row r="2903" spans="1:6" x14ac:dyDescent="0.25">
      <c r="A2903" s="1"/>
      <c r="B2903" s="243"/>
      <c r="C2903" s="10"/>
      <c r="D2903" s="244"/>
      <c r="E2903" s="244"/>
      <c r="F2903" s="9"/>
    </row>
    <row r="2904" spans="1:6" x14ac:dyDescent="0.25">
      <c r="A2904" s="1"/>
      <c r="B2904" s="243"/>
      <c r="C2904" s="10"/>
      <c r="D2904" s="244"/>
      <c r="E2904" s="244"/>
      <c r="F2904" s="9"/>
    </row>
    <row r="2905" spans="1:6" x14ac:dyDescent="0.25">
      <c r="A2905" s="1"/>
      <c r="B2905" s="243"/>
      <c r="C2905" s="10"/>
      <c r="D2905" s="244"/>
      <c r="E2905" s="244"/>
      <c r="F2905" s="9"/>
    </row>
    <row r="2906" spans="1:6" x14ac:dyDescent="0.25">
      <c r="A2906" s="1"/>
      <c r="B2906" s="243"/>
      <c r="C2906" s="10"/>
      <c r="D2906" s="244"/>
      <c r="E2906" s="244"/>
      <c r="F2906" s="9"/>
    </row>
    <row r="2907" spans="1:6" x14ac:dyDescent="0.25">
      <c r="A2907" s="1"/>
      <c r="B2907" s="243"/>
      <c r="C2907" s="10"/>
      <c r="D2907" s="244"/>
      <c r="E2907" s="244"/>
      <c r="F2907" s="9"/>
    </row>
    <row r="2908" spans="1:6" x14ac:dyDescent="0.25">
      <c r="A2908" s="1"/>
      <c r="B2908" s="243"/>
      <c r="C2908" s="10"/>
      <c r="D2908" s="244"/>
      <c r="E2908" s="244"/>
      <c r="F2908" s="9"/>
    </row>
    <row r="2909" spans="1:6" x14ac:dyDescent="0.25">
      <c r="A2909" s="1"/>
      <c r="B2909" s="243"/>
      <c r="C2909" s="10"/>
      <c r="D2909" s="244"/>
      <c r="E2909" s="244"/>
      <c r="F2909" s="9"/>
    </row>
    <row r="2910" spans="1:6" x14ac:dyDescent="0.25">
      <c r="A2910" s="1"/>
      <c r="B2910" s="243"/>
      <c r="C2910" s="10"/>
      <c r="D2910" s="244"/>
      <c r="E2910" s="244"/>
      <c r="F2910" s="9"/>
    </row>
    <row r="2911" spans="1:6" x14ac:dyDescent="0.25">
      <c r="A2911" s="1"/>
      <c r="B2911" s="243"/>
      <c r="C2911" s="10"/>
      <c r="D2911" s="244"/>
      <c r="E2911" s="244"/>
      <c r="F2911" s="9"/>
    </row>
    <row r="2912" spans="1:6" x14ac:dyDescent="0.25">
      <c r="A2912" s="1"/>
      <c r="B2912" s="243"/>
      <c r="C2912" s="10"/>
      <c r="D2912" s="244"/>
      <c r="E2912" s="244"/>
      <c r="F2912" s="9"/>
    </row>
    <row r="2913" spans="1:6" x14ac:dyDescent="0.25">
      <c r="A2913" s="1"/>
      <c r="B2913" s="243"/>
      <c r="C2913" s="10"/>
      <c r="D2913" s="244"/>
      <c r="E2913" s="244"/>
      <c r="F2913" s="9"/>
    </row>
    <row r="2914" spans="1:6" x14ac:dyDescent="0.25">
      <c r="A2914" s="1"/>
      <c r="B2914" s="243"/>
      <c r="C2914" s="10"/>
      <c r="D2914" s="244"/>
      <c r="E2914" s="244"/>
      <c r="F2914" s="9"/>
    </row>
    <row r="2915" spans="1:6" x14ac:dyDescent="0.25">
      <c r="A2915" s="1"/>
      <c r="B2915" s="243"/>
      <c r="C2915" s="10"/>
      <c r="D2915" s="244"/>
      <c r="E2915" s="244"/>
      <c r="F2915" s="9"/>
    </row>
    <row r="2916" spans="1:6" x14ac:dyDescent="0.25">
      <c r="A2916" s="1"/>
      <c r="B2916" s="243"/>
      <c r="C2916" s="10"/>
      <c r="D2916" s="244"/>
      <c r="E2916" s="244"/>
      <c r="F2916" s="9"/>
    </row>
    <row r="2917" spans="1:6" x14ac:dyDescent="0.25">
      <c r="A2917" s="1"/>
      <c r="B2917" s="243"/>
      <c r="C2917" s="10"/>
      <c r="D2917" s="244"/>
      <c r="E2917" s="244"/>
      <c r="F2917" s="9"/>
    </row>
    <row r="2918" spans="1:6" x14ac:dyDescent="0.25">
      <c r="A2918" s="1"/>
      <c r="B2918" s="243"/>
      <c r="C2918" s="10"/>
      <c r="D2918" s="244"/>
      <c r="E2918" s="244"/>
      <c r="F2918" s="9"/>
    </row>
    <row r="2919" spans="1:6" x14ac:dyDescent="0.25">
      <c r="A2919" s="1"/>
      <c r="B2919" s="243"/>
      <c r="C2919" s="10"/>
      <c r="D2919" s="244"/>
      <c r="E2919" s="244"/>
      <c r="F2919" s="9"/>
    </row>
    <row r="2920" spans="1:6" x14ac:dyDescent="0.25">
      <c r="A2920" s="1"/>
      <c r="B2920" s="243"/>
      <c r="C2920" s="10"/>
      <c r="D2920" s="244"/>
      <c r="E2920" s="244"/>
      <c r="F2920" s="9"/>
    </row>
    <row r="2921" spans="1:6" x14ac:dyDescent="0.25">
      <c r="A2921" s="1"/>
      <c r="B2921" s="243"/>
      <c r="C2921" s="10"/>
      <c r="D2921" s="244"/>
      <c r="E2921" s="244"/>
      <c r="F2921" s="9"/>
    </row>
    <row r="2922" spans="1:6" x14ac:dyDescent="0.25">
      <c r="A2922" s="1"/>
      <c r="B2922" s="243"/>
      <c r="C2922" s="10"/>
      <c r="D2922" s="244"/>
      <c r="E2922" s="244"/>
      <c r="F2922" s="9"/>
    </row>
    <row r="2923" spans="1:6" x14ac:dyDescent="0.25">
      <c r="A2923" s="1"/>
      <c r="B2923" s="243"/>
      <c r="C2923" s="10"/>
      <c r="D2923" s="244"/>
      <c r="E2923" s="244"/>
      <c r="F2923" s="9"/>
    </row>
    <row r="2924" spans="1:6" x14ac:dyDescent="0.25">
      <c r="A2924" s="1"/>
      <c r="B2924" s="243"/>
      <c r="C2924" s="10"/>
      <c r="D2924" s="244"/>
      <c r="E2924" s="244"/>
      <c r="F2924" s="9"/>
    </row>
    <row r="2925" spans="1:6" x14ac:dyDescent="0.25">
      <c r="A2925" s="1"/>
      <c r="B2925" s="243"/>
      <c r="C2925" s="10"/>
      <c r="D2925" s="244"/>
      <c r="E2925" s="244"/>
      <c r="F2925" s="9"/>
    </row>
    <row r="2926" spans="1:6" x14ac:dyDescent="0.25">
      <c r="A2926" s="1"/>
      <c r="B2926" s="243"/>
      <c r="C2926" s="10"/>
      <c r="D2926" s="244"/>
      <c r="E2926" s="244"/>
      <c r="F2926" s="9"/>
    </row>
    <row r="2927" spans="1:6" x14ac:dyDescent="0.25">
      <c r="A2927" s="1"/>
      <c r="B2927" s="243"/>
      <c r="C2927" s="10"/>
      <c r="D2927" s="244"/>
      <c r="E2927" s="244"/>
      <c r="F2927" s="9"/>
    </row>
    <row r="2928" spans="1:6" x14ac:dyDescent="0.25">
      <c r="A2928" s="1"/>
      <c r="B2928" s="243"/>
      <c r="C2928" s="10"/>
      <c r="D2928" s="244"/>
      <c r="E2928" s="244"/>
      <c r="F2928" s="9"/>
    </row>
    <row r="2929" spans="1:6" x14ac:dyDescent="0.25">
      <c r="A2929" s="1"/>
      <c r="B2929" s="243"/>
      <c r="C2929" s="10"/>
      <c r="D2929" s="244"/>
      <c r="E2929" s="244"/>
      <c r="F2929" s="9"/>
    </row>
    <row r="2930" spans="1:6" x14ac:dyDescent="0.25">
      <c r="A2930" s="1"/>
      <c r="B2930" s="243"/>
      <c r="C2930" s="10"/>
      <c r="D2930" s="244"/>
      <c r="E2930" s="244"/>
      <c r="F2930" s="9"/>
    </row>
    <row r="2931" spans="1:6" x14ac:dyDescent="0.25">
      <c r="A2931" s="1"/>
      <c r="B2931" s="243"/>
      <c r="C2931" s="10"/>
      <c r="D2931" s="244"/>
      <c r="E2931" s="244"/>
      <c r="F2931" s="9"/>
    </row>
    <row r="2932" spans="1:6" x14ac:dyDescent="0.25">
      <c r="A2932" s="1"/>
      <c r="B2932" s="243"/>
      <c r="C2932" s="10"/>
      <c r="D2932" s="244"/>
      <c r="E2932" s="244"/>
      <c r="F2932" s="9"/>
    </row>
    <row r="2933" spans="1:6" x14ac:dyDescent="0.25">
      <c r="A2933" s="1"/>
      <c r="B2933" s="243"/>
      <c r="C2933" s="10"/>
      <c r="D2933" s="244"/>
      <c r="E2933" s="244"/>
      <c r="F2933" s="9"/>
    </row>
    <row r="2934" spans="1:6" x14ac:dyDescent="0.25">
      <c r="A2934" s="1"/>
      <c r="B2934" s="243"/>
      <c r="C2934" s="10"/>
      <c r="D2934" s="244"/>
      <c r="E2934" s="244"/>
      <c r="F2934" s="9"/>
    </row>
    <row r="2935" spans="1:6" x14ac:dyDescent="0.25">
      <c r="A2935" s="1"/>
      <c r="B2935" s="243"/>
      <c r="C2935" s="10"/>
      <c r="D2935" s="244"/>
      <c r="E2935" s="244"/>
      <c r="F2935" s="9"/>
    </row>
    <row r="2936" spans="1:6" x14ac:dyDescent="0.25">
      <c r="A2936" s="1"/>
      <c r="B2936" s="243"/>
      <c r="C2936" s="10"/>
      <c r="D2936" s="244"/>
      <c r="E2936" s="244"/>
      <c r="F2936" s="9"/>
    </row>
    <row r="2937" spans="1:6" x14ac:dyDescent="0.25">
      <c r="A2937" s="1"/>
      <c r="B2937" s="243"/>
      <c r="C2937" s="10"/>
      <c r="D2937" s="244"/>
      <c r="E2937" s="244"/>
      <c r="F2937" s="9"/>
    </row>
    <row r="2938" spans="1:6" x14ac:dyDescent="0.25">
      <c r="A2938" s="1"/>
      <c r="B2938" s="243"/>
      <c r="C2938" s="10"/>
      <c r="D2938" s="244"/>
      <c r="E2938" s="244"/>
      <c r="F2938" s="9"/>
    </row>
    <row r="2939" spans="1:6" x14ac:dyDescent="0.25">
      <c r="A2939" s="1"/>
      <c r="B2939" s="243"/>
      <c r="C2939" s="10"/>
      <c r="D2939" s="244"/>
      <c r="E2939" s="244"/>
      <c r="F2939" s="9"/>
    </row>
    <row r="2940" spans="1:6" x14ac:dyDescent="0.25">
      <c r="A2940" s="1"/>
      <c r="B2940" s="243"/>
      <c r="C2940" s="10"/>
      <c r="D2940" s="244"/>
      <c r="E2940" s="244"/>
      <c r="F2940" s="9"/>
    </row>
    <row r="2941" spans="1:6" x14ac:dyDescent="0.25">
      <c r="A2941" s="1"/>
      <c r="B2941" s="243"/>
      <c r="C2941" s="10"/>
      <c r="D2941" s="244"/>
      <c r="E2941" s="244"/>
      <c r="F2941" s="9"/>
    </row>
    <row r="2942" spans="1:6" x14ac:dyDescent="0.25">
      <c r="A2942" s="1"/>
      <c r="B2942" s="243"/>
      <c r="C2942" s="10"/>
      <c r="D2942" s="244"/>
      <c r="E2942" s="244"/>
      <c r="F2942" s="9"/>
    </row>
    <row r="2943" spans="1:6" x14ac:dyDescent="0.25">
      <c r="A2943" s="1"/>
      <c r="B2943" s="243"/>
      <c r="C2943" s="10"/>
      <c r="D2943" s="244"/>
      <c r="E2943" s="244"/>
      <c r="F2943" s="9"/>
    </row>
    <row r="2944" spans="1:6" x14ac:dyDescent="0.25">
      <c r="A2944" s="1"/>
      <c r="B2944" s="243"/>
      <c r="C2944" s="10"/>
      <c r="D2944" s="244"/>
      <c r="E2944" s="244"/>
      <c r="F2944" s="9"/>
    </row>
    <row r="2945" spans="1:6" x14ac:dyDescent="0.25">
      <c r="A2945" s="1"/>
      <c r="B2945" s="243"/>
      <c r="C2945" s="10"/>
      <c r="D2945" s="244"/>
      <c r="E2945" s="244"/>
      <c r="F2945" s="9"/>
    </row>
    <row r="2946" spans="1:6" x14ac:dyDescent="0.25">
      <c r="A2946" s="1"/>
      <c r="B2946" s="243"/>
      <c r="C2946" s="10"/>
      <c r="D2946" s="244"/>
      <c r="E2946" s="244"/>
      <c r="F2946" s="9"/>
    </row>
    <row r="2947" spans="1:6" x14ac:dyDescent="0.25">
      <c r="A2947" s="1"/>
      <c r="B2947" s="243"/>
      <c r="C2947" s="10"/>
      <c r="D2947" s="244"/>
      <c r="E2947" s="244"/>
      <c r="F2947" s="9"/>
    </row>
    <row r="2948" spans="1:6" x14ac:dyDescent="0.25">
      <c r="A2948" s="1"/>
      <c r="B2948" s="243"/>
      <c r="C2948" s="10"/>
      <c r="D2948" s="244"/>
      <c r="E2948" s="244"/>
      <c r="F2948" s="9"/>
    </row>
    <row r="2949" spans="1:6" x14ac:dyDescent="0.25">
      <c r="A2949" s="1"/>
      <c r="B2949" s="243"/>
      <c r="C2949" s="10"/>
      <c r="D2949" s="244"/>
      <c r="E2949" s="244"/>
      <c r="F2949" s="9"/>
    </row>
    <row r="2950" spans="1:6" x14ac:dyDescent="0.25">
      <c r="A2950" s="1"/>
      <c r="B2950" s="243"/>
      <c r="C2950" s="10"/>
      <c r="D2950" s="244"/>
      <c r="E2950" s="244"/>
      <c r="F2950" s="9"/>
    </row>
    <row r="2951" spans="1:6" x14ac:dyDescent="0.25">
      <c r="A2951" s="1"/>
      <c r="B2951" s="243"/>
      <c r="C2951" s="10"/>
      <c r="D2951" s="244"/>
      <c r="E2951" s="244"/>
      <c r="F2951" s="9"/>
    </row>
    <row r="2952" spans="1:6" x14ac:dyDescent="0.25">
      <c r="A2952" s="1"/>
      <c r="B2952" s="243"/>
      <c r="C2952" s="10"/>
      <c r="D2952" s="244"/>
      <c r="E2952" s="244"/>
      <c r="F2952" s="9"/>
    </row>
    <row r="2953" spans="1:6" x14ac:dyDescent="0.25">
      <c r="A2953" s="1"/>
      <c r="B2953" s="243"/>
      <c r="C2953" s="10"/>
      <c r="D2953" s="244"/>
      <c r="E2953" s="244"/>
      <c r="F2953" s="9"/>
    </row>
    <row r="2954" spans="1:6" x14ac:dyDescent="0.25">
      <c r="A2954" s="1"/>
      <c r="B2954" s="243"/>
      <c r="C2954" s="10"/>
      <c r="D2954" s="244"/>
      <c r="E2954" s="244"/>
      <c r="F2954" s="9"/>
    </row>
    <row r="2955" spans="1:6" x14ac:dyDescent="0.25">
      <c r="A2955" s="1"/>
      <c r="B2955" s="243"/>
      <c r="C2955" s="10"/>
      <c r="D2955" s="244"/>
      <c r="E2955" s="244"/>
      <c r="F2955" s="9"/>
    </row>
    <row r="2956" spans="1:6" x14ac:dyDescent="0.25">
      <c r="A2956" s="1"/>
      <c r="B2956" s="243"/>
      <c r="C2956" s="10"/>
      <c r="D2956" s="244"/>
      <c r="E2956" s="244"/>
      <c r="F2956" s="9"/>
    </row>
    <row r="2957" spans="1:6" x14ac:dyDescent="0.25">
      <c r="A2957" s="1"/>
      <c r="B2957" s="243"/>
      <c r="C2957" s="10"/>
      <c r="D2957" s="244"/>
      <c r="E2957" s="244"/>
      <c r="F2957" s="9"/>
    </row>
    <row r="2958" spans="1:6" x14ac:dyDescent="0.25">
      <c r="A2958" s="1"/>
      <c r="B2958" s="243"/>
      <c r="C2958" s="10"/>
      <c r="D2958" s="244"/>
      <c r="E2958" s="244"/>
      <c r="F2958" s="9"/>
    </row>
    <row r="2959" spans="1:6" x14ac:dyDescent="0.25">
      <c r="A2959" s="1"/>
      <c r="B2959" s="243"/>
      <c r="C2959" s="10"/>
      <c r="D2959" s="244"/>
      <c r="E2959" s="244"/>
      <c r="F2959" s="9"/>
    </row>
    <row r="2960" spans="1:6" x14ac:dyDescent="0.25">
      <c r="A2960" s="1"/>
      <c r="B2960" s="243"/>
      <c r="C2960" s="10"/>
      <c r="D2960" s="244"/>
      <c r="E2960" s="244"/>
      <c r="F2960" s="9"/>
    </row>
    <row r="2961" spans="1:6" x14ac:dyDescent="0.25">
      <c r="A2961" s="1"/>
      <c r="B2961" s="243"/>
      <c r="C2961" s="10"/>
      <c r="D2961" s="244"/>
      <c r="E2961" s="244"/>
      <c r="F2961" s="9"/>
    </row>
    <row r="2962" spans="1:6" x14ac:dyDescent="0.25">
      <c r="A2962" s="1"/>
      <c r="B2962" s="243"/>
      <c r="C2962" s="10"/>
      <c r="D2962" s="244"/>
      <c r="E2962" s="244"/>
      <c r="F2962" s="9"/>
    </row>
    <row r="2963" spans="1:6" x14ac:dyDescent="0.25">
      <c r="A2963" s="1"/>
      <c r="B2963" s="243"/>
      <c r="C2963" s="10"/>
      <c r="D2963" s="244"/>
      <c r="E2963" s="244"/>
      <c r="F2963" s="9"/>
    </row>
    <row r="2964" spans="1:6" x14ac:dyDescent="0.25">
      <c r="A2964" s="1"/>
      <c r="B2964" s="243"/>
      <c r="C2964" s="10"/>
      <c r="D2964" s="244"/>
      <c r="E2964" s="244"/>
      <c r="F2964" s="9"/>
    </row>
    <row r="2965" spans="1:6" x14ac:dyDescent="0.25">
      <c r="A2965" s="1"/>
      <c r="B2965" s="243"/>
      <c r="C2965" s="10"/>
      <c r="D2965" s="244"/>
      <c r="E2965" s="244"/>
      <c r="F2965" s="9"/>
    </row>
    <row r="2966" spans="1:6" x14ac:dyDescent="0.25">
      <c r="A2966" s="1"/>
      <c r="B2966" s="243"/>
      <c r="C2966" s="10"/>
      <c r="D2966" s="244"/>
      <c r="E2966" s="244"/>
      <c r="F2966" s="9"/>
    </row>
    <row r="2967" spans="1:6" x14ac:dyDescent="0.25">
      <c r="A2967" s="1"/>
      <c r="B2967" s="243"/>
      <c r="C2967" s="10"/>
      <c r="D2967" s="244"/>
      <c r="E2967" s="244"/>
      <c r="F2967" s="9"/>
    </row>
    <row r="2968" spans="1:6" x14ac:dyDescent="0.25">
      <c r="A2968" s="1"/>
      <c r="B2968" s="243"/>
      <c r="C2968" s="10"/>
      <c r="D2968" s="244"/>
      <c r="E2968" s="244"/>
      <c r="F2968" s="9"/>
    </row>
    <row r="2969" spans="1:6" x14ac:dyDescent="0.25">
      <c r="A2969" s="1"/>
      <c r="B2969" s="243"/>
      <c r="C2969" s="10"/>
      <c r="D2969" s="244"/>
      <c r="E2969" s="244"/>
      <c r="F2969" s="9"/>
    </row>
    <row r="2970" spans="1:6" x14ac:dyDescent="0.25">
      <c r="A2970" s="1"/>
      <c r="B2970" s="243"/>
      <c r="C2970" s="10"/>
      <c r="D2970" s="244"/>
      <c r="E2970" s="244"/>
      <c r="F2970" s="9"/>
    </row>
    <row r="2971" spans="1:6" x14ac:dyDescent="0.25">
      <c r="A2971" s="1"/>
      <c r="B2971" s="243"/>
      <c r="C2971" s="10"/>
      <c r="D2971" s="244"/>
      <c r="E2971" s="244"/>
      <c r="F2971" s="9"/>
    </row>
    <row r="2972" spans="1:6" x14ac:dyDescent="0.25">
      <c r="A2972" s="1"/>
      <c r="B2972" s="243"/>
      <c r="C2972" s="10"/>
      <c r="D2972" s="244"/>
      <c r="E2972" s="244"/>
      <c r="F2972" s="9"/>
    </row>
    <row r="2973" spans="1:6" x14ac:dyDescent="0.25">
      <c r="A2973" s="1"/>
      <c r="B2973" s="243"/>
      <c r="C2973" s="10"/>
      <c r="D2973" s="244"/>
      <c r="E2973" s="244"/>
      <c r="F2973" s="9"/>
    </row>
    <row r="2974" spans="1:6" x14ac:dyDescent="0.25">
      <c r="A2974" s="1"/>
      <c r="B2974" s="243"/>
      <c r="C2974" s="10"/>
      <c r="D2974" s="244"/>
      <c r="E2974" s="244"/>
      <c r="F2974" s="9"/>
    </row>
    <row r="2975" spans="1:6" x14ac:dyDescent="0.25">
      <c r="A2975" s="1"/>
      <c r="B2975" s="243"/>
      <c r="C2975" s="10"/>
      <c r="D2975" s="244"/>
      <c r="E2975" s="244"/>
      <c r="F2975" s="9"/>
    </row>
    <row r="2976" spans="1:6" x14ac:dyDescent="0.25">
      <c r="A2976" s="1"/>
      <c r="B2976" s="243"/>
      <c r="C2976" s="10"/>
      <c r="D2976" s="244"/>
      <c r="E2976" s="244"/>
      <c r="F2976" s="9"/>
    </row>
    <row r="2977" spans="1:6" x14ac:dyDescent="0.25">
      <c r="A2977" s="1"/>
      <c r="B2977" s="243"/>
      <c r="C2977" s="10"/>
      <c r="D2977" s="244"/>
      <c r="E2977" s="244"/>
      <c r="F2977" s="9"/>
    </row>
    <row r="2978" spans="1:6" x14ac:dyDescent="0.25">
      <c r="A2978" s="1"/>
      <c r="B2978" s="243"/>
      <c r="C2978" s="10"/>
      <c r="D2978" s="244"/>
      <c r="E2978" s="244"/>
      <c r="F2978" s="9"/>
    </row>
    <row r="2979" spans="1:6" x14ac:dyDescent="0.25">
      <c r="A2979" s="1"/>
      <c r="B2979" s="243"/>
      <c r="C2979" s="10"/>
      <c r="D2979" s="244"/>
      <c r="E2979" s="244"/>
      <c r="F2979" s="9"/>
    </row>
    <row r="2980" spans="1:6" x14ac:dyDescent="0.25">
      <c r="A2980" s="1"/>
      <c r="B2980" s="243"/>
      <c r="C2980" s="10"/>
      <c r="D2980" s="244"/>
      <c r="E2980" s="244"/>
      <c r="F2980" s="9"/>
    </row>
    <row r="2981" spans="1:6" x14ac:dyDescent="0.25">
      <c r="A2981" s="1"/>
      <c r="B2981" s="243"/>
      <c r="C2981" s="10"/>
      <c r="D2981" s="244"/>
      <c r="E2981" s="244"/>
      <c r="F2981" s="9"/>
    </row>
    <row r="2982" spans="1:6" x14ac:dyDescent="0.25">
      <c r="A2982" s="1"/>
      <c r="B2982" s="243"/>
      <c r="C2982" s="10"/>
      <c r="D2982" s="244"/>
      <c r="E2982" s="244"/>
      <c r="F2982" s="9"/>
    </row>
    <row r="2983" spans="1:6" x14ac:dyDescent="0.25">
      <c r="A2983" s="1"/>
      <c r="B2983" s="243"/>
      <c r="C2983" s="10"/>
      <c r="D2983" s="244"/>
      <c r="E2983" s="244"/>
      <c r="F2983" s="9"/>
    </row>
    <row r="2984" spans="1:6" x14ac:dyDescent="0.25">
      <c r="A2984" s="1"/>
      <c r="B2984" s="243"/>
      <c r="C2984" s="10"/>
      <c r="D2984" s="244"/>
      <c r="E2984" s="244"/>
      <c r="F2984" s="9"/>
    </row>
    <row r="2985" spans="1:6" x14ac:dyDescent="0.25">
      <c r="A2985" s="1"/>
      <c r="B2985" s="243"/>
      <c r="C2985" s="10"/>
      <c r="D2985" s="244"/>
      <c r="E2985" s="244"/>
      <c r="F2985" s="9"/>
    </row>
    <row r="2986" spans="1:6" x14ac:dyDescent="0.25">
      <c r="A2986" s="1"/>
      <c r="B2986" s="243"/>
      <c r="C2986" s="10"/>
      <c r="D2986" s="244"/>
      <c r="E2986" s="244"/>
      <c r="F2986" s="9"/>
    </row>
    <row r="2987" spans="1:6" x14ac:dyDescent="0.25">
      <c r="A2987" s="1"/>
      <c r="B2987" s="243"/>
      <c r="C2987" s="10"/>
      <c r="D2987" s="244"/>
      <c r="E2987" s="244"/>
      <c r="F2987" s="9"/>
    </row>
    <row r="2988" spans="1:6" x14ac:dyDescent="0.25">
      <c r="A2988" s="1"/>
      <c r="B2988" s="243"/>
      <c r="C2988" s="10"/>
      <c r="D2988" s="244"/>
      <c r="E2988" s="244"/>
      <c r="F2988" s="9"/>
    </row>
    <row r="2989" spans="1:6" x14ac:dyDescent="0.25">
      <c r="A2989" s="1"/>
      <c r="B2989" s="243"/>
      <c r="C2989" s="10"/>
      <c r="D2989" s="244"/>
      <c r="E2989" s="244"/>
      <c r="F2989" s="9"/>
    </row>
    <row r="2990" spans="1:6" x14ac:dyDescent="0.25">
      <c r="A2990" s="1"/>
      <c r="B2990" s="243"/>
      <c r="C2990" s="10"/>
      <c r="D2990" s="244"/>
      <c r="E2990" s="244"/>
      <c r="F2990" s="9"/>
    </row>
    <row r="2991" spans="1:6" x14ac:dyDescent="0.25">
      <c r="A2991" s="1"/>
      <c r="B2991" s="243"/>
      <c r="C2991" s="10"/>
      <c r="D2991" s="244"/>
      <c r="E2991" s="244"/>
      <c r="F2991" s="9"/>
    </row>
    <row r="2992" spans="1:6" x14ac:dyDescent="0.25">
      <c r="A2992" s="1"/>
      <c r="B2992" s="243"/>
      <c r="C2992" s="10"/>
      <c r="D2992" s="244"/>
      <c r="E2992" s="244"/>
      <c r="F2992" s="9"/>
    </row>
    <row r="2993" spans="1:6" x14ac:dyDescent="0.25">
      <c r="A2993" s="1"/>
      <c r="B2993" s="243"/>
      <c r="C2993" s="10"/>
      <c r="D2993" s="244"/>
      <c r="E2993" s="244"/>
      <c r="F2993" s="9"/>
    </row>
    <row r="2994" spans="1:6" x14ac:dyDescent="0.25">
      <c r="A2994" s="1"/>
      <c r="B2994" s="243"/>
      <c r="C2994" s="10"/>
      <c r="D2994" s="244"/>
      <c r="E2994" s="244"/>
      <c r="F2994" s="9"/>
    </row>
    <row r="2995" spans="1:6" x14ac:dyDescent="0.25">
      <c r="A2995" s="1"/>
      <c r="B2995" s="243"/>
      <c r="C2995" s="10"/>
      <c r="D2995" s="244"/>
      <c r="E2995" s="244"/>
      <c r="F2995" s="9"/>
    </row>
    <row r="2996" spans="1:6" x14ac:dyDescent="0.25">
      <c r="A2996" s="1"/>
      <c r="B2996" s="243"/>
      <c r="C2996" s="10"/>
      <c r="D2996" s="244"/>
      <c r="E2996" s="244"/>
      <c r="F2996" s="9"/>
    </row>
    <row r="2997" spans="1:6" x14ac:dyDescent="0.25">
      <c r="A2997" s="1"/>
      <c r="B2997" s="243"/>
      <c r="C2997" s="10"/>
      <c r="D2997" s="244"/>
      <c r="E2997" s="244"/>
      <c r="F2997" s="9"/>
    </row>
    <row r="2998" spans="1:6" x14ac:dyDescent="0.25">
      <c r="A2998" s="1"/>
      <c r="B2998" s="243"/>
      <c r="C2998" s="10"/>
      <c r="D2998" s="244"/>
      <c r="E2998" s="244"/>
      <c r="F2998" s="9"/>
    </row>
    <row r="2999" spans="1:6" x14ac:dyDescent="0.25">
      <c r="A2999" s="1"/>
      <c r="B2999" s="243"/>
      <c r="C2999" s="10"/>
      <c r="D2999" s="244"/>
      <c r="E2999" s="244"/>
      <c r="F2999" s="9"/>
    </row>
    <row r="3000" spans="1:6" x14ac:dyDescent="0.25">
      <c r="A3000" s="1"/>
      <c r="B3000" s="243"/>
      <c r="C3000" s="10"/>
      <c r="D3000" s="244"/>
      <c r="E3000" s="244"/>
      <c r="F3000" s="9"/>
    </row>
    <row r="3001" spans="1:6" x14ac:dyDescent="0.25">
      <c r="A3001" s="1"/>
      <c r="B3001" s="243"/>
      <c r="C3001" s="10"/>
      <c r="D3001" s="244"/>
      <c r="E3001" s="244"/>
      <c r="F3001" s="9"/>
    </row>
    <row r="3002" spans="1:6" x14ac:dyDescent="0.25">
      <c r="A3002" s="1"/>
      <c r="B3002" s="243"/>
      <c r="C3002" s="10"/>
      <c r="D3002" s="244"/>
      <c r="E3002" s="244"/>
      <c r="F3002" s="9"/>
    </row>
    <row r="3003" spans="1:6" x14ac:dyDescent="0.25">
      <c r="A3003" s="1"/>
      <c r="B3003" s="243"/>
      <c r="C3003" s="10"/>
      <c r="D3003" s="244"/>
      <c r="E3003" s="244"/>
      <c r="F3003" s="9"/>
    </row>
    <row r="3004" spans="1:6" x14ac:dyDescent="0.25">
      <c r="A3004" s="1"/>
      <c r="B3004" s="243"/>
      <c r="C3004" s="10"/>
      <c r="D3004" s="244"/>
      <c r="E3004" s="244"/>
      <c r="F3004" s="9"/>
    </row>
    <row r="3005" spans="1:6" x14ac:dyDescent="0.25">
      <c r="A3005" s="1"/>
      <c r="B3005" s="243"/>
      <c r="C3005" s="10"/>
      <c r="D3005" s="244"/>
      <c r="E3005" s="244"/>
      <c r="F3005" s="9"/>
    </row>
    <row r="3006" spans="1:6" x14ac:dyDescent="0.25">
      <c r="A3006" s="1"/>
      <c r="B3006" s="243"/>
      <c r="C3006" s="10"/>
      <c r="D3006" s="244"/>
      <c r="E3006" s="244"/>
      <c r="F3006" s="9"/>
    </row>
    <row r="3007" spans="1:6" x14ac:dyDescent="0.25">
      <c r="A3007" s="1"/>
      <c r="B3007" s="243"/>
      <c r="C3007" s="10"/>
      <c r="D3007" s="244"/>
      <c r="E3007" s="244"/>
      <c r="F3007" s="9"/>
    </row>
    <row r="3008" spans="1:6" x14ac:dyDescent="0.25">
      <c r="A3008" s="1"/>
      <c r="B3008" s="243"/>
      <c r="C3008" s="10"/>
      <c r="D3008" s="244"/>
      <c r="E3008" s="244"/>
      <c r="F3008" s="9"/>
    </row>
    <row r="3009" spans="1:6" x14ac:dyDescent="0.25">
      <c r="A3009" s="1"/>
      <c r="B3009" s="243"/>
      <c r="C3009" s="10"/>
      <c r="D3009" s="244"/>
      <c r="E3009" s="244"/>
      <c r="F3009" s="9"/>
    </row>
    <row r="3010" spans="1:6" x14ac:dyDescent="0.25">
      <c r="A3010" s="1"/>
      <c r="B3010" s="243"/>
      <c r="C3010" s="10"/>
      <c r="D3010" s="244"/>
      <c r="E3010" s="244"/>
      <c r="F3010" s="9"/>
    </row>
    <row r="3011" spans="1:6" x14ac:dyDescent="0.25">
      <c r="A3011" s="1"/>
      <c r="B3011" s="243"/>
      <c r="C3011" s="10"/>
      <c r="D3011" s="244"/>
      <c r="E3011" s="244"/>
      <c r="F3011" s="9"/>
    </row>
    <row r="3012" spans="1:6" x14ac:dyDescent="0.25">
      <c r="A3012" s="1"/>
      <c r="B3012" s="243"/>
      <c r="C3012" s="10"/>
      <c r="D3012" s="244"/>
      <c r="E3012" s="244"/>
      <c r="F3012" s="9"/>
    </row>
    <row r="3013" spans="1:6" x14ac:dyDescent="0.25">
      <c r="A3013" s="1"/>
      <c r="B3013" s="243"/>
      <c r="C3013" s="10"/>
      <c r="D3013" s="244"/>
      <c r="E3013" s="244"/>
      <c r="F3013" s="9"/>
    </row>
    <row r="3014" spans="1:6" x14ac:dyDescent="0.25">
      <c r="A3014" s="1"/>
      <c r="B3014" s="243"/>
      <c r="C3014" s="10"/>
      <c r="D3014" s="244"/>
      <c r="E3014" s="244"/>
      <c r="F3014" s="9"/>
    </row>
    <row r="3015" spans="1:6" x14ac:dyDescent="0.25">
      <c r="A3015" s="1"/>
      <c r="B3015" s="243"/>
      <c r="C3015" s="10"/>
      <c r="D3015" s="244"/>
      <c r="E3015" s="244"/>
      <c r="F3015" s="9"/>
    </row>
    <row r="3016" spans="1:6" x14ac:dyDescent="0.25">
      <c r="A3016" s="1"/>
      <c r="B3016" s="243"/>
      <c r="C3016" s="10"/>
      <c r="D3016" s="244"/>
      <c r="E3016" s="244"/>
      <c r="F3016" s="9"/>
    </row>
    <row r="3017" spans="1:6" x14ac:dyDescent="0.25">
      <c r="A3017" s="1"/>
      <c r="B3017" s="243"/>
      <c r="C3017" s="10"/>
      <c r="D3017" s="244"/>
      <c r="E3017" s="244"/>
      <c r="F3017" s="9"/>
    </row>
    <row r="3018" spans="1:6" x14ac:dyDescent="0.25">
      <c r="A3018" s="1"/>
      <c r="B3018" s="243"/>
      <c r="C3018" s="10"/>
      <c r="D3018" s="244"/>
      <c r="E3018" s="244"/>
      <c r="F3018" s="9"/>
    </row>
    <row r="3019" spans="1:6" x14ac:dyDescent="0.25">
      <c r="A3019" s="1"/>
      <c r="B3019" s="243"/>
      <c r="C3019" s="10"/>
      <c r="D3019" s="244"/>
      <c r="E3019" s="244"/>
      <c r="F3019" s="9"/>
    </row>
    <row r="3020" spans="1:6" x14ac:dyDescent="0.25">
      <c r="A3020" s="1"/>
      <c r="B3020" s="243"/>
      <c r="C3020" s="10"/>
      <c r="D3020" s="244"/>
      <c r="E3020" s="244"/>
      <c r="F3020" s="9"/>
    </row>
    <row r="3021" spans="1:6" x14ac:dyDescent="0.25">
      <c r="A3021" s="1"/>
      <c r="B3021" s="243"/>
      <c r="C3021" s="10"/>
      <c r="D3021" s="244"/>
      <c r="E3021" s="244"/>
      <c r="F3021" s="9"/>
    </row>
    <row r="3022" spans="1:6" x14ac:dyDescent="0.25">
      <c r="A3022" s="1"/>
      <c r="B3022" s="243"/>
      <c r="C3022" s="10"/>
      <c r="D3022" s="244"/>
      <c r="E3022" s="244"/>
      <c r="F3022" s="9"/>
    </row>
    <row r="3023" spans="1:6" x14ac:dyDescent="0.25">
      <c r="A3023" s="1"/>
      <c r="B3023" s="243"/>
      <c r="C3023" s="10"/>
      <c r="D3023" s="244"/>
      <c r="E3023" s="244"/>
      <c r="F3023" s="9"/>
    </row>
    <row r="3024" spans="1:6" x14ac:dyDescent="0.25">
      <c r="A3024" s="1"/>
      <c r="B3024" s="243"/>
      <c r="C3024" s="10"/>
      <c r="D3024" s="244"/>
      <c r="E3024" s="244"/>
      <c r="F3024" s="9"/>
    </row>
    <row r="3025" spans="1:6" x14ac:dyDescent="0.25">
      <c r="A3025" s="1"/>
      <c r="B3025" s="243"/>
      <c r="C3025" s="10"/>
      <c r="D3025" s="244"/>
      <c r="E3025" s="244"/>
      <c r="F3025" s="9"/>
    </row>
    <row r="3026" spans="1:6" x14ac:dyDescent="0.25">
      <c r="A3026" s="1"/>
      <c r="B3026" s="243"/>
      <c r="C3026" s="10"/>
      <c r="D3026" s="244"/>
      <c r="E3026" s="244"/>
      <c r="F3026" s="9"/>
    </row>
    <row r="3027" spans="1:6" x14ac:dyDescent="0.25">
      <c r="A3027" s="1"/>
      <c r="B3027" s="243"/>
      <c r="C3027" s="10"/>
      <c r="D3027" s="244"/>
      <c r="E3027" s="244"/>
      <c r="F3027" s="9"/>
    </row>
    <row r="3028" spans="1:6" x14ac:dyDescent="0.25">
      <c r="A3028" s="1"/>
      <c r="B3028" s="243"/>
      <c r="C3028" s="10"/>
      <c r="D3028" s="244"/>
      <c r="E3028" s="244"/>
      <c r="F3028" s="9"/>
    </row>
    <row r="3029" spans="1:6" x14ac:dyDescent="0.25">
      <c r="A3029" s="1"/>
      <c r="B3029" s="243"/>
      <c r="C3029" s="10"/>
      <c r="D3029" s="244"/>
      <c r="E3029" s="244"/>
      <c r="F3029" s="9"/>
    </row>
    <row r="3030" spans="1:6" x14ac:dyDescent="0.25">
      <c r="A3030" s="1"/>
      <c r="B3030" s="243"/>
      <c r="C3030" s="10"/>
      <c r="D3030" s="244"/>
      <c r="E3030" s="244"/>
      <c r="F3030" s="9"/>
    </row>
    <row r="3031" spans="1:6" x14ac:dyDescent="0.25">
      <c r="A3031" s="1"/>
      <c r="B3031" s="243"/>
      <c r="C3031" s="10"/>
      <c r="D3031" s="244"/>
      <c r="E3031" s="244"/>
      <c r="F3031" s="9"/>
    </row>
    <row r="3032" spans="1:6" x14ac:dyDescent="0.25">
      <c r="A3032" s="1"/>
      <c r="B3032" s="243"/>
      <c r="C3032" s="10"/>
      <c r="D3032" s="244"/>
      <c r="E3032" s="244"/>
      <c r="F3032" s="9"/>
    </row>
    <row r="3033" spans="1:6" x14ac:dyDescent="0.25">
      <c r="A3033" s="1"/>
      <c r="B3033" s="243"/>
      <c r="C3033" s="10"/>
      <c r="D3033" s="244"/>
      <c r="E3033" s="244"/>
      <c r="F3033" s="9"/>
    </row>
    <row r="3034" spans="1:6" x14ac:dyDescent="0.25">
      <c r="A3034" s="1"/>
      <c r="B3034" s="243"/>
      <c r="C3034" s="10"/>
      <c r="D3034" s="244"/>
      <c r="E3034" s="244"/>
      <c r="F3034" s="9"/>
    </row>
    <row r="3035" spans="1:6" x14ac:dyDescent="0.25">
      <c r="A3035" s="1"/>
      <c r="B3035" s="243"/>
      <c r="C3035" s="10"/>
      <c r="D3035" s="244"/>
      <c r="E3035" s="244"/>
      <c r="F3035" s="9"/>
    </row>
    <row r="3036" spans="1:6" x14ac:dyDescent="0.25">
      <c r="A3036" s="1"/>
      <c r="B3036" s="243"/>
      <c r="C3036" s="10"/>
      <c r="D3036" s="244"/>
      <c r="E3036" s="244"/>
      <c r="F3036" s="9"/>
    </row>
    <row r="3037" spans="1:6" x14ac:dyDescent="0.25">
      <c r="A3037" s="1"/>
      <c r="B3037" s="243"/>
      <c r="C3037" s="10"/>
      <c r="D3037" s="244"/>
      <c r="E3037" s="244"/>
      <c r="F3037" s="9"/>
    </row>
    <row r="3038" spans="1:6" x14ac:dyDescent="0.25">
      <c r="A3038" s="1"/>
      <c r="B3038" s="243"/>
      <c r="C3038" s="10"/>
      <c r="D3038" s="244"/>
      <c r="E3038" s="244"/>
      <c r="F3038" s="9"/>
    </row>
    <row r="3039" spans="1:6" x14ac:dyDescent="0.25">
      <c r="A3039" s="1"/>
      <c r="B3039" s="243"/>
      <c r="C3039" s="10"/>
      <c r="D3039" s="244"/>
      <c r="E3039" s="244"/>
      <c r="F3039" s="9"/>
    </row>
    <row r="3040" spans="1:6" x14ac:dyDescent="0.25">
      <c r="A3040" s="1"/>
      <c r="B3040" s="243"/>
      <c r="C3040" s="10"/>
      <c r="D3040" s="244"/>
      <c r="E3040" s="244"/>
      <c r="F3040" s="9"/>
    </row>
    <row r="3041" spans="1:6" x14ac:dyDescent="0.25">
      <c r="A3041" s="1"/>
      <c r="B3041" s="243"/>
      <c r="C3041" s="10"/>
      <c r="D3041" s="244"/>
      <c r="E3041" s="244"/>
      <c r="F3041" s="9"/>
    </row>
    <row r="3042" spans="1:6" x14ac:dyDescent="0.25">
      <c r="A3042" s="1"/>
      <c r="B3042" s="243"/>
      <c r="C3042" s="10"/>
      <c r="D3042" s="244"/>
      <c r="E3042" s="244"/>
      <c r="F3042" s="9"/>
    </row>
    <row r="3043" spans="1:6" x14ac:dyDescent="0.25">
      <c r="A3043" s="1"/>
      <c r="B3043" s="243"/>
      <c r="C3043" s="10"/>
      <c r="D3043" s="244"/>
      <c r="E3043" s="244"/>
      <c r="F3043" s="9"/>
    </row>
    <row r="3044" spans="1:6" x14ac:dyDescent="0.25">
      <c r="A3044" s="1"/>
      <c r="B3044" s="243"/>
      <c r="C3044" s="10"/>
      <c r="D3044" s="244"/>
      <c r="E3044" s="244"/>
      <c r="F3044" s="9"/>
    </row>
    <row r="3045" spans="1:6" x14ac:dyDescent="0.25">
      <c r="A3045" s="1"/>
      <c r="B3045" s="243"/>
      <c r="C3045" s="10"/>
      <c r="D3045" s="244"/>
      <c r="E3045" s="244"/>
      <c r="F3045" s="9"/>
    </row>
    <row r="3046" spans="1:6" x14ac:dyDescent="0.25">
      <c r="A3046" s="1"/>
      <c r="B3046" s="243"/>
      <c r="C3046" s="10"/>
      <c r="D3046" s="244"/>
      <c r="E3046" s="244"/>
      <c r="F3046" s="9"/>
    </row>
    <row r="3047" spans="1:6" x14ac:dyDescent="0.25">
      <c r="A3047" s="1"/>
      <c r="B3047" s="243"/>
      <c r="C3047" s="10"/>
      <c r="D3047" s="244"/>
      <c r="E3047" s="244"/>
      <c r="F3047" s="9"/>
    </row>
    <row r="3048" spans="1:6" x14ac:dyDescent="0.25">
      <c r="A3048" s="1"/>
      <c r="B3048" s="243"/>
      <c r="C3048" s="10"/>
      <c r="D3048" s="244"/>
      <c r="E3048" s="244"/>
      <c r="F3048" s="9"/>
    </row>
    <row r="3049" spans="1:6" x14ac:dyDescent="0.25">
      <c r="A3049" s="1"/>
      <c r="B3049" s="243"/>
      <c r="C3049" s="10"/>
      <c r="D3049" s="244"/>
      <c r="E3049" s="244"/>
      <c r="F3049" s="9"/>
    </row>
    <row r="3050" spans="1:6" x14ac:dyDescent="0.25">
      <c r="A3050" s="1"/>
      <c r="B3050" s="243"/>
      <c r="C3050" s="10"/>
      <c r="D3050" s="244"/>
      <c r="E3050" s="244"/>
      <c r="F3050" s="9"/>
    </row>
    <row r="3051" spans="1:6" x14ac:dyDescent="0.25">
      <c r="A3051" s="1"/>
      <c r="B3051" s="243"/>
      <c r="C3051" s="10"/>
      <c r="D3051" s="244"/>
      <c r="E3051" s="244"/>
      <c r="F3051" s="9"/>
    </row>
    <row r="3052" spans="1:6" x14ac:dyDescent="0.25">
      <c r="A3052" s="1"/>
      <c r="B3052" s="243"/>
      <c r="C3052" s="10"/>
      <c r="D3052" s="244"/>
      <c r="E3052" s="244"/>
      <c r="F3052" s="9"/>
    </row>
    <row r="3053" spans="1:6" x14ac:dyDescent="0.25">
      <c r="A3053" s="1"/>
      <c r="B3053" s="243"/>
      <c r="C3053" s="10"/>
      <c r="D3053" s="244"/>
      <c r="E3053" s="244"/>
      <c r="F3053" s="9"/>
    </row>
    <row r="3054" spans="1:6" x14ac:dyDescent="0.25">
      <c r="A3054" s="1"/>
      <c r="B3054" s="243"/>
      <c r="C3054" s="10"/>
      <c r="D3054" s="244"/>
      <c r="E3054" s="244"/>
      <c r="F3054" s="9"/>
    </row>
    <row r="3055" spans="1:6" x14ac:dyDescent="0.25">
      <c r="A3055" s="1"/>
      <c r="B3055" s="243"/>
      <c r="C3055" s="10"/>
      <c r="D3055" s="244"/>
      <c r="E3055" s="244"/>
      <c r="F3055" s="9"/>
    </row>
    <row r="3056" spans="1:6" x14ac:dyDescent="0.25">
      <c r="A3056" s="1"/>
      <c r="B3056" s="243"/>
      <c r="C3056" s="10"/>
      <c r="D3056" s="244"/>
      <c r="E3056" s="244"/>
      <c r="F3056" s="9"/>
    </row>
    <row r="3057" spans="1:6" x14ac:dyDescent="0.25">
      <c r="A3057" s="1"/>
      <c r="B3057" s="243"/>
      <c r="C3057" s="10"/>
      <c r="D3057" s="244"/>
      <c r="E3057" s="244"/>
      <c r="F3057" s="9"/>
    </row>
    <row r="3058" spans="1:6" x14ac:dyDescent="0.25">
      <c r="A3058" s="1"/>
      <c r="B3058" s="243"/>
      <c r="C3058" s="10"/>
      <c r="D3058" s="244"/>
      <c r="E3058" s="244"/>
      <c r="F3058" s="9"/>
    </row>
    <row r="3059" spans="1:6" x14ac:dyDescent="0.25">
      <c r="A3059" s="1"/>
      <c r="B3059" s="243"/>
      <c r="C3059" s="10"/>
      <c r="D3059" s="244"/>
      <c r="E3059" s="244"/>
      <c r="F3059" s="9"/>
    </row>
    <row r="3060" spans="1:6" x14ac:dyDescent="0.25">
      <c r="A3060" s="1"/>
      <c r="B3060" s="243"/>
      <c r="C3060" s="10"/>
      <c r="D3060" s="244"/>
      <c r="E3060" s="244"/>
      <c r="F3060" s="9"/>
    </row>
    <row r="3061" spans="1:6" x14ac:dyDescent="0.25">
      <c r="A3061" s="1"/>
      <c r="B3061" s="243"/>
      <c r="C3061" s="10"/>
      <c r="D3061" s="244"/>
      <c r="E3061" s="244"/>
      <c r="F3061" s="9"/>
    </row>
    <row r="3062" spans="1:6" x14ac:dyDescent="0.25">
      <c r="A3062" s="1"/>
      <c r="B3062" s="243"/>
      <c r="C3062" s="10"/>
      <c r="D3062" s="244"/>
      <c r="E3062" s="244"/>
      <c r="F3062" s="9"/>
    </row>
    <row r="3063" spans="1:6" x14ac:dyDescent="0.25">
      <c r="A3063" s="1"/>
      <c r="B3063" s="243"/>
      <c r="C3063" s="10"/>
      <c r="D3063" s="244"/>
      <c r="E3063" s="244"/>
      <c r="F3063" s="9"/>
    </row>
    <row r="3064" spans="1:6" x14ac:dyDescent="0.25">
      <c r="A3064" s="1"/>
      <c r="B3064" s="243"/>
      <c r="C3064" s="10"/>
      <c r="D3064" s="244"/>
      <c r="E3064" s="244"/>
      <c r="F3064" s="9"/>
    </row>
    <row r="3065" spans="1:6" x14ac:dyDescent="0.25">
      <c r="A3065" s="1"/>
      <c r="B3065" s="243"/>
      <c r="C3065" s="10"/>
      <c r="D3065" s="244"/>
      <c r="E3065" s="244"/>
      <c r="F3065" s="9"/>
    </row>
    <row r="3066" spans="1:6" x14ac:dyDescent="0.25">
      <c r="A3066" s="1"/>
      <c r="B3066" s="243"/>
      <c r="C3066" s="10"/>
      <c r="D3066" s="244"/>
      <c r="E3066" s="244"/>
      <c r="F3066" s="9"/>
    </row>
    <row r="3067" spans="1:6" x14ac:dyDescent="0.25">
      <c r="A3067" s="1"/>
      <c r="B3067" s="243"/>
      <c r="C3067" s="10"/>
      <c r="D3067" s="244"/>
      <c r="E3067" s="244"/>
      <c r="F3067" s="9"/>
    </row>
    <row r="3068" spans="1:6" x14ac:dyDescent="0.25">
      <c r="A3068" s="1"/>
      <c r="B3068" s="243"/>
      <c r="C3068" s="10"/>
      <c r="D3068" s="244"/>
      <c r="E3068" s="244"/>
      <c r="F3068" s="9"/>
    </row>
    <row r="3069" spans="1:6" x14ac:dyDescent="0.25">
      <c r="A3069" s="1"/>
      <c r="B3069" s="243"/>
      <c r="C3069" s="10"/>
      <c r="D3069" s="244"/>
      <c r="E3069" s="244"/>
      <c r="F3069" s="9"/>
    </row>
    <row r="3070" spans="1:6" x14ac:dyDescent="0.25">
      <c r="A3070" s="1"/>
      <c r="B3070" s="243"/>
      <c r="C3070" s="10"/>
      <c r="D3070" s="244"/>
      <c r="E3070" s="244"/>
      <c r="F3070" s="9"/>
    </row>
    <row r="3071" spans="1:6" x14ac:dyDescent="0.25">
      <c r="A3071" s="1"/>
      <c r="B3071" s="243"/>
      <c r="C3071" s="10"/>
      <c r="D3071" s="244"/>
      <c r="E3071" s="244"/>
      <c r="F3071" s="9"/>
    </row>
    <row r="3072" spans="1:6" x14ac:dyDescent="0.25">
      <c r="A3072" s="1"/>
      <c r="B3072" s="243"/>
      <c r="C3072" s="10"/>
      <c r="D3072" s="244"/>
      <c r="E3072" s="244"/>
      <c r="F3072" s="9"/>
    </row>
    <row r="3073" spans="1:6" x14ac:dyDescent="0.25">
      <c r="A3073" s="1"/>
      <c r="B3073" s="243"/>
      <c r="C3073" s="10"/>
      <c r="D3073" s="244"/>
      <c r="E3073" s="244"/>
      <c r="F3073" s="9"/>
    </row>
    <row r="3074" spans="1:6" x14ac:dyDescent="0.25">
      <c r="A3074" s="1"/>
      <c r="B3074" s="243"/>
      <c r="C3074" s="10"/>
      <c r="D3074" s="244"/>
      <c r="E3074" s="244"/>
      <c r="F3074" s="9"/>
    </row>
    <row r="3075" spans="1:6" x14ac:dyDescent="0.25">
      <c r="A3075" s="1"/>
      <c r="B3075" s="243"/>
      <c r="C3075" s="10"/>
      <c r="D3075" s="244"/>
      <c r="E3075" s="244"/>
      <c r="F3075" s="9"/>
    </row>
    <row r="3076" spans="1:6" x14ac:dyDescent="0.25">
      <c r="A3076" s="1"/>
      <c r="B3076" s="243"/>
      <c r="C3076" s="10"/>
      <c r="D3076" s="244"/>
      <c r="E3076" s="244"/>
      <c r="F3076" s="9"/>
    </row>
    <row r="3077" spans="1:6" x14ac:dyDescent="0.25">
      <c r="A3077" s="1"/>
      <c r="B3077" s="243"/>
      <c r="C3077" s="10"/>
      <c r="D3077" s="244"/>
      <c r="E3077" s="244"/>
      <c r="F3077" s="9"/>
    </row>
    <row r="3078" spans="1:6" x14ac:dyDescent="0.25">
      <c r="A3078" s="1"/>
      <c r="B3078" s="243"/>
      <c r="C3078" s="10"/>
      <c r="D3078" s="244"/>
      <c r="E3078" s="244"/>
      <c r="F3078" s="9"/>
    </row>
    <row r="3079" spans="1:6" x14ac:dyDescent="0.25">
      <c r="A3079" s="1"/>
      <c r="B3079" s="243"/>
      <c r="C3079" s="10"/>
      <c r="D3079" s="244"/>
      <c r="E3079" s="244"/>
      <c r="F3079" s="9"/>
    </row>
    <row r="3080" spans="1:6" x14ac:dyDescent="0.25">
      <c r="A3080" s="1"/>
      <c r="B3080" s="243"/>
      <c r="C3080" s="10"/>
      <c r="D3080" s="244"/>
      <c r="E3080" s="244"/>
      <c r="F3080" s="9"/>
    </row>
    <row r="3081" spans="1:6" x14ac:dyDescent="0.25">
      <c r="A3081" s="1"/>
      <c r="B3081" s="243"/>
      <c r="C3081" s="10"/>
      <c r="D3081" s="244"/>
      <c r="E3081" s="244"/>
      <c r="F3081" s="9"/>
    </row>
    <row r="3082" spans="1:6" x14ac:dyDescent="0.25">
      <c r="A3082" s="1"/>
      <c r="B3082" s="243"/>
      <c r="C3082" s="10"/>
      <c r="D3082" s="244"/>
      <c r="E3082" s="244"/>
      <c r="F3082" s="9"/>
    </row>
    <row r="3083" spans="1:6" x14ac:dyDescent="0.25">
      <c r="A3083" s="1"/>
      <c r="B3083" s="243"/>
      <c r="C3083" s="10"/>
      <c r="D3083" s="244"/>
      <c r="E3083" s="244"/>
      <c r="F3083" s="9"/>
    </row>
    <row r="3084" spans="1:6" x14ac:dyDescent="0.25">
      <c r="A3084" s="1"/>
      <c r="B3084" s="243"/>
      <c r="C3084" s="10"/>
      <c r="D3084" s="244"/>
      <c r="E3084" s="244"/>
      <c r="F3084" s="9"/>
    </row>
    <row r="3085" spans="1:6" x14ac:dyDescent="0.25">
      <c r="A3085" s="1"/>
      <c r="B3085" s="243"/>
      <c r="C3085" s="10"/>
      <c r="D3085" s="244"/>
      <c r="E3085" s="244"/>
      <c r="F3085" s="9"/>
    </row>
    <row r="3086" spans="1:6" x14ac:dyDescent="0.25">
      <c r="A3086" s="1"/>
      <c r="B3086" s="243"/>
      <c r="C3086" s="10"/>
      <c r="D3086" s="244"/>
      <c r="E3086" s="244"/>
      <c r="F3086" s="9"/>
    </row>
    <row r="3087" spans="1:6" x14ac:dyDescent="0.25">
      <c r="A3087" s="1"/>
      <c r="B3087" s="243"/>
      <c r="C3087" s="10"/>
      <c r="D3087" s="244"/>
      <c r="E3087" s="244"/>
      <c r="F3087" s="9"/>
    </row>
    <row r="3088" spans="1:6" x14ac:dyDescent="0.25">
      <c r="A3088" s="1"/>
      <c r="B3088" s="243"/>
      <c r="C3088" s="10"/>
      <c r="D3088" s="244"/>
      <c r="E3088" s="244"/>
      <c r="F3088" s="9"/>
    </row>
    <row r="3089" spans="1:6" x14ac:dyDescent="0.25">
      <c r="A3089" s="1"/>
      <c r="B3089" s="243"/>
      <c r="C3089" s="10"/>
      <c r="D3089" s="244"/>
      <c r="E3089" s="244"/>
      <c r="F3089" s="9"/>
    </row>
    <row r="3090" spans="1:6" x14ac:dyDescent="0.25">
      <c r="A3090" s="1"/>
      <c r="B3090" s="243"/>
      <c r="C3090" s="10"/>
      <c r="D3090" s="244"/>
      <c r="E3090" s="244"/>
      <c r="F3090" s="9"/>
    </row>
    <row r="3091" spans="1:6" x14ac:dyDescent="0.25">
      <c r="A3091" s="1"/>
      <c r="B3091" s="243"/>
      <c r="C3091" s="10"/>
      <c r="D3091" s="244"/>
      <c r="E3091" s="244"/>
      <c r="F3091" s="9"/>
    </row>
    <row r="3092" spans="1:6" x14ac:dyDescent="0.25">
      <c r="A3092" s="1"/>
      <c r="B3092" s="243"/>
      <c r="C3092" s="10"/>
      <c r="D3092" s="244"/>
      <c r="E3092" s="244"/>
      <c r="F3092" s="9"/>
    </row>
    <row r="3093" spans="1:6" x14ac:dyDescent="0.25">
      <c r="A3093" s="1"/>
      <c r="B3093" s="243"/>
      <c r="C3093" s="10"/>
      <c r="D3093" s="244"/>
      <c r="E3093" s="244"/>
      <c r="F3093" s="9"/>
    </row>
    <row r="3094" spans="1:6" x14ac:dyDescent="0.25">
      <c r="A3094" s="1"/>
      <c r="B3094" s="243"/>
      <c r="C3094" s="10"/>
      <c r="D3094" s="244"/>
      <c r="E3094" s="244"/>
      <c r="F3094" s="9"/>
    </row>
    <row r="3095" spans="1:6" x14ac:dyDescent="0.25">
      <c r="A3095" s="1"/>
      <c r="B3095" s="243"/>
      <c r="C3095" s="10"/>
      <c r="D3095" s="244"/>
      <c r="E3095" s="244"/>
      <c r="F3095" s="9"/>
    </row>
    <row r="3096" spans="1:6" x14ac:dyDescent="0.25">
      <c r="A3096" s="1"/>
      <c r="B3096" s="243"/>
      <c r="C3096" s="10"/>
      <c r="D3096" s="244"/>
      <c r="E3096" s="244"/>
      <c r="F3096" s="9"/>
    </row>
    <row r="3097" spans="1:6" x14ac:dyDescent="0.25">
      <c r="A3097" s="1"/>
      <c r="B3097" s="243"/>
      <c r="C3097" s="10"/>
      <c r="D3097" s="244"/>
      <c r="E3097" s="244"/>
      <c r="F3097" s="9"/>
    </row>
    <row r="3098" spans="1:6" x14ac:dyDescent="0.25">
      <c r="A3098" s="1"/>
      <c r="B3098" s="243"/>
      <c r="C3098" s="10"/>
      <c r="D3098" s="244"/>
      <c r="E3098" s="244"/>
      <c r="F3098" s="9"/>
    </row>
    <row r="3099" spans="1:6" x14ac:dyDescent="0.25">
      <c r="A3099" s="1"/>
      <c r="B3099" s="243"/>
      <c r="C3099" s="10"/>
      <c r="D3099" s="244"/>
      <c r="E3099" s="244"/>
      <c r="F3099" s="9"/>
    </row>
    <row r="3100" spans="1:6" x14ac:dyDescent="0.25">
      <c r="A3100" s="1"/>
      <c r="B3100" s="243"/>
      <c r="C3100" s="10"/>
      <c r="D3100" s="244"/>
      <c r="E3100" s="244"/>
      <c r="F3100" s="9"/>
    </row>
    <row r="3101" spans="1:6" x14ac:dyDescent="0.25">
      <c r="A3101" s="1"/>
      <c r="B3101" s="243"/>
      <c r="C3101" s="10"/>
      <c r="D3101" s="244"/>
      <c r="E3101" s="244"/>
      <c r="F3101" s="9"/>
    </row>
    <row r="3102" spans="1:6" x14ac:dyDescent="0.25">
      <c r="A3102" s="1"/>
      <c r="B3102" s="243"/>
      <c r="C3102" s="10"/>
      <c r="D3102" s="244"/>
      <c r="E3102" s="244"/>
      <c r="F3102" s="9"/>
    </row>
    <row r="3103" spans="1:6" x14ac:dyDescent="0.25">
      <c r="A3103" s="1"/>
      <c r="B3103" s="243"/>
      <c r="C3103" s="10"/>
      <c r="D3103" s="244"/>
      <c r="E3103" s="244"/>
      <c r="F3103" s="9"/>
    </row>
    <row r="3104" spans="1:6" x14ac:dyDescent="0.25">
      <c r="A3104" s="1"/>
      <c r="B3104" s="243"/>
      <c r="C3104" s="10"/>
      <c r="D3104" s="244"/>
      <c r="E3104" s="244"/>
      <c r="F3104" s="9"/>
    </row>
    <row r="3105" spans="1:6" x14ac:dyDescent="0.25">
      <c r="A3105" s="1"/>
      <c r="B3105" s="243"/>
      <c r="C3105" s="10"/>
      <c r="D3105" s="244"/>
      <c r="E3105" s="244"/>
      <c r="F3105" s="9"/>
    </row>
    <row r="3106" spans="1:6" x14ac:dyDescent="0.25">
      <c r="A3106" s="1"/>
      <c r="B3106" s="243"/>
      <c r="C3106" s="10"/>
      <c r="D3106" s="244"/>
      <c r="E3106" s="244"/>
      <c r="F3106" s="9"/>
    </row>
    <row r="3107" spans="1:6" x14ac:dyDescent="0.25">
      <c r="A3107" s="1"/>
      <c r="B3107" s="243"/>
      <c r="C3107" s="10"/>
      <c r="D3107" s="244"/>
      <c r="E3107" s="244"/>
      <c r="F3107" s="9"/>
    </row>
    <row r="3108" spans="1:6" x14ac:dyDescent="0.25">
      <c r="A3108" s="1"/>
      <c r="B3108" s="243"/>
      <c r="C3108" s="10"/>
      <c r="D3108" s="244"/>
      <c r="E3108" s="244"/>
      <c r="F3108" s="9"/>
    </row>
    <row r="3109" spans="1:6" x14ac:dyDescent="0.25">
      <c r="A3109" s="1"/>
      <c r="B3109" s="243"/>
      <c r="C3109" s="10"/>
      <c r="D3109" s="244"/>
      <c r="E3109" s="244"/>
      <c r="F3109" s="9"/>
    </row>
    <row r="3110" spans="1:6" x14ac:dyDescent="0.25">
      <c r="A3110" s="1"/>
      <c r="B3110" s="243"/>
      <c r="C3110" s="10"/>
      <c r="D3110" s="244"/>
      <c r="E3110" s="244"/>
      <c r="F3110" s="9"/>
    </row>
    <row r="3111" spans="1:6" x14ac:dyDescent="0.25">
      <c r="A3111" s="1"/>
      <c r="B3111" s="243"/>
      <c r="C3111" s="10"/>
      <c r="D3111" s="244"/>
      <c r="E3111" s="244"/>
      <c r="F3111" s="9"/>
    </row>
    <row r="3112" spans="1:6" x14ac:dyDescent="0.25">
      <c r="A3112" s="1"/>
      <c r="B3112" s="243"/>
      <c r="C3112" s="10"/>
      <c r="D3112" s="244"/>
      <c r="E3112" s="244"/>
      <c r="F3112" s="9"/>
    </row>
    <row r="3113" spans="1:6" x14ac:dyDescent="0.25">
      <c r="A3113" s="1"/>
      <c r="B3113" s="243"/>
      <c r="C3113" s="10"/>
      <c r="D3113" s="244"/>
      <c r="E3113" s="244"/>
      <c r="F3113" s="9"/>
    </row>
    <row r="3114" spans="1:6" x14ac:dyDescent="0.25">
      <c r="A3114" s="1"/>
      <c r="B3114" s="243"/>
      <c r="C3114" s="10"/>
      <c r="D3114" s="244"/>
      <c r="E3114" s="244"/>
      <c r="F3114" s="9"/>
    </row>
    <row r="3115" spans="1:6" x14ac:dyDescent="0.25">
      <c r="A3115" s="1"/>
      <c r="B3115" s="243"/>
      <c r="C3115" s="10"/>
      <c r="D3115" s="244"/>
      <c r="E3115" s="244"/>
      <c r="F3115" s="9"/>
    </row>
    <row r="3116" spans="1:6" x14ac:dyDescent="0.25">
      <c r="A3116" s="1"/>
      <c r="B3116" s="243"/>
      <c r="C3116" s="10"/>
      <c r="D3116" s="244"/>
      <c r="E3116" s="244"/>
      <c r="F3116" s="9"/>
    </row>
    <row r="3117" spans="1:6" x14ac:dyDescent="0.25">
      <c r="A3117" s="1"/>
      <c r="B3117" s="243"/>
      <c r="C3117" s="10"/>
      <c r="D3117" s="244"/>
      <c r="E3117" s="244"/>
      <c r="F3117" s="9"/>
    </row>
    <row r="3118" spans="1:6" x14ac:dyDescent="0.25">
      <c r="A3118" s="1"/>
      <c r="B3118" s="243"/>
      <c r="C3118" s="10"/>
      <c r="D3118" s="244"/>
      <c r="E3118" s="244"/>
      <c r="F3118" s="9"/>
    </row>
    <row r="3119" spans="1:6" x14ac:dyDescent="0.25">
      <c r="A3119" s="1"/>
      <c r="B3119" s="243"/>
      <c r="C3119" s="10"/>
      <c r="D3119" s="244"/>
      <c r="E3119" s="244"/>
      <c r="F3119" s="9"/>
    </row>
    <row r="3120" spans="1:6" x14ac:dyDescent="0.25">
      <c r="A3120" s="1"/>
      <c r="B3120" s="243"/>
      <c r="C3120" s="10"/>
      <c r="D3120" s="244"/>
      <c r="E3120" s="244"/>
      <c r="F3120" s="9"/>
    </row>
    <row r="3121" spans="1:6" x14ac:dyDescent="0.25">
      <c r="A3121" s="1"/>
      <c r="B3121" s="243"/>
      <c r="C3121" s="10"/>
      <c r="D3121" s="244"/>
      <c r="E3121" s="244"/>
      <c r="F3121" s="9"/>
    </row>
    <row r="3122" spans="1:6" x14ac:dyDescent="0.25">
      <c r="A3122" s="1"/>
      <c r="B3122" s="243"/>
      <c r="C3122" s="10"/>
      <c r="D3122" s="244"/>
      <c r="E3122" s="244"/>
      <c r="F3122" s="9"/>
    </row>
    <row r="3123" spans="1:6" x14ac:dyDescent="0.25">
      <c r="A3123" s="1"/>
      <c r="B3123" s="243"/>
      <c r="C3123" s="10"/>
      <c r="D3123" s="244"/>
      <c r="E3123" s="244"/>
      <c r="F3123" s="9"/>
    </row>
    <row r="3124" spans="1:6" x14ac:dyDescent="0.25">
      <c r="A3124" s="1"/>
      <c r="B3124" s="243"/>
      <c r="C3124" s="10"/>
      <c r="D3124" s="244"/>
      <c r="E3124" s="244"/>
      <c r="F3124" s="9"/>
    </row>
    <row r="3125" spans="1:6" x14ac:dyDescent="0.25">
      <c r="A3125" s="1"/>
      <c r="B3125" s="243"/>
      <c r="C3125" s="10"/>
      <c r="D3125" s="244"/>
      <c r="E3125" s="244"/>
      <c r="F3125" s="9"/>
    </row>
    <row r="3126" spans="1:6" x14ac:dyDescent="0.25">
      <c r="A3126" s="1"/>
      <c r="B3126" s="243"/>
      <c r="C3126" s="10"/>
      <c r="D3126" s="244"/>
      <c r="E3126" s="244"/>
      <c r="F3126" s="9"/>
    </row>
    <row r="3127" spans="1:6" x14ac:dyDescent="0.25">
      <c r="A3127" s="1"/>
      <c r="B3127" s="243"/>
      <c r="C3127" s="10"/>
      <c r="D3127" s="244"/>
      <c r="E3127" s="244"/>
      <c r="F3127" s="9"/>
    </row>
    <row r="3128" spans="1:6" x14ac:dyDescent="0.25">
      <c r="A3128" s="1"/>
      <c r="B3128" s="243"/>
      <c r="C3128" s="10"/>
      <c r="D3128" s="244"/>
      <c r="E3128" s="244"/>
      <c r="F3128" s="9"/>
    </row>
    <row r="3129" spans="1:6" x14ac:dyDescent="0.25">
      <c r="A3129" s="1"/>
      <c r="B3129" s="243"/>
      <c r="C3129" s="10"/>
      <c r="D3129" s="244"/>
      <c r="E3129" s="244"/>
      <c r="F3129" s="9"/>
    </row>
    <row r="3130" spans="1:6" x14ac:dyDescent="0.25">
      <c r="A3130" s="1"/>
      <c r="B3130" s="243"/>
      <c r="C3130" s="10"/>
      <c r="D3130" s="244"/>
      <c r="E3130" s="244"/>
      <c r="F3130" s="9"/>
    </row>
    <row r="3131" spans="1:6" x14ac:dyDescent="0.25">
      <c r="A3131" s="1"/>
      <c r="B3131" s="243"/>
      <c r="C3131" s="10"/>
      <c r="D3131" s="244"/>
      <c r="E3131" s="244"/>
      <c r="F3131" s="9"/>
    </row>
    <row r="3132" spans="1:6" x14ac:dyDescent="0.25">
      <c r="A3132" s="1"/>
      <c r="B3132" s="243"/>
      <c r="C3132" s="10"/>
      <c r="D3132" s="244"/>
      <c r="E3132" s="244"/>
      <c r="F3132" s="9"/>
    </row>
    <row r="3133" spans="1:6" x14ac:dyDescent="0.25">
      <c r="A3133" s="1"/>
      <c r="B3133" s="243"/>
      <c r="C3133" s="10"/>
      <c r="D3133" s="244"/>
      <c r="E3133" s="244"/>
      <c r="F3133" s="9"/>
    </row>
    <row r="3134" spans="1:6" x14ac:dyDescent="0.25">
      <c r="A3134" s="1"/>
      <c r="B3134" s="243"/>
      <c r="C3134" s="10"/>
      <c r="D3134" s="244"/>
      <c r="E3134" s="244"/>
      <c r="F3134" s="9"/>
    </row>
    <row r="3135" spans="1:6" x14ac:dyDescent="0.25">
      <c r="A3135" s="1"/>
      <c r="B3135" s="243"/>
      <c r="C3135" s="10"/>
      <c r="D3135" s="244"/>
      <c r="E3135" s="244"/>
      <c r="F3135" s="9"/>
    </row>
    <row r="3136" spans="1:6" x14ac:dyDescent="0.25">
      <c r="A3136" s="1"/>
      <c r="B3136" s="243"/>
      <c r="C3136" s="10"/>
      <c r="D3136" s="244"/>
      <c r="E3136" s="244"/>
      <c r="F3136" s="9"/>
    </row>
    <row r="3137" spans="1:6" x14ac:dyDescent="0.25">
      <c r="A3137" s="1"/>
      <c r="B3137" s="243"/>
      <c r="C3137" s="10"/>
      <c r="D3137" s="244"/>
      <c r="E3137" s="244"/>
      <c r="F3137" s="9"/>
    </row>
    <row r="3138" spans="1:6" x14ac:dyDescent="0.25">
      <c r="A3138" s="1"/>
      <c r="B3138" s="243"/>
      <c r="C3138" s="10"/>
      <c r="D3138" s="244"/>
      <c r="E3138" s="244"/>
      <c r="F3138" s="9"/>
    </row>
    <row r="3139" spans="1:6" x14ac:dyDescent="0.25">
      <c r="A3139" s="1"/>
      <c r="B3139" s="243"/>
      <c r="C3139" s="10"/>
      <c r="D3139" s="244"/>
      <c r="E3139" s="244"/>
      <c r="F3139" s="9"/>
    </row>
    <row r="3140" spans="1:6" x14ac:dyDescent="0.25">
      <c r="A3140" s="1"/>
      <c r="B3140" s="243"/>
      <c r="C3140" s="10"/>
      <c r="D3140" s="244"/>
      <c r="E3140" s="244"/>
      <c r="F3140" s="9"/>
    </row>
    <row r="3141" spans="1:6" x14ac:dyDescent="0.25">
      <c r="A3141" s="1"/>
      <c r="B3141" s="243"/>
      <c r="C3141" s="10"/>
      <c r="D3141" s="244"/>
      <c r="E3141" s="244"/>
      <c r="F3141" s="9"/>
    </row>
    <row r="3142" spans="1:6" x14ac:dyDescent="0.25">
      <c r="A3142" s="1"/>
      <c r="B3142" s="243"/>
      <c r="C3142" s="10"/>
      <c r="D3142" s="244"/>
      <c r="E3142" s="244"/>
      <c r="F3142" s="9"/>
    </row>
    <row r="3143" spans="1:6" x14ac:dyDescent="0.25">
      <c r="A3143" s="1"/>
      <c r="B3143" s="243"/>
      <c r="C3143" s="10"/>
      <c r="D3143" s="244"/>
      <c r="E3143" s="244"/>
      <c r="F3143" s="9"/>
    </row>
    <row r="3144" spans="1:6" x14ac:dyDescent="0.25">
      <c r="A3144" s="1"/>
      <c r="B3144" s="243"/>
      <c r="C3144" s="10"/>
      <c r="D3144" s="244"/>
      <c r="E3144" s="244"/>
      <c r="F3144" s="9"/>
    </row>
    <row r="3145" spans="1:6" x14ac:dyDescent="0.25">
      <c r="A3145" s="1"/>
      <c r="B3145" s="243"/>
      <c r="C3145" s="10"/>
      <c r="D3145" s="244"/>
      <c r="E3145" s="244"/>
      <c r="F3145" s="9"/>
    </row>
    <row r="3146" spans="1:6" x14ac:dyDescent="0.25">
      <c r="A3146" s="1"/>
      <c r="B3146" s="243"/>
      <c r="C3146" s="10"/>
      <c r="D3146" s="244"/>
      <c r="E3146" s="244"/>
      <c r="F3146" s="9"/>
    </row>
    <row r="3147" spans="1:6" x14ac:dyDescent="0.25">
      <c r="A3147" s="1"/>
      <c r="B3147" s="243"/>
      <c r="C3147" s="10"/>
      <c r="D3147" s="244"/>
      <c r="E3147" s="244"/>
      <c r="F3147" s="9"/>
    </row>
    <row r="3148" spans="1:6" x14ac:dyDescent="0.25">
      <c r="A3148" s="1"/>
      <c r="B3148" s="243"/>
      <c r="C3148" s="10"/>
      <c r="D3148" s="244"/>
      <c r="E3148" s="244"/>
      <c r="F3148" s="9"/>
    </row>
    <row r="3149" spans="1:6" x14ac:dyDescent="0.25">
      <c r="A3149" s="1"/>
      <c r="B3149" s="243"/>
      <c r="C3149" s="10"/>
      <c r="D3149" s="244"/>
      <c r="E3149" s="244"/>
      <c r="F3149" s="9"/>
    </row>
    <row r="3150" spans="1:6" x14ac:dyDescent="0.25">
      <c r="A3150" s="1"/>
      <c r="B3150" s="243"/>
      <c r="C3150" s="10"/>
      <c r="D3150" s="244"/>
      <c r="E3150" s="244"/>
      <c r="F3150" s="9"/>
    </row>
    <row r="3151" spans="1:6" x14ac:dyDescent="0.25">
      <c r="A3151" s="1"/>
      <c r="B3151" s="243"/>
      <c r="C3151" s="10"/>
      <c r="D3151" s="244"/>
      <c r="E3151" s="244"/>
      <c r="F3151" s="9"/>
    </row>
    <row r="3152" spans="1:6" x14ac:dyDescent="0.25">
      <c r="A3152" s="1"/>
      <c r="B3152" s="243"/>
      <c r="C3152" s="10"/>
      <c r="D3152" s="244"/>
      <c r="E3152" s="244"/>
      <c r="F3152" s="9"/>
    </row>
    <row r="3153" spans="1:6" x14ac:dyDescent="0.25">
      <c r="A3153" s="1"/>
      <c r="B3153" s="243"/>
      <c r="C3153" s="10"/>
      <c r="D3153" s="244"/>
      <c r="E3153" s="244"/>
      <c r="F3153" s="9"/>
    </row>
    <row r="3154" spans="1:6" x14ac:dyDescent="0.25">
      <c r="A3154" s="1"/>
      <c r="B3154" s="243"/>
      <c r="C3154" s="10"/>
      <c r="D3154" s="244"/>
      <c r="E3154" s="244"/>
      <c r="F3154" s="9"/>
    </row>
    <row r="3155" spans="1:6" x14ac:dyDescent="0.25">
      <c r="A3155" s="1"/>
      <c r="B3155" s="243"/>
      <c r="C3155" s="10"/>
      <c r="D3155" s="244"/>
      <c r="E3155" s="244"/>
      <c r="F3155" s="9"/>
    </row>
    <row r="3156" spans="1:6" x14ac:dyDescent="0.25">
      <c r="A3156" s="1"/>
      <c r="B3156" s="243"/>
      <c r="C3156" s="10"/>
      <c r="D3156" s="244"/>
      <c r="E3156" s="244"/>
      <c r="F3156" s="9"/>
    </row>
    <row r="3157" spans="1:6" x14ac:dyDescent="0.25">
      <c r="A3157" s="1"/>
      <c r="B3157" s="243"/>
      <c r="C3157" s="10"/>
      <c r="D3157" s="244"/>
      <c r="E3157" s="244"/>
      <c r="F3157" s="9"/>
    </row>
    <row r="3158" spans="1:6" x14ac:dyDescent="0.25">
      <c r="A3158" s="1"/>
      <c r="B3158" s="243"/>
      <c r="C3158" s="10"/>
      <c r="D3158" s="244"/>
      <c r="E3158" s="244"/>
      <c r="F3158" s="9"/>
    </row>
    <row r="3159" spans="1:6" x14ac:dyDescent="0.25">
      <c r="A3159" s="1"/>
      <c r="B3159" s="243"/>
      <c r="C3159" s="10"/>
      <c r="D3159" s="244"/>
      <c r="E3159" s="244"/>
      <c r="F3159" s="9"/>
    </row>
    <row r="3160" spans="1:6" x14ac:dyDescent="0.25">
      <c r="A3160" s="1"/>
      <c r="B3160" s="243"/>
      <c r="C3160" s="10"/>
      <c r="D3160" s="244"/>
      <c r="E3160" s="244"/>
      <c r="F3160" s="9"/>
    </row>
    <row r="3161" spans="1:6" x14ac:dyDescent="0.25">
      <c r="A3161" s="1"/>
      <c r="B3161" s="243"/>
      <c r="C3161" s="10"/>
      <c r="D3161" s="244"/>
      <c r="E3161" s="244"/>
      <c r="F3161" s="9"/>
    </row>
    <row r="3162" spans="1:6" x14ac:dyDescent="0.25">
      <c r="A3162" s="1"/>
      <c r="B3162" s="243"/>
      <c r="C3162" s="10"/>
      <c r="D3162" s="244"/>
      <c r="E3162" s="244"/>
      <c r="F3162" s="9"/>
    </row>
    <row r="3163" spans="1:6" x14ac:dyDescent="0.25">
      <c r="A3163" s="1"/>
      <c r="B3163" s="243"/>
      <c r="C3163" s="10"/>
      <c r="D3163" s="244"/>
      <c r="E3163" s="244"/>
      <c r="F3163" s="9"/>
    </row>
    <row r="3164" spans="1:6" x14ac:dyDescent="0.25">
      <c r="A3164" s="1"/>
      <c r="B3164" s="243"/>
      <c r="C3164" s="10"/>
      <c r="D3164" s="244"/>
      <c r="E3164" s="244"/>
      <c r="F3164" s="9"/>
    </row>
    <row r="3165" spans="1:6" x14ac:dyDescent="0.25">
      <c r="A3165" s="1"/>
      <c r="B3165" s="243"/>
      <c r="C3165" s="10"/>
      <c r="D3165" s="244"/>
      <c r="E3165" s="244"/>
      <c r="F3165" s="9"/>
    </row>
    <row r="3166" spans="1:6" x14ac:dyDescent="0.25">
      <c r="A3166" s="1"/>
      <c r="B3166" s="243"/>
      <c r="C3166" s="10"/>
      <c r="D3166" s="244"/>
      <c r="E3166" s="244"/>
      <c r="F3166" s="9"/>
    </row>
    <row r="3167" spans="1:6" x14ac:dyDescent="0.25">
      <c r="A3167" s="1"/>
      <c r="B3167" s="243"/>
      <c r="C3167" s="10"/>
      <c r="D3167" s="244"/>
      <c r="E3167" s="244"/>
      <c r="F3167" s="9"/>
    </row>
    <row r="3168" spans="1:6" x14ac:dyDescent="0.25">
      <c r="A3168" s="1"/>
      <c r="B3168" s="243"/>
      <c r="C3168" s="10"/>
      <c r="D3168" s="244"/>
      <c r="E3168" s="244"/>
      <c r="F3168" s="9"/>
    </row>
    <row r="3169" spans="1:6" x14ac:dyDescent="0.25">
      <c r="A3169" s="1"/>
      <c r="B3169" s="243"/>
      <c r="C3169" s="10"/>
      <c r="D3169" s="244"/>
      <c r="E3169" s="244"/>
      <c r="F3169" s="9"/>
    </row>
    <row r="3170" spans="1:6" x14ac:dyDescent="0.25">
      <c r="A3170" s="1"/>
      <c r="B3170" s="243"/>
      <c r="C3170" s="10"/>
      <c r="D3170" s="244"/>
      <c r="E3170" s="244"/>
      <c r="F3170" s="9"/>
    </row>
    <row r="3171" spans="1:6" x14ac:dyDescent="0.25">
      <c r="A3171" s="1"/>
      <c r="B3171" s="243"/>
      <c r="C3171" s="10"/>
      <c r="D3171" s="244"/>
      <c r="E3171" s="244"/>
      <c r="F3171" s="9"/>
    </row>
    <row r="3172" spans="1:6" x14ac:dyDescent="0.25">
      <c r="A3172" s="1"/>
      <c r="B3172" s="243"/>
      <c r="C3172" s="10"/>
      <c r="D3172" s="244"/>
      <c r="E3172" s="244"/>
      <c r="F3172" s="9"/>
    </row>
    <row r="3173" spans="1:6" x14ac:dyDescent="0.25">
      <c r="A3173" s="1"/>
      <c r="B3173" s="243"/>
      <c r="C3173" s="10"/>
      <c r="D3173" s="244"/>
      <c r="E3173" s="244"/>
      <c r="F3173" s="9"/>
    </row>
    <row r="3174" spans="1:6" x14ac:dyDescent="0.25">
      <c r="A3174" s="1"/>
      <c r="B3174" s="243"/>
      <c r="C3174" s="10"/>
      <c r="D3174" s="244"/>
      <c r="E3174" s="244"/>
      <c r="F3174" s="9"/>
    </row>
    <row r="3175" spans="1:6" x14ac:dyDescent="0.25">
      <c r="A3175" s="1"/>
      <c r="B3175" s="243"/>
      <c r="C3175" s="10"/>
      <c r="D3175" s="244"/>
      <c r="E3175" s="244"/>
      <c r="F3175" s="9"/>
    </row>
    <row r="3176" spans="1:6" x14ac:dyDescent="0.25">
      <c r="A3176" s="1"/>
      <c r="B3176" s="243"/>
      <c r="C3176" s="10"/>
      <c r="D3176" s="244"/>
      <c r="E3176" s="244"/>
      <c r="F3176" s="9"/>
    </row>
    <row r="3177" spans="1:6" x14ac:dyDescent="0.25">
      <c r="A3177" s="1"/>
      <c r="B3177" s="243"/>
      <c r="C3177" s="10"/>
      <c r="D3177" s="244"/>
      <c r="E3177" s="244"/>
      <c r="F3177" s="9"/>
    </row>
    <row r="3178" spans="1:6" x14ac:dyDescent="0.25">
      <c r="A3178" s="1"/>
      <c r="B3178" s="243"/>
      <c r="C3178" s="10"/>
      <c r="D3178" s="244"/>
      <c r="E3178" s="244"/>
      <c r="F3178" s="9"/>
    </row>
    <row r="3179" spans="1:6" x14ac:dyDescent="0.25">
      <c r="A3179" s="1"/>
      <c r="B3179" s="243"/>
      <c r="C3179" s="10"/>
      <c r="D3179" s="244"/>
      <c r="E3179" s="244"/>
      <c r="F3179" s="9"/>
    </row>
    <row r="3180" spans="1:6" x14ac:dyDescent="0.25">
      <c r="A3180" s="1"/>
      <c r="B3180" s="243"/>
      <c r="C3180" s="10"/>
      <c r="D3180" s="244"/>
      <c r="E3180" s="244"/>
      <c r="F3180" s="9"/>
    </row>
    <row r="3181" spans="1:6" x14ac:dyDescent="0.25">
      <c r="A3181" s="1"/>
      <c r="B3181" s="243"/>
      <c r="C3181" s="10"/>
      <c r="D3181" s="244"/>
      <c r="E3181" s="244"/>
      <c r="F3181" s="9"/>
    </row>
    <row r="3182" spans="1:6" x14ac:dyDescent="0.25">
      <c r="A3182" s="1"/>
      <c r="B3182" s="243"/>
      <c r="C3182" s="10"/>
      <c r="D3182" s="244"/>
      <c r="E3182" s="244"/>
      <c r="F3182" s="9"/>
    </row>
    <row r="3183" spans="1:6" x14ac:dyDescent="0.25">
      <c r="A3183" s="1"/>
      <c r="B3183" s="243"/>
      <c r="C3183" s="10"/>
      <c r="D3183" s="244"/>
      <c r="E3183" s="244"/>
      <c r="F3183" s="9"/>
    </row>
    <row r="3184" spans="1:6" x14ac:dyDescent="0.25">
      <c r="A3184" s="1"/>
      <c r="B3184" s="243"/>
      <c r="C3184" s="10"/>
      <c r="D3184" s="244"/>
      <c r="E3184" s="244"/>
      <c r="F3184" s="9"/>
    </row>
    <row r="3185" spans="1:6" x14ac:dyDescent="0.25">
      <c r="A3185" s="1"/>
      <c r="B3185" s="243"/>
      <c r="C3185" s="10"/>
      <c r="D3185" s="244"/>
      <c r="E3185" s="244"/>
      <c r="F3185" s="9"/>
    </row>
    <row r="3186" spans="1:6" x14ac:dyDescent="0.25">
      <c r="A3186" s="1"/>
      <c r="B3186" s="243"/>
      <c r="C3186" s="10"/>
      <c r="D3186" s="244"/>
      <c r="E3186" s="244"/>
      <c r="F3186" s="9"/>
    </row>
    <row r="3187" spans="1:6" x14ac:dyDescent="0.25">
      <c r="A3187" s="1"/>
      <c r="B3187" s="243"/>
      <c r="C3187" s="10"/>
      <c r="D3187" s="244"/>
      <c r="E3187" s="244"/>
      <c r="F3187" s="9"/>
    </row>
    <row r="3188" spans="1:6" x14ac:dyDescent="0.25">
      <c r="A3188" s="1"/>
      <c r="B3188" s="243"/>
      <c r="C3188" s="10"/>
      <c r="D3188" s="244"/>
      <c r="E3188" s="244"/>
      <c r="F3188" s="9"/>
    </row>
    <row r="3189" spans="1:6" x14ac:dyDescent="0.25">
      <c r="A3189" s="1"/>
      <c r="B3189" s="243"/>
      <c r="C3189" s="10"/>
      <c r="D3189" s="244"/>
      <c r="E3189" s="244"/>
      <c r="F3189" s="9"/>
    </row>
    <row r="3190" spans="1:6" x14ac:dyDescent="0.25">
      <c r="A3190" s="1"/>
      <c r="B3190" s="243"/>
      <c r="C3190" s="10"/>
      <c r="D3190" s="244"/>
      <c r="E3190" s="244"/>
      <c r="F3190" s="9"/>
    </row>
    <row r="3191" spans="1:6" x14ac:dyDescent="0.25">
      <c r="A3191" s="1"/>
      <c r="B3191" s="243"/>
      <c r="C3191" s="10"/>
      <c r="D3191" s="244"/>
      <c r="E3191" s="244"/>
      <c r="F3191" s="9"/>
    </row>
    <row r="3192" spans="1:6" x14ac:dyDescent="0.25">
      <c r="A3192" s="1"/>
      <c r="B3192" s="243"/>
      <c r="C3192" s="10"/>
      <c r="D3192" s="244"/>
      <c r="E3192" s="244"/>
      <c r="F3192" s="9"/>
    </row>
    <row r="3193" spans="1:6" x14ac:dyDescent="0.25">
      <c r="A3193" s="1"/>
      <c r="B3193" s="243"/>
      <c r="C3193" s="10"/>
      <c r="D3193" s="244"/>
      <c r="E3193" s="244"/>
      <c r="F3193" s="9"/>
    </row>
    <row r="3194" spans="1:6" x14ac:dyDescent="0.25">
      <c r="A3194" s="1"/>
      <c r="B3194" s="243"/>
      <c r="C3194" s="10"/>
      <c r="D3194" s="244"/>
      <c r="E3194" s="244"/>
      <c r="F3194" s="9"/>
    </row>
    <row r="3195" spans="1:6" x14ac:dyDescent="0.25">
      <c r="A3195" s="1"/>
      <c r="B3195" s="243"/>
      <c r="C3195" s="10"/>
      <c r="D3195" s="244"/>
      <c r="E3195" s="244"/>
      <c r="F3195" s="9"/>
    </row>
    <row r="3196" spans="1:6" x14ac:dyDescent="0.25">
      <c r="A3196" s="1"/>
      <c r="B3196" s="243"/>
      <c r="C3196" s="10"/>
      <c r="D3196" s="244"/>
      <c r="E3196" s="244"/>
      <c r="F3196" s="9"/>
    </row>
    <row r="3197" spans="1:6" x14ac:dyDescent="0.25">
      <c r="A3197" s="1"/>
      <c r="B3197" s="243"/>
      <c r="C3197" s="10"/>
      <c r="D3197" s="244"/>
      <c r="E3197" s="244"/>
      <c r="F3197" s="9"/>
    </row>
    <row r="3198" spans="1:6" x14ac:dyDescent="0.25">
      <c r="A3198" s="1"/>
      <c r="B3198" s="243"/>
      <c r="C3198" s="10"/>
      <c r="D3198" s="244"/>
      <c r="E3198" s="244"/>
      <c r="F3198" s="9"/>
    </row>
    <row r="3199" spans="1:6" x14ac:dyDescent="0.25">
      <c r="A3199" s="1"/>
      <c r="B3199" s="243"/>
      <c r="C3199" s="10"/>
      <c r="D3199" s="244"/>
      <c r="E3199" s="244"/>
      <c r="F3199" s="9"/>
    </row>
    <row r="3200" spans="1:6" x14ac:dyDescent="0.25">
      <c r="A3200" s="1"/>
      <c r="B3200" s="243"/>
      <c r="C3200" s="10"/>
      <c r="D3200" s="244"/>
      <c r="E3200" s="244"/>
      <c r="F3200" s="9"/>
    </row>
    <row r="3201" spans="1:6" x14ac:dyDescent="0.25">
      <c r="A3201" s="1"/>
      <c r="B3201" s="243"/>
      <c r="C3201" s="10"/>
      <c r="D3201" s="244"/>
      <c r="E3201" s="244"/>
      <c r="F3201" s="9"/>
    </row>
    <row r="3202" spans="1:6" x14ac:dyDescent="0.25">
      <c r="A3202" s="1"/>
      <c r="B3202" s="243"/>
      <c r="C3202" s="10"/>
      <c r="D3202" s="244"/>
      <c r="E3202" s="244"/>
      <c r="F3202" s="9"/>
    </row>
    <row r="3203" spans="1:6" x14ac:dyDescent="0.25">
      <c r="A3203" s="1"/>
      <c r="B3203" s="243"/>
      <c r="C3203" s="10"/>
      <c r="D3203" s="244"/>
      <c r="E3203" s="244"/>
      <c r="F3203" s="9"/>
    </row>
    <row r="3204" spans="1:6" x14ac:dyDescent="0.25">
      <c r="A3204" s="1"/>
      <c r="B3204" s="243"/>
      <c r="C3204" s="10"/>
      <c r="D3204" s="244"/>
      <c r="E3204" s="244"/>
      <c r="F3204" s="9"/>
    </row>
    <row r="3205" spans="1:6" x14ac:dyDescent="0.25">
      <c r="A3205" s="1"/>
      <c r="B3205" s="243"/>
      <c r="C3205" s="10"/>
      <c r="D3205" s="244"/>
      <c r="E3205" s="244"/>
      <c r="F3205" s="9"/>
    </row>
    <row r="3206" spans="1:6" x14ac:dyDescent="0.25">
      <c r="A3206" s="1"/>
      <c r="B3206" s="243"/>
      <c r="C3206" s="10"/>
      <c r="D3206" s="244"/>
      <c r="E3206" s="244"/>
      <c r="F3206" s="9"/>
    </row>
    <row r="3207" spans="1:6" x14ac:dyDescent="0.25">
      <c r="A3207" s="1"/>
      <c r="B3207" s="243"/>
      <c r="C3207" s="10"/>
      <c r="D3207" s="244"/>
      <c r="E3207" s="244"/>
      <c r="F3207" s="9"/>
    </row>
    <row r="3208" spans="1:6" x14ac:dyDescent="0.25">
      <c r="A3208" s="1"/>
      <c r="B3208" s="243"/>
      <c r="C3208" s="10"/>
      <c r="D3208" s="244"/>
      <c r="E3208" s="244"/>
      <c r="F3208" s="9"/>
    </row>
    <row r="3209" spans="1:6" x14ac:dyDescent="0.25">
      <c r="A3209" s="1"/>
      <c r="B3209" s="243"/>
      <c r="C3209" s="10"/>
      <c r="D3209" s="244"/>
      <c r="E3209" s="244"/>
      <c r="F3209" s="9"/>
    </row>
    <row r="3210" spans="1:6" x14ac:dyDescent="0.25">
      <c r="A3210" s="1"/>
      <c r="B3210" s="243"/>
      <c r="C3210" s="10"/>
      <c r="D3210" s="244"/>
      <c r="E3210" s="244"/>
      <c r="F3210" s="9"/>
    </row>
    <row r="3211" spans="1:6" x14ac:dyDescent="0.25">
      <c r="A3211" s="1"/>
      <c r="B3211" s="243"/>
      <c r="C3211" s="10"/>
      <c r="D3211" s="244"/>
      <c r="E3211" s="244"/>
      <c r="F3211" s="9"/>
    </row>
    <row r="3212" spans="1:6" x14ac:dyDescent="0.25">
      <c r="A3212" s="1"/>
      <c r="B3212" s="243"/>
      <c r="C3212" s="10"/>
      <c r="D3212" s="244"/>
      <c r="E3212" s="244"/>
      <c r="F3212" s="9"/>
    </row>
    <row r="3213" spans="1:6" x14ac:dyDescent="0.25">
      <c r="A3213" s="1"/>
      <c r="B3213" s="243"/>
      <c r="C3213" s="10"/>
      <c r="D3213" s="244"/>
      <c r="E3213" s="244"/>
      <c r="F3213" s="9"/>
    </row>
    <row r="3214" spans="1:6" x14ac:dyDescent="0.25">
      <c r="A3214" s="1"/>
      <c r="B3214" s="243"/>
      <c r="C3214" s="10"/>
      <c r="D3214" s="244"/>
      <c r="E3214" s="244"/>
      <c r="F3214" s="9"/>
    </row>
    <row r="3215" spans="1:6" x14ac:dyDescent="0.25">
      <c r="A3215" s="1"/>
      <c r="B3215" s="243"/>
      <c r="C3215" s="10"/>
      <c r="D3215" s="244"/>
      <c r="E3215" s="244"/>
      <c r="F3215" s="9"/>
    </row>
    <row r="3216" spans="1:6" x14ac:dyDescent="0.25">
      <c r="A3216" s="1"/>
      <c r="B3216" s="243"/>
      <c r="C3216" s="10"/>
      <c r="D3216" s="244"/>
      <c r="E3216" s="244"/>
      <c r="F3216" s="9"/>
    </row>
    <row r="3217" spans="1:6" x14ac:dyDescent="0.25">
      <c r="A3217" s="1"/>
      <c r="B3217" s="243"/>
      <c r="C3217" s="10"/>
      <c r="D3217" s="244"/>
      <c r="E3217" s="244"/>
      <c r="F3217" s="9"/>
    </row>
    <row r="3218" spans="1:6" x14ac:dyDescent="0.25">
      <c r="A3218" s="1"/>
      <c r="B3218" s="243"/>
      <c r="C3218" s="10"/>
      <c r="D3218" s="244"/>
      <c r="E3218" s="244"/>
      <c r="F3218" s="9"/>
    </row>
    <row r="3219" spans="1:6" x14ac:dyDescent="0.25">
      <c r="A3219" s="1"/>
      <c r="B3219" s="243"/>
      <c r="C3219" s="10"/>
      <c r="D3219" s="244"/>
      <c r="E3219" s="244"/>
      <c r="F3219" s="9"/>
    </row>
    <row r="3220" spans="1:6" x14ac:dyDescent="0.25">
      <c r="A3220" s="1"/>
      <c r="B3220" s="243"/>
      <c r="C3220" s="10"/>
      <c r="D3220" s="244"/>
      <c r="E3220" s="244"/>
      <c r="F3220" s="9"/>
    </row>
    <row r="3221" spans="1:6" x14ac:dyDescent="0.25">
      <c r="A3221" s="1"/>
      <c r="B3221" s="243"/>
      <c r="C3221" s="10"/>
      <c r="D3221" s="244"/>
      <c r="E3221" s="244"/>
      <c r="F3221" s="9"/>
    </row>
    <row r="3222" spans="1:6" x14ac:dyDescent="0.25">
      <c r="A3222" s="1"/>
      <c r="B3222" s="243"/>
      <c r="C3222" s="10"/>
      <c r="D3222" s="244"/>
      <c r="E3222" s="244"/>
      <c r="F3222" s="9"/>
    </row>
    <row r="3223" spans="1:6" x14ac:dyDescent="0.25">
      <c r="A3223" s="1"/>
      <c r="B3223" s="243"/>
      <c r="C3223" s="10"/>
      <c r="D3223" s="244"/>
      <c r="E3223" s="244"/>
      <c r="F3223" s="9"/>
    </row>
    <row r="3224" spans="1:6" x14ac:dyDescent="0.25">
      <c r="A3224" s="1"/>
      <c r="B3224" s="243"/>
      <c r="C3224" s="10"/>
      <c r="D3224" s="244"/>
      <c r="E3224" s="244"/>
      <c r="F3224" s="9"/>
    </row>
    <row r="3225" spans="1:6" x14ac:dyDescent="0.25">
      <c r="A3225" s="1"/>
      <c r="B3225" s="243"/>
      <c r="C3225" s="10"/>
      <c r="D3225" s="244"/>
      <c r="E3225" s="244"/>
      <c r="F3225" s="9"/>
    </row>
    <row r="3226" spans="1:6" x14ac:dyDescent="0.25">
      <c r="A3226" s="1"/>
      <c r="B3226" s="243"/>
      <c r="C3226" s="10"/>
      <c r="D3226" s="244"/>
      <c r="E3226" s="244"/>
      <c r="F3226" s="9"/>
    </row>
    <row r="3227" spans="1:6" x14ac:dyDescent="0.25">
      <c r="A3227" s="1"/>
      <c r="B3227" s="243"/>
      <c r="C3227" s="10"/>
      <c r="D3227" s="244"/>
      <c r="E3227" s="244"/>
      <c r="F3227" s="9"/>
    </row>
    <row r="3228" spans="1:6" x14ac:dyDescent="0.25">
      <c r="A3228" s="1"/>
      <c r="B3228" s="243"/>
      <c r="C3228" s="10"/>
      <c r="D3228" s="244"/>
      <c r="E3228" s="244"/>
      <c r="F3228" s="9"/>
    </row>
    <row r="3229" spans="1:6" x14ac:dyDescent="0.25">
      <c r="A3229" s="1"/>
      <c r="B3229" s="243"/>
      <c r="C3229" s="10"/>
      <c r="D3229" s="244"/>
      <c r="E3229" s="244"/>
      <c r="F3229" s="9"/>
    </row>
    <row r="3230" spans="1:6" x14ac:dyDescent="0.25">
      <c r="A3230" s="1"/>
      <c r="B3230" s="243"/>
      <c r="C3230" s="10"/>
      <c r="D3230" s="244"/>
      <c r="E3230" s="244"/>
      <c r="F3230" s="9"/>
    </row>
    <row r="3231" spans="1:6" x14ac:dyDescent="0.25">
      <c r="A3231" s="1"/>
      <c r="B3231" s="243"/>
      <c r="C3231" s="10"/>
      <c r="D3231" s="244"/>
      <c r="E3231" s="244"/>
      <c r="F3231" s="9"/>
    </row>
    <row r="3232" spans="1:6" x14ac:dyDescent="0.25">
      <c r="A3232" s="1"/>
      <c r="B3232" s="243"/>
      <c r="C3232" s="10"/>
      <c r="D3232" s="244"/>
      <c r="E3232" s="244"/>
      <c r="F3232" s="9"/>
    </row>
    <row r="3233" spans="1:6" x14ac:dyDescent="0.25">
      <c r="A3233" s="1"/>
      <c r="B3233" s="243"/>
      <c r="C3233" s="10"/>
      <c r="D3233" s="244"/>
      <c r="E3233" s="244"/>
      <c r="F3233" s="9"/>
    </row>
    <row r="3234" spans="1:6" x14ac:dyDescent="0.25">
      <c r="A3234" s="1"/>
      <c r="B3234" s="243"/>
      <c r="C3234" s="10"/>
      <c r="D3234" s="244"/>
      <c r="E3234" s="244"/>
      <c r="F3234" s="9"/>
    </row>
    <row r="3235" spans="1:6" x14ac:dyDescent="0.25">
      <c r="A3235" s="1"/>
      <c r="B3235" s="243"/>
      <c r="C3235" s="10"/>
      <c r="D3235" s="244"/>
      <c r="E3235" s="244"/>
      <c r="F3235" s="9"/>
    </row>
    <row r="3236" spans="1:6" x14ac:dyDescent="0.25">
      <c r="A3236" s="1"/>
      <c r="B3236" s="243"/>
      <c r="C3236" s="10"/>
      <c r="D3236" s="244"/>
      <c r="E3236" s="244"/>
      <c r="F3236" s="9"/>
    </row>
    <row r="3237" spans="1:6" x14ac:dyDescent="0.25">
      <c r="A3237" s="1"/>
      <c r="B3237" s="243"/>
      <c r="C3237" s="10"/>
      <c r="D3237" s="244"/>
      <c r="E3237" s="244"/>
      <c r="F3237" s="9"/>
    </row>
    <row r="3238" spans="1:6" x14ac:dyDescent="0.25">
      <c r="A3238" s="1"/>
      <c r="B3238" s="243"/>
      <c r="C3238" s="10"/>
      <c r="D3238" s="244"/>
      <c r="E3238" s="244"/>
      <c r="F3238" s="9"/>
    </row>
    <row r="3239" spans="1:6" x14ac:dyDescent="0.25">
      <c r="A3239" s="1"/>
      <c r="B3239" s="243"/>
      <c r="C3239" s="10"/>
      <c r="D3239" s="244"/>
      <c r="E3239" s="244"/>
      <c r="F3239" s="9"/>
    </row>
    <row r="3240" spans="1:6" x14ac:dyDescent="0.25">
      <c r="A3240" s="1"/>
      <c r="B3240" s="243"/>
      <c r="C3240" s="10"/>
      <c r="D3240" s="244"/>
      <c r="E3240" s="244"/>
      <c r="F3240" s="9"/>
    </row>
    <row r="3241" spans="1:6" x14ac:dyDescent="0.25">
      <c r="A3241" s="1"/>
      <c r="B3241" s="243"/>
      <c r="C3241" s="10"/>
      <c r="D3241" s="244"/>
      <c r="E3241" s="244"/>
      <c r="F3241" s="9"/>
    </row>
    <row r="3242" spans="1:6" x14ac:dyDescent="0.25">
      <c r="A3242" s="1"/>
      <c r="B3242" s="243"/>
      <c r="C3242" s="10"/>
      <c r="D3242" s="244"/>
      <c r="E3242" s="244"/>
      <c r="F3242" s="9"/>
    </row>
    <row r="3243" spans="1:6" x14ac:dyDescent="0.25">
      <c r="A3243" s="1"/>
      <c r="B3243" s="243"/>
      <c r="C3243" s="10"/>
      <c r="D3243" s="244"/>
      <c r="E3243" s="244"/>
      <c r="F3243" s="9"/>
    </row>
    <row r="3244" spans="1:6" x14ac:dyDescent="0.25">
      <c r="A3244" s="1"/>
      <c r="B3244" s="243"/>
      <c r="C3244" s="10"/>
      <c r="D3244" s="244"/>
      <c r="E3244" s="244"/>
      <c r="F3244" s="9"/>
    </row>
    <row r="3245" spans="1:6" x14ac:dyDescent="0.25">
      <c r="A3245" s="1"/>
      <c r="B3245" s="243"/>
      <c r="C3245" s="10"/>
      <c r="D3245" s="244"/>
      <c r="E3245" s="244"/>
      <c r="F3245" s="9"/>
    </row>
    <row r="3246" spans="1:6" x14ac:dyDescent="0.25">
      <c r="A3246" s="1"/>
      <c r="B3246" s="243"/>
      <c r="C3246" s="10"/>
      <c r="D3246" s="244"/>
      <c r="E3246" s="244"/>
      <c r="F3246" s="9"/>
    </row>
    <row r="3247" spans="1:6" x14ac:dyDescent="0.25">
      <c r="A3247" s="1"/>
      <c r="B3247" s="243"/>
      <c r="C3247" s="10"/>
      <c r="D3247" s="244"/>
      <c r="E3247" s="244"/>
      <c r="F3247" s="9"/>
    </row>
    <row r="3248" spans="1:6" x14ac:dyDescent="0.25">
      <c r="A3248" s="1"/>
      <c r="B3248" s="243"/>
      <c r="C3248" s="10"/>
      <c r="D3248" s="244"/>
      <c r="E3248" s="244"/>
      <c r="F3248" s="9"/>
    </row>
    <row r="3249" spans="1:6" x14ac:dyDescent="0.25">
      <c r="A3249" s="1"/>
      <c r="B3249" s="243"/>
      <c r="C3249" s="10"/>
      <c r="D3249" s="244"/>
      <c r="E3249" s="244"/>
      <c r="F3249" s="9"/>
    </row>
    <row r="3250" spans="1:6" x14ac:dyDescent="0.25">
      <c r="A3250" s="1"/>
      <c r="B3250" s="243"/>
      <c r="C3250" s="10"/>
      <c r="D3250" s="244"/>
      <c r="E3250" s="244"/>
      <c r="F3250" s="9"/>
    </row>
    <row r="3251" spans="1:6" x14ac:dyDescent="0.25">
      <c r="A3251" s="1"/>
      <c r="B3251" s="243"/>
      <c r="C3251" s="10"/>
      <c r="D3251" s="244"/>
      <c r="E3251" s="244"/>
      <c r="F3251" s="9"/>
    </row>
    <row r="3252" spans="1:6" x14ac:dyDescent="0.25">
      <c r="A3252" s="1"/>
      <c r="B3252" s="243"/>
      <c r="C3252" s="10"/>
      <c r="D3252" s="244"/>
      <c r="E3252" s="244"/>
      <c r="F3252" s="9"/>
    </row>
    <row r="3253" spans="1:6" x14ac:dyDescent="0.25">
      <c r="A3253" s="1"/>
      <c r="B3253" s="243"/>
      <c r="C3253" s="10"/>
      <c r="D3253" s="244"/>
      <c r="E3253" s="244"/>
      <c r="F3253" s="9"/>
    </row>
    <row r="3254" spans="1:6" x14ac:dyDescent="0.25">
      <c r="A3254" s="1"/>
      <c r="B3254" s="243"/>
      <c r="C3254" s="10"/>
      <c r="D3254" s="244"/>
      <c r="E3254" s="244"/>
      <c r="F3254" s="9"/>
    </row>
    <row r="3255" spans="1:6" x14ac:dyDescent="0.25">
      <c r="A3255" s="1"/>
      <c r="B3255" s="243"/>
      <c r="C3255" s="10"/>
      <c r="D3255" s="244"/>
      <c r="E3255" s="244"/>
      <c r="F3255" s="9"/>
    </row>
    <row r="3256" spans="1:6" x14ac:dyDescent="0.25">
      <c r="A3256" s="1"/>
      <c r="B3256" s="243"/>
      <c r="C3256" s="10"/>
      <c r="D3256" s="244"/>
      <c r="E3256" s="244"/>
      <c r="F3256" s="9"/>
    </row>
    <row r="3257" spans="1:6" x14ac:dyDescent="0.25">
      <c r="A3257" s="1"/>
      <c r="B3257" s="243"/>
      <c r="C3257" s="10"/>
      <c r="D3257" s="244"/>
      <c r="E3257" s="244"/>
      <c r="F3257" s="9"/>
    </row>
    <row r="3258" spans="1:6" x14ac:dyDescent="0.25">
      <c r="A3258" s="1"/>
      <c r="B3258" s="243"/>
      <c r="C3258" s="10"/>
      <c r="D3258" s="244"/>
      <c r="E3258" s="244"/>
      <c r="F3258" s="9"/>
    </row>
    <row r="3259" spans="1:6" x14ac:dyDescent="0.25">
      <c r="A3259" s="1"/>
      <c r="B3259" s="243"/>
      <c r="C3259" s="10"/>
      <c r="D3259" s="244"/>
      <c r="E3259" s="244"/>
      <c r="F3259" s="9"/>
    </row>
    <row r="3260" spans="1:6" x14ac:dyDescent="0.25">
      <c r="A3260" s="1"/>
      <c r="B3260" s="243"/>
      <c r="C3260" s="10"/>
      <c r="D3260" s="244"/>
      <c r="E3260" s="244"/>
      <c r="F3260" s="9"/>
    </row>
    <row r="3261" spans="1:6" x14ac:dyDescent="0.25">
      <c r="A3261" s="1"/>
      <c r="B3261" s="243"/>
      <c r="C3261" s="10"/>
      <c r="D3261" s="244"/>
      <c r="E3261" s="244"/>
      <c r="F3261" s="9"/>
    </row>
    <row r="3262" spans="1:6" x14ac:dyDescent="0.25">
      <c r="A3262" s="1"/>
      <c r="B3262" s="243"/>
      <c r="C3262" s="10"/>
      <c r="D3262" s="244"/>
      <c r="E3262" s="244"/>
      <c r="F3262" s="9"/>
    </row>
    <row r="3263" spans="1:6" x14ac:dyDescent="0.25">
      <c r="A3263" s="1"/>
      <c r="B3263" s="243"/>
      <c r="C3263" s="10"/>
      <c r="D3263" s="244"/>
      <c r="E3263" s="244"/>
      <c r="F3263" s="9"/>
    </row>
    <row r="3264" spans="1:6" x14ac:dyDescent="0.25">
      <c r="A3264" s="1"/>
      <c r="B3264" s="243"/>
      <c r="C3264" s="10"/>
      <c r="D3264" s="244"/>
      <c r="E3264" s="244"/>
      <c r="F3264" s="9"/>
    </row>
    <row r="3265" spans="1:6" x14ac:dyDescent="0.25">
      <c r="A3265" s="1"/>
      <c r="B3265" s="243"/>
      <c r="C3265" s="10"/>
      <c r="D3265" s="244"/>
      <c r="E3265" s="244"/>
      <c r="F3265" s="9"/>
    </row>
    <row r="3266" spans="1:6" x14ac:dyDescent="0.25">
      <c r="A3266" s="1"/>
      <c r="B3266" s="243"/>
      <c r="C3266" s="10"/>
      <c r="D3266" s="244"/>
      <c r="E3266" s="244"/>
      <c r="F3266" s="9"/>
    </row>
    <row r="3267" spans="1:6" x14ac:dyDescent="0.25">
      <c r="A3267" s="1"/>
      <c r="B3267" s="243"/>
      <c r="C3267" s="10"/>
      <c r="D3267" s="244"/>
      <c r="E3267" s="244"/>
      <c r="F3267" s="9"/>
    </row>
    <row r="3268" spans="1:6" x14ac:dyDescent="0.25">
      <c r="A3268" s="1"/>
      <c r="B3268" s="243"/>
      <c r="C3268" s="10"/>
      <c r="D3268" s="244"/>
      <c r="E3268" s="244"/>
      <c r="F3268" s="9"/>
    </row>
    <row r="3269" spans="1:6" x14ac:dyDescent="0.25">
      <c r="A3269" s="1"/>
      <c r="B3269" s="243"/>
      <c r="C3269" s="10"/>
      <c r="D3269" s="244"/>
      <c r="E3269" s="244"/>
      <c r="F3269" s="9"/>
    </row>
    <row r="3270" spans="1:6" x14ac:dyDescent="0.25">
      <c r="A3270" s="1"/>
      <c r="B3270" s="243"/>
      <c r="C3270" s="10"/>
      <c r="D3270" s="244"/>
      <c r="E3270" s="244"/>
      <c r="F3270" s="9"/>
    </row>
    <row r="3271" spans="1:6" x14ac:dyDescent="0.25">
      <c r="A3271" s="1"/>
      <c r="B3271" s="243"/>
      <c r="C3271" s="10"/>
      <c r="D3271" s="244"/>
      <c r="E3271" s="244"/>
      <c r="F3271" s="9"/>
    </row>
    <row r="3272" spans="1:6" x14ac:dyDescent="0.25">
      <c r="A3272" s="1"/>
      <c r="B3272" s="243"/>
      <c r="C3272" s="10"/>
      <c r="D3272" s="244"/>
      <c r="E3272" s="244"/>
      <c r="F3272" s="9"/>
    </row>
    <row r="3273" spans="1:6" x14ac:dyDescent="0.25">
      <c r="A3273" s="1"/>
      <c r="B3273" s="243"/>
      <c r="C3273" s="10"/>
      <c r="D3273" s="244"/>
      <c r="E3273" s="244"/>
      <c r="F3273" s="9"/>
    </row>
    <row r="3274" spans="1:6" x14ac:dyDescent="0.25">
      <c r="A3274" s="1"/>
      <c r="B3274" s="243"/>
      <c r="C3274" s="10"/>
      <c r="D3274" s="244"/>
      <c r="E3274" s="244"/>
      <c r="F3274" s="9"/>
    </row>
    <row r="3275" spans="1:6" x14ac:dyDescent="0.25">
      <c r="A3275" s="1"/>
      <c r="B3275" s="243"/>
      <c r="C3275" s="10"/>
      <c r="D3275" s="244"/>
      <c r="E3275" s="244"/>
      <c r="F3275" s="9"/>
    </row>
    <row r="3276" spans="1:6" x14ac:dyDescent="0.25">
      <c r="A3276" s="1"/>
      <c r="B3276" s="243"/>
      <c r="C3276" s="10"/>
      <c r="D3276" s="244"/>
      <c r="E3276" s="244"/>
      <c r="F3276" s="9"/>
    </row>
    <row r="3277" spans="1:6" x14ac:dyDescent="0.25">
      <c r="A3277" s="1"/>
      <c r="B3277" s="243"/>
      <c r="C3277" s="10"/>
      <c r="D3277" s="244"/>
      <c r="E3277" s="244"/>
      <c r="F3277" s="9"/>
    </row>
    <row r="3278" spans="1:6" x14ac:dyDescent="0.25">
      <c r="A3278" s="1"/>
      <c r="B3278" s="243"/>
      <c r="C3278" s="10"/>
      <c r="D3278" s="244"/>
      <c r="E3278" s="244"/>
      <c r="F3278" s="9"/>
    </row>
    <row r="3279" spans="1:6" x14ac:dyDescent="0.25">
      <c r="A3279" s="1"/>
      <c r="B3279" s="243"/>
      <c r="C3279" s="10"/>
      <c r="D3279" s="244"/>
      <c r="E3279" s="244"/>
      <c r="F3279" s="9"/>
    </row>
    <row r="3280" spans="1:6" x14ac:dyDescent="0.25">
      <c r="A3280" s="1"/>
      <c r="B3280" s="243"/>
      <c r="C3280" s="10"/>
      <c r="D3280" s="244"/>
      <c r="E3280" s="244"/>
      <c r="F3280" s="9"/>
    </row>
    <row r="3281" spans="1:6" x14ac:dyDescent="0.25">
      <c r="A3281" s="1"/>
      <c r="B3281" s="243"/>
      <c r="C3281" s="10"/>
      <c r="D3281" s="244"/>
      <c r="E3281" s="244"/>
      <c r="F3281" s="9"/>
    </row>
    <row r="3282" spans="1:6" x14ac:dyDescent="0.25">
      <c r="A3282" s="1"/>
      <c r="B3282" s="243"/>
      <c r="C3282" s="10"/>
      <c r="D3282" s="244"/>
      <c r="E3282" s="244"/>
      <c r="F3282" s="9"/>
    </row>
    <row r="3283" spans="1:6" x14ac:dyDescent="0.25">
      <c r="A3283" s="1"/>
      <c r="B3283" s="243"/>
      <c r="C3283" s="10"/>
      <c r="D3283" s="244"/>
      <c r="E3283" s="244"/>
      <c r="F3283" s="9"/>
    </row>
    <row r="3284" spans="1:6" x14ac:dyDescent="0.25">
      <c r="A3284" s="1"/>
      <c r="B3284" s="243"/>
      <c r="C3284" s="10"/>
      <c r="D3284" s="244"/>
      <c r="E3284" s="244"/>
      <c r="F3284" s="9"/>
    </row>
    <row r="3285" spans="1:6" x14ac:dyDescent="0.25">
      <c r="A3285" s="1"/>
      <c r="B3285" s="243"/>
      <c r="C3285" s="10"/>
      <c r="D3285" s="244"/>
      <c r="E3285" s="244"/>
      <c r="F3285" s="9"/>
    </row>
    <row r="3286" spans="1:6" x14ac:dyDescent="0.25">
      <c r="A3286" s="1"/>
      <c r="B3286" s="243"/>
      <c r="C3286" s="10"/>
      <c r="D3286" s="244"/>
      <c r="E3286" s="244"/>
      <c r="F3286" s="9"/>
    </row>
    <row r="3287" spans="1:6" x14ac:dyDescent="0.25">
      <c r="A3287" s="1"/>
      <c r="B3287" s="243"/>
      <c r="C3287" s="10"/>
      <c r="D3287" s="244"/>
      <c r="E3287" s="244"/>
      <c r="F3287" s="9"/>
    </row>
    <row r="3288" spans="1:6" x14ac:dyDescent="0.25">
      <c r="A3288" s="1"/>
      <c r="B3288" s="243"/>
      <c r="C3288" s="10"/>
      <c r="D3288" s="244"/>
      <c r="E3288" s="244"/>
      <c r="F3288" s="9"/>
    </row>
    <row r="3289" spans="1:6" x14ac:dyDescent="0.25">
      <c r="A3289" s="1"/>
      <c r="B3289" s="243"/>
      <c r="C3289" s="10"/>
      <c r="D3289" s="244"/>
      <c r="E3289" s="244"/>
      <c r="F3289" s="9"/>
    </row>
    <row r="3290" spans="1:6" x14ac:dyDescent="0.25">
      <c r="A3290" s="1"/>
      <c r="B3290" s="243"/>
      <c r="C3290" s="10"/>
      <c r="D3290" s="244"/>
      <c r="E3290" s="244"/>
      <c r="F3290" s="9"/>
    </row>
    <row r="3291" spans="1:6" x14ac:dyDescent="0.25">
      <c r="A3291" s="1"/>
      <c r="B3291" s="243"/>
      <c r="C3291" s="10"/>
      <c r="D3291" s="244"/>
      <c r="E3291" s="244"/>
      <c r="F3291" s="9"/>
    </row>
    <row r="3292" spans="1:6" x14ac:dyDescent="0.25">
      <c r="A3292" s="1"/>
      <c r="B3292" s="243"/>
      <c r="C3292" s="10"/>
      <c r="D3292" s="244"/>
      <c r="E3292" s="244"/>
      <c r="F3292" s="9"/>
    </row>
    <row r="3293" spans="1:6" x14ac:dyDescent="0.25">
      <c r="A3293" s="1"/>
      <c r="B3293" s="243"/>
      <c r="C3293" s="10"/>
      <c r="D3293" s="244"/>
      <c r="E3293" s="244"/>
      <c r="F3293" s="9"/>
    </row>
    <row r="3294" spans="1:6" x14ac:dyDescent="0.25">
      <c r="A3294" s="1"/>
      <c r="B3294" s="243"/>
      <c r="C3294" s="10"/>
      <c r="D3294" s="244"/>
      <c r="E3294" s="244"/>
      <c r="F3294" s="9"/>
    </row>
    <row r="3295" spans="1:6" x14ac:dyDescent="0.25">
      <c r="A3295" s="1"/>
      <c r="B3295" s="243"/>
      <c r="C3295" s="10"/>
      <c r="D3295" s="244"/>
      <c r="E3295" s="244"/>
      <c r="F3295" s="9"/>
    </row>
    <row r="3296" spans="1:6" x14ac:dyDescent="0.25">
      <c r="A3296" s="1"/>
      <c r="B3296" s="243"/>
      <c r="C3296" s="10"/>
      <c r="D3296" s="244"/>
      <c r="E3296" s="244"/>
      <c r="F3296" s="9"/>
    </row>
    <row r="3297" spans="1:6" x14ac:dyDescent="0.25">
      <c r="A3297" s="1"/>
      <c r="B3297" s="243"/>
      <c r="C3297" s="10"/>
      <c r="D3297" s="244"/>
      <c r="E3297" s="244"/>
      <c r="F3297" s="9"/>
    </row>
    <row r="3298" spans="1:6" x14ac:dyDescent="0.25">
      <c r="A3298" s="1"/>
      <c r="B3298" s="243"/>
      <c r="C3298" s="10"/>
      <c r="D3298" s="244"/>
      <c r="E3298" s="244"/>
      <c r="F3298" s="9"/>
    </row>
    <row r="3299" spans="1:6" x14ac:dyDescent="0.25">
      <c r="A3299" s="1"/>
      <c r="B3299" s="243"/>
      <c r="C3299" s="10"/>
      <c r="D3299" s="244"/>
      <c r="E3299" s="244"/>
      <c r="F3299" s="9"/>
    </row>
    <row r="3300" spans="1:6" x14ac:dyDescent="0.25">
      <c r="A3300" s="1"/>
      <c r="B3300" s="243"/>
      <c r="C3300" s="10"/>
      <c r="D3300" s="244"/>
      <c r="E3300" s="244"/>
      <c r="F3300" s="9"/>
    </row>
    <row r="3301" spans="1:6" x14ac:dyDescent="0.25">
      <c r="A3301" s="1"/>
      <c r="B3301" s="243"/>
      <c r="C3301" s="10"/>
      <c r="D3301" s="244"/>
      <c r="E3301" s="244"/>
      <c r="F3301" s="9"/>
    </row>
    <row r="3302" spans="1:6" x14ac:dyDescent="0.25">
      <c r="A3302" s="1"/>
      <c r="B3302" s="243"/>
      <c r="C3302" s="10"/>
      <c r="D3302" s="244"/>
      <c r="E3302" s="244"/>
      <c r="F3302" s="9"/>
    </row>
    <row r="3303" spans="1:6" x14ac:dyDescent="0.25">
      <c r="A3303" s="1"/>
      <c r="B3303" s="243"/>
      <c r="C3303" s="10"/>
      <c r="D3303" s="244"/>
      <c r="E3303" s="244"/>
      <c r="F3303" s="9"/>
    </row>
    <row r="3304" spans="1:6" x14ac:dyDescent="0.25">
      <c r="A3304" s="1"/>
      <c r="B3304" s="243"/>
      <c r="C3304" s="10"/>
      <c r="D3304" s="244"/>
      <c r="E3304" s="244"/>
      <c r="F3304" s="9"/>
    </row>
    <row r="3305" spans="1:6" x14ac:dyDescent="0.25">
      <c r="A3305" s="1"/>
      <c r="B3305" s="243"/>
      <c r="C3305" s="10"/>
      <c r="D3305" s="244"/>
      <c r="E3305" s="244"/>
      <c r="F3305" s="9"/>
    </row>
    <row r="3306" spans="1:6" x14ac:dyDescent="0.25">
      <c r="A3306" s="1"/>
      <c r="B3306" s="243"/>
      <c r="C3306" s="10"/>
      <c r="D3306" s="244"/>
      <c r="E3306" s="244"/>
      <c r="F3306" s="9"/>
    </row>
    <row r="3307" spans="1:6" x14ac:dyDescent="0.25">
      <c r="A3307" s="1"/>
      <c r="B3307" s="243"/>
      <c r="C3307" s="10"/>
      <c r="D3307" s="244"/>
      <c r="E3307" s="244"/>
      <c r="F3307" s="9"/>
    </row>
    <row r="3308" spans="1:6" x14ac:dyDescent="0.25">
      <c r="A3308" s="1"/>
      <c r="B3308" s="243"/>
      <c r="C3308" s="10"/>
      <c r="D3308" s="244"/>
      <c r="E3308" s="244"/>
      <c r="F3308" s="9"/>
    </row>
    <row r="3309" spans="1:6" x14ac:dyDescent="0.25">
      <c r="A3309" s="1"/>
      <c r="B3309" s="243"/>
      <c r="C3309" s="10"/>
      <c r="D3309" s="244"/>
      <c r="E3309" s="244"/>
      <c r="F3309" s="9"/>
    </row>
    <row r="3310" spans="1:6" x14ac:dyDescent="0.25">
      <c r="A3310" s="1"/>
      <c r="B3310" s="243"/>
      <c r="C3310" s="10"/>
      <c r="D3310" s="244"/>
      <c r="E3310" s="244"/>
      <c r="F3310" s="9"/>
    </row>
    <row r="3311" spans="1:6" x14ac:dyDescent="0.25">
      <c r="A3311" s="1"/>
      <c r="B3311" s="243"/>
      <c r="C3311" s="10"/>
      <c r="D3311" s="244"/>
      <c r="E3311" s="244"/>
      <c r="F3311" s="9"/>
    </row>
    <row r="3312" spans="1:6" x14ac:dyDescent="0.25">
      <c r="A3312" s="1"/>
      <c r="B3312" s="243"/>
      <c r="C3312" s="10"/>
      <c r="D3312" s="244"/>
      <c r="E3312" s="244"/>
      <c r="F3312" s="9"/>
    </row>
    <row r="3313" spans="1:6" x14ac:dyDescent="0.25">
      <c r="A3313" s="1"/>
      <c r="B3313" s="243"/>
      <c r="C3313" s="10"/>
      <c r="D3313" s="244"/>
      <c r="E3313" s="244"/>
      <c r="F3313" s="9"/>
    </row>
    <row r="3314" spans="1:6" x14ac:dyDescent="0.25">
      <c r="A3314" s="1"/>
      <c r="B3314" s="243"/>
      <c r="C3314" s="10"/>
      <c r="D3314" s="244"/>
      <c r="E3314" s="244"/>
      <c r="F3314" s="9"/>
    </row>
    <row r="3315" spans="1:6" x14ac:dyDescent="0.25">
      <c r="A3315" s="1"/>
      <c r="B3315" s="243"/>
      <c r="C3315" s="10"/>
      <c r="D3315" s="244"/>
      <c r="E3315" s="244"/>
      <c r="F3315" s="9"/>
    </row>
    <row r="3316" spans="1:6" x14ac:dyDescent="0.25">
      <c r="A3316" s="1"/>
      <c r="B3316" s="243"/>
      <c r="C3316" s="10"/>
      <c r="D3316" s="244"/>
      <c r="E3316" s="244"/>
      <c r="F3316" s="9"/>
    </row>
    <row r="3317" spans="1:6" x14ac:dyDescent="0.25">
      <c r="A3317" s="1"/>
      <c r="B3317" s="243"/>
      <c r="C3317" s="10"/>
      <c r="D3317" s="244"/>
      <c r="E3317" s="244"/>
      <c r="F3317" s="9"/>
    </row>
    <row r="3318" spans="1:6" x14ac:dyDescent="0.25">
      <c r="A3318" s="1"/>
      <c r="B3318" s="243"/>
      <c r="C3318" s="10"/>
      <c r="D3318" s="244"/>
      <c r="E3318" s="244"/>
      <c r="F3318" s="9"/>
    </row>
    <row r="3319" spans="1:6" x14ac:dyDescent="0.25">
      <c r="A3319" s="1"/>
      <c r="B3319" s="243"/>
      <c r="C3319" s="10"/>
      <c r="D3319" s="244"/>
      <c r="E3319" s="244"/>
      <c r="F3319" s="9"/>
    </row>
    <row r="3320" spans="1:6" x14ac:dyDescent="0.25">
      <c r="A3320" s="1"/>
      <c r="B3320" s="243"/>
      <c r="C3320" s="10"/>
      <c r="D3320" s="244"/>
      <c r="E3320" s="244"/>
      <c r="F3320" s="9"/>
    </row>
    <row r="3321" spans="1:6" x14ac:dyDescent="0.25">
      <c r="A3321" s="1"/>
      <c r="B3321" s="243"/>
      <c r="C3321" s="10"/>
      <c r="D3321" s="244"/>
      <c r="E3321" s="244"/>
      <c r="F3321" s="9"/>
    </row>
    <row r="3322" spans="1:6" x14ac:dyDescent="0.25">
      <c r="A3322" s="1"/>
      <c r="B3322" s="243"/>
      <c r="C3322" s="10"/>
      <c r="D3322" s="244"/>
      <c r="E3322" s="244"/>
      <c r="F3322" s="9"/>
    </row>
    <row r="3323" spans="1:6" x14ac:dyDescent="0.25">
      <c r="A3323" s="1"/>
      <c r="B3323" s="243"/>
      <c r="C3323" s="10"/>
      <c r="D3323" s="244"/>
      <c r="E3323" s="244"/>
      <c r="F3323" s="9"/>
    </row>
    <row r="3324" spans="1:6" x14ac:dyDescent="0.25">
      <c r="A3324" s="1"/>
      <c r="B3324" s="243"/>
      <c r="C3324" s="10"/>
      <c r="D3324" s="244"/>
      <c r="E3324" s="244"/>
      <c r="F3324" s="9"/>
    </row>
    <row r="3325" spans="1:6" x14ac:dyDescent="0.25">
      <c r="A3325" s="1"/>
      <c r="B3325" s="243"/>
      <c r="C3325" s="10"/>
      <c r="D3325" s="244"/>
      <c r="E3325" s="244"/>
      <c r="F3325" s="9"/>
    </row>
    <row r="3326" spans="1:6" x14ac:dyDescent="0.25">
      <c r="A3326" s="1"/>
      <c r="B3326" s="243"/>
      <c r="C3326" s="10"/>
      <c r="D3326" s="244"/>
      <c r="E3326" s="244"/>
      <c r="F3326" s="9"/>
    </row>
    <row r="3327" spans="1:6" x14ac:dyDescent="0.25">
      <c r="A3327" s="1"/>
      <c r="B3327" s="243"/>
      <c r="C3327" s="10"/>
      <c r="D3327" s="244"/>
      <c r="E3327" s="244"/>
      <c r="F3327" s="9"/>
    </row>
    <row r="3328" spans="1:6" x14ac:dyDescent="0.25">
      <c r="A3328" s="1"/>
      <c r="B3328" s="243"/>
      <c r="C3328" s="10"/>
      <c r="D3328" s="244"/>
      <c r="E3328" s="244"/>
      <c r="F3328" s="9"/>
    </row>
    <row r="3329" spans="1:6" x14ac:dyDescent="0.25">
      <c r="A3329" s="1"/>
      <c r="B3329" s="243"/>
      <c r="C3329" s="10"/>
      <c r="D3329" s="244"/>
      <c r="E3329" s="244"/>
      <c r="F3329" s="9"/>
    </row>
    <row r="3330" spans="1:6" x14ac:dyDescent="0.25">
      <c r="A3330" s="1"/>
      <c r="B3330" s="243"/>
      <c r="C3330" s="10"/>
      <c r="D3330" s="244"/>
      <c r="E3330" s="244"/>
      <c r="F3330" s="9"/>
    </row>
    <row r="3331" spans="1:6" x14ac:dyDescent="0.25">
      <c r="A3331" s="1"/>
      <c r="B3331" s="243"/>
      <c r="C3331" s="10"/>
      <c r="D3331" s="244"/>
      <c r="E3331" s="244"/>
      <c r="F3331" s="9"/>
    </row>
    <row r="3332" spans="1:6" x14ac:dyDescent="0.25">
      <c r="A3332" s="1"/>
      <c r="B3332" s="243"/>
      <c r="C3332" s="10"/>
      <c r="D3332" s="244"/>
      <c r="E3332" s="244"/>
      <c r="F3332" s="9"/>
    </row>
    <row r="3333" spans="1:6" x14ac:dyDescent="0.25">
      <c r="A3333" s="1"/>
      <c r="B3333" s="243"/>
      <c r="C3333" s="10"/>
      <c r="D3333" s="244"/>
      <c r="E3333" s="244"/>
      <c r="F3333" s="9"/>
    </row>
    <row r="3334" spans="1:6" x14ac:dyDescent="0.25">
      <c r="A3334" s="1"/>
      <c r="B3334" s="243"/>
      <c r="C3334" s="10"/>
      <c r="D3334" s="244"/>
      <c r="E3334" s="244"/>
      <c r="F3334" s="9"/>
    </row>
    <row r="3335" spans="1:6" x14ac:dyDescent="0.25">
      <c r="A3335" s="1"/>
      <c r="B3335" s="243"/>
      <c r="C3335" s="10"/>
      <c r="D3335" s="244"/>
      <c r="E3335" s="244"/>
      <c r="F3335" s="9"/>
    </row>
    <row r="3336" spans="1:6" x14ac:dyDescent="0.25">
      <c r="A3336" s="1"/>
      <c r="B3336" s="243"/>
      <c r="C3336" s="10"/>
      <c r="D3336" s="244"/>
      <c r="E3336" s="244"/>
      <c r="F3336" s="9"/>
    </row>
    <row r="3337" spans="1:6" x14ac:dyDescent="0.25">
      <c r="A3337" s="1"/>
      <c r="B3337" s="243"/>
      <c r="C3337" s="10"/>
      <c r="D3337" s="244"/>
      <c r="E3337" s="244"/>
      <c r="F3337" s="9"/>
    </row>
    <row r="3338" spans="1:6" x14ac:dyDescent="0.25">
      <c r="A3338" s="1"/>
      <c r="B3338" s="243"/>
      <c r="C3338" s="10"/>
      <c r="D3338" s="244"/>
      <c r="E3338" s="244"/>
      <c r="F3338" s="9"/>
    </row>
    <row r="3339" spans="1:6" x14ac:dyDescent="0.25">
      <c r="A3339" s="1"/>
      <c r="B3339" s="243"/>
      <c r="C3339" s="10"/>
      <c r="D3339" s="244"/>
      <c r="E3339" s="244"/>
      <c r="F3339" s="9"/>
    </row>
    <row r="3340" spans="1:6" x14ac:dyDescent="0.25">
      <c r="A3340" s="1"/>
      <c r="B3340" s="243"/>
      <c r="C3340" s="10"/>
      <c r="D3340" s="244"/>
      <c r="E3340" s="244"/>
      <c r="F3340" s="9"/>
    </row>
    <row r="3341" spans="1:6" x14ac:dyDescent="0.25">
      <c r="A3341" s="1"/>
      <c r="B3341" s="243"/>
      <c r="C3341" s="10"/>
      <c r="D3341" s="244"/>
      <c r="E3341" s="244"/>
      <c r="F3341" s="9"/>
    </row>
    <row r="3342" spans="1:6" x14ac:dyDescent="0.25">
      <c r="A3342" s="1"/>
      <c r="B3342" s="243"/>
      <c r="C3342" s="10"/>
      <c r="D3342" s="244"/>
      <c r="E3342" s="244"/>
      <c r="F3342" s="9"/>
    </row>
    <row r="3343" spans="1:6" x14ac:dyDescent="0.25">
      <c r="A3343" s="1"/>
      <c r="B3343" s="243"/>
      <c r="C3343" s="10"/>
      <c r="D3343" s="244"/>
      <c r="E3343" s="244"/>
      <c r="F3343" s="9"/>
    </row>
    <row r="3344" spans="1:6" x14ac:dyDescent="0.25">
      <c r="A3344" s="1"/>
      <c r="B3344" s="243"/>
      <c r="C3344" s="10"/>
      <c r="D3344" s="244"/>
      <c r="E3344" s="244"/>
      <c r="F3344" s="9"/>
    </row>
    <row r="3345" spans="1:6" x14ac:dyDescent="0.25">
      <c r="A3345" s="1"/>
      <c r="B3345" s="243"/>
      <c r="C3345" s="10"/>
      <c r="D3345" s="244"/>
      <c r="E3345" s="244"/>
      <c r="F3345" s="9"/>
    </row>
    <row r="3346" spans="1:6" x14ac:dyDescent="0.25">
      <c r="A3346" s="1"/>
      <c r="B3346" s="243"/>
      <c r="C3346" s="10"/>
      <c r="D3346" s="244"/>
      <c r="E3346" s="244"/>
      <c r="F3346" s="9"/>
    </row>
    <row r="3347" spans="1:6" x14ac:dyDescent="0.25">
      <c r="A3347" s="1"/>
      <c r="B3347" s="243"/>
      <c r="C3347" s="10"/>
      <c r="D3347" s="244"/>
      <c r="E3347" s="244"/>
      <c r="F3347" s="9"/>
    </row>
    <row r="3348" spans="1:6" x14ac:dyDescent="0.25">
      <c r="A3348" s="1"/>
      <c r="B3348" s="243"/>
      <c r="C3348" s="10"/>
      <c r="D3348" s="244"/>
      <c r="E3348" s="244"/>
      <c r="F3348" s="9"/>
    </row>
    <row r="3349" spans="1:6" x14ac:dyDescent="0.25">
      <c r="A3349" s="1"/>
      <c r="B3349" s="243"/>
      <c r="C3349" s="10"/>
      <c r="D3349" s="244"/>
      <c r="E3349" s="244"/>
      <c r="F3349" s="9"/>
    </row>
    <row r="3350" spans="1:6" x14ac:dyDescent="0.25">
      <c r="A3350" s="1"/>
      <c r="B3350" s="243"/>
      <c r="C3350" s="10"/>
      <c r="D3350" s="244"/>
      <c r="E3350" s="244"/>
      <c r="F3350" s="9"/>
    </row>
    <row r="3351" spans="1:6" x14ac:dyDescent="0.25">
      <c r="A3351" s="1"/>
      <c r="B3351" s="243"/>
      <c r="C3351" s="10"/>
      <c r="D3351" s="244"/>
      <c r="E3351" s="244"/>
      <c r="F3351" s="9"/>
    </row>
    <row r="3352" spans="1:6" x14ac:dyDescent="0.25">
      <c r="A3352" s="1"/>
      <c r="B3352" s="243"/>
      <c r="C3352" s="10"/>
      <c r="D3352" s="244"/>
      <c r="E3352" s="244"/>
      <c r="F3352" s="9"/>
    </row>
    <row r="3353" spans="1:6" x14ac:dyDescent="0.25">
      <c r="A3353" s="1"/>
      <c r="B3353" s="243"/>
      <c r="C3353" s="10"/>
      <c r="D3353" s="244"/>
      <c r="E3353" s="244"/>
      <c r="F3353" s="9"/>
    </row>
    <row r="3354" spans="1:6" x14ac:dyDescent="0.25">
      <c r="A3354" s="1"/>
      <c r="B3354" s="243"/>
      <c r="C3354" s="10"/>
      <c r="D3354" s="244"/>
      <c r="E3354" s="244"/>
      <c r="F3354" s="9"/>
    </row>
    <row r="3355" spans="1:6" x14ac:dyDescent="0.25">
      <c r="A3355" s="1"/>
      <c r="B3355" s="243"/>
      <c r="C3355" s="10"/>
      <c r="D3355" s="244"/>
      <c r="E3355" s="244"/>
      <c r="F3355" s="9"/>
    </row>
    <row r="3356" spans="1:6" x14ac:dyDescent="0.25">
      <c r="A3356" s="1"/>
      <c r="B3356" s="243"/>
      <c r="C3356" s="10"/>
      <c r="D3356" s="244"/>
      <c r="E3356" s="244"/>
      <c r="F3356" s="9"/>
    </row>
    <row r="3357" spans="1:6" x14ac:dyDescent="0.25">
      <c r="A3357" s="1"/>
      <c r="B3357" s="243"/>
      <c r="C3357" s="10"/>
      <c r="D3357" s="244"/>
      <c r="E3357" s="244"/>
      <c r="F3357" s="9"/>
    </row>
    <row r="3358" spans="1:6" x14ac:dyDescent="0.25">
      <c r="A3358" s="1"/>
      <c r="B3358" s="243"/>
      <c r="C3358" s="10"/>
      <c r="D3358" s="244"/>
      <c r="E3358" s="244"/>
      <c r="F3358" s="9"/>
    </row>
    <row r="3359" spans="1:6" x14ac:dyDescent="0.25">
      <c r="A3359" s="1"/>
      <c r="B3359" s="243"/>
      <c r="C3359" s="10"/>
      <c r="D3359" s="244"/>
      <c r="E3359" s="244"/>
      <c r="F3359" s="9"/>
    </row>
    <row r="3360" spans="1:6" x14ac:dyDescent="0.25">
      <c r="A3360" s="1"/>
      <c r="B3360" s="243"/>
      <c r="C3360" s="10"/>
      <c r="D3360" s="244"/>
      <c r="E3360" s="244"/>
      <c r="F3360" s="9"/>
    </row>
    <row r="3361" spans="1:6" x14ac:dyDescent="0.25">
      <c r="A3361" s="1"/>
      <c r="B3361" s="243"/>
      <c r="C3361" s="10"/>
      <c r="D3361" s="244"/>
      <c r="E3361" s="244"/>
      <c r="F3361" s="9"/>
    </row>
    <row r="3362" spans="1:6" x14ac:dyDescent="0.25">
      <c r="A3362" s="1"/>
      <c r="B3362" s="243"/>
      <c r="C3362" s="10"/>
      <c r="D3362" s="244"/>
      <c r="E3362" s="244"/>
      <c r="F3362" s="9"/>
    </row>
    <row r="3363" spans="1:6" x14ac:dyDescent="0.25">
      <c r="A3363" s="1"/>
      <c r="B3363" s="243"/>
      <c r="C3363" s="10"/>
      <c r="D3363" s="244"/>
      <c r="E3363" s="244"/>
      <c r="F3363" s="9"/>
    </row>
    <row r="3364" spans="1:6" x14ac:dyDescent="0.25">
      <c r="A3364" s="1"/>
      <c r="B3364" s="243"/>
      <c r="C3364" s="10"/>
      <c r="D3364" s="244"/>
      <c r="E3364" s="244"/>
      <c r="F3364" s="9"/>
    </row>
    <row r="3365" spans="1:6" x14ac:dyDescent="0.25">
      <c r="A3365" s="1"/>
      <c r="B3365" s="243"/>
      <c r="C3365" s="10"/>
      <c r="D3365" s="244"/>
      <c r="E3365" s="244"/>
      <c r="F3365" s="9"/>
    </row>
    <row r="3366" spans="1:6" x14ac:dyDescent="0.25">
      <c r="A3366" s="1"/>
      <c r="B3366" s="243"/>
      <c r="C3366" s="10"/>
      <c r="D3366" s="244"/>
      <c r="E3366" s="244"/>
      <c r="F3366" s="9"/>
    </row>
    <row r="3367" spans="1:6" x14ac:dyDescent="0.25">
      <c r="A3367" s="1"/>
      <c r="B3367" s="243"/>
      <c r="C3367" s="10"/>
      <c r="D3367" s="244"/>
      <c r="E3367" s="244"/>
      <c r="F3367" s="9"/>
    </row>
    <row r="3368" spans="1:6" x14ac:dyDescent="0.25">
      <c r="A3368" s="1"/>
      <c r="B3368" s="243"/>
      <c r="C3368" s="10"/>
      <c r="D3368" s="244"/>
      <c r="E3368" s="244"/>
      <c r="F3368" s="9"/>
    </row>
    <row r="3369" spans="1:6" x14ac:dyDescent="0.25">
      <c r="A3369" s="1"/>
      <c r="B3369" s="243"/>
      <c r="C3369" s="10"/>
      <c r="D3369" s="244"/>
      <c r="E3369" s="244"/>
      <c r="F3369" s="9"/>
    </row>
    <row r="3370" spans="1:6" x14ac:dyDescent="0.25">
      <c r="A3370" s="1"/>
      <c r="B3370" s="243"/>
      <c r="C3370" s="10"/>
      <c r="D3370" s="244"/>
      <c r="E3370" s="244"/>
      <c r="F3370" s="9"/>
    </row>
    <row r="3371" spans="1:6" x14ac:dyDescent="0.25">
      <c r="A3371" s="1"/>
      <c r="B3371" s="243"/>
      <c r="C3371" s="10"/>
      <c r="D3371" s="244"/>
      <c r="E3371" s="244"/>
      <c r="F3371" s="9"/>
    </row>
    <row r="3372" spans="1:6" x14ac:dyDescent="0.25">
      <c r="A3372" s="1"/>
      <c r="B3372" s="243"/>
      <c r="C3372" s="10"/>
      <c r="D3372" s="244"/>
      <c r="E3372" s="244"/>
      <c r="F3372" s="9"/>
    </row>
    <row r="3373" spans="1:6" x14ac:dyDescent="0.25">
      <c r="A3373" s="1"/>
      <c r="B3373" s="243"/>
      <c r="C3373" s="10"/>
      <c r="D3373" s="244"/>
      <c r="E3373" s="244"/>
      <c r="F3373" s="9"/>
    </row>
    <row r="3374" spans="1:6" x14ac:dyDescent="0.25">
      <c r="A3374" s="1"/>
      <c r="B3374" s="243"/>
      <c r="C3374" s="10"/>
      <c r="D3374" s="244"/>
      <c r="E3374" s="244"/>
      <c r="F3374" s="9"/>
    </row>
    <row r="3375" spans="1:6" x14ac:dyDescent="0.25">
      <c r="A3375" s="1"/>
      <c r="B3375" s="243"/>
      <c r="C3375" s="10"/>
      <c r="D3375" s="244"/>
      <c r="E3375" s="244"/>
      <c r="F3375" s="9"/>
    </row>
    <row r="3376" spans="1:6" x14ac:dyDescent="0.25">
      <c r="A3376" s="1"/>
      <c r="B3376" s="243"/>
      <c r="C3376" s="10"/>
      <c r="D3376" s="244"/>
      <c r="E3376" s="244"/>
      <c r="F3376" s="9"/>
    </row>
    <row r="3377" spans="1:6" x14ac:dyDescent="0.25">
      <c r="A3377" s="1"/>
      <c r="B3377" s="243"/>
      <c r="C3377" s="10"/>
      <c r="D3377" s="244"/>
      <c r="E3377" s="244"/>
      <c r="F3377" s="9"/>
    </row>
    <row r="3378" spans="1:6" x14ac:dyDescent="0.25">
      <c r="A3378" s="1"/>
      <c r="B3378" s="243"/>
      <c r="C3378" s="10"/>
      <c r="D3378" s="244"/>
      <c r="E3378" s="244"/>
      <c r="F3378" s="9"/>
    </row>
    <row r="3379" spans="1:6" x14ac:dyDescent="0.25">
      <c r="A3379" s="1"/>
      <c r="B3379" s="243"/>
      <c r="C3379" s="10"/>
      <c r="D3379" s="244"/>
      <c r="E3379" s="244"/>
      <c r="F3379" s="9"/>
    </row>
    <row r="3380" spans="1:6" x14ac:dyDescent="0.25">
      <c r="A3380" s="1"/>
      <c r="B3380" s="243"/>
      <c r="C3380" s="10"/>
      <c r="D3380" s="244"/>
      <c r="E3380" s="244"/>
      <c r="F3380" s="9"/>
    </row>
    <row r="3381" spans="1:6" x14ac:dyDescent="0.25">
      <c r="A3381" s="1"/>
      <c r="B3381" s="243"/>
      <c r="C3381" s="10"/>
      <c r="D3381" s="244"/>
      <c r="E3381" s="244"/>
      <c r="F3381" s="9"/>
    </row>
    <row r="3382" spans="1:6" x14ac:dyDescent="0.25">
      <c r="A3382" s="1"/>
      <c r="B3382" s="243"/>
      <c r="C3382" s="10"/>
      <c r="D3382" s="244"/>
      <c r="E3382" s="244"/>
      <c r="F3382" s="9"/>
    </row>
    <row r="3383" spans="1:6" x14ac:dyDescent="0.25">
      <c r="A3383" s="1"/>
      <c r="B3383" s="243"/>
      <c r="C3383" s="10"/>
      <c r="D3383" s="244"/>
      <c r="E3383" s="244"/>
      <c r="F3383" s="9"/>
    </row>
    <row r="3384" spans="1:6" x14ac:dyDescent="0.25">
      <c r="A3384" s="1"/>
      <c r="B3384" s="243"/>
      <c r="C3384" s="10"/>
      <c r="D3384" s="244"/>
      <c r="E3384" s="244"/>
      <c r="F3384" s="9"/>
    </row>
    <row r="3385" spans="1:6" x14ac:dyDescent="0.25">
      <c r="A3385" s="1"/>
      <c r="B3385" s="243"/>
      <c r="C3385" s="10"/>
      <c r="D3385" s="244"/>
      <c r="E3385" s="244"/>
      <c r="F3385" s="9"/>
    </row>
    <row r="3386" spans="1:6" x14ac:dyDescent="0.25">
      <c r="A3386" s="1"/>
      <c r="B3386" s="243"/>
      <c r="C3386" s="10"/>
      <c r="D3386" s="244"/>
      <c r="E3386" s="244"/>
      <c r="F3386" s="9"/>
    </row>
    <row r="3387" spans="1:6" x14ac:dyDescent="0.25">
      <c r="A3387" s="1"/>
      <c r="B3387" s="243"/>
      <c r="C3387" s="10"/>
      <c r="D3387" s="244"/>
      <c r="E3387" s="244"/>
      <c r="F3387" s="9"/>
    </row>
    <row r="3388" spans="1:6" x14ac:dyDescent="0.25">
      <c r="A3388" s="1"/>
      <c r="B3388" s="243"/>
      <c r="C3388" s="10"/>
      <c r="D3388" s="244"/>
      <c r="E3388" s="244"/>
      <c r="F3388" s="9"/>
    </row>
    <row r="3389" spans="1:6" x14ac:dyDescent="0.25">
      <c r="A3389" s="1"/>
      <c r="B3389" s="243"/>
      <c r="C3389" s="10"/>
      <c r="D3389" s="244"/>
      <c r="E3389" s="244"/>
      <c r="F3389" s="9"/>
    </row>
    <row r="3390" spans="1:6" x14ac:dyDescent="0.25">
      <c r="A3390" s="1"/>
      <c r="B3390" s="243"/>
      <c r="C3390" s="10"/>
      <c r="D3390" s="244"/>
      <c r="E3390" s="244"/>
      <c r="F3390" s="9"/>
    </row>
    <row r="3391" spans="1:6" x14ac:dyDescent="0.25">
      <c r="A3391" s="1"/>
      <c r="B3391" s="243"/>
      <c r="C3391" s="10"/>
      <c r="D3391" s="244"/>
      <c r="E3391" s="244"/>
      <c r="F3391" s="9"/>
    </row>
    <row r="3392" spans="1:6" x14ac:dyDescent="0.25">
      <c r="A3392" s="1"/>
      <c r="B3392" s="243"/>
      <c r="C3392" s="10"/>
      <c r="D3392" s="244"/>
      <c r="E3392" s="244"/>
      <c r="F3392" s="9"/>
    </row>
    <row r="3393" spans="1:6" x14ac:dyDescent="0.25">
      <c r="A3393" s="1"/>
      <c r="B3393" s="243"/>
      <c r="C3393" s="10"/>
      <c r="D3393" s="244"/>
      <c r="E3393" s="244"/>
      <c r="F3393" s="9"/>
    </row>
    <row r="3394" spans="1:6" x14ac:dyDescent="0.25">
      <c r="A3394" s="1"/>
      <c r="B3394" s="243"/>
      <c r="C3394" s="10"/>
      <c r="D3394" s="244"/>
      <c r="E3394" s="244"/>
      <c r="F3394" s="9"/>
    </row>
    <row r="3395" spans="1:6" x14ac:dyDescent="0.25">
      <c r="A3395" s="1"/>
      <c r="B3395" s="243"/>
      <c r="C3395" s="10"/>
      <c r="D3395" s="244"/>
      <c r="E3395" s="244"/>
      <c r="F3395" s="9"/>
    </row>
    <row r="3396" spans="1:6" x14ac:dyDescent="0.25">
      <c r="A3396" s="1"/>
      <c r="B3396" s="243"/>
      <c r="C3396" s="10"/>
      <c r="D3396" s="244"/>
      <c r="E3396" s="244"/>
      <c r="F3396" s="9"/>
    </row>
    <row r="3397" spans="1:6" x14ac:dyDescent="0.25">
      <c r="A3397" s="1"/>
      <c r="B3397" s="243"/>
      <c r="C3397" s="10"/>
      <c r="D3397" s="244"/>
      <c r="E3397" s="244"/>
      <c r="F3397" s="9"/>
    </row>
    <row r="3398" spans="1:6" x14ac:dyDescent="0.25">
      <c r="A3398" s="1"/>
      <c r="B3398" s="243"/>
      <c r="C3398" s="10"/>
      <c r="D3398" s="244"/>
      <c r="E3398" s="244"/>
      <c r="F3398" s="9"/>
    </row>
    <row r="3399" spans="1:6" x14ac:dyDescent="0.25">
      <c r="A3399" s="1"/>
      <c r="B3399" s="243"/>
      <c r="C3399" s="10"/>
      <c r="D3399" s="244"/>
      <c r="E3399" s="244"/>
      <c r="F3399" s="9"/>
    </row>
    <row r="3400" spans="1:6" x14ac:dyDescent="0.25">
      <c r="A3400" s="1"/>
      <c r="B3400" s="243"/>
      <c r="C3400" s="10"/>
      <c r="D3400" s="244"/>
      <c r="E3400" s="244"/>
      <c r="F3400" s="9"/>
    </row>
    <row r="3401" spans="1:6" x14ac:dyDescent="0.25">
      <c r="A3401" s="1"/>
      <c r="B3401" s="243"/>
      <c r="C3401" s="10"/>
      <c r="D3401" s="244"/>
      <c r="E3401" s="244"/>
      <c r="F3401" s="9"/>
    </row>
    <row r="3402" spans="1:6" x14ac:dyDescent="0.25">
      <c r="A3402" s="1"/>
      <c r="B3402" s="243"/>
      <c r="C3402" s="10"/>
      <c r="D3402" s="244"/>
      <c r="E3402" s="244"/>
      <c r="F3402" s="9"/>
    </row>
    <row r="3403" spans="1:6" x14ac:dyDescent="0.25">
      <c r="A3403" s="1"/>
      <c r="B3403" s="243"/>
      <c r="C3403" s="10"/>
      <c r="D3403" s="244"/>
      <c r="E3403" s="244"/>
      <c r="F3403" s="9"/>
    </row>
    <row r="3404" spans="1:6" x14ac:dyDescent="0.25">
      <c r="A3404" s="1"/>
      <c r="B3404" s="243"/>
      <c r="C3404" s="10"/>
      <c r="D3404" s="244"/>
      <c r="E3404" s="244"/>
      <c r="F3404" s="9"/>
    </row>
    <row r="3405" spans="1:6" x14ac:dyDescent="0.25">
      <c r="A3405" s="1"/>
      <c r="B3405" s="243"/>
      <c r="C3405" s="10"/>
      <c r="D3405" s="244"/>
      <c r="E3405" s="244"/>
      <c r="F3405" s="9"/>
    </row>
    <row r="3406" spans="1:6" x14ac:dyDescent="0.25">
      <c r="A3406" s="1"/>
      <c r="B3406" s="243"/>
      <c r="C3406" s="10"/>
      <c r="D3406" s="244"/>
      <c r="E3406" s="244"/>
      <c r="F3406" s="9"/>
    </row>
    <row r="3407" spans="1:6" x14ac:dyDescent="0.25">
      <c r="A3407" s="1"/>
      <c r="B3407" s="243"/>
      <c r="C3407" s="10"/>
      <c r="D3407" s="244"/>
      <c r="E3407" s="244"/>
      <c r="F3407" s="9"/>
    </row>
    <row r="3408" spans="1:6" x14ac:dyDescent="0.25">
      <c r="A3408" s="1"/>
      <c r="B3408" s="243"/>
      <c r="C3408" s="10"/>
      <c r="D3408" s="244"/>
      <c r="E3408" s="244"/>
      <c r="F3408" s="9"/>
    </row>
    <row r="3409" spans="1:6" x14ac:dyDescent="0.25">
      <c r="A3409" s="1"/>
      <c r="B3409" s="243"/>
      <c r="C3409" s="10"/>
      <c r="D3409" s="244"/>
      <c r="E3409" s="244"/>
      <c r="F3409" s="9"/>
    </row>
    <row r="3410" spans="1:6" x14ac:dyDescent="0.25">
      <c r="A3410" s="1"/>
      <c r="B3410" s="243"/>
      <c r="C3410" s="10"/>
      <c r="D3410" s="244"/>
      <c r="E3410" s="244"/>
      <c r="F3410" s="9"/>
    </row>
    <row r="3411" spans="1:6" x14ac:dyDescent="0.25">
      <c r="A3411" s="1"/>
      <c r="B3411" s="243"/>
      <c r="C3411" s="10"/>
      <c r="D3411" s="244"/>
      <c r="E3411" s="244"/>
      <c r="F3411" s="9"/>
    </row>
    <row r="3412" spans="1:6" x14ac:dyDescent="0.25">
      <c r="A3412" s="1"/>
      <c r="B3412" s="243"/>
      <c r="C3412" s="10"/>
      <c r="D3412" s="244"/>
      <c r="E3412" s="244"/>
      <c r="F3412" s="9"/>
    </row>
    <row r="3413" spans="1:6" x14ac:dyDescent="0.25">
      <c r="A3413" s="1"/>
      <c r="B3413" s="243"/>
      <c r="C3413" s="10"/>
      <c r="D3413" s="244"/>
      <c r="E3413" s="244"/>
      <c r="F3413" s="9"/>
    </row>
    <row r="3414" spans="1:6" x14ac:dyDescent="0.25">
      <c r="A3414" s="1"/>
      <c r="B3414" s="243"/>
      <c r="C3414" s="10"/>
      <c r="D3414" s="244"/>
      <c r="E3414" s="244"/>
      <c r="F3414" s="9"/>
    </row>
    <row r="3415" spans="1:6" x14ac:dyDescent="0.25">
      <c r="A3415" s="1"/>
      <c r="B3415" s="243"/>
      <c r="C3415" s="10"/>
      <c r="D3415" s="244"/>
      <c r="E3415" s="244"/>
      <c r="F3415" s="9"/>
    </row>
    <row r="3416" spans="1:6" x14ac:dyDescent="0.25">
      <c r="A3416" s="1"/>
      <c r="B3416" s="243"/>
      <c r="C3416" s="10"/>
      <c r="D3416" s="244"/>
      <c r="E3416" s="244"/>
      <c r="F3416" s="9"/>
    </row>
    <row r="3417" spans="1:6" x14ac:dyDescent="0.25">
      <c r="A3417" s="1"/>
      <c r="B3417" s="243"/>
      <c r="C3417" s="10"/>
      <c r="D3417" s="244"/>
      <c r="E3417" s="244"/>
      <c r="F3417" s="9"/>
    </row>
    <row r="3418" spans="1:6" x14ac:dyDescent="0.25">
      <c r="A3418" s="1"/>
      <c r="B3418" s="243"/>
      <c r="C3418" s="10"/>
      <c r="D3418" s="244"/>
      <c r="E3418" s="244"/>
      <c r="F3418" s="9"/>
    </row>
    <row r="3419" spans="1:6" x14ac:dyDescent="0.25">
      <c r="A3419" s="1"/>
      <c r="B3419" s="243"/>
      <c r="C3419" s="10"/>
      <c r="D3419" s="244"/>
      <c r="E3419" s="244"/>
      <c r="F3419" s="9"/>
    </row>
    <row r="3420" spans="1:6" x14ac:dyDescent="0.25">
      <c r="A3420" s="1"/>
      <c r="B3420" s="243"/>
      <c r="C3420" s="10"/>
      <c r="D3420" s="244"/>
      <c r="E3420" s="244"/>
      <c r="F3420" s="9"/>
    </row>
    <row r="3421" spans="1:6" x14ac:dyDescent="0.25">
      <c r="A3421" s="1"/>
      <c r="B3421" s="243"/>
      <c r="C3421" s="10"/>
      <c r="D3421" s="244"/>
      <c r="E3421" s="244"/>
      <c r="F3421" s="9"/>
    </row>
    <row r="3422" spans="1:6" x14ac:dyDescent="0.25">
      <c r="A3422" s="1"/>
      <c r="B3422" s="243"/>
      <c r="C3422" s="10"/>
      <c r="D3422" s="244"/>
      <c r="E3422" s="244"/>
      <c r="F3422" s="9"/>
    </row>
    <row r="3423" spans="1:6" x14ac:dyDescent="0.25">
      <c r="A3423" s="1"/>
      <c r="B3423" s="243"/>
      <c r="C3423" s="10"/>
      <c r="D3423" s="244"/>
      <c r="E3423" s="244"/>
      <c r="F3423" s="9"/>
    </row>
    <row r="3424" spans="1:6" x14ac:dyDescent="0.25">
      <c r="A3424" s="1"/>
      <c r="B3424" s="243"/>
      <c r="C3424" s="10"/>
      <c r="D3424" s="244"/>
      <c r="E3424" s="244"/>
      <c r="F3424" s="9"/>
    </row>
    <row r="3425" spans="1:6" x14ac:dyDescent="0.25">
      <c r="A3425" s="1"/>
      <c r="B3425" s="243"/>
      <c r="C3425" s="10"/>
      <c r="D3425" s="244"/>
      <c r="E3425" s="244"/>
      <c r="F3425" s="9"/>
    </row>
    <row r="3426" spans="1:6" x14ac:dyDescent="0.25">
      <c r="A3426" s="1"/>
      <c r="B3426" s="243"/>
      <c r="C3426" s="10"/>
      <c r="D3426" s="244"/>
      <c r="E3426" s="244"/>
      <c r="F3426" s="9"/>
    </row>
    <row r="3427" spans="1:6" x14ac:dyDescent="0.25">
      <c r="A3427" s="1"/>
      <c r="B3427" s="243"/>
      <c r="C3427" s="10"/>
      <c r="D3427" s="244"/>
      <c r="E3427" s="244"/>
      <c r="F3427" s="9"/>
    </row>
    <row r="3428" spans="1:6" x14ac:dyDescent="0.25">
      <c r="A3428" s="1"/>
      <c r="B3428" s="243"/>
      <c r="C3428" s="10"/>
      <c r="D3428" s="244"/>
      <c r="E3428" s="244"/>
      <c r="F3428" s="9"/>
    </row>
    <row r="3429" spans="1:6" x14ac:dyDescent="0.25">
      <c r="A3429" s="1"/>
      <c r="B3429" s="243"/>
      <c r="C3429" s="10"/>
      <c r="D3429" s="244"/>
      <c r="E3429" s="244"/>
      <c r="F3429" s="9"/>
    </row>
    <row r="3430" spans="1:6" x14ac:dyDescent="0.25">
      <c r="A3430" s="1"/>
      <c r="B3430" s="243"/>
      <c r="C3430" s="10"/>
      <c r="D3430" s="244"/>
      <c r="E3430" s="244"/>
      <c r="F3430" s="9"/>
    </row>
    <row r="3431" spans="1:6" x14ac:dyDescent="0.25">
      <c r="A3431" s="1"/>
      <c r="B3431" s="243"/>
      <c r="C3431" s="10"/>
      <c r="D3431" s="244"/>
      <c r="E3431" s="244"/>
      <c r="F3431" s="9"/>
    </row>
    <row r="3432" spans="1:6" x14ac:dyDescent="0.25">
      <c r="A3432" s="1"/>
      <c r="B3432" s="243"/>
      <c r="C3432" s="10"/>
      <c r="D3432" s="244"/>
      <c r="E3432" s="244"/>
      <c r="F3432" s="9"/>
    </row>
    <row r="3433" spans="1:6" x14ac:dyDescent="0.25">
      <c r="A3433" s="1"/>
      <c r="B3433" s="243"/>
      <c r="C3433" s="10"/>
      <c r="D3433" s="244"/>
      <c r="E3433" s="244"/>
      <c r="F3433" s="9"/>
    </row>
    <row r="3434" spans="1:6" x14ac:dyDescent="0.25">
      <c r="A3434" s="1"/>
      <c r="B3434" s="243"/>
      <c r="C3434" s="10"/>
      <c r="D3434" s="244"/>
      <c r="E3434" s="244"/>
      <c r="F3434" s="9"/>
    </row>
    <row r="3435" spans="1:6" x14ac:dyDescent="0.25">
      <c r="A3435" s="1"/>
      <c r="B3435" s="243"/>
      <c r="C3435" s="10"/>
      <c r="D3435" s="244"/>
      <c r="E3435" s="244"/>
      <c r="F3435" s="9"/>
    </row>
    <row r="3436" spans="1:6" x14ac:dyDescent="0.25">
      <c r="A3436" s="1"/>
      <c r="B3436" s="243"/>
      <c r="C3436" s="10"/>
      <c r="D3436" s="244"/>
      <c r="E3436" s="244"/>
      <c r="F3436" s="9"/>
    </row>
    <row r="3437" spans="1:6" x14ac:dyDescent="0.25">
      <c r="A3437" s="1"/>
      <c r="B3437" s="243"/>
      <c r="C3437" s="10"/>
      <c r="D3437" s="244"/>
      <c r="E3437" s="244"/>
      <c r="F3437" s="9"/>
    </row>
    <row r="3438" spans="1:6" x14ac:dyDescent="0.25">
      <c r="A3438" s="1"/>
      <c r="B3438" s="243"/>
      <c r="C3438" s="10"/>
      <c r="D3438" s="244"/>
      <c r="E3438" s="244"/>
      <c r="F3438" s="9"/>
    </row>
    <row r="3439" spans="1:6" x14ac:dyDescent="0.25">
      <c r="A3439" s="1"/>
      <c r="B3439" s="243"/>
      <c r="C3439" s="10"/>
      <c r="D3439" s="244"/>
      <c r="E3439" s="244"/>
      <c r="F3439" s="9"/>
    </row>
    <row r="3440" spans="1:6" x14ac:dyDescent="0.25">
      <c r="A3440" s="1"/>
      <c r="B3440" s="243"/>
      <c r="C3440" s="10"/>
      <c r="D3440" s="244"/>
      <c r="E3440" s="244"/>
      <c r="F3440" s="9"/>
    </row>
    <row r="3441" spans="1:6" x14ac:dyDescent="0.25">
      <c r="A3441" s="1"/>
      <c r="B3441" s="243"/>
      <c r="C3441" s="10"/>
      <c r="D3441" s="244"/>
      <c r="E3441" s="244"/>
      <c r="F3441" s="9"/>
    </row>
    <row r="3442" spans="1:6" x14ac:dyDescent="0.25">
      <c r="A3442" s="1"/>
      <c r="B3442" s="243"/>
      <c r="C3442" s="10"/>
      <c r="D3442" s="244"/>
      <c r="E3442" s="244"/>
      <c r="F3442" s="9"/>
    </row>
    <row r="3443" spans="1:6" x14ac:dyDescent="0.25">
      <c r="A3443" s="1"/>
      <c r="B3443" s="243"/>
      <c r="C3443" s="10"/>
      <c r="D3443" s="244"/>
      <c r="E3443" s="244"/>
      <c r="F3443" s="9"/>
    </row>
    <row r="3444" spans="1:6" x14ac:dyDescent="0.25">
      <c r="A3444" s="1"/>
      <c r="B3444" s="243"/>
      <c r="C3444" s="10"/>
      <c r="D3444" s="244"/>
      <c r="E3444" s="244"/>
      <c r="F3444" s="9"/>
    </row>
    <row r="3445" spans="1:6" x14ac:dyDescent="0.25">
      <c r="A3445" s="1"/>
      <c r="B3445" s="243"/>
      <c r="C3445" s="10"/>
      <c r="D3445" s="244"/>
      <c r="E3445" s="244"/>
      <c r="F3445" s="9"/>
    </row>
    <row r="3446" spans="1:6" x14ac:dyDescent="0.25">
      <c r="A3446" s="1"/>
      <c r="B3446" s="243"/>
      <c r="C3446" s="10"/>
      <c r="D3446" s="244"/>
      <c r="E3446" s="244"/>
      <c r="F3446" s="9"/>
    </row>
    <row r="3447" spans="1:6" x14ac:dyDescent="0.25">
      <c r="A3447" s="1"/>
      <c r="B3447" s="243"/>
      <c r="C3447" s="10"/>
      <c r="D3447" s="244"/>
      <c r="E3447" s="244"/>
      <c r="F3447" s="9"/>
    </row>
    <row r="3448" spans="1:6" x14ac:dyDescent="0.25">
      <c r="A3448" s="1"/>
      <c r="B3448" s="243"/>
      <c r="C3448" s="10"/>
      <c r="D3448" s="244"/>
      <c r="E3448" s="244"/>
      <c r="F3448" s="9"/>
    </row>
    <row r="3449" spans="1:6" x14ac:dyDescent="0.25">
      <c r="A3449" s="1"/>
      <c r="B3449" s="243"/>
      <c r="C3449" s="10"/>
      <c r="D3449" s="244"/>
      <c r="E3449" s="244"/>
      <c r="F3449" s="9"/>
    </row>
    <row r="3450" spans="1:6" x14ac:dyDescent="0.25">
      <c r="A3450" s="1"/>
      <c r="B3450" s="243"/>
      <c r="C3450" s="10"/>
      <c r="D3450" s="244"/>
      <c r="E3450" s="244"/>
      <c r="F3450" s="9"/>
    </row>
    <row r="3451" spans="1:6" x14ac:dyDescent="0.25">
      <c r="A3451" s="1"/>
      <c r="B3451" s="243"/>
      <c r="C3451" s="10"/>
      <c r="D3451" s="244"/>
      <c r="E3451" s="244"/>
      <c r="F3451" s="9"/>
    </row>
    <row r="3452" spans="1:6" x14ac:dyDescent="0.25">
      <c r="A3452" s="1"/>
      <c r="B3452" s="243"/>
      <c r="C3452" s="10"/>
      <c r="D3452" s="244"/>
      <c r="E3452" s="244"/>
      <c r="F3452" s="9"/>
    </row>
    <row r="3453" spans="1:6" x14ac:dyDescent="0.25">
      <c r="A3453" s="1"/>
      <c r="B3453" s="243"/>
      <c r="C3453" s="10"/>
      <c r="D3453" s="244"/>
      <c r="E3453" s="244"/>
      <c r="F3453" s="9"/>
    </row>
    <row r="3454" spans="1:6" x14ac:dyDescent="0.25">
      <c r="A3454" s="1"/>
      <c r="B3454" s="243"/>
      <c r="C3454" s="10"/>
      <c r="D3454" s="244"/>
      <c r="E3454" s="244"/>
      <c r="F3454" s="9"/>
    </row>
    <row r="3455" spans="1:6" x14ac:dyDescent="0.25">
      <c r="A3455" s="1"/>
      <c r="B3455" s="243"/>
      <c r="C3455" s="10"/>
      <c r="D3455" s="244"/>
      <c r="E3455" s="244"/>
      <c r="F3455" s="9"/>
    </row>
    <row r="3456" spans="1:6" x14ac:dyDescent="0.25">
      <c r="A3456" s="1"/>
      <c r="B3456" s="243"/>
      <c r="C3456" s="10"/>
      <c r="D3456" s="244"/>
      <c r="E3456" s="244"/>
      <c r="F3456" s="9"/>
    </row>
    <row r="3457" spans="1:6" x14ac:dyDescent="0.25">
      <c r="A3457" s="1"/>
      <c r="B3457" s="243"/>
      <c r="C3457" s="10"/>
      <c r="D3457" s="244"/>
      <c r="E3457" s="244"/>
      <c r="F3457" s="9"/>
    </row>
    <row r="3458" spans="1:6" x14ac:dyDescent="0.25">
      <c r="A3458" s="1"/>
      <c r="B3458" s="243"/>
      <c r="C3458" s="10"/>
      <c r="D3458" s="244"/>
      <c r="E3458" s="244"/>
      <c r="F3458" s="9"/>
    </row>
    <row r="3459" spans="1:6" x14ac:dyDescent="0.25">
      <c r="A3459" s="1"/>
      <c r="B3459" s="243"/>
      <c r="C3459" s="10"/>
      <c r="D3459" s="244"/>
      <c r="E3459" s="244"/>
      <c r="F3459" s="9"/>
    </row>
    <row r="3460" spans="1:6" x14ac:dyDescent="0.25">
      <c r="A3460" s="1"/>
      <c r="B3460" s="243"/>
      <c r="C3460" s="10"/>
      <c r="D3460" s="244"/>
      <c r="E3460" s="244"/>
      <c r="F3460" s="9"/>
    </row>
    <row r="3461" spans="1:6" x14ac:dyDescent="0.25">
      <c r="A3461" s="1"/>
      <c r="B3461" s="243"/>
      <c r="C3461" s="10"/>
      <c r="D3461" s="244"/>
      <c r="E3461" s="244"/>
      <c r="F3461" s="9"/>
    </row>
    <row r="3462" spans="1:6" x14ac:dyDescent="0.25">
      <c r="A3462" s="1"/>
      <c r="B3462" s="243"/>
      <c r="C3462" s="10"/>
      <c r="D3462" s="244"/>
      <c r="E3462" s="244"/>
      <c r="F3462" s="9"/>
    </row>
    <row r="3463" spans="1:6" x14ac:dyDescent="0.25">
      <c r="A3463" s="1"/>
      <c r="B3463" s="243"/>
      <c r="C3463" s="10"/>
      <c r="D3463" s="244"/>
      <c r="E3463" s="244"/>
      <c r="F3463" s="9"/>
    </row>
    <row r="3464" spans="1:6" x14ac:dyDescent="0.25">
      <c r="A3464" s="1"/>
      <c r="B3464" s="243"/>
      <c r="C3464" s="10"/>
      <c r="D3464" s="244"/>
      <c r="E3464" s="244"/>
      <c r="F3464" s="9"/>
    </row>
    <row r="3465" spans="1:6" x14ac:dyDescent="0.25">
      <c r="A3465" s="1"/>
      <c r="B3465" s="243"/>
      <c r="C3465" s="10"/>
      <c r="D3465" s="244"/>
      <c r="E3465" s="244"/>
      <c r="F3465" s="9"/>
    </row>
    <row r="3466" spans="1:6" x14ac:dyDescent="0.25">
      <c r="A3466" s="1"/>
      <c r="B3466" s="243"/>
      <c r="C3466" s="10"/>
      <c r="D3466" s="244"/>
      <c r="E3466" s="244"/>
      <c r="F3466" s="9"/>
    </row>
    <row r="3467" spans="1:6" x14ac:dyDescent="0.25">
      <c r="A3467" s="1"/>
      <c r="B3467" s="243"/>
      <c r="C3467" s="10"/>
      <c r="D3467" s="244"/>
      <c r="E3467" s="244"/>
      <c r="F3467" s="9"/>
    </row>
    <row r="3468" spans="1:6" x14ac:dyDescent="0.25">
      <c r="A3468" s="1"/>
      <c r="B3468" s="243"/>
      <c r="C3468" s="10"/>
      <c r="D3468" s="244"/>
      <c r="E3468" s="244"/>
      <c r="F3468" s="9"/>
    </row>
    <row r="3469" spans="1:6" x14ac:dyDescent="0.25">
      <c r="A3469" s="1"/>
      <c r="B3469" s="243"/>
      <c r="C3469" s="10"/>
      <c r="D3469" s="244"/>
      <c r="E3469" s="244"/>
      <c r="F3469" s="9"/>
    </row>
    <row r="3470" spans="1:6" x14ac:dyDescent="0.25">
      <c r="A3470" s="1"/>
      <c r="B3470" s="243"/>
      <c r="C3470" s="10"/>
      <c r="D3470" s="244"/>
      <c r="E3470" s="244"/>
      <c r="F3470" s="9"/>
    </row>
    <row r="3471" spans="1:6" x14ac:dyDescent="0.25">
      <c r="A3471" s="1"/>
      <c r="B3471" s="243"/>
      <c r="C3471" s="10"/>
      <c r="D3471" s="244"/>
      <c r="E3471" s="244"/>
      <c r="F3471" s="9"/>
    </row>
    <row r="3472" spans="1:6" x14ac:dyDescent="0.25">
      <c r="A3472" s="1"/>
      <c r="B3472" s="243"/>
      <c r="C3472" s="10"/>
      <c r="D3472" s="244"/>
      <c r="E3472" s="244"/>
      <c r="F3472" s="9"/>
    </row>
    <row r="3473" spans="1:6" x14ac:dyDescent="0.25">
      <c r="A3473" s="1"/>
      <c r="B3473" s="243"/>
      <c r="C3473" s="10"/>
      <c r="D3473" s="244"/>
      <c r="E3473" s="244"/>
      <c r="F3473" s="9"/>
    </row>
    <row r="3474" spans="1:6" x14ac:dyDescent="0.25">
      <c r="A3474" s="1"/>
      <c r="B3474" s="243"/>
      <c r="C3474" s="10"/>
      <c r="D3474" s="244"/>
      <c r="E3474" s="244"/>
      <c r="F3474" s="9"/>
    </row>
    <row r="3475" spans="1:6" x14ac:dyDescent="0.25">
      <c r="A3475" s="1"/>
      <c r="B3475" s="243"/>
      <c r="C3475" s="10"/>
      <c r="D3475" s="244"/>
      <c r="E3475" s="244"/>
      <c r="F3475" s="9"/>
    </row>
    <row r="3476" spans="1:6" x14ac:dyDescent="0.25">
      <c r="A3476" s="1"/>
      <c r="B3476" s="243"/>
      <c r="C3476" s="10"/>
      <c r="D3476" s="244"/>
      <c r="E3476" s="244"/>
      <c r="F3476" s="9"/>
    </row>
    <row r="3477" spans="1:6" x14ac:dyDescent="0.25">
      <c r="A3477" s="1"/>
      <c r="B3477" s="243"/>
      <c r="C3477" s="10"/>
      <c r="D3477" s="244"/>
      <c r="E3477" s="244"/>
      <c r="F3477" s="9"/>
    </row>
    <row r="3478" spans="1:6" x14ac:dyDescent="0.25">
      <c r="A3478" s="1"/>
      <c r="B3478" s="243"/>
      <c r="C3478" s="10"/>
      <c r="D3478" s="244"/>
      <c r="E3478" s="244"/>
      <c r="F3478" s="9"/>
    </row>
    <row r="3479" spans="1:6" x14ac:dyDescent="0.25">
      <c r="A3479" s="1"/>
      <c r="B3479" s="243"/>
      <c r="C3479" s="10"/>
      <c r="D3479" s="244"/>
      <c r="E3479" s="244"/>
      <c r="F3479" s="9"/>
    </row>
    <row r="3480" spans="1:6" x14ac:dyDescent="0.25">
      <c r="A3480" s="1"/>
      <c r="B3480" s="243"/>
      <c r="C3480" s="10"/>
      <c r="D3480" s="244"/>
      <c r="E3480" s="244"/>
      <c r="F3480" s="9"/>
    </row>
    <row r="3481" spans="1:6" x14ac:dyDescent="0.25">
      <c r="A3481" s="1"/>
      <c r="B3481" s="243"/>
      <c r="C3481" s="10"/>
      <c r="D3481" s="244"/>
      <c r="E3481" s="244"/>
      <c r="F3481" s="9"/>
    </row>
    <row r="3482" spans="1:6" x14ac:dyDescent="0.25">
      <c r="A3482" s="1"/>
      <c r="B3482" s="243"/>
      <c r="C3482" s="10"/>
      <c r="D3482" s="244"/>
      <c r="E3482" s="244"/>
      <c r="F3482" s="9"/>
    </row>
    <row r="3483" spans="1:6" x14ac:dyDescent="0.25">
      <c r="A3483" s="1"/>
      <c r="B3483" s="243"/>
      <c r="C3483" s="10"/>
      <c r="D3483" s="244"/>
      <c r="E3483" s="244"/>
      <c r="F3483" s="9"/>
    </row>
    <row r="3484" spans="1:6" x14ac:dyDescent="0.25">
      <c r="A3484" s="1"/>
      <c r="B3484" s="243"/>
      <c r="C3484" s="10"/>
      <c r="D3484" s="244"/>
      <c r="E3484" s="244"/>
      <c r="F3484" s="9"/>
    </row>
    <row r="3485" spans="1:6" x14ac:dyDescent="0.25">
      <c r="A3485" s="1"/>
      <c r="B3485" s="243"/>
      <c r="C3485" s="10"/>
      <c r="D3485" s="244"/>
      <c r="E3485" s="244"/>
      <c r="F3485" s="9"/>
    </row>
    <row r="3486" spans="1:6" x14ac:dyDescent="0.25">
      <c r="A3486" s="1"/>
      <c r="B3486" s="243"/>
      <c r="C3486" s="10"/>
      <c r="D3486" s="244"/>
      <c r="E3486" s="244"/>
      <c r="F3486" s="9"/>
    </row>
    <row r="3487" spans="1:6" x14ac:dyDescent="0.25">
      <c r="A3487" s="1"/>
      <c r="B3487" s="243"/>
      <c r="C3487" s="10"/>
      <c r="D3487" s="244"/>
      <c r="E3487" s="244"/>
      <c r="F3487" s="9"/>
    </row>
    <row r="3488" spans="1:6" x14ac:dyDescent="0.25">
      <c r="A3488" s="1"/>
      <c r="B3488" s="243"/>
      <c r="C3488" s="10"/>
      <c r="D3488" s="244"/>
      <c r="E3488" s="244"/>
      <c r="F3488" s="9"/>
    </row>
    <row r="3489" spans="1:6" x14ac:dyDescent="0.25">
      <c r="A3489" s="1"/>
      <c r="B3489" s="243"/>
      <c r="C3489" s="10"/>
      <c r="D3489" s="244"/>
      <c r="E3489" s="244"/>
      <c r="F3489" s="9"/>
    </row>
    <row r="3490" spans="1:6" x14ac:dyDescent="0.25">
      <c r="A3490" s="1"/>
      <c r="B3490" s="243"/>
      <c r="C3490" s="10"/>
      <c r="D3490" s="244"/>
      <c r="E3490" s="244"/>
      <c r="F3490" s="9"/>
    </row>
    <row r="3491" spans="1:6" x14ac:dyDescent="0.25">
      <c r="A3491" s="1"/>
      <c r="B3491" s="243"/>
      <c r="C3491" s="10"/>
      <c r="D3491" s="244"/>
      <c r="E3491" s="244"/>
      <c r="F3491" s="9"/>
    </row>
    <row r="3492" spans="1:6" x14ac:dyDescent="0.25">
      <c r="A3492" s="1"/>
      <c r="B3492" s="243"/>
      <c r="C3492" s="10"/>
      <c r="D3492" s="244"/>
      <c r="E3492" s="244"/>
      <c r="F3492" s="9"/>
    </row>
    <row r="3493" spans="1:6" x14ac:dyDescent="0.25">
      <c r="A3493" s="1"/>
      <c r="B3493" s="243"/>
      <c r="C3493" s="10"/>
      <c r="D3493" s="244"/>
      <c r="E3493" s="244"/>
      <c r="F3493" s="9"/>
    </row>
    <row r="3494" spans="1:6" x14ac:dyDescent="0.25">
      <c r="A3494" s="1"/>
      <c r="B3494" s="243"/>
      <c r="C3494" s="10"/>
      <c r="D3494" s="244"/>
      <c r="E3494" s="244"/>
      <c r="F3494" s="9"/>
    </row>
    <row r="3495" spans="1:6" x14ac:dyDescent="0.25">
      <c r="A3495" s="1"/>
      <c r="B3495" s="243"/>
      <c r="C3495" s="10"/>
      <c r="D3495" s="244"/>
      <c r="E3495" s="244"/>
      <c r="F3495" s="9"/>
    </row>
    <row r="3496" spans="1:6" x14ac:dyDescent="0.25">
      <c r="A3496" s="1"/>
      <c r="B3496" s="243"/>
      <c r="C3496" s="10"/>
      <c r="D3496" s="244"/>
      <c r="E3496" s="244"/>
      <c r="F3496" s="9"/>
    </row>
    <row r="3497" spans="1:6" x14ac:dyDescent="0.25">
      <c r="A3497" s="1"/>
      <c r="B3497" s="243"/>
      <c r="C3497" s="10"/>
      <c r="D3497" s="244"/>
      <c r="E3497" s="244"/>
      <c r="F3497" s="9"/>
    </row>
    <row r="3498" spans="1:6" x14ac:dyDescent="0.25">
      <c r="A3498" s="1"/>
      <c r="B3498" s="243"/>
      <c r="C3498" s="10"/>
      <c r="D3498" s="244"/>
      <c r="E3498" s="244"/>
      <c r="F3498" s="9"/>
    </row>
    <row r="3499" spans="1:6" x14ac:dyDescent="0.25">
      <c r="A3499" s="1"/>
      <c r="B3499" s="243"/>
      <c r="C3499" s="10"/>
      <c r="D3499" s="244"/>
      <c r="E3499" s="244"/>
      <c r="F3499" s="9"/>
    </row>
    <row r="3500" spans="1:6" x14ac:dyDescent="0.25">
      <c r="A3500" s="1"/>
      <c r="B3500" s="243"/>
      <c r="C3500" s="10"/>
      <c r="D3500" s="244"/>
      <c r="E3500" s="244"/>
      <c r="F3500" s="9"/>
    </row>
    <row r="3501" spans="1:6" x14ac:dyDescent="0.25">
      <c r="A3501" s="1"/>
      <c r="B3501" s="243"/>
      <c r="C3501" s="10"/>
      <c r="D3501" s="244"/>
      <c r="E3501" s="244"/>
      <c r="F3501" s="9"/>
    </row>
    <row r="3502" spans="1:6" x14ac:dyDescent="0.25">
      <c r="A3502" s="1"/>
      <c r="B3502" s="243"/>
      <c r="C3502" s="10"/>
      <c r="D3502" s="244"/>
      <c r="E3502" s="244"/>
      <c r="F3502" s="9"/>
    </row>
    <row r="3503" spans="1:6" x14ac:dyDescent="0.25">
      <c r="A3503" s="1"/>
      <c r="B3503" s="243"/>
      <c r="C3503" s="10"/>
      <c r="D3503" s="244"/>
      <c r="E3503" s="244"/>
      <c r="F3503" s="9"/>
    </row>
    <row r="3504" spans="1:6" x14ac:dyDescent="0.25">
      <c r="A3504" s="1"/>
      <c r="B3504" s="243"/>
      <c r="C3504" s="10"/>
      <c r="D3504" s="244"/>
      <c r="E3504" s="244"/>
      <c r="F3504" s="9"/>
    </row>
    <row r="3505" spans="1:6" x14ac:dyDescent="0.25">
      <c r="A3505" s="1"/>
      <c r="B3505" s="243"/>
      <c r="C3505" s="10"/>
      <c r="D3505" s="244"/>
      <c r="E3505" s="244"/>
      <c r="F3505" s="9"/>
    </row>
    <row r="3506" spans="1:6" x14ac:dyDescent="0.25">
      <c r="A3506" s="1"/>
      <c r="B3506" s="243"/>
      <c r="C3506" s="10"/>
      <c r="D3506" s="244"/>
      <c r="E3506" s="244"/>
      <c r="F3506" s="9"/>
    </row>
    <row r="3507" spans="1:6" x14ac:dyDescent="0.25">
      <c r="A3507" s="1"/>
      <c r="B3507" s="243"/>
      <c r="C3507" s="10"/>
      <c r="D3507" s="244"/>
      <c r="E3507" s="244"/>
      <c r="F3507" s="9"/>
    </row>
    <row r="3508" spans="1:6" x14ac:dyDescent="0.25">
      <c r="A3508" s="1"/>
      <c r="B3508" s="243"/>
      <c r="C3508" s="10"/>
      <c r="D3508" s="244"/>
      <c r="E3508" s="244"/>
      <c r="F3508" s="9"/>
    </row>
    <row r="3509" spans="1:6" x14ac:dyDescent="0.25">
      <c r="A3509" s="1"/>
      <c r="B3509" s="243"/>
      <c r="C3509" s="10"/>
      <c r="D3509" s="244"/>
      <c r="E3509" s="244"/>
      <c r="F3509" s="9"/>
    </row>
    <row r="3510" spans="1:6" x14ac:dyDescent="0.25">
      <c r="A3510" s="1"/>
      <c r="B3510" s="243"/>
      <c r="C3510" s="10"/>
      <c r="D3510" s="244"/>
      <c r="E3510" s="244"/>
      <c r="F3510" s="9"/>
    </row>
    <row r="3511" spans="1:6" x14ac:dyDescent="0.25">
      <c r="A3511" s="1"/>
      <c r="B3511" s="243"/>
      <c r="C3511" s="10"/>
      <c r="D3511" s="244"/>
      <c r="E3511" s="244"/>
      <c r="F3511" s="9"/>
    </row>
    <row r="3512" spans="1:6" x14ac:dyDescent="0.25">
      <c r="A3512" s="1"/>
      <c r="B3512" s="243"/>
      <c r="C3512" s="10"/>
      <c r="D3512" s="244"/>
      <c r="E3512" s="244"/>
      <c r="F3512" s="9"/>
    </row>
    <row r="3513" spans="1:6" x14ac:dyDescent="0.25">
      <c r="A3513" s="1"/>
      <c r="B3513" s="243"/>
      <c r="C3513" s="10"/>
      <c r="D3513" s="244"/>
      <c r="E3513" s="244"/>
      <c r="F3513" s="9"/>
    </row>
    <row r="3514" spans="1:6" x14ac:dyDescent="0.25">
      <c r="A3514" s="1"/>
      <c r="B3514" s="243"/>
      <c r="C3514" s="10"/>
      <c r="D3514" s="244"/>
      <c r="E3514" s="244"/>
      <c r="F3514" s="9"/>
    </row>
    <row r="3515" spans="1:6" x14ac:dyDescent="0.25">
      <c r="A3515" s="1"/>
      <c r="B3515" s="243"/>
      <c r="C3515" s="10"/>
      <c r="D3515" s="244"/>
      <c r="E3515" s="244"/>
      <c r="F3515" s="9"/>
    </row>
    <row r="3516" spans="1:6" x14ac:dyDescent="0.25">
      <c r="A3516" s="1"/>
      <c r="B3516" s="243"/>
      <c r="C3516" s="10"/>
      <c r="D3516" s="244"/>
      <c r="E3516" s="244"/>
      <c r="F3516" s="9"/>
    </row>
    <row r="3517" spans="1:6" x14ac:dyDescent="0.25">
      <c r="A3517" s="1"/>
      <c r="B3517" s="243"/>
      <c r="C3517" s="10"/>
      <c r="D3517" s="244"/>
      <c r="E3517" s="244"/>
      <c r="F3517" s="9"/>
    </row>
    <row r="3518" spans="1:6" x14ac:dyDescent="0.25">
      <c r="A3518" s="1"/>
      <c r="B3518" s="243"/>
      <c r="C3518" s="10"/>
      <c r="D3518" s="244"/>
      <c r="E3518" s="244"/>
      <c r="F3518" s="9"/>
    </row>
    <row r="3519" spans="1:6" x14ac:dyDescent="0.25">
      <c r="A3519" s="1"/>
      <c r="B3519" s="243"/>
      <c r="C3519" s="10"/>
      <c r="D3519" s="244"/>
      <c r="E3519" s="244"/>
      <c r="F3519" s="9"/>
    </row>
    <row r="3520" spans="1:6" x14ac:dyDescent="0.25">
      <c r="A3520" s="1"/>
      <c r="B3520" s="243"/>
      <c r="C3520" s="10"/>
      <c r="D3520" s="244"/>
      <c r="E3520" s="244"/>
      <c r="F3520" s="9"/>
    </row>
    <row r="3521" spans="1:6" x14ac:dyDescent="0.25">
      <c r="A3521" s="1"/>
      <c r="B3521" s="243"/>
      <c r="C3521" s="10"/>
      <c r="D3521" s="244"/>
      <c r="E3521" s="244"/>
      <c r="F3521" s="9"/>
    </row>
    <row r="3522" spans="1:6" x14ac:dyDescent="0.25">
      <c r="A3522" s="1"/>
      <c r="B3522" s="243"/>
      <c r="C3522" s="10"/>
      <c r="D3522" s="244"/>
      <c r="E3522" s="244"/>
      <c r="F3522" s="9"/>
    </row>
    <row r="3523" spans="1:6" x14ac:dyDescent="0.25">
      <c r="A3523" s="1"/>
      <c r="B3523" s="243"/>
      <c r="C3523" s="10"/>
      <c r="D3523" s="244"/>
      <c r="E3523" s="244"/>
      <c r="F3523" s="9"/>
    </row>
    <row r="3524" spans="1:6" x14ac:dyDescent="0.25">
      <c r="A3524" s="1"/>
      <c r="B3524" s="243"/>
      <c r="C3524" s="10"/>
      <c r="D3524" s="244"/>
      <c r="E3524" s="244"/>
      <c r="F3524" s="9"/>
    </row>
    <row r="3525" spans="1:6" x14ac:dyDescent="0.25">
      <c r="A3525" s="1"/>
      <c r="B3525" s="243"/>
      <c r="C3525" s="10"/>
      <c r="D3525" s="244"/>
      <c r="E3525" s="244"/>
      <c r="F3525" s="9"/>
    </row>
    <row r="3526" spans="1:6" x14ac:dyDescent="0.25">
      <c r="A3526" s="1"/>
      <c r="B3526" s="243"/>
      <c r="C3526" s="10"/>
      <c r="D3526" s="244"/>
      <c r="E3526" s="244"/>
      <c r="F3526" s="9"/>
    </row>
    <row r="3527" spans="1:6" x14ac:dyDescent="0.25">
      <c r="A3527" s="1"/>
      <c r="B3527" s="243"/>
      <c r="C3527" s="10"/>
      <c r="D3527" s="244"/>
      <c r="E3527" s="244"/>
      <c r="F3527" s="9"/>
    </row>
    <row r="3528" spans="1:6" x14ac:dyDescent="0.25">
      <c r="A3528" s="1"/>
      <c r="B3528" s="243"/>
      <c r="C3528" s="10"/>
      <c r="D3528" s="244"/>
      <c r="E3528" s="244"/>
      <c r="F3528" s="9"/>
    </row>
    <row r="3529" spans="1:6" x14ac:dyDescent="0.25">
      <c r="A3529" s="1"/>
      <c r="B3529" s="243"/>
      <c r="C3529" s="10"/>
      <c r="D3529" s="244"/>
      <c r="E3529" s="244"/>
      <c r="F3529" s="9"/>
    </row>
    <row r="3530" spans="1:6" x14ac:dyDescent="0.25">
      <c r="A3530" s="1"/>
      <c r="B3530" s="243"/>
      <c r="C3530" s="10"/>
      <c r="D3530" s="244"/>
      <c r="E3530" s="244"/>
      <c r="F3530" s="9"/>
    </row>
    <row r="3531" spans="1:6" x14ac:dyDescent="0.25">
      <c r="A3531" s="1"/>
      <c r="B3531" s="243"/>
      <c r="C3531" s="10"/>
      <c r="D3531" s="244"/>
      <c r="E3531" s="244"/>
      <c r="F3531" s="9"/>
    </row>
    <row r="3532" spans="1:6" x14ac:dyDescent="0.25">
      <c r="A3532" s="1"/>
      <c r="B3532" s="243"/>
      <c r="C3532" s="10"/>
      <c r="D3532" s="244"/>
      <c r="E3532" s="244"/>
      <c r="F3532" s="9"/>
    </row>
    <row r="3533" spans="1:6" x14ac:dyDescent="0.25">
      <c r="A3533" s="1"/>
      <c r="B3533" s="243"/>
      <c r="C3533" s="10"/>
      <c r="D3533" s="244"/>
      <c r="E3533" s="244"/>
      <c r="F3533" s="9"/>
    </row>
    <row r="3534" spans="1:6" x14ac:dyDescent="0.25">
      <c r="A3534" s="1"/>
      <c r="B3534" s="243"/>
      <c r="C3534" s="10"/>
      <c r="D3534" s="244"/>
      <c r="E3534" s="244"/>
      <c r="F3534" s="9"/>
    </row>
    <row r="3535" spans="1:6" x14ac:dyDescent="0.25">
      <c r="A3535" s="1"/>
      <c r="B3535" s="243"/>
      <c r="C3535" s="10"/>
      <c r="D3535" s="244"/>
      <c r="E3535" s="244"/>
      <c r="F3535" s="9"/>
    </row>
    <row r="3536" spans="1:6" x14ac:dyDescent="0.25">
      <c r="A3536" s="1"/>
      <c r="B3536" s="243"/>
      <c r="C3536" s="10"/>
      <c r="D3536" s="244"/>
      <c r="E3536" s="244"/>
      <c r="F3536" s="9"/>
    </row>
    <row r="3537" spans="1:6" x14ac:dyDescent="0.25">
      <c r="A3537" s="1"/>
      <c r="B3537" s="243"/>
      <c r="C3537" s="10"/>
      <c r="D3537" s="244"/>
      <c r="E3537" s="244"/>
      <c r="F3537" s="9"/>
    </row>
    <row r="3538" spans="1:6" x14ac:dyDescent="0.25">
      <c r="A3538" s="1"/>
      <c r="B3538" s="243"/>
      <c r="C3538" s="10"/>
      <c r="D3538" s="244"/>
      <c r="E3538" s="244"/>
      <c r="F3538" s="9"/>
    </row>
    <row r="3539" spans="1:6" x14ac:dyDescent="0.25">
      <c r="A3539" s="1"/>
      <c r="B3539" s="243"/>
      <c r="C3539" s="10"/>
      <c r="D3539" s="244"/>
      <c r="E3539" s="244"/>
      <c r="F3539" s="9"/>
    </row>
    <row r="3540" spans="1:6" x14ac:dyDescent="0.25">
      <c r="A3540" s="1"/>
      <c r="B3540" s="243"/>
      <c r="C3540" s="10"/>
      <c r="D3540" s="244"/>
      <c r="E3540" s="244"/>
      <c r="F3540" s="9"/>
    </row>
    <row r="3541" spans="1:6" x14ac:dyDescent="0.25">
      <c r="A3541" s="1"/>
      <c r="B3541" s="243"/>
      <c r="C3541" s="10"/>
      <c r="D3541" s="244"/>
      <c r="E3541" s="244"/>
      <c r="F3541" s="9"/>
    </row>
    <row r="3542" spans="1:6" x14ac:dyDescent="0.25">
      <c r="A3542" s="1"/>
      <c r="B3542" s="243"/>
      <c r="C3542" s="10"/>
      <c r="D3542" s="244"/>
      <c r="E3542" s="244"/>
      <c r="F3542" s="9"/>
    </row>
    <row r="3543" spans="1:6" x14ac:dyDescent="0.25">
      <c r="A3543" s="1"/>
      <c r="B3543" s="243"/>
      <c r="C3543" s="10"/>
      <c r="D3543" s="244"/>
      <c r="E3543" s="244"/>
      <c r="F3543" s="9"/>
    </row>
    <row r="3544" spans="1:6" x14ac:dyDescent="0.25">
      <c r="A3544" s="1"/>
      <c r="B3544" s="243"/>
      <c r="C3544" s="10"/>
      <c r="D3544" s="244"/>
      <c r="E3544" s="244"/>
      <c r="F3544" s="9"/>
    </row>
    <row r="3545" spans="1:6" x14ac:dyDescent="0.25">
      <c r="A3545" s="1"/>
      <c r="B3545" s="243"/>
      <c r="C3545" s="10"/>
      <c r="D3545" s="244"/>
      <c r="E3545" s="244"/>
      <c r="F3545" s="9"/>
    </row>
    <row r="3546" spans="1:6" x14ac:dyDescent="0.25">
      <c r="A3546" s="1"/>
      <c r="B3546" s="243"/>
      <c r="C3546" s="10"/>
      <c r="D3546" s="244"/>
      <c r="E3546" s="244"/>
      <c r="F3546" s="9"/>
    </row>
    <row r="3547" spans="1:6" x14ac:dyDescent="0.25">
      <c r="A3547" s="1"/>
      <c r="B3547" s="243"/>
      <c r="C3547" s="10"/>
      <c r="D3547" s="244"/>
      <c r="E3547" s="244"/>
      <c r="F3547" s="9"/>
    </row>
    <row r="3548" spans="1:6" x14ac:dyDescent="0.25">
      <c r="A3548" s="1"/>
      <c r="B3548" s="243"/>
      <c r="C3548" s="10"/>
      <c r="D3548" s="244"/>
      <c r="E3548" s="244"/>
      <c r="F3548" s="9"/>
    </row>
    <row r="3549" spans="1:6" x14ac:dyDescent="0.25">
      <c r="A3549" s="1"/>
      <c r="B3549" s="243"/>
      <c r="C3549" s="10"/>
      <c r="D3549" s="244"/>
      <c r="E3549" s="244"/>
      <c r="F3549" s="9"/>
    </row>
    <row r="3550" spans="1:6" x14ac:dyDescent="0.25">
      <c r="A3550" s="1"/>
      <c r="B3550" s="243"/>
      <c r="C3550" s="10"/>
      <c r="D3550" s="244"/>
      <c r="E3550" s="244"/>
      <c r="F3550" s="9"/>
    </row>
    <row r="3551" spans="1:6" x14ac:dyDescent="0.25">
      <c r="A3551" s="1"/>
      <c r="B3551" s="243"/>
      <c r="C3551" s="10"/>
      <c r="D3551" s="244"/>
      <c r="E3551" s="244"/>
      <c r="F3551" s="9"/>
    </row>
    <row r="3552" spans="1:6" x14ac:dyDescent="0.25">
      <c r="A3552" s="1"/>
      <c r="B3552" s="243"/>
      <c r="C3552" s="10"/>
      <c r="D3552" s="244"/>
      <c r="E3552" s="244"/>
      <c r="F3552" s="9"/>
    </row>
    <row r="3553" spans="1:6" x14ac:dyDescent="0.25">
      <c r="A3553" s="1"/>
      <c r="B3553" s="243"/>
      <c r="C3553" s="10"/>
      <c r="D3553" s="244"/>
      <c r="E3553" s="244"/>
      <c r="F3553" s="9"/>
    </row>
    <row r="3554" spans="1:6" x14ac:dyDescent="0.25">
      <c r="A3554" s="1"/>
      <c r="B3554" s="243"/>
      <c r="C3554" s="10"/>
      <c r="D3554" s="244"/>
      <c r="E3554" s="244"/>
      <c r="F3554" s="9"/>
    </row>
    <row r="3555" spans="1:6" x14ac:dyDescent="0.25">
      <c r="A3555" s="1"/>
      <c r="B3555" s="243"/>
      <c r="C3555" s="10"/>
      <c r="D3555" s="244"/>
      <c r="E3555" s="244"/>
      <c r="F3555" s="9"/>
    </row>
    <row r="3556" spans="1:6" x14ac:dyDescent="0.25">
      <c r="A3556" s="1"/>
      <c r="B3556" s="243"/>
      <c r="C3556" s="10"/>
      <c r="D3556" s="244"/>
      <c r="E3556" s="244"/>
      <c r="F3556" s="9"/>
    </row>
    <row r="3557" spans="1:6" x14ac:dyDescent="0.25">
      <c r="A3557" s="1"/>
      <c r="B3557" s="243"/>
      <c r="C3557" s="10"/>
      <c r="D3557" s="244"/>
      <c r="E3557" s="244"/>
      <c r="F3557" s="9"/>
    </row>
    <row r="3558" spans="1:6" x14ac:dyDescent="0.25">
      <c r="A3558" s="1"/>
      <c r="B3558" s="243"/>
      <c r="C3558" s="10"/>
      <c r="D3558" s="244"/>
      <c r="E3558" s="244"/>
      <c r="F3558" s="9"/>
    </row>
    <row r="3559" spans="1:6" x14ac:dyDescent="0.25">
      <c r="A3559" s="1"/>
      <c r="B3559" s="243"/>
      <c r="C3559" s="10"/>
      <c r="D3559" s="244"/>
      <c r="E3559" s="244"/>
      <c r="F3559" s="9"/>
    </row>
    <row r="3560" spans="1:6" x14ac:dyDescent="0.25">
      <c r="A3560" s="1"/>
      <c r="B3560" s="243"/>
      <c r="C3560" s="10"/>
      <c r="D3560" s="244"/>
      <c r="E3560" s="244"/>
      <c r="F3560" s="9"/>
    </row>
    <row r="3561" spans="1:6" x14ac:dyDescent="0.25">
      <c r="A3561" s="1"/>
      <c r="B3561" s="243"/>
      <c r="C3561" s="10"/>
      <c r="D3561" s="244"/>
      <c r="E3561" s="244"/>
      <c r="F3561" s="9"/>
    </row>
    <row r="3562" spans="1:6" x14ac:dyDescent="0.25">
      <c r="A3562" s="1"/>
      <c r="B3562" s="243"/>
      <c r="C3562" s="10"/>
      <c r="D3562" s="244"/>
      <c r="E3562" s="244"/>
      <c r="F3562" s="9"/>
    </row>
    <row r="3563" spans="1:6" x14ac:dyDescent="0.25">
      <c r="A3563" s="1"/>
      <c r="B3563" s="243"/>
      <c r="C3563" s="10"/>
      <c r="D3563" s="244"/>
      <c r="E3563" s="244"/>
      <c r="F3563" s="9"/>
    </row>
    <row r="3564" spans="1:6" x14ac:dyDescent="0.25">
      <c r="A3564" s="1"/>
      <c r="B3564" s="243"/>
      <c r="C3564" s="10"/>
      <c r="D3564" s="244"/>
      <c r="E3564" s="244"/>
      <c r="F3564" s="9"/>
    </row>
    <row r="3565" spans="1:6" x14ac:dyDescent="0.25">
      <c r="A3565" s="1"/>
      <c r="B3565" s="243"/>
      <c r="C3565" s="10"/>
      <c r="D3565" s="244"/>
      <c r="E3565" s="244"/>
      <c r="F3565" s="9"/>
    </row>
    <row r="3566" spans="1:6" x14ac:dyDescent="0.25">
      <c r="A3566" s="1"/>
      <c r="B3566" s="243"/>
      <c r="C3566" s="10"/>
      <c r="D3566" s="244"/>
      <c r="E3566" s="244"/>
      <c r="F3566" s="9"/>
    </row>
    <row r="3567" spans="1:6" x14ac:dyDescent="0.25">
      <c r="A3567" s="1"/>
      <c r="B3567" s="243"/>
      <c r="C3567" s="10"/>
      <c r="D3567" s="244"/>
      <c r="E3567" s="244"/>
      <c r="F3567" s="9"/>
    </row>
    <row r="3568" spans="1:6" x14ac:dyDescent="0.25">
      <c r="A3568" s="1"/>
      <c r="B3568" s="243"/>
      <c r="C3568" s="10"/>
      <c r="D3568" s="244"/>
      <c r="E3568" s="244"/>
      <c r="F3568" s="9"/>
    </row>
    <row r="3569" spans="1:6" x14ac:dyDescent="0.25">
      <c r="A3569" s="1"/>
      <c r="B3569" s="243"/>
      <c r="C3569" s="10"/>
      <c r="D3569" s="244"/>
      <c r="E3569" s="244"/>
      <c r="F3569" s="9"/>
    </row>
    <row r="3570" spans="1:6" x14ac:dyDescent="0.25">
      <c r="A3570" s="1"/>
      <c r="B3570" s="243"/>
      <c r="C3570" s="10"/>
      <c r="D3570" s="244"/>
      <c r="E3570" s="244"/>
      <c r="F3570" s="9"/>
    </row>
    <row r="3571" spans="1:6" x14ac:dyDescent="0.25">
      <c r="A3571" s="1"/>
      <c r="B3571" s="243"/>
      <c r="C3571" s="10"/>
      <c r="D3571" s="244"/>
      <c r="E3571" s="244"/>
      <c r="F3571" s="9"/>
    </row>
    <row r="3572" spans="1:6" x14ac:dyDescent="0.25">
      <c r="A3572" s="1"/>
      <c r="B3572" s="243"/>
      <c r="C3572" s="10"/>
      <c r="D3572" s="244"/>
      <c r="E3572" s="244"/>
      <c r="F3572" s="9"/>
    </row>
    <row r="3573" spans="1:6" x14ac:dyDescent="0.25">
      <c r="A3573" s="1"/>
      <c r="B3573" s="243"/>
      <c r="C3573" s="10"/>
      <c r="D3573" s="244"/>
      <c r="E3573" s="244"/>
      <c r="F3573" s="9"/>
    </row>
    <row r="3574" spans="1:6" x14ac:dyDescent="0.25">
      <c r="A3574" s="1"/>
      <c r="B3574" s="243"/>
      <c r="C3574" s="10"/>
      <c r="D3574" s="244"/>
      <c r="E3574" s="244"/>
      <c r="F3574" s="9"/>
    </row>
    <row r="3575" spans="1:6" x14ac:dyDescent="0.25">
      <c r="A3575" s="1"/>
      <c r="B3575" s="243"/>
      <c r="C3575" s="10"/>
      <c r="D3575" s="244"/>
      <c r="E3575" s="244"/>
      <c r="F3575" s="9"/>
    </row>
    <row r="3576" spans="1:6" x14ac:dyDescent="0.25">
      <c r="A3576" s="1"/>
      <c r="B3576" s="243"/>
      <c r="C3576" s="10"/>
      <c r="D3576" s="244"/>
      <c r="E3576" s="244"/>
      <c r="F3576" s="9"/>
    </row>
    <row r="3577" spans="1:6" x14ac:dyDescent="0.25">
      <c r="A3577" s="1"/>
      <c r="B3577" s="243"/>
      <c r="C3577" s="10"/>
      <c r="D3577" s="244"/>
      <c r="E3577" s="244"/>
      <c r="F3577" s="9"/>
    </row>
    <row r="3578" spans="1:6" x14ac:dyDescent="0.25">
      <c r="A3578" s="1"/>
      <c r="B3578" s="243"/>
      <c r="C3578" s="10"/>
      <c r="D3578" s="244"/>
      <c r="E3578" s="244"/>
      <c r="F3578" s="9"/>
    </row>
    <row r="3579" spans="1:6" x14ac:dyDescent="0.25">
      <c r="A3579" s="1"/>
      <c r="B3579" s="243"/>
      <c r="C3579" s="10"/>
      <c r="D3579" s="244"/>
      <c r="E3579" s="244"/>
      <c r="F3579" s="9"/>
    </row>
    <row r="3580" spans="1:6" x14ac:dyDescent="0.25">
      <c r="A3580" s="1"/>
      <c r="B3580" s="243"/>
      <c r="C3580" s="10"/>
      <c r="D3580" s="244"/>
      <c r="E3580" s="244"/>
      <c r="F3580" s="9"/>
    </row>
    <row r="3581" spans="1:6" x14ac:dyDescent="0.25">
      <c r="A3581" s="1"/>
      <c r="B3581" s="243"/>
      <c r="C3581" s="10"/>
      <c r="D3581" s="244"/>
      <c r="E3581" s="244"/>
      <c r="F3581" s="9"/>
    </row>
    <row r="3582" spans="1:6" x14ac:dyDescent="0.25">
      <c r="A3582" s="1"/>
      <c r="B3582" s="243"/>
      <c r="C3582" s="10"/>
      <c r="D3582" s="244"/>
      <c r="E3582" s="244"/>
      <c r="F3582" s="9"/>
    </row>
    <row r="3583" spans="1:6" x14ac:dyDescent="0.25">
      <c r="A3583" s="1"/>
      <c r="B3583" s="243"/>
      <c r="C3583" s="10"/>
      <c r="D3583" s="244"/>
      <c r="E3583" s="244"/>
      <c r="F3583" s="9"/>
    </row>
    <row r="3584" spans="1:6" x14ac:dyDescent="0.25">
      <c r="A3584" s="1"/>
      <c r="B3584" s="243"/>
      <c r="C3584" s="10"/>
      <c r="D3584" s="244"/>
      <c r="E3584" s="244"/>
      <c r="F3584" s="9"/>
    </row>
    <row r="3585" spans="1:6" x14ac:dyDescent="0.25">
      <c r="A3585" s="1"/>
      <c r="B3585" s="243"/>
      <c r="C3585" s="10"/>
      <c r="D3585" s="244"/>
      <c r="E3585" s="244"/>
      <c r="F3585" s="9"/>
    </row>
    <row r="3586" spans="1:6" x14ac:dyDescent="0.25">
      <c r="A3586" s="1"/>
      <c r="B3586" s="243"/>
      <c r="C3586" s="10"/>
      <c r="D3586" s="244"/>
      <c r="E3586" s="244"/>
      <c r="F3586" s="9"/>
    </row>
    <row r="3587" spans="1:6" x14ac:dyDescent="0.25">
      <c r="A3587" s="1"/>
      <c r="B3587" s="243"/>
      <c r="C3587" s="10"/>
      <c r="D3587" s="244"/>
      <c r="E3587" s="244"/>
      <c r="F3587" s="9"/>
    </row>
    <row r="3588" spans="1:6" x14ac:dyDescent="0.25">
      <c r="A3588" s="1"/>
      <c r="B3588" s="243"/>
      <c r="C3588" s="10"/>
      <c r="D3588" s="244"/>
      <c r="E3588" s="244"/>
      <c r="F3588" s="9"/>
    </row>
    <row r="3589" spans="1:6" x14ac:dyDescent="0.25">
      <c r="A3589" s="1"/>
      <c r="B3589" s="243"/>
      <c r="C3589" s="10"/>
      <c r="D3589" s="244"/>
      <c r="E3589" s="244"/>
      <c r="F3589" s="9"/>
    </row>
    <row r="3590" spans="1:6" x14ac:dyDescent="0.25">
      <c r="A3590" s="1"/>
      <c r="B3590" s="243"/>
      <c r="C3590" s="10"/>
      <c r="D3590" s="244"/>
      <c r="E3590" s="244"/>
      <c r="F3590" s="9"/>
    </row>
    <row r="3591" spans="1:6" x14ac:dyDescent="0.25">
      <c r="A3591" s="1"/>
      <c r="B3591" s="243"/>
      <c r="C3591" s="10"/>
      <c r="D3591" s="244"/>
      <c r="E3591" s="244"/>
      <c r="F3591" s="9"/>
    </row>
    <row r="3592" spans="1:6" x14ac:dyDescent="0.25">
      <c r="A3592" s="1"/>
      <c r="B3592" s="243"/>
      <c r="C3592" s="10"/>
      <c r="D3592" s="244"/>
      <c r="E3592" s="244"/>
      <c r="F3592" s="9"/>
    </row>
    <row r="3593" spans="1:6" x14ac:dyDescent="0.25">
      <c r="A3593" s="1"/>
      <c r="B3593" s="243"/>
      <c r="C3593" s="10"/>
      <c r="D3593" s="244"/>
      <c r="E3593" s="244"/>
      <c r="F3593" s="9"/>
    </row>
    <row r="3594" spans="1:6" x14ac:dyDescent="0.25">
      <c r="A3594" s="1"/>
      <c r="B3594" s="243"/>
      <c r="C3594" s="10"/>
      <c r="D3594" s="244"/>
      <c r="E3594" s="244"/>
      <c r="F3594" s="9"/>
    </row>
    <row r="3595" spans="1:6" x14ac:dyDescent="0.25">
      <c r="A3595" s="1"/>
      <c r="B3595" s="243"/>
      <c r="C3595" s="10"/>
      <c r="D3595" s="244"/>
      <c r="E3595" s="244"/>
      <c r="F3595" s="9"/>
    </row>
    <row r="3596" spans="1:6" x14ac:dyDescent="0.25">
      <c r="A3596" s="1"/>
      <c r="B3596" s="243"/>
      <c r="C3596" s="10"/>
      <c r="D3596" s="244"/>
      <c r="E3596" s="244"/>
      <c r="F3596" s="9"/>
    </row>
    <row r="3597" spans="1:6" x14ac:dyDescent="0.25">
      <c r="A3597" s="1"/>
      <c r="B3597" s="243"/>
      <c r="C3597" s="10"/>
      <c r="D3597" s="244"/>
      <c r="E3597" s="244"/>
      <c r="F3597" s="9"/>
    </row>
    <row r="3598" spans="1:6" x14ac:dyDescent="0.25">
      <c r="A3598" s="1"/>
      <c r="B3598" s="243"/>
      <c r="C3598" s="10"/>
      <c r="D3598" s="244"/>
      <c r="E3598" s="244"/>
      <c r="F3598" s="9"/>
    </row>
    <row r="3599" spans="1:6" x14ac:dyDescent="0.25">
      <c r="A3599" s="1"/>
      <c r="B3599" s="243"/>
      <c r="C3599" s="10"/>
      <c r="D3599" s="244"/>
      <c r="E3599" s="244"/>
      <c r="F3599" s="9"/>
    </row>
    <row r="3600" spans="1:6" x14ac:dyDescent="0.25">
      <c r="A3600" s="1"/>
      <c r="B3600" s="243"/>
      <c r="C3600" s="10"/>
      <c r="D3600" s="244"/>
      <c r="E3600" s="244"/>
      <c r="F3600" s="9"/>
    </row>
    <row r="3601" spans="1:6" x14ac:dyDescent="0.25">
      <c r="A3601" s="1"/>
      <c r="B3601" s="243"/>
      <c r="C3601" s="10"/>
      <c r="D3601" s="244"/>
      <c r="E3601" s="244"/>
      <c r="F3601" s="9"/>
    </row>
    <row r="3602" spans="1:6" x14ac:dyDescent="0.25">
      <c r="A3602" s="1"/>
      <c r="B3602" s="243"/>
      <c r="C3602" s="10"/>
      <c r="D3602" s="244"/>
      <c r="E3602" s="244"/>
      <c r="F3602" s="9"/>
    </row>
    <row r="3603" spans="1:6" x14ac:dyDescent="0.25">
      <c r="A3603" s="1"/>
      <c r="B3603" s="243"/>
      <c r="C3603" s="10"/>
      <c r="D3603" s="244"/>
      <c r="E3603" s="244"/>
      <c r="F3603" s="9"/>
    </row>
    <row r="3604" spans="1:6" x14ac:dyDescent="0.25">
      <c r="A3604" s="1"/>
      <c r="B3604" s="243"/>
      <c r="C3604" s="10"/>
      <c r="D3604" s="244"/>
      <c r="E3604" s="244"/>
      <c r="F3604" s="9"/>
    </row>
    <row r="3605" spans="1:6" x14ac:dyDescent="0.25">
      <c r="A3605" s="1"/>
      <c r="B3605" s="243"/>
      <c r="C3605" s="10"/>
      <c r="D3605" s="244"/>
      <c r="E3605" s="244"/>
      <c r="F3605" s="9"/>
    </row>
    <row r="3606" spans="1:6" x14ac:dyDescent="0.25">
      <c r="A3606" s="1"/>
      <c r="B3606" s="243"/>
      <c r="C3606" s="10"/>
      <c r="D3606" s="244"/>
      <c r="E3606" s="244"/>
      <c r="F3606" s="9"/>
    </row>
    <row r="3607" spans="1:6" x14ac:dyDescent="0.25">
      <c r="A3607" s="1"/>
      <c r="B3607" s="243"/>
      <c r="C3607" s="10"/>
      <c r="D3607" s="244"/>
      <c r="E3607" s="244"/>
      <c r="F3607" s="9"/>
    </row>
    <row r="3608" spans="1:6" x14ac:dyDescent="0.25">
      <c r="A3608" s="1"/>
      <c r="B3608" s="243"/>
      <c r="C3608" s="10"/>
      <c r="D3608" s="244"/>
      <c r="E3608" s="244"/>
      <c r="F3608" s="9"/>
    </row>
    <row r="3609" spans="1:6" x14ac:dyDescent="0.25">
      <c r="A3609" s="1"/>
      <c r="B3609" s="243"/>
      <c r="C3609" s="10"/>
      <c r="D3609" s="244"/>
      <c r="E3609" s="244"/>
      <c r="F3609" s="9"/>
    </row>
    <row r="3610" spans="1:6" x14ac:dyDescent="0.25">
      <c r="A3610" s="1"/>
      <c r="B3610" s="243"/>
      <c r="C3610" s="10"/>
      <c r="D3610" s="244"/>
      <c r="E3610" s="244"/>
      <c r="F3610" s="9"/>
    </row>
    <row r="3611" spans="1:6" x14ac:dyDescent="0.25">
      <c r="A3611" s="1"/>
      <c r="B3611" s="243"/>
      <c r="C3611" s="10"/>
      <c r="D3611" s="244"/>
      <c r="E3611" s="244"/>
      <c r="F3611" s="9"/>
    </row>
    <row r="3612" spans="1:6" x14ac:dyDescent="0.25">
      <c r="A3612" s="1"/>
      <c r="B3612" s="243"/>
      <c r="C3612" s="10"/>
      <c r="D3612" s="244"/>
      <c r="E3612" s="244"/>
      <c r="F3612" s="9"/>
    </row>
    <row r="3613" spans="1:6" x14ac:dyDescent="0.25">
      <c r="A3613" s="1"/>
      <c r="B3613" s="243"/>
      <c r="C3613" s="10"/>
      <c r="D3613" s="244"/>
      <c r="E3613" s="244"/>
      <c r="F3613" s="9"/>
    </row>
    <row r="3614" spans="1:6" x14ac:dyDescent="0.25">
      <c r="A3614" s="1"/>
      <c r="B3614" s="243"/>
      <c r="C3614" s="10"/>
      <c r="D3614" s="244"/>
      <c r="E3614" s="244"/>
      <c r="F3614" s="9"/>
    </row>
    <row r="3615" spans="1:6" x14ac:dyDescent="0.25">
      <c r="A3615" s="1"/>
      <c r="B3615" s="243"/>
      <c r="C3615" s="10"/>
      <c r="D3615" s="244"/>
      <c r="E3615" s="244"/>
      <c r="F3615" s="9"/>
    </row>
    <row r="3616" spans="1:6" x14ac:dyDescent="0.25">
      <c r="A3616" s="1"/>
      <c r="B3616" s="243"/>
      <c r="C3616" s="10"/>
      <c r="D3616" s="244"/>
      <c r="E3616" s="244"/>
      <c r="F3616" s="9"/>
    </row>
    <row r="3617" spans="1:6" x14ac:dyDescent="0.25">
      <c r="A3617" s="1"/>
      <c r="B3617" s="243"/>
      <c r="C3617" s="10"/>
      <c r="D3617" s="244"/>
      <c r="E3617" s="244"/>
      <c r="F3617" s="9"/>
    </row>
    <row r="3618" spans="1:6" x14ac:dyDescent="0.25">
      <c r="A3618" s="1"/>
      <c r="B3618" s="243"/>
      <c r="C3618" s="10"/>
      <c r="D3618" s="244"/>
      <c r="E3618" s="244"/>
      <c r="F3618" s="9"/>
    </row>
    <row r="3619" spans="1:6" x14ac:dyDescent="0.25">
      <c r="A3619" s="1"/>
      <c r="B3619" s="243"/>
      <c r="C3619" s="10"/>
      <c r="D3619" s="244"/>
      <c r="E3619" s="244"/>
      <c r="F3619" s="9"/>
    </row>
    <row r="3620" spans="1:6" x14ac:dyDescent="0.25">
      <c r="A3620" s="1"/>
      <c r="B3620" s="243"/>
      <c r="C3620" s="10"/>
      <c r="D3620" s="244"/>
      <c r="E3620" s="244"/>
      <c r="F3620" s="9"/>
    </row>
    <row r="3621" spans="1:6" x14ac:dyDescent="0.25">
      <c r="A3621" s="1"/>
      <c r="B3621" s="243"/>
      <c r="C3621" s="10"/>
      <c r="D3621" s="244"/>
      <c r="E3621" s="244"/>
      <c r="F3621" s="9"/>
    </row>
    <row r="3622" spans="1:6" x14ac:dyDescent="0.25">
      <c r="A3622" s="1"/>
      <c r="B3622" s="243"/>
      <c r="C3622" s="10"/>
      <c r="D3622" s="244"/>
      <c r="E3622" s="244"/>
      <c r="F3622" s="9"/>
    </row>
    <row r="3623" spans="1:6" x14ac:dyDescent="0.25">
      <c r="A3623" s="1"/>
      <c r="B3623" s="243"/>
      <c r="C3623" s="10"/>
      <c r="D3623" s="244"/>
      <c r="E3623" s="244"/>
      <c r="F3623" s="9"/>
    </row>
    <row r="3624" spans="1:6" x14ac:dyDescent="0.25">
      <c r="A3624" s="1"/>
      <c r="B3624" s="243"/>
      <c r="C3624" s="10"/>
      <c r="D3624" s="244"/>
      <c r="E3624" s="244"/>
      <c r="F3624" s="9"/>
    </row>
    <row r="3625" spans="1:6" x14ac:dyDescent="0.25">
      <c r="A3625" s="1"/>
      <c r="B3625" s="243"/>
      <c r="C3625" s="10"/>
      <c r="D3625" s="244"/>
      <c r="E3625" s="244"/>
      <c r="F3625" s="9"/>
    </row>
    <row r="3626" spans="1:6" x14ac:dyDescent="0.25">
      <c r="A3626" s="1"/>
      <c r="B3626" s="243"/>
      <c r="C3626" s="10"/>
      <c r="D3626" s="244"/>
      <c r="E3626" s="244"/>
      <c r="F3626" s="9"/>
    </row>
    <row r="3627" spans="1:6" x14ac:dyDescent="0.25">
      <c r="A3627" s="1"/>
      <c r="B3627" s="243"/>
      <c r="C3627" s="10"/>
      <c r="D3627" s="244"/>
      <c r="E3627" s="244"/>
      <c r="F3627" s="9"/>
    </row>
    <row r="3628" spans="1:6" x14ac:dyDescent="0.25">
      <c r="A3628" s="1"/>
      <c r="B3628" s="243"/>
      <c r="C3628" s="10"/>
      <c r="D3628" s="244"/>
      <c r="E3628" s="244"/>
      <c r="F3628" s="9"/>
    </row>
    <row r="3629" spans="1:6" x14ac:dyDescent="0.25">
      <c r="A3629" s="1"/>
      <c r="B3629" s="243"/>
      <c r="C3629" s="10"/>
      <c r="D3629" s="244"/>
      <c r="E3629" s="244"/>
      <c r="F3629" s="9"/>
    </row>
    <row r="3630" spans="1:6" x14ac:dyDescent="0.25">
      <c r="A3630" s="1"/>
      <c r="B3630" s="243"/>
      <c r="C3630" s="10"/>
      <c r="D3630" s="244"/>
      <c r="E3630" s="244"/>
      <c r="F3630" s="9"/>
    </row>
    <row r="3631" spans="1:6" x14ac:dyDescent="0.25">
      <c r="A3631" s="1"/>
      <c r="B3631" s="243"/>
      <c r="C3631" s="10"/>
      <c r="D3631" s="244"/>
      <c r="E3631" s="244"/>
      <c r="F3631" s="9"/>
    </row>
    <row r="3632" spans="1:6" x14ac:dyDescent="0.25">
      <c r="A3632" s="1"/>
      <c r="B3632" s="243"/>
      <c r="C3632" s="10"/>
      <c r="D3632" s="244"/>
      <c r="E3632" s="244"/>
      <c r="F3632" s="9"/>
    </row>
    <row r="3633" spans="1:6" x14ac:dyDescent="0.25">
      <c r="A3633" s="1"/>
      <c r="B3633" s="243"/>
      <c r="C3633" s="10"/>
      <c r="D3633" s="244"/>
      <c r="E3633" s="244"/>
      <c r="F3633" s="9"/>
    </row>
    <row r="3634" spans="1:6" x14ac:dyDescent="0.25">
      <c r="A3634" s="1"/>
      <c r="B3634" s="243"/>
      <c r="C3634" s="10"/>
      <c r="D3634" s="244"/>
      <c r="E3634" s="244"/>
      <c r="F3634" s="9"/>
    </row>
    <row r="3635" spans="1:6" x14ac:dyDescent="0.25">
      <c r="A3635" s="1"/>
      <c r="B3635" s="243"/>
      <c r="C3635" s="10"/>
      <c r="D3635" s="244"/>
      <c r="E3635" s="244"/>
      <c r="F3635" s="9"/>
    </row>
    <row r="3636" spans="1:6" x14ac:dyDescent="0.25">
      <c r="A3636" s="1"/>
      <c r="B3636" s="243"/>
      <c r="C3636" s="10"/>
      <c r="D3636" s="244"/>
      <c r="E3636" s="244"/>
      <c r="F3636" s="9"/>
    </row>
    <row r="3637" spans="1:6" x14ac:dyDescent="0.25">
      <c r="A3637" s="1"/>
      <c r="B3637" s="243"/>
      <c r="C3637" s="10"/>
      <c r="D3637" s="244"/>
      <c r="E3637" s="244"/>
      <c r="F3637" s="9"/>
    </row>
    <row r="3638" spans="1:6" x14ac:dyDescent="0.25">
      <c r="A3638" s="1"/>
      <c r="B3638" s="243"/>
      <c r="C3638" s="10"/>
      <c r="D3638" s="244"/>
      <c r="E3638" s="244"/>
      <c r="F3638" s="9"/>
    </row>
    <row r="3639" spans="1:6" x14ac:dyDescent="0.25">
      <c r="A3639" s="1"/>
      <c r="B3639" s="243"/>
      <c r="C3639" s="10"/>
      <c r="D3639" s="244"/>
      <c r="E3639" s="244"/>
      <c r="F3639" s="9"/>
    </row>
    <row r="3640" spans="1:6" x14ac:dyDescent="0.25">
      <c r="A3640" s="1"/>
      <c r="B3640" s="243"/>
      <c r="C3640" s="10"/>
      <c r="D3640" s="244"/>
      <c r="E3640" s="244"/>
      <c r="F3640" s="9"/>
    </row>
    <row r="3641" spans="1:6" x14ac:dyDescent="0.25">
      <c r="A3641" s="1"/>
      <c r="B3641" s="243"/>
      <c r="C3641" s="10"/>
      <c r="D3641" s="244"/>
      <c r="E3641" s="244"/>
      <c r="F3641" s="9"/>
    </row>
    <row r="3642" spans="1:6" x14ac:dyDescent="0.25">
      <c r="A3642" s="1"/>
      <c r="B3642" s="243"/>
      <c r="C3642" s="10"/>
      <c r="D3642" s="244"/>
      <c r="E3642" s="244"/>
      <c r="F3642" s="9"/>
    </row>
    <row r="3643" spans="1:6" x14ac:dyDescent="0.25">
      <c r="A3643" s="1"/>
      <c r="B3643" s="243"/>
      <c r="C3643" s="10"/>
      <c r="D3643" s="244"/>
      <c r="E3643" s="244"/>
      <c r="F3643" s="9"/>
    </row>
    <row r="3644" spans="1:6" x14ac:dyDescent="0.25">
      <c r="A3644" s="1"/>
      <c r="B3644" s="243"/>
      <c r="C3644" s="10"/>
      <c r="D3644" s="244"/>
      <c r="E3644" s="244"/>
      <c r="F3644" s="9"/>
    </row>
    <row r="3645" spans="1:6" x14ac:dyDescent="0.25">
      <c r="A3645" s="1"/>
      <c r="B3645" s="243"/>
      <c r="C3645" s="10"/>
      <c r="D3645" s="244"/>
      <c r="E3645" s="244"/>
      <c r="F3645" s="9"/>
    </row>
    <row r="3646" spans="1:6" x14ac:dyDescent="0.25">
      <c r="A3646" s="1"/>
      <c r="B3646" s="243"/>
      <c r="C3646" s="10"/>
      <c r="D3646" s="244"/>
      <c r="E3646" s="244"/>
      <c r="F3646" s="9"/>
    </row>
    <row r="3647" spans="1:6" x14ac:dyDescent="0.25">
      <c r="A3647" s="1"/>
      <c r="B3647" s="243"/>
      <c r="C3647" s="10"/>
      <c r="D3647" s="244"/>
      <c r="E3647" s="244"/>
      <c r="F3647" s="9"/>
    </row>
    <row r="3648" spans="1:6" x14ac:dyDescent="0.25">
      <c r="A3648" s="1"/>
      <c r="B3648" s="243"/>
      <c r="C3648" s="10"/>
      <c r="D3648" s="244"/>
      <c r="E3648" s="244"/>
      <c r="F3648" s="9"/>
    </row>
    <row r="3649" spans="1:6" x14ac:dyDescent="0.25">
      <c r="A3649" s="1"/>
      <c r="B3649" s="243"/>
      <c r="C3649" s="10"/>
      <c r="D3649" s="244"/>
      <c r="E3649" s="244"/>
      <c r="F3649" s="9"/>
    </row>
    <row r="3650" spans="1:6" x14ac:dyDescent="0.25">
      <c r="A3650" s="1"/>
      <c r="B3650" s="243"/>
      <c r="C3650" s="10"/>
      <c r="D3650" s="244"/>
      <c r="E3650" s="244"/>
      <c r="F3650" s="9"/>
    </row>
    <row r="3651" spans="1:6" x14ac:dyDescent="0.25">
      <c r="A3651" s="1"/>
      <c r="B3651" s="243"/>
      <c r="C3651" s="10"/>
      <c r="D3651" s="244"/>
      <c r="E3651" s="244"/>
      <c r="F3651" s="9"/>
    </row>
    <row r="3652" spans="1:6" x14ac:dyDescent="0.25">
      <c r="A3652" s="1"/>
      <c r="B3652" s="243"/>
      <c r="C3652" s="10"/>
      <c r="D3652" s="244"/>
      <c r="E3652" s="244"/>
      <c r="F3652" s="9"/>
    </row>
    <row r="3653" spans="1:6" x14ac:dyDescent="0.25">
      <c r="A3653" s="1"/>
      <c r="B3653" s="243"/>
      <c r="C3653" s="10"/>
      <c r="D3653" s="244"/>
      <c r="E3653" s="244"/>
      <c r="F3653" s="9"/>
    </row>
    <row r="3654" spans="1:6" x14ac:dyDescent="0.25">
      <c r="A3654" s="1"/>
      <c r="B3654" s="243"/>
      <c r="C3654" s="10"/>
      <c r="D3654" s="244"/>
      <c r="E3654" s="244"/>
      <c r="F3654" s="9"/>
    </row>
    <row r="3655" spans="1:6" x14ac:dyDescent="0.25">
      <c r="A3655" s="1"/>
      <c r="B3655" s="243"/>
      <c r="C3655" s="10"/>
      <c r="D3655" s="244"/>
      <c r="E3655" s="244"/>
      <c r="F3655" s="9"/>
    </row>
    <row r="3656" spans="1:6" x14ac:dyDescent="0.25">
      <c r="A3656" s="1"/>
      <c r="B3656" s="243"/>
      <c r="C3656" s="10"/>
      <c r="D3656" s="244"/>
      <c r="E3656" s="244"/>
      <c r="F3656" s="9"/>
    </row>
    <row r="3657" spans="1:6" x14ac:dyDescent="0.25">
      <c r="A3657" s="1"/>
      <c r="B3657" s="243"/>
      <c r="C3657" s="10"/>
      <c r="D3657" s="244"/>
      <c r="E3657" s="244"/>
      <c r="F3657" s="9"/>
    </row>
    <row r="3658" spans="1:6" x14ac:dyDescent="0.25">
      <c r="A3658" s="1"/>
      <c r="B3658" s="243"/>
      <c r="C3658" s="10"/>
      <c r="D3658" s="244"/>
      <c r="E3658" s="244"/>
      <c r="F3658" s="9"/>
    </row>
    <row r="3659" spans="1:6" x14ac:dyDescent="0.25">
      <c r="A3659" s="1"/>
      <c r="B3659" s="243"/>
      <c r="C3659" s="10"/>
      <c r="D3659" s="244"/>
      <c r="E3659" s="244"/>
      <c r="F3659" s="9"/>
    </row>
    <row r="3660" spans="1:6" x14ac:dyDescent="0.25">
      <c r="A3660" s="1"/>
      <c r="B3660" s="243"/>
      <c r="C3660" s="10"/>
      <c r="D3660" s="244"/>
      <c r="E3660" s="244"/>
      <c r="F3660" s="9"/>
    </row>
    <row r="3661" spans="1:6" x14ac:dyDescent="0.25">
      <c r="A3661" s="1"/>
      <c r="B3661" s="243"/>
      <c r="C3661" s="10"/>
      <c r="D3661" s="244"/>
      <c r="E3661" s="244"/>
      <c r="F3661" s="9"/>
    </row>
    <row r="3662" spans="1:6" x14ac:dyDescent="0.25">
      <c r="A3662" s="1"/>
      <c r="B3662" s="243"/>
      <c r="C3662" s="10"/>
      <c r="D3662" s="244"/>
      <c r="E3662" s="244"/>
      <c r="F3662" s="9"/>
    </row>
    <row r="3663" spans="1:6" x14ac:dyDescent="0.25">
      <c r="A3663" s="1"/>
      <c r="B3663" s="243"/>
      <c r="C3663" s="10"/>
      <c r="D3663" s="244"/>
      <c r="E3663" s="244"/>
      <c r="F3663" s="9"/>
    </row>
    <row r="3664" spans="1:6" x14ac:dyDescent="0.25">
      <c r="A3664" s="1"/>
      <c r="B3664" s="243"/>
      <c r="C3664" s="10"/>
      <c r="D3664" s="244"/>
      <c r="E3664" s="244"/>
      <c r="F3664" s="9"/>
    </row>
    <row r="3665" spans="1:6" x14ac:dyDescent="0.25">
      <c r="A3665" s="1"/>
      <c r="B3665" s="243"/>
      <c r="C3665" s="10"/>
      <c r="D3665" s="244"/>
      <c r="E3665" s="244"/>
      <c r="F3665" s="9"/>
    </row>
    <row r="3666" spans="1:6" x14ac:dyDescent="0.25">
      <c r="A3666" s="1"/>
      <c r="B3666" s="243"/>
      <c r="C3666" s="10"/>
      <c r="D3666" s="244"/>
      <c r="E3666" s="244"/>
      <c r="F3666" s="9"/>
    </row>
    <row r="3667" spans="1:6" x14ac:dyDescent="0.25">
      <c r="A3667" s="1"/>
      <c r="B3667" s="243"/>
      <c r="C3667" s="10"/>
      <c r="D3667" s="244"/>
      <c r="E3667" s="244"/>
      <c r="F3667" s="9"/>
    </row>
    <row r="3668" spans="1:6" x14ac:dyDescent="0.25">
      <c r="A3668" s="1"/>
      <c r="B3668" s="243"/>
      <c r="C3668" s="10"/>
      <c r="D3668" s="244"/>
      <c r="E3668" s="244"/>
      <c r="F3668" s="9"/>
    </row>
    <row r="3669" spans="1:6" x14ac:dyDescent="0.25">
      <c r="A3669" s="1"/>
      <c r="B3669" s="243"/>
      <c r="C3669" s="10"/>
      <c r="D3669" s="244"/>
      <c r="E3669" s="244"/>
      <c r="F3669" s="9"/>
    </row>
    <row r="3670" spans="1:6" x14ac:dyDescent="0.25">
      <c r="A3670" s="1"/>
      <c r="B3670" s="243"/>
      <c r="C3670" s="10"/>
      <c r="D3670" s="244"/>
      <c r="E3670" s="244"/>
      <c r="F3670" s="9"/>
    </row>
    <row r="3671" spans="1:6" x14ac:dyDescent="0.25">
      <c r="A3671" s="1"/>
      <c r="B3671" s="243"/>
      <c r="C3671" s="10"/>
      <c r="D3671" s="244"/>
      <c r="E3671" s="244"/>
      <c r="F3671" s="9"/>
    </row>
    <row r="3672" spans="1:6" x14ac:dyDescent="0.25">
      <c r="A3672" s="1"/>
      <c r="B3672" s="243"/>
      <c r="C3672" s="10"/>
      <c r="D3672" s="244"/>
      <c r="E3672" s="244"/>
      <c r="F3672" s="9"/>
    </row>
    <row r="3673" spans="1:6" x14ac:dyDescent="0.25">
      <c r="A3673" s="1"/>
      <c r="B3673" s="243"/>
      <c r="C3673" s="10"/>
      <c r="D3673" s="244"/>
      <c r="E3673" s="244"/>
      <c r="F3673" s="9"/>
    </row>
    <row r="3674" spans="1:6" x14ac:dyDescent="0.25">
      <c r="A3674" s="1"/>
      <c r="B3674" s="243"/>
      <c r="C3674" s="10"/>
      <c r="D3674" s="244"/>
      <c r="E3674" s="244"/>
      <c r="F3674" s="9"/>
    </row>
    <row r="3675" spans="1:6" x14ac:dyDescent="0.25">
      <c r="A3675" s="1"/>
      <c r="B3675" s="243"/>
      <c r="C3675" s="10"/>
      <c r="D3675" s="244"/>
      <c r="E3675" s="244"/>
      <c r="F3675" s="9"/>
    </row>
    <row r="3676" spans="1:6" x14ac:dyDescent="0.25">
      <c r="A3676" s="1"/>
      <c r="B3676" s="243"/>
      <c r="C3676" s="10"/>
      <c r="D3676" s="244"/>
      <c r="E3676" s="244"/>
      <c r="F3676" s="9"/>
    </row>
    <row r="3677" spans="1:6" x14ac:dyDescent="0.25">
      <c r="A3677" s="1"/>
      <c r="B3677" s="243"/>
      <c r="C3677" s="10"/>
      <c r="D3677" s="244"/>
      <c r="E3677" s="244"/>
      <c r="F3677" s="9"/>
    </row>
    <row r="3678" spans="1:6" x14ac:dyDescent="0.25">
      <c r="A3678" s="1"/>
      <c r="B3678" s="243"/>
      <c r="C3678" s="10"/>
      <c r="D3678" s="244"/>
      <c r="E3678" s="244"/>
      <c r="F3678" s="9"/>
    </row>
    <row r="3679" spans="1:6" x14ac:dyDescent="0.25">
      <c r="A3679" s="1"/>
      <c r="B3679" s="243"/>
      <c r="C3679" s="10"/>
      <c r="D3679" s="244"/>
      <c r="E3679" s="244"/>
      <c r="F3679" s="9"/>
    </row>
    <row r="3680" spans="1:6" x14ac:dyDescent="0.25">
      <c r="A3680" s="1"/>
      <c r="B3680" s="243"/>
      <c r="C3680" s="10"/>
      <c r="D3680" s="244"/>
      <c r="E3680" s="244"/>
      <c r="F3680" s="9"/>
    </row>
    <row r="3681" spans="1:6" x14ac:dyDescent="0.25">
      <c r="A3681" s="1"/>
      <c r="B3681" s="243"/>
      <c r="C3681" s="10"/>
      <c r="D3681" s="244"/>
      <c r="E3681" s="244"/>
      <c r="F3681" s="9"/>
    </row>
    <row r="3682" spans="1:6" x14ac:dyDescent="0.25">
      <c r="A3682" s="1"/>
      <c r="B3682" s="243"/>
      <c r="C3682" s="10"/>
      <c r="D3682" s="244"/>
      <c r="E3682" s="244"/>
      <c r="F3682" s="9"/>
    </row>
    <row r="3683" spans="1:6" x14ac:dyDescent="0.25">
      <c r="A3683" s="1"/>
      <c r="B3683" s="243"/>
      <c r="C3683" s="10"/>
      <c r="D3683" s="244"/>
      <c r="E3683" s="244"/>
      <c r="F3683" s="9"/>
    </row>
    <row r="3684" spans="1:6" x14ac:dyDescent="0.25">
      <c r="A3684" s="1"/>
      <c r="B3684" s="243"/>
      <c r="C3684" s="10"/>
      <c r="D3684" s="244"/>
      <c r="E3684" s="244"/>
      <c r="F3684" s="9"/>
    </row>
    <row r="3685" spans="1:6" x14ac:dyDescent="0.25">
      <c r="A3685" s="1"/>
      <c r="B3685" s="243"/>
      <c r="C3685" s="10"/>
      <c r="D3685" s="244"/>
      <c r="E3685" s="244"/>
      <c r="F3685" s="9"/>
    </row>
    <row r="3686" spans="1:6" x14ac:dyDescent="0.25">
      <c r="A3686" s="1"/>
      <c r="B3686" s="243"/>
      <c r="C3686" s="10"/>
      <c r="D3686" s="244"/>
      <c r="E3686" s="244"/>
      <c r="F3686" s="9"/>
    </row>
    <row r="3687" spans="1:6" x14ac:dyDescent="0.25">
      <c r="A3687" s="1"/>
      <c r="B3687" s="243"/>
      <c r="C3687" s="10"/>
      <c r="D3687" s="244"/>
      <c r="E3687" s="244"/>
      <c r="F3687" s="9"/>
    </row>
    <row r="3688" spans="1:6" x14ac:dyDescent="0.25">
      <c r="A3688" s="1"/>
      <c r="B3688" s="243"/>
      <c r="C3688" s="10"/>
      <c r="D3688" s="244"/>
      <c r="E3688" s="244"/>
      <c r="F3688" s="9"/>
    </row>
    <row r="3689" spans="1:6" x14ac:dyDescent="0.25">
      <c r="A3689" s="1"/>
      <c r="B3689" s="243"/>
      <c r="C3689" s="10"/>
      <c r="D3689" s="244"/>
      <c r="E3689" s="244"/>
      <c r="F3689" s="9"/>
    </row>
    <row r="3690" spans="1:6" x14ac:dyDescent="0.25">
      <c r="A3690" s="1"/>
      <c r="B3690" s="243"/>
      <c r="C3690" s="10"/>
      <c r="D3690" s="244"/>
      <c r="E3690" s="244"/>
      <c r="F3690" s="9"/>
    </row>
    <row r="3691" spans="1:6" x14ac:dyDescent="0.25">
      <c r="A3691" s="1"/>
      <c r="B3691" s="243"/>
      <c r="C3691" s="10"/>
      <c r="D3691" s="244"/>
      <c r="E3691" s="244"/>
      <c r="F3691" s="9"/>
    </row>
    <row r="3692" spans="1:6" x14ac:dyDescent="0.25">
      <c r="A3692" s="1"/>
      <c r="B3692" s="243"/>
      <c r="C3692" s="10"/>
      <c r="D3692" s="244"/>
      <c r="E3692" s="244"/>
      <c r="F3692" s="9"/>
    </row>
    <row r="3693" spans="1:6" x14ac:dyDescent="0.25">
      <c r="A3693" s="1"/>
      <c r="B3693" s="243"/>
      <c r="C3693" s="10"/>
      <c r="D3693" s="244"/>
      <c r="E3693" s="244"/>
      <c r="F3693" s="9"/>
    </row>
    <row r="3694" spans="1:6" x14ac:dyDescent="0.25">
      <c r="A3694" s="1"/>
      <c r="B3694" s="243"/>
      <c r="C3694" s="10"/>
      <c r="D3694" s="244"/>
      <c r="E3694" s="244"/>
      <c r="F3694" s="9"/>
    </row>
    <row r="3695" spans="1:6" x14ac:dyDescent="0.25">
      <c r="A3695" s="1"/>
      <c r="B3695" s="243"/>
      <c r="C3695" s="10"/>
      <c r="D3695" s="244"/>
      <c r="E3695" s="244"/>
      <c r="F3695" s="9"/>
    </row>
    <row r="3696" spans="1:6" x14ac:dyDescent="0.25">
      <c r="A3696" s="1"/>
      <c r="B3696" s="243"/>
      <c r="C3696" s="10"/>
      <c r="D3696" s="244"/>
      <c r="E3696" s="244"/>
      <c r="F3696" s="9"/>
    </row>
    <row r="3697" spans="1:6" x14ac:dyDescent="0.25">
      <c r="A3697" s="1"/>
      <c r="B3697" s="243"/>
      <c r="C3697" s="10"/>
      <c r="D3697" s="244"/>
      <c r="E3697" s="244"/>
      <c r="F3697" s="9"/>
    </row>
    <row r="3698" spans="1:6" x14ac:dyDescent="0.25">
      <c r="A3698" s="1"/>
      <c r="B3698" s="243"/>
      <c r="C3698" s="10"/>
      <c r="D3698" s="244"/>
      <c r="E3698" s="244"/>
      <c r="F3698" s="9"/>
    </row>
    <row r="3699" spans="1:6" x14ac:dyDescent="0.25">
      <c r="A3699" s="1"/>
      <c r="B3699" s="243"/>
      <c r="C3699" s="10"/>
      <c r="D3699" s="244"/>
      <c r="E3699" s="244"/>
      <c r="F3699" s="9"/>
    </row>
    <row r="3700" spans="1:6" x14ac:dyDescent="0.25">
      <c r="A3700" s="1"/>
      <c r="B3700" s="243"/>
      <c r="C3700" s="10"/>
      <c r="D3700" s="244"/>
      <c r="E3700" s="244"/>
      <c r="F3700" s="9"/>
    </row>
    <row r="3701" spans="1:6" x14ac:dyDescent="0.25">
      <c r="A3701" s="1"/>
      <c r="B3701" s="243"/>
      <c r="C3701" s="10"/>
      <c r="D3701" s="244"/>
      <c r="E3701" s="244"/>
      <c r="F3701" s="9"/>
    </row>
    <row r="3702" spans="1:6" x14ac:dyDescent="0.25">
      <c r="A3702" s="1"/>
      <c r="B3702" s="243"/>
      <c r="C3702" s="10"/>
      <c r="D3702" s="244"/>
      <c r="E3702" s="244"/>
      <c r="F3702" s="9"/>
    </row>
    <row r="3703" spans="1:6" x14ac:dyDescent="0.25">
      <c r="A3703" s="1"/>
      <c r="B3703" s="243"/>
      <c r="C3703" s="10"/>
      <c r="D3703" s="244"/>
      <c r="E3703" s="244"/>
      <c r="F3703" s="9"/>
    </row>
    <row r="3704" spans="1:6" x14ac:dyDescent="0.25">
      <c r="A3704" s="1"/>
      <c r="B3704" s="243"/>
      <c r="C3704" s="10"/>
      <c r="D3704" s="244"/>
      <c r="E3704" s="244"/>
      <c r="F3704" s="9"/>
    </row>
    <row r="3705" spans="1:6" x14ac:dyDescent="0.25">
      <c r="A3705" s="1"/>
      <c r="B3705" s="243"/>
      <c r="C3705" s="10"/>
      <c r="D3705" s="244"/>
      <c r="E3705" s="244"/>
      <c r="F3705" s="9"/>
    </row>
    <row r="3706" spans="1:6" x14ac:dyDescent="0.25">
      <c r="A3706" s="1"/>
      <c r="B3706" s="243"/>
      <c r="C3706" s="10"/>
      <c r="D3706" s="244"/>
      <c r="E3706" s="244"/>
      <c r="F3706" s="9"/>
    </row>
    <row r="3707" spans="1:6" x14ac:dyDescent="0.25">
      <c r="A3707" s="1"/>
      <c r="B3707" s="243"/>
      <c r="C3707" s="10"/>
      <c r="D3707" s="244"/>
      <c r="E3707" s="244"/>
      <c r="F3707" s="9"/>
    </row>
    <row r="3708" spans="1:6" x14ac:dyDescent="0.25">
      <c r="A3708" s="1"/>
      <c r="B3708" s="243"/>
      <c r="C3708" s="10"/>
      <c r="D3708" s="244"/>
      <c r="E3708" s="244"/>
      <c r="F3708" s="9"/>
    </row>
    <row r="3709" spans="1:6" x14ac:dyDescent="0.25">
      <c r="A3709" s="1"/>
      <c r="B3709" s="243"/>
      <c r="C3709" s="10"/>
      <c r="D3709" s="244"/>
      <c r="E3709" s="244"/>
      <c r="F3709" s="9"/>
    </row>
    <row r="3710" spans="1:6" x14ac:dyDescent="0.25">
      <c r="A3710" s="1"/>
      <c r="B3710" s="243"/>
      <c r="C3710" s="10"/>
      <c r="D3710" s="244"/>
      <c r="E3710" s="244"/>
      <c r="F3710" s="9"/>
    </row>
    <row r="3711" spans="1:6" x14ac:dyDescent="0.25">
      <c r="A3711" s="1"/>
      <c r="B3711" s="243"/>
      <c r="C3711" s="10"/>
      <c r="D3711" s="244"/>
      <c r="E3711" s="244"/>
      <c r="F3711" s="9"/>
    </row>
    <row r="3712" spans="1:6" x14ac:dyDescent="0.25">
      <c r="A3712" s="1"/>
      <c r="B3712" s="243"/>
      <c r="C3712" s="10"/>
      <c r="D3712" s="244"/>
      <c r="E3712" s="244"/>
      <c r="F3712" s="9"/>
    </row>
    <row r="3713" spans="1:6" x14ac:dyDescent="0.25">
      <c r="A3713" s="1"/>
      <c r="B3713" s="243"/>
      <c r="C3713" s="10"/>
      <c r="D3713" s="244"/>
      <c r="E3713" s="244"/>
      <c r="F3713" s="9"/>
    </row>
    <row r="3714" spans="1:6" x14ac:dyDescent="0.25">
      <c r="A3714" s="1"/>
      <c r="B3714" s="243"/>
      <c r="C3714" s="10"/>
      <c r="D3714" s="244"/>
      <c r="E3714" s="244"/>
      <c r="F3714" s="9"/>
    </row>
    <row r="3715" spans="1:6" x14ac:dyDescent="0.25">
      <c r="A3715" s="1"/>
      <c r="B3715" s="243"/>
      <c r="C3715" s="10"/>
      <c r="D3715" s="244"/>
      <c r="E3715" s="244"/>
      <c r="F3715" s="9"/>
    </row>
    <row r="3716" spans="1:6" x14ac:dyDescent="0.25">
      <c r="A3716" s="1"/>
      <c r="B3716" s="243"/>
      <c r="C3716" s="10"/>
      <c r="D3716" s="244"/>
      <c r="E3716" s="244"/>
      <c r="F3716" s="9"/>
    </row>
    <row r="3717" spans="1:6" x14ac:dyDescent="0.25">
      <c r="A3717" s="1"/>
      <c r="B3717" s="243"/>
      <c r="C3717" s="10"/>
      <c r="D3717" s="244"/>
      <c r="E3717" s="244"/>
      <c r="F3717" s="9"/>
    </row>
    <row r="3718" spans="1:6" x14ac:dyDescent="0.25">
      <c r="A3718" s="1"/>
      <c r="B3718" s="243"/>
      <c r="C3718" s="10"/>
      <c r="D3718" s="244"/>
      <c r="E3718" s="244"/>
      <c r="F3718" s="9"/>
    </row>
    <row r="3719" spans="1:6" x14ac:dyDescent="0.25">
      <c r="A3719" s="1"/>
      <c r="B3719" s="243"/>
      <c r="C3719" s="10"/>
      <c r="D3719" s="244"/>
      <c r="E3719" s="244"/>
      <c r="F3719" s="9"/>
    </row>
    <row r="3720" spans="1:6" x14ac:dyDescent="0.25">
      <c r="A3720" s="1"/>
      <c r="B3720" s="243"/>
      <c r="C3720" s="10"/>
      <c r="D3720" s="244"/>
      <c r="E3720" s="244"/>
      <c r="F3720" s="9"/>
    </row>
    <row r="3721" spans="1:6" x14ac:dyDescent="0.25">
      <c r="A3721" s="1"/>
      <c r="B3721" s="243"/>
      <c r="C3721" s="10"/>
      <c r="D3721" s="244"/>
      <c r="E3721" s="244"/>
      <c r="F3721" s="9"/>
    </row>
    <row r="3722" spans="1:6" x14ac:dyDescent="0.25">
      <c r="A3722" s="1"/>
      <c r="B3722" s="243"/>
      <c r="C3722" s="10"/>
      <c r="D3722" s="244"/>
      <c r="E3722" s="244"/>
      <c r="F3722" s="9"/>
    </row>
    <row r="3723" spans="1:6" x14ac:dyDescent="0.25">
      <c r="A3723" s="1"/>
      <c r="B3723" s="243"/>
      <c r="C3723" s="10"/>
      <c r="D3723" s="244"/>
      <c r="E3723" s="244"/>
      <c r="F3723" s="9"/>
    </row>
    <row r="3724" spans="1:6" x14ac:dyDescent="0.25">
      <c r="A3724" s="1"/>
      <c r="B3724" s="243"/>
      <c r="C3724" s="10"/>
      <c r="D3724" s="244"/>
      <c r="E3724" s="244"/>
      <c r="F3724" s="9"/>
    </row>
    <row r="3725" spans="1:6" x14ac:dyDescent="0.25">
      <c r="A3725" s="1"/>
      <c r="B3725" s="243"/>
      <c r="C3725" s="10"/>
      <c r="D3725" s="244"/>
      <c r="E3725" s="244"/>
      <c r="F3725" s="9"/>
    </row>
    <row r="3726" spans="1:6" x14ac:dyDescent="0.25">
      <c r="A3726" s="1"/>
      <c r="B3726" s="243"/>
      <c r="C3726" s="10"/>
      <c r="D3726" s="244"/>
      <c r="E3726" s="244"/>
      <c r="F3726" s="9"/>
    </row>
    <row r="3727" spans="1:6" x14ac:dyDescent="0.25">
      <c r="A3727" s="1"/>
      <c r="B3727" s="243"/>
      <c r="C3727" s="10"/>
      <c r="D3727" s="244"/>
      <c r="E3727" s="244"/>
      <c r="F3727" s="9"/>
    </row>
    <row r="3728" spans="1:6" x14ac:dyDescent="0.25">
      <c r="A3728" s="1"/>
      <c r="B3728" s="243"/>
      <c r="C3728" s="10"/>
      <c r="D3728" s="244"/>
      <c r="E3728" s="244"/>
      <c r="F3728" s="9"/>
    </row>
    <row r="3729" spans="1:6" x14ac:dyDescent="0.25">
      <c r="A3729" s="1"/>
      <c r="B3729" s="243"/>
      <c r="C3729" s="10"/>
      <c r="D3729" s="244"/>
      <c r="E3729" s="244"/>
      <c r="F3729" s="9"/>
    </row>
    <row r="3730" spans="1:6" x14ac:dyDescent="0.25">
      <c r="A3730" s="1"/>
      <c r="B3730" s="243"/>
      <c r="C3730" s="10"/>
      <c r="D3730" s="244"/>
      <c r="E3730" s="244"/>
      <c r="F3730" s="9"/>
    </row>
    <row r="3731" spans="1:6" x14ac:dyDescent="0.25">
      <c r="A3731" s="1"/>
      <c r="B3731" s="243"/>
      <c r="C3731" s="10"/>
      <c r="D3731" s="244"/>
      <c r="E3731" s="244"/>
      <c r="F3731" s="9"/>
    </row>
    <row r="3732" spans="1:6" x14ac:dyDescent="0.25">
      <c r="A3732" s="1"/>
      <c r="B3732" s="243"/>
      <c r="C3732" s="10"/>
      <c r="D3732" s="244"/>
      <c r="E3732" s="244"/>
      <c r="F3732" s="9"/>
    </row>
    <row r="3733" spans="1:6" x14ac:dyDescent="0.25">
      <c r="A3733" s="1"/>
      <c r="B3733" s="243"/>
      <c r="C3733" s="10"/>
      <c r="D3733" s="244"/>
      <c r="E3733" s="244"/>
      <c r="F3733" s="9"/>
    </row>
    <row r="3734" spans="1:6" x14ac:dyDescent="0.25">
      <c r="A3734" s="1"/>
      <c r="B3734" s="243"/>
      <c r="C3734" s="10"/>
      <c r="D3734" s="244"/>
      <c r="E3734" s="244"/>
      <c r="F3734" s="9"/>
    </row>
    <row r="3735" spans="1:6" x14ac:dyDescent="0.25">
      <c r="A3735" s="1"/>
      <c r="B3735" s="243"/>
      <c r="C3735" s="10"/>
      <c r="D3735" s="244"/>
      <c r="E3735" s="244"/>
      <c r="F3735" s="9"/>
    </row>
    <row r="3736" spans="1:6" x14ac:dyDescent="0.25">
      <c r="A3736" s="1"/>
      <c r="B3736" s="243"/>
      <c r="C3736" s="10"/>
      <c r="D3736" s="244"/>
      <c r="E3736" s="244"/>
      <c r="F3736" s="9"/>
    </row>
    <row r="3737" spans="1:6" x14ac:dyDescent="0.25">
      <c r="A3737" s="1"/>
      <c r="B3737" s="243"/>
      <c r="C3737" s="10"/>
      <c r="D3737" s="244"/>
      <c r="E3737" s="244"/>
      <c r="F3737" s="9"/>
    </row>
    <row r="3738" spans="1:6" x14ac:dyDescent="0.25">
      <c r="A3738" s="1"/>
      <c r="B3738" s="243"/>
      <c r="C3738" s="10"/>
      <c r="D3738" s="244"/>
      <c r="E3738" s="244"/>
      <c r="F3738" s="9"/>
    </row>
    <row r="3739" spans="1:6" x14ac:dyDescent="0.25">
      <c r="A3739" s="1"/>
      <c r="B3739" s="243"/>
      <c r="C3739" s="10"/>
      <c r="D3739" s="244"/>
      <c r="E3739" s="244"/>
      <c r="F3739" s="9"/>
    </row>
    <row r="3740" spans="1:6" x14ac:dyDescent="0.25">
      <c r="A3740" s="1"/>
      <c r="B3740" s="243"/>
      <c r="C3740" s="10"/>
      <c r="D3740" s="244"/>
      <c r="E3740" s="244"/>
      <c r="F3740" s="9"/>
    </row>
    <row r="3741" spans="1:6" x14ac:dyDescent="0.25">
      <c r="A3741" s="1"/>
      <c r="B3741" s="243"/>
      <c r="C3741" s="10"/>
      <c r="D3741" s="244"/>
      <c r="E3741" s="244"/>
      <c r="F3741" s="9"/>
    </row>
    <row r="3742" spans="1:6" x14ac:dyDescent="0.25">
      <c r="A3742" s="1"/>
      <c r="B3742" s="243"/>
      <c r="C3742" s="10"/>
      <c r="D3742" s="244"/>
      <c r="E3742" s="244"/>
      <c r="F3742" s="9"/>
    </row>
    <row r="3743" spans="1:6" x14ac:dyDescent="0.25">
      <c r="A3743" s="1"/>
      <c r="B3743" s="243"/>
      <c r="C3743" s="10"/>
      <c r="D3743" s="244"/>
      <c r="E3743" s="244"/>
      <c r="F3743" s="9"/>
    </row>
    <row r="3744" spans="1:6" x14ac:dyDescent="0.25">
      <c r="A3744" s="1"/>
      <c r="B3744" s="243"/>
      <c r="C3744" s="10"/>
      <c r="D3744" s="244"/>
      <c r="E3744" s="244"/>
      <c r="F3744" s="9"/>
    </row>
    <row r="3745" spans="1:6" x14ac:dyDescent="0.25">
      <c r="A3745" s="1"/>
      <c r="B3745" s="243"/>
      <c r="C3745" s="10"/>
      <c r="D3745" s="244"/>
      <c r="E3745" s="244"/>
      <c r="F3745" s="9"/>
    </row>
    <row r="3746" spans="1:6" x14ac:dyDescent="0.25">
      <c r="A3746" s="1"/>
      <c r="B3746" s="243"/>
      <c r="C3746" s="10"/>
      <c r="D3746" s="244"/>
      <c r="E3746" s="244"/>
      <c r="F3746" s="9"/>
    </row>
    <row r="3747" spans="1:6" x14ac:dyDescent="0.25">
      <c r="A3747" s="1"/>
      <c r="B3747" s="243"/>
      <c r="C3747" s="10"/>
      <c r="D3747" s="244"/>
      <c r="E3747" s="244"/>
      <c r="F3747" s="9"/>
    </row>
    <row r="3748" spans="1:6" x14ac:dyDescent="0.25">
      <c r="A3748" s="1"/>
      <c r="B3748" s="243"/>
      <c r="C3748" s="10"/>
      <c r="D3748" s="244"/>
      <c r="E3748" s="244"/>
      <c r="F3748" s="9"/>
    </row>
    <row r="3749" spans="1:6" x14ac:dyDescent="0.25">
      <c r="A3749" s="1"/>
      <c r="B3749" s="243"/>
      <c r="C3749" s="10"/>
      <c r="D3749" s="244"/>
      <c r="E3749" s="244"/>
      <c r="F3749" s="9"/>
    </row>
    <row r="3750" spans="1:6" x14ac:dyDescent="0.25">
      <c r="A3750" s="1"/>
      <c r="B3750" s="243"/>
      <c r="C3750" s="10"/>
      <c r="D3750" s="244"/>
      <c r="E3750" s="244"/>
      <c r="F3750" s="9"/>
    </row>
    <row r="3751" spans="1:6" x14ac:dyDescent="0.25">
      <c r="A3751" s="1"/>
      <c r="B3751" s="243"/>
      <c r="C3751" s="10"/>
      <c r="D3751" s="244"/>
      <c r="E3751" s="244"/>
      <c r="F3751" s="9"/>
    </row>
    <row r="3752" spans="1:6" x14ac:dyDescent="0.25">
      <c r="A3752" s="1"/>
      <c r="B3752" s="243"/>
      <c r="C3752" s="10"/>
      <c r="D3752" s="244"/>
      <c r="E3752" s="244"/>
      <c r="F3752" s="9"/>
    </row>
    <row r="3753" spans="1:6" x14ac:dyDescent="0.25">
      <c r="A3753" s="1"/>
      <c r="B3753" s="243"/>
      <c r="C3753" s="10"/>
      <c r="D3753" s="244"/>
      <c r="E3753" s="244"/>
      <c r="F3753" s="9"/>
    </row>
    <row r="3754" spans="1:6" x14ac:dyDescent="0.25">
      <c r="A3754" s="1"/>
      <c r="B3754" s="243"/>
      <c r="C3754" s="10"/>
      <c r="D3754" s="244"/>
      <c r="E3754" s="244"/>
      <c r="F3754" s="9"/>
    </row>
    <row r="3755" spans="1:6" x14ac:dyDescent="0.25">
      <c r="A3755" s="1"/>
      <c r="B3755" s="243"/>
      <c r="C3755" s="10"/>
      <c r="D3755" s="244"/>
      <c r="E3755" s="244"/>
      <c r="F3755" s="9"/>
    </row>
    <row r="3756" spans="1:6" x14ac:dyDescent="0.25">
      <c r="A3756" s="1"/>
      <c r="B3756" s="243"/>
      <c r="C3756" s="10"/>
      <c r="D3756" s="244"/>
      <c r="E3756" s="244"/>
      <c r="F3756" s="9"/>
    </row>
    <row r="3757" spans="1:6" x14ac:dyDescent="0.25">
      <c r="A3757" s="1"/>
      <c r="B3757" s="243"/>
      <c r="C3757" s="10"/>
      <c r="D3757" s="244"/>
      <c r="E3757" s="244"/>
      <c r="F3757" s="9"/>
    </row>
    <row r="3758" spans="1:6" x14ac:dyDescent="0.25">
      <c r="A3758" s="1"/>
      <c r="B3758" s="243"/>
      <c r="C3758" s="10"/>
      <c r="D3758" s="244"/>
      <c r="E3758" s="244"/>
      <c r="F3758" s="9"/>
    </row>
    <row r="3759" spans="1:6" x14ac:dyDescent="0.25">
      <c r="A3759" s="1"/>
      <c r="B3759" s="243"/>
      <c r="C3759" s="10"/>
      <c r="D3759" s="244"/>
      <c r="E3759" s="244"/>
      <c r="F3759" s="9"/>
    </row>
    <row r="3760" spans="1:6" x14ac:dyDescent="0.25">
      <c r="A3760" s="1"/>
      <c r="B3760" s="243"/>
      <c r="C3760" s="10"/>
      <c r="D3760" s="244"/>
      <c r="E3760" s="244"/>
      <c r="F3760" s="9"/>
    </row>
    <row r="3761" spans="1:6" x14ac:dyDescent="0.25">
      <c r="A3761" s="1"/>
      <c r="B3761" s="243"/>
      <c r="C3761" s="10"/>
      <c r="D3761" s="244"/>
      <c r="E3761" s="244"/>
      <c r="F3761" s="9"/>
    </row>
    <row r="3762" spans="1:6" x14ac:dyDescent="0.25">
      <c r="A3762" s="1"/>
      <c r="B3762" s="243"/>
      <c r="C3762" s="10"/>
      <c r="D3762" s="244"/>
      <c r="E3762" s="244"/>
      <c r="F3762" s="9"/>
    </row>
    <row r="3763" spans="1:6" x14ac:dyDescent="0.25">
      <c r="A3763" s="1"/>
      <c r="B3763" s="243"/>
      <c r="C3763" s="10"/>
      <c r="D3763" s="244"/>
      <c r="E3763" s="244"/>
      <c r="F3763" s="9"/>
    </row>
    <row r="3764" spans="1:6" x14ac:dyDescent="0.25">
      <c r="A3764" s="1"/>
      <c r="B3764" s="243"/>
      <c r="C3764" s="10"/>
      <c r="D3764" s="244"/>
      <c r="E3764" s="244"/>
      <c r="F3764" s="9"/>
    </row>
    <row r="3765" spans="1:6" x14ac:dyDescent="0.25">
      <c r="A3765" s="1"/>
      <c r="B3765" s="243"/>
      <c r="C3765" s="10"/>
      <c r="D3765" s="244"/>
      <c r="E3765" s="244"/>
      <c r="F3765" s="9"/>
    </row>
    <row r="3766" spans="1:6" x14ac:dyDescent="0.25">
      <c r="A3766" s="1"/>
      <c r="B3766" s="243"/>
      <c r="C3766" s="10"/>
      <c r="D3766" s="244"/>
      <c r="E3766" s="244"/>
      <c r="F3766" s="9"/>
    </row>
    <row r="3767" spans="1:6" x14ac:dyDescent="0.25">
      <c r="A3767" s="1"/>
      <c r="B3767" s="243"/>
      <c r="C3767" s="10"/>
      <c r="D3767" s="244"/>
      <c r="E3767" s="244"/>
      <c r="F3767" s="9"/>
    </row>
    <row r="3768" spans="1:6" x14ac:dyDescent="0.25">
      <c r="A3768" s="1"/>
      <c r="B3768" s="243"/>
      <c r="C3768" s="10"/>
      <c r="D3768" s="244"/>
      <c r="E3768" s="244"/>
      <c r="F3768" s="9"/>
    </row>
    <row r="3769" spans="1:6" x14ac:dyDescent="0.25">
      <c r="A3769" s="1"/>
      <c r="B3769" s="243"/>
      <c r="C3769" s="10"/>
      <c r="D3769" s="244"/>
      <c r="E3769" s="244"/>
      <c r="F3769" s="9"/>
    </row>
    <row r="3770" spans="1:6" x14ac:dyDescent="0.25">
      <c r="A3770" s="1"/>
      <c r="B3770" s="243"/>
      <c r="C3770" s="10"/>
      <c r="D3770" s="244"/>
      <c r="E3770" s="244"/>
      <c r="F3770" s="9"/>
    </row>
    <row r="3771" spans="1:6" x14ac:dyDescent="0.25">
      <c r="A3771" s="1"/>
      <c r="B3771" s="243"/>
      <c r="C3771" s="10"/>
      <c r="D3771" s="244"/>
      <c r="E3771" s="244"/>
      <c r="F3771" s="9"/>
    </row>
    <row r="3772" spans="1:6" x14ac:dyDescent="0.25">
      <c r="A3772" s="1"/>
      <c r="B3772" s="243"/>
      <c r="C3772" s="10"/>
      <c r="D3772" s="244"/>
      <c r="E3772" s="244"/>
      <c r="F3772" s="9"/>
    </row>
    <row r="3773" spans="1:6" x14ac:dyDescent="0.25">
      <c r="A3773" s="1"/>
      <c r="B3773" s="243"/>
      <c r="C3773" s="10"/>
      <c r="D3773" s="244"/>
      <c r="E3773" s="244"/>
      <c r="F3773" s="9"/>
    </row>
    <row r="3774" spans="1:6" x14ac:dyDescent="0.25">
      <c r="A3774" s="1"/>
      <c r="B3774" s="243"/>
      <c r="C3774" s="10"/>
      <c r="D3774" s="244"/>
      <c r="E3774" s="244"/>
      <c r="F3774" s="9"/>
    </row>
    <row r="3775" spans="1:6" x14ac:dyDescent="0.25">
      <c r="A3775" s="1"/>
      <c r="B3775" s="243"/>
      <c r="C3775" s="10"/>
      <c r="D3775" s="244"/>
      <c r="E3775" s="244"/>
      <c r="F3775" s="9"/>
    </row>
    <row r="3776" spans="1:6" x14ac:dyDescent="0.25">
      <c r="A3776" s="1"/>
      <c r="B3776" s="243"/>
      <c r="C3776" s="10"/>
      <c r="D3776" s="244"/>
      <c r="E3776" s="244"/>
      <c r="F3776" s="9"/>
    </row>
    <row r="3777" spans="1:6" x14ac:dyDescent="0.25">
      <c r="A3777" s="1"/>
      <c r="B3777" s="243"/>
      <c r="C3777" s="10"/>
      <c r="D3777" s="244"/>
      <c r="E3777" s="244"/>
      <c r="F3777" s="9"/>
    </row>
    <row r="3778" spans="1:6" x14ac:dyDescent="0.25">
      <c r="A3778" s="1"/>
      <c r="B3778" s="243"/>
      <c r="C3778" s="10"/>
      <c r="D3778" s="244"/>
      <c r="E3778" s="244"/>
      <c r="F3778" s="9"/>
    </row>
    <row r="3779" spans="1:6" x14ac:dyDescent="0.25">
      <c r="A3779" s="1"/>
      <c r="B3779" s="243"/>
      <c r="C3779" s="10"/>
      <c r="D3779" s="244"/>
      <c r="E3779" s="244"/>
      <c r="F3779" s="9"/>
    </row>
    <row r="3780" spans="1:6" x14ac:dyDescent="0.25">
      <c r="A3780" s="1"/>
      <c r="B3780" s="243"/>
      <c r="C3780" s="10"/>
      <c r="D3780" s="244"/>
      <c r="E3780" s="244"/>
      <c r="F3780" s="9"/>
    </row>
    <row r="3781" spans="1:6" x14ac:dyDescent="0.25">
      <c r="A3781" s="1"/>
      <c r="B3781" s="243"/>
      <c r="C3781" s="10"/>
      <c r="D3781" s="244"/>
      <c r="E3781" s="244"/>
      <c r="F3781" s="9"/>
    </row>
    <row r="3782" spans="1:6" x14ac:dyDescent="0.25">
      <c r="A3782" s="1"/>
      <c r="B3782" s="243"/>
      <c r="C3782" s="10"/>
      <c r="D3782" s="244"/>
      <c r="E3782" s="244"/>
      <c r="F3782" s="9"/>
    </row>
    <row r="3783" spans="1:6" x14ac:dyDescent="0.25">
      <c r="A3783" s="1"/>
      <c r="B3783" s="243"/>
      <c r="C3783" s="10"/>
      <c r="D3783" s="244"/>
      <c r="E3783" s="244"/>
      <c r="F3783" s="9"/>
    </row>
    <row r="3784" spans="1:6" x14ac:dyDescent="0.25">
      <c r="A3784" s="1"/>
      <c r="B3784" s="243"/>
      <c r="C3784" s="10"/>
      <c r="D3784" s="244"/>
      <c r="E3784" s="244"/>
      <c r="F3784" s="9"/>
    </row>
    <row r="3785" spans="1:6" x14ac:dyDescent="0.25">
      <c r="A3785" s="1"/>
      <c r="B3785" s="243"/>
      <c r="C3785" s="10"/>
      <c r="D3785" s="244"/>
      <c r="E3785" s="244"/>
      <c r="F3785" s="9"/>
    </row>
    <row r="3786" spans="1:6" x14ac:dyDescent="0.25">
      <c r="A3786" s="1"/>
      <c r="B3786" s="243"/>
      <c r="C3786" s="10"/>
      <c r="D3786" s="244"/>
      <c r="E3786" s="244"/>
      <c r="F3786" s="9"/>
    </row>
    <row r="3787" spans="1:6" x14ac:dyDescent="0.25">
      <c r="A3787" s="1"/>
      <c r="B3787" s="243"/>
      <c r="C3787" s="10"/>
      <c r="D3787" s="244"/>
      <c r="E3787" s="244"/>
      <c r="F3787" s="9"/>
    </row>
    <row r="3788" spans="1:6" x14ac:dyDescent="0.25">
      <c r="A3788" s="1"/>
      <c r="B3788" s="243"/>
      <c r="C3788" s="10"/>
      <c r="D3788" s="244"/>
      <c r="E3788" s="244"/>
      <c r="F3788" s="9"/>
    </row>
    <row r="3789" spans="1:6" x14ac:dyDescent="0.25">
      <c r="A3789" s="1"/>
      <c r="B3789" s="243"/>
      <c r="C3789" s="10"/>
      <c r="D3789" s="244"/>
      <c r="E3789" s="244"/>
      <c r="F3789" s="9"/>
    </row>
    <row r="3790" spans="1:6" x14ac:dyDescent="0.25">
      <c r="A3790" s="1"/>
      <c r="B3790" s="243"/>
      <c r="C3790" s="10"/>
      <c r="D3790" s="244"/>
      <c r="E3790" s="244"/>
      <c r="F3790" s="9"/>
    </row>
    <row r="3791" spans="1:6" x14ac:dyDescent="0.25">
      <c r="A3791" s="1"/>
      <c r="B3791" s="243"/>
      <c r="C3791" s="10"/>
      <c r="D3791" s="244"/>
      <c r="E3791" s="244"/>
      <c r="F3791" s="9"/>
    </row>
    <row r="3792" spans="1:6" x14ac:dyDescent="0.25">
      <c r="A3792" s="1"/>
      <c r="B3792" s="243"/>
      <c r="C3792" s="10"/>
      <c r="D3792" s="244"/>
      <c r="E3792" s="244"/>
      <c r="F3792" s="9"/>
    </row>
    <row r="3793" spans="1:6" x14ac:dyDescent="0.25">
      <c r="A3793" s="1"/>
      <c r="B3793" s="243"/>
      <c r="C3793" s="10"/>
      <c r="D3793" s="244"/>
      <c r="E3793" s="244"/>
      <c r="F3793" s="9"/>
    </row>
    <row r="3794" spans="1:6" x14ac:dyDescent="0.25">
      <c r="A3794" s="1"/>
      <c r="B3794" s="243"/>
      <c r="C3794" s="10"/>
      <c r="D3794" s="244"/>
      <c r="E3794" s="244"/>
      <c r="F3794" s="9"/>
    </row>
    <row r="3795" spans="1:6" x14ac:dyDescent="0.25">
      <c r="A3795" s="1"/>
      <c r="B3795" s="243"/>
      <c r="C3795" s="10"/>
      <c r="D3795" s="244"/>
      <c r="E3795" s="244"/>
      <c r="F3795" s="9"/>
    </row>
    <row r="3796" spans="1:6" x14ac:dyDescent="0.25">
      <c r="A3796" s="1"/>
      <c r="B3796" s="243"/>
      <c r="C3796" s="10"/>
      <c r="D3796" s="244"/>
      <c r="E3796" s="244"/>
      <c r="F3796" s="9"/>
    </row>
    <row r="3797" spans="1:6" x14ac:dyDescent="0.25">
      <c r="A3797" s="1"/>
      <c r="B3797" s="243"/>
      <c r="C3797" s="10"/>
      <c r="D3797" s="244"/>
      <c r="E3797" s="244"/>
      <c r="F3797" s="9"/>
    </row>
    <row r="3798" spans="1:6" x14ac:dyDescent="0.25">
      <c r="A3798" s="1"/>
      <c r="B3798" s="243"/>
      <c r="C3798" s="10"/>
      <c r="D3798" s="244"/>
      <c r="E3798" s="244"/>
      <c r="F3798" s="9"/>
    </row>
    <row r="3799" spans="1:6" x14ac:dyDescent="0.25">
      <c r="A3799" s="1"/>
      <c r="B3799" s="243"/>
      <c r="C3799" s="10"/>
      <c r="D3799" s="244"/>
      <c r="E3799" s="244"/>
      <c r="F3799" s="9"/>
    </row>
    <row r="3800" spans="1:6" x14ac:dyDescent="0.25">
      <c r="A3800" s="1"/>
      <c r="B3800" s="243"/>
      <c r="C3800" s="10"/>
      <c r="D3800" s="244"/>
      <c r="E3800" s="244"/>
      <c r="F3800" s="9"/>
    </row>
    <row r="3801" spans="1:6" x14ac:dyDescent="0.25">
      <c r="A3801" s="1"/>
      <c r="B3801" s="243"/>
      <c r="C3801" s="10"/>
      <c r="D3801" s="244"/>
      <c r="E3801" s="244"/>
      <c r="F3801" s="9"/>
    </row>
    <row r="3802" spans="1:6" x14ac:dyDescent="0.25">
      <c r="A3802" s="1"/>
      <c r="B3802" s="243"/>
      <c r="C3802" s="10"/>
      <c r="D3802" s="244"/>
      <c r="E3802" s="244"/>
      <c r="F3802" s="9"/>
    </row>
    <row r="3803" spans="1:6" x14ac:dyDescent="0.25">
      <c r="A3803" s="1"/>
      <c r="B3803" s="243"/>
      <c r="C3803" s="10"/>
      <c r="D3803" s="244"/>
      <c r="E3803" s="244"/>
      <c r="F3803" s="9"/>
    </row>
    <row r="3804" spans="1:6" x14ac:dyDescent="0.25">
      <c r="A3804" s="1"/>
      <c r="B3804" s="243"/>
      <c r="C3804" s="10"/>
      <c r="D3804" s="244"/>
      <c r="E3804" s="244"/>
      <c r="F3804" s="9"/>
    </row>
    <row r="3805" spans="1:6" x14ac:dyDescent="0.25">
      <c r="A3805" s="1"/>
      <c r="B3805" s="243"/>
      <c r="C3805" s="10"/>
      <c r="D3805" s="244"/>
      <c r="E3805" s="244"/>
      <c r="F3805" s="9"/>
    </row>
    <row r="3806" spans="1:6" x14ac:dyDescent="0.25">
      <c r="A3806" s="1"/>
      <c r="B3806" s="243"/>
      <c r="C3806" s="10"/>
      <c r="D3806" s="244"/>
      <c r="E3806" s="244"/>
      <c r="F3806" s="9"/>
    </row>
    <row r="3807" spans="1:6" x14ac:dyDescent="0.25">
      <c r="A3807" s="1"/>
      <c r="B3807" s="243"/>
      <c r="C3807" s="10"/>
      <c r="D3807" s="244"/>
      <c r="E3807" s="244"/>
      <c r="F3807" s="9"/>
    </row>
    <row r="3808" spans="1:6" x14ac:dyDescent="0.25">
      <c r="A3808" s="1"/>
      <c r="B3808" s="243"/>
      <c r="C3808" s="10"/>
      <c r="D3808" s="244"/>
      <c r="E3808" s="244"/>
      <c r="F3808" s="9"/>
    </row>
    <row r="3809" spans="1:6" x14ac:dyDescent="0.25">
      <c r="A3809" s="1"/>
      <c r="B3809" s="243"/>
      <c r="C3809" s="10"/>
      <c r="D3809" s="244"/>
      <c r="E3809" s="244"/>
      <c r="F3809" s="9"/>
    </row>
    <row r="3810" spans="1:6" x14ac:dyDescent="0.25">
      <c r="A3810" s="1"/>
      <c r="B3810" s="243"/>
      <c r="C3810" s="10"/>
      <c r="D3810" s="244"/>
      <c r="E3810" s="244"/>
      <c r="F3810" s="9"/>
    </row>
    <row r="3811" spans="1:6" x14ac:dyDescent="0.25">
      <c r="A3811" s="1"/>
      <c r="B3811" s="243"/>
      <c r="C3811" s="10"/>
      <c r="D3811" s="244"/>
      <c r="E3811" s="244"/>
      <c r="F3811" s="9"/>
    </row>
    <row r="3812" spans="1:6" x14ac:dyDescent="0.25">
      <c r="A3812" s="1"/>
      <c r="B3812" s="243"/>
      <c r="C3812" s="10"/>
      <c r="D3812" s="244"/>
      <c r="E3812" s="244"/>
      <c r="F3812" s="9"/>
    </row>
    <row r="3813" spans="1:6" x14ac:dyDescent="0.25">
      <c r="A3813" s="1"/>
      <c r="B3813" s="243"/>
      <c r="C3813" s="10"/>
      <c r="D3813" s="244"/>
      <c r="E3813" s="244"/>
      <c r="F3813" s="9"/>
    </row>
    <row r="3814" spans="1:6" x14ac:dyDescent="0.25">
      <c r="A3814" s="1"/>
      <c r="B3814" s="243"/>
      <c r="C3814" s="10"/>
      <c r="D3814" s="244"/>
      <c r="E3814" s="244"/>
      <c r="F3814" s="9"/>
    </row>
    <row r="3815" spans="1:6" x14ac:dyDescent="0.25">
      <c r="A3815" s="1"/>
      <c r="B3815" s="243"/>
      <c r="C3815" s="10"/>
      <c r="D3815" s="244"/>
      <c r="E3815" s="244"/>
      <c r="F3815" s="9"/>
    </row>
    <row r="3816" spans="1:6" x14ac:dyDescent="0.25">
      <c r="A3816" s="1"/>
      <c r="B3816" s="243"/>
      <c r="C3816" s="10"/>
      <c r="D3816" s="244"/>
      <c r="E3816" s="244"/>
      <c r="F3816" s="9"/>
    </row>
    <row r="3817" spans="1:6" x14ac:dyDescent="0.25">
      <c r="A3817" s="1"/>
      <c r="B3817" s="243"/>
      <c r="C3817" s="10"/>
      <c r="D3817" s="244"/>
      <c r="E3817" s="244"/>
      <c r="F3817" s="9"/>
    </row>
    <row r="3818" spans="1:6" x14ac:dyDescent="0.25">
      <c r="A3818" s="1"/>
      <c r="B3818" s="243"/>
      <c r="C3818" s="10"/>
      <c r="D3818" s="244"/>
      <c r="E3818" s="244"/>
      <c r="F3818" s="9"/>
    </row>
    <row r="3819" spans="1:6" x14ac:dyDescent="0.25">
      <c r="A3819" s="1"/>
      <c r="B3819" s="243"/>
      <c r="C3819" s="10"/>
      <c r="D3819" s="244"/>
      <c r="E3819" s="244"/>
      <c r="F3819" s="9"/>
    </row>
    <row r="3820" spans="1:6" x14ac:dyDescent="0.25">
      <c r="A3820" s="1"/>
      <c r="B3820" s="243"/>
      <c r="C3820" s="10"/>
      <c r="D3820" s="244"/>
      <c r="E3820" s="244"/>
      <c r="F3820" s="9"/>
    </row>
    <row r="3821" spans="1:6" x14ac:dyDescent="0.25">
      <c r="A3821" s="1"/>
      <c r="B3821" s="243"/>
      <c r="C3821" s="10"/>
      <c r="D3821" s="244"/>
      <c r="E3821" s="244"/>
      <c r="F3821" s="9"/>
    </row>
    <row r="3822" spans="1:6" x14ac:dyDescent="0.25">
      <c r="A3822" s="1"/>
      <c r="B3822" s="243"/>
      <c r="C3822" s="10"/>
      <c r="D3822" s="244"/>
      <c r="E3822" s="244"/>
      <c r="F3822" s="9"/>
    </row>
    <row r="3823" spans="1:6" x14ac:dyDescent="0.25">
      <c r="A3823" s="1"/>
      <c r="B3823" s="243"/>
      <c r="C3823" s="10"/>
      <c r="D3823" s="244"/>
      <c r="E3823" s="244"/>
      <c r="F3823" s="9"/>
    </row>
    <row r="3824" spans="1:6" x14ac:dyDescent="0.25">
      <c r="A3824" s="1"/>
      <c r="B3824" s="243"/>
      <c r="C3824" s="10"/>
      <c r="D3824" s="244"/>
      <c r="E3824" s="244"/>
      <c r="F3824" s="9"/>
    </row>
    <row r="3825" spans="1:6" x14ac:dyDescent="0.25">
      <c r="A3825" s="1"/>
      <c r="B3825" s="243"/>
      <c r="C3825" s="10"/>
      <c r="D3825" s="244"/>
      <c r="E3825" s="244"/>
      <c r="F3825" s="9"/>
    </row>
    <row r="3826" spans="1:6" x14ac:dyDescent="0.25">
      <c r="A3826" s="1"/>
      <c r="B3826" s="243"/>
      <c r="C3826" s="10"/>
      <c r="D3826" s="244"/>
      <c r="E3826" s="244"/>
      <c r="F3826" s="9"/>
    </row>
    <row r="3827" spans="1:6" x14ac:dyDescent="0.25">
      <c r="A3827" s="1"/>
      <c r="B3827" s="243"/>
      <c r="C3827" s="10"/>
      <c r="D3827" s="244"/>
      <c r="E3827" s="244"/>
      <c r="F3827" s="9"/>
    </row>
    <row r="3828" spans="1:6" x14ac:dyDescent="0.25">
      <c r="A3828" s="1"/>
      <c r="B3828" s="243"/>
      <c r="C3828" s="10"/>
      <c r="D3828" s="244"/>
      <c r="E3828" s="244"/>
      <c r="F3828" s="9"/>
    </row>
    <row r="3829" spans="1:6" x14ac:dyDescent="0.25">
      <c r="A3829" s="1"/>
      <c r="B3829" s="243"/>
      <c r="C3829" s="10"/>
      <c r="D3829" s="244"/>
      <c r="E3829" s="244"/>
      <c r="F3829" s="9"/>
    </row>
    <row r="3830" spans="1:6" x14ac:dyDescent="0.25">
      <c r="A3830" s="1"/>
      <c r="B3830" s="243"/>
      <c r="C3830" s="10"/>
      <c r="D3830" s="244"/>
      <c r="E3830" s="244"/>
      <c r="F3830" s="9"/>
    </row>
    <row r="3831" spans="1:6" x14ac:dyDescent="0.25">
      <c r="A3831" s="1"/>
      <c r="B3831" s="243"/>
      <c r="C3831" s="10"/>
      <c r="D3831" s="244"/>
      <c r="E3831" s="244"/>
      <c r="F3831" s="9"/>
    </row>
    <row r="3832" spans="1:6" x14ac:dyDescent="0.25">
      <c r="A3832" s="1"/>
      <c r="B3832" s="243"/>
      <c r="C3832" s="10"/>
      <c r="D3832" s="244"/>
      <c r="E3832" s="244"/>
      <c r="F3832" s="9"/>
    </row>
    <row r="3833" spans="1:6" x14ac:dyDescent="0.25">
      <c r="A3833" s="1"/>
      <c r="B3833" s="243"/>
      <c r="C3833" s="10"/>
      <c r="D3833" s="244"/>
      <c r="E3833" s="244"/>
      <c r="F3833" s="9"/>
    </row>
    <row r="3834" spans="1:6" x14ac:dyDescent="0.25">
      <c r="A3834" s="1"/>
      <c r="B3834" s="243"/>
      <c r="C3834" s="10"/>
      <c r="D3834" s="244"/>
      <c r="E3834" s="244"/>
      <c r="F3834" s="9"/>
    </row>
    <row r="3835" spans="1:6" x14ac:dyDescent="0.25">
      <c r="A3835" s="1"/>
      <c r="B3835" s="243"/>
      <c r="C3835" s="10"/>
      <c r="D3835" s="244"/>
      <c r="E3835" s="244"/>
      <c r="F3835" s="9"/>
    </row>
    <row r="3836" spans="1:6" x14ac:dyDescent="0.25">
      <c r="A3836" s="1"/>
      <c r="B3836" s="243"/>
      <c r="C3836" s="10"/>
      <c r="D3836" s="244"/>
      <c r="E3836" s="244"/>
      <c r="F3836" s="9"/>
    </row>
    <row r="3837" spans="1:6" x14ac:dyDescent="0.25">
      <c r="A3837" s="1"/>
      <c r="B3837" s="243"/>
      <c r="C3837" s="10"/>
      <c r="D3837" s="244"/>
      <c r="E3837" s="244"/>
      <c r="F3837" s="9"/>
    </row>
    <row r="3838" spans="1:6" x14ac:dyDescent="0.25">
      <c r="A3838" s="1"/>
      <c r="B3838" s="243"/>
      <c r="C3838" s="10"/>
      <c r="D3838" s="244"/>
      <c r="E3838" s="244"/>
      <c r="F3838" s="9"/>
    </row>
    <row r="3839" spans="1:6" x14ac:dyDescent="0.25">
      <c r="A3839" s="1"/>
      <c r="B3839" s="243"/>
      <c r="C3839" s="10"/>
      <c r="D3839" s="244"/>
      <c r="E3839" s="244"/>
      <c r="F3839" s="9"/>
    </row>
    <row r="3840" spans="1:6" x14ac:dyDescent="0.25">
      <c r="A3840" s="1"/>
      <c r="B3840" s="243"/>
      <c r="C3840" s="10"/>
      <c r="D3840" s="244"/>
      <c r="E3840" s="244"/>
      <c r="F3840" s="9"/>
    </row>
    <row r="3841" spans="1:6" x14ac:dyDescent="0.25">
      <c r="A3841" s="1"/>
      <c r="B3841" s="243"/>
      <c r="C3841" s="10"/>
      <c r="D3841" s="244"/>
      <c r="E3841" s="244"/>
      <c r="F3841" s="9"/>
    </row>
    <row r="3842" spans="1:6" x14ac:dyDescent="0.25">
      <c r="A3842" s="1"/>
      <c r="B3842" s="243"/>
      <c r="C3842" s="10"/>
      <c r="D3842" s="244"/>
      <c r="E3842" s="244"/>
      <c r="F3842" s="9"/>
    </row>
    <row r="3843" spans="1:6" x14ac:dyDescent="0.25">
      <c r="A3843" s="1"/>
      <c r="B3843" s="243"/>
      <c r="C3843" s="10"/>
      <c r="D3843" s="244"/>
      <c r="E3843" s="244"/>
      <c r="F3843" s="9"/>
    </row>
    <row r="3844" spans="1:6" x14ac:dyDescent="0.25">
      <c r="A3844" s="1"/>
      <c r="B3844" s="243"/>
      <c r="C3844" s="10"/>
      <c r="D3844" s="244"/>
      <c r="E3844" s="244"/>
      <c r="F3844" s="9"/>
    </row>
    <row r="3845" spans="1:6" x14ac:dyDescent="0.25">
      <c r="A3845" s="1"/>
      <c r="B3845" s="243"/>
      <c r="C3845" s="10"/>
      <c r="D3845" s="244"/>
      <c r="E3845" s="244"/>
      <c r="F3845" s="9"/>
    </row>
    <row r="3846" spans="1:6" x14ac:dyDescent="0.25">
      <c r="A3846" s="1"/>
      <c r="B3846" s="243"/>
      <c r="C3846" s="10"/>
      <c r="D3846" s="244"/>
      <c r="E3846" s="244"/>
      <c r="F3846" s="9"/>
    </row>
    <row r="3847" spans="1:6" x14ac:dyDescent="0.25">
      <c r="A3847" s="1"/>
      <c r="B3847" s="243"/>
      <c r="C3847" s="10"/>
      <c r="D3847" s="244"/>
      <c r="E3847" s="244"/>
      <c r="F3847" s="9"/>
    </row>
    <row r="3848" spans="1:6" x14ac:dyDescent="0.25">
      <c r="A3848" s="1"/>
      <c r="B3848" s="243"/>
      <c r="C3848" s="10"/>
      <c r="D3848" s="244"/>
      <c r="E3848" s="244"/>
      <c r="F3848" s="9"/>
    </row>
    <row r="3849" spans="1:6" x14ac:dyDescent="0.25">
      <c r="A3849" s="1"/>
      <c r="B3849" s="243"/>
      <c r="C3849" s="10"/>
      <c r="D3849" s="244"/>
      <c r="E3849" s="244"/>
      <c r="F3849" s="9"/>
    </row>
    <row r="3850" spans="1:6" x14ac:dyDescent="0.25">
      <c r="A3850" s="1"/>
      <c r="B3850" s="243"/>
      <c r="C3850" s="10"/>
      <c r="D3850" s="244"/>
      <c r="E3850" s="244"/>
      <c r="F3850" s="9"/>
    </row>
    <row r="3851" spans="1:6" x14ac:dyDescent="0.25">
      <c r="A3851" s="1"/>
      <c r="B3851" s="243"/>
      <c r="C3851" s="10"/>
      <c r="D3851" s="244"/>
      <c r="E3851" s="244"/>
      <c r="F3851" s="9"/>
    </row>
    <row r="3852" spans="1:6" x14ac:dyDescent="0.25">
      <c r="A3852" s="1"/>
      <c r="B3852" s="243"/>
      <c r="C3852" s="10"/>
      <c r="D3852" s="244"/>
      <c r="E3852" s="244"/>
      <c r="F3852" s="9"/>
    </row>
    <row r="3853" spans="1:6" x14ac:dyDescent="0.25">
      <c r="A3853" s="1"/>
      <c r="B3853" s="243"/>
      <c r="C3853" s="10"/>
      <c r="D3853" s="244"/>
      <c r="E3853" s="244"/>
      <c r="F3853" s="9"/>
    </row>
    <row r="3854" spans="1:6" x14ac:dyDescent="0.25">
      <c r="A3854" s="1"/>
      <c r="B3854" s="243"/>
      <c r="C3854" s="10"/>
      <c r="D3854" s="244"/>
      <c r="E3854" s="244"/>
      <c r="F3854" s="9"/>
    </row>
    <row r="3855" spans="1:6" x14ac:dyDescent="0.25">
      <c r="A3855" s="1"/>
      <c r="B3855" s="243"/>
      <c r="C3855" s="10"/>
      <c r="D3855" s="244"/>
      <c r="E3855" s="244"/>
      <c r="F3855" s="9"/>
    </row>
    <row r="3856" spans="1:6" x14ac:dyDescent="0.25">
      <c r="A3856" s="1"/>
      <c r="B3856" s="243"/>
      <c r="C3856" s="10"/>
      <c r="D3856" s="244"/>
      <c r="E3856" s="244"/>
      <c r="F3856" s="9"/>
    </row>
    <row r="3857" spans="1:6" x14ac:dyDescent="0.25">
      <c r="A3857" s="1"/>
      <c r="B3857" s="243"/>
      <c r="C3857" s="10"/>
      <c r="D3857" s="244"/>
      <c r="E3857" s="244"/>
      <c r="F3857" s="9"/>
    </row>
    <row r="3858" spans="1:6" x14ac:dyDescent="0.25">
      <c r="A3858" s="1"/>
      <c r="B3858" s="243"/>
      <c r="C3858" s="10"/>
      <c r="D3858" s="244"/>
      <c r="E3858" s="244"/>
      <c r="F3858" s="9"/>
    </row>
    <row r="3859" spans="1:6" x14ac:dyDescent="0.25">
      <c r="A3859" s="1"/>
      <c r="B3859" s="243"/>
      <c r="C3859" s="10"/>
      <c r="D3859" s="244"/>
      <c r="E3859" s="244"/>
      <c r="F3859" s="9"/>
    </row>
    <row r="3860" spans="1:6" x14ac:dyDescent="0.25">
      <c r="A3860" s="1"/>
      <c r="B3860" s="243"/>
      <c r="C3860" s="10"/>
      <c r="D3860" s="244"/>
      <c r="E3860" s="244"/>
      <c r="F3860" s="9"/>
    </row>
    <row r="3861" spans="1:6" x14ac:dyDescent="0.25">
      <c r="A3861" s="1"/>
      <c r="B3861" s="243"/>
      <c r="C3861" s="10"/>
      <c r="D3861" s="244"/>
      <c r="E3861" s="244"/>
      <c r="F3861" s="9"/>
    </row>
    <row r="3862" spans="1:6" x14ac:dyDescent="0.25">
      <c r="A3862" s="1"/>
      <c r="B3862" s="243"/>
      <c r="C3862" s="10"/>
      <c r="D3862" s="244"/>
      <c r="E3862" s="244"/>
      <c r="F3862" s="9"/>
    </row>
    <row r="3863" spans="1:6" x14ac:dyDescent="0.25">
      <c r="A3863" s="1"/>
      <c r="B3863" s="243"/>
      <c r="C3863" s="10"/>
      <c r="D3863" s="244"/>
      <c r="E3863" s="244"/>
      <c r="F3863" s="9"/>
    </row>
    <row r="3864" spans="1:6" x14ac:dyDescent="0.25">
      <c r="A3864" s="1"/>
      <c r="B3864" s="243"/>
      <c r="C3864" s="10"/>
      <c r="D3864" s="244"/>
      <c r="E3864" s="244"/>
      <c r="F3864" s="9"/>
    </row>
    <row r="3865" spans="1:6" x14ac:dyDescent="0.25">
      <c r="A3865" s="1"/>
      <c r="B3865" s="243"/>
      <c r="C3865" s="10"/>
      <c r="D3865" s="244"/>
      <c r="E3865" s="244"/>
      <c r="F3865" s="9"/>
    </row>
    <row r="3866" spans="1:6" x14ac:dyDescent="0.25">
      <c r="A3866" s="1"/>
      <c r="B3866" s="243"/>
      <c r="C3866" s="10"/>
      <c r="D3866" s="244"/>
      <c r="E3866" s="244"/>
      <c r="F3866" s="9"/>
    </row>
    <row r="3867" spans="1:6" x14ac:dyDescent="0.25">
      <c r="A3867" s="1"/>
      <c r="B3867" s="243"/>
      <c r="C3867" s="10"/>
      <c r="D3867" s="244"/>
      <c r="E3867" s="244"/>
      <c r="F3867" s="9"/>
    </row>
    <row r="3868" spans="1:6" x14ac:dyDescent="0.25">
      <c r="A3868" s="1"/>
      <c r="B3868" s="243"/>
      <c r="C3868" s="10"/>
      <c r="D3868" s="244"/>
      <c r="E3868" s="244"/>
      <c r="F3868" s="9"/>
    </row>
    <row r="3869" spans="1:6" x14ac:dyDescent="0.25">
      <c r="A3869" s="1"/>
      <c r="B3869" s="243"/>
      <c r="C3869" s="10"/>
      <c r="D3869" s="244"/>
      <c r="E3869" s="244"/>
      <c r="F3869" s="9"/>
    </row>
    <row r="3870" spans="1:6" x14ac:dyDescent="0.25">
      <c r="A3870" s="1"/>
      <c r="B3870" s="243"/>
      <c r="C3870" s="10"/>
      <c r="D3870" s="244"/>
      <c r="E3870" s="244"/>
      <c r="F3870" s="9"/>
    </row>
    <row r="3871" spans="1:6" x14ac:dyDescent="0.25">
      <c r="A3871" s="1"/>
      <c r="B3871" s="243"/>
      <c r="C3871" s="10"/>
      <c r="D3871" s="244"/>
      <c r="E3871" s="244"/>
      <c r="F3871" s="9"/>
    </row>
    <row r="3872" spans="1:6" x14ac:dyDescent="0.25">
      <c r="A3872" s="1"/>
      <c r="B3872" s="243"/>
      <c r="C3872" s="10"/>
      <c r="D3872" s="244"/>
      <c r="E3872" s="244"/>
      <c r="F3872" s="9"/>
    </row>
    <row r="3873" spans="1:6" x14ac:dyDescent="0.25">
      <c r="A3873" s="1"/>
      <c r="B3873" s="243"/>
      <c r="C3873" s="10"/>
      <c r="D3873" s="244"/>
      <c r="E3873" s="244"/>
      <c r="F3873" s="9"/>
    </row>
    <row r="3874" spans="1:6" x14ac:dyDescent="0.25">
      <c r="A3874" s="1"/>
      <c r="B3874" s="243"/>
      <c r="C3874" s="10"/>
      <c r="D3874" s="244"/>
      <c r="E3874" s="244"/>
      <c r="F3874" s="9"/>
    </row>
    <row r="3875" spans="1:6" x14ac:dyDescent="0.25">
      <c r="A3875" s="1"/>
      <c r="B3875" s="243"/>
      <c r="C3875" s="10"/>
      <c r="D3875" s="244"/>
      <c r="E3875" s="244"/>
      <c r="F3875" s="9"/>
    </row>
    <row r="3876" spans="1:6" x14ac:dyDescent="0.25">
      <c r="A3876" s="1"/>
      <c r="B3876" s="243"/>
      <c r="C3876" s="10"/>
      <c r="D3876" s="244"/>
      <c r="E3876" s="244"/>
      <c r="F3876" s="9"/>
    </row>
    <row r="3877" spans="1:6" x14ac:dyDescent="0.25">
      <c r="A3877" s="1"/>
      <c r="B3877" s="243"/>
      <c r="C3877" s="10"/>
      <c r="D3877" s="244"/>
      <c r="E3877" s="244"/>
      <c r="F3877" s="9"/>
    </row>
    <row r="3878" spans="1:6" x14ac:dyDescent="0.25">
      <c r="A3878" s="1"/>
      <c r="B3878" s="243"/>
      <c r="C3878" s="10"/>
      <c r="D3878" s="244"/>
      <c r="E3878" s="244"/>
      <c r="F3878" s="9"/>
    </row>
    <row r="3879" spans="1:6" x14ac:dyDescent="0.25">
      <c r="A3879" s="1"/>
      <c r="B3879" s="243"/>
      <c r="C3879" s="10"/>
      <c r="D3879" s="244"/>
      <c r="E3879" s="244"/>
      <c r="F3879" s="9"/>
    </row>
    <row r="3880" spans="1:6" x14ac:dyDescent="0.25">
      <c r="A3880" s="1"/>
      <c r="B3880" s="243"/>
      <c r="C3880" s="10"/>
      <c r="D3880" s="244"/>
      <c r="E3880" s="244"/>
      <c r="F3880" s="9"/>
    </row>
    <row r="3881" spans="1:6" x14ac:dyDescent="0.25">
      <c r="A3881" s="1"/>
      <c r="B3881" s="243"/>
      <c r="C3881" s="10"/>
      <c r="D3881" s="244"/>
      <c r="E3881" s="244"/>
      <c r="F3881" s="9"/>
    </row>
    <row r="3882" spans="1:6" x14ac:dyDescent="0.25">
      <c r="A3882" s="1"/>
      <c r="B3882" s="243"/>
      <c r="C3882" s="10"/>
      <c r="D3882" s="244"/>
      <c r="E3882" s="244"/>
      <c r="F3882" s="9"/>
    </row>
    <row r="3883" spans="1:6" x14ac:dyDescent="0.25">
      <c r="A3883" s="1"/>
      <c r="B3883" s="243"/>
      <c r="C3883" s="10"/>
      <c r="D3883" s="244"/>
      <c r="E3883" s="244"/>
      <c r="F3883" s="9"/>
    </row>
    <row r="3884" spans="1:6" x14ac:dyDescent="0.25">
      <c r="A3884" s="1"/>
      <c r="B3884" s="243"/>
      <c r="C3884" s="10"/>
      <c r="D3884" s="244"/>
      <c r="E3884" s="244"/>
      <c r="F3884" s="9"/>
    </row>
    <row r="3885" spans="1:6" x14ac:dyDescent="0.25">
      <c r="A3885" s="1"/>
      <c r="B3885" s="243"/>
      <c r="C3885" s="10"/>
      <c r="D3885" s="244"/>
      <c r="E3885" s="244"/>
      <c r="F3885" s="9"/>
    </row>
    <row r="3886" spans="1:6" x14ac:dyDescent="0.25">
      <c r="A3886" s="1"/>
      <c r="B3886" s="243"/>
      <c r="C3886" s="10"/>
      <c r="D3886" s="244"/>
      <c r="E3886" s="244"/>
      <c r="F3886" s="9"/>
    </row>
    <row r="3887" spans="1:6" x14ac:dyDescent="0.25">
      <c r="A3887" s="1"/>
      <c r="B3887" s="243"/>
      <c r="C3887" s="10"/>
      <c r="D3887" s="244"/>
      <c r="E3887" s="244"/>
      <c r="F3887" s="9"/>
    </row>
    <row r="3888" spans="1:6" x14ac:dyDescent="0.25">
      <c r="A3888" s="1"/>
      <c r="B3888" s="243"/>
      <c r="C3888" s="10"/>
      <c r="D3888" s="244"/>
      <c r="E3888" s="244"/>
      <c r="F3888" s="9"/>
    </row>
    <row r="3889" spans="1:6" x14ac:dyDescent="0.25">
      <c r="A3889" s="1"/>
      <c r="B3889" s="243"/>
      <c r="C3889" s="10"/>
      <c r="D3889" s="244"/>
      <c r="E3889" s="244"/>
      <c r="F3889" s="9"/>
    </row>
    <row r="3890" spans="1:6" x14ac:dyDescent="0.25">
      <c r="A3890" s="1"/>
      <c r="B3890" s="243"/>
      <c r="C3890" s="10"/>
      <c r="D3890" s="244"/>
      <c r="E3890" s="244"/>
      <c r="F3890" s="9"/>
    </row>
    <row r="3891" spans="1:6" x14ac:dyDescent="0.25">
      <c r="A3891" s="1"/>
      <c r="B3891" s="243"/>
      <c r="C3891" s="10"/>
      <c r="D3891" s="244"/>
      <c r="E3891" s="244"/>
      <c r="F3891" s="9"/>
    </row>
    <row r="3892" spans="1:6" x14ac:dyDescent="0.25">
      <c r="A3892" s="1"/>
      <c r="B3892" s="243"/>
      <c r="C3892" s="10"/>
      <c r="D3892" s="244"/>
      <c r="E3892" s="244"/>
      <c r="F3892" s="9"/>
    </row>
    <row r="3893" spans="1:6" x14ac:dyDescent="0.25">
      <c r="A3893" s="1"/>
      <c r="B3893" s="243"/>
      <c r="C3893" s="10"/>
      <c r="D3893" s="244"/>
      <c r="E3893" s="244"/>
      <c r="F3893" s="9"/>
    </row>
    <row r="3894" spans="1:6" x14ac:dyDescent="0.25">
      <c r="A3894" s="1"/>
      <c r="B3894" s="243"/>
      <c r="C3894" s="10"/>
      <c r="D3894" s="244"/>
      <c r="E3894" s="244"/>
      <c r="F3894" s="9"/>
    </row>
    <row r="3895" spans="1:6" x14ac:dyDescent="0.25">
      <c r="A3895" s="1"/>
      <c r="B3895" s="243"/>
      <c r="C3895" s="10"/>
      <c r="D3895" s="244"/>
      <c r="E3895" s="244"/>
      <c r="F3895" s="9"/>
    </row>
    <row r="3896" spans="1:6" x14ac:dyDescent="0.25">
      <c r="A3896" s="1"/>
      <c r="B3896" s="243"/>
      <c r="C3896" s="10"/>
      <c r="D3896" s="244"/>
      <c r="E3896" s="244"/>
      <c r="F3896" s="9"/>
    </row>
    <row r="3897" spans="1:6" x14ac:dyDescent="0.25">
      <c r="A3897" s="1"/>
      <c r="B3897" s="243"/>
      <c r="C3897" s="10"/>
      <c r="D3897" s="244"/>
      <c r="E3897" s="244"/>
      <c r="F3897" s="9"/>
    </row>
    <row r="3898" spans="1:6" x14ac:dyDescent="0.25">
      <c r="A3898" s="1"/>
      <c r="B3898" s="243"/>
      <c r="C3898" s="10"/>
      <c r="D3898" s="244"/>
      <c r="E3898" s="244"/>
      <c r="F3898" s="9"/>
    </row>
    <row r="3899" spans="1:6" x14ac:dyDescent="0.25">
      <c r="A3899" s="1"/>
      <c r="B3899" s="243"/>
      <c r="C3899" s="10"/>
      <c r="D3899" s="244"/>
      <c r="E3899" s="244"/>
      <c r="F3899" s="9"/>
    </row>
    <row r="3900" spans="1:6" x14ac:dyDescent="0.25">
      <c r="A3900" s="1"/>
      <c r="B3900" s="243"/>
      <c r="C3900" s="10"/>
      <c r="D3900" s="244"/>
      <c r="E3900" s="244"/>
      <c r="F3900" s="9"/>
    </row>
    <row r="3901" spans="1:6" x14ac:dyDescent="0.25">
      <c r="A3901" s="1"/>
      <c r="B3901" s="243"/>
      <c r="C3901" s="10"/>
      <c r="D3901" s="244"/>
      <c r="E3901" s="244"/>
      <c r="F3901" s="9"/>
    </row>
    <row r="3902" spans="1:6" x14ac:dyDescent="0.25">
      <c r="A3902" s="1"/>
      <c r="B3902" s="243"/>
      <c r="C3902" s="10"/>
      <c r="D3902" s="244"/>
      <c r="E3902" s="244"/>
      <c r="F3902" s="9"/>
    </row>
    <row r="3903" spans="1:6" x14ac:dyDescent="0.25">
      <c r="A3903" s="1"/>
      <c r="B3903" s="243"/>
      <c r="C3903" s="10"/>
      <c r="D3903" s="244"/>
      <c r="E3903" s="244"/>
      <c r="F3903" s="9"/>
    </row>
    <row r="3904" spans="1:6" x14ac:dyDescent="0.25">
      <c r="A3904" s="1"/>
      <c r="B3904" s="243"/>
      <c r="C3904" s="10"/>
      <c r="D3904" s="244"/>
      <c r="E3904" s="244"/>
      <c r="F3904" s="9"/>
    </row>
    <row r="3905" spans="1:6" x14ac:dyDescent="0.25">
      <c r="A3905" s="1"/>
      <c r="B3905" s="243"/>
      <c r="C3905" s="10"/>
      <c r="D3905" s="244"/>
      <c r="E3905" s="244"/>
      <c r="F3905" s="9"/>
    </row>
    <row r="3906" spans="1:6" x14ac:dyDescent="0.25">
      <c r="A3906" s="1"/>
      <c r="B3906" s="243"/>
      <c r="C3906" s="10"/>
      <c r="D3906" s="244"/>
      <c r="E3906" s="244"/>
      <c r="F3906" s="9"/>
    </row>
    <row r="3907" spans="1:6" x14ac:dyDescent="0.25">
      <c r="A3907" s="1"/>
      <c r="B3907" s="243"/>
      <c r="C3907" s="10"/>
      <c r="D3907" s="244"/>
      <c r="E3907" s="244"/>
      <c r="F3907" s="9"/>
    </row>
    <row r="3908" spans="1:6" x14ac:dyDescent="0.25">
      <c r="A3908" s="1"/>
      <c r="B3908" s="243"/>
      <c r="C3908" s="10"/>
      <c r="D3908" s="244"/>
      <c r="E3908" s="244"/>
      <c r="F3908" s="9"/>
    </row>
    <row r="3909" spans="1:6" x14ac:dyDescent="0.25">
      <c r="A3909" s="1"/>
      <c r="B3909" s="243"/>
      <c r="C3909" s="10"/>
      <c r="D3909" s="244"/>
      <c r="E3909" s="244"/>
      <c r="F3909" s="9"/>
    </row>
    <row r="3910" spans="1:6" x14ac:dyDescent="0.25">
      <c r="A3910" s="1"/>
      <c r="B3910" s="243"/>
      <c r="C3910" s="10"/>
      <c r="D3910" s="244"/>
      <c r="E3910" s="244"/>
      <c r="F3910" s="9"/>
    </row>
    <row r="3911" spans="1:6" x14ac:dyDescent="0.25">
      <c r="A3911" s="1"/>
      <c r="B3911" s="243"/>
      <c r="C3911" s="10"/>
      <c r="D3911" s="244"/>
      <c r="E3911" s="244"/>
      <c r="F3911" s="9"/>
    </row>
    <row r="3912" spans="1:6" x14ac:dyDescent="0.25">
      <c r="A3912" s="1"/>
      <c r="B3912" s="243"/>
      <c r="C3912" s="10"/>
      <c r="D3912" s="244"/>
      <c r="E3912" s="244"/>
      <c r="F3912" s="9"/>
    </row>
    <row r="3913" spans="1:6" x14ac:dyDescent="0.25">
      <c r="A3913" s="1"/>
      <c r="B3913" s="243"/>
      <c r="C3913" s="10"/>
      <c r="D3913" s="244"/>
      <c r="E3913" s="244"/>
      <c r="F3913" s="9"/>
    </row>
    <row r="3914" spans="1:6" x14ac:dyDescent="0.25">
      <c r="A3914" s="1"/>
      <c r="B3914" s="243"/>
      <c r="C3914" s="10"/>
      <c r="D3914" s="244"/>
      <c r="E3914" s="244"/>
      <c r="F3914" s="9"/>
    </row>
    <row r="3915" spans="1:6" x14ac:dyDescent="0.25">
      <c r="A3915" s="1"/>
      <c r="B3915" s="243"/>
      <c r="C3915" s="10"/>
      <c r="D3915" s="244"/>
      <c r="E3915" s="244"/>
      <c r="F3915" s="9"/>
    </row>
    <row r="3916" spans="1:6" x14ac:dyDescent="0.25">
      <c r="A3916" s="1"/>
      <c r="B3916" s="243"/>
      <c r="C3916" s="10"/>
      <c r="D3916" s="244"/>
      <c r="E3916" s="244"/>
      <c r="F3916" s="9"/>
    </row>
    <row r="3917" spans="1:6" x14ac:dyDescent="0.25">
      <c r="A3917" s="1"/>
      <c r="B3917" s="243"/>
      <c r="C3917" s="10"/>
      <c r="D3917" s="244"/>
      <c r="E3917" s="244"/>
      <c r="F3917" s="9"/>
    </row>
    <row r="3918" spans="1:6" x14ac:dyDescent="0.25">
      <c r="A3918" s="1"/>
      <c r="B3918" s="243"/>
      <c r="C3918" s="10"/>
      <c r="D3918" s="244"/>
      <c r="E3918" s="244"/>
      <c r="F3918" s="9"/>
    </row>
    <row r="3919" spans="1:6" x14ac:dyDescent="0.25">
      <c r="A3919" s="1"/>
      <c r="B3919" s="243"/>
      <c r="C3919" s="10"/>
      <c r="D3919" s="244"/>
      <c r="E3919" s="244"/>
      <c r="F3919" s="9"/>
    </row>
    <row r="3920" spans="1:6" x14ac:dyDescent="0.25">
      <c r="A3920" s="1"/>
      <c r="B3920" s="243"/>
      <c r="C3920" s="10"/>
      <c r="D3920" s="244"/>
      <c r="E3920" s="244"/>
      <c r="F3920" s="9"/>
    </row>
    <row r="3921" spans="1:6" x14ac:dyDescent="0.25">
      <c r="A3921" s="1"/>
      <c r="B3921" s="243"/>
      <c r="C3921" s="10"/>
      <c r="D3921" s="244"/>
      <c r="E3921" s="244"/>
      <c r="F3921" s="9"/>
    </row>
    <row r="3922" spans="1:6" x14ac:dyDescent="0.25">
      <c r="A3922" s="1"/>
      <c r="B3922" s="243"/>
      <c r="C3922" s="10"/>
      <c r="D3922" s="244"/>
      <c r="E3922" s="244"/>
      <c r="F3922" s="9"/>
    </row>
    <row r="3923" spans="1:6" x14ac:dyDescent="0.25">
      <c r="A3923" s="1"/>
      <c r="B3923" s="243"/>
      <c r="C3923" s="10"/>
      <c r="D3923" s="244"/>
      <c r="E3923" s="244"/>
      <c r="F3923" s="9"/>
    </row>
    <row r="3924" spans="1:6" x14ac:dyDescent="0.25">
      <c r="A3924" s="1"/>
      <c r="B3924" s="243"/>
      <c r="C3924" s="10"/>
      <c r="D3924" s="244"/>
      <c r="E3924" s="244"/>
      <c r="F3924" s="9"/>
    </row>
    <row r="3925" spans="1:6" x14ac:dyDescent="0.25">
      <c r="A3925" s="1"/>
      <c r="B3925" s="243"/>
      <c r="C3925" s="10"/>
      <c r="D3925" s="244"/>
      <c r="E3925" s="244"/>
      <c r="F3925" s="9"/>
    </row>
    <row r="3926" spans="1:6" x14ac:dyDescent="0.25">
      <c r="A3926" s="1"/>
      <c r="B3926" s="243"/>
      <c r="C3926" s="10"/>
      <c r="D3926" s="244"/>
      <c r="E3926" s="244"/>
      <c r="F3926" s="9"/>
    </row>
    <row r="3927" spans="1:6" x14ac:dyDescent="0.25">
      <c r="A3927" s="1"/>
      <c r="B3927" s="243"/>
      <c r="C3927" s="10"/>
      <c r="D3927" s="244"/>
      <c r="E3927" s="244"/>
      <c r="F3927" s="9"/>
    </row>
    <row r="3928" spans="1:6" x14ac:dyDescent="0.25">
      <c r="A3928" s="1"/>
      <c r="B3928" s="243"/>
      <c r="C3928" s="10"/>
      <c r="D3928" s="244"/>
      <c r="E3928" s="244"/>
      <c r="F3928" s="9"/>
    </row>
    <row r="3929" spans="1:6" x14ac:dyDescent="0.25">
      <c r="A3929" s="1"/>
      <c r="B3929" s="243"/>
      <c r="C3929" s="10"/>
      <c r="D3929" s="244"/>
      <c r="E3929" s="244"/>
      <c r="F3929" s="9"/>
    </row>
    <row r="3930" spans="1:6" x14ac:dyDescent="0.25">
      <c r="A3930" s="1"/>
      <c r="B3930" s="243"/>
      <c r="C3930" s="10"/>
      <c r="D3930" s="244"/>
      <c r="E3930" s="244"/>
      <c r="F3930" s="9"/>
    </row>
    <row r="3931" spans="1:6" x14ac:dyDescent="0.25">
      <c r="A3931" s="1"/>
      <c r="B3931" s="243"/>
      <c r="C3931" s="10"/>
      <c r="D3931" s="244"/>
      <c r="E3931" s="244"/>
      <c r="F3931" s="9"/>
    </row>
    <row r="3932" spans="1:6" x14ac:dyDescent="0.25">
      <c r="A3932" s="1"/>
      <c r="B3932" s="243"/>
      <c r="C3932" s="10"/>
      <c r="D3932" s="244"/>
      <c r="E3932" s="244"/>
      <c r="F3932" s="9"/>
    </row>
    <row r="3933" spans="1:6" x14ac:dyDescent="0.25">
      <c r="A3933" s="1"/>
      <c r="B3933" s="243"/>
      <c r="C3933" s="10"/>
      <c r="D3933" s="244"/>
      <c r="E3933" s="244"/>
      <c r="F3933" s="9"/>
    </row>
    <row r="3934" spans="1:6" x14ac:dyDescent="0.25">
      <c r="A3934" s="1"/>
      <c r="B3934" s="243"/>
      <c r="C3934" s="10"/>
      <c r="D3934" s="244"/>
      <c r="E3934" s="244"/>
      <c r="F3934" s="9"/>
    </row>
    <row r="3935" spans="1:6" x14ac:dyDescent="0.25">
      <c r="A3935" s="1"/>
      <c r="B3935" s="243"/>
      <c r="C3935" s="10"/>
      <c r="D3935" s="244"/>
      <c r="E3935" s="244"/>
      <c r="F3935" s="9"/>
    </row>
    <row r="3936" spans="1:6" x14ac:dyDescent="0.25">
      <c r="A3936" s="1"/>
      <c r="B3936" s="243"/>
      <c r="C3936" s="10"/>
      <c r="D3936" s="244"/>
      <c r="E3936" s="244"/>
      <c r="F3936" s="9"/>
    </row>
    <row r="3937" spans="1:6" x14ac:dyDescent="0.25">
      <c r="A3937" s="1"/>
      <c r="B3937" s="243"/>
      <c r="C3937" s="10"/>
      <c r="D3937" s="244"/>
      <c r="E3937" s="244"/>
      <c r="F3937" s="9"/>
    </row>
    <row r="3938" spans="1:6" x14ac:dyDescent="0.25">
      <c r="A3938" s="1"/>
      <c r="B3938" s="243"/>
      <c r="C3938" s="10"/>
      <c r="D3938" s="244"/>
      <c r="E3938" s="244"/>
      <c r="F3938" s="9"/>
    </row>
    <row r="3939" spans="1:6" x14ac:dyDescent="0.25">
      <c r="A3939" s="1"/>
      <c r="B3939" s="243"/>
      <c r="C3939" s="10"/>
      <c r="D3939" s="244"/>
      <c r="E3939" s="244"/>
      <c r="F3939" s="9"/>
    </row>
    <row r="3940" spans="1:6" x14ac:dyDescent="0.25">
      <c r="A3940" s="1"/>
      <c r="B3940" s="243"/>
      <c r="C3940" s="10"/>
      <c r="D3940" s="244"/>
      <c r="E3940" s="244"/>
      <c r="F3940" s="9"/>
    </row>
    <row r="3941" spans="1:6" x14ac:dyDescent="0.25">
      <c r="A3941" s="1"/>
      <c r="B3941" s="243"/>
      <c r="C3941" s="10"/>
      <c r="D3941" s="244"/>
      <c r="E3941" s="244"/>
      <c r="F3941" s="9"/>
    </row>
    <row r="3942" spans="1:6" x14ac:dyDescent="0.25">
      <c r="A3942" s="1"/>
      <c r="B3942" s="243"/>
      <c r="C3942" s="10"/>
      <c r="D3942" s="244"/>
      <c r="E3942" s="244"/>
      <c r="F3942" s="9"/>
    </row>
    <row r="3943" spans="1:6" x14ac:dyDescent="0.25">
      <c r="A3943" s="1"/>
      <c r="B3943" s="243"/>
      <c r="C3943" s="10"/>
      <c r="D3943" s="244"/>
      <c r="E3943" s="244"/>
      <c r="F3943" s="9"/>
    </row>
    <row r="3944" spans="1:6" x14ac:dyDescent="0.25">
      <c r="A3944" s="1"/>
      <c r="B3944" s="243"/>
      <c r="C3944" s="10"/>
      <c r="D3944" s="244"/>
      <c r="E3944" s="244"/>
      <c r="F3944" s="9"/>
    </row>
    <row r="3945" spans="1:6" x14ac:dyDescent="0.25">
      <c r="A3945" s="1"/>
      <c r="B3945" s="243"/>
      <c r="C3945" s="10"/>
      <c r="D3945" s="244"/>
      <c r="E3945" s="244"/>
      <c r="F3945" s="9"/>
    </row>
    <row r="3946" spans="1:6" x14ac:dyDescent="0.25">
      <c r="A3946" s="1"/>
      <c r="B3946" s="243"/>
      <c r="C3946" s="10"/>
      <c r="D3946" s="244"/>
      <c r="E3946" s="244"/>
      <c r="F3946" s="9"/>
    </row>
    <row r="3947" spans="1:6" x14ac:dyDescent="0.25">
      <c r="A3947" s="1"/>
      <c r="B3947" s="243"/>
      <c r="C3947" s="10"/>
      <c r="D3947" s="244"/>
      <c r="E3947" s="244"/>
      <c r="F3947" s="9"/>
    </row>
    <row r="3948" spans="1:6" x14ac:dyDescent="0.25">
      <c r="A3948" s="1"/>
      <c r="B3948" s="243"/>
      <c r="C3948" s="10"/>
      <c r="D3948" s="244"/>
      <c r="E3948" s="244"/>
      <c r="F3948" s="9"/>
    </row>
    <row r="3949" spans="1:6" x14ac:dyDescent="0.25">
      <c r="A3949" s="1"/>
      <c r="B3949" s="243"/>
      <c r="C3949" s="10"/>
      <c r="D3949" s="244"/>
      <c r="E3949" s="244"/>
      <c r="F3949" s="9"/>
    </row>
    <row r="3950" spans="1:6" x14ac:dyDescent="0.25">
      <c r="A3950" s="1"/>
      <c r="B3950" s="243"/>
      <c r="C3950" s="10"/>
      <c r="D3950" s="244"/>
      <c r="E3950" s="244"/>
      <c r="F3950" s="9"/>
    </row>
    <row r="3951" spans="1:6" x14ac:dyDescent="0.25">
      <c r="A3951" s="1"/>
      <c r="B3951" s="243"/>
      <c r="C3951" s="10"/>
      <c r="D3951" s="244"/>
      <c r="E3951" s="244"/>
      <c r="F3951" s="9"/>
    </row>
    <row r="3952" spans="1:6" x14ac:dyDescent="0.25">
      <c r="A3952" s="1"/>
      <c r="B3952" s="243"/>
      <c r="C3952" s="10"/>
      <c r="D3952" s="244"/>
      <c r="E3952" s="244"/>
      <c r="F3952" s="9"/>
    </row>
    <row r="3953" spans="1:6" x14ac:dyDescent="0.25">
      <c r="A3953" s="1"/>
      <c r="B3953" s="243"/>
      <c r="C3953" s="10"/>
      <c r="D3953" s="244"/>
      <c r="E3953" s="244"/>
      <c r="F3953" s="9"/>
    </row>
    <row r="3954" spans="1:6" x14ac:dyDescent="0.25">
      <c r="A3954" s="1"/>
      <c r="B3954" s="243"/>
      <c r="C3954" s="10"/>
      <c r="D3954" s="244"/>
      <c r="E3954" s="244"/>
      <c r="F3954" s="9"/>
    </row>
    <row r="3955" spans="1:6" x14ac:dyDescent="0.25">
      <c r="A3955" s="1"/>
      <c r="B3955" s="243"/>
      <c r="C3955" s="10"/>
      <c r="D3955" s="244"/>
      <c r="E3955" s="244"/>
      <c r="F3955" s="9"/>
    </row>
    <row r="3956" spans="1:6" x14ac:dyDescent="0.25">
      <c r="A3956" s="1"/>
      <c r="B3956" s="243"/>
      <c r="C3956" s="10"/>
      <c r="D3956" s="244"/>
      <c r="E3956" s="244"/>
      <c r="F3956" s="9"/>
    </row>
    <row r="3957" spans="1:6" x14ac:dyDescent="0.25">
      <c r="A3957" s="1"/>
      <c r="B3957" s="243"/>
      <c r="C3957" s="10"/>
      <c r="D3957" s="244"/>
      <c r="E3957" s="244"/>
      <c r="F3957" s="9"/>
    </row>
    <row r="3958" spans="1:6" x14ac:dyDescent="0.25">
      <c r="A3958" s="1"/>
      <c r="B3958" s="243"/>
      <c r="C3958" s="10"/>
      <c r="D3958" s="244"/>
      <c r="E3958" s="244"/>
      <c r="F3958" s="9"/>
    </row>
    <row r="3959" spans="1:6" x14ac:dyDescent="0.25">
      <c r="A3959" s="1"/>
      <c r="B3959" s="243"/>
      <c r="C3959" s="10"/>
      <c r="D3959" s="244"/>
      <c r="E3959" s="244"/>
      <c r="F3959" s="9"/>
    </row>
    <row r="3960" spans="1:6" x14ac:dyDescent="0.25">
      <c r="A3960" s="1"/>
      <c r="B3960" s="243"/>
      <c r="C3960" s="10"/>
      <c r="D3960" s="244"/>
      <c r="E3960" s="244"/>
      <c r="F3960" s="9"/>
    </row>
    <row r="3961" spans="1:6" x14ac:dyDescent="0.25">
      <c r="A3961" s="1"/>
      <c r="B3961" s="243"/>
      <c r="C3961" s="10"/>
      <c r="D3961" s="244"/>
      <c r="E3961" s="244"/>
      <c r="F3961" s="9"/>
    </row>
    <row r="3962" spans="1:6" x14ac:dyDescent="0.25">
      <c r="A3962" s="1"/>
      <c r="B3962" s="243"/>
      <c r="C3962" s="10"/>
      <c r="D3962" s="244"/>
      <c r="E3962" s="244"/>
      <c r="F3962" s="9"/>
    </row>
    <row r="3963" spans="1:6" x14ac:dyDescent="0.25">
      <c r="A3963" s="1"/>
      <c r="B3963" s="243"/>
      <c r="C3963" s="10"/>
      <c r="D3963" s="244"/>
      <c r="E3963" s="244"/>
      <c r="F3963" s="9"/>
    </row>
    <row r="3964" spans="1:6" x14ac:dyDescent="0.25">
      <c r="A3964" s="1"/>
      <c r="B3964" s="243"/>
      <c r="C3964" s="10"/>
      <c r="D3964" s="244"/>
      <c r="E3964" s="244"/>
      <c r="F3964" s="9"/>
    </row>
    <row r="3965" spans="1:6" x14ac:dyDescent="0.25">
      <c r="A3965" s="1"/>
      <c r="B3965" s="243"/>
      <c r="C3965" s="10"/>
      <c r="D3965" s="244"/>
      <c r="E3965" s="244"/>
      <c r="F3965" s="9"/>
    </row>
    <row r="3966" spans="1:6" x14ac:dyDescent="0.25">
      <c r="A3966" s="1"/>
      <c r="B3966" s="243"/>
      <c r="C3966" s="10"/>
      <c r="D3966" s="244"/>
      <c r="E3966" s="244"/>
      <c r="F3966" s="9"/>
    </row>
    <row r="3967" spans="1:6" x14ac:dyDescent="0.25">
      <c r="A3967" s="1"/>
      <c r="B3967" s="243"/>
      <c r="C3967" s="10"/>
      <c r="D3967" s="244"/>
      <c r="E3967" s="244"/>
      <c r="F3967" s="9"/>
    </row>
    <row r="3968" spans="1:6" x14ac:dyDescent="0.25">
      <c r="A3968" s="1"/>
      <c r="B3968" s="243"/>
      <c r="C3968" s="10"/>
      <c r="D3968" s="244"/>
      <c r="E3968" s="244"/>
      <c r="F3968" s="9"/>
    </row>
    <row r="3969" spans="1:6" x14ac:dyDescent="0.25">
      <c r="A3969" s="1"/>
      <c r="B3969" s="243"/>
      <c r="C3969" s="10"/>
      <c r="D3969" s="244"/>
      <c r="E3969" s="244"/>
      <c r="F3969" s="9"/>
    </row>
    <row r="3970" spans="1:6" x14ac:dyDescent="0.25">
      <c r="A3970" s="1"/>
      <c r="B3970" s="243"/>
      <c r="C3970" s="10"/>
      <c r="D3970" s="244"/>
      <c r="E3970" s="244"/>
      <c r="F3970" s="9"/>
    </row>
    <row r="3971" spans="1:6" x14ac:dyDescent="0.25">
      <c r="A3971" s="1"/>
      <c r="B3971" s="243"/>
      <c r="C3971" s="10"/>
      <c r="D3971" s="244"/>
      <c r="E3971" s="244"/>
      <c r="F3971" s="9"/>
    </row>
    <row r="3972" spans="1:6" x14ac:dyDescent="0.25">
      <c r="A3972" s="1"/>
      <c r="B3972" s="243"/>
      <c r="C3972" s="10"/>
      <c r="D3972" s="244"/>
      <c r="E3972" s="244"/>
      <c r="F3972" s="9"/>
    </row>
    <row r="3973" spans="1:6" x14ac:dyDescent="0.25">
      <c r="A3973" s="1"/>
      <c r="B3973" s="243"/>
      <c r="C3973" s="10"/>
      <c r="D3973" s="244"/>
      <c r="E3973" s="244"/>
      <c r="F3973" s="9"/>
    </row>
    <row r="3974" spans="1:6" x14ac:dyDescent="0.25">
      <c r="A3974" s="1"/>
      <c r="B3974" s="243"/>
      <c r="C3974" s="10"/>
      <c r="D3974" s="244"/>
      <c r="E3974" s="244"/>
      <c r="F3974" s="9"/>
    </row>
    <row r="3975" spans="1:6" x14ac:dyDescent="0.25">
      <c r="A3975" s="1"/>
      <c r="B3975" s="243"/>
      <c r="C3975" s="10"/>
      <c r="D3975" s="244"/>
      <c r="E3975" s="244"/>
      <c r="F3975" s="9"/>
    </row>
    <row r="3976" spans="1:6" x14ac:dyDescent="0.25">
      <c r="A3976" s="1"/>
      <c r="B3976" s="243"/>
      <c r="C3976" s="10"/>
      <c r="D3976" s="244"/>
      <c r="E3976" s="244"/>
      <c r="F3976" s="9"/>
    </row>
    <row r="3977" spans="1:6" x14ac:dyDescent="0.25">
      <c r="A3977" s="1"/>
      <c r="B3977" s="243"/>
      <c r="C3977" s="10"/>
      <c r="D3977" s="244"/>
      <c r="E3977" s="244"/>
      <c r="F3977" s="9"/>
    </row>
    <row r="3978" spans="1:6" x14ac:dyDescent="0.25">
      <c r="A3978" s="1"/>
      <c r="B3978" s="243"/>
      <c r="C3978" s="10"/>
      <c r="D3978" s="244"/>
      <c r="E3978" s="244"/>
      <c r="F3978" s="9"/>
    </row>
    <row r="3979" spans="1:6" x14ac:dyDescent="0.25">
      <c r="A3979" s="1"/>
      <c r="B3979" s="243"/>
      <c r="C3979" s="10"/>
      <c r="D3979" s="244"/>
      <c r="E3979" s="244"/>
      <c r="F3979" s="9"/>
    </row>
    <row r="3980" spans="1:6" x14ac:dyDescent="0.25">
      <c r="A3980" s="1"/>
      <c r="B3980" s="243"/>
      <c r="C3980" s="10"/>
      <c r="D3980" s="244"/>
      <c r="E3980" s="244"/>
      <c r="F3980" s="9"/>
    </row>
    <row r="3981" spans="1:6" x14ac:dyDescent="0.25">
      <c r="A3981" s="1"/>
      <c r="B3981" s="243"/>
      <c r="C3981" s="10"/>
      <c r="D3981" s="244"/>
      <c r="E3981" s="244"/>
      <c r="F3981" s="9"/>
    </row>
    <row r="3982" spans="1:6" x14ac:dyDescent="0.25">
      <c r="A3982" s="1"/>
      <c r="B3982" s="243"/>
      <c r="C3982" s="10"/>
      <c r="D3982" s="244"/>
      <c r="E3982" s="244"/>
      <c r="F3982" s="9"/>
    </row>
    <row r="3983" spans="1:6" x14ac:dyDescent="0.25">
      <c r="A3983" s="1"/>
      <c r="B3983" s="243"/>
      <c r="C3983" s="10"/>
      <c r="D3983" s="244"/>
      <c r="E3983" s="244"/>
      <c r="F3983" s="9"/>
    </row>
    <row r="3984" spans="1:6" x14ac:dyDescent="0.25">
      <c r="A3984" s="1"/>
      <c r="B3984" s="243"/>
      <c r="C3984" s="10"/>
      <c r="D3984" s="244"/>
      <c r="E3984" s="244"/>
      <c r="F3984" s="9"/>
    </row>
    <row r="3985" spans="1:6" x14ac:dyDescent="0.25">
      <c r="A3985" s="1"/>
      <c r="B3985" s="243"/>
      <c r="C3985" s="10"/>
      <c r="D3985" s="244"/>
      <c r="E3985" s="244"/>
      <c r="F3985" s="9"/>
    </row>
    <row r="3986" spans="1:6" x14ac:dyDescent="0.25">
      <c r="A3986" s="1"/>
      <c r="B3986" s="243"/>
      <c r="C3986" s="10"/>
      <c r="D3986" s="244"/>
      <c r="E3986" s="244"/>
      <c r="F3986" s="9"/>
    </row>
    <row r="3987" spans="1:6" x14ac:dyDescent="0.25">
      <c r="A3987" s="1"/>
      <c r="B3987" s="243"/>
      <c r="C3987" s="10"/>
      <c r="D3987" s="244"/>
      <c r="E3987" s="244"/>
      <c r="F3987" s="9"/>
    </row>
    <row r="3988" spans="1:6" x14ac:dyDescent="0.25">
      <c r="A3988" s="1"/>
      <c r="B3988" s="243"/>
      <c r="C3988" s="10"/>
      <c r="D3988" s="244"/>
      <c r="E3988" s="244"/>
      <c r="F3988" s="9"/>
    </row>
    <row r="3989" spans="1:6" x14ac:dyDescent="0.25">
      <c r="A3989" s="1"/>
      <c r="B3989" s="243"/>
      <c r="C3989" s="10"/>
      <c r="D3989" s="244"/>
      <c r="E3989" s="244"/>
      <c r="F3989" s="9"/>
    </row>
    <row r="3990" spans="1:6" x14ac:dyDescent="0.25">
      <c r="A3990" s="1"/>
      <c r="B3990" s="243"/>
      <c r="C3990" s="10"/>
      <c r="D3990" s="244"/>
      <c r="E3990" s="244"/>
      <c r="F3990" s="9"/>
    </row>
    <row r="3991" spans="1:6" x14ac:dyDescent="0.25">
      <c r="A3991" s="1"/>
      <c r="B3991" s="243"/>
      <c r="C3991" s="10"/>
      <c r="D3991" s="244"/>
      <c r="E3991" s="244"/>
      <c r="F3991" s="9"/>
    </row>
    <row r="3992" spans="1:6" x14ac:dyDescent="0.25">
      <c r="A3992" s="1"/>
      <c r="B3992" s="243"/>
      <c r="C3992" s="10"/>
      <c r="D3992" s="244"/>
      <c r="E3992" s="244"/>
      <c r="F3992" s="9"/>
    </row>
    <row r="3993" spans="1:6" x14ac:dyDescent="0.25">
      <c r="A3993" s="1"/>
      <c r="B3993" s="243"/>
      <c r="C3993" s="10"/>
      <c r="D3993" s="244"/>
      <c r="E3993" s="244"/>
      <c r="F3993" s="9"/>
    </row>
    <row r="3994" spans="1:6" x14ac:dyDescent="0.25">
      <c r="A3994" s="1"/>
      <c r="B3994" s="243"/>
      <c r="C3994" s="10"/>
      <c r="D3994" s="244"/>
      <c r="E3994" s="244"/>
      <c r="F3994" s="9"/>
    </row>
    <row r="3995" spans="1:6" x14ac:dyDescent="0.25">
      <c r="A3995" s="1"/>
      <c r="B3995" s="243"/>
      <c r="C3995" s="10"/>
      <c r="D3995" s="244"/>
      <c r="E3995" s="244"/>
      <c r="F3995" s="9"/>
    </row>
    <row r="3996" spans="1:6" x14ac:dyDescent="0.25">
      <c r="A3996" s="1"/>
      <c r="B3996" s="243"/>
      <c r="C3996" s="10"/>
      <c r="D3996" s="244"/>
      <c r="E3996" s="244"/>
      <c r="F3996" s="9"/>
    </row>
    <row r="3997" spans="1:6" x14ac:dyDescent="0.25">
      <c r="A3997" s="1"/>
      <c r="B3997" s="243"/>
      <c r="C3997" s="10"/>
      <c r="D3997" s="244"/>
      <c r="E3997" s="244"/>
      <c r="F3997" s="9"/>
    </row>
    <row r="3998" spans="1:6" x14ac:dyDescent="0.25">
      <c r="A3998" s="1"/>
      <c r="B3998" s="243"/>
      <c r="C3998" s="10"/>
      <c r="D3998" s="244"/>
      <c r="E3998" s="244"/>
      <c r="F3998" s="9"/>
    </row>
    <row r="3999" spans="1:6" x14ac:dyDescent="0.25">
      <c r="A3999" s="1"/>
      <c r="B3999" s="243"/>
      <c r="C3999" s="10"/>
      <c r="D3999" s="244"/>
      <c r="E3999" s="244"/>
      <c r="F3999" s="9"/>
    </row>
    <row r="4000" spans="1:6" x14ac:dyDescent="0.25">
      <c r="A4000" s="1"/>
      <c r="B4000" s="243"/>
      <c r="C4000" s="10"/>
      <c r="D4000" s="244"/>
      <c r="E4000" s="244"/>
      <c r="F4000" s="9"/>
    </row>
    <row r="4001" spans="1:6" x14ac:dyDescent="0.25">
      <c r="A4001" s="1"/>
      <c r="B4001" s="243"/>
      <c r="C4001" s="10"/>
      <c r="D4001" s="244"/>
      <c r="E4001" s="244"/>
      <c r="F4001" s="9"/>
    </row>
    <row r="4002" spans="1:6" x14ac:dyDescent="0.25">
      <c r="A4002" s="1"/>
      <c r="B4002" s="243"/>
      <c r="C4002" s="10"/>
      <c r="D4002" s="244"/>
      <c r="E4002" s="244"/>
      <c r="F4002" s="9"/>
    </row>
    <row r="4003" spans="1:6" x14ac:dyDescent="0.25">
      <c r="A4003" s="1"/>
      <c r="B4003" s="243"/>
      <c r="C4003" s="10"/>
      <c r="D4003" s="244"/>
      <c r="E4003" s="244"/>
      <c r="F4003" s="9"/>
    </row>
    <row r="4004" spans="1:6" x14ac:dyDescent="0.25">
      <c r="A4004" s="1"/>
      <c r="B4004" s="243"/>
      <c r="C4004" s="10"/>
      <c r="D4004" s="244"/>
      <c r="E4004" s="244"/>
      <c r="F4004" s="9"/>
    </row>
    <row r="4005" spans="1:6" x14ac:dyDescent="0.25">
      <c r="A4005" s="1"/>
      <c r="B4005" s="243"/>
      <c r="C4005" s="10"/>
      <c r="D4005" s="244"/>
      <c r="E4005" s="244"/>
      <c r="F4005" s="9"/>
    </row>
    <row r="4006" spans="1:6" x14ac:dyDescent="0.25">
      <c r="A4006" s="1"/>
      <c r="B4006" s="243"/>
      <c r="C4006" s="10"/>
      <c r="D4006" s="244"/>
      <c r="E4006" s="244"/>
      <c r="F4006" s="9"/>
    </row>
    <row r="4007" spans="1:6" x14ac:dyDescent="0.25">
      <c r="A4007" s="1"/>
      <c r="B4007" s="243"/>
      <c r="C4007" s="10"/>
      <c r="D4007" s="244"/>
      <c r="E4007" s="244"/>
      <c r="F4007" s="9"/>
    </row>
    <row r="4008" spans="1:6" x14ac:dyDescent="0.25">
      <c r="A4008" s="1"/>
      <c r="B4008" s="243"/>
      <c r="C4008" s="10"/>
      <c r="D4008" s="244"/>
      <c r="E4008" s="244"/>
      <c r="F4008" s="9"/>
    </row>
    <row r="4009" spans="1:6" x14ac:dyDescent="0.25">
      <c r="A4009" s="1"/>
      <c r="B4009" s="243"/>
      <c r="C4009" s="10"/>
      <c r="D4009" s="244"/>
      <c r="E4009" s="244"/>
      <c r="F4009" s="9"/>
    </row>
    <row r="4010" spans="1:6" x14ac:dyDescent="0.25">
      <c r="A4010" s="1"/>
      <c r="B4010" s="243"/>
      <c r="C4010" s="10"/>
      <c r="D4010" s="244"/>
      <c r="E4010" s="244"/>
      <c r="F4010" s="9"/>
    </row>
    <row r="4011" spans="1:6" x14ac:dyDescent="0.25">
      <c r="A4011" s="1"/>
      <c r="B4011" s="243"/>
      <c r="C4011" s="10"/>
      <c r="D4011" s="244"/>
      <c r="E4011" s="244"/>
      <c r="F4011" s="9"/>
    </row>
    <row r="4012" spans="1:6" x14ac:dyDescent="0.25">
      <c r="A4012" s="1"/>
      <c r="B4012" s="243"/>
      <c r="C4012" s="10"/>
      <c r="D4012" s="244"/>
      <c r="E4012" s="244"/>
      <c r="F4012" s="9"/>
    </row>
    <row r="4013" spans="1:6" x14ac:dyDescent="0.25">
      <c r="A4013" s="1"/>
      <c r="B4013" s="243"/>
      <c r="C4013" s="10"/>
      <c r="D4013" s="244"/>
      <c r="E4013" s="244"/>
      <c r="F4013" s="9"/>
    </row>
    <row r="4014" spans="1:6" x14ac:dyDescent="0.25">
      <c r="A4014" s="1"/>
      <c r="B4014" s="243"/>
      <c r="C4014" s="10"/>
      <c r="D4014" s="244"/>
      <c r="E4014" s="244"/>
      <c r="F4014" s="9"/>
    </row>
    <row r="4015" spans="1:6" x14ac:dyDescent="0.25">
      <c r="A4015" s="1"/>
      <c r="B4015" s="243"/>
      <c r="C4015" s="10"/>
      <c r="D4015" s="244"/>
      <c r="E4015" s="244"/>
      <c r="F4015" s="9"/>
    </row>
    <row r="4016" spans="1:6" x14ac:dyDescent="0.25">
      <c r="A4016" s="1"/>
      <c r="B4016" s="243"/>
      <c r="C4016" s="10"/>
      <c r="D4016" s="244"/>
      <c r="E4016" s="244"/>
      <c r="F4016" s="9"/>
    </row>
    <row r="4017" spans="1:6" x14ac:dyDescent="0.25">
      <c r="A4017" s="1"/>
      <c r="B4017" s="243"/>
      <c r="C4017" s="10"/>
      <c r="D4017" s="244"/>
      <c r="E4017" s="244"/>
      <c r="F4017" s="9"/>
    </row>
    <row r="4018" spans="1:6" x14ac:dyDescent="0.25">
      <c r="A4018" s="1"/>
      <c r="B4018" s="243"/>
      <c r="C4018" s="10"/>
      <c r="D4018" s="244"/>
      <c r="E4018" s="244"/>
      <c r="F4018" s="9"/>
    </row>
    <row r="4019" spans="1:6" x14ac:dyDescent="0.25">
      <c r="A4019" s="1"/>
      <c r="B4019" s="243"/>
      <c r="C4019" s="10"/>
      <c r="D4019" s="244"/>
      <c r="E4019" s="244"/>
      <c r="F4019" s="9"/>
    </row>
    <row r="4020" spans="1:6" x14ac:dyDescent="0.25">
      <c r="A4020" s="1"/>
      <c r="B4020" s="243"/>
      <c r="C4020" s="10"/>
      <c r="D4020" s="244"/>
      <c r="E4020" s="244"/>
      <c r="F4020" s="9"/>
    </row>
    <row r="4021" spans="1:6" x14ac:dyDescent="0.25">
      <c r="A4021" s="1"/>
      <c r="B4021" s="243"/>
      <c r="C4021" s="10"/>
      <c r="D4021" s="244"/>
      <c r="E4021" s="244"/>
      <c r="F4021" s="9"/>
    </row>
    <row r="4022" spans="1:6" x14ac:dyDescent="0.25">
      <c r="A4022" s="1"/>
      <c r="B4022" s="243"/>
      <c r="C4022" s="10"/>
      <c r="D4022" s="244"/>
      <c r="E4022" s="244"/>
      <c r="F4022" s="9"/>
    </row>
    <row r="4023" spans="1:6" x14ac:dyDescent="0.25">
      <c r="A4023" s="1"/>
      <c r="B4023" s="243"/>
      <c r="C4023" s="10"/>
      <c r="D4023" s="244"/>
      <c r="E4023" s="244"/>
      <c r="F4023" s="9"/>
    </row>
    <row r="4024" spans="1:6" x14ac:dyDescent="0.25">
      <c r="A4024" s="1"/>
      <c r="B4024" s="243"/>
      <c r="C4024" s="10"/>
      <c r="D4024" s="244"/>
      <c r="E4024" s="244"/>
      <c r="F4024" s="9"/>
    </row>
    <row r="4025" spans="1:6" x14ac:dyDescent="0.25">
      <c r="A4025" s="1"/>
      <c r="B4025" s="243"/>
      <c r="C4025" s="10"/>
      <c r="D4025" s="244"/>
      <c r="E4025" s="244"/>
      <c r="F4025" s="9"/>
    </row>
    <row r="4026" spans="1:6" x14ac:dyDescent="0.25">
      <c r="A4026" s="1"/>
      <c r="B4026" s="243"/>
      <c r="C4026" s="10"/>
      <c r="D4026" s="244"/>
      <c r="E4026" s="244"/>
      <c r="F4026" s="9"/>
    </row>
    <row r="4027" spans="1:6" x14ac:dyDescent="0.25">
      <c r="A4027" s="1"/>
      <c r="B4027" s="243"/>
      <c r="C4027" s="10"/>
      <c r="D4027" s="244"/>
      <c r="E4027" s="244"/>
      <c r="F4027" s="9"/>
    </row>
    <row r="4028" spans="1:6" x14ac:dyDescent="0.25">
      <c r="A4028" s="1"/>
      <c r="B4028" s="243"/>
      <c r="C4028" s="10"/>
      <c r="D4028" s="244"/>
      <c r="E4028" s="244"/>
      <c r="F4028" s="9"/>
    </row>
    <row r="4029" spans="1:6" x14ac:dyDescent="0.25">
      <c r="A4029" s="1"/>
      <c r="B4029" s="243"/>
      <c r="C4029" s="10"/>
      <c r="D4029" s="244"/>
      <c r="E4029" s="244"/>
      <c r="F4029" s="9"/>
    </row>
    <row r="4030" spans="1:6" x14ac:dyDescent="0.25">
      <c r="A4030" s="1"/>
      <c r="B4030" s="243"/>
      <c r="C4030" s="10"/>
      <c r="D4030" s="244"/>
      <c r="E4030" s="244"/>
      <c r="F4030" s="9"/>
    </row>
    <row r="4031" spans="1:6" x14ac:dyDescent="0.25">
      <c r="A4031" s="1"/>
      <c r="B4031" s="243"/>
      <c r="C4031" s="10"/>
      <c r="D4031" s="244"/>
      <c r="E4031" s="244"/>
      <c r="F4031" s="9"/>
    </row>
    <row r="4032" spans="1:6" x14ac:dyDescent="0.25">
      <c r="A4032" s="1"/>
      <c r="B4032" s="243"/>
      <c r="C4032" s="10"/>
      <c r="D4032" s="244"/>
      <c r="E4032" s="244"/>
      <c r="F4032" s="9"/>
    </row>
    <row r="4033" spans="1:6" x14ac:dyDescent="0.25">
      <c r="A4033" s="1"/>
      <c r="B4033" s="243"/>
      <c r="C4033" s="10"/>
      <c r="D4033" s="244"/>
      <c r="E4033" s="244"/>
      <c r="F4033" s="9"/>
    </row>
    <row r="4034" spans="1:6" x14ac:dyDescent="0.25">
      <c r="A4034" s="1"/>
      <c r="B4034" s="243"/>
      <c r="C4034" s="10"/>
      <c r="D4034" s="244"/>
      <c r="E4034" s="244"/>
      <c r="F4034" s="9"/>
    </row>
    <row r="4035" spans="1:6" x14ac:dyDescent="0.25">
      <c r="A4035" s="1"/>
      <c r="B4035" s="243"/>
      <c r="C4035" s="10"/>
      <c r="D4035" s="244"/>
      <c r="E4035" s="244"/>
      <c r="F4035" s="9"/>
    </row>
    <row r="4036" spans="1:6" x14ac:dyDescent="0.25">
      <c r="A4036" s="1"/>
      <c r="B4036" s="243"/>
      <c r="C4036" s="10"/>
      <c r="D4036" s="244"/>
      <c r="E4036" s="244"/>
      <c r="F4036" s="9"/>
    </row>
    <row r="4037" spans="1:6" x14ac:dyDescent="0.25">
      <c r="A4037" s="1"/>
      <c r="B4037" s="243"/>
      <c r="C4037" s="10"/>
      <c r="D4037" s="244"/>
      <c r="E4037" s="244"/>
      <c r="F4037" s="9"/>
    </row>
    <row r="4038" spans="1:6" x14ac:dyDescent="0.25">
      <c r="A4038" s="1"/>
      <c r="B4038" s="243"/>
      <c r="C4038" s="10"/>
      <c r="D4038" s="244"/>
      <c r="E4038" s="244"/>
      <c r="F4038" s="9"/>
    </row>
    <row r="4039" spans="1:6" x14ac:dyDescent="0.25">
      <c r="A4039" s="1"/>
      <c r="B4039" s="243"/>
      <c r="C4039" s="10"/>
      <c r="D4039" s="244"/>
      <c r="E4039" s="244"/>
      <c r="F4039" s="9"/>
    </row>
    <row r="4040" spans="1:6" x14ac:dyDescent="0.25">
      <c r="A4040" s="1"/>
      <c r="B4040" s="243"/>
      <c r="C4040" s="10"/>
      <c r="D4040" s="244"/>
      <c r="E4040" s="244"/>
      <c r="F4040" s="9"/>
    </row>
    <row r="4041" spans="1:6" x14ac:dyDescent="0.25">
      <c r="A4041" s="1"/>
      <c r="B4041" s="243"/>
      <c r="C4041" s="10"/>
      <c r="D4041" s="244"/>
      <c r="E4041" s="244"/>
      <c r="F4041" s="9"/>
    </row>
    <row r="4042" spans="1:6" x14ac:dyDescent="0.25">
      <c r="A4042" s="1"/>
      <c r="B4042" s="243"/>
      <c r="C4042" s="10"/>
      <c r="D4042" s="244"/>
      <c r="E4042" s="244"/>
      <c r="F4042" s="9"/>
    </row>
    <row r="4043" spans="1:6" x14ac:dyDescent="0.25">
      <c r="A4043" s="1"/>
      <c r="B4043" s="243"/>
      <c r="C4043" s="10"/>
      <c r="D4043" s="244"/>
      <c r="E4043" s="244"/>
      <c r="F4043" s="9"/>
    </row>
    <row r="4044" spans="1:6" x14ac:dyDescent="0.25">
      <c r="A4044" s="1"/>
      <c r="B4044" s="243"/>
      <c r="C4044" s="10"/>
      <c r="D4044" s="244"/>
      <c r="E4044" s="244"/>
      <c r="F4044" s="9"/>
    </row>
    <row r="4045" spans="1:6" x14ac:dyDescent="0.25">
      <c r="A4045" s="1"/>
      <c r="B4045" s="243"/>
      <c r="C4045" s="10"/>
      <c r="D4045" s="244"/>
      <c r="E4045" s="244"/>
      <c r="F4045" s="9"/>
    </row>
    <row r="4046" spans="1:6" x14ac:dyDescent="0.25">
      <c r="A4046" s="1"/>
      <c r="B4046" s="243"/>
      <c r="C4046" s="10"/>
      <c r="D4046" s="244"/>
      <c r="E4046" s="244"/>
      <c r="F4046" s="9"/>
    </row>
    <row r="4047" spans="1:6" x14ac:dyDescent="0.25">
      <c r="A4047" s="1"/>
      <c r="B4047" s="243"/>
      <c r="C4047" s="10"/>
      <c r="D4047" s="244"/>
      <c r="E4047" s="244"/>
      <c r="F4047" s="9"/>
    </row>
    <row r="4048" spans="1:6" x14ac:dyDescent="0.25">
      <c r="A4048" s="1"/>
      <c r="B4048" s="243"/>
      <c r="C4048" s="10"/>
      <c r="D4048" s="244"/>
      <c r="E4048" s="244"/>
      <c r="F4048" s="9"/>
    </row>
    <row r="4049" spans="1:6" x14ac:dyDescent="0.25">
      <c r="A4049" s="1"/>
      <c r="B4049" s="243"/>
      <c r="C4049" s="10"/>
      <c r="D4049" s="244"/>
      <c r="E4049" s="244"/>
      <c r="F4049" s="9"/>
    </row>
    <row r="4050" spans="1:6" x14ac:dyDescent="0.25">
      <c r="A4050" s="1"/>
      <c r="B4050" s="243"/>
      <c r="C4050" s="10"/>
      <c r="D4050" s="244"/>
      <c r="E4050" s="244"/>
      <c r="F4050" s="9"/>
    </row>
    <row r="4051" spans="1:6" x14ac:dyDescent="0.25">
      <c r="A4051" s="1"/>
      <c r="B4051" s="243"/>
      <c r="C4051" s="10"/>
      <c r="D4051" s="244"/>
      <c r="E4051" s="244"/>
      <c r="F4051" s="9"/>
    </row>
    <row r="4052" spans="1:6" x14ac:dyDescent="0.25">
      <c r="A4052" s="1"/>
      <c r="B4052" s="243"/>
      <c r="C4052" s="10"/>
      <c r="D4052" s="244"/>
      <c r="E4052" s="244"/>
      <c r="F4052" s="9"/>
    </row>
    <row r="4053" spans="1:6" x14ac:dyDescent="0.25">
      <c r="A4053" s="1"/>
      <c r="B4053" s="243"/>
      <c r="C4053" s="10"/>
      <c r="D4053" s="244"/>
      <c r="E4053" s="244"/>
      <c r="F4053" s="9"/>
    </row>
    <row r="4054" spans="1:6" x14ac:dyDescent="0.25">
      <c r="A4054" s="1"/>
      <c r="B4054" s="243"/>
      <c r="C4054" s="10"/>
      <c r="D4054" s="244"/>
      <c r="E4054" s="244"/>
      <c r="F4054" s="9"/>
    </row>
    <row r="4055" spans="1:6" x14ac:dyDescent="0.25">
      <c r="A4055" s="1"/>
      <c r="B4055" s="243"/>
      <c r="C4055" s="10"/>
      <c r="D4055" s="244"/>
      <c r="E4055" s="244"/>
      <c r="F4055" s="9"/>
    </row>
    <row r="4056" spans="1:6" x14ac:dyDescent="0.25">
      <c r="A4056" s="1"/>
      <c r="B4056" s="243"/>
      <c r="C4056" s="10"/>
      <c r="D4056" s="244"/>
      <c r="E4056" s="244"/>
      <c r="F4056" s="9"/>
    </row>
    <row r="4057" spans="1:6" x14ac:dyDescent="0.25">
      <c r="A4057" s="1"/>
      <c r="B4057" s="243"/>
      <c r="C4057" s="10"/>
      <c r="D4057" s="244"/>
      <c r="E4057" s="244"/>
      <c r="F4057" s="9"/>
    </row>
    <row r="4058" spans="1:6" x14ac:dyDescent="0.25">
      <c r="A4058" s="1"/>
      <c r="B4058" s="243"/>
      <c r="C4058" s="10"/>
      <c r="D4058" s="244"/>
      <c r="E4058" s="244"/>
      <c r="F4058" s="9"/>
    </row>
    <row r="4059" spans="1:6" x14ac:dyDescent="0.25">
      <c r="A4059" s="1"/>
      <c r="B4059" s="243"/>
      <c r="C4059" s="10"/>
      <c r="D4059" s="244"/>
      <c r="E4059" s="244"/>
      <c r="F4059" s="9"/>
    </row>
    <row r="4060" spans="1:6" x14ac:dyDescent="0.25">
      <c r="A4060" s="1"/>
      <c r="B4060" s="243"/>
      <c r="C4060" s="10"/>
      <c r="D4060" s="244"/>
      <c r="E4060" s="244"/>
      <c r="F4060" s="9"/>
    </row>
    <row r="4061" spans="1:6" x14ac:dyDescent="0.25">
      <c r="A4061" s="1"/>
      <c r="B4061" s="243"/>
      <c r="C4061" s="10"/>
      <c r="D4061" s="244"/>
      <c r="E4061" s="244"/>
      <c r="F4061" s="9"/>
    </row>
    <row r="4062" spans="1:6" x14ac:dyDescent="0.25">
      <c r="A4062" s="1"/>
      <c r="B4062" s="243"/>
      <c r="C4062" s="10"/>
      <c r="D4062" s="244"/>
      <c r="E4062" s="244"/>
      <c r="F4062" s="9"/>
    </row>
    <row r="4063" spans="1:6" x14ac:dyDescent="0.25">
      <c r="A4063" s="1"/>
      <c r="B4063" s="243"/>
      <c r="C4063" s="10"/>
      <c r="D4063" s="244"/>
      <c r="E4063" s="244"/>
      <c r="F4063" s="9"/>
    </row>
    <row r="4064" spans="1:6" x14ac:dyDescent="0.25">
      <c r="A4064" s="1"/>
      <c r="B4064" s="243"/>
      <c r="C4064" s="10"/>
      <c r="D4064" s="244"/>
      <c r="E4064" s="244"/>
      <c r="F4064" s="9"/>
    </row>
    <row r="4065" spans="1:6" x14ac:dyDescent="0.25">
      <c r="A4065" s="1"/>
      <c r="B4065" s="243"/>
      <c r="C4065" s="10"/>
      <c r="D4065" s="244"/>
      <c r="E4065" s="244"/>
      <c r="F4065" s="9"/>
    </row>
    <row r="4066" spans="1:6" x14ac:dyDescent="0.25">
      <c r="A4066" s="1"/>
      <c r="B4066" s="243"/>
      <c r="C4066" s="10"/>
      <c r="D4066" s="244"/>
      <c r="E4066" s="244"/>
      <c r="F4066" s="9"/>
    </row>
    <row r="4067" spans="1:6" x14ac:dyDescent="0.25">
      <c r="A4067" s="1"/>
      <c r="B4067" s="243"/>
      <c r="C4067" s="10"/>
      <c r="D4067" s="244"/>
      <c r="E4067" s="244"/>
      <c r="F4067" s="9"/>
    </row>
    <row r="4068" spans="1:6" x14ac:dyDescent="0.25">
      <c r="A4068" s="1"/>
      <c r="B4068" s="243"/>
      <c r="C4068" s="10"/>
      <c r="D4068" s="244"/>
      <c r="E4068" s="244"/>
      <c r="F4068" s="9"/>
    </row>
    <row r="4069" spans="1:6" x14ac:dyDescent="0.25">
      <c r="A4069" s="1"/>
      <c r="B4069" s="243"/>
      <c r="C4069" s="10"/>
      <c r="D4069" s="244"/>
      <c r="E4069" s="244"/>
      <c r="F4069" s="9"/>
    </row>
    <row r="4070" spans="1:6" x14ac:dyDescent="0.25">
      <c r="A4070" s="1"/>
      <c r="B4070" s="243"/>
      <c r="C4070" s="10"/>
      <c r="D4070" s="244"/>
      <c r="E4070" s="244"/>
      <c r="F4070" s="9"/>
    </row>
    <row r="4071" spans="1:6" x14ac:dyDescent="0.25">
      <c r="A4071" s="1"/>
      <c r="B4071" s="243"/>
      <c r="C4071" s="10"/>
      <c r="D4071" s="244"/>
      <c r="E4071" s="244"/>
      <c r="F4071" s="9"/>
    </row>
    <row r="4072" spans="1:6" x14ac:dyDescent="0.25">
      <c r="A4072" s="1"/>
      <c r="B4072" s="243"/>
      <c r="C4072" s="10"/>
      <c r="D4072" s="244"/>
      <c r="E4072" s="244"/>
      <c r="F4072" s="9"/>
    </row>
    <row r="4073" spans="1:6" x14ac:dyDescent="0.25">
      <c r="A4073" s="1"/>
      <c r="B4073" s="243"/>
      <c r="C4073" s="10"/>
      <c r="D4073" s="244"/>
      <c r="E4073" s="244"/>
      <c r="F4073" s="9"/>
    </row>
    <row r="4074" spans="1:6" x14ac:dyDescent="0.25">
      <c r="A4074" s="1"/>
      <c r="B4074" s="243"/>
      <c r="C4074" s="10"/>
      <c r="D4074" s="244"/>
      <c r="E4074" s="244"/>
      <c r="F4074" s="9"/>
    </row>
    <row r="4075" spans="1:6" x14ac:dyDescent="0.25">
      <c r="A4075" s="1"/>
      <c r="B4075" s="243"/>
      <c r="C4075" s="10"/>
      <c r="D4075" s="244"/>
      <c r="E4075" s="244"/>
      <c r="F4075" s="9"/>
    </row>
    <row r="4076" spans="1:6" x14ac:dyDescent="0.25">
      <c r="A4076" s="1"/>
      <c r="B4076" s="243"/>
      <c r="C4076" s="10"/>
      <c r="D4076" s="244"/>
      <c r="E4076" s="244"/>
      <c r="F4076" s="9"/>
    </row>
    <row r="4077" spans="1:6" x14ac:dyDescent="0.25">
      <c r="A4077" s="1"/>
      <c r="B4077" s="243"/>
      <c r="C4077" s="10"/>
      <c r="D4077" s="244"/>
      <c r="E4077" s="244"/>
      <c r="F4077" s="9"/>
    </row>
    <row r="4078" spans="1:6" x14ac:dyDescent="0.25">
      <c r="A4078" s="1"/>
      <c r="B4078" s="243"/>
      <c r="C4078" s="10"/>
      <c r="D4078" s="244"/>
      <c r="E4078" s="244"/>
      <c r="F4078" s="9"/>
    </row>
    <row r="4079" spans="1:6" x14ac:dyDescent="0.25">
      <c r="A4079" s="1"/>
      <c r="B4079" s="243"/>
      <c r="C4079" s="10"/>
      <c r="D4079" s="244"/>
      <c r="E4079" s="244"/>
      <c r="F4079" s="9"/>
    </row>
    <row r="4080" spans="1:6" x14ac:dyDescent="0.25">
      <c r="A4080" s="1"/>
      <c r="B4080" s="243"/>
      <c r="C4080" s="10"/>
      <c r="D4080" s="244"/>
      <c r="E4080" s="244"/>
      <c r="F4080" s="9"/>
    </row>
    <row r="4081" spans="1:6" x14ac:dyDescent="0.25">
      <c r="A4081" s="1"/>
      <c r="B4081" s="243"/>
      <c r="C4081" s="10"/>
      <c r="D4081" s="244"/>
      <c r="E4081" s="244"/>
      <c r="F4081" s="9"/>
    </row>
    <row r="4082" spans="1:6" x14ac:dyDescent="0.25">
      <c r="A4082" s="1"/>
      <c r="B4082" s="243"/>
      <c r="C4082" s="10"/>
      <c r="D4082" s="244"/>
      <c r="E4082" s="244"/>
      <c r="F4082" s="9"/>
    </row>
    <row r="4083" spans="1:6" x14ac:dyDescent="0.25">
      <c r="A4083" s="1"/>
      <c r="B4083" s="243"/>
      <c r="C4083" s="10"/>
      <c r="D4083" s="244"/>
      <c r="E4083" s="244"/>
      <c r="F4083" s="9"/>
    </row>
    <row r="4084" spans="1:6" x14ac:dyDescent="0.25">
      <c r="A4084" s="1"/>
      <c r="B4084" s="243"/>
      <c r="C4084" s="10"/>
      <c r="D4084" s="244"/>
      <c r="E4084" s="244"/>
      <c r="F4084" s="9"/>
    </row>
    <row r="4085" spans="1:6" x14ac:dyDescent="0.25">
      <c r="A4085" s="1"/>
      <c r="B4085" s="243"/>
      <c r="C4085" s="10"/>
      <c r="D4085" s="244"/>
      <c r="E4085" s="244"/>
      <c r="F4085" s="9"/>
    </row>
    <row r="4086" spans="1:6" x14ac:dyDescent="0.25">
      <c r="A4086" s="1"/>
      <c r="B4086" s="243"/>
      <c r="C4086" s="10"/>
      <c r="D4086" s="244"/>
      <c r="E4086" s="244"/>
      <c r="F4086" s="9"/>
    </row>
    <row r="4087" spans="1:6" x14ac:dyDescent="0.25">
      <c r="A4087" s="1"/>
      <c r="B4087" s="243"/>
      <c r="C4087" s="10"/>
      <c r="D4087" s="244"/>
      <c r="E4087" s="244"/>
      <c r="F4087" s="9"/>
    </row>
    <row r="4088" spans="1:6" x14ac:dyDescent="0.25">
      <c r="A4088" s="1"/>
      <c r="B4088" s="243"/>
      <c r="C4088" s="10"/>
      <c r="D4088" s="244"/>
      <c r="E4088" s="244"/>
      <c r="F4088" s="9"/>
    </row>
    <row r="4089" spans="1:6" x14ac:dyDescent="0.25">
      <c r="A4089" s="1"/>
      <c r="B4089" s="243"/>
      <c r="C4089" s="10"/>
      <c r="D4089" s="244"/>
      <c r="E4089" s="244"/>
      <c r="F4089" s="9"/>
    </row>
    <row r="4090" spans="1:6" x14ac:dyDescent="0.25">
      <c r="A4090" s="1"/>
      <c r="B4090" s="243"/>
      <c r="C4090" s="10"/>
      <c r="D4090" s="244"/>
      <c r="E4090" s="244"/>
      <c r="F4090" s="9"/>
    </row>
    <row r="4091" spans="1:6" x14ac:dyDescent="0.25">
      <c r="A4091" s="1"/>
      <c r="B4091" s="243"/>
      <c r="C4091" s="10"/>
      <c r="D4091" s="244"/>
      <c r="E4091" s="244"/>
      <c r="F4091" s="9"/>
    </row>
    <row r="4092" spans="1:6" x14ac:dyDescent="0.25">
      <c r="A4092" s="1"/>
      <c r="B4092" s="243"/>
      <c r="C4092" s="10"/>
      <c r="D4092" s="244"/>
      <c r="E4092" s="244"/>
      <c r="F4092" s="9"/>
    </row>
    <row r="4093" spans="1:6" x14ac:dyDescent="0.25">
      <c r="A4093" s="1"/>
      <c r="B4093" s="243"/>
      <c r="C4093" s="10"/>
      <c r="D4093" s="244"/>
      <c r="E4093" s="244"/>
      <c r="F4093" s="9"/>
    </row>
    <row r="4094" spans="1:6" x14ac:dyDescent="0.25">
      <c r="A4094" s="1"/>
      <c r="B4094" s="243"/>
      <c r="C4094" s="10"/>
      <c r="D4094" s="244"/>
      <c r="E4094" s="244"/>
      <c r="F4094" s="9"/>
    </row>
    <row r="4095" spans="1:6" x14ac:dyDescent="0.25">
      <c r="A4095" s="1"/>
      <c r="B4095" s="243"/>
      <c r="C4095" s="10"/>
      <c r="D4095" s="244"/>
      <c r="E4095" s="244"/>
      <c r="F4095" s="9"/>
    </row>
    <row r="4096" spans="1:6" x14ac:dyDescent="0.25">
      <c r="A4096" s="1"/>
      <c r="B4096" s="243"/>
      <c r="C4096" s="10"/>
      <c r="D4096" s="244"/>
      <c r="E4096" s="244"/>
      <c r="F4096" s="9"/>
    </row>
    <row r="4097" spans="1:6" x14ac:dyDescent="0.25">
      <c r="A4097" s="1"/>
      <c r="B4097" s="243"/>
      <c r="C4097" s="10"/>
      <c r="D4097" s="244"/>
      <c r="E4097" s="244"/>
      <c r="F4097" s="9"/>
    </row>
    <row r="4098" spans="1:6" x14ac:dyDescent="0.25">
      <c r="A4098" s="1"/>
      <c r="B4098" s="243"/>
      <c r="C4098" s="10"/>
      <c r="D4098" s="244"/>
      <c r="E4098" s="244"/>
      <c r="F4098" s="9"/>
    </row>
    <row r="4099" spans="1:6" x14ac:dyDescent="0.25">
      <c r="A4099" s="246"/>
      <c r="B4099" s="247"/>
      <c r="C4099" s="248"/>
      <c r="D4099" s="244"/>
      <c r="E4099" s="244"/>
      <c r="F4099" s="244"/>
    </row>
    <row r="4100" spans="1:6" x14ac:dyDescent="0.25">
      <c r="A4100" s="246"/>
      <c r="B4100" s="247"/>
      <c r="C4100" s="248"/>
      <c r="D4100" s="244"/>
      <c r="E4100" s="244"/>
      <c r="F4100" s="244"/>
    </row>
    <row r="4107" spans="1:6" ht="21" customHeight="1" x14ac:dyDescent="0.25">
      <c r="B4107" s="599"/>
    </row>
    <row r="4108" spans="1:6" ht="21" customHeight="1" x14ac:dyDescent="0.25">
      <c r="B4108" s="599"/>
    </row>
    <row r="4110" spans="1:6" ht="15" x14ac:dyDescent="0.25">
      <c r="A4110" s="250"/>
      <c r="B4110" s="251"/>
      <c r="C4110" s="104"/>
      <c r="D4110" s="252"/>
      <c r="F4110" s="252"/>
    </row>
    <row r="4111" spans="1:6" ht="15" x14ac:dyDescent="0.25">
      <c r="A4111" s="253"/>
      <c r="B4111" s="254"/>
      <c r="C4111" s="10"/>
      <c r="D4111" s="255"/>
      <c r="F4111" s="255"/>
    </row>
    <row r="4112" spans="1:6" ht="15" x14ac:dyDescent="0.25">
      <c r="A4112" s="253"/>
      <c r="B4112" s="254"/>
      <c r="C4112" s="10"/>
      <c r="D4112" s="255"/>
      <c r="F4112" s="255"/>
    </row>
    <row r="4113" spans="1:6" ht="15" x14ac:dyDescent="0.25">
      <c r="A4113" s="253"/>
      <c r="B4113" s="254"/>
      <c r="C4113" s="10"/>
      <c r="D4113" s="255"/>
      <c r="F4113" s="255"/>
    </row>
    <row r="4114" spans="1:6" ht="15" x14ac:dyDescent="0.25">
      <c r="A4114" s="253"/>
      <c r="B4114" s="254"/>
      <c r="C4114" s="10"/>
      <c r="D4114" s="255"/>
      <c r="F4114" s="255"/>
    </row>
    <row r="4115" spans="1:6" ht="15" x14ac:dyDescent="0.25">
      <c r="A4115" s="253"/>
      <c r="B4115" s="254"/>
      <c r="C4115" s="10"/>
      <c r="D4115" s="255"/>
      <c r="F4115" s="255"/>
    </row>
    <row r="4116" spans="1:6" ht="15" x14ac:dyDescent="0.25">
      <c r="A4116" s="253"/>
      <c r="B4116" s="254"/>
      <c r="C4116" s="10"/>
      <c r="D4116" s="255"/>
      <c r="F4116" s="255"/>
    </row>
    <row r="4117" spans="1:6" ht="15" x14ac:dyDescent="0.25">
      <c r="A4117" s="253"/>
      <c r="B4117" s="254"/>
      <c r="C4117" s="10"/>
      <c r="D4117" s="255"/>
      <c r="F4117" s="255"/>
    </row>
    <row r="4118" spans="1:6" ht="15" x14ac:dyDescent="0.25">
      <c r="A4118" s="253"/>
      <c r="B4118" s="254"/>
      <c r="C4118" s="10"/>
      <c r="D4118" s="255"/>
      <c r="F4118" s="255"/>
    </row>
    <row r="4119" spans="1:6" ht="15" x14ac:dyDescent="0.25">
      <c r="A4119" s="253"/>
      <c r="B4119" s="254"/>
      <c r="C4119" s="10"/>
      <c r="D4119" s="255"/>
      <c r="F4119" s="255"/>
    </row>
    <row r="4120" spans="1:6" ht="15" x14ac:dyDescent="0.25">
      <c r="A4120" s="253"/>
      <c r="B4120" s="254"/>
      <c r="C4120" s="10"/>
      <c r="D4120" s="255"/>
      <c r="F4120" s="255"/>
    </row>
    <row r="4121" spans="1:6" ht="15" x14ac:dyDescent="0.25">
      <c r="A4121" s="253"/>
      <c r="B4121" s="254"/>
      <c r="C4121" s="10"/>
      <c r="D4121" s="255"/>
      <c r="F4121" s="255"/>
    </row>
    <row r="4122" spans="1:6" ht="15" x14ac:dyDescent="0.25">
      <c r="A4122" s="253"/>
      <c r="B4122" s="254"/>
      <c r="C4122" s="10"/>
      <c r="D4122" s="255"/>
      <c r="F4122" s="255"/>
    </row>
    <row r="4123" spans="1:6" ht="15" x14ac:dyDescent="0.25">
      <c r="A4123" s="253"/>
      <c r="B4123" s="254"/>
      <c r="C4123" s="10"/>
      <c r="D4123" s="255"/>
      <c r="F4123" s="255"/>
    </row>
    <row r="4124" spans="1:6" ht="15" x14ac:dyDescent="0.25">
      <c r="A4124" s="253"/>
      <c r="B4124" s="254"/>
      <c r="C4124" s="10"/>
      <c r="D4124" s="255"/>
      <c r="F4124" s="255"/>
    </row>
    <row r="4125" spans="1:6" ht="15" x14ac:dyDescent="0.25">
      <c r="A4125" s="253"/>
      <c r="B4125" s="254"/>
      <c r="C4125" s="10"/>
      <c r="D4125" s="255"/>
      <c r="F4125" s="255"/>
    </row>
    <row r="4126" spans="1:6" ht="15" x14ac:dyDescent="0.25">
      <c r="A4126" s="253"/>
      <c r="B4126" s="254"/>
      <c r="C4126" s="10"/>
      <c r="D4126" s="255"/>
      <c r="F4126" s="255"/>
    </row>
    <row r="4127" spans="1:6" ht="15" x14ac:dyDescent="0.25">
      <c r="A4127" s="253"/>
      <c r="B4127" s="254"/>
      <c r="C4127" s="10"/>
      <c r="D4127" s="255"/>
      <c r="F4127" s="255"/>
    </row>
    <row r="4128" spans="1:6" ht="15" x14ac:dyDescent="0.25">
      <c r="A4128" s="253"/>
      <c r="B4128" s="254"/>
      <c r="C4128" s="10"/>
      <c r="D4128" s="255"/>
      <c r="F4128" s="255"/>
    </row>
    <row r="4129" spans="1:6" ht="15" x14ac:dyDescent="0.25">
      <c r="A4129" s="253"/>
      <c r="B4129" s="254"/>
      <c r="C4129" s="10"/>
      <c r="D4129" s="255"/>
      <c r="F4129" s="255"/>
    </row>
    <row r="4130" spans="1:6" ht="15" x14ac:dyDescent="0.25">
      <c r="A4130" s="253"/>
      <c r="B4130" s="254"/>
      <c r="C4130" s="10"/>
      <c r="D4130" s="255"/>
      <c r="F4130" s="255"/>
    </row>
    <row r="4131" spans="1:6" ht="15" x14ac:dyDescent="0.25">
      <c r="A4131" s="253"/>
      <c r="B4131" s="254"/>
      <c r="C4131" s="10"/>
      <c r="D4131" s="255"/>
      <c r="F4131" s="255"/>
    </row>
    <row r="4132" spans="1:6" ht="15" x14ac:dyDescent="0.25">
      <c r="A4132" s="253"/>
      <c r="B4132" s="254"/>
      <c r="C4132" s="10"/>
      <c r="D4132" s="255"/>
      <c r="F4132" s="255"/>
    </row>
    <row r="4133" spans="1:6" ht="15" x14ac:dyDescent="0.25">
      <c r="A4133" s="253"/>
      <c r="B4133" s="254"/>
      <c r="C4133" s="10"/>
      <c r="D4133" s="255"/>
      <c r="F4133" s="255"/>
    </row>
    <row r="4134" spans="1:6" ht="15" x14ac:dyDescent="0.25">
      <c r="A4134" s="253"/>
      <c r="B4134" s="254"/>
      <c r="C4134" s="10"/>
      <c r="D4134" s="255"/>
      <c r="F4134" s="255"/>
    </row>
    <row r="4135" spans="1:6" ht="15" x14ac:dyDescent="0.25">
      <c r="A4135" s="253"/>
      <c r="B4135" s="254"/>
      <c r="C4135" s="10"/>
      <c r="D4135" s="255"/>
      <c r="F4135" s="255"/>
    </row>
    <row r="4136" spans="1:6" ht="15" x14ac:dyDescent="0.25">
      <c r="A4136" s="253"/>
      <c r="B4136" s="254"/>
      <c r="C4136" s="10"/>
      <c r="D4136" s="255"/>
      <c r="F4136" s="255"/>
    </row>
    <row r="4137" spans="1:6" ht="15" x14ac:dyDescent="0.25">
      <c r="A4137" s="253"/>
      <c r="B4137" s="254"/>
      <c r="C4137" s="10"/>
      <c r="D4137" s="255"/>
      <c r="F4137" s="255"/>
    </row>
    <row r="4138" spans="1:6" ht="15" x14ac:dyDescent="0.25">
      <c r="A4138" s="253"/>
      <c r="B4138" s="254"/>
      <c r="C4138" s="10"/>
      <c r="D4138" s="255"/>
      <c r="F4138" s="255"/>
    </row>
    <row r="4139" spans="1:6" ht="15" x14ac:dyDescent="0.25">
      <c r="A4139" s="253"/>
      <c r="B4139" s="254"/>
      <c r="C4139" s="10"/>
      <c r="D4139" s="255"/>
      <c r="F4139" s="255"/>
    </row>
    <row r="4140" spans="1:6" ht="15" x14ac:dyDescent="0.25">
      <c r="A4140" s="253"/>
      <c r="B4140" s="254"/>
      <c r="C4140" s="10"/>
      <c r="D4140" s="255"/>
      <c r="F4140" s="255"/>
    </row>
    <row r="4141" spans="1:6" ht="15" x14ac:dyDescent="0.25">
      <c r="A4141" s="253"/>
      <c r="B4141" s="254"/>
      <c r="C4141" s="10"/>
      <c r="D4141" s="255"/>
      <c r="F4141" s="255"/>
    </row>
    <row r="4142" spans="1:6" ht="15" x14ac:dyDescent="0.25">
      <c r="A4142" s="253"/>
      <c r="B4142" s="254"/>
      <c r="C4142" s="10"/>
      <c r="D4142" s="255"/>
      <c r="F4142" s="255"/>
    </row>
    <row r="4143" spans="1:6" ht="15" x14ac:dyDescent="0.25">
      <c r="A4143" s="253"/>
      <c r="B4143" s="254"/>
      <c r="C4143" s="10"/>
      <c r="D4143" s="255"/>
      <c r="F4143" s="255"/>
    </row>
    <row r="4144" spans="1:6" ht="15" x14ac:dyDescent="0.25">
      <c r="A4144" s="253"/>
      <c r="B4144" s="254"/>
      <c r="C4144" s="10"/>
      <c r="D4144" s="255"/>
      <c r="F4144" s="255"/>
    </row>
    <row r="4145" spans="1:6" ht="15" x14ac:dyDescent="0.25">
      <c r="A4145" s="253"/>
      <c r="B4145" s="254"/>
      <c r="C4145" s="10"/>
      <c r="D4145" s="255"/>
      <c r="F4145" s="255"/>
    </row>
    <row r="4146" spans="1:6" ht="15" x14ac:dyDescent="0.25">
      <c r="A4146" s="253"/>
      <c r="B4146" s="254"/>
      <c r="C4146" s="10"/>
      <c r="D4146" s="255"/>
      <c r="F4146" s="255"/>
    </row>
    <row r="4147" spans="1:6" ht="15" x14ac:dyDescent="0.25">
      <c r="A4147" s="253"/>
      <c r="B4147" s="254"/>
      <c r="C4147" s="10"/>
      <c r="D4147" s="255"/>
      <c r="F4147" s="255"/>
    </row>
    <row r="4148" spans="1:6" ht="15" x14ac:dyDescent="0.25">
      <c r="A4148" s="253"/>
      <c r="B4148" s="254"/>
      <c r="C4148" s="10"/>
      <c r="D4148" s="255"/>
      <c r="F4148" s="255"/>
    </row>
    <row r="4149" spans="1:6" ht="15" x14ac:dyDescent="0.25">
      <c r="A4149" s="253"/>
      <c r="B4149" s="254"/>
      <c r="C4149" s="10"/>
      <c r="D4149" s="255"/>
      <c r="F4149" s="255"/>
    </row>
    <row r="4150" spans="1:6" ht="15" x14ac:dyDescent="0.25">
      <c r="A4150" s="253"/>
      <c r="B4150" s="254"/>
      <c r="C4150" s="10"/>
      <c r="D4150" s="255"/>
      <c r="F4150" s="255"/>
    </row>
    <row r="4151" spans="1:6" ht="15" x14ac:dyDescent="0.25">
      <c r="A4151" s="253"/>
      <c r="B4151" s="254"/>
      <c r="C4151" s="10"/>
      <c r="D4151" s="255"/>
      <c r="F4151" s="255"/>
    </row>
    <row r="4152" spans="1:6" ht="15" x14ac:dyDescent="0.25">
      <c r="A4152" s="253"/>
      <c r="B4152" s="254"/>
      <c r="C4152" s="10"/>
      <c r="D4152" s="255"/>
      <c r="F4152" s="255"/>
    </row>
    <row r="4153" spans="1:6" ht="15" x14ac:dyDescent="0.25">
      <c r="A4153" s="253"/>
      <c r="B4153" s="254"/>
      <c r="C4153" s="10"/>
      <c r="D4153" s="255"/>
      <c r="F4153" s="255"/>
    </row>
    <row r="4154" spans="1:6" ht="15" x14ac:dyDescent="0.25">
      <c r="A4154" s="253"/>
      <c r="B4154" s="254"/>
      <c r="C4154" s="10"/>
      <c r="D4154" s="255"/>
      <c r="F4154" s="255"/>
    </row>
    <row r="4155" spans="1:6" ht="15" x14ac:dyDescent="0.25">
      <c r="A4155" s="253"/>
      <c r="B4155" s="254"/>
      <c r="C4155" s="10"/>
      <c r="D4155" s="255"/>
      <c r="F4155" s="255"/>
    </row>
    <row r="4156" spans="1:6" ht="15" x14ac:dyDescent="0.25">
      <c r="A4156" s="253"/>
      <c r="B4156" s="254"/>
      <c r="C4156" s="10"/>
      <c r="D4156" s="255"/>
      <c r="F4156" s="255"/>
    </row>
    <row r="4157" spans="1:6" ht="15" x14ac:dyDescent="0.25">
      <c r="A4157" s="253"/>
      <c r="B4157" s="254"/>
      <c r="C4157" s="10"/>
      <c r="D4157" s="255"/>
      <c r="F4157" s="255"/>
    </row>
    <row r="4158" spans="1:6" ht="15" x14ac:dyDescent="0.25">
      <c r="A4158" s="253"/>
      <c r="B4158" s="254"/>
      <c r="C4158" s="10"/>
      <c r="D4158" s="255"/>
      <c r="F4158" s="255"/>
    </row>
    <row r="4159" spans="1:6" ht="15" x14ac:dyDescent="0.25">
      <c r="A4159" s="253"/>
      <c r="B4159" s="254"/>
      <c r="C4159" s="10"/>
      <c r="D4159" s="255"/>
      <c r="F4159" s="255"/>
    </row>
    <row r="4160" spans="1:6" ht="15" x14ac:dyDescent="0.25">
      <c r="A4160" s="253"/>
      <c r="B4160" s="254"/>
      <c r="C4160" s="10"/>
      <c r="D4160" s="255"/>
      <c r="F4160" s="255"/>
    </row>
    <row r="4161" spans="1:6" ht="15" x14ac:dyDescent="0.25">
      <c r="A4161" s="253"/>
      <c r="B4161" s="254"/>
      <c r="C4161" s="10"/>
      <c r="D4161" s="255"/>
      <c r="F4161" s="255"/>
    </row>
    <row r="4162" spans="1:6" ht="15" x14ac:dyDescent="0.25">
      <c r="A4162" s="253"/>
      <c r="B4162" s="254"/>
      <c r="C4162" s="10"/>
      <c r="D4162" s="255"/>
      <c r="F4162" s="255"/>
    </row>
    <row r="4163" spans="1:6" ht="15" x14ac:dyDescent="0.25">
      <c r="A4163" s="253"/>
      <c r="B4163" s="254"/>
      <c r="C4163" s="10"/>
      <c r="D4163" s="255"/>
      <c r="F4163" s="255"/>
    </row>
    <row r="4164" spans="1:6" ht="15" x14ac:dyDescent="0.25">
      <c r="A4164" s="253"/>
      <c r="B4164" s="254"/>
      <c r="C4164" s="10"/>
      <c r="D4164" s="255"/>
      <c r="F4164" s="255"/>
    </row>
    <row r="4165" spans="1:6" ht="15" x14ac:dyDescent="0.25">
      <c r="A4165" s="253"/>
      <c r="B4165" s="254"/>
      <c r="C4165" s="10"/>
      <c r="D4165" s="255"/>
      <c r="F4165" s="255"/>
    </row>
    <row r="4166" spans="1:6" ht="15" x14ac:dyDescent="0.25">
      <c r="A4166" s="253"/>
      <c r="B4166" s="254"/>
      <c r="C4166" s="10"/>
      <c r="D4166" s="255"/>
      <c r="F4166" s="255"/>
    </row>
    <row r="4167" spans="1:6" ht="15" x14ac:dyDescent="0.25">
      <c r="A4167" s="253"/>
      <c r="B4167" s="254"/>
      <c r="C4167" s="10"/>
      <c r="D4167" s="255"/>
      <c r="F4167" s="255"/>
    </row>
    <row r="4168" spans="1:6" ht="15" x14ac:dyDescent="0.25">
      <c r="A4168" s="253"/>
      <c r="B4168" s="254"/>
      <c r="C4168" s="10"/>
      <c r="D4168" s="255"/>
      <c r="F4168" s="255"/>
    </row>
    <row r="4169" spans="1:6" ht="15" x14ac:dyDescent="0.25">
      <c r="A4169" s="253"/>
      <c r="B4169" s="254"/>
      <c r="C4169" s="10"/>
      <c r="D4169" s="255"/>
      <c r="F4169" s="255"/>
    </row>
    <row r="4170" spans="1:6" ht="15" x14ac:dyDescent="0.25">
      <c r="A4170" s="253"/>
      <c r="B4170" s="254"/>
      <c r="C4170" s="10"/>
      <c r="D4170" s="255"/>
      <c r="F4170" s="255"/>
    </row>
    <row r="4171" spans="1:6" ht="15" x14ac:dyDescent="0.25">
      <c r="A4171" s="253"/>
      <c r="B4171" s="254"/>
      <c r="C4171" s="10"/>
      <c r="D4171" s="255"/>
      <c r="F4171" s="255"/>
    </row>
    <row r="4172" spans="1:6" ht="15" x14ac:dyDescent="0.25">
      <c r="A4172" s="253"/>
      <c r="B4172" s="254"/>
      <c r="C4172" s="10"/>
      <c r="D4172" s="255"/>
      <c r="F4172" s="255"/>
    </row>
    <row r="4173" spans="1:6" ht="15" x14ac:dyDescent="0.25">
      <c r="A4173" s="253"/>
      <c r="B4173" s="254"/>
      <c r="C4173" s="10"/>
      <c r="D4173" s="255"/>
      <c r="F4173" s="255"/>
    </row>
    <row r="4174" spans="1:6" ht="15" x14ac:dyDescent="0.25">
      <c r="A4174" s="253"/>
      <c r="B4174" s="254"/>
      <c r="C4174" s="10"/>
      <c r="D4174" s="255"/>
      <c r="F4174" s="255"/>
    </row>
    <row r="4175" spans="1:6" ht="15" x14ac:dyDescent="0.25">
      <c r="A4175" s="253"/>
      <c r="B4175" s="254"/>
      <c r="C4175" s="10"/>
      <c r="D4175" s="255"/>
      <c r="F4175" s="255"/>
    </row>
    <row r="4176" spans="1:6" ht="15" x14ac:dyDescent="0.25">
      <c r="A4176" s="253"/>
      <c r="B4176" s="254"/>
      <c r="C4176" s="10"/>
      <c r="D4176" s="255"/>
      <c r="F4176" s="255"/>
    </row>
    <row r="4177" spans="1:6" ht="15" x14ac:dyDescent="0.25">
      <c r="A4177" s="253"/>
      <c r="B4177" s="254"/>
      <c r="C4177" s="10"/>
      <c r="D4177" s="255"/>
      <c r="F4177" s="255"/>
    </row>
    <row r="4178" spans="1:6" ht="15" x14ac:dyDescent="0.25">
      <c r="A4178" s="253"/>
      <c r="B4178" s="254"/>
      <c r="C4178" s="10"/>
      <c r="D4178" s="255"/>
      <c r="F4178" s="255"/>
    </row>
    <row r="4179" spans="1:6" ht="15" x14ac:dyDescent="0.25">
      <c r="A4179" s="253"/>
      <c r="B4179" s="254"/>
      <c r="C4179" s="10"/>
      <c r="D4179" s="255"/>
      <c r="F4179" s="255"/>
    </row>
    <row r="4180" spans="1:6" ht="15" x14ac:dyDescent="0.25">
      <c r="A4180" s="253"/>
      <c r="B4180" s="254"/>
      <c r="C4180" s="10"/>
      <c r="D4180" s="255"/>
      <c r="F4180" s="255"/>
    </row>
    <row r="4181" spans="1:6" ht="15" x14ac:dyDescent="0.25">
      <c r="A4181" s="253"/>
      <c r="B4181" s="254"/>
      <c r="C4181" s="10"/>
      <c r="D4181" s="255"/>
      <c r="F4181" s="255"/>
    </row>
    <row r="4182" spans="1:6" ht="15" x14ac:dyDescent="0.25">
      <c r="A4182" s="253"/>
      <c r="B4182" s="254"/>
      <c r="C4182" s="10"/>
      <c r="D4182" s="255"/>
      <c r="F4182" s="255"/>
    </row>
    <row r="4183" spans="1:6" ht="15" x14ac:dyDescent="0.25">
      <c r="A4183" s="253"/>
      <c r="B4183" s="254"/>
      <c r="C4183" s="10"/>
      <c r="D4183" s="255"/>
      <c r="F4183" s="255"/>
    </row>
    <row r="4184" spans="1:6" ht="15" x14ac:dyDescent="0.25">
      <c r="A4184" s="253"/>
      <c r="B4184" s="254"/>
      <c r="C4184" s="10"/>
      <c r="D4184" s="255"/>
      <c r="F4184" s="255"/>
    </row>
    <row r="4185" spans="1:6" ht="15" x14ac:dyDescent="0.25">
      <c r="A4185" s="253"/>
      <c r="B4185" s="254"/>
      <c r="C4185" s="10"/>
      <c r="D4185" s="255"/>
      <c r="F4185" s="255"/>
    </row>
    <row r="4186" spans="1:6" ht="15" x14ac:dyDescent="0.25">
      <c r="A4186" s="253"/>
      <c r="B4186" s="254"/>
      <c r="C4186" s="10"/>
      <c r="D4186" s="255"/>
      <c r="F4186" s="255"/>
    </row>
    <row r="4187" spans="1:6" ht="15" x14ac:dyDescent="0.25">
      <c r="A4187" s="253"/>
      <c r="B4187" s="254"/>
      <c r="C4187" s="10"/>
      <c r="D4187" s="255"/>
      <c r="F4187" s="255"/>
    </row>
    <row r="4188" spans="1:6" ht="15" x14ac:dyDescent="0.25">
      <c r="A4188" s="253"/>
      <c r="B4188" s="254"/>
      <c r="C4188" s="10"/>
      <c r="D4188" s="255"/>
      <c r="F4188" s="255"/>
    </row>
    <row r="4189" spans="1:6" ht="15" x14ac:dyDescent="0.25">
      <c r="A4189" s="253"/>
      <c r="B4189" s="254"/>
      <c r="C4189" s="10"/>
      <c r="D4189" s="255"/>
      <c r="F4189" s="255"/>
    </row>
    <row r="4190" spans="1:6" ht="15" x14ac:dyDescent="0.25">
      <c r="A4190" s="253"/>
      <c r="B4190" s="254"/>
      <c r="C4190" s="10"/>
      <c r="D4190" s="255"/>
      <c r="F4190" s="255"/>
    </row>
    <row r="4191" spans="1:6" ht="15" x14ac:dyDescent="0.25">
      <c r="A4191" s="253"/>
      <c r="B4191" s="254"/>
      <c r="C4191" s="10"/>
      <c r="D4191" s="255"/>
      <c r="F4191" s="255"/>
    </row>
    <row r="4192" spans="1:6" ht="15" x14ac:dyDescent="0.25">
      <c r="A4192" s="253"/>
      <c r="B4192" s="254"/>
      <c r="C4192" s="10"/>
      <c r="D4192" s="255"/>
      <c r="F4192" s="255"/>
    </row>
    <row r="4193" spans="1:6" ht="15" x14ac:dyDescent="0.25">
      <c r="A4193" s="253"/>
      <c r="B4193" s="254"/>
      <c r="C4193" s="10"/>
      <c r="D4193" s="255"/>
      <c r="F4193" s="255"/>
    </row>
    <row r="4194" spans="1:6" ht="15" x14ac:dyDescent="0.25">
      <c r="A4194" s="253"/>
      <c r="B4194" s="254"/>
      <c r="C4194" s="10"/>
      <c r="D4194" s="255"/>
      <c r="F4194" s="255"/>
    </row>
    <row r="4195" spans="1:6" ht="15" x14ac:dyDescent="0.25">
      <c r="A4195" s="253"/>
      <c r="B4195" s="254"/>
      <c r="C4195" s="10"/>
      <c r="D4195" s="255"/>
      <c r="F4195" s="255"/>
    </row>
    <row r="4196" spans="1:6" ht="15" x14ac:dyDescent="0.25">
      <c r="A4196" s="253"/>
      <c r="B4196" s="254"/>
      <c r="C4196" s="10"/>
      <c r="D4196" s="255"/>
      <c r="F4196" s="255"/>
    </row>
    <row r="4197" spans="1:6" ht="15" x14ac:dyDescent="0.25">
      <c r="A4197" s="253"/>
      <c r="B4197" s="254"/>
      <c r="C4197" s="10"/>
      <c r="D4197" s="255"/>
      <c r="F4197" s="255"/>
    </row>
    <row r="4198" spans="1:6" ht="15" x14ac:dyDescent="0.25">
      <c r="A4198" s="253"/>
      <c r="B4198" s="254"/>
      <c r="C4198" s="10"/>
      <c r="D4198" s="255"/>
      <c r="F4198" s="255"/>
    </row>
    <row r="4199" spans="1:6" ht="15" x14ac:dyDescent="0.25">
      <c r="A4199" s="253"/>
      <c r="B4199" s="254"/>
      <c r="C4199" s="10"/>
      <c r="D4199" s="255"/>
      <c r="F4199" s="255"/>
    </row>
    <row r="4200" spans="1:6" ht="15" x14ac:dyDescent="0.25">
      <c r="A4200" s="253"/>
      <c r="B4200" s="254"/>
      <c r="C4200" s="10"/>
      <c r="D4200" s="255"/>
      <c r="F4200" s="255"/>
    </row>
    <row r="4201" spans="1:6" ht="15" x14ac:dyDescent="0.25">
      <c r="A4201" s="253"/>
      <c r="B4201" s="254"/>
      <c r="C4201" s="10"/>
      <c r="D4201" s="255"/>
      <c r="F4201" s="255"/>
    </row>
    <row r="4202" spans="1:6" ht="15" x14ac:dyDescent="0.25">
      <c r="A4202" s="253"/>
      <c r="B4202" s="254"/>
      <c r="C4202" s="10"/>
      <c r="D4202" s="255"/>
      <c r="F4202" s="255"/>
    </row>
    <row r="4203" spans="1:6" ht="15" x14ac:dyDescent="0.25">
      <c r="A4203" s="253"/>
      <c r="B4203" s="254"/>
      <c r="C4203" s="10"/>
      <c r="D4203" s="255"/>
      <c r="F4203" s="255"/>
    </row>
    <row r="4204" spans="1:6" ht="15" x14ac:dyDescent="0.25">
      <c r="A4204" s="253"/>
      <c r="B4204" s="254"/>
      <c r="C4204" s="10"/>
      <c r="D4204" s="255"/>
      <c r="F4204" s="255"/>
    </row>
    <row r="4205" spans="1:6" ht="15" x14ac:dyDescent="0.25">
      <c r="A4205" s="253"/>
      <c r="B4205" s="254"/>
      <c r="C4205" s="10"/>
      <c r="D4205" s="255"/>
      <c r="F4205" s="255"/>
    </row>
    <row r="4206" spans="1:6" ht="15" x14ac:dyDescent="0.25">
      <c r="A4206" s="253"/>
      <c r="B4206" s="254"/>
      <c r="C4206" s="10"/>
      <c r="D4206" s="255"/>
      <c r="F4206" s="255"/>
    </row>
    <row r="4207" spans="1:6" ht="15" x14ac:dyDescent="0.25">
      <c r="A4207" s="253"/>
      <c r="B4207" s="254"/>
      <c r="C4207" s="10"/>
      <c r="D4207" s="255"/>
      <c r="F4207" s="255"/>
    </row>
    <row r="4208" spans="1:6" ht="15" x14ac:dyDescent="0.25">
      <c r="A4208" s="253"/>
      <c r="B4208" s="254"/>
      <c r="C4208" s="10"/>
      <c r="D4208" s="255"/>
      <c r="F4208" s="255"/>
    </row>
    <row r="4209" spans="1:6" ht="15" x14ac:dyDescent="0.25">
      <c r="A4209" s="253"/>
      <c r="B4209" s="254"/>
      <c r="C4209" s="10"/>
      <c r="D4209" s="255"/>
      <c r="F4209" s="255"/>
    </row>
    <row r="4210" spans="1:6" ht="15" x14ac:dyDescent="0.25">
      <c r="A4210" s="253"/>
      <c r="B4210" s="254"/>
      <c r="C4210" s="10"/>
      <c r="D4210" s="255"/>
      <c r="F4210" s="255"/>
    </row>
    <row r="4211" spans="1:6" ht="15" x14ac:dyDescent="0.25">
      <c r="A4211" s="253"/>
      <c r="B4211" s="254"/>
      <c r="C4211" s="10"/>
      <c r="D4211" s="255"/>
      <c r="F4211" s="255"/>
    </row>
    <row r="4212" spans="1:6" ht="15" x14ac:dyDescent="0.25">
      <c r="A4212" s="253"/>
      <c r="B4212" s="254"/>
      <c r="C4212" s="10"/>
      <c r="D4212" s="255"/>
      <c r="F4212" s="255"/>
    </row>
    <row r="4213" spans="1:6" ht="15" x14ac:dyDescent="0.25">
      <c r="A4213" s="253"/>
      <c r="B4213" s="254"/>
      <c r="C4213" s="10"/>
      <c r="D4213" s="255"/>
      <c r="F4213" s="255"/>
    </row>
    <row r="4214" spans="1:6" ht="15" x14ac:dyDescent="0.25">
      <c r="A4214" s="253"/>
      <c r="B4214" s="254"/>
      <c r="C4214" s="10"/>
      <c r="D4214" s="255"/>
      <c r="F4214" s="255"/>
    </row>
    <row r="4215" spans="1:6" ht="15" x14ac:dyDescent="0.25">
      <c r="A4215" s="253"/>
      <c r="B4215" s="254"/>
      <c r="C4215" s="10"/>
      <c r="D4215" s="255"/>
      <c r="F4215" s="255"/>
    </row>
    <row r="4216" spans="1:6" ht="15" x14ac:dyDescent="0.25">
      <c r="A4216" s="253"/>
      <c r="B4216" s="254"/>
      <c r="C4216" s="10"/>
      <c r="D4216" s="255"/>
      <c r="F4216" s="255"/>
    </row>
    <row r="4217" spans="1:6" ht="15" x14ac:dyDescent="0.25">
      <c r="A4217" s="253"/>
      <c r="B4217" s="254"/>
      <c r="C4217" s="10"/>
      <c r="D4217" s="255"/>
      <c r="F4217" s="255"/>
    </row>
    <row r="4218" spans="1:6" ht="15" x14ac:dyDescent="0.25">
      <c r="A4218" s="253"/>
      <c r="B4218" s="254"/>
      <c r="C4218" s="10"/>
      <c r="D4218" s="255"/>
      <c r="F4218" s="255"/>
    </row>
    <row r="4219" spans="1:6" ht="15" x14ac:dyDescent="0.25">
      <c r="A4219" s="253"/>
      <c r="B4219" s="254"/>
      <c r="C4219" s="10"/>
      <c r="D4219" s="255"/>
      <c r="F4219" s="255"/>
    </row>
    <row r="4220" spans="1:6" ht="15" x14ac:dyDescent="0.25">
      <c r="A4220" s="253"/>
      <c r="B4220" s="254"/>
      <c r="C4220" s="10"/>
      <c r="D4220" s="255"/>
      <c r="F4220" s="255"/>
    </row>
    <row r="4221" spans="1:6" ht="15" x14ac:dyDescent="0.25">
      <c r="A4221" s="253"/>
      <c r="B4221" s="254"/>
      <c r="C4221" s="10"/>
      <c r="D4221" s="255"/>
      <c r="F4221" s="255"/>
    </row>
    <row r="4222" spans="1:6" ht="15" x14ac:dyDescent="0.25">
      <c r="A4222" s="253"/>
      <c r="B4222" s="254"/>
      <c r="C4222" s="10"/>
      <c r="D4222" s="255"/>
      <c r="F4222" s="255"/>
    </row>
    <row r="4223" spans="1:6" ht="15" x14ac:dyDescent="0.25">
      <c r="A4223" s="253"/>
      <c r="B4223" s="254"/>
      <c r="C4223" s="10"/>
      <c r="D4223" s="255"/>
      <c r="F4223" s="255"/>
    </row>
    <row r="4224" spans="1:6" ht="15" x14ac:dyDescent="0.25">
      <c r="A4224" s="253"/>
      <c r="B4224" s="254"/>
      <c r="C4224" s="10"/>
      <c r="D4224" s="255"/>
      <c r="F4224" s="255"/>
    </row>
    <row r="4225" spans="1:6" ht="15" x14ac:dyDescent="0.25">
      <c r="A4225" s="253"/>
      <c r="B4225" s="254"/>
      <c r="C4225" s="10"/>
      <c r="D4225" s="255"/>
      <c r="F4225" s="255"/>
    </row>
    <row r="4226" spans="1:6" ht="15" x14ac:dyDescent="0.25">
      <c r="A4226" s="253"/>
      <c r="B4226" s="254"/>
      <c r="C4226" s="10"/>
      <c r="D4226" s="255"/>
      <c r="F4226" s="255"/>
    </row>
    <row r="4227" spans="1:6" ht="15" x14ac:dyDescent="0.25">
      <c r="A4227" s="253"/>
      <c r="B4227" s="254"/>
      <c r="C4227" s="10"/>
      <c r="D4227" s="255"/>
      <c r="F4227" s="255"/>
    </row>
    <row r="4228" spans="1:6" ht="15" x14ac:dyDescent="0.25">
      <c r="A4228" s="253"/>
      <c r="B4228" s="254"/>
      <c r="C4228" s="10"/>
      <c r="D4228" s="255"/>
      <c r="F4228" s="255"/>
    </row>
    <row r="4229" spans="1:6" ht="15" x14ac:dyDescent="0.25">
      <c r="A4229" s="253"/>
      <c r="B4229" s="254"/>
      <c r="C4229" s="10"/>
      <c r="D4229" s="255"/>
      <c r="F4229" s="255"/>
    </row>
    <row r="4230" spans="1:6" ht="15" x14ac:dyDescent="0.25">
      <c r="A4230" s="253"/>
      <c r="B4230" s="254"/>
      <c r="C4230" s="10"/>
      <c r="D4230" s="255"/>
      <c r="F4230" s="255"/>
    </row>
    <row r="4231" spans="1:6" ht="15" x14ac:dyDescent="0.25">
      <c r="A4231" s="253"/>
      <c r="B4231" s="254"/>
      <c r="C4231" s="10"/>
      <c r="D4231" s="255"/>
      <c r="F4231" s="255"/>
    </row>
    <row r="4232" spans="1:6" ht="15" x14ac:dyDescent="0.25">
      <c r="A4232" s="253"/>
      <c r="B4232" s="254"/>
      <c r="C4232" s="10"/>
      <c r="D4232" s="255"/>
      <c r="F4232" s="255"/>
    </row>
    <row r="4233" spans="1:6" ht="15" x14ac:dyDescent="0.25">
      <c r="A4233" s="253"/>
      <c r="B4233" s="254"/>
      <c r="C4233" s="10"/>
      <c r="D4233" s="255"/>
      <c r="F4233" s="255"/>
    </row>
    <row r="4234" spans="1:6" ht="15" x14ac:dyDescent="0.25">
      <c r="A4234" s="253"/>
      <c r="B4234" s="254"/>
      <c r="C4234" s="10"/>
      <c r="D4234" s="255"/>
      <c r="F4234" s="255"/>
    </row>
    <row r="4235" spans="1:6" ht="15" x14ac:dyDescent="0.25">
      <c r="A4235" s="253"/>
      <c r="B4235" s="254"/>
      <c r="C4235" s="10"/>
      <c r="D4235" s="255"/>
      <c r="F4235" s="255"/>
    </row>
    <row r="4236" spans="1:6" ht="15" x14ac:dyDescent="0.25">
      <c r="A4236" s="253"/>
      <c r="B4236" s="254"/>
      <c r="C4236" s="10"/>
      <c r="D4236" s="255"/>
      <c r="F4236" s="255"/>
    </row>
    <row r="4237" spans="1:6" ht="15" x14ac:dyDescent="0.25">
      <c r="A4237" s="253"/>
      <c r="B4237" s="254"/>
      <c r="C4237" s="10"/>
      <c r="D4237" s="255"/>
      <c r="F4237" s="255"/>
    </row>
    <row r="4238" spans="1:6" ht="15" x14ac:dyDescent="0.25">
      <c r="A4238" s="253"/>
      <c r="B4238" s="254"/>
      <c r="C4238" s="10"/>
      <c r="D4238" s="255"/>
      <c r="F4238" s="255"/>
    </row>
    <row r="4239" spans="1:6" ht="15" x14ac:dyDescent="0.25">
      <c r="A4239" s="253"/>
      <c r="B4239" s="254"/>
      <c r="C4239" s="10"/>
      <c r="D4239" s="255"/>
      <c r="F4239" s="255"/>
    </row>
    <row r="4240" spans="1:6" ht="15" x14ac:dyDescent="0.25">
      <c r="A4240" s="253"/>
      <c r="B4240" s="254"/>
      <c r="C4240" s="10"/>
      <c r="D4240" s="255"/>
      <c r="F4240" s="255"/>
    </row>
    <row r="4241" spans="1:6" ht="15" x14ac:dyDescent="0.25">
      <c r="A4241" s="253"/>
      <c r="B4241" s="254"/>
      <c r="C4241" s="10"/>
      <c r="D4241" s="255"/>
      <c r="F4241" s="255"/>
    </row>
    <row r="4242" spans="1:6" ht="15" x14ac:dyDescent="0.25">
      <c r="A4242" s="253"/>
      <c r="B4242" s="254"/>
      <c r="C4242" s="10"/>
      <c r="D4242" s="255"/>
      <c r="F4242" s="255"/>
    </row>
    <row r="4243" spans="1:6" ht="15" x14ac:dyDescent="0.25">
      <c r="A4243" s="253"/>
      <c r="B4243" s="254"/>
      <c r="C4243" s="10"/>
      <c r="D4243" s="255"/>
      <c r="F4243" s="255"/>
    </row>
    <row r="4244" spans="1:6" ht="15" x14ac:dyDescent="0.25">
      <c r="A4244" s="253"/>
      <c r="B4244" s="254"/>
      <c r="C4244" s="10"/>
      <c r="D4244" s="255"/>
      <c r="F4244" s="255"/>
    </row>
    <row r="4245" spans="1:6" ht="15" x14ac:dyDescent="0.25">
      <c r="A4245" s="253"/>
      <c r="B4245" s="254"/>
      <c r="C4245" s="10"/>
      <c r="D4245" s="255"/>
      <c r="F4245" s="255"/>
    </row>
    <row r="4246" spans="1:6" ht="15" x14ac:dyDescent="0.25">
      <c r="A4246" s="253"/>
      <c r="B4246" s="254"/>
      <c r="C4246" s="10"/>
      <c r="D4246" s="255"/>
      <c r="F4246" s="255"/>
    </row>
    <row r="4247" spans="1:6" ht="15" x14ac:dyDescent="0.25">
      <c r="A4247" s="253"/>
      <c r="B4247" s="254"/>
      <c r="C4247" s="10"/>
      <c r="D4247" s="255"/>
      <c r="F4247" s="255"/>
    </row>
    <row r="4248" spans="1:6" ht="15" x14ac:dyDescent="0.25">
      <c r="A4248" s="253"/>
      <c r="B4248" s="254"/>
      <c r="C4248" s="10"/>
      <c r="D4248" s="255"/>
      <c r="F4248" s="255"/>
    </row>
    <row r="4249" spans="1:6" ht="15" x14ac:dyDescent="0.25">
      <c r="A4249" s="253"/>
      <c r="B4249" s="254"/>
      <c r="C4249" s="10"/>
      <c r="D4249" s="255"/>
      <c r="F4249" s="255"/>
    </row>
    <row r="4250" spans="1:6" ht="15" x14ac:dyDescent="0.25">
      <c r="A4250" s="253"/>
      <c r="B4250" s="254"/>
      <c r="C4250" s="10"/>
      <c r="D4250" s="255"/>
      <c r="F4250" s="255"/>
    </row>
    <row r="4251" spans="1:6" ht="15" x14ac:dyDescent="0.25">
      <c r="A4251" s="253"/>
      <c r="B4251" s="254"/>
      <c r="C4251" s="10"/>
      <c r="D4251" s="255"/>
      <c r="F4251" s="255"/>
    </row>
    <row r="4252" spans="1:6" ht="15" x14ac:dyDescent="0.25">
      <c r="A4252" s="253"/>
      <c r="B4252" s="254"/>
      <c r="C4252" s="10"/>
      <c r="D4252" s="255"/>
      <c r="F4252" s="255"/>
    </row>
    <row r="4253" spans="1:6" ht="15" x14ac:dyDescent="0.25">
      <c r="A4253" s="253"/>
      <c r="B4253" s="254"/>
      <c r="C4253" s="10"/>
      <c r="D4253" s="255"/>
      <c r="F4253" s="255"/>
    </row>
    <row r="4254" spans="1:6" ht="15" x14ac:dyDescent="0.25">
      <c r="A4254" s="253"/>
      <c r="B4254" s="254"/>
      <c r="C4254" s="10"/>
      <c r="D4254" s="255"/>
      <c r="F4254" s="255"/>
    </row>
    <row r="4255" spans="1:6" ht="15" x14ac:dyDescent="0.25">
      <c r="A4255" s="253"/>
      <c r="B4255" s="254"/>
      <c r="C4255" s="10"/>
      <c r="D4255" s="255"/>
      <c r="F4255" s="255"/>
    </row>
    <row r="4256" spans="1:6" ht="15" x14ac:dyDescent="0.25">
      <c r="A4256" s="253"/>
      <c r="B4256" s="254"/>
      <c r="C4256" s="10"/>
      <c r="D4256" s="255"/>
      <c r="F4256" s="255"/>
    </row>
    <row r="4257" spans="1:6" ht="15" x14ac:dyDescent="0.25">
      <c r="A4257" s="253"/>
      <c r="B4257" s="254"/>
      <c r="C4257" s="10"/>
      <c r="D4257" s="255"/>
      <c r="F4257" s="255"/>
    </row>
    <row r="4258" spans="1:6" ht="15" x14ac:dyDescent="0.25">
      <c r="A4258" s="253"/>
      <c r="B4258" s="254"/>
      <c r="C4258" s="10"/>
      <c r="D4258" s="255"/>
      <c r="F4258" s="255"/>
    </row>
    <row r="4259" spans="1:6" ht="15" x14ac:dyDescent="0.25">
      <c r="A4259" s="253"/>
      <c r="B4259" s="254"/>
      <c r="C4259" s="10"/>
      <c r="D4259" s="255"/>
      <c r="F4259" s="255"/>
    </row>
    <row r="4260" spans="1:6" ht="15" x14ac:dyDescent="0.25">
      <c r="A4260" s="253"/>
      <c r="B4260" s="254"/>
      <c r="C4260" s="10"/>
      <c r="D4260" s="255"/>
      <c r="F4260" s="255"/>
    </row>
    <row r="4261" spans="1:6" ht="15" x14ac:dyDescent="0.25">
      <c r="A4261" s="253"/>
      <c r="B4261" s="254"/>
      <c r="C4261" s="10"/>
      <c r="D4261" s="255"/>
      <c r="F4261" s="255"/>
    </row>
    <row r="4262" spans="1:6" ht="15" x14ac:dyDescent="0.25">
      <c r="A4262" s="253"/>
      <c r="B4262" s="254"/>
      <c r="C4262" s="10"/>
      <c r="D4262" s="255"/>
      <c r="F4262" s="255"/>
    </row>
    <row r="4263" spans="1:6" ht="15" x14ac:dyDescent="0.25">
      <c r="A4263" s="253"/>
      <c r="B4263" s="254"/>
      <c r="C4263" s="10"/>
      <c r="D4263" s="255"/>
      <c r="F4263" s="255"/>
    </row>
    <row r="4264" spans="1:6" ht="15" x14ac:dyDescent="0.25">
      <c r="A4264" s="253"/>
      <c r="B4264" s="254"/>
      <c r="C4264" s="10"/>
      <c r="D4264" s="255"/>
      <c r="F4264" s="255"/>
    </row>
    <row r="4265" spans="1:6" ht="15" x14ac:dyDescent="0.25">
      <c r="A4265" s="253"/>
      <c r="B4265" s="254"/>
      <c r="C4265" s="10"/>
      <c r="D4265" s="255"/>
      <c r="F4265" s="255"/>
    </row>
    <row r="4266" spans="1:6" ht="15" x14ac:dyDescent="0.25">
      <c r="A4266" s="253"/>
      <c r="B4266" s="254"/>
      <c r="C4266" s="10"/>
      <c r="D4266" s="255"/>
      <c r="F4266" s="255"/>
    </row>
    <row r="4267" spans="1:6" ht="15" x14ac:dyDescent="0.25">
      <c r="A4267" s="253"/>
      <c r="B4267" s="254"/>
      <c r="C4267" s="10"/>
      <c r="D4267" s="255"/>
      <c r="F4267" s="255"/>
    </row>
    <row r="4268" spans="1:6" ht="15" x14ac:dyDescent="0.25">
      <c r="A4268" s="253"/>
      <c r="B4268" s="254"/>
      <c r="C4268" s="10"/>
      <c r="D4268" s="255"/>
      <c r="F4268" s="255"/>
    </row>
    <row r="4269" spans="1:6" ht="15" x14ac:dyDescent="0.25">
      <c r="A4269" s="253"/>
      <c r="B4269" s="254"/>
      <c r="C4269" s="10"/>
      <c r="D4269" s="255"/>
      <c r="F4269" s="255"/>
    </row>
    <row r="4270" spans="1:6" ht="15" x14ac:dyDescent="0.25">
      <c r="A4270" s="253"/>
      <c r="B4270" s="254"/>
      <c r="C4270" s="10"/>
      <c r="D4270" s="255"/>
      <c r="F4270" s="255"/>
    </row>
    <row r="4271" spans="1:6" ht="15" x14ac:dyDescent="0.25">
      <c r="A4271" s="253"/>
      <c r="B4271" s="254"/>
      <c r="C4271" s="10"/>
      <c r="D4271" s="255"/>
      <c r="F4271" s="255"/>
    </row>
    <row r="4272" spans="1:6" ht="15" x14ac:dyDescent="0.25">
      <c r="A4272" s="253"/>
      <c r="B4272" s="254"/>
      <c r="C4272" s="10"/>
      <c r="D4272" s="255"/>
      <c r="F4272" s="255"/>
    </row>
    <row r="4273" spans="1:6" ht="15" x14ac:dyDescent="0.25">
      <c r="A4273" s="253"/>
      <c r="B4273" s="254"/>
      <c r="C4273" s="10"/>
      <c r="D4273" s="255"/>
      <c r="F4273" s="255"/>
    </row>
    <row r="4274" spans="1:6" ht="15" x14ac:dyDescent="0.25">
      <c r="A4274" s="253"/>
      <c r="B4274" s="254"/>
      <c r="C4274" s="10"/>
      <c r="D4274" s="255"/>
      <c r="F4274" s="255"/>
    </row>
    <row r="4275" spans="1:6" ht="15" x14ac:dyDescent="0.25">
      <c r="A4275" s="253"/>
      <c r="B4275" s="254"/>
      <c r="C4275" s="10"/>
      <c r="D4275" s="255"/>
      <c r="F4275" s="255"/>
    </row>
    <row r="4276" spans="1:6" ht="15" x14ac:dyDescent="0.25">
      <c r="A4276" s="253"/>
      <c r="B4276" s="254"/>
      <c r="C4276" s="10"/>
      <c r="D4276" s="255"/>
      <c r="F4276" s="255"/>
    </row>
    <row r="4277" spans="1:6" ht="15" x14ac:dyDescent="0.25">
      <c r="A4277" s="253"/>
      <c r="B4277" s="254"/>
      <c r="C4277" s="10"/>
      <c r="D4277" s="255"/>
      <c r="F4277" s="255"/>
    </row>
    <row r="4278" spans="1:6" ht="15" x14ac:dyDescent="0.25">
      <c r="A4278" s="253"/>
      <c r="B4278" s="254"/>
      <c r="C4278" s="10"/>
      <c r="D4278" s="255"/>
      <c r="F4278" s="255"/>
    </row>
    <row r="4279" spans="1:6" ht="15" x14ac:dyDescent="0.25">
      <c r="A4279" s="253"/>
      <c r="B4279" s="254"/>
      <c r="C4279" s="10"/>
      <c r="D4279" s="255"/>
      <c r="F4279" s="255"/>
    </row>
    <row r="4280" spans="1:6" ht="15" x14ac:dyDescent="0.25">
      <c r="A4280" s="253"/>
      <c r="B4280" s="254"/>
      <c r="C4280" s="10"/>
      <c r="D4280" s="255"/>
      <c r="F4280" s="255"/>
    </row>
    <row r="4281" spans="1:6" ht="15" x14ac:dyDescent="0.25">
      <c r="A4281" s="253"/>
      <c r="B4281" s="254"/>
      <c r="C4281" s="10"/>
      <c r="D4281" s="255"/>
      <c r="F4281" s="255"/>
    </row>
    <row r="4282" spans="1:6" ht="15" x14ac:dyDescent="0.25">
      <c r="A4282" s="253"/>
      <c r="B4282" s="254"/>
      <c r="C4282" s="10"/>
      <c r="D4282" s="255"/>
      <c r="F4282" s="255"/>
    </row>
    <row r="4283" spans="1:6" ht="15" x14ac:dyDescent="0.25">
      <c r="A4283" s="253"/>
      <c r="B4283" s="254"/>
      <c r="C4283" s="10"/>
      <c r="D4283" s="255"/>
      <c r="F4283" s="255"/>
    </row>
    <row r="4284" spans="1:6" ht="15" x14ac:dyDescent="0.25">
      <c r="A4284" s="253"/>
      <c r="B4284" s="254"/>
      <c r="C4284" s="10"/>
      <c r="D4284" s="255"/>
      <c r="F4284" s="255"/>
    </row>
    <row r="4285" spans="1:6" ht="15" x14ac:dyDescent="0.25">
      <c r="A4285" s="253"/>
      <c r="B4285" s="254"/>
      <c r="C4285" s="10"/>
      <c r="D4285" s="255"/>
      <c r="F4285" s="255"/>
    </row>
    <row r="4286" spans="1:6" ht="15" x14ac:dyDescent="0.25">
      <c r="A4286" s="253"/>
      <c r="B4286" s="254"/>
      <c r="C4286" s="10"/>
      <c r="D4286" s="255"/>
      <c r="F4286" s="255"/>
    </row>
    <row r="4287" spans="1:6" ht="15" x14ac:dyDescent="0.25">
      <c r="A4287" s="253"/>
      <c r="B4287" s="254"/>
      <c r="C4287" s="10"/>
      <c r="D4287" s="255"/>
      <c r="F4287" s="255"/>
    </row>
    <row r="4288" spans="1:6" ht="15" x14ac:dyDescent="0.25">
      <c r="A4288" s="253"/>
      <c r="B4288" s="254"/>
      <c r="C4288" s="10"/>
      <c r="D4288" s="255"/>
      <c r="F4288" s="255"/>
    </row>
    <row r="4289" spans="1:6" ht="15" x14ac:dyDescent="0.25">
      <c r="A4289" s="253"/>
      <c r="B4289" s="254"/>
      <c r="C4289" s="10"/>
      <c r="D4289" s="255"/>
      <c r="F4289" s="255"/>
    </row>
    <row r="4290" spans="1:6" ht="15" x14ac:dyDescent="0.25">
      <c r="A4290" s="253"/>
      <c r="B4290" s="254"/>
      <c r="C4290" s="10"/>
      <c r="D4290" s="255"/>
      <c r="F4290" s="255"/>
    </row>
    <row r="4291" spans="1:6" ht="15" x14ac:dyDescent="0.25">
      <c r="A4291" s="253"/>
      <c r="B4291" s="254"/>
      <c r="C4291" s="10"/>
      <c r="D4291" s="255"/>
      <c r="F4291" s="255"/>
    </row>
    <row r="4292" spans="1:6" ht="15" x14ac:dyDescent="0.25">
      <c r="A4292" s="253"/>
      <c r="B4292" s="254"/>
      <c r="C4292" s="10"/>
      <c r="D4292" s="255"/>
      <c r="F4292" s="255"/>
    </row>
    <row r="4293" spans="1:6" ht="15" x14ac:dyDescent="0.25">
      <c r="A4293" s="253"/>
      <c r="B4293" s="254"/>
      <c r="C4293" s="10"/>
      <c r="D4293" s="255"/>
      <c r="F4293" s="255"/>
    </row>
    <row r="4294" spans="1:6" ht="15" x14ac:dyDescent="0.25">
      <c r="A4294" s="253"/>
      <c r="B4294" s="254"/>
      <c r="C4294" s="10"/>
      <c r="D4294" s="255"/>
      <c r="F4294" s="255"/>
    </row>
    <row r="4295" spans="1:6" ht="15" x14ac:dyDescent="0.25">
      <c r="A4295" s="253"/>
      <c r="B4295" s="254"/>
      <c r="C4295" s="10"/>
      <c r="D4295" s="255"/>
      <c r="F4295" s="255"/>
    </row>
    <row r="4296" spans="1:6" ht="15" x14ac:dyDescent="0.25">
      <c r="A4296" s="253"/>
      <c r="B4296" s="254"/>
      <c r="C4296" s="10"/>
      <c r="D4296" s="255"/>
      <c r="F4296" s="255"/>
    </row>
    <row r="4297" spans="1:6" ht="15" x14ac:dyDescent="0.25">
      <c r="A4297" s="253"/>
      <c r="B4297" s="254"/>
      <c r="C4297" s="10"/>
      <c r="D4297" s="255"/>
      <c r="F4297" s="255"/>
    </row>
    <row r="4298" spans="1:6" ht="15" x14ac:dyDescent="0.25">
      <c r="A4298" s="253"/>
      <c r="B4298" s="254"/>
      <c r="C4298" s="10"/>
      <c r="D4298" s="255"/>
      <c r="F4298" s="255"/>
    </row>
    <row r="4299" spans="1:6" ht="15" x14ac:dyDescent="0.25">
      <c r="A4299" s="253"/>
      <c r="B4299" s="254"/>
      <c r="C4299" s="10"/>
      <c r="D4299" s="255"/>
      <c r="F4299" s="255"/>
    </row>
    <row r="4300" spans="1:6" ht="15" x14ac:dyDescent="0.25">
      <c r="A4300" s="253"/>
      <c r="B4300" s="254"/>
      <c r="C4300" s="10"/>
      <c r="D4300" s="255"/>
      <c r="F4300" s="255"/>
    </row>
    <row r="4301" spans="1:6" ht="15" x14ac:dyDescent="0.25">
      <c r="A4301" s="253"/>
      <c r="B4301" s="254"/>
      <c r="C4301" s="10"/>
      <c r="D4301" s="255"/>
      <c r="F4301" s="255"/>
    </row>
    <row r="4302" spans="1:6" ht="15" x14ac:dyDescent="0.25">
      <c r="A4302" s="253"/>
      <c r="B4302" s="254"/>
      <c r="C4302" s="10"/>
      <c r="D4302" s="255"/>
      <c r="F4302" s="255"/>
    </row>
    <row r="4303" spans="1:6" ht="15" x14ac:dyDescent="0.25">
      <c r="A4303" s="253"/>
      <c r="B4303" s="254"/>
      <c r="C4303" s="10"/>
      <c r="D4303" s="255"/>
      <c r="F4303" s="255"/>
    </row>
    <row r="4304" spans="1:6" ht="15" x14ac:dyDescent="0.25">
      <c r="A4304" s="253"/>
      <c r="B4304" s="254"/>
      <c r="C4304" s="10"/>
      <c r="D4304" s="255"/>
      <c r="F4304" s="255"/>
    </row>
    <row r="4305" spans="1:6" ht="15" x14ac:dyDescent="0.25">
      <c r="A4305" s="253"/>
      <c r="B4305" s="254"/>
      <c r="C4305" s="10"/>
      <c r="D4305" s="255"/>
      <c r="F4305" s="255"/>
    </row>
    <row r="4306" spans="1:6" ht="15" x14ac:dyDescent="0.25">
      <c r="A4306" s="253"/>
      <c r="B4306" s="254"/>
      <c r="C4306" s="10"/>
      <c r="D4306" s="255"/>
      <c r="F4306" s="255"/>
    </row>
    <row r="4307" spans="1:6" ht="15" x14ac:dyDescent="0.25">
      <c r="A4307" s="253"/>
      <c r="B4307" s="254"/>
      <c r="C4307" s="10"/>
      <c r="D4307" s="255"/>
      <c r="F4307" s="255"/>
    </row>
    <row r="4308" spans="1:6" ht="15" x14ac:dyDescent="0.25">
      <c r="A4308" s="253"/>
      <c r="B4308" s="254"/>
      <c r="C4308" s="10"/>
      <c r="D4308" s="255"/>
      <c r="F4308" s="255"/>
    </row>
    <row r="4309" spans="1:6" ht="15" x14ac:dyDescent="0.25">
      <c r="A4309" s="253"/>
      <c r="B4309" s="254"/>
      <c r="C4309" s="10"/>
      <c r="D4309" s="255"/>
      <c r="F4309" s="255"/>
    </row>
    <row r="4310" spans="1:6" ht="15" x14ac:dyDescent="0.25">
      <c r="A4310" s="253"/>
      <c r="B4310" s="254"/>
      <c r="C4310" s="10"/>
      <c r="D4310" s="255"/>
      <c r="F4310" s="255"/>
    </row>
    <row r="4311" spans="1:6" ht="15" x14ac:dyDescent="0.25">
      <c r="A4311" s="253"/>
      <c r="B4311" s="254"/>
      <c r="C4311" s="10"/>
      <c r="D4311" s="255"/>
      <c r="F4311" s="255"/>
    </row>
    <row r="4312" spans="1:6" ht="15" x14ac:dyDescent="0.25">
      <c r="A4312" s="253"/>
      <c r="B4312" s="254"/>
      <c r="C4312" s="10"/>
      <c r="D4312" s="255"/>
      <c r="F4312" s="255"/>
    </row>
    <row r="4313" spans="1:6" ht="15" x14ac:dyDescent="0.25">
      <c r="A4313" s="253"/>
      <c r="B4313" s="254"/>
      <c r="C4313" s="10"/>
      <c r="D4313" s="255"/>
      <c r="F4313" s="255"/>
    </row>
    <row r="4314" spans="1:6" ht="15" x14ac:dyDescent="0.25">
      <c r="A4314" s="253"/>
      <c r="B4314" s="254"/>
      <c r="C4314" s="10"/>
      <c r="D4314" s="255"/>
      <c r="F4314" s="255"/>
    </row>
    <row r="4315" spans="1:6" ht="15" x14ac:dyDescent="0.25">
      <c r="A4315" s="253"/>
      <c r="B4315" s="254"/>
      <c r="C4315" s="10"/>
      <c r="D4315" s="255"/>
      <c r="F4315" s="255"/>
    </row>
    <row r="4316" spans="1:6" ht="15" x14ac:dyDescent="0.25">
      <c r="A4316" s="253"/>
      <c r="B4316" s="254"/>
      <c r="C4316" s="10"/>
      <c r="D4316" s="255"/>
      <c r="F4316" s="255"/>
    </row>
    <row r="4317" spans="1:6" ht="15" x14ac:dyDescent="0.25">
      <c r="A4317" s="253"/>
      <c r="B4317" s="254"/>
      <c r="C4317" s="10"/>
      <c r="D4317" s="255"/>
      <c r="F4317" s="255"/>
    </row>
    <row r="4318" spans="1:6" ht="15" x14ac:dyDescent="0.25">
      <c r="A4318" s="253"/>
      <c r="B4318" s="254"/>
      <c r="C4318" s="10"/>
      <c r="D4318" s="255"/>
      <c r="F4318" s="255"/>
    </row>
    <row r="4319" spans="1:6" ht="15" x14ac:dyDescent="0.25">
      <c r="A4319" s="253"/>
      <c r="B4319" s="254"/>
      <c r="C4319" s="10"/>
      <c r="D4319" s="255"/>
      <c r="F4319" s="255"/>
    </row>
    <row r="4320" spans="1:6" ht="15" x14ac:dyDescent="0.25">
      <c r="A4320" s="253"/>
      <c r="B4320" s="254"/>
      <c r="C4320" s="10"/>
      <c r="D4320" s="255"/>
      <c r="F4320" s="255"/>
    </row>
    <row r="4321" spans="1:6" ht="15" x14ac:dyDescent="0.25">
      <c r="A4321" s="253"/>
      <c r="B4321" s="254"/>
      <c r="C4321" s="10"/>
      <c r="D4321" s="255"/>
      <c r="F4321" s="255"/>
    </row>
    <row r="4322" spans="1:6" ht="15" x14ac:dyDescent="0.25">
      <c r="A4322" s="253"/>
      <c r="B4322" s="254"/>
      <c r="C4322" s="10"/>
      <c r="D4322" s="255"/>
      <c r="F4322" s="255"/>
    </row>
    <row r="4323" spans="1:6" ht="15" x14ac:dyDescent="0.25">
      <c r="A4323" s="253"/>
      <c r="B4323" s="254"/>
      <c r="C4323" s="10"/>
      <c r="D4323" s="255"/>
      <c r="F4323" s="255"/>
    </row>
    <row r="4324" spans="1:6" ht="15" x14ac:dyDescent="0.25">
      <c r="A4324" s="253"/>
      <c r="B4324" s="254"/>
      <c r="C4324" s="10"/>
      <c r="D4324" s="255"/>
      <c r="F4324" s="255"/>
    </row>
    <row r="4325" spans="1:6" ht="15" x14ac:dyDescent="0.25">
      <c r="A4325" s="253"/>
      <c r="B4325" s="254"/>
      <c r="C4325" s="10"/>
      <c r="D4325" s="255"/>
      <c r="F4325" s="255"/>
    </row>
    <row r="4326" spans="1:6" ht="15" x14ac:dyDescent="0.25">
      <c r="A4326" s="253"/>
      <c r="B4326" s="254"/>
      <c r="C4326" s="10"/>
      <c r="D4326" s="255"/>
      <c r="F4326" s="255"/>
    </row>
    <row r="4327" spans="1:6" ht="15" x14ac:dyDescent="0.25">
      <c r="A4327" s="253"/>
      <c r="B4327" s="254"/>
      <c r="C4327" s="10"/>
      <c r="D4327" s="255"/>
      <c r="F4327" s="255"/>
    </row>
    <row r="4328" spans="1:6" ht="15" x14ac:dyDescent="0.25">
      <c r="A4328" s="253"/>
      <c r="B4328" s="254"/>
      <c r="C4328" s="10"/>
      <c r="D4328" s="255"/>
      <c r="F4328" s="255"/>
    </row>
    <row r="4329" spans="1:6" ht="15" x14ac:dyDescent="0.25">
      <c r="A4329" s="253"/>
      <c r="B4329" s="254"/>
      <c r="C4329" s="10"/>
      <c r="D4329" s="255"/>
      <c r="F4329" s="255"/>
    </row>
    <row r="4330" spans="1:6" ht="15" x14ac:dyDescent="0.25">
      <c r="A4330" s="253"/>
      <c r="B4330" s="254"/>
      <c r="C4330" s="10"/>
      <c r="D4330" s="255"/>
      <c r="F4330" s="255"/>
    </row>
    <row r="4331" spans="1:6" ht="15" x14ac:dyDescent="0.25">
      <c r="A4331" s="253"/>
      <c r="B4331" s="254"/>
      <c r="C4331" s="10"/>
      <c r="D4331" s="255"/>
      <c r="F4331" s="255"/>
    </row>
    <row r="4332" spans="1:6" ht="15" x14ac:dyDescent="0.25">
      <c r="A4332" s="253"/>
      <c r="B4332" s="254"/>
      <c r="C4332" s="10"/>
      <c r="D4332" s="255"/>
      <c r="F4332" s="255"/>
    </row>
    <row r="4333" spans="1:6" ht="15" x14ac:dyDescent="0.25">
      <c r="A4333" s="253"/>
      <c r="B4333" s="254"/>
      <c r="C4333" s="10"/>
      <c r="D4333" s="255"/>
      <c r="F4333" s="255"/>
    </row>
    <row r="4334" spans="1:6" ht="15" x14ac:dyDescent="0.25">
      <c r="A4334" s="253"/>
      <c r="B4334" s="254"/>
      <c r="C4334" s="10"/>
      <c r="D4334" s="255"/>
      <c r="F4334" s="255"/>
    </row>
    <row r="4335" spans="1:6" ht="15" x14ac:dyDescent="0.25">
      <c r="A4335" s="253"/>
      <c r="B4335" s="254"/>
      <c r="C4335" s="10"/>
      <c r="D4335" s="255"/>
      <c r="F4335" s="255"/>
    </row>
    <row r="4336" spans="1:6" ht="15" x14ac:dyDescent="0.25">
      <c r="A4336" s="253"/>
      <c r="B4336" s="254"/>
      <c r="C4336" s="10"/>
      <c r="D4336" s="255"/>
      <c r="F4336" s="255"/>
    </row>
    <row r="4337" spans="1:6" ht="15" x14ac:dyDescent="0.25">
      <c r="A4337" s="253"/>
      <c r="B4337" s="254"/>
      <c r="C4337" s="10"/>
      <c r="D4337" s="255"/>
      <c r="F4337" s="255"/>
    </row>
    <row r="4338" spans="1:6" ht="15" x14ac:dyDescent="0.25">
      <c r="A4338" s="253"/>
      <c r="B4338" s="254"/>
      <c r="C4338" s="10"/>
      <c r="D4338" s="255"/>
      <c r="F4338" s="255"/>
    </row>
    <row r="4339" spans="1:6" ht="15" x14ac:dyDescent="0.25">
      <c r="A4339" s="253"/>
      <c r="B4339" s="254"/>
      <c r="C4339" s="10"/>
      <c r="D4339" s="255"/>
      <c r="F4339" s="255"/>
    </row>
    <row r="4340" spans="1:6" ht="15" x14ac:dyDescent="0.25">
      <c r="A4340" s="253"/>
      <c r="B4340" s="254"/>
      <c r="C4340" s="10"/>
      <c r="D4340" s="255"/>
      <c r="F4340" s="255"/>
    </row>
    <row r="4341" spans="1:6" ht="15" x14ac:dyDescent="0.25">
      <c r="A4341" s="253"/>
      <c r="B4341" s="254"/>
      <c r="C4341" s="10"/>
      <c r="D4341" s="255"/>
      <c r="F4341" s="255"/>
    </row>
    <row r="4342" spans="1:6" ht="15" x14ac:dyDescent="0.25">
      <c r="A4342" s="253"/>
      <c r="B4342" s="254"/>
      <c r="C4342" s="10"/>
      <c r="D4342" s="255"/>
      <c r="F4342" s="255"/>
    </row>
    <row r="4343" spans="1:6" ht="15" x14ac:dyDescent="0.25">
      <c r="A4343" s="253"/>
      <c r="B4343" s="254"/>
      <c r="C4343" s="10"/>
      <c r="D4343" s="255"/>
      <c r="F4343" s="255"/>
    </row>
    <row r="4344" spans="1:6" ht="15" x14ac:dyDescent="0.25">
      <c r="A4344" s="253"/>
      <c r="B4344" s="254"/>
      <c r="C4344" s="10"/>
      <c r="D4344" s="255"/>
      <c r="F4344" s="255"/>
    </row>
    <row r="4345" spans="1:6" ht="15" x14ac:dyDescent="0.25">
      <c r="A4345" s="253"/>
      <c r="B4345" s="254"/>
      <c r="C4345" s="10"/>
      <c r="D4345" s="255"/>
      <c r="F4345" s="255"/>
    </row>
    <row r="4346" spans="1:6" ht="15" x14ac:dyDescent="0.25">
      <c r="A4346" s="253"/>
      <c r="B4346" s="254"/>
      <c r="C4346" s="10"/>
      <c r="D4346" s="255"/>
      <c r="F4346" s="255"/>
    </row>
    <row r="4347" spans="1:6" ht="15" x14ac:dyDescent="0.25">
      <c r="A4347" s="253"/>
      <c r="B4347" s="254"/>
      <c r="C4347" s="10"/>
      <c r="D4347" s="255"/>
      <c r="F4347" s="255"/>
    </row>
    <row r="4348" spans="1:6" ht="15" x14ac:dyDescent="0.25">
      <c r="A4348" s="253"/>
      <c r="B4348" s="254"/>
      <c r="C4348" s="10"/>
      <c r="D4348" s="255"/>
      <c r="F4348" s="255"/>
    </row>
    <row r="4349" spans="1:6" ht="15" x14ac:dyDescent="0.25">
      <c r="A4349" s="253"/>
      <c r="B4349" s="254"/>
      <c r="C4349" s="10"/>
      <c r="D4349" s="255"/>
      <c r="F4349" s="255"/>
    </row>
    <row r="4350" spans="1:6" ht="15" x14ac:dyDescent="0.25">
      <c r="A4350" s="253"/>
      <c r="B4350" s="254"/>
      <c r="C4350" s="10"/>
      <c r="D4350" s="255"/>
      <c r="F4350" s="255"/>
    </row>
    <row r="4351" spans="1:6" ht="15" x14ac:dyDescent="0.25">
      <c r="A4351" s="253"/>
      <c r="B4351" s="254"/>
      <c r="C4351" s="10"/>
      <c r="D4351" s="255"/>
      <c r="F4351" s="255"/>
    </row>
    <row r="4352" spans="1:6" ht="15" x14ac:dyDescent="0.25">
      <c r="A4352" s="253"/>
      <c r="B4352" s="254"/>
      <c r="C4352" s="10"/>
      <c r="D4352" s="255"/>
      <c r="F4352" s="255"/>
    </row>
    <row r="4353" spans="1:6" ht="15" x14ac:dyDescent="0.25">
      <c r="A4353" s="253"/>
      <c r="B4353" s="254"/>
      <c r="C4353" s="10"/>
      <c r="D4353" s="255"/>
      <c r="F4353" s="255"/>
    </row>
    <row r="4354" spans="1:6" ht="15" x14ac:dyDescent="0.25">
      <c r="A4354" s="253"/>
      <c r="B4354" s="254"/>
      <c r="C4354" s="10"/>
      <c r="D4354" s="255"/>
      <c r="F4354" s="255"/>
    </row>
    <row r="4355" spans="1:6" ht="15" x14ac:dyDescent="0.25">
      <c r="A4355" s="253"/>
      <c r="B4355" s="254"/>
      <c r="C4355" s="10"/>
      <c r="D4355" s="255"/>
      <c r="F4355" s="255"/>
    </row>
    <row r="4356" spans="1:6" ht="15" x14ac:dyDescent="0.25">
      <c r="A4356" s="253"/>
      <c r="B4356" s="254"/>
      <c r="C4356" s="10"/>
      <c r="D4356" s="255"/>
      <c r="F4356" s="255"/>
    </row>
    <row r="4357" spans="1:6" ht="15" x14ac:dyDescent="0.25">
      <c r="A4357" s="253"/>
      <c r="B4357" s="254"/>
      <c r="C4357" s="10"/>
      <c r="D4357" s="255"/>
      <c r="F4357" s="255"/>
    </row>
    <row r="4358" spans="1:6" ht="15" x14ac:dyDescent="0.25">
      <c r="A4358" s="253"/>
      <c r="B4358" s="254"/>
      <c r="C4358" s="10"/>
      <c r="D4358" s="255"/>
      <c r="F4358" s="255"/>
    </row>
    <row r="4359" spans="1:6" ht="15" x14ac:dyDescent="0.25">
      <c r="A4359" s="253"/>
      <c r="B4359" s="254"/>
      <c r="C4359" s="10"/>
      <c r="D4359" s="255"/>
      <c r="F4359" s="255"/>
    </row>
    <row r="4360" spans="1:6" ht="15" x14ac:dyDescent="0.25">
      <c r="A4360" s="253"/>
      <c r="B4360" s="254"/>
      <c r="C4360" s="10"/>
      <c r="D4360" s="255"/>
      <c r="F4360" s="255"/>
    </row>
    <row r="4361" spans="1:6" ht="15" x14ac:dyDescent="0.25">
      <c r="A4361" s="253"/>
      <c r="B4361" s="254"/>
      <c r="C4361" s="10"/>
      <c r="D4361" s="255"/>
      <c r="F4361" s="255"/>
    </row>
    <row r="4362" spans="1:6" ht="15" x14ac:dyDescent="0.25">
      <c r="A4362" s="253"/>
      <c r="B4362" s="254"/>
      <c r="C4362" s="10"/>
      <c r="D4362" s="255"/>
      <c r="F4362" s="255"/>
    </row>
    <row r="4363" spans="1:6" ht="15" x14ac:dyDescent="0.25">
      <c r="A4363" s="253"/>
      <c r="B4363" s="254"/>
      <c r="C4363" s="10"/>
      <c r="D4363" s="255"/>
      <c r="F4363" s="255"/>
    </row>
    <row r="4364" spans="1:6" ht="15" x14ac:dyDescent="0.25">
      <c r="A4364" s="253"/>
      <c r="B4364" s="254"/>
      <c r="C4364" s="10"/>
      <c r="D4364" s="255"/>
      <c r="F4364" s="255"/>
    </row>
    <row r="4365" spans="1:6" ht="15" x14ac:dyDescent="0.25">
      <c r="A4365" s="253"/>
      <c r="B4365" s="254"/>
      <c r="C4365" s="10"/>
      <c r="D4365" s="255"/>
      <c r="F4365" s="255"/>
    </row>
    <row r="4366" spans="1:6" ht="15" x14ac:dyDescent="0.25">
      <c r="A4366" s="253"/>
      <c r="B4366" s="254"/>
      <c r="C4366" s="10"/>
      <c r="D4366" s="255"/>
      <c r="F4366" s="255"/>
    </row>
    <row r="4367" spans="1:6" ht="15" x14ac:dyDescent="0.25">
      <c r="A4367" s="253"/>
      <c r="B4367" s="254"/>
      <c r="C4367" s="10"/>
      <c r="D4367" s="255"/>
      <c r="F4367" s="255"/>
    </row>
    <row r="4368" spans="1:6" ht="15" x14ac:dyDescent="0.25">
      <c r="A4368" s="253"/>
      <c r="B4368" s="254"/>
      <c r="C4368" s="10"/>
      <c r="D4368" s="255"/>
      <c r="F4368" s="255"/>
    </row>
    <row r="4369" spans="1:6" ht="15" x14ac:dyDescent="0.25">
      <c r="A4369" s="253"/>
      <c r="B4369" s="254"/>
      <c r="C4369" s="10"/>
      <c r="D4369" s="255"/>
      <c r="F4369" s="255"/>
    </row>
    <row r="4370" spans="1:6" ht="15" x14ac:dyDescent="0.25">
      <c r="A4370" s="253"/>
      <c r="B4370" s="254"/>
      <c r="C4370" s="10"/>
      <c r="D4370" s="255"/>
      <c r="F4370" s="255"/>
    </row>
    <row r="4371" spans="1:6" ht="15" x14ac:dyDescent="0.25">
      <c r="A4371" s="253"/>
      <c r="B4371" s="254"/>
      <c r="C4371" s="10"/>
      <c r="D4371" s="255"/>
      <c r="F4371" s="255"/>
    </row>
    <row r="4372" spans="1:6" ht="15" x14ac:dyDescent="0.25">
      <c r="A4372" s="253"/>
      <c r="B4372" s="254"/>
      <c r="C4372" s="10"/>
      <c r="D4372" s="255"/>
      <c r="F4372" s="255"/>
    </row>
    <row r="4373" spans="1:6" ht="15" x14ac:dyDescent="0.25">
      <c r="A4373" s="253"/>
      <c r="B4373" s="254"/>
      <c r="C4373" s="10"/>
      <c r="D4373" s="255"/>
      <c r="F4373" s="255"/>
    </row>
    <row r="4374" spans="1:6" ht="15" x14ac:dyDescent="0.25">
      <c r="A4374" s="253"/>
      <c r="B4374" s="254"/>
      <c r="C4374" s="10"/>
      <c r="D4374" s="255"/>
      <c r="F4374" s="255"/>
    </row>
    <row r="4375" spans="1:6" ht="15" x14ac:dyDescent="0.25">
      <c r="A4375" s="253"/>
      <c r="B4375" s="254"/>
      <c r="C4375" s="10"/>
      <c r="D4375" s="255"/>
      <c r="F4375" s="255"/>
    </row>
    <row r="4376" spans="1:6" ht="15" x14ac:dyDescent="0.25">
      <c r="A4376" s="253"/>
      <c r="B4376" s="254"/>
      <c r="C4376" s="10"/>
      <c r="D4376" s="255"/>
      <c r="F4376" s="255"/>
    </row>
    <row r="4377" spans="1:6" ht="15" x14ac:dyDescent="0.25">
      <c r="A4377" s="253"/>
      <c r="B4377" s="254"/>
      <c r="C4377" s="10"/>
      <c r="D4377" s="255"/>
      <c r="F4377" s="255"/>
    </row>
    <row r="4378" spans="1:6" ht="15" x14ac:dyDescent="0.25">
      <c r="A4378" s="253"/>
      <c r="B4378" s="254"/>
      <c r="C4378" s="10"/>
      <c r="D4378" s="255"/>
      <c r="F4378" s="255"/>
    </row>
    <row r="4379" spans="1:6" ht="15" x14ac:dyDescent="0.25">
      <c r="A4379" s="253"/>
      <c r="B4379" s="254"/>
      <c r="C4379" s="10"/>
      <c r="D4379" s="255"/>
      <c r="F4379" s="255"/>
    </row>
    <row r="4380" spans="1:6" ht="15" x14ac:dyDescent="0.25">
      <c r="A4380" s="253"/>
      <c r="B4380" s="254"/>
      <c r="C4380" s="10"/>
      <c r="D4380" s="255"/>
      <c r="F4380" s="255"/>
    </row>
    <row r="4381" spans="1:6" ht="15" x14ac:dyDescent="0.25">
      <c r="A4381" s="253"/>
      <c r="B4381" s="254"/>
      <c r="C4381" s="10"/>
      <c r="D4381" s="255"/>
      <c r="F4381" s="255"/>
    </row>
    <row r="4382" spans="1:6" ht="15" x14ac:dyDescent="0.25">
      <c r="A4382" s="253"/>
      <c r="B4382" s="254"/>
      <c r="C4382" s="10"/>
      <c r="D4382" s="255"/>
      <c r="F4382" s="255"/>
    </row>
    <row r="4383" spans="1:6" ht="15" x14ac:dyDescent="0.25">
      <c r="A4383" s="253"/>
      <c r="B4383" s="254"/>
      <c r="C4383" s="10"/>
      <c r="D4383" s="255"/>
      <c r="F4383" s="255"/>
    </row>
    <row r="4384" spans="1:6" ht="15" x14ac:dyDescent="0.25">
      <c r="A4384" s="253"/>
      <c r="B4384" s="254"/>
      <c r="C4384" s="10"/>
      <c r="D4384" s="255"/>
      <c r="F4384" s="255"/>
    </row>
    <row r="4385" spans="1:6" ht="15" x14ac:dyDescent="0.25">
      <c r="A4385" s="253"/>
      <c r="B4385" s="254"/>
      <c r="C4385" s="10"/>
      <c r="D4385" s="255"/>
      <c r="F4385" s="255"/>
    </row>
    <row r="4386" spans="1:6" ht="15" x14ac:dyDescent="0.25">
      <c r="A4386" s="253"/>
      <c r="B4386" s="254"/>
      <c r="C4386" s="10"/>
      <c r="D4386" s="255"/>
      <c r="F4386" s="255"/>
    </row>
    <row r="4387" spans="1:6" ht="15" x14ac:dyDescent="0.25">
      <c r="A4387" s="253"/>
      <c r="B4387" s="254"/>
      <c r="C4387" s="10"/>
      <c r="D4387" s="255"/>
      <c r="F4387" s="255"/>
    </row>
    <row r="4388" spans="1:6" ht="15" x14ac:dyDescent="0.25">
      <c r="A4388" s="253"/>
      <c r="B4388" s="254"/>
      <c r="C4388" s="10"/>
      <c r="D4388" s="255"/>
      <c r="F4388" s="255"/>
    </row>
    <row r="4389" spans="1:6" ht="15" x14ac:dyDescent="0.25">
      <c r="A4389" s="253"/>
      <c r="B4389" s="254"/>
      <c r="C4389" s="10"/>
      <c r="D4389" s="255"/>
      <c r="F4389" s="255"/>
    </row>
    <row r="4390" spans="1:6" ht="15" x14ac:dyDescent="0.25">
      <c r="A4390" s="253"/>
      <c r="B4390" s="254"/>
      <c r="C4390" s="10"/>
      <c r="D4390" s="255"/>
      <c r="F4390" s="255"/>
    </row>
    <row r="4391" spans="1:6" ht="15" x14ac:dyDescent="0.25">
      <c r="A4391" s="253"/>
      <c r="B4391" s="254"/>
      <c r="C4391" s="10"/>
      <c r="D4391" s="255"/>
      <c r="F4391" s="255"/>
    </row>
    <row r="4392" spans="1:6" ht="15" x14ac:dyDescent="0.25">
      <c r="A4392" s="253"/>
      <c r="B4392" s="254"/>
      <c r="C4392" s="10"/>
      <c r="D4392" s="255"/>
      <c r="F4392" s="255"/>
    </row>
    <row r="4393" spans="1:6" ht="15" x14ac:dyDescent="0.25">
      <c r="A4393" s="253"/>
      <c r="B4393" s="254"/>
      <c r="C4393" s="10"/>
      <c r="D4393" s="255"/>
      <c r="F4393" s="255"/>
    </row>
    <row r="4394" spans="1:6" ht="15" x14ac:dyDescent="0.25">
      <c r="A4394" s="253"/>
      <c r="B4394" s="254"/>
      <c r="C4394" s="10"/>
      <c r="D4394" s="255"/>
      <c r="F4394" s="255"/>
    </row>
    <row r="4395" spans="1:6" ht="15" x14ac:dyDescent="0.25">
      <c r="A4395" s="253"/>
      <c r="B4395" s="254"/>
      <c r="C4395" s="10"/>
      <c r="D4395" s="255"/>
      <c r="F4395" s="255"/>
    </row>
    <row r="4396" spans="1:6" ht="15" x14ac:dyDescent="0.25">
      <c r="A4396" s="253"/>
      <c r="B4396" s="254"/>
      <c r="C4396" s="10"/>
      <c r="D4396" s="255"/>
      <c r="F4396" s="255"/>
    </row>
    <row r="4397" spans="1:6" ht="15" x14ac:dyDescent="0.25">
      <c r="A4397" s="253"/>
      <c r="B4397" s="254"/>
      <c r="C4397" s="10"/>
      <c r="D4397" s="255"/>
      <c r="F4397" s="255"/>
    </row>
    <row r="4398" spans="1:6" ht="15" x14ac:dyDescent="0.25">
      <c r="A4398" s="253"/>
      <c r="B4398" s="254"/>
      <c r="C4398" s="10"/>
      <c r="D4398" s="255"/>
      <c r="F4398" s="255"/>
    </row>
    <row r="4399" spans="1:6" ht="15" x14ac:dyDescent="0.25">
      <c r="A4399" s="253"/>
      <c r="B4399" s="254"/>
      <c r="C4399" s="10"/>
      <c r="D4399" s="255"/>
      <c r="F4399" s="255"/>
    </row>
    <row r="4400" spans="1:6" ht="15" x14ac:dyDescent="0.25">
      <c r="A4400" s="253"/>
      <c r="B4400" s="254"/>
      <c r="C4400" s="10"/>
      <c r="D4400" s="255"/>
      <c r="F4400" s="255"/>
    </row>
    <row r="4401" spans="1:6" ht="15" x14ac:dyDescent="0.25">
      <c r="A4401" s="253"/>
      <c r="B4401" s="254"/>
      <c r="C4401" s="10"/>
      <c r="D4401" s="255"/>
      <c r="F4401" s="255"/>
    </row>
    <row r="4402" spans="1:6" ht="15" x14ac:dyDescent="0.25">
      <c r="A4402" s="253"/>
      <c r="B4402" s="254"/>
      <c r="C4402" s="10"/>
      <c r="D4402" s="255"/>
      <c r="F4402" s="255"/>
    </row>
    <row r="4403" spans="1:6" ht="15" x14ac:dyDescent="0.25">
      <c r="A4403" s="253"/>
      <c r="B4403" s="254"/>
      <c r="C4403" s="10"/>
      <c r="D4403" s="255"/>
      <c r="F4403" s="255"/>
    </row>
    <row r="4404" spans="1:6" ht="15" x14ac:dyDescent="0.25">
      <c r="A4404" s="253"/>
      <c r="B4404" s="254"/>
      <c r="C4404" s="10"/>
      <c r="D4404" s="255"/>
      <c r="F4404" s="255"/>
    </row>
    <row r="4405" spans="1:6" ht="15" x14ac:dyDescent="0.25">
      <c r="A4405" s="253"/>
      <c r="B4405" s="254"/>
      <c r="C4405" s="10"/>
      <c r="D4405" s="255"/>
      <c r="F4405" s="255"/>
    </row>
    <row r="4406" spans="1:6" ht="15" x14ac:dyDescent="0.25">
      <c r="A4406" s="253"/>
      <c r="B4406" s="254"/>
      <c r="C4406" s="10"/>
      <c r="D4406" s="255"/>
      <c r="F4406" s="255"/>
    </row>
    <row r="4407" spans="1:6" ht="15" x14ac:dyDescent="0.25">
      <c r="A4407" s="253"/>
      <c r="B4407" s="254"/>
      <c r="C4407" s="10"/>
      <c r="D4407" s="255"/>
      <c r="F4407" s="255"/>
    </row>
    <row r="4408" spans="1:6" ht="15" x14ac:dyDescent="0.25">
      <c r="A4408" s="253"/>
      <c r="B4408" s="254"/>
      <c r="C4408" s="10"/>
      <c r="D4408" s="255"/>
      <c r="F4408" s="255"/>
    </row>
    <row r="4409" spans="1:6" ht="15" x14ac:dyDescent="0.25">
      <c r="A4409" s="253"/>
      <c r="B4409" s="254"/>
      <c r="C4409" s="10"/>
      <c r="D4409" s="255"/>
      <c r="F4409" s="255"/>
    </row>
    <row r="4410" spans="1:6" ht="15" x14ac:dyDescent="0.25">
      <c r="A4410" s="253"/>
      <c r="B4410" s="254"/>
      <c r="C4410" s="10"/>
      <c r="D4410" s="255"/>
      <c r="F4410" s="255"/>
    </row>
    <row r="4411" spans="1:6" ht="15" x14ac:dyDescent="0.25">
      <c r="A4411" s="253"/>
      <c r="B4411" s="254"/>
      <c r="C4411" s="10"/>
      <c r="D4411" s="255"/>
      <c r="F4411" s="255"/>
    </row>
    <row r="4412" spans="1:6" ht="15" x14ac:dyDescent="0.25">
      <c r="A4412" s="253"/>
      <c r="B4412" s="254"/>
      <c r="C4412" s="10"/>
      <c r="D4412" s="255"/>
      <c r="F4412" s="255"/>
    </row>
    <row r="4413" spans="1:6" ht="15" x14ac:dyDescent="0.25">
      <c r="A4413" s="253"/>
      <c r="B4413" s="254"/>
      <c r="C4413" s="10"/>
      <c r="D4413" s="255"/>
      <c r="F4413" s="255"/>
    </row>
    <row r="4414" spans="1:6" ht="15" x14ac:dyDescent="0.25">
      <c r="A4414" s="253"/>
      <c r="B4414" s="254"/>
      <c r="C4414" s="10"/>
      <c r="D4414" s="255"/>
      <c r="F4414" s="255"/>
    </row>
    <row r="4415" spans="1:6" ht="15" x14ac:dyDescent="0.25">
      <c r="A4415" s="253"/>
      <c r="B4415" s="254"/>
      <c r="C4415" s="10"/>
      <c r="D4415" s="255"/>
      <c r="F4415" s="255"/>
    </row>
    <row r="4416" spans="1:6" ht="15" x14ac:dyDescent="0.25">
      <c r="A4416" s="253"/>
      <c r="B4416" s="254"/>
      <c r="C4416" s="10"/>
      <c r="D4416" s="255"/>
      <c r="F4416" s="255"/>
    </row>
    <row r="4417" spans="1:6" ht="15" x14ac:dyDescent="0.25">
      <c r="A4417" s="253"/>
      <c r="B4417" s="254"/>
      <c r="C4417" s="10"/>
      <c r="D4417" s="255"/>
      <c r="F4417" s="255"/>
    </row>
    <row r="4418" spans="1:6" ht="15" x14ac:dyDescent="0.25">
      <c r="A4418" s="253"/>
      <c r="B4418" s="254"/>
      <c r="C4418" s="10"/>
      <c r="D4418" s="255"/>
      <c r="F4418" s="255"/>
    </row>
    <row r="4419" spans="1:6" ht="15" x14ac:dyDescent="0.25">
      <c r="A4419" s="253"/>
      <c r="B4419" s="254"/>
      <c r="C4419" s="10"/>
      <c r="D4419" s="255"/>
      <c r="F4419" s="255"/>
    </row>
    <row r="4420" spans="1:6" ht="15" x14ac:dyDescent="0.25">
      <c r="A4420" s="253"/>
      <c r="B4420" s="254"/>
      <c r="C4420" s="10"/>
      <c r="D4420" s="255"/>
      <c r="F4420" s="255"/>
    </row>
    <row r="4421" spans="1:6" ht="15" x14ac:dyDescent="0.25">
      <c r="A4421" s="253"/>
      <c r="B4421" s="254"/>
      <c r="C4421" s="10"/>
      <c r="D4421" s="255"/>
      <c r="F4421" s="255"/>
    </row>
    <row r="4422" spans="1:6" ht="15" x14ac:dyDescent="0.25">
      <c r="A4422" s="253"/>
      <c r="B4422" s="254"/>
      <c r="C4422" s="10"/>
      <c r="D4422" s="255"/>
      <c r="F4422" s="255"/>
    </row>
    <row r="4423" spans="1:6" ht="15" x14ac:dyDescent="0.25">
      <c r="A4423" s="253"/>
      <c r="B4423" s="254"/>
      <c r="C4423" s="10"/>
      <c r="D4423" s="255"/>
      <c r="F4423" s="255"/>
    </row>
    <row r="4424" spans="1:6" ht="15" x14ac:dyDescent="0.25">
      <c r="A4424" s="253"/>
      <c r="B4424" s="254"/>
      <c r="C4424" s="10"/>
      <c r="D4424" s="255"/>
      <c r="F4424" s="255"/>
    </row>
    <row r="4425" spans="1:6" ht="15" x14ac:dyDescent="0.25">
      <c r="A4425" s="253"/>
      <c r="B4425" s="254"/>
      <c r="C4425" s="10"/>
      <c r="D4425" s="255"/>
      <c r="F4425" s="255"/>
    </row>
    <row r="4426" spans="1:6" ht="15" x14ac:dyDescent="0.25">
      <c r="A4426" s="253"/>
      <c r="B4426" s="254"/>
      <c r="C4426" s="10"/>
      <c r="D4426" s="255"/>
      <c r="F4426" s="255"/>
    </row>
    <row r="4427" spans="1:6" ht="15" x14ac:dyDescent="0.25">
      <c r="A4427" s="253"/>
      <c r="B4427" s="254"/>
      <c r="C4427" s="10"/>
      <c r="D4427" s="255"/>
      <c r="F4427" s="255"/>
    </row>
    <row r="4428" spans="1:6" ht="15" x14ac:dyDescent="0.25">
      <c r="A4428" s="253"/>
      <c r="B4428" s="254"/>
      <c r="C4428" s="10"/>
      <c r="D4428" s="255"/>
      <c r="F4428" s="255"/>
    </row>
    <row r="4429" spans="1:6" ht="15" x14ac:dyDescent="0.25">
      <c r="A4429" s="253"/>
      <c r="B4429" s="254"/>
      <c r="C4429" s="10"/>
      <c r="D4429" s="255"/>
      <c r="F4429" s="255"/>
    </row>
    <row r="4430" spans="1:6" ht="15" x14ac:dyDescent="0.25">
      <c r="A4430" s="253"/>
      <c r="B4430" s="254"/>
      <c r="C4430" s="10"/>
      <c r="D4430" s="255"/>
      <c r="F4430" s="255"/>
    </row>
    <row r="4431" spans="1:6" ht="15" x14ac:dyDescent="0.25">
      <c r="A4431" s="253"/>
      <c r="B4431" s="254"/>
      <c r="C4431" s="10"/>
      <c r="D4431" s="255"/>
      <c r="F4431" s="255"/>
    </row>
    <row r="4432" spans="1:6" ht="15" x14ac:dyDescent="0.25">
      <c r="A4432" s="253"/>
      <c r="B4432" s="254"/>
      <c r="C4432" s="10"/>
      <c r="D4432" s="255"/>
      <c r="F4432" s="255"/>
    </row>
    <row r="4433" spans="1:6" ht="15" x14ac:dyDescent="0.25">
      <c r="A4433" s="253"/>
      <c r="B4433" s="254"/>
      <c r="C4433" s="10"/>
      <c r="D4433" s="255"/>
      <c r="F4433" s="255"/>
    </row>
    <row r="4434" spans="1:6" ht="15" x14ac:dyDescent="0.25">
      <c r="A4434" s="253"/>
      <c r="B4434" s="254"/>
      <c r="C4434" s="10"/>
      <c r="D4434" s="255"/>
      <c r="F4434" s="255"/>
    </row>
    <row r="4435" spans="1:6" ht="15" x14ac:dyDescent="0.25">
      <c r="A4435" s="253"/>
      <c r="B4435" s="254"/>
      <c r="C4435" s="10"/>
      <c r="D4435" s="255"/>
      <c r="F4435" s="255"/>
    </row>
    <row r="4436" spans="1:6" ht="15" x14ac:dyDescent="0.25">
      <c r="A4436" s="253"/>
      <c r="B4436" s="254"/>
      <c r="C4436" s="10"/>
      <c r="D4436" s="255"/>
      <c r="F4436" s="255"/>
    </row>
    <row r="4437" spans="1:6" ht="15" x14ac:dyDescent="0.25">
      <c r="A4437" s="253"/>
      <c r="B4437" s="254"/>
      <c r="C4437" s="10"/>
      <c r="D4437" s="255"/>
      <c r="F4437" s="255"/>
    </row>
    <row r="4438" spans="1:6" ht="15" x14ac:dyDescent="0.25">
      <c r="A4438" s="253"/>
      <c r="B4438" s="254"/>
      <c r="C4438" s="10"/>
      <c r="D4438" s="255"/>
      <c r="F4438" s="255"/>
    </row>
    <row r="4439" spans="1:6" ht="15" x14ac:dyDescent="0.25">
      <c r="A4439" s="253"/>
      <c r="B4439" s="254"/>
      <c r="C4439" s="10"/>
      <c r="D4439" s="255"/>
      <c r="F4439" s="255"/>
    </row>
    <row r="4440" spans="1:6" ht="15" x14ac:dyDescent="0.25">
      <c r="A4440" s="253"/>
      <c r="B4440" s="254"/>
      <c r="C4440" s="10"/>
      <c r="D4440" s="255"/>
      <c r="F4440" s="255"/>
    </row>
    <row r="4441" spans="1:6" ht="15" x14ac:dyDescent="0.25">
      <c r="A4441" s="253"/>
      <c r="B4441" s="254"/>
      <c r="C4441" s="10"/>
      <c r="D4441" s="255"/>
      <c r="F4441" s="255"/>
    </row>
    <row r="4442" spans="1:6" ht="15" x14ac:dyDescent="0.25">
      <c r="A4442" s="253"/>
      <c r="B4442" s="254"/>
      <c r="C4442" s="10"/>
      <c r="D4442" s="255"/>
      <c r="F4442" s="255"/>
    </row>
    <row r="4443" spans="1:6" ht="15" x14ac:dyDescent="0.25">
      <c r="A4443" s="253"/>
      <c r="B4443" s="254"/>
      <c r="C4443" s="10"/>
      <c r="D4443" s="255"/>
      <c r="F4443" s="255"/>
    </row>
    <row r="4444" spans="1:6" ht="15" x14ac:dyDescent="0.25">
      <c r="A4444" s="253"/>
      <c r="B4444" s="254"/>
      <c r="C4444" s="10"/>
      <c r="D4444" s="255"/>
      <c r="F4444" s="255"/>
    </row>
    <row r="4445" spans="1:6" ht="15" x14ac:dyDescent="0.25">
      <c r="A4445" s="253"/>
      <c r="B4445" s="254"/>
      <c r="C4445" s="10"/>
      <c r="D4445" s="255"/>
      <c r="F4445" s="255"/>
    </row>
    <row r="4446" spans="1:6" ht="15" x14ac:dyDescent="0.25">
      <c r="A4446" s="253"/>
      <c r="B4446" s="254"/>
      <c r="C4446" s="10"/>
      <c r="D4446" s="255"/>
      <c r="F4446" s="255"/>
    </row>
    <row r="4447" spans="1:6" ht="15" x14ac:dyDescent="0.25">
      <c r="A4447" s="253"/>
      <c r="B4447" s="254"/>
      <c r="C4447" s="10"/>
      <c r="D4447" s="255"/>
      <c r="F4447" s="255"/>
    </row>
    <row r="4448" spans="1:6" ht="15" x14ac:dyDescent="0.25">
      <c r="A4448" s="253"/>
      <c r="B4448" s="254"/>
      <c r="C4448" s="10"/>
      <c r="D4448" s="255"/>
      <c r="F4448" s="255"/>
    </row>
    <row r="4449" spans="1:6" ht="15" x14ac:dyDescent="0.25">
      <c r="A4449" s="253"/>
      <c r="B4449" s="254"/>
      <c r="C4449" s="10"/>
      <c r="D4449" s="255"/>
      <c r="F4449" s="255"/>
    </row>
    <row r="4450" spans="1:6" ht="15" x14ac:dyDescent="0.25">
      <c r="A4450" s="253"/>
      <c r="B4450" s="254"/>
      <c r="C4450" s="10"/>
      <c r="D4450" s="255"/>
      <c r="F4450" s="255"/>
    </row>
    <row r="4451" spans="1:6" ht="15" x14ac:dyDescent="0.25">
      <c r="A4451" s="253"/>
      <c r="B4451" s="254"/>
      <c r="C4451" s="10"/>
      <c r="D4451" s="255"/>
      <c r="F4451" s="255"/>
    </row>
    <row r="4452" spans="1:6" ht="15" x14ac:dyDescent="0.25">
      <c r="A4452" s="253"/>
      <c r="B4452" s="254"/>
      <c r="C4452" s="10"/>
      <c r="D4452" s="255"/>
      <c r="F4452" s="255"/>
    </row>
    <row r="4453" spans="1:6" ht="15" x14ac:dyDescent="0.25">
      <c r="A4453" s="253"/>
      <c r="B4453" s="254"/>
      <c r="C4453" s="10"/>
      <c r="D4453" s="255"/>
      <c r="F4453" s="255"/>
    </row>
    <row r="4454" spans="1:6" ht="15" x14ac:dyDescent="0.25">
      <c r="A4454" s="253"/>
      <c r="B4454" s="254"/>
      <c r="C4454" s="10"/>
      <c r="D4454" s="255"/>
      <c r="F4454" s="255"/>
    </row>
    <row r="4455" spans="1:6" ht="15" x14ac:dyDescent="0.25">
      <c r="A4455" s="253"/>
      <c r="B4455" s="254"/>
      <c r="C4455" s="10"/>
      <c r="D4455" s="255"/>
      <c r="F4455" s="255"/>
    </row>
    <row r="4456" spans="1:6" ht="15" x14ac:dyDescent="0.25">
      <c r="A4456" s="253"/>
      <c r="B4456" s="254"/>
      <c r="C4456" s="10"/>
      <c r="D4456" s="255"/>
      <c r="F4456" s="255"/>
    </row>
    <row r="4457" spans="1:6" ht="15" x14ac:dyDescent="0.25">
      <c r="A4457" s="253"/>
      <c r="B4457" s="254"/>
      <c r="C4457" s="10"/>
      <c r="D4457" s="255"/>
      <c r="F4457" s="255"/>
    </row>
    <row r="4458" spans="1:6" ht="15" x14ac:dyDescent="0.25">
      <c r="A4458" s="253"/>
      <c r="B4458" s="254"/>
      <c r="C4458" s="10"/>
      <c r="D4458" s="255"/>
      <c r="F4458" s="255"/>
    </row>
    <row r="4459" spans="1:6" ht="15" x14ac:dyDescent="0.25">
      <c r="A4459" s="253"/>
      <c r="B4459" s="254"/>
      <c r="C4459" s="10"/>
      <c r="D4459" s="255"/>
      <c r="F4459" s="255"/>
    </row>
    <row r="4460" spans="1:6" ht="15" x14ac:dyDescent="0.25">
      <c r="A4460" s="253"/>
      <c r="B4460" s="254"/>
      <c r="C4460" s="10"/>
      <c r="D4460" s="255"/>
      <c r="F4460" s="255"/>
    </row>
    <row r="4461" spans="1:6" ht="15" x14ac:dyDescent="0.25">
      <c r="A4461" s="253"/>
      <c r="B4461" s="254"/>
      <c r="C4461" s="10"/>
      <c r="D4461" s="255"/>
      <c r="F4461" s="255"/>
    </row>
    <row r="4462" spans="1:6" ht="15" x14ac:dyDescent="0.25">
      <c r="A4462" s="253"/>
      <c r="B4462" s="254"/>
      <c r="C4462" s="10"/>
      <c r="D4462" s="255"/>
      <c r="F4462" s="255"/>
    </row>
    <row r="4463" spans="1:6" ht="15" x14ac:dyDescent="0.25">
      <c r="A4463" s="253"/>
      <c r="B4463" s="254"/>
      <c r="C4463" s="10"/>
      <c r="D4463" s="255"/>
      <c r="F4463" s="255"/>
    </row>
    <row r="4464" spans="1:6" ht="15" x14ac:dyDescent="0.25">
      <c r="A4464" s="253"/>
      <c r="B4464" s="254"/>
      <c r="C4464" s="10"/>
      <c r="D4464" s="255"/>
      <c r="F4464" s="255"/>
    </row>
    <row r="4465" spans="1:6" ht="15" x14ac:dyDescent="0.25">
      <c r="A4465" s="253"/>
      <c r="B4465" s="254"/>
      <c r="C4465" s="10"/>
      <c r="D4465" s="255"/>
      <c r="F4465" s="255"/>
    </row>
    <row r="4466" spans="1:6" ht="15" x14ac:dyDescent="0.25">
      <c r="A4466" s="253"/>
      <c r="B4466" s="254"/>
      <c r="C4466" s="10"/>
      <c r="D4466" s="255"/>
      <c r="F4466" s="255"/>
    </row>
    <row r="4467" spans="1:6" ht="15" x14ac:dyDescent="0.25">
      <c r="A4467" s="253"/>
      <c r="B4467" s="254"/>
      <c r="C4467" s="10"/>
      <c r="D4467" s="255"/>
      <c r="F4467" s="255"/>
    </row>
    <row r="4468" spans="1:6" ht="15" x14ac:dyDescent="0.25">
      <c r="A4468" s="253"/>
      <c r="B4468" s="254"/>
      <c r="C4468" s="10"/>
      <c r="D4468" s="255"/>
      <c r="F4468" s="255"/>
    </row>
    <row r="4469" spans="1:6" ht="15" x14ac:dyDescent="0.25">
      <c r="A4469" s="253"/>
      <c r="B4469" s="254"/>
      <c r="C4469" s="10"/>
      <c r="D4469" s="255"/>
      <c r="F4469" s="255"/>
    </row>
    <row r="4470" spans="1:6" ht="15" x14ac:dyDescent="0.25">
      <c r="A4470" s="253"/>
      <c r="B4470" s="254"/>
      <c r="C4470" s="10"/>
      <c r="D4470" s="255"/>
      <c r="F4470" s="255"/>
    </row>
    <row r="4471" spans="1:6" ht="15" x14ac:dyDescent="0.25">
      <c r="A4471" s="253"/>
      <c r="B4471" s="254"/>
      <c r="C4471" s="10"/>
      <c r="D4471" s="255"/>
      <c r="F4471" s="255"/>
    </row>
    <row r="4472" spans="1:6" ht="15" x14ac:dyDescent="0.25">
      <c r="A4472" s="253"/>
      <c r="B4472" s="254"/>
      <c r="C4472" s="10"/>
      <c r="D4472" s="255"/>
      <c r="F4472" s="255"/>
    </row>
    <row r="4473" spans="1:6" ht="15" x14ac:dyDescent="0.25">
      <c r="A4473" s="253"/>
      <c r="B4473" s="254"/>
      <c r="C4473" s="10"/>
      <c r="D4473" s="255"/>
      <c r="F4473" s="255"/>
    </row>
    <row r="4474" spans="1:6" ht="15" x14ac:dyDescent="0.25">
      <c r="A4474" s="253"/>
      <c r="B4474" s="254"/>
      <c r="C4474" s="10"/>
      <c r="D4474" s="255"/>
      <c r="F4474" s="255"/>
    </row>
    <row r="4475" spans="1:6" ht="15" x14ac:dyDescent="0.25">
      <c r="A4475" s="253"/>
      <c r="B4475" s="254"/>
      <c r="C4475" s="10"/>
      <c r="D4475" s="255"/>
      <c r="F4475" s="255"/>
    </row>
    <row r="4476" spans="1:6" ht="15" x14ac:dyDescent="0.25">
      <c r="A4476" s="253"/>
      <c r="B4476" s="254"/>
      <c r="C4476" s="10"/>
      <c r="D4476" s="255"/>
      <c r="F4476" s="255"/>
    </row>
    <row r="4477" spans="1:6" ht="15" x14ac:dyDescent="0.25">
      <c r="A4477" s="253"/>
      <c r="B4477" s="254"/>
      <c r="C4477" s="10"/>
      <c r="D4477" s="255"/>
      <c r="F4477" s="255"/>
    </row>
    <row r="4478" spans="1:6" ht="15" x14ac:dyDescent="0.25">
      <c r="A4478" s="253"/>
      <c r="B4478" s="254"/>
      <c r="C4478" s="10"/>
      <c r="D4478" s="255"/>
      <c r="F4478" s="255"/>
    </row>
    <row r="4479" spans="1:6" ht="15" x14ac:dyDescent="0.25">
      <c r="A4479" s="253"/>
      <c r="B4479" s="254"/>
      <c r="C4479" s="10"/>
      <c r="D4479" s="255"/>
      <c r="F4479" s="255"/>
    </row>
    <row r="4480" spans="1:6" ht="15" x14ac:dyDescent="0.25">
      <c r="A4480" s="253"/>
      <c r="B4480" s="254"/>
      <c r="C4480" s="10"/>
      <c r="D4480" s="255"/>
      <c r="F4480" s="255"/>
    </row>
    <row r="4481" spans="1:6" ht="15" x14ac:dyDescent="0.25">
      <c r="A4481" s="253"/>
      <c r="B4481" s="254"/>
      <c r="C4481" s="10"/>
      <c r="D4481" s="255"/>
      <c r="F4481" s="255"/>
    </row>
    <row r="4482" spans="1:6" ht="15" x14ac:dyDescent="0.25">
      <c r="A4482" s="253"/>
      <c r="B4482" s="254"/>
      <c r="C4482" s="10"/>
      <c r="D4482" s="255"/>
      <c r="F4482" s="255"/>
    </row>
    <row r="4483" spans="1:6" ht="15" x14ac:dyDescent="0.25">
      <c r="A4483" s="253"/>
      <c r="B4483" s="254"/>
      <c r="C4483" s="10"/>
      <c r="D4483" s="255"/>
      <c r="F4483" s="255"/>
    </row>
    <row r="4484" spans="1:6" ht="15" x14ac:dyDescent="0.25">
      <c r="A4484" s="253"/>
      <c r="B4484" s="254"/>
      <c r="C4484" s="10"/>
      <c r="D4484" s="255"/>
      <c r="F4484" s="255"/>
    </row>
    <row r="4485" spans="1:6" ht="15" x14ac:dyDescent="0.25">
      <c r="A4485" s="253"/>
      <c r="B4485" s="254"/>
      <c r="C4485" s="10"/>
      <c r="D4485" s="255"/>
      <c r="F4485" s="255"/>
    </row>
    <row r="4486" spans="1:6" ht="15" x14ac:dyDescent="0.25">
      <c r="A4486" s="253"/>
      <c r="B4486" s="254"/>
      <c r="C4486" s="10"/>
      <c r="D4486" s="255"/>
      <c r="F4486" s="255"/>
    </row>
    <row r="4487" spans="1:6" ht="15" x14ac:dyDescent="0.25">
      <c r="A4487" s="253"/>
      <c r="B4487" s="254"/>
      <c r="C4487" s="10"/>
      <c r="D4487" s="255"/>
      <c r="F4487" s="255"/>
    </row>
    <row r="4488" spans="1:6" ht="15" x14ac:dyDescent="0.25">
      <c r="A4488" s="253"/>
      <c r="B4488" s="254"/>
      <c r="C4488" s="10"/>
      <c r="D4488" s="255"/>
      <c r="F4488" s="255"/>
    </row>
    <row r="4489" spans="1:6" ht="15" x14ac:dyDescent="0.25">
      <c r="A4489" s="253"/>
      <c r="B4489" s="254"/>
      <c r="C4489" s="10"/>
      <c r="D4489" s="255"/>
      <c r="F4489" s="255"/>
    </row>
    <row r="4490" spans="1:6" ht="15" x14ac:dyDescent="0.25">
      <c r="A4490" s="253"/>
      <c r="B4490" s="254"/>
      <c r="C4490" s="10"/>
      <c r="D4490" s="255"/>
      <c r="F4490" s="255"/>
    </row>
    <row r="4491" spans="1:6" ht="15" x14ac:dyDescent="0.25">
      <c r="A4491" s="253"/>
      <c r="B4491" s="254"/>
      <c r="C4491" s="10"/>
      <c r="D4491" s="255"/>
      <c r="F4491" s="255"/>
    </row>
    <row r="4492" spans="1:6" ht="15" x14ac:dyDescent="0.25">
      <c r="A4492" s="253"/>
      <c r="B4492" s="254"/>
      <c r="C4492" s="10"/>
      <c r="D4492" s="255"/>
      <c r="F4492" s="255"/>
    </row>
    <row r="4493" spans="1:6" ht="15" x14ac:dyDescent="0.25">
      <c r="A4493" s="253"/>
      <c r="B4493" s="254"/>
      <c r="C4493" s="10"/>
      <c r="D4493" s="255"/>
      <c r="F4493" s="255"/>
    </row>
    <row r="4494" spans="1:6" ht="15" x14ac:dyDescent="0.25">
      <c r="A4494" s="253"/>
      <c r="B4494" s="254"/>
      <c r="C4494" s="10"/>
      <c r="D4494" s="255"/>
      <c r="F4494" s="255"/>
    </row>
    <row r="4495" spans="1:6" ht="15" x14ac:dyDescent="0.25">
      <c r="A4495" s="253"/>
      <c r="B4495" s="254"/>
      <c r="C4495" s="10"/>
      <c r="D4495" s="255"/>
      <c r="F4495" s="255"/>
    </row>
    <row r="4496" spans="1:6" ht="15" x14ac:dyDescent="0.25">
      <c r="A4496" s="253"/>
      <c r="B4496" s="254"/>
      <c r="C4496" s="10"/>
      <c r="D4496" s="255"/>
      <c r="F4496" s="255"/>
    </row>
    <row r="4497" spans="1:6" ht="15" x14ac:dyDescent="0.25">
      <c r="A4497" s="253"/>
      <c r="B4497" s="254"/>
      <c r="C4497" s="10"/>
      <c r="D4497" s="255"/>
      <c r="F4497" s="255"/>
    </row>
    <row r="4498" spans="1:6" ht="15" x14ac:dyDescent="0.25">
      <c r="A4498" s="253"/>
      <c r="B4498" s="254"/>
      <c r="C4498" s="10"/>
      <c r="D4498" s="255"/>
      <c r="F4498" s="255"/>
    </row>
    <row r="4499" spans="1:6" ht="15" x14ac:dyDescent="0.25">
      <c r="A4499" s="253"/>
      <c r="B4499" s="254"/>
      <c r="C4499" s="10"/>
      <c r="D4499" s="255"/>
      <c r="F4499" s="255"/>
    </row>
    <row r="4500" spans="1:6" ht="15" x14ac:dyDescent="0.25">
      <c r="A4500" s="253"/>
      <c r="B4500" s="254"/>
      <c r="C4500" s="10"/>
      <c r="D4500" s="255"/>
      <c r="F4500" s="255"/>
    </row>
    <row r="4501" spans="1:6" ht="15" x14ac:dyDescent="0.25">
      <c r="A4501" s="253"/>
      <c r="B4501" s="254"/>
      <c r="C4501" s="10"/>
      <c r="D4501" s="255"/>
      <c r="F4501" s="255"/>
    </row>
    <row r="4502" spans="1:6" ht="15" x14ac:dyDescent="0.25">
      <c r="A4502" s="253"/>
      <c r="B4502" s="254"/>
      <c r="C4502" s="10"/>
      <c r="D4502" s="255"/>
      <c r="F4502" s="255"/>
    </row>
    <row r="4503" spans="1:6" ht="15" x14ac:dyDescent="0.25">
      <c r="A4503" s="253"/>
      <c r="B4503" s="254"/>
      <c r="C4503" s="10"/>
      <c r="D4503" s="255"/>
      <c r="F4503" s="255"/>
    </row>
    <row r="4504" spans="1:6" ht="15" x14ac:dyDescent="0.25">
      <c r="A4504" s="253"/>
      <c r="B4504" s="254"/>
      <c r="C4504" s="10"/>
      <c r="D4504" s="255"/>
      <c r="F4504" s="255"/>
    </row>
    <row r="4505" spans="1:6" ht="15" x14ac:dyDescent="0.25">
      <c r="A4505" s="253"/>
      <c r="B4505" s="254"/>
      <c r="C4505" s="10"/>
      <c r="D4505" s="255"/>
      <c r="F4505" s="255"/>
    </row>
    <row r="4506" spans="1:6" ht="15" x14ac:dyDescent="0.25">
      <c r="A4506" s="253"/>
      <c r="B4506" s="254"/>
      <c r="C4506" s="10"/>
      <c r="D4506" s="255"/>
      <c r="F4506" s="255"/>
    </row>
    <row r="4507" spans="1:6" ht="15" x14ac:dyDescent="0.25">
      <c r="A4507" s="253"/>
      <c r="B4507" s="254"/>
      <c r="C4507" s="10"/>
      <c r="D4507" s="255"/>
      <c r="F4507" s="255"/>
    </row>
    <row r="4508" spans="1:6" ht="15" x14ac:dyDescent="0.25">
      <c r="A4508" s="253"/>
      <c r="B4508" s="254"/>
      <c r="C4508" s="10"/>
      <c r="D4508" s="255"/>
      <c r="F4508" s="255"/>
    </row>
    <row r="4509" spans="1:6" ht="15" x14ac:dyDescent="0.25">
      <c r="A4509" s="253"/>
      <c r="B4509" s="254"/>
      <c r="C4509" s="10"/>
      <c r="D4509" s="255"/>
      <c r="F4509" s="255"/>
    </row>
    <row r="4510" spans="1:6" ht="15" x14ac:dyDescent="0.25">
      <c r="A4510" s="253"/>
      <c r="B4510" s="254"/>
      <c r="C4510" s="10"/>
      <c r="D4510" s="255"/>
      <c r="F4510" s="255"/>
    </row>
    <row r="4511" spans="1:6" ht="15" x14ac:dyDescent="0.25">
      <c r="A4511" s="253"/>
      <c r="B4511" s="254"/>
      <c r="C4511" s="10"/>
      <c r="D4511" s="255"/>
      <c r="F4511" s="255"/>
    </row>
    <row r="4512" spans="1:6" ht="15" x14ac:dyDescent="0.25">
      <c r="A4512" s="253"/>
      <c r="B4512" s="254"/>
      <c r="C4512" s="10"/>
      <c r="D4512" s="255"/>
      <c r="F4512" s="255"/>
    </row>
    <row r="4513" spans="1:6" ht="15" x14ac:dyDescent="0.25">
      <c r="A4513" s="253"/>
      <c r="B4513" s="254"/>
      <c r="C4513" s="10"/>
      <c r="D4513" s="255"/>
      <c r="F4513" s="255"/>
    </row>
    <row r="4514" spans="1:6" ht="15" x14ac:dyDescent="0.25">
      <c r="A4514" s="253"/>
      <c r="B4514" s="254"/>
      <c r="C4514" s="10"/>
      <c r="D4514" s="255"/>
      <c r="F4514" s="255"/>
    </row>
    <row r="4515" spans="1:6" ht="15" x14ac:dyDescent="0.25">
      <c r="A4515" s="253"/>
      <c r="B4515" s="254"/>
      <c r="C4515" s="10"/>
      <c r="D4515" s="255"/>
      <c r="F4515" s="255"/>
    </row>
    <row r="4516" spans="1:6" ht="15" x14ac:dyDescent="0.25">
      <c r="A4516" s="253"/>
      <c r="B4516" s="254"/>
      <c r="C4516" s="10"/>
      <c r="D4516" s="255"/>
      <c r="F4516" s="255"/>
    </row>
    <row r="4517" spans="1:6" ht="15" x14ac:dyDescent="0.25">
      <c r="A4517" s="253"/>
      <c r="B4517" s="254"/>
      <c r="C4517" s="10"/>
      <c r="D4517" s="255"/>
      <c r="F4517" s="255"/>
    </row>
    <row r="4518" spans="1:6" ht="15" x14ac:dyDescent="0.25">
      <c r="A4518" s="253"/>
      <c r="B4518" s="254"/>
      <c r="C4518" s="10"/>
      <c r="D4518" s="255"/>
      <c r="F4518" s="255"/>
    </row>
    <row r="4519" spans="1:6" ht="15" x14ac:dyDescent="0.25">
      <c r="A4519" s="253"/>
      <c r="B4519" s="254"/>
      <c r="C4519" s="10"/>
      <c r="D4519" s="255"/>
      <c r="F4519" s="255"/>
    </row>
    <row r="4520" spans="1:6" ht="15" x14ac:dyDescent="0.25">
      <c r="A4520" s="253"/>
      <c r="B4520" s="254"/>
      <c r="C4520" s="10"/>
      <c r="D4520" s="255"/>
      <c r="F4520" s="255"/>
    </row>
    <row r="4521" spans="1:6" ht="15" x14ac:dyDescent="0.25">
      <c r="A4521" s="253"/>
      <c r="B4521" s="254"/>
      <c r="C4521" s="10"/>
      <c r="D4521" s="255"/>
      <c r="F4521" s="255"/>
    </row>
    <row r="4522" spans="1:6" ht="15" x14ac:dyDescent="0.25">
      <c r="A4522" s="253"/>
      <c r="B4522" s="254"/>
      <c r="C4522" s="10"/>
      <c r="D4522" s="255"/>
      <c r="F4522" s="255"/>
    </row>
    <row r="4523" spans="1:6" ht="15" x14ac:dyDescent="0.25">
      <c r="A4523" s="253"/>
      <c r="B4523" s="254"/>
      <c r="C4523" s="10"/>
      <c r="D4523" s="255"/>
      <c r="F4523" s="255"/>
    </row>
    <row r="4524" spans="1:6" ht="15" x14ac:dyDescent="0.25">
      <c r="A4524" s="253"/>
      <c r="B4524" s="254"/>
      <c r="C4524" s="10"/>
      <c r="D4524" s="255"/>
      <c r="F4524" s="255"/>
    </row>
    <row r="4525" spans="1:6" ht="15" x14ac:dyDescent="0.25">
      <c r="A4525" s="253"/>
      <c r="B4525" s="254"/>
      <c r="C4525" s="10"/>
      <c r="D4525" s="255"/>
      <c r="F4525" s="255"/>
    </row>
    <row r="4526" spans="1:6" ht="15" x14ac:dyDescent="0.25">
      <c r="A4526" s="253"/>
      <c r="B4526" s="254"/>
      <c r="C4526" s="10"/>
      <c r="D4526" s="255"/>
      <c r="F4526" s="255"/>
    </row>
    <row r="4527" spans="1:6" ht="15" x14ac:dyDescent="0.25">
      <c r="A4527" s="253"/>
      <c r="B4527" s="254"/>
      <c r="C4527" s="10"/>
      <c r="D4527" s="255"/>
      <c r="F4527" s="255"/>
    </row>
    <row r="4528" spans="1:6" ht="15" x14ac:dyDescent="0.25">
      <c r="A4528" s="253"/>
      <c r="B4528" s="254"/>
      <c r="C4528" s="10"/>
      <c r="D4528" s="255"/>
      <c r="F4528" s="255"/>
    </row>
    <row r="4529" spans="1:6" ht="15" x14ac:dyDescent="0.25">
      <c r="A4529" s="253"/>
      <c r="B4529" s="254"/>
      <c r="C4529" s="10"/>
      <c r="D4529" s="255"/>
      <c r="F4529" s="255"/>
    </row>
    <row r="4530" spans="1:6" ht="15" x14ac:dyDescent="0.25">
      <c r="A4530" s="253"/>
      <c r="B4530" s="254"/>
      <c r="C4530" s="10"/>
      <c r="D4530" s="255"/>
      <c r="F4530" s="255"/>
    </row>
    <row r="4531" spans="1:6" ht="15" x14ac:dyDescent="0.25">
      <c r="A4531" s="253"/>
      <c r="B4531" s="254"/>
      <c r="C4531" s="10"/>
      <c r="D4531" s="255"/>
      <c r="F4531" s="255"/>
    </row>
    <row r="4532" spans="1:6" ht="15" x14ac:dyDescent="0.25">
      <c r="A4532" s="253"/>
      <c r="B4532" s="254"/>
      <c r="C4532" s="10"/>
      <c r="D4532" s="255"/>
      <c r="F4532" s="255"/>
    </row>
    <row r="4533" spans="1:6" ht="15" x14ac:dyDescent="0.25">
      <c r="A4533" s="253"/>
      <c r="B4533" s="254"/>
      <c r="C4533" s="10"/>
      <c r="D4533" s="255"/>
      <c r="F4533" s="255"/>
    </row>
    <row r="4534" spans="1:6" ht="15" x14ac:dyDescent="0.25">
      <c r="A4534" s="253"/>
      <c r="B4534" s="254"/>
      <c r="C4534" s="10"/>
      <c r="D4534" s="255"/>
      <c r="F4534" s="255"/>
    </row>
    <row r="4535" spans="1:6" ht="15" x14ac:dyDescent="0.25">
      <c r="A4535" s="253"/>
      <c r="B4535" s="254"/>
      <c r="C4535" s="10"/>
      <c r="D4535" s="255"/>
      <c r="F4535" s="255"/>
    </row>
    <row r="4536" spans="1:6" ht="15" x14ac:dyDescent="0.25">
      <c r="A4536" s="253"/>
      <c r="B4536" s="254"/>
      <c r="C4536" s="10"/>
      <c r="D4536" s="255"/>
      <c r="F4536" s="255"/>
    </row>
    <row r="4537" spans="1:6" ht="15" x14ac:dyDescent="0.25">
      <c r="A4537" s="253"/>
      <c r="B4537" s="254"/>
      <c r="C4537" s="10"/>
      <c r="D4537" s="255"/>
      <c r="F4537" s="255"/>
    </row>
    <row r="4538" spans="1:6" ht="15" x14ac:dyDescent="0.25">
      <c r="A4538" s="253"/>
      <c r="B4538" s="254"/>
      <c r="C4538" s="10"/>
      <c r="D4538" s="255"/>
      <c r="F4538" s="255"/>
    </row>
    <row r="4539" spans="1:6" ht="15" x14ac:dyDescent="0.25">
      <c r="A4539" s="253"/>
      <c r="B4539" s="254"/>
      <c r="C4539" s="10"/>
      <c r="D4539" s="255"/>
      <c r="F4539" s="255"/>
    </row>
    <row r="4540" spans="1:6" ht="15" x14ac:dyDescent="0.25">
      <c r="A4540" s="253"/>
      <c r="B4540" s="254"/>
      <c r="C4540" s="10"/>
      <c r="D4540" s="255"/>
      <c r="F4540" s="255"/>
    </row>
    <row r="4541" spans="1:6" ht="15" x14ac:dyDescent="0.25">
      <c r="A4541" s="253"/>
      <c r="B4541" s="254"/>
      <c r="C4541" s="10"/>
      <c r="D4541" s="255"/>
      <c r="F4541" s="255"/>
    </row>
    <row r="4542" spans="1:6" ht="15" x14ac:dyDescent="0.25">
      <c r="A4542" s="253"/>
      <c r="B4542" s="254"/>
      <c r="C4542" s="10"/>
      <c r="D4542" s="255"/>
      <c r="F4542" s="255"/>
    </row>
    <row r="4543" spans="1:6" ht="15" x14ac:dyDescent="0.25">
      <c r="A4543" s="253"/>
      <c r="B4543" s="254"/>
      <c r="C4543" s="10"/>
      <c r="D4543" s="255"/>
      <c r="F4543" s="255"/>
    </row>
    <row r="4544" spans="1:6" ht="15" x14ac:dyDescent="0.25">
      <c r="A4544" s="253"/>
      <c r="B4544" s="254"/>
      <c r="C4544" s="10"/>
      <c r="D4544" s="255"/>
      <c r="F4544" s="255"/>
    </row>
    <row r="4545" spans="1:6" ht="15" x14ac:dyDescent="0.25">
      <c r="A4545" s="253"/>
      <c r="B4545" s="254"/>
      <c r="C4545" s="10"/>
      <c r="D4545" s="255"/>
      <c r="F4545" s="255"/>
    </row>
    <row r="4546" spans="1:6" ht="15" x14ac:dyDescent="0.25">
      <c r="A4546" s="253"/>
      <c r="B4546" s="254"/>
      <c r="C4546" s="10"/>
      <c r="D4546" s="255"/>
      <c r="F4546" s="255"/>
    </row>
    <row r="4547" spans="1:6" ht="15" x14ac:dyDescent="0.25">
      <c r="A4547" s="253"/>
      <c r="B4547" s="254"/>
      <c r="C4547" s="10"/>
      <c r="D4547" s="255"/>
      <c r="F4547" s="255"/>
    </row>
    <row r="4548" spans="1:6" ht="15" x14ac:dyDescent="0.25">
      <c r="A4548" s="253"/>
      <c r="B4548" s="254"/>
      <c r="C4548" s="10"/>
      <c r="D4548" s="255"/>
      <c r="F4548" s="255"/>
    </row>
    <row r="4549" spans="1:6" ht="15" x14ac:dyDescent="0.25">
      <c r="A4549" s="253"/>
      <c r="B4549" s="254"/>
      <c r="C4549" s="10"/>
      <c r="D4549" s="255"/>
      <c r="F4549" s="255"/>
    </row>
    <row r="4550" spans="1:6" ht="15" x14ac:dyDescent="0.25">
      <c r="A4550" s="253"/>
      <c r="B4550" s="254"/>
      <c r="C4550" s="10"/>
      <c r="D4550" s="255"/>
      <c r="F4550" s="255"/>
    </row>
    <row r="4551" spans="1:6" ht="15" x14ac:dyDescent="0.25">
      <c r="A4551" s="253"/>
      <c r="B4551" s="254"/>
      <c r="C4551" s="10"/>
      <c r="D4551" s="255"/>
      <c r="F4551" s="255"/>
    </row>
    <row r="4552" spans="1:6" ht="15" x14ac:dyDescent="0.25">
      <c r="A4552" s="253"/>
      <c r="B4552" s="254"/>
      <c r="C4552" s="10"/>
      <c r="D4552" s="255"/>
      <c r="F4552" s="255"/>
    </row>
    <row r="4553" spans="1:6" ht="15" x14ac:dyDescent="0.25">
      <c r="A4553" s="253"/>
      <c r="B4553" s="254"/>
      <c r="C4553" s="10"/>
      <c r="D4553" s="255"/>
      <c r="F4553" s="255"/>
    </row>
    <row r="4554" spans="1:6" ht="15" x14ac:dyDescent="0.25">
      <c r="A4554" s="253"/>
      <c r="B4554" s="254"/>
      <c r="C4554" s="10"/>
      <c r="D4554" s="255"/>
      <c r="F4554" s="255"/>
    </row>
    <row r="4555" spans="1:6" ht="15" x14ac:dyDescent="0.25">
      <c r="A4555" s="253"/>
      <c r="B4555" s="254"/>
      <c r="C4555" s="10"/>
      <c r="D4555" s="255"/>
      <c r="F4555" s="255"/>
    </row>
    <row r="4556" spans="1:6" ht="15" x14ac:dyDescent="0.25">
      <c r="A4556" s="253"/>
      <c r="B4556" s="254"/>
      <c r="C4556" s="10"/>
      <c r="D4556" s="255"/>
      <c r="F4556" s="255"/>
    </row>
    <row r="4557" spans="1:6" ht="15" x14ac:dyDescent="0.25">
      <c r="A4557" s="253"/>
      <c r="B4557" s="254"/>
      <c r="C4557" s="10"/>
      <c r="D4557" s="255"/>
      <c r="F4557" s="255"/>
    </row>
    <row r="4558" spans="1:6" ht="15" x14ac:dyDescent="0.25">
      <c r="A4558" s="253"/>
      <c r="B4558" s="254"/>
      <c r="C4558" s="10"/>
      <c r="D4558" s="255"/>
      <c r="F4558" s="255"/>
    </row>
    <row r="4559" spans="1:6" ht="15" x14ac:dyDescent="0.25">
      <c r="A4559" s="253"/>
      <c r="B4559" s="254"/>
      <c r="C4559" s="10"/>
      <c r="D4559" s="255"/>
      <c r="F4559" s="255"/>
    </row>
    <row r="4560" spans="1:6" ht="15" x14ac:dyDescent="0.25">
      <c r="A4560" s="253"/>
      <c r="B4560" s="254"/>
      <c r="C4560" s="10"/>
      <c r="D4560" s="255"/>
      <c r="F4560" s="255"/>
    </row>
    <row r="4561" spans="1:6" ht="15" x14ac:dyDescent="0.25">
      <c r="A4561" s="253"/>
      <c r="B4561" s="254"/>
      <c r="C4561" s="10"/>
      <c r="D4561" s="255"/>
      <c r="F4561" s="255"/>
    </row>
    <row r="4562" spans="1:6" ht="15" x14ac:dyDescent="0.25">
      <c r="A4562" s="253"/>
      <c r="B4562" s="254"/>
      <c r="C4562" s="10"/>
      <c r="D4562" s="255"/>
      <c r="F4562" s="255"/>
    </row>
    <row r="4563" spans="1:6" ht="15" x14ac:dyDescent="0.25">
      <c r="A4563" s="253"/>
      <c r="B4563" s="254"/>
      <c r="C4563" s="10"/>
      <c r="D4563" s="255"/>
      <c r="F4563" s="255"/>
    </row>
    <row r="4564" spans="1:6" ht="15" x14ac:dyDescent="0.25">
      <c r="A4564" s="253"/>
      <c r="B4564" s="254"/>
      <c r="C4564" s="10"/>
      <c r="D4564" s="255"/>
      <c r="F4564" s="255"/>
    </row>
    <row r="4565" spans="1:6" ht="15" x14ac:dyDescent="0.25">
      <c r="A4565" s="253"/>
      <c r="B4565" s="254"/>
      <c r="C4565" s="10"/>
      <c r="D4565" s="255"/>
      <c r="F4565" s="255"/>
    </row>
    <row r="4566" spans="1:6" ht="15" x14ac:dyDescent="0.25">
      <c r="A4566" s="253"/>
      <c r="B4566" s="254"/>
      <c r="C4566" s="10"/>
      <c r="D4566" s="255"/>
      <c r="F4566" s="255"/>
    </row>
    <row r="4567" spans="1:6" ht="15" x14ac:dyDescent="0.25">
      <c r="A4567" s="253"/>
      <c r="B4567" s="254"/>
      <c r="C4567" s="10"/>
      <c r="D4567" s="255"/>
      <c r="F4567" s="255"/>
    </row>
    <row r="4568" spans="1:6" ht="15" x14ac:dyDescent="0.25">
      <c r="A4568" s="253"/>
      <c r="B4568" s="254"/>
      <c r="C4568" s="10"/>
      <c r="D4568" s="255"/>
      <c r="F4568" s="255"/>
    </row>
    <row r="4569" spans="1:6" ht="15" x14ac:dyDescent="0.25">
      <c r="A4569" s="253"/>
      <c r="B4569" s="254"/>
      <c r="C4569" s="10"/>
      <c r="D4569" s="255"/>
      <c r="F4569" s="255"/>
    </row>
    <row r="4570" spans="1:6" ht="15" x14ac:dyDescent="0.25">
      <c r="A4570" s="253"/>
      <c r="B4570" s="254"/>
      <c r="C4570" s="10"/>
      <c r="D4570" s="255"/>
      <c r="F4570" s="255"/>
    </row>
    <row r="4571" spans="1:6" ht="15" x14ac:dyDescent="0.25">
      <c r="A4571" s="253"/>
      <c r="B4571" s="254"/>
      <c r="C4571" s="10"/>
      <c r="D4571" s="255"/>
      <c r="F4571" s="255"/>
    </row>
    <row r="4572" spans="1:6" ht="15" x14ac:dyDescent="0.25">
      <c r="A4572" s="253"/>
      <c r="B4572" s="254"/>
      <c r="C4572" s="10"/>
      <c r="D4572" s="255"/>
      <c r="F4572" s="255"/>
    </row>
    <row r="4573" spans="1:6" ht="15" x14ac:dyDescent="0.25">
      <c r="A4573" s="253"/>
      <c r="B4573" s="254"/>
      <c r="C4573" s="10"/>
      <c r="D4573" s="255"/>
      <c r="F4573" s="255"/>
    </row>
    <row r="4574" spans="1:6" ht="15" x14ac:dyDescent="0.25">
      <c r="A4574" s="253"/>
      <c r="B4574" s="254"/>
      <c r="C4574" s="10"/>
      <c r="D4574" s="255"/>
      <c r="F4574" s="255"/>
    </row>
    <row r="4575" spans="1:6" ht="15" x14ac:dyDescent="0.25">
      <c r="A4575" s="253"/>
      <c r="B4575" s="254"/>
      <c r="C4575" s="10"/>
      <c r="D4575" s="255"/>
      <c r="F4575" s="255"/>
    </row>
    <row r="4576" spans="1:6" ht="15" x14ac:dyDescent="0.25">
      <c r="A4576" s="253"/>
      <c r="B4576" s="254"/>
      <c r="C4576" s="10"/>
      <c r="D4576" s="255"/>
      <c r="F4576" s="255"/>
    </row>
    <row r="4577" spans="1:6" ht="15" x14ac:dyDescent="0.25">
      <c r="A4577" s="253"/>
      <c r="B4577" s="254"/>
      <c r="C4577" s="10"/>
      <c r="D4577" s="255"/>
      <c r="F4577" s="255"/>
    </row>
    <row r="4578" spans="1:6" ht="15" x14ac:dyDescent="0.25">
      <c r="A4578" s="253"/>
      <c r="B4578" s="254"/>
      <c r="C4578" s="10"/>
      <c r="D4578" s="255"/>
      <c r="F4578" s="255"/>
    </row>
    <row r="4579" spans="1:6" ht="15" x14ac:dyDescent="0.25">
      <c r="A4579" s="253"/>
      <c r="B4579" s="254"/>
      <c r="C4579" s="10"/>
      <c r="D4579" s="255"/>
      <c r="F4579" s="255"/>
    </row>
    <row r="4580" spans="1:6" ht="15" x14ac:dyDescent="0.25">
      <c r="A4580" s="253"/>
      <c r="B4580" s="254"/>
      <c r="C4580" s="10"/>
      <c r="D4580" s="255"/>
      <c r="F4580" s="255"/>
    </row>
    <row r="4581" spans="1:6" ht="15" x14ac:dyDescent="0.25">
      <c r="A4581" s="253"/>
      <c r="B4581" s="254"/>
      <c r="C4581" s="10"/>
      <c r="D4581" s="255"/>
      <c r="F4581" s="255"/>
    </row>
    <row r="4582" spans="1:6" ht="15" x14ac:dyDescent="0.25">
      <c r="A4582" s="253"/>
      <c r="B4582" s="254"/>
      <c r="C4582" s="10"/>
      <c r="D4582" s="255"/>
      <c r="F4582" s="255"/>
    </row>
    <row r="4583" spans="1:6" ht="15" x14ac:dyDescent="0.25">
      <c r="A4583" s="253"/>
      <c r="B4583" s="254"/>
      <c r="C4583" s="10"/>
      <c r="D4583" s="255"/>
      <c r="F4583" s="255"/>
    </row>
    <row r="4584" spans="1:6" ht="15" x14ac:dyDescent="0.25">
      <c r="A4584" s="253"/>
      <c r="B4584" s="254"/>
      <c r="C4584" s="10"/>
      <c r="D4584" s="255"/>
      <c r="F4584" s="255"/>
    </row>
    <row r="4585" spans="1:6" ht="15" x14ac:dyDescent="0.25">
      <c r="A4585" s="253"/>
      <c r="B4585" s="254"/>
      <c r="C4585" s="10"/>
      <c r="D4585" s="255"/>
      <c r="F4585" s="255"/>
    </row>
    <row r="4586" spans="1:6" ht="15" x14ac:dyDescent="0.25">
      <c r="A4586" s="253"/>
      <c r="B4586" s="254"/>
      <c r="C4586" s="10"/>
      <c r="D4586" s="255"/>
      <c r="F4586" s="255"/>
    </row>
    <row r="4587" spans="1:6" ht="15" x14ac:dyDescent="0.25">
      <c r="A4587" s="253"/>
      <c r="B4587" s="254"/>
      <c r="C4587" s="10"/>
      <c r="D4587" s="255"/>
      <c r="F4587" s="255"/>
    </row>
    <row r="4588" spans="1:6" ht="15" x14ac:dyDescent="0.25">
      <c r="A4588" s="253"/>
      <c r="B4588" s="254"/>
      <c r="C4588" s="10"/>
      <c r="D4588" s="255"/>
      <c r="F4588" s="255"/>
    </row>
    <row r="4589" spans="1:6" ht="15" x14ac:dyDescent="0.25">
      <c r="A4589" s="253"/>
      <c r="B4589" s="254"/>
      <c r="C4589" s="10"/>
      <c r="D4589" s="255"/>
      <c r="F4589" s="255"/>
    </row>
    <row r="4590" spans="1:6" ht="15" x14ac:dyDescent="0.25">
      <c r="A4590" s="253"/>
      <c r="B4590" s="254"/>
      <c r="C4590" s="10"/>
      <c r="D4590" s="255"/>
      <c r="F4590" s="255"/>
    </row>
    <row r="4591" spans="1:6" ht="15" x14ac:dyDescent="0.25">
      <c r="A4591" s="253"/>
      <c r="B4591" s="254"/>
      <c r="C4591" s="10"/>
      <c r="D4591" s="255"/>
      <c r="F4591" s="255"/>
    </row>
    <row r="4592" spans="1:6" ht="15" x14ac:dyDescent="0.25">
      <c r="A4592" s="253"/>
      <c r="B4592" s="254"/>
      <c r="C4592" s="10"/>
      <c r="D4592" s="255"/>
      <c r="F4592" s="255"/>
    </row>
    <row r="4593" spans="1:6" ht="15" x14ac:dyDescent="0.25">
      <c r="A4593" s="253"/>
      <c r="B4593" s="254"/>
      <c r="C4593" s="10"/>
      <c r="D4593" s="255"/>
      <c r="F4593" s="255"/>
    </row>
    <row r="4594" spans="1:6" ht="15" x14ac:dyDescent="0.25">
      <c r="A4594" s="253"/>
      <c r="B4594" s="254"/>
      <c r="C4594" s="10"/>
      <c r="D4594" s="255"/>
      <c r="F4594" s="255"/>
    </row>
    <row r="4595" spans="1:6" ht="15" x14ac:dyDescent="0.25">
      <c r="A4595" s="253"/>
      <c r="B4595" s="254"/>
      <c r="C4595" s="10"/>
      <c r="D4595" s="255"/>
      <c r="F4595" s="255"/>
    </row>
    <row r="4596" spans="1:6" ht="15" x14ac:dyDescent="0.25">
      <c r="A4596" s="253"/>
      <c r="B4596" s="254"/>
      <c r="C4596" s="10"/>
      <c r="D4596" s="255"/>
      <c r="F4596" s="255"/>
    </row>
    <row r="4597" spans="1:6" ht="15" x14ac:dyDescent="0.25">
      <c r="A4597" s="253"/>
      <c r="B4597" s="254"/>
      <c r="C4597" s="10"/>
      <c r="D4597" s="255"/>
      <c r="F4597" s="255"/>
    </row>
    <row r="4598" spans="1:6" ht="15" x14ac:dyDescent="0.25">
      <c r="A4598" s="253"/>
      <c r="B4598" s="254"/>
      <c r="C4598" s="10"/>
      <c r="D4598" s="255"/>
      <c r="F4598" s="255"/>
    </row>
    <row r="4599" spans="1:6" ht="15" x14ac:dyDescent="0.25">
      <c r="A4599" s="253"/>
      <c r="B4599" s="254"/>
      <c r="C4599" s="10"/>
      <c r="D4599" s="255"/>
      <c r="F4599" s="255"/>
    </row>
    <row r="4600" spans="1:6" ht="15" x14ac:dyDescent="0.25">
      <c r="A4600" s="253"/>
      <c r="B4600" s="254"/>
      <c r="C4600" s="10"/>
      <c r="D4600" s="255"/>
      <c r="F4600" s="255"/>
    </row>
    <row r="4601" spans="1:6" ht="15" x14ac:dyDescent="0.25">
      <c r="A4601" s="253"/>
      <c r="B4601" s="254"/>
      <c r="C4601" s="10"/>
      <c r="D4601" s="255"/>
      <c r="F4601" s="255"/>
    </row>
    <row r="4602" spans="1:6" ht="15" x14ac:dyDescent="0.25">
      <c r="A4602" s="253"/>
      <c r="B4602" s="254"/>
      <c r="C4602" s="10"/>
      <c r="D4602" s="255"/>
      <c r="F4602" s="255"/>
    </row>
    <row r="4603" spans="1:6" ht="15" x14ac:dyDescent="0.25">
      <c r="A4603" s="253"/>
      <c r="B4603" s="254"/>
      <c r="C4603" s="10"/>
      <c r="D4603" s="255"/>
      <c r="F4603" s="255"/>
    </row>
    <row r="4604" spans="1:6" ht="15" x14ac:dyDescent="0.25">
      <c r="A4604" s="253"/>
      <c r="B4604" s="254"/>
      <c r="C4604" s="10"/>
      <c r="D4604" s="255"/>
      <c r="F4604" s="255"/>
    </row>
    <row r="4605" spans="1:6" ht="15" x14ac:dyDescent="0.25">
      <c r="A4605" s="253"/>
      <c r="B4605" s="254"/>
      <c r="C4605" s="10"/>
      <c r="D4605" s="255"/>
      <c r="F4605" s="255"/>
    </row>
    <row r="4606" spans="1:6" ht="15" x14ac:dyDescent="0.25">
      <c r="A4606" s="253"/>
      <c r="B4606" s="254"/>
      <c r="C4606" s="10"/>
      <c r="D4606" s="255"/>
      <c r="F4606" s="255"/>
    </row>
    <row r="4607" spans="1:6" ht="15" x14ac:dyDescent="0.25">
      <c r="A4607" s="253"/>
      <c r="B4607" s="254"/>
      <c r="C4607" s="10"/>
      <c r="D4607" s="255"/>
      <c r="F4607" s="255"/>
    </row>
    <row r="4608" spans="1:6" ht="15" x14ac:dyDescent="0.25">
      <c r="A4608" s="253"/>
      <c r="B4608" s="254"/>
      <c r="C4608" s="10"/>
      <c r="D4608" s="255"/>
      <c r="F4608" s="255"/>
    </row>
    <row r="4609" spans="1:6" ht="15" x14ac:dyDescent="0.25">
      <c r="A4609" s="253"/>
      <c r="B4609" s="254"/>
      <c r="C4609" s="10"/>
      <c r="D4609" s="255"/>
      <c r="F4609" s="255"/>
    </row>
    <row r="4610" spans="1:6" ht="15" x14ac:dyDescent="0.25">
      <c r="A4610" s="253"/>
      <c r="B4610" s="254"/>
      <c r="C4610" s="10"/>
      <c r="D4610" s="255"/>
      <c r="F4610" s="255"/>
    </row>
    <row r="4611" spans="1:6" ht="15" x14ac:dyDescent="0.25">
      <c r="A4611" s="253"/>
      <c r="B4611" s="254"/>
      <c r="C4611" s="10"/>
      <c r="D4611" s="255"/>
      <c r="F4611" s="255"/>
    </row>
    <row r="4612" spans="1:6" ht="15" x14ac:dyDescent="0.25">
      <c r="A4612" s="253"/>
      <c r="B4612" s="254"/>
      <c r="C4612" s="10"/>
      <c r="D4612" s="255"/>
      <c r="F4612" s="255"/>
    </row>
    <row r="4613" spans="1:6" ht="15" x14ac:dyDescent="0.25">
      <c r="A4613" s="253"/>
      <c r="B4613" s="254"/>
      <c r="C4613" s="10"/>
      <c r="D4613" s="255"/>
      <c r="F4613" s="255"/>
    </row>
    <row r="4614" spans="1:6" ht="15" x14ac:dyDescent="0.25">
      <c r="A4614" s="253"/>
      <c r="B4614" s="254"/>
      <c r="C4614" s="10"/>
      <c r="D4614" s="255"/>
      <c r="F4614" s="255"/>
    </row>
    <row r="4615" spans="1:6" ht="15" x14ac:dyDescent="0.25">
      <c r="A4615" s="253"/>
      <c r="B4615" s="254"/>
      <c r="C4615" s="10"/>
      <c r="D4615" s="255"/>
      <c r="F4615" s="255"/>
    </row>
    <row r="4616" spans="1:6" ht="15" x14ac:dyDescent="0.25">
      <c r="A4616" s="253"/>
      <c r="B4616" s="254"/>
      <c r="C4616" s="10"/>
      <c r="D4616" s="255"/>
      <c r="F4616" s="255"/>
    </row>
    <row r="4617" spans="1:6" ht="15" x14ac:dyDescent="0.25">
      <c r="A4617" s="253"/>
      <c r="B4617" s="254"/>
      <c r="C4617" s="10"/>
      <c r="D4617" s="255"/>
      <c r="F4617" s="255"/>
    </row>
    <row r="4618" spans="1:6" ht="15" x14ac:dyDescent="0.25">
      <c r="A4618" s="253"/>
      <c r="B4618" s="254"/>
      <c r="C4618" s="10"/>
      <c r="D4618" s="255"/>
      <c r="F4618" s="255"/>
    </row>
    <row r="4619" spans="1:6" ht="15" x14ac:dyDescent="0.25">
      <c r="A4619" s="253"/>
      <c r="B4619" s="254"/>
      <c r="C4619" s="10"/>
      <c r="D4619" s="255"/>
      <c r="F4619" s="255"/>
    </row>
    <row r="4620" spans="1:6" ht="15" x14ac:dyDescent="0.25">
      <c r="A4620" s="253"/>
      <c r="B4620" s="254"/>
      <c r="C4620" s="10"/>
      <c r="D4620" s="255"/>
      <c r="F4620" s="255"/>
    </row>
    <row r="4621" spans="1:6" ht="15" x14ac:dyDescent="0.25">
      <c r="A4621" s="253"/>
      <c r="B4621" s="254"/>
      <c r="C4621" s="10"/>
      <c r="D4621" s="255"/>
      <c r="F4621" s="255"/>
    </row>
    <row r="4622" spans="1:6" ht="15" x14ac:dyDescent="0.25">
      <c r="A4622" s="253"/>
      <c r="B4622" s="254"/>
      <c r="C4622" s="10"/>
      <c r="D4622" s="255"/>
      <c r="F4622" s="255"/>
    </row>
    <row r="4623" spans="1:6" ht="15" x14ac:dyDescent="0.25">
      <c r="A4623" s="253"/>
      <c r="B4623" s="254"/>
      <c r="C4623" s="10"/>
      <c r="D4623" s="255"/>
      <c r="F4623" s="255"/>
    </row>
    <row r="4624" spans="1:6" ht="15" x14ac:dyDescent="0.25">
      <c r="A4624" s="253"/>
      <c r="B4624" s="254"/>
      <c r="C4624" s="10"/>
      <c r="D4624" s="255"/>
      <c r="F4624" s="255"/>
    </row>
    <row r="4625" spans="1:6" ht="15" x14ac:dyDescent="0.25">
      <c r="A4625" s="253"/>
      <c r="B4625" s="254"/>
      <c r="C4625" s="10"/>
      <c r="D4625" s="255"/>
      <c r="F4625" s="255"/>
    </row>
    <row r="4626" spans="1:6" ht="15" x14ac:dyDescent="0.25">
      <c r="A4626" s="253"/>
      <c r="B4626" s="254"/>
      <c r="C4626" s="10"/>
      <c r="D4626" s="255"/>
      <c r="F4626" s="255"/>
    </row>
    <row r="4627" spans="1:6" ht="15" x14ac:dyDescent="0.25">
      <c r="A4627" s="253"/>
      <c r="B4627" s="254"/>
      <c r="C4627" s="10"/>
      <c r="D4627" s="255"/>
      <c r="F4627" s="255"/>
    </row>
    <row r="4628" spans="1:6" ht="15" x14ac:dyDescent="0.25">
      <c r="A4628" s="253"/>
      <c r="B4628" s="254"/>
      <c r="C4628" s="10"/>
      <c r="D4628" s="255"/>
      <c r="F4628" s="255"/>
    </row>
    <row r="4629" spans="1:6" ht="15" x14ac:dyDescent="0.25">
      <c r="A4629" s="253"/>
      <c r="B4629" s="254"/>
      <c r="C4629" s="10"/>
      <c r="D4629" s="255"/>
      <c r="F4629" s="255"/>
    </row>
    <row r="4630" spans="1:6" ht="15" x14ac:dyDescent="0.25">
      <c r="A4630" s="253"/>
      <c r="B4630" s="254"/>
      <c r="C4630" s="10"/>
      <c r="D4630" s="255"/>
      <c r="F4630" s="255"/>
    </row>
    <row r="4631" spans="1:6" ht="15" x14ac:dyDescent="0.25">
      <c r="A4631" s="253"/>
      <c r="B4631" s="254"/>
      <c r="C4631" s="10"/>
      <c r="D4631" s="255"/>
      <c r="F4631" s="255"/>
    </row>
    <row r="4632" spans="1:6" ht="15" x14ac:dyDescent="0.25">
      <c r="A4632" s="253"/>
      <c r="B4632" s="254"/>
      <c r="C4632" s="10"/>
      <c r="D4632" s="255"/>
      <c r="F4632" s="255"/>
    </row>
    <row r="4633" spans="1:6" ht="15" x14ac:dyDescent="0.25">
      <c r="A4633" s="253"/>
      <c r="B4633" s="254"/>
      <c r="C4633" s="10"/>
      <c r="D4633" s="255"/>
      <c r="F4633" s="255"/>
    </row>
    <row r="4634" spans="1:6" ht="15" x14ac:dyDescent="0.25">
      <c r="A4634" s="253"/>
      <c r="B4634" s="254"/>
      <c r="C4634" s="10"/>
      <c r="D4634" s="255"/>
      <c r="F4634" s="255"/>
    </row>
    <row r="4635" spans="1:6" ht="15" x14ac:dyDescent="0.25">
      <c r="A4635" s="253"/>
      <c r="B4635" s="254"/>
      <c r="C4635" s="10"/>
      <c r="D4635" s="255"/>
      <c r="F4635" s="255"/>
    </row>
    <row r="4636" spans="1:6" ht="15" x14ac:dyDescent="0.25">
      <c r="A4636" s="253"/>
      <c r="B4636" s="254"/>
      <c r="C4636" s="10"/>
      <c r="D4636" s="255"/>
      <c r="F4636" s="255"/>
    </row>
    <row r="4637" spans="1:6" ht="15" x14ac:dyDescent="0.25">
      <c r="A4637" s="253"/>
      <c r="B4637" s="254"/>
      <c r="C4637" s="10"/>
      <c r="D4637" s="255"/>
      <c r="F4637" s="255"/>
    </row>
    <row r="4638" spans="1:6" ht="15" x14ac:dyDescent="0.25">
      <c r="A4638" s="253"/>
      <c r="B4638" s="254"/>
      <c r="C4638" s="10"/>
      <c r="D4638" s="255"/>
      <c r="F4638" s="255"/>
    </row>
    <row r="4639" spans="1:6" ht="15" x14ac:dyDescent="0.25">
      <c r="A4639" s="253"/>
      <c r="B4639" s="254"/>
      <c r="C4639" s="10"/>
      <c r="D4639" s="255"/>
      <c r="F4639" s="255"/>
    </row>
    <row r="4640" spans="1:6" ht="15" x14ac:dyDescent="0.25">
      <c r="A4640" s="253"/>
      <c r="B4640" s="254"/>
      <c r="C4640" s="10"/>
      <c r="D4640" s="255"/>
      <c r="F4640" s="255"/>
    </row>
    <row r="4641" spans="1:6" ht="15" x14ac:dyDescent="0.25">
      <c r="A4641" s="253"/>
      <c r="B4641" s="254"/>
      <c r="C4641" s="10"/>
      <c r="D4641" s="255"/>
      <c r="F4641" s="255"/>
    </row>
    <row r="4642" spans="1:6" ht="15" x14ac:dyDescent="0.25">
      <c r="A4642" s="253"/>
      <c r="B4642" s="254"/>
      <c r="C4642" s="10"/>
      <c r="D4642" s="255"/>
      <c r="F4642" s="255"/>
    </row>
    <row r="4643" spans="1:6" ht="15" x14ac:dyDescent="0.25">
      <c r="A4643" s="253"/>
      <c r="B4643" s="254"/>
      <c r="C4643" s="10"/>
      <c r="D4643" s="255"/>
      <c r="F4643" s="255"/>
    </row>
    <row r="4644" spans="1:6" ht="15" x14ac:dyDescent="0.25">
      <c r="A4644" s="253"/>
      <c r="B4644" s="254"/>
      <c r="C4644" s="10"/>
      <c r="D4644" s="255"/>
      <c r="F4644" s="255"/>
    </row>
    <row r="4645" spans="1:6" ht="15" x14ac:dyDescent="0.25">
      <c r="A4645" s="253"/>
      <c r="B4645" s="254"/>
      <c r="C4645" s="10"/>
      <c r="D4645" s="255"/>
      <c r="F4645" s="255"/>
    </row>
    <row r="4646" spans="1:6" ht="15" x14ac:dyDescent="0.25">
      <c r="A4646" s="253"/>
      <c r="B4646" s="254"/>
      <c r="C4646" s="10"/>
      <c r="D4646" s="255"/>
      <c r="F4646" s="255"/>
    </row>
    <row r="4647" spans="1:6" ht="15" x14ac:dyDescent="0.25">
      <c r="A4647" s="253"/>
      <c r="B4647" s="254"/>
      <c r="C4647" s="10"/>
      <c r="D4647" s="255"/>
      <c r="F4647" s="255"/>
    </row>
    <row r="4648" spans="1:6" ht="15" x14ac:dyDescent="0.25">
      <c r="A4648" s="253"/>
      <c r="B4648" s="254"/>
      <c r="C4648" s="10"/>
      <c r="D4648" s="255"/>
      <c r="F4648" s="255"/>
    </row>
    <row r="4649" spans="1:6" ht="15" x14ac:dyDescent="0.25">
      <c r="A4649" s="253"/>
      <c r="B4649" s="254"/>
      <c r="C4649" s="10"/>
      <c r="D4649" s="255"/>
      <c r="F4649" s="255"/>
    </row>
    <row r="4650" spans="1:6" ht="15" x14ac:dyDescent="0.25">
      <c r="A4650" s="253"/>
      <c r="B4650" s="254"/>
      <c r="C4650" s="10"/>
      <c r="D4650" s="255"/>
      <c r="F4650" s="255"/>
    </row>
    <row r="4651" spans="1:6" ht="15" x14ac:dyDescent="0.25">
      <c r="A4651" s="253"/>
      <c r="B4651" s="254"/>
      <c r="C4651" s="10"/>
      <c r="D4651" s="255"/>
      <c r="F4651" s="255"/>
    </row>
    <row r="4652" spans="1:6" ht="15" x14ac:dyDescent="0.25">
      <c r="A4652" s="253"/>
      <c r="B4652" s="254"/>
      <c r="C4652" s="10"/>
      <c r="D4652" s="255"/>
      <c r="F4652" s="255"/>
    </row>
    <row r="4653" spans="1:6" ht="15" x14ac:dyDescent="0.25">
      <c r="A4653" s="253"/>
      <c r="B4653" s="254"/>
      <c r="C4653" s="10"/>
      <c r="D4653" s="255"/>
      <c r="F4653" s="255"/>
    </row>
    <row r="4654" spans="1:6" ht="15" x14ac:dyDescent="0.25">
      <c r="A4654" s="253"/>
      <c r="B4654" s="254"/>
      <c r="C4654" s="10"/>
      <c r="D4654" s="255"/>
      <c r="F4654" s="255"/>
    </row>
    <row r="4655" spans="1:6" ht="15" x14ac:dyDescent="0.25">
      <c r="A4655" s="253"/>
      <c r="B4655" s="254"/>
      <c r="C4655" s="10"/>
      <c r="D4655" s="255"/>
      <c r="F4655" s="255"/>
    </row>
    <row r="4656" spans="1:6" ht="15" x14ac:dyDescent="0.25">
      <c r="A4656" s="253"/>
      <c r="B4656" s="254"/>
      <c r="C4656" s="10"/>
      <c r="D4656" s="255"/>
      <c r="F4656" s="255"/>
    </row>
    <row r="4657" spans="1:6" ht="15" x14ac:dyDescent="0.25">
      <c r="A4657" s="253"/>
      <c r="B4657" s="254"/>
      <c r="C4657" s="10"/>
      <c r="D4657" s="255"/>
      <c r="F4657" s="255"/>
    </row>
    <row r="4658" spans="1:6" ht="15" x14ac:dyDescent="0.25">
      <c r="A4658" s="253"/>
      <c r="B4658" s="254"/>
      <c r="C4658" s="10"/>
      <c r="D4658" s="255"/>
      <c r="F4658" s="255"/>
    </row>
    <row r="4659" spans="1:6" ht="15" x14ac:dyDescent="0.25">
      <c r="A4659" s="253"/>
      <c r="B4659" s="254"/>
      <c r="C4659" s="10"/>
      <c r="D4659" s="255"/>
      <c r="F4659" s="255"/>
    </row>
    <row r="4660" spans="1:6" ht="15" x14ac:dyDescent="0.25">
      <c r="A4660" s="253"/>
      <c r="B4660" s="254"/>
      <c r="C4660" s="10"/>
      <c r="D4660" s="255"/>
      <c r="F4660" s="255"/>
    </row>
    <row r="4661" spans="1:6" ht="15" x14ac:dyDescent="0.25">
      <c r="A4661" s="253"/>
      <c r="B4661" s="254"/>
      <c r="C4661" s="10"/>
      <c r="D4661" s="255"/>
      <c r="F4661" s="255"/>
    </row>
    <row r="4662" spans="1:6" ht="15" x14ac:dyDescent="0.25">
      <c r="A4662" s="253"/>
      <c r="B4662" s="254"/>
      <c r="C4662" s="10"/>
      <c r="D4662" s="255"/>
      <c r="F4662" s="255"/>
    </row>
    <row r="4663" spans="1:6" ht="15" x14ac:dyDescent="0.25">
      <c r="A4663" s="253"/>
      <c r="B4663" s="254"/>
      <c r="C4663" s="10"/>
      <c r="D4663" s="255"/>
      <c r="F4663" s="255"/>
    </row>
    <row r="4664" spans="1:6" ht="15" x14ac:dyDescent="0.25">
      <c r="A4664" s="253"/>
      <c r="B4664" s="254"/>
      <c r="C4664" s="10"/>
      <c r="D4664" s="255"/>
      <c r="F4664" s="255"/>
    </row>
    <row r="4665" spans="1:6" ht="15" x14ac:dyDescent="0.25">
      <c r="A4665" s="253"/>
      <c r="B4665" s="254"/>
      <c r="C4665" s="10"/>
      <c r="D4665" s="255"/>
      <c r="F4665" s="255"/>
    </row>
    <row r="4666" spans="1:6" ht="15" x14ac:dyDescent="0.25">
      <c r="A4666" s="253"/>
      <c r="B4666" s="254"/>
      <c r="C4666" s="10"/>
      <c r="D4666" s="255"/>
      <c r="F4666" s="255"/>
    </row>
    <row r="4667" spans="1:6" ht="15" x14ac:dyDescent="0.25">
      <c r="A4667" s="253"/>
      <c r="B4667" s="254"/>
      <c r="C4667" s="10"/>
      <c r="D4667" s="255"/>
      <c r="F4667" s="255"/>
    </row>
    <row r="4668" spans="1:6" ht="15" x14ac:dyDescent="0.25">
      <c r="A4668" s="253"/>
      <c r="B4668" s="254"/>
      <c r="C4668" s="10"/>
      <c r="D4668" s="255"/>
      <c r="F4668" s="255"/>
    </row>
    <row r="4669" spans="1:6" ht="15" x14ac:dyDescent="0.25">
      <c r="A4669" s="253"/>
      <c r="B4669" s="254"/>
      <c r="C4669" s="10"/>
      <c r="D4669" s="255"/>
      <c r="F4669" s="255"/>
    </row>
    <row r="4670" spans="1:6" ht="15" x14ac:dyDescent="0.25">
      <c r="A4670" s="253"/>
      <c r="B4670" s="254"/>
      <c r="C4670" s="10"/>
      <c r="D4670" s="255"/>
      <c r="F4670" s="255"/>
    </row>
    <row r="4671" spans="1:6" ht="15" x14ac:dyDescent="0.25">
      <c r="A4671" s="253"/>
      <c r="B4671" s="254"/>
      <c r="C4671" s="10"/>
      <c r="D4671" s="255"/>
      <c r="F4671" s="255"/>
    </row>
    <row r="4672" spans="1:6" ht="15" x14ac:dyDescent="0.25">
      <c r="A4672" s="253"/>
      <c r="B4672" s="254"/>
      <c r="C4672" s="10"/>
      <c r="D4672" s="255"/>
      <c r="F4672" s="255"/>
    </row>
    <row r="4673" spans="1:6" ht="15" x14ac:dyDescent="0.25">
      <c r="A4673" s="253"/>
      <c r="B4673" s="254"/>
      <c r="C4673" s="10"/>
      <c r="D4673" s="255"/>
      <c r="F4673" s="255"/>
    </row>
    <row r="4674" spans="1:6" ht="15" x14ac:dyDescent="0.25">
      <c r="A4674" s="253"/>
      <c r="B4674" s="254"/>
      <c r="C4674" s="10"/>
      <c r="D4674" s="255"/>
      <c r="F4674" s="255"/>
    </row>
    <row r="4675" spans="1:6" ht="15" x14ac:dyDescent="0.25">
      <c r="A4675" s="253"/>
      <c r="B4675" s="254"/>
      <c r="C4675" s="10"/>
      <c r="D4675" s="255"/>
      <c r="F4675" s="255"/>
    </row>
    <row r="4676" spans="1:6" ht="15" x14ac:dyDescent="0.25">
      <c r="A4676" s="253"/>
      <c r="B4676" s="254"/>
      <c r="C4676" s="10"/>
      <c r="D4676" s="255"/>
      <c r="F4676" s="255"/>
    </row>
    <row r="4677" spans="1:6" ht="15" x14ac:dyDescent="0.25">
      <c r="A4677" s="253"/>
      <c r="B4677" s="254"/>
      <c r="C4677" s="10"/>
      <c r="D4677" s="255"/>
      <c r="F4677" s="255"/>
    </row>
    <row r="4678" spans="1:6" ht="15" x14ac:dyDescent="0.25">
      <c r="A4678" s="253"/>
      <c r="B4678" s="254"/>
      <c r="C4678" s="10"/>
      <c r="D4678" s="255"/>
      <c r="F4678" s="255"/>
    </row>
    <row r="4679" spans="1:6" ht="15" x14ac:dyDescent="0.25">
      <c r="A4679" s="253"/>
      <c r="B4679" s="254"/>
      <c r="C4679" s="10"/>
      <c r="D4679" s="255"/>
      <c r="F4679" s="255"/>
    </row>
    <row r="4680" spans="1:6" ht="15" x14ac:dyDescent="0.25">
      <c r="A4680" s="253"/>
      <c r="B4680" s="254"/>
      <c r="C4680" s="10"/>
      <c r="D4680" s="255"/>
      <c r="F4680" s="255"/>
    </row>
    <row r="4681" spans="1:6" ht="15" x14ac:dyDescent="0.25">
      <c r="A4681" s="253"/>
      <c r="B4681" s="254"/>
      <c r="C4681" s="10"/>
      <c r="D4681" s="255"/>
      <c r="F4681" s="255"/>
    </row>
    <row r="4682" spans="1:6" ht="15" x14ac:dyDescent="0.25">
      <c r="A4682" s="253"/>
      <c r="B4682" s="254"/>
      <c r="C4682" s="10"/>
      <c r="D4682" s="255"/>
      <c r="F4682" s="255"/>
    </row>
    <row r="4683" spans="1:6" ht="15" x14ac:dyDescent="0.25">
      <c r="A4683" s="253"/>
      <c r="B4683" s="254"/>
      <c r="C4683" s="10"/>
      <c r="D4683" s="255"/>
      <c r="F4683" s="255"/>
    </row>
    <row r="4684" spans="1:6" ht="15" x14ac:dyDescent="0.25">
      <c r="A4684" s="253"/>
      <c r="B4684" s="254"/>
      <c r="C4684" s="10"/>
      <c r="D4684" s="255"/>
      <c r="F4684" s="255"/>
    </row>
    <row r="4685" spans="1:6" ht="15" x14ac:dyDescent="0.25">
      <c r="A4685" s="253"/>
      <c r="B4685" s="254"/>
      <c r="C4685" s="10"/>
      <c r="D4685" s="255"/>
      <c r="F4685" s="255"/>
    </row>
    <row r="4686" spans="1:6" ht="15" x14ac:dyDescent="0.25">
      <c r="A4686" s="253"/>
      <c r="B4686" s="254"/>
      <c r="C4686" s="10"/>
      <c r="D4686" s="255"/>
      <c r="F4686" s="255"/>
    </row>
    <row r="4687" spans="1:6" ht="15" x14ac:dyDescent="0.25">
      <c r="A4687" s="253"/>
      <c r="B4687" s="254"/>
      <c r="C4687" s="10"/>
      <c r="D4687" s="255"/>
      <c r="F4687" s="255"/>
    </row>
    <row r="4688" spans="1:6" ht="15" x14ac:dyDescent="0.25">
      <c r="A4688" s="253"/>
      <c r="B4688" s="254"/>
      <c r="C4688" s="10"/>
      <c r="D4688" s="255"/>
      <c r="F4688" s="255"/>
    </row>
    <row r="4689" spans="1:6" ht="15" x14ac:dyDescent="0.25">
      <c r="A4689" s="253"/>
      <c r="B4689" s="254"/>
      <c r="C4689" s="10"/>
      <c r="D4689" s="255"/>
      <c r="F4689" s="255"/>
    </row>
    <row r="4690" spans="1:6" ht="15" x14ac:dyDescent="0.25">
      <c r="A4690" s="253"/>
      <c r="B4690" s="254"/>
      <c r="C4690" s="10"/>
      <c r="D4690" s="255"/>
      <c r="F4690" s="255"/>
    </row>
    <row r="4691" spans="1:6" ht="15" x14ac:dyDescent="0.25">
      <c r="A4691" s="253"/>
      <c r="B4691" s="254"/>
      <c r="C4691" s="10"/>
      <c r="D4691" s="255"/>
      <c r="F4691" s="255"/>
    </row>
    <row r="4692" spans="1:6" ht="15" x14ac:dyDescent="0.25">
      <c r="A4692" s="253"/>
      <c r="B4692" s="254"/>
      <c r="C4692" s="10"/>
      <c r="D4692" s="255"/>
      <c r="F4692" s="255"/>
    </row>
    <row r="4693" spans="1:6" ht="15" x14ac:dyDescent="0.25">
      <c r="A4693" s="253"/>
      <c r="B4693" s="254"/>
      <c r="C4693" s="10"/>
      <c r="D4693" s="255"/>
      <c r="F4693" s="255"/>
    </row>
    <row r="4694" spans="1:6" ht="15" x14ac:dyDescent="0.25">
      <c r="A4694" s="253"/>
      <c r="B4694" s="254"/>
      <c r="C4694" s="10"/>
      <c r="D4694" s="255"/>
      <c r="F4694" s="255"/>
    </row>
    <row r="4695" spans="1:6" ht="15" x14ac:dyDescent="0.25">
      <c r="A4695" s="253"/>
      <c r="B4695" s="254"/>
      <c r="C4695" s="10"/>
      <c r="D4695" s="255"/>
      <c r="F4695" s="255"/>
    </row>
    <row r="4696" spans="1:6" ht="15" x14ac:dyDescent="0.25">
      <c r="A4696" s="253"/>
      <c r="B4696" s="254"/>
      <c r="C4696" s="10"/>
      <c r="D4696" s="255"/>
      <c r="F4696" s="255"/>
    </row>
    <row r="4697" spans="1:6" ht="15" x14ac:dyDescent="0.25">
      <c r="A4697" s="253"/>
      <c r="B4697" s="254"/>
      <c r="C4697" s="10"/>
      <c r="D4697" s="255"/>
      <c r="F4697" s="255"/>
    </row>
    <row r="4698" spans="1:6" ht="15" x14ac:dyDescent="0.25">
      <c r="A4698" s="253"/>
      <c r="B4698" s="254"/>
      <c r="C4698" s="10"/>
      <c r="D4698" s="255"/>
      <c r="F4698" s="255"/>
    </row>
    <row r="4699" spans="1:6" ht="15" x14ac:dyDescent="0.25">
      <c r="A4699" s="253"/>
      <c r="B4699" s="254"/>
      <c r="C4699" s="10"/>
      <c r="D4699" s="255"/>
      <c r="F4699" s="255"/>
    </row>
    <row r="4700" spans="1:6" ht="15" x14ac:dyDescent="0.25">
      <c r="A4700" s="253"/>
      <c r="B4700" s="254"/>
      <c r="C4700" s="10"/>
      <c r="D4700" s="255"/>
      <c r="F4700" s="255"/>
    </row>
    <row r="4701" spans="1:6" ht="15" x14ac:dyDescent="0.25">
      <c r="A4701" s="253"/>
      <c r="B4701" s="254"/>
      <c r="C4701" s="10"/>
      <c r="D4701" s="255"/>
      <c r="F4701" s="255"/>
    </row>
    <row r="4702" spans="1:6" ht="15" x14ac:dyDescent="0.25">
      <c r="A4702" s="253"/>
      <c r="B4702" s="254"/>
      <c r="C4702" s="10"/>
      <c r="D4702" s="255"/>
      <c r="F4702" s="255"/>
    </row>
    <row r="4703" spans="1:6" ht="15" x14ac:dyDescent="0.25">
      <c r="A4703" s="253"/>
      <c r="B4703" s="254"/>
      <c r="C4703" s="10"/>
      <c r="D4703" s="255"/>
      <c r="F4703" s="255"/>
    </row>
    <row r="4704" spans="1:6" ht="15" x14ac:dyDescent="0.25">
      <c r="A4704" s="253"/>
      <c r="B4704" s="254"/>
      <c r="C4704" s="10"/>
      <c r="D4704" s="255"/>
      <c r="F4704" s="255"/>
    </row>
    <row r="4705" spans="1:6" ht="15" x14ac:dyDescent="0.25">
      <c r="A4705" s="253"/>
      <c r="B4705" s="254"/>
      <c r="C4705" s="10"/>
      <c r="D4705" s="255"/>
      <c r="F4705" s="255"/>
    </row>
    <row r="4706" spans="1:6" ht="15" x14ac:dyDescent="0.25">
      <c r="A4706" s="253"/>
      <c r="B4706" s="254"/>
      <c r="C4706" s="10"/>
      <c r="D4706" s="255"/>
      <c r="F4706" s="255"/>
    </row>
    <row r="4707" spans="1:6" ht="15" x14ac:dyDescent="0.25">
      <c r="A4707" s="253"/>
      <c r="B4707" s="254"/>
      <c r="C4707" s="10"/>
      <c r="D4707" s="255"/>
      <c r="F4707" s="255"/>
    </row>
    <row r="4708" spans="1:6" ht="15" x14ac:dyDescent="0.25">
      <c r="A4708" s="253"/>
      <c r="B4708" s="254"/>
      <c r="C4708" s="10"/>
      <c r="D4708" s="255"/>
      <c r="F4708" s="255"/>
    </row>
    <row r="4709" spans="1:6" ht="15" x14ac:dyDescent="0.25">
      <c r="A4709" s="253"/>
      <c r="B4709" s="254"/>
      <c r="C4709" s="10"/>
      <c r="D4709" s="255"/>
      <c r="F4709" s="255"/>
    </row>
    <row r="4710" spans="1:6" ht="15" x14ac:dyDescent="0.25">
      <c r="A4710" s="253"/>
      <c r="B4710" s="254"/>
      <c r="C4710" s="10"/>
      <c r="D4710" s="255"/>
      <c r="F4710" s="255"/>
    </row>
    <row r="4711" spans="1:6" ht="15" x14ac:dyDescent="0.25">
      <c r="A4711" s="253"/>
      <c r="B4711" s="254"/>
      <c r="C4711" s="10"/>
      <c r="D4711" s="255"/>
      <c r="F4711" s="255"/>
    </row>
    <row r="4712" spans="1:6" ht="15" x14ac:dyDescent="0.25">
      <c r="A4712" s="253"/>
      <c r="B4712" s="254"/>
      <c r="C4712" s="10"/>
      <c r="D4712" s="255"/>
      <c r="F4712" s="255"/>
    </row>
    <row r="4713" spans="1:6" ht="15" x14ac:dyDescent="0.25">
      <c r="A4713" s="253"/>
      <c r="B4713" s="254"/>
      <c r="C4713" s="10"/>
      <c r="D4713" s="255"/>
      <c r="F4713" s="255"/>
    </row>
    <row r="4714" spans="1:6" ht="15" x14ac:dyDescent="0.25">
      <c r="A4714" s="253"/>
      <c r="B4714" s="254"/>
      <c r="C4714" s="10"/>
      <c r="D4714" s="255"/>
      <c r="F4714" s="255"/>
    </row>
    <row r="4715" spans="1:6" ht="15" x14ac:dyDescent="0.25">
      <c r="A4715" s="253"/>
      <c r="B4715" s="254"/>
      <c r="C4715" s="10"/>
      <c r="D4715" s="255"/>
      <c r="F4715" s="255"/>
    </row>
    <row r="4716" spans="1:6" ht="15" x14ac:dyDescent="0.25">
      <c r="A4716" s="253"/>
      <c r="B4716" s="254"/>
      <c r="C4716" s="10"/>
      <c r="D4716" s="255"/>
      <c r="F4716" s="255"/>
    </row>
    <row r="4717" spans="1:6" ht="15" x14ac:dyDescent="0.25">
      <c r="A4717" s="253"/>
      <c r="B4717" s="254"/>
      <c r="C4717" s="10"/>
      <c r="D4717" s="255"/>
      <c r="F4717" s="255"/>
    </row>
    <row r="4718" spans="1:6" ht="15" x14ac:dyDescent="0.25">
      <c r="A4718" s="253"/>
      <c r="B4718" s="254"/>
      <c r="C4718" s="10"/>
      <c r="D4718" s="255"/>
      <c r="F4718" s="255"/>
    </row>
    <row r="4719" spans="1:6" ht="15" x14ac:dyDescent="0.25">
      <c r="A4719" s="253"/>
      <c r="B4719" s="254"/>
      <c r="C4719" s="10"/>
      <c r="D4719" s="255"/>
      <c r="F4719" s="255"/>
    </row>
    <row r="4720" spans="1:6" ht="15" x14ac:dyDescent="0.25">
      <c r="A4720" s="253"/>
      <c r="B4720" s="254"/>
      <c r="C4720" s="10"/>
      <c r="D4720" s="255"/>
      <c r="F4720" s="255"/>
    </row>
    <row r="4721" spans="1:6" ht="15" x14ac:dyDescent="0.25">
      <c r="A4721" s="253"/>
      <c r="B4721" s="254"/>
      <c r="C4721" s="10"/>
      <c r="D4721" s="255"/>
      <c r="F4721" s="255"/>
    </row>
    <row r="4722" spans="1:6" ht="15" x14ac:dyDescent="0.25">
      <c r="A4722" s="253"/>
      <c r="B4722" s="254"/>
      <c r="C4722" s="10"/>
      <c r="D4722" s="255"/>
      <c r="F4722" s="255"/>
    </row>
    <row r="4723" spans="1:6" ht="15" x14ac:dyDescent="0.25">
      <c r="A4723" s="253"/>
      <c r="B4723" s="254"/>
      <c r="C4723" s="10"/>
      <c r="D4723" s="255"/>
      <c r="F4723" s="255"/>
    </row>
    <row r="4724" spans="1:6" ht="15" x14ac:dyDescent="0.25">
      <c r="A4724" s="253"/>
      <c r="B4724" s="254"/>
      <c r="C4724" s="10"/>
      <c r="D4724" s="255"/>
      <c r="F4724" s="255"/>
    </row>
    <row r="4725" spans="1:6" ht="15" x14ac:dyDescent="0.25">
      <c r="A4725" s="253"/>
      <c r="B4725" s="254"/>
      <c r="C4725" s="10"/>
      <c r="D4725" s="255"/>
      <c r="F4725" s="255"/>
    </row>
    <row r="4726" spans="1:6" ht="15" x14ac:dyDescent="0.25">
      <c r="A4726" s="253"/>
      <c r="B4726" s="254"/>
      <c r="C4726" s="10"/>
      <c r="D4726" s="255"/>
      <c r="F4726" s="255"/>
    </row>
    <row r="4727" spans="1:6" ht="15" x14ac:dyDescent="0.25">
      <c r="A4727" s="253"/>
      <c r="B4727" s="254"/>
      <c r="C4727" s="10"/>
      <c r="D4727" s="255"/>
      <c r="F4727" s="255"/>
    </row>
    <row r="4728" spans="1:6" ht="15" x14ac:dyDescent="0.25">
      <c r="A4728" s="253"/>
      <c r="B4728" s="254"/>
      <c r="C4728" s="10"/>
      <c r="D4728" s="255"/>
      <c r="F4728" s="255"/>
    </row>
    <row r="4729" spans="1:6" ht="15" x14ac:dyDescent="0.25">
      <c r="A4729" s="253"/>
      <c r="B4729" s="254"/>
      <c r="C4729" s="10"/>
      <c r="D4729" s="255"/>
      <c r="F4729" s="255"/>
    </row>
    <row r="4730" spans="1:6" ht="15" x14ac:dyDescent="0.25">
      <c r="A4730" s="253"/>
      <c r="B4730" s="254"/>
      <c r="C4730" s="10"/>
      <c r="D4730" s="255"/>
      <c r="F4730" s="255"/>
    </row>
    <row r="4731" spans="1:6" ht="15" x14ac:dyDescent="0.25">
      <c r="A4731" s="253"/>
      <c r="B4731" s="254"/>
      <c r="C4731" s="10"/>
      <c r="D4731" s="255"/>
      <c r="F4731" s="255"/>
    </row>
    <row r="4732" spans="1:6" ht="15" x14ac:dyDescent="0.25">
      <c r="A4732" s="253"/>
      <c r="B4732" s="254"/>
      <c r="C4732" s="10"/>
      <c r="D4732" s="255"/>
      <c r="F4732" s="255"/>
    </row>
    <row r="4733" spans="1:6" ht="15" x14ac:dyDescent="0.25">
      <c r="A4733" s="253"/>
      <c r="B4733" s="254"/>
      <c r="C4733" s="10"/>
      <c r="D4733" s="255"/>
      <c r="F4733" s="255"/>
    </row>
    <row r="4734" spans="1:6" ht="15" x14ac:dyDescent="0.25">
      <c r="A4734" s="253"/>
      <c r="B4734" s="254"/>
      <c r="C4734" s="10"/>
      <c r="D4734" s="255"/>
      <c r="F4734" s="255"/>
    </row>
    <row r="4735" spans="1:6" ht="15" x14ac:dyDescent="0.25">
      <c r="A4735" s="253"/>
      <c r="B4735" s="254"/>
      <c r="C4735" s="10"/>
      <c r="D4735" s="255"/>
      <c r="F4735" s="255"/>
    </row>
    <row r="4736" spans="1:6" ht="15" x14ac:dyDescent="0.25">
      <c r="A4736" s="253"/>
      <c r="B4736" s="254"/>
      <c r="C4736" s="10"/>
      <c r="D4736" s="255"/>
      <c r="F4736" s="255"/>
    </row>
    <row r="4737" spans="1:6" ht="15" x14ac:dyDescent="0.25">
      <c r="A4737" s="253"/>
      <c r="B4737" s="254"/>
      <c r="C4737" s="10"/>
      <c r="D4737" s="255"/>
      <c r="F4737" s="255"/>
    </row>
    <row r="4738" spans="1:6" ht="15" x14ac:dyDescent="0.25">
      <c r="A4738" s="253"/>
      <c r="B4738" s="254"/>
      <c r="C4738" s="10"/>
      <c r="D4738" s="255"/>
      <c r="F4738" s="255"/>
    </row>
    <row r="4739" spans="1:6" ht="15" x14ac:dyDescent="0.25">
      <c r="A4739" s="253"/>
      <c r="B4739" s="254"/>
      <c r="C4739" s="10"/>
      <c r="D4739" s="255"/>
      <c r="F4739" s="255"/>
    </row>
    <row r="4740" spans="1:6" ht="15" x14ac:dyDescent="0.25">
      <c r="A4740" s="253"/>
      <c r="B4740" s="254"/>
      <c r="C4740" s="10"/>
      <c r="D4740" s="255"/>
      <c r="F4740" s="255"/>
    </row>
    <row r="4741" spans="1:6" ht="15" x14ac:dyDescent="0.25">
      <c r="A4741" s="253"/>
      <c r="B4741" s="254"/>
      <c r="C4741" s="10"/>
      <c r="D4741" s="255"/>
      <c r="F4741" s="255"/>
    </row>
    <row r="4742" spans="1:6" ht="15" x14ac:dyDescent="0.25">
      <c r="A4742" s="253"/>
      <c r="B4742" s="254"/>
      <c r="C4742" s="10"/>
      <c r="D4742" s="255"/>
      <c r="F4742" s="255"/>
    </row>
    <row r="4743" spans="1:6" ht="15" x14ac:dyDescent="0.25">
      <c r="A4743" s="253"/>
      <c r="B4743" s="254"/>
      <c r="C4743" s="10"/>
      <c r="D4743" s="255"/>
      <c r="F4743" s="255"/>
    </row>
    <row r="4744" spans="1:6" ht="15" x14ac:dyDescent="0.25">
      <c r="A4744" s="253"/>
      <c r="B4744" s="254"/>
      <c r="C4744" s="10"/>
      <c r="D4744" s="255"/>
      <c r="F4744" s="255"/>
    </row>
    <row r="4745" spans="1:6" ht="15" x14ac:dyDescent="0.25">
      <c r="A4745" s="253"/>
      <c r="B4745" s="254"/>
      <c r="C4745" s="10"/>
      <c r="D4745" s="255"/>
      <c r="F4745" s="255"/>
    </row>
    <row r="4746" spans="1:6" ht="15" x14ac:dyDescent="0.25">
      <c r="A4746" s="253"/>
      <c r="B4746" s="254"/>
      <c r="C4746" s="10"/>
      <c r="D4746" s="255"/>
      <c r="F4746" s="255"/>
    </row>
    <row r="4747" spans="1:6" ht="15" x14ac:dyDescent="0.25">
      <c r="A4747" s="253"/>
      <c r="B4747" s="254"/>
      <c r="C4747" s="10"/>
      <c r="D4747" s="255"/>
      <c r="F4747" s="255"/>
    </row>
    <row r="4748" spans="1:6" ht="15" x14ac:dyDescent="0.25">
      <c r="A4748" s="253"/>
      <c r="B4748" s="254"/>
      <c r="C4748" s="10"/>
      <c r="D4748" s="255"/>
      <c r="F4748" s="255"/>
    </row>
    <row r="4749" spans="1:6" ht="15" x14ac:dyDescent="0.25">
      <c r="A4749" s="253"/>
      <c r="B4749" s="254"/>
      <c r="C4749" s="10"/>
      <c r="D4749" s="255"/>
      <c r="F4749" s="255"/>
    </row>
    <row r="4750" spans="1:6" ht="15" x14ac:dyDescent="0.25">
      <c r="A4750" s="253"/>
      <c r="B4750" s="254"/>
      <c r="C4750" s="10"/>
      <c r="D4750" s="255"/>
      <c r="F4750" s="255"/>
    </row>
    <row r="4751" spans="1:6" ht="15" x14ac:dyDescent="0.25">
      <c r="A4751" s="253"/>
      <c r="B4751" s="254"/>
      <c r="C4751" s="10"/>
      <c r="D4751" s="255"/>
      <c r="F4751" s="255"/>
    </row>
    <row r="4752" spans="1:6" ht="15" x14ac:dyDescent="0.25">
      <c r="A4752" s="253"/>
      <c r="B4752" s="254"/>
      <c r="C4752" s="10"/>
      <c r="D4752" s="255"/>
      <c r="F4752" s="255"/>
    </row>
    <row r="4753" spans="1:6" ht="15" x14ac:dyDescent="0.25">
      <c r="A4753" s="253"/>
      <c r="B4753" s="254"/>
      <c r="C4753" s="10"/>
      <c r="D4753" s="255"/>
      <c r="F4753" s="255"/>
    </row>
    <row r="4754" spans="1:6" ht="15" x14ac:dyDescent="0.25">
      <c r="A4754" s="253"/>
      <c r="B4754" s="254"/>
      <c r="C4754" s="10"/>
      <c r="D4754" s="255"/>
      <c r="F4754" s="255"/>
    </row>
    <row r="4755" spans="1:6" ht="15" x14ac:dyDescent="0.25">
      <c r="A4755" s="253"/>
      <c r="B4755" s="254"/>
      <c r="C4755" s="10"/>
      <c r="D4755" s="255"/>
      <c r="F4755" s="255"/>
    </row>
    <row r="4756" spans="1:6" ht="15" x14ac:dyDescent="0.25">
      <c r="A4756" s="253"/>
      <c r="B4756" s="254"/>
      <c r="C4756" s="10"/>
      <c r="D4756" s="255"/>
      <c r="F4756" s="255"/>
    </row>
    <row r="4757" spans="1:6" ht="15" x14ac:dyDescent="0.25">
      <c r="A4757" s="253"/>
      <c r="B4757" s="254"/>
      <c r="C4757" s="10"/>
      <c r="D4757" s="255"/>
      <c r="F4757" s="255"/>
    </row>
    <row r="4758" spans="1:6" ht="15" x14ac:dyDescent="0.25">
      <c r="A4758" s="253"/>
      <c r="B4758" s="254"/>
      <c r="C4758" s="10"/>
      <c r="D4758" s="255"/>
      <c r="F4758" s="255"/>
    </row>
    <row r="4759" spans="1:6" ht="15" x14ac:dyDescent="0.25">
      <c r="A4759" s="253"/>
      <c r="B4759" s="254"/>
      <c r="C4759" s="10"/>
      <c r="D4759" s="255"/>
      <c r="F4759" s="255"/>
    </row>
    <row r="4760" spans="1:6" ht="15" x14ac:dyDescent="0.25">
      <c r="A4760" s="253"/>
      <c r="B4760" s="254"/>
      <c r="C4760" s="10"/>
      <c r="D4760" s="255"/>
      <c r="F4760" s="255"/>
    </row>
    <row r="4761" spans="1:6" ht="15" x14ac:dyDescent="0.25">
      <c r="A4761" s="253"/>
      <c r="B4761" s="254"/>
      <c r="C4761" s="10"/>
      <c r="D4761" s="255"/>
      <c r="F4761" s="255"/>
    </row>
    <row r="4762" spans="1:6" ht="15" x14ac:dyDescent="0.25">
      <c r="A4762" s="253"/>
      <c r="B4762" s="254"/>
      <c r="C4762" s="10"/>
      <c r="D4762" s="255"/>
      <c r="F4762" s="255"/>
    </row>
    <row r="4763" spans="1:6" ht="15" x14ac:dyDescent="0.25">
      <c r="A4763" s="253"/>
      <c r="B4763" s="254"/>
      <c r="C4763" s="10"/>
      <c r="D4763" s="255"/>
      <c r="F4763" s="255"/>
    </row>
    <row r="4764" spans="1:6" ht="15" x14ac:dyDescent="0.25">
      <c r="A4764" s="253"/>
      <c r="B4764" s="254"/>
      <c r="C4764" s="10"/>
      <c r="D4764" s="255"/>
      <c r="F4764" s="255"/>
    </row>
    <row r="4765" spans="1:6" ht="15" x14ac:dyDescent="0.25">
      <c r="A4765" s="253"/>
      <c r="B4765" s="254"/>
      <c r="C4765" s="10"/>
      <c r="D4765" s="255"/>
      <c r="F4765" s="255"/>
    </row>
    <row r="4766" spans="1:6" ht="15" x14ac:dyDescent="0.25">
      <c r="A4766" s="253"/>
      <c r="B4766" s="254"/>
      <c r="C4766" s="10"/>
      <c r="D4766" s="255"/>
      <c r="F4766" s="255"/>
    </row>
    <row r="4767" spans="1:6" ht="15" x14ac:dyDescent="0.25">
      <c r="A4767" s="253"/>
      <c r="B4767" s="254"/>
      <c r="C4767" s="10"/>
      <c r="D4767" s="255"/>
      <c r="F4767" s="255"/>
    </row>
    <row r="4768" spans="1:6" ht="15" x14ac:dyDescent="0.25">
      <c r="A4768" s="253"/>
      <c r="B4768" s="254"/>
      <c r="C4768" s="10"/>
      <c r="D4768" s="255"/>
      <c r="F4768" s="255"/>
    </row>
    <row r="4769" spans="1:6" ht="15" x14ac:dyDescent="0.25">
      <c r="A4769" s="253"/>
      <c r="B4769" s="254"/>
      <c r="C4769" s="10"/>
      <c r="D4769" s="255"/>
      <c r="F4769" s="255"/>
    </row>
    <row r="4770" spans="1:6" ht="15" x14ac:dyDescent="0.25">
      <c r="A4770" s="253"/>
      <c r="B4770" s="254"/>
      <c r="C4770" s="10"/>
      <c r="D4770" s="255"/>
      <c r="F4770" s="255"/>
    </row>
    <row r="4771" spans="1:6" ht="15" x14ac:dyDescent="0.25">
      <c r="A4771" s="253"/>
      <c r="B4771" s="254"/>
      <c r="C4771" s="10"/>
      <c r="D4771" s="255"/>
      <c r="F4771" s="255"/>
    </row>
    <row r="4772" spans="1:6" ht="15" x14ac:dyDescent="0.25">
      <c r="A4772" s="253"/>
      <c r="B4772" s="254"/>
      <c r="C4772" s="10"/>
      <c r="D4772" s="255"/>
      <c r="F4772" s="255"/>
    </row>
    <row r="4773" spans="1:6" ht="15" x14ac:dyDescent="0.25">
      <c r="A4773" s="253"/>
      <c r="B4773" s="254"/>
      <c r="C4773" s="10"/>
      <c r="D4773" s="255"/>
      <c r="F4773" s="255"/>
    </row>
    <row r="4774" spans="1:6" ht="15" x14ac:dyDescent="0.25">
      <c r="A4774" s="253"/>
      <c r="B4774" s="254"/>
      <c r="C4774" s="10"/>
      <c r="D4774" s="255"/>
      <c r="F4774" s="255"/>
    </row>
    <row r="4775" spans="1:6" ht="15" x14ac:dyDescent="0.25">
      <c r="A4775" s="253"/>
      <c r="B4775" s="254"/>
      <c r="C4775" s="10"/>
      <c r="D4775" s="255"/>
      <c r="F4775" s="255"/>
    </row>
    <row r="4776" spans="1:6" ht="15" x14ac:dyDescent="0.25">
      <c r="A4776" s="253"/>
      <c r="B4776" s="254"/>
      <c r="C4776" s="10"/>
      <c r="D4776" s="255"/>
      <c r="F4776" s="255"/>
    </row>
    <row r="4777" spans="1:6" ht="15" x14ac:dyDescent="0.25">
      <c r="A4777" s="253"/>
      <c r="B4777" s="254"/>
      <c r="C4777" s="10"/>
      <c r="D4777" s="255"/>
      <c r="F4777" s="255"/>
    </row>
    <row r="4778" spans="1:6" ht="15" x14ac:dyDescent="0.25">
      <c r="A4778" s="253"/>
      <c r="B4778" s="254"/>
      <c r="C4778" s="10"/>
      <c r="D4778" s="255"/>
      <c r="F4778" s="255"/>
    </row>
    <row r="4779" spans="1:6" ht="15" x14ac:dyDescent="0.25">
      <c r="A4779" s="253"/>
      <c r="B4779" s="254"/>
      <c r="C4779" s="10"/>
      <c r="D4779" s="255"/>
      <c r="F4779" s="255"/>
    </row>
    <row r="4780" spans="1:6" ht="15" x14ac:dyDescent="0.25">
      <c r="A4780" s="253"/>
      <c r="B4780" s="254"/>
      <c r="C4780" s="10"/>
      <c r="D4780" s="255"/>
      <c r="F4780" s="255"/>
    </row>
    <row r="4781" spans="1:6" ht="15" x14ac:dyDescent="0.25">
      <c r="A4781" s="253"/>
      <c r="B4781" s="254"/>
      <c r="C4781" s="10"/>
      <c r="D4781" s="255"/>
      <c r="F4781" s="255"/>
    </row>
    <row r="4782" spans="1:6" ht="15" x14ac:dyDescent="0.25">
      <c r="A4782" s="253"/>
      <c r="B4782" s="254"/>
      <c r="C4782" s="10"/>
      <c r="D4782" s="255"/>
      <c r="F4782" s="255"/>
    </row>
    <row r="4783" spans="1:6" ht="15" x14ac:dyDescent="0.25">
      <c r="A4783" s="253"/>
      <c r="B4783" s="254"/>
      <c r="C4783" s="10"/>
      <c r="D4783" s="255"/>
      <c r="F4783" s="255"/>
    </row>
    <row r="4784" spans="1:6" ht="15" x14ac:dyDescent="0.25">
      <c r="A4784" s="253"/>
      <c r="B4784" s="254"/>
      <c r="C4784" s="10"/>
      <c r="D4784" s="255"/>
      <c r="F4784" s="255"/>
    </row>
    <row r="4785" spans="1:6" ht="15" x14ac:dyDescent="0.25">
      <c r="A4785" s="253"/>
      <c r="B4785" s="254"/>
      <c r="C4785" s="10"/>
      <c r="D4785" s="255"/>
      <c r="F4785" s="255"/>
    </row>
    <row r="4786" spans="1:6" ht="15" x14ac:dyDescent="0.25">
      <c r="A4786" s="253"/>
      <c r="B4786" s="254"/>
      <c r="C4786" s="10"/>
      <c r="D4786" s="255"/>
      <c r="F4786" s="255"/>
    </row>
    <row r="4787" spans="1:6" ht="15" x14ac:dyDescent="0.25">
      <c r="A4787" s="253"/>
      <c r="B4787" s="254"/>
      <c r="C4787" s="10"/>
      <c r="D4787" s="255"/>
      <c r="F4787" s="255"/>
    </row>
    <row r="4788" spans="1:6" ht="15" x14ac:dyDescent="0.25">
      <c r="A4788" s="253"/>
      <c r="B4788" s="254"/>
      <c r="C4788" s="10"/>
      <c r="D4788" s="255"/>
      <c r="F4788" s="255"/>
    </row>
    <row r="4789" spans="1:6" ht="15" x14ac:dyDescent="0.25">
      <c r="A4789" s="253"/>
      <c r="B4789" s="254"/>
      <c r="C4789" s="10"/>
      <c r="D4789" s="255"/>
      <c r="F4789" s="255"/>
    </row>
    <row r="4790" spans="1:6" ht="15" x14ac:dyDescent="0.25">
      <c r="A4790" s="253"/>
      <c r="B4790" s="254"/>
      <c r="C4790" s="10"/>
      <c r="D4790" s="255"/>
      <c r="F4790" s="255"/>
    </row>
    <row r="4791" spans="1:6" ht="15" x14ac:dyDescent="0.25">
      <c r="A4791" s="253"/>
      <c r="B4791" s="254"/>
      <c r="C4791" s="10"/>
      <c r="D4791" s="255"/>
      <c r="F4791" s="255"/>
    </row>
    <row r="4792" spans="1:6" ht="15" x14ac:dyDescent="0.25">
      <c r="A4792" s="253"/>
      <c r="B4792" s="254"/>
      <c r="C4792" s="10"/>
      <c r="D4792" s="255"/>
      <c r="F4792" s="255"/>
    </row>
    <row r="4793" spans="1:6" ht="15" x14ac:dyDescent="0.25">
      <c r="A4793" s="253"/>
      <c r="B4793" s="254"/>
      <c r="C4793" s="10"/>
      <c r="D4793" s="255"/>
      <c r="F4793" s="255"/>
    </row>
    <row r="4794" spans="1:6" ht="15" x14ac:dyDescent="0.25">
      <c r="A4794" s="253"/>
      <c r="B4794" s="254"/>
      <c r="C4794" s="10"/>
      <c r="D4794" s="255"/>
      <c r="F4794" s="255"/>
    </row>
    <row r="4795" spans="1:6" ht="15" x14ac:dyDescent="0.25">
      <c r="A4795" s="253"/>
      <c r="B4795" s="254"/>
      <c r="C4795" s="10"/>
      <c r="D4795" s="255"/>
      <c r="F4795" s="255"/>
    </row>
    <row r="4796" spans="1:6" ht="15" x14ac:dyDescent="0.25">
      <c r="A4796" s="253"/>
      <c r="B4796" s="254"/>
      <c r="C4796" s="10"/>
      <c r="D4796" s="255"/>
      <c r="F4796" s="255"/>
    </row>
    <row r="4797" spans="1:6" ht="15" x14ac:dyDescent="0.25">
      <c r="A4797" s="253"/>
      <c r="B4797" s="254"/>
      <c r="C4797" s="10"/>
      <c r="D4797" s="255"/>
      <c r="F4797" s="255"/>
    </row>
    <row r="4798" spans="1:6" ht="15" x14ac:dyDescent="0.25">
      <c r="A4798" s="253"/>
      <c r="B4798" s="254"/>
      <c r="C4798" s="10"/>
      <c r="D4798" s="255"/>
      <c r="F4798" s="255"/>
    </row>
    <row r="4799" spans="1:6" ht="15" x14ac:dyDescent="0.25">
      <c r="A4799" s="253"/>
      <c r="B4799" s="254"/>
      <c r="C4799" s="10"/>
      <c r="D4799" s="255"/>
      <c r="F4799" s="255"/>
    </row>
    <row r="4800" spans="1:6" ht="15" x14ac:dyDescent="0.25">
      <c r="A4800" s="253"/>
      <c r="B4800" s="254"/>
      <c r="C4800" s="10"/>
      <c r="D4800" s="255"/>
      <c r="F4800" s="255"/>
    </row>
    <row r="4801" spans="1:6" ht="15" x14ac:dyDescent="0.25">
      <c r="A4801" s="253"/>
      <c r="B4801" s="254"/>
      <c r="C4801" s="10"/>
      <c r="D4801" s="255"/>
      <c r="F4801" s="255"/>
    </row>
    <row r="4802" spans="1:6" ht="15" x14ac:dyDescent="0.25">
      <c r="A4802" s="253"/>
      <c r="B4802" s="254"/>
      <c r="C4802" s="10"/>
      <c r="D4802" s="255"/>
      <c r="F4802" s="255"/>
    </row>
    <row r="4803" spans="1:6" ht="15" x14ac:dyDescent="0.25">
      <c r="A4803" s="253"/>
      <c r="B4803" s="254"/>
      <c r="C4803" s="10"/>
      <c r="D4803" s="255"/>
      <c r="F4803" s="255"/>
    </row>
    <row r="4804" spans="1:6" ht="15" x14ac:dyDescent="0.25">
      <c r="A4804" s="253"/>
      <c r="B4804" s="254"/>
      <c r="C4804" s="10"/>
      <c r="D4804" s="255"/>
      <c r="F4804" s="255"/>
    </row>
    <row r="4805" spans="1:6" ht="15" x14ac:dyDescent="0.25">
      <c r="A4805" s="253"/>
      <c r="B4805" s="254"/>
      <c r="C4805" s="10"/>
      <c r="D4805" s="255"/>
      <c r="F4805" s="255"/>
    </row>
    <row r="4806" spans="1:6" ht="15" x14ac:dyDescent="0.25">
      <c r="A4806" s="253"/>
      <c r="B4806" s="254"/>
      <c r="C4806" s="10"/>
      <c r="D4806" s="255"/>
      <c r="F4806" s="255"/>
    </row>
    <row r="4807" spans="1:6" ht="15" x14ac:dyDescent="0.25">
      <c r="A4807" s="253"/>
      <c r="B4807" s="254"/>
      <c r="C4807" s="10"/>
      <c r="D4807" s="255"/>
      <c r="F4807" s="255"/>
    </row>
    <row r="4808" spans="1:6" ht="15" x14ac:dyDescent="0.25">
      <c r="A4808" s="253"/>
      <c r="B4808" s="254"/>
      <c r="C4808" s="10"/>
      <c r="D4808" s="255"/>
      <c r="F4808" s="255"/>
    </row>
    <row r="4809" spans="1:6" ht="15" x14ac:dyDescent="0.25">
      <c r="A4809" s="253"/>
      <c r="B4809" s="254"/>
      <c r="C4809" s="10"/>
      <c r="D4809" s="255"/>
      <c r="F4809" s="255"/>
    </row>
    <row r="4810" spans="1:6" ht="15" x14ac:dyDescent="0.25">
      <c r="A4810" s="253"/>
      <c r="B4810" s="254"/>
      <c r="C4810" s="10"/>
      <c r="D4810" s="255"/>
      <c r="F4810" s="255"/>
    </row>
    <row r="4811" spans="1:6" ht="15" x14ac:dyDescent="0.25">
      <c r="A4811" s="253"/>
      <c r="B4811" s="254"/>
      <c r="C4811" s="10"/>
      <c r="D4811" s="255"/>
      <c r="F4811" s="255"/>
    </row>
    <row r="4812" spans="1:6" ht="15" x14ac:dyDescent="0.25">
      <c r="A4812" s="253"/>
      <c r="B4812" s="254"/>
      <c r="C4812" s="10"/>
      <c r="D4812" s="255"/>
      <c r="F4812" s="255"/>
    </row>
    <row r="4813" spans="1:6" ht="15" x14ac:dyDescent="0.25">
      <c r="A4813" s="253"/>
      <c r="B4813" s="254"/>
      <c r="C4813" s="10"/>
      <c r="D4813" s="255"/>
      <c r="F4813" s="255"/>
    </row>
    <row r="4814" spans="1:6" ht="15" x14ac:dyDescent="0.25">
      <c r="A4814" s="253"/>
      <c r="B4814" s="254"/>
      <c r="C4814" s="10"/>
      <c r="D4814" s="255"/>
      <c r="F4814" s="255"/>
    </row>
    <row r="4815" spans="1:6" ht="15" x14ac:dyDescent="0.25">
      <c r="A4815" s="253"/>
      <c r="B4815" s="254"/>
      <c r="C4815" s="10"/>
      <c r="D4815" s="255"/>
      <c r="F4815" s="255"/>
    </row>
    <row r="4816" spans="1:6" ht="15" x14ac:dyDescent="0.25">
      <c r="A4816" s="253"/>
      <c r="B4816" s="254"/>
      <c r="C4816" s="10"/>
      <c r="D4816" s="255"/>
      <c r="F4816" s="255"/>
    </row>
    <row r="4817" spans="1:6" ht="15" x14ac:dyDescent="0.25">
      <c r="A4817" s="253"/>
      <c r="B4817" s="254"/>
      <c r="C4817" s="10"/>
      <c r="D4817" s="255"/>
      <c r="F4817" s="255"/>
    </row>
    <row r="4818" spans="1:6" ht="15" x14ac:dyDescent="0.25">
      <c r="A4818" s="253"/>
      <c r="B4818" s="254"/>
      <c r="C4818" s="10"/>
      <c r="D4818" s="255"/>
      <c r="F4818" s="255"/>
    </row>
    <row r="4819" spans="1:6" ht="15" x14ac:dyDescent="0.25">
      <c r="A4819" s="253"/>
      <c r="B4819" s="254"/>
      <c r="C4819" s="10"/>
      <c r="D4819" s="255"/>
      <c r="F4819" s="255"/>
    </row>
    <row r="4820" spans="1:6" ht="15" x14ac:dyDescent="0.25">
      <c r="A4820" s="253"/>
      <c r="B4820" s="254"/>
      <c r="C4820" s="10"/>
      <c r="D4820" s="255"/>
      <c r="F4820" s="255"/>
    </row>
    <row r="4821" spans="1:6" ht="15" x14ac:dyDescent="0.25">
      <c r="A4821" s="253"/>
      <c r="B4821" s="254"/>
      <c r="C4821" s="10"/>
      <c r="D4821" s="255"/>
      <c r="F4821" s="255"/>
    </row>
    <row r="4822" spans="1:6" ht="15" x14ac:dyDescent="0.25">
      <c r="A4822" s="253"/>
      <c r="B4822" s="254"/>
      <c r="C4822" s="10"/>
      <c r="D4822" s="255"/>
      <c r="F4822" s="255"/>
    </row>
    <row r="4823" spans="1:6" ht="15" x14ac:dyDescent="0.25">
      <c r="A4823" s="253"/>
      <c r="B4823" s="254"/>
      <c r="C4823" s="10"/>
      <c r="D4823" s="255"/>
      <c r="F4823" s="255"/>
    </row>
    <row r="4824" spans="1:6" ht="15" x14ac:dyDescent="0.25">
      <c r="A4824" s="253"/>
      <c r="B4824" s="254"/>
      <c r="C4824" s="10"/>
      <c r="D4824" s="255"/>
      <c r="F4824" s="255"/>
    </row>
    <row r="4825" spans="1:6" ht="15" x14ac:dyDescent="0.25">
      <c r="A4825" s="253"/>
      <c r="B4825" s="254"/>
      <c r="C4825" s="10"/>
      <c r="D4825" s="255"/>
      <c r="F4825" s="255"/>
    </row>
    <row r="4826" spans="1:6" ht="15" x14ac:dyDescent="0.25">
      <c r="A4826" s="253"/>
      <c r="B4826" s="254"/>
      <c r="C4826" s="10"/>
      <c r="D4826" s="255"/>
      <c r="F4826" s="255"/>
    </row>
    <row r="4827" spans="1:6" ht="15" x14ac:dyDescent="0.25">
      <c r="A4827" s="253"/>
      <c r="B4827" s="254"/>
      <c r="C4827" s="10"/>
      <c r="D4827" s="255"/>
      <c r="F4827" s="255"/>
    </row>
    <row r="4828" spans="1:6" ht="15" x14ac:dyDescent="0.25">
      <c r="A4828" s="253"/>
      <c r="B4828" s="254"/>
      <c r="C4828" s="10"/>
      <c r="D4828" s="255"/>
      <c r="F4828" s="255"/>
    </row>
    <row r="4829" spans="1:6" ht="15" x14ac:dyDescent="0.25">
      <c r="A4829" s="253"/>
      <c r="B4829" s="254"/>
      <c r="C4829" s="10"/>
      <c r="D4829" s="255"/>
      <c r="F4829" s="255"/>
    </row>
    <row r="4830" spans="1:6" ht="15" x14ac:dyDescent="0.25">
      <c r="A4830" s="253"/>
      <c r="B4830" s="254"/>
      <c r="C4830" s="10"/>
      <c r="D4830" s="255"/>
      <c r="F4830" s="255"/>
    </row>
    <row r="4831" spans="1:6" ht="15" x14ac:dyDescent="0.25">
      <c r="A4831" s="253"/>
      <c r="B4831" s="254"/>
      <c r="C4831" s="10"/>
      <c r="D4831" s="255"/>
      <c r="F4831" s="255"/>
    </row>
    <row r="4832" spans="1:6" ht="15" x14ac:dyDescent="0.25">
      <c r="A4832" s="253"/>
      <c r="B4832" s="254"/>
      <c r="C4832" s="10"/>
      <c r="D4832" s="255"/>
      <c r="F4832" s="255"/>
    </row>
    <row r="4833" spans="1:6" ht="15" x14ac:dyDescent="0.25">
      <c r="A4833" s="253"/>
      <c r="B4833" s="254"/>
      <c r="C4833" s="10"/>
      <c r="D4833" s="255"/>
      <c r="F4833" s="255"/>
    </row>
    <row r="4834" spans="1:6" ht="15" x14ac:dyDescent="0.25">
      <c r="A4834" s="253"/>
      <c r="B4834" s="254"/>
      <c r="C4834" s="10"/>
      <c r="D4834" s="255"/>
      <c r="F4834" s="255"/>
    </row>
    <row r="4835" spans="1:6" ht="15" x14ac:dyDescent="0.25">
      <c r="A4835" s="253"/>
      <c r="B4835" s="254"/>
      <c r="C4835" s="10"/>
      <c r="D4835" s="255"/>
      <c r="F4835" s="255"/>
    </row>
    <row r="4836" spans="1:6" ht="15" x14ac:dyDescent="0.25">
      <c r="A4836" s="253"/>
      <c r="B4836" s="254"/>
      <c r="C4836" s="10"/>
      <c r="D4836" s="255"/>
      <c r="F4836" s="255"/>
    </row>
    <row r="4837" spans="1:6" ht="15" x14ac:dyDescent="0.25">
      <c r="A4837" s="253"/>
      <c r="B4837" s="254"/>
      <c r="C4837" s="10"/>
      <c r="D4837" s="255"/>
      <c r="F4837" s="255"/>
    </row>
    <row r="4838" spans="1:6" ht="15" x14ac:dyDescent="0.25">
      <c r="A4838" s="253"/>
      <c r="B4838" s="254"/>
      <c r="C4838" s="10"/>
      <c r="D4838" s="255"/>
      <c r="F4838" s="255"/>
    </row>
    <row r="4839" spans="1:6" ht="15" x14ac:dyDescent="0.25">
      <c r="A4839" s="253"/>
      <c r="B4839" s="254"/>
      <c r="C4839" s="10"/>
      <c r="D4839" s="255"/>
      <c r="F4839" s="255"/>
    </row>
    <row r="4840" spans="1:6" ht="15" x14ac:dyDescent="0.25">
      <c r="A4840" s="253"/>
      <c r="B4840" s="254"/>
      <c r="C4840" s="10"/>
      <c r="D4840" s="255"/>
      <c r="F4840" s="255"/>
    </row>
    <row r="4841" spans="1:6" ht="15" x14ac:dyDescent="0.25">
      <c r="A4841" s="253"/>
      <c r="B4841" s="254"/>
      <c r="C4841" s="10"/>
      <c r="D4841" s="255"/>
      <c r="F4841" s="255"/>
    </row>
    <row r="4842" spans="1:6" ht="15" x14ac:dyDescent="0.25">
      <c r="A4842" s="253"/>
      <c r="B4842" s="254"/>
      <c r="C4842" s="10"/>
      <c r="D4842" s="255"/>
      <c r="F4842" s="255"/>
    </row>
    <row r="4843" spans="1:6" ht="15" x14ac:dyDescent="0.25">
      <c r="A4843" s="253"/>
      <c r="B4843" s="254"/>
      <c r="C4843" s="10"/>
      <c r="D4843" s="255"/>
      <c r="F4843" s="255"/>
    </row>
    <row r="4844" spans="1:6" ht="15" x14ac:dyDescent="0.25">
      <c r="A4844" s="253"/>
      <c r="B4844" s="254"/>
      <c r="C4844" s="10"/>
      <c r="D4844" s="255"/>
      <c r="F4844" s="255"/>
    </row>
    <row r="4845" spans="1:6" ht="15" x14ac:dyDescent="0.25">
      <c r="A4845" s="253"/>
      <c r="B4845" s="254"/>
      <c r="C4845" s="10"/>
      <c r="D4845" s="255"/>
      <c r="F4845" s="255"/>
    </row>
    <row r="4846" spans="1:6" ht="15" x14ac:dyDescent="0.25">
      <c r="A4846" s="253"/>
      <c r="B4846" s="254"/>
      <c r="C4846" s="10"/>
      <c r="D4846" s="255"/>
      <c r="F4846" s="255"/>
    </row>
    <row r="4847" spans="1:6" ht="15" x14ac:dyDescent="0.25">
      <c r="A4847" s="253"/>
      <c r="B4847" s="254"/>
      <c r="C4847" s="10"/>
      <c r="D4847" s="255"/>
      <c r="F4847" s="255"/>
    </row>
    <row r="4848" spans="1:6" ht="15" x14ac:dyDescent="0.25">
      <c r="A4848" s="253"/>
      <c r="B4848" s="254"/>
      <c r="C4848" s="10"/>
      <c r="D4848" s="255"/>
      <c r="F4848" s="255"/>
    </row>
    <row r="4849" spans="1:6" ht="15" x14ac:dyDescent="0.25">
      <c r="A4849" s="253"/>
      <c r="B4849" s="254"/>
      <c r="C4849" s="10"/>
      <c r="D4849" s="255"/>
      <c r="F4849" s="255"/>
    </row>
    <row r="4850" spans="1:6" ht="15" x14ac:dyDescent="0.25">
      <c r="A4850" s="253"/>
      <c r="B4850" s="254"/>
      <c r="C4850" s="10"/>
      <c r="D4850" s="255"/>
      <c r="F4850" s="255"/>
    </row>
    <row r="4851" spans="1:6" ht="15" x14ac:dyDescent="0.25">
      <c r="A4851" s="253"/>
      <c r="B4851" s="254"/>
      <c r="C4851" s="10"/>
      <c r="D4851" s="255"/>
      <c r="F4851" s="255"/>
    </row>
    <row r="4852" spans="1:6" ht="15" x14ac:dyDescent="0.25">
      <c r="A4852" s="253"/>
      <c r="B4852" s="254"/>
      <c r="C4852" s="10"/>
      <c r="D4852" s="255"/>
      <c r="F4852" s="255"/>
    </row>
    <row r="4853" spans="1:6" ht="15" x14ac:dyDescent="0.25">
      <c r="A4853" s="253"/>
      <c r="B4853" s="254"/>
      <c r="C4853" s="10"/>
      <c r="D4853" s="255"/>
      <c r="F4853" s="255"/>
    </row>
    <row r="4854" spans="1:6" ht="15" x14ac:dyDescent="0.25">
      <c r="A4854" s="253"/>
      <c r="B4854" s="254"/>
      <c r="C4854" s="10"/>
      <c r="D4854" s="255"/>
      <c r="F4854" s="255"/>
    </row>
    <row r="4855" spans="1:6" ht="15" x14ac:dyDescent="0.25">
      <c r="A4855" s="253"/>
      <c r="B4855" s="254"/>
      <c r="C4855" s="10"/>
      <c r="D4855" s="255"/>
      <c r="F4855" s="255"/>
    </row>
    <row r="4856" spans="1:6" ht="15" x14ac:dyDescent="0.25">
      <c r="A4856" s="253"/>
      <c r="B4856" s="254"/>
      <c r="C4856" s="10"/>
      <c r="D4856" s="255"/>
      <c r="F4856" s="255"/>
    </row>
    <row r="4857" spans="1:6" ht="15" x14ac:dyDescent="0.25">
      <c r="A4857" s="253"/>
      <c r="B4857" s="254"/>
      <c r="C4857" s="10"/>
      <c r="D4857" s="255"/>
      <c r="F4857" s="255"/>
    </row>
    <row r="4858" spans="1:6" ht="15" x14ac:dyDescent="0.25">
      <c r="A4858" s="253"/>
      <c r="B4858" s="254"/>
      <c r="C4858" s="10"/>
      <c r="D4858" s="255"/>
      <c r="F4858" s="255"/>
    </row>
    <row r="4859" spans="1:6" ht="15" x14ac:dyDescent="0.25">
      <c r="A4859" s="253"/>
      <c r="B4859" s="254"/>
      <c r="C4859" s="10"/>
      <c r="D4859" s="255"/>
      <c r="F4859" s="255"/>
    </row>
    <row r="4860" spans="1:6" ht="15" x14ac:dyDescent="0.25">
      <c r="A4860" s="253"/>
      <c r="B4860" s="254"/>
      <c r="C4860" s="10"/>
      <c r="D4860" s="255"/>
      <c r="F4860" s="255"/>
    </row>
    <row r="4861" spans="1:6" ht="15" x14ac:dyDescent="0.25">
      <c r="A4861" s="253"/>
      <c r="B4861" s="254"/>
      <c r="C4861" s="10"/>
      <c r="D4861" s="255"/>
      <c r="F4861" s="255"/>
    </row>
    <row r="4862" spans="1:6" ht="15" x14ac:dyDescent="0.25">
      <c r="A4862" s="253"/>
      <c r="B4862" s="254"/>
      <c r="C4862" s="10"/>
      <c r="D4862" s="255"/>
      <c r="F4862" s="255"/>
    </row>
    <row r="4863" spans="1:6" ht="15" x14ac:dyDescent="0.25">
      <c r="A4863" s="253"/>
      <c r="B4863" s="254"/>
      <c r="C4863" s="10"/>
      <c r="D4863" s="255"/>
      <c r="F4863" s="255"/>
    </row>
    <row r="4864" spans="1:6" ht="15" x14ac:dyDescent="0.25">
      <c r="A4864" s="253"/>
      <c r="B4864" s="254"/>
      <c r="C4864" s="10"/>
      <c r="D4864" s="255"/>
      <c r="F4864" s="255"/>
    </row>
    <row r="4865" spans="1:6" ht="15" x14ac:dyDescent="0.25">
      <c r="A4865" s="253"/>
      <c r="B4865" s="254"/>
      <c r="C4865" s="10"/>
      <c r="D4865" s="255"/>
      <c r="F4865" s="255"/>
    </row>
    <row r="4866" spans="1:6" ht="15" x14ac:dyDescent="0.25">
      <c r="A4866" s="253"/>
      <c r="B4866" s="254"/>
      <c r="C4866" s="10"/>
      <c r="D4866" s="255"/>
      <c r="F4866" s="255"/>
    </row>
    <row r="4867" spans="1:6" ht="15" x14ac:dyDescent="0.25">
      <c r="A4867" s="253"/>
      <c r="B4867" s="254"/>
      <c r="C4867" s="10"/>
      <c r="D4867" s="255"/>
      <c r="F4867" s="255"/>
    </row>
    <row r="4868" spans="1:6" ht="15" x14ac:dyDescent="0.25">
      <c r="A4868" s="253"/>
      <c r="B4868" s="254"/>
      <c r="C4868" s="10"/>
      <c r="D4868" s="255"/>
      <c r="F4868" s="255"/>
    </row>
    <row r="4869" spans="1:6" ht="15" x14ac:dyDescent="0.25">
      <c r="A4869" s="253"/>
      <c r="B4869" s="254"/>
      <c r="C4869" s="10"/>
      <c r="D4869" s="255"/>
      <c r="F4869" s="255"/>
    </row>
    <row r="4870" spans="1:6" ht="15" x14ac:dyDescent="0.25">
      <c r="A4870" s="253"/>
      <c r="B4870" s="254"/>
      <c r="C4870" s="10"/>
      <c r="D4870" s="255"/>
      <c r="F4870" s="255"/>
    </row>
    <row r="4871" spans="1:6" ht="15" x14ac:dyDescent="0.25">
      <c r="A4871" s="253"/>
      <c r="B4871" s="254"/>
      <c r="C4871" s="10"/>
      <c r="D4871" s="255"/>
      <c r="F4871" s="255"/>
    </row>
    <row r="4872" spans="1:6" ht="15" x14ac:dyDescent="0.25">
      <c r="A4872" s="253"/>
      <c r="B4872" s="254"/>
      <c r="C4872" s="10"/>
      <c r="D4872" s="255"/>
      <c r="F4872" s="255"/>
    </row>
    <row r="4873" spans="1:6" ht="15" x14ac:dyDescent="0.25">
      <c r="A4873" s="253"/>
      <c r="B4873" s="254"/>
      <c r="C4873" s="10"/>
      <c r="D4873" s="255"/>
      <c r="F4873" s="255"/>
    </row>
    <row r="4874" spans="1:6" ht="15" x14ac:dyDescent="0.25">
      <c r="A4874" s="253"/>
      <c r="B4874" s="254"/>
      <c r="C4874" s="10"/>
      <c r="D4874" s="255"/>
      <c r="F4874" s="255"/>
    </row>
    <row r="4875" spans="1:6" ht="15" x14ac:dyDescent="0.25">
      <c r="A4875" s="253"/>
      <c r="B4875" s="254"/>
      <c r="C4875" s="10"/>
      <c r="D4875" s="255"/>
      <c r="F4875" s="255"/>
    </row>
    <row r="4876" spans="1:6" ht="15" x14ac:dyDescent="0.25">
      <c r="A4876" s="253"/>
      <c r="B4876" s="254"/>
      <c r="C4876" s="10"/>
      <c r="D4876" s="255"/>
      <c r="F4876" s="255"/>
    </row>
    <row r="4877" spans="1:6" ht="15" x14ac:dyDescent="0.25">
      <c r="A4877" s="253"/>
      <c r="B4877" s="254"/>
      <c r="C4877" s="10"/>
      <c r="D4877" s="255"/>
      <c r="F4877" s="255"/>
    </row>
    <row r="4878" spans="1:6" ht="15" x14ac:dyDescent="0.25">
      <c r="A4878" s="253"/>
      <c r="B4878" s="254"/>
      <c r="C4878" s="10"/>
      <c r="D4878" s="255"/>
      <c r="F4878" s="255"/>
    </row>
    <row r="4879" spans="1:6" ht="15" x14ac:dyDescent="0.25">
      <c r="A4879" s="253"/>
      <c r="B4879" s="254"/>
      <c r="C4879" s="10"/>
      <c r="D4879" s="255"/>
      <c r="F4879" s="255"/>
    </row>
    <row r="4880" spans="1:6" ht="15" x14ac:dyDescent="0.25">
      <c r="A4880" s="253"/>
      <c r="B4880" s="254"/>
      <c r="C4880" s="10"/>
      <c r="D4880" s="255"/>
      <c r="F4880" s="255"/>
    </row>
    <row r="4881" spans="1:6" ht="15" x14ac:dyDescent="0.25">
      <c r="A4881" s="253"/>
      <c r="B4881" s="254"/>
      <c r="C4881" s="10"/>
      <c r="D4881" s="255"/>
      <c r="F4881" s="255"/>
    </row>
    <row r="4882" spans="1:6" ht="15" x14ac:dyDescent="0.25">
      <c r="A4882" s="253"/>
      <c r="B4882" s="254"/>
      <c r="C4882" s="10"/>
      <c r="D4882" s="255"/>
      <c r="F4882" s="255"/>
    </row>
    <row r="4883" spans="1:6" ht="15" x14ac:dyDescent="0.25">
      <c r="A4883" s="253"/>
      <c r="B4883" s="254"/>
      <c r="C4883" s="10"/>
      <c r="D4883" s="255"/>
      <c r="F4883" s="255"/>
    </row>
    <row r="4884" spans="1:6" ht="15" x14ac:dyDescent="0.25">
      <c r="A4884" s="253"/>
      <c r="B4884" s="254"/>
      <c r="C4884" s="10"/>
      <c r="D4884" s="255"/>
      <c r="F4884" s="255"/>
    </row>
    <row r="4885" spans="1:6" ht="15" x14ac:dyDescent="0.25">
      <c r="A4885" s="253"/>
      <c r="B4885" s="254"/>
      <c r="C4885" s="10"/>
      <c r="D4885" s="255"/>
      <c r="F4885" s="255"/>
    </row>
    <row r="4886" spans="1:6" ht="15" x14ac:dyDescent="0.25">
      <c r="A4886" s="253"/>
      <c r="B4886" s="254"/>
      <c r="C4886" s="10"/>
      <c r="D4886" s="255"/>
      <c r="F4886" s="255"/>
    </row>
    <row r="4887" spans="1:6" ht="15" x14ac:dyDescent="0.25">
      <c r="A4887" s="253"/>
      <c r="B4887" s="254"/>
      <c r="C4887" s="10"/>
      <c r="D4887" s="255"/>
      <c r="F4887" s="255"/>
    </row>
    <row r="4888" spans="1:6" ht="15" x14ac:dyDescent="0.25">
      <c r="A4888" s="253"/>
      <c r="B4888" s="254"/>
      <c r="C4888" s="10"/>
      <c r="D4888" s="255"/>
      <c r="F4888" s="255"/>
    </row>
    <row r="4889" spans="1:6" ht="15" x14ac:dyDescent="0.25">
      <c r="A4889" s="253"/>
      <c r="B4889" s="254"/>
      <c r="C4889" s="10"/>
      <c r="D4889" s="255"/>
      <c r="F4889" s="255"/>
    </row>
    <row r="4890" spans="1:6" ht="15" x14ac:dyDescent="0.25">
      <c r="A4890" s="253"/>
      <c r="B4890" s="254"/>
      <c r="C4890" s="10"/>
      <c r="D4890" s="255"/>
      <c r="F4890" s="255"/>
    </row>
    <row r="4891" spans="1:6" ht="15" x14ac:dyDescent="0.25">
      <c r="A4891" s="253"/>
      <c r="B4891" s="254"/>
      <c r="C4891" s="10"/>
      <c r="D4891" s="255"/>
      <c r="F4891" s="255"/>
    </row>
    <row r="4892" spans="1:6" ht="15" x14ac:dyDescent="0.25">
      <c r="A4892" s="253"/>
      <c r="B4892" s="254"/>
      <c r="C4892" s="10"/>
      <c r="D4892" s="255"/>
      <c r="F4892" s="255"/>
    </row>
    <row r="4893" spans="1:6" ht="15" x14ac:dyDescent="0.25">
      <c r="A4893" s="253"/>
      <c r="B4893" s="254"/>
      <c r="C4893" s="10"/>
      <c r="D4893" s="255"/>
      <c r="F4893" s="255"/>
    </row>
    <row r="4894" spans="1:6" ht="15" x14ac:dyDescent="0.25">
      <c r="A4894" s="253"/>
      <c r="B4894" s="254"/>
      <c r="C4894" s="10"/>
      <c r="D4894" s="255"/>
      <c r="F4894" s="255"/>
    </row>
    <row r="4895" spans="1:6" ht="15" x14ac:dyDescent="0.25">
      <c r="A4895" s="253"/>
      <c r="B4895" s="254"/>
      <c r="C4895" s="10"/>
      <c r="D4895" s="255"/>
      <c r="F4895" s="255"/>
    </row>
    <row r="4896" spans="1:6" ht="15" x14ac:dyDescent="0.25">
      <c r="A4896" s="253"/>
      <c r="B4896" s="254"/>
      <c r="C4896" s="10"/>
      <c r="D4896" s="255"/>
      <c r="F4896" s="255"/>
    </row>
    <row r="4897" spans="1:6" ht="15" x14ac:dyDescent="0.25">
      <c r="A4897" s="253"/>
      <c r="B4897" s="254"/>
      <c r="C4897" s="10"/>
      <c r="D4897" s="255"/>
      <c r="F4897" s="255"/>
    </row>
    <row r="4898" spans="1:6" ht="15" x14ac:dyDescent="0.25">
      <c r="A4898" s="253"/>
      <c r="B4898" s="254"/>
      <c r="C4898" s="10"/>
      <c r="D4898" s="255"/>
      <c r="F4898" s="255"/>
    </row>
    <row r="4899" spans="1:6" ht="15" x14ac:dyDescent="0.25">
      <c r="A4899" s="253"/>
      <c r="B4899" s="254"/>
      <c r="C4899" s="10"/>
      <c r="D4899" s="255"/>
      <c r="F4899" s="255"/>
    </row>
    <row r="4900" spans="1:6" ht="15" x14ac:dyDescent="0.25">
      <c r="A4900" s="253"/>
      <c r="B4900" s="254"/>
      <c r="C4900" s="10"/>
      <c r="D4900" s="255"/>
      <c r="F4900" s="255"/>
    </row>
    <row r="4901" spans="1:6" ht="15" x14ac:dyDescent="0.25">
      <c r="A4901" s="253"/>
      <c r="B4901" s="254"/>
      <c r="C4901" s="10"/>
      <c r="D4901" s="255"/>
      <c r="F4901" s="255"/>
    </row>
    <row r="4902" spans="1:6" ht="15" x14ac:dyDescent="0.25">
      <c r="A4902" s="253"/>
      <c r="B4902" s="254"/>
      <c r="C4902" s="10"/>
      <c r="D4902" s="255"/>
      <c r="F4902" s="255"/>
    </row>
    <row r="4903" spans="1:6" ht="15" x14ac:dyDescent="0.25">
      <c r="A4903" s="253"/>
      <c r="B4903" s="254"/>
      <c r="C4903" s="10"/>
      <c r="D4903" s="255"/>
      <c r="F4903" s="255"/>
    </row>
    <row r="4904" spans="1:6" ht="15" x14ac:dyDescent="0.25">
      <c r="A4904" s="253"/>
      <c r="B4904" s="254"/>
      <c r="C4904" s="10"/>
      <c r="D4904" s="255"/>
      <c r="F4904" s="255"/>
    </row>
    <row r="4905" spans="1:6" ht="15" x14ac:dyDescent="0.25">
      <c r="A4905" s="253"/>
      <c r="B4905" s="254"/>
      <c r="C4905" s="10"/>
      <c r="D4905" s="255"/>
      <c r="F4905" s="255"/>
    </row>
    <row r="4906" spans="1:6" ht="15" x14ac:dyDescent="0.25">
      <c r="A4906" s="253"/>
      <c r="B4906" s="254"/>
      <c r="C4906" s="10"/>
      <c r="D4906" s="255"/>
      <c r="F4906" s="255"/>
    </row>
    <row r="4907" spans="1:6" ht="15" x14ac:dyDescent="0.25">
      <c r="A4907" s="253"/>
      <c r="B4907" s="254"/>
      <c r="C4907" s="10"/>
      <c r="D4907" s="255"/>
      <c r="F4907" s="255"/>
    </row>
    <row r="4908" spans="1:6" ht="15" x14ac:dyDescent="0.25">
      <c r="A4908" s="253"/>
      <c r="B4908" s="254"/>
      <c r="C4908" s="10"/>
      <c r="D4908" s="255"/>
      <c r="F4908" s="255"/>
    </row>
    <row r="4909" spans="1:6" ht="15" x14ac:dyDescent="0.25">
      <c r="A4909" s="253"/>
      <c r="B4909" s="254"/>
      <c r="C4909" s="10"/>
      <c r="D4909" s="255"/>
      <c r="F4909" s="255"/>
    </row>
    <row r="4910" spans="1:6" ht="15" x14ac:dyDescent="0.25">
      <c r="A4910" s="253"/>
      <c r="B4910" s="254"/>
      <c r="C4910" s="10"/>
      <c r="D4910" s="255"/>
      <c r="F4910" s="255"/>
    </row>
    <row r="4911" spans="1:6" ht="15" x14ac:dyDescent="0.25">
      <c r="A4911" s="253"/>
      <c r="B4911" s="254"/>
      <c r="C4911" s="10"/>
      <c r="D4911" s="255"/>
      <c r="F4911" s="255"/>
    </row>
    <row r="4912" spans="1:6" ht="15" x14ac:dyDescent="0.25">
      <c r="A4912" s="253"/>
      <c r="B4912" s="254"/>
      <c r="C4912" s="10"/>
      <c r="D4912" s="255"/>
      <c r="F4912" s="255"/>
    </row>
    <row r="4913" spans="1:6" ht="15" x14ac:dyDescent="0.25">
      <c r="A4913" s="253"/>
      <c r="B4913" s="254"/>
      <c r="C4913" s="10"/>
      <c r="D4913" s="255"/>
      <c r="F4913" s="255"/>
    </row>
    <row r="4914" spans="1:6" ht="15" x14ac:dyDescent="0.25">
      <c r="A4914" s="253"/>
      <c r="B4914" s="254"/>
      <c r="C4914" s="10"/>
      <c r="D4914" s="255"/>
      <c r="F4914" s="255"/>
    </row>
    <row r="4915" spans="1:6" ht="15" x14ac:dyDescent="0.25">
      <c r="A4915" s="253"/>
      <c r="B4915" s="254"/>
      <c r="C4915" s="10"/>
      <c r="D4915" s="255"/>
      <c r="F4915" s="255"/>
    </row>
    <row r="4916" spans="1:6" ht="15" x14ac:dyDescent="0.25">
      <c r="A4916" s="253"/>
      <c r="B4916" s="254"/>
      <c r="C4916" s="10"/>
      <c r="D4916" s="255"/>
      <c r="F4916" s="255"/>
    </row>
    <row r="4917" spans="1:6" ht="15" x14ac:dyDescent="0.25">
      <c r="A4917" s="253"/>
      <c r="B4917" s="254"/>
      <c r="C4917" s="10"/>
      <c r="D4917" s="255"/>
      <c r="F4917" s="255"/>
    </row>
    <row r="4918" spans="1:6" ht="15" x14ac:dyDescent="0.25">
      <c r="A4918" s="253"/>
      <c r="B4918" s="254"/>
      <c r="C4918" s="10"/>
      <c r="D4918" s="255"/>
      <c r="F4918" s="255"/>
    </row>
    <row r="4919" spans="1:6" ht="15" x14ac:dyDescent="0.25">
      <c r="A4919" s="253"/>
      <c r="B4919" s="254"/>
      <c r="C4919" s="10"/>
      <c r="D4919" s="255"/>
      <c r="F4919" s="255"/>
    </row>
    <row r="4920" spans="1:6" ht="15" x14ac:dyDescent="0.25">
      <c r="A4920" s="253"/>
      <c r="B4920" s="254"/>
      <c r="C4920" s="10"/>
      <c r="D4920" s="255"/>
      <c r="F4920" s="255"/>
    </row>
    <row r="4921" spans="1:6" ht="15" x14ac:dyDescent="0.25">
      <c r="A4921" s="253"/>
      <c r="B4921" s="254"/>
      <c r="C4921" s="10"/>
      <c r="D4921" s="255"/>
      <c r="F4921" s="255"/>
    </row>
    <row r="4922" spans="1:6" ht="15" x14ac:dyDescent="0.25">
      <c r="A4922" s="253"/>
      <c r="B4922" s="254"/>
      <c r="C4922" s="10"/>
      <c r="D4922" s="255"/>
      <c r="F4922" s="255"/>
    </row>
    <row r="4923" spans="1:6" ht="15" x14ac:dyDescent="0.25">
      <c r="A4923" s="253"/>
      <c r="B4923" s="254"/>
      <c r="C4923" s="10"/>
      <c r="D4923" s="255"/>
      <c r="F4923" s="255"/>
    </row>
    <row r="4924" spans="1:6" ht="15" x14ac:dyDescent="0.25">
      <c r="A4924" s="253"/>
      <c r="B4924" s="254"/>
      <c r="C4924" s="10"/>
      <c r="D4924" s="255"/>
      <c r="F4924" s="255"/>
    </row>
    <row r="4925" spans="1:6" ht="15" x14ac:dyDescent="0.25">
      <c r="A4925" s="253"/>
      <c r="B4925" s="254"/>
      <c r="C4925" s="10"/>
      <c r="D4925" s="255"/>
      <c r="F4925" s="255"/>
    </row>
    <row r="4926" spans="1:6" ht="15" x14ac:dyDescent="0.25">
      <c r="A4926" s="253"/>
      <c r="B4926" s="254"/>
      <c r="C4926" s="10"/>
      <c r="D4926" s="255"/>
      <c r="F4926" s="255"/>
    </row>
    <row r="4927" spans="1:6" ht="15" x14ac:dyDescent="0.25">
      <c r="A4927" s="253"/>
      <c r="B4927" s="254"/>
      <c r="C4927" s="10"/>
      <c r="D4927" s="255"/>
      <c r="F4927" s="255"/>
    </row>
    <row r="4928" spans="1:6" ht="15" x14ac:dyDescent="0.25">
      <c r="A4928" s="253"/>
      <c r="B4928" s="254"/>
      <c r="C4928" s="10"/>
      <c r="D4928" s="255"/>
      <c r="F4928" s="255"/>
    </row>
    <row r="4929" spans="1:6" ht="15" x14ac:dyDescent="0.25">
      <c r="A4929" s="253"/>
      <c r="B4929" s="254"/>
      <c r="C4929" s="10"/>
      <c r="D4929" s="255"/>
      <c r="F4929" s="255"/>
    </row>
    <row r="4930" spans="1:6" ht="15" x14ac:dyDescent="0.25">
      <c r="A4930" s="253"/>
      <c r="B4930" s="254"/>
      <c r="C4930" s="10"/>
      <c r="D4930" s="255"/>
      <c r="F4930" s="255"/>
    </row>
    <row r="4931" spans="1:6" ht="15" x14ac:dyDescent="0.25">
      <c r="A4931" s="253"/>
      <c r="B4931" s="254"/>
      <c r="C4931" s="10"/>
      <c r="D4931" s="255"/>
      <c r="F4931" s="255"/>
    </row>
    <row r="4932" spans="1:6" ht="15" x14ac:dyDescent="0.25">
      <c r="A4932" s="253"/>
      <c r="B4932" s="254"/>
      <c r="C4932" s="10"/>
      <c r="D4932" s="255"/>
      <c r="F4932" s="255"/>
    </row>
    <row r="4933" spans="1:6" ht="15" x14ac:dyDescent="0.25">
      <c r="A4933" s="253"/>
      <c r="B4933" s="254"/>
      <c r="C4933" s="10"/>
      <c r="D4933" s="255"/>
      <c r="F4933" s="255"/>
    </row>
    <row r="4934" spans="1:6" ht="15" x14ac:dyDescent="0.25">
      <c r="A4934" s="253"/>
      <c r="B4934" s="254"/>
      <c r="C4934" s="10"/>
      <c r="D4934" s="255"/>
      <c r="F4934" s="255"/>
    </row>
    <row r="4935" spans="1:6" ht="15" x14ac:dyDescent="0.25">
      <c r="A4935" s="253"/>
      <c r="B4935" s="254"/>
      <c r="C4935" s="10"/>
      <c r="D4935" s="255"/>
      <c r="F4935" s="255"/>
    </row>
    <row r="4936" spans="1:6" ht="15" x14ac:dyDescent="0.25">
      <c r="A4936" s="253"/>
      <c r="B4936" s="254"/>
      <c r="C4936" s="10"/>
      <c r="D4936" s="255"/>
      <c r="F4936" s="255"/>
    </row>
    <row r="4937" spans="1:6" ht="15" x14ac:dyDescent="0.25">
      <c r="A4937" s="253"/>
      <c r="B4937" s="254"/>
      <c r="C4937" s="10"/>
      <c r="D4937" s="255"/>
      <c r="F4937" s="255"/>
    </row>
    <row r="4938" spans="1:6" ht="15" x14ac:dyDescent="0.25">
      <c r="A4938" s="253"/>
      <c r="B4938" s="254"/>
      <c r="C4938" s="10"/>
      <c r="D4938" s="255"/>
      <c r="F4938" s="255"/>
    </row>
    <row r="4939" spans="1:6" ht="15" x14ac:dyDescent="0.25">
      <c r="A4939" s="253"/>
      <c r="B4939" s="254"/>
      <c r="C4939" s="10"/>
      <c r="D4939" s="255"/>
      <c r="F4939" s="255"/>
    </row>
    <row r="4940" spans="1:6" ht="15" x14ac:dyDescent="0.25">
      <c r="A4940" s="253"/>
      <c r="B4940" s="254"/>
      <c r="C4940" s="10"/>
      <c r="D4940" s="255"/>
      <c r="F4940" s="255"/>
    </row>
    <row r="4941" spans="1:6" ht="15" x14ac:dyDescent="0.25">
      <c r="A4941" s="253"/>
      <c r="B4941" s="254"/>
      <c r="C4941" s="10"/>
      <c r="D4941" s="255"/>
      <c r="F4941" s="255"/>
    </row>
    <row r="4942" spans="1:6" ht="15" x14ac:dyDescent="0.25">
      <c r="A4942" s="253"/>
      <c r="B4942" s="254"/>
      <c r="C4942" s="10"/>
      <c r="D4942" s="255"/>
      <c r="F4942" s="255"/>
    </row>
    <row r="4943" spans="1:6" ht="15" x14ac:dyDescent="0.25">
      <c r="A4943" s="253"/>
      <c r="B4943" s="254"/>
      <c r="C4943" s="10"/>
      <c r="D4943" s="255"/>
      <c r="F4943" s="255"/>
    </row>
    <row r="4944" spans="1:6" ht="15" x14ac:dyDescent="0.25">
      <c r="A4944" s="253"/>
      <c r="B4944" s="254"/>
      <c r="C4944" s="10"/>
      <c r="D4944" s="255"/>
      <c r="F4944" s="255"/>
    </row>
    <row r="4945" spans="1:6" ht="15" x14ac:dyDescent="0.25">
      <c r="A4945" s="253"/>
      <c r="B4945" s="254"/>
      <c r="C4945" s="10"/>
      <c r="D4945" s="255"/>
      <c r="F4945" s="255"/>
    </row>
    <row r="4946" spans="1:6" ht="15" x14ac:dyDescent="0.25">
      <c r="A4946" s="253"/>
      <c r="B4946" s="254"/>
      <c r="C4946" s="10"/>
      <c r="D4946" s="255"/>
      <c r="F4946" s="255"/>
    </row>
    <row r="4947" spans="1:6" ht="15" x14ac:dyDescent="0.25">
      <c r="A4947" s="253"/>
      <c r="B4947" s="254"/>
      <c r="C4947" s="10"/>
      <c r="D4947" s="255"/>
      <c r="F4947" s="255"/>
    </row>
    <row r="4948" spans="1:6" ht="15" x14ac:dyDescent="0.25">
      <c r="A4948" s="253"/>
      <c r="B4948" s="254"/>
      <c r="C4948" s="10"/>
      <c r="D4948" s="255"/>
      <c r="F4948" s="255"/>
    </row>
    <row r="4949" spans="1:6" ht="15" x14ac:dyDescent="0.25">
      <c r="A4949" s="253"/>
      <c r="B4949" s="254"/>
      <c r="C4949" s="10"/>
      <c r="D4949" s="255"/>
      <c r="F4949" s="255"/>
    </row>
    <row r="4950" spans="1:6" ht="15" x14ac:dyDescent="0.25">
      <c r="A4950" s="253"/>
      <c r="B4950" s="254"/>
      <c r="C4950" s="10"/>
      <c r="D4950" s="255"/>
      <c r="F4950" s="255"/>
    </row>
    <row r="4951" spans="1:6" ht="15" x14ac:dyDescent="0.25">
      <c r="A4951" s="253"/>
      <c r="B4951" s="254"/>
      <c r="C4951" s="10"/>
      <c r="D4951" s="255"/>
      <c r="F4951" s="255"/>
    </row>
    <row r="4952" spans="1:6" ht="15" x14ac:dyDescent="0.25">
      <c r="A4952" s="253"/>
      <c r="B4952" s="254"/>
      <c r="C4952" s="10"/>
      <c r="D4952" s="255"/>
      <c r="F4952" s="255"/>
    </row>
    <row r="4953" spans="1:6" ht="15" x14ac:dyDescent="0.25">
      <c r="A4953" s="253"/>
      <c r="B4953" s="254"/>
      <c r="C4953" s="10"/>
      <c r="D4953" s="255"/>
      <c r="F4953" s="255"/>
    </row>
    <row r="4954" spans="1:6" ht="15" x14ac:dyDescent="0.25">
      <c r="A4954" s="253"/>
      <c r="B4954" s="254"/>
      <c r="C4954" s="10"/>
      <c r="D4954" s="255"/>
      <c r="F4954" s="255"/>
    </row>
    <row r="4955" spans="1:6" ht="15" x14ac:dyDescent="0.25">
      <c r="A4955" s="253"/>
      <c r="B4955" s="254"/>
      <c r="C4955" s="10"/>
      <c r="D4955" s="255"/>
      <c r="F4955" s="255"/>
    </row>
    <row r="4956" spans="1:6" ht="15" x14ac:dyDescent="0.25">
      <c r="A4956" s="253"/>
      <c r="B4956" s="254"/>
      <c r="C4956" s="10"/>
      <c r="D4956" s="255"/>
      <c r="F4956" s="255"/>
    </row>
    <row r="4957" spans="1:6" ht="15" x14ac:dyDescent="0.25">
      <c r="A4957" s="253"/>
      <c r="B4957" s="254"/>
      <c r="C4957" s="10"/>
      <c r="D4957" s="255"/>
      <c r="F4957" s="255"/>
    </row>
    <row r="4958" spans="1:6" ht="15" x14ac:dyDescent="0.25">
      <c r="A4958" s="253"/>
      <c r="B4958" s="254"/>
      <c r="C4958" s="10"/>
      <c r="D4958" s="255"/>
      <c r="F4958" s="255"/>
    </row>
    <row r="4959" spans="1:6" ht="15" x14ac:dyDescent="0.25">
      <c r="A4959" s="253"/>
      <c r="B4959" s="254"/>
      <c r="C4959" s="10"/>
      <c r="D4959" s="255"/>
      <c r="F4959" s="255"/>
    </row>
    <row r="4960" spans="1:6" ht="15" x14ac:dyDescent="0.25">
      <c r="A4960" s="253"/>
      <c r="B4960" s="254"/>
      <c r="C4960" s="10"/>
      <c r="D4960" s="255"/>
      <c r="F4960" s="255"/>
    </row>
    <row r="4961" spans="1:6" ht="15" x14ac:dyDescent="0.25">
      <c r="A4961" s="253"/>
      <c r="B4961" s="254"/>
      <c r="C4961" s="10"/>
      <c r="D4961" s="255"/>
      <c r="F4961" s="255"/>
    </row>
    <row r="4962" spans="1:6" ht="15" x14ac:dyDescent="0.25">
      <c r="A4962" s="253"/>
      <c r="B4962" s="254"/>
      <c r="C4962" s="10"/>
      <c r="D4962" s="255"/>
      <c r="F4962" s="255"/>
    </row>
    <row r="4963" spans="1:6" ht="15" x14ac:dyDescent="0.25">
      <c r="A4963" s="253"/>
      <c r="B4963" s="254"/>
      <c r="C4963" s="10"/>
      <c r="D4963" s="255"/>
      <c r="F4963" s="255"/>
    </row>
    <row r="4964" spans="1:6" ht="15" x14ac:dyDescent="0.25">
      <c r="A4964" s="253"/>
      <c r="B4964" s="254"/>
      <c r="C4964" s="10"/>
      <c r="D4964" s="255"/>
      <c r="F4964" s="255"/>
    </row>
    <row r="4965" spans="1:6" ht="15" x14ac:dyDescent="0.25">
      <c r="A4965" s="253"/>
      <c r="B4965" s="254"/>
      <c r="C4965" s="10"/>
      <c r="D4965" s="255"/>
      <c r="F4965" s="255"/>
    </row>
    <row r="4966" spans="1:6" ht="15" x14ac:dyDescent="0.25">
      <c r="A4966" s="253"/>
      <c r="B4966" s="254"/>
      <c r="C4966" s="10"/>
      <c r="D4966" s="255"/>
      <c r="F4966" s="255"/>
    </row>
    <row r="4967" spans="1:6" ht="15" x14ac:dyDescent="0.25">
      <c r="A4967" s="253"/>
      <c r="B4967" s="254"/>
      <c r="C4967" s="10"/>
      <c r="D4967" s="255"/>
      <c r="F4967" s="255"/>
    </row>
    <row r="4968" spans="1:6" ht="15" x14ac:dyDescent="0.25">
      <c r="A4968" s="253"/>
      <c r="B4968" s="254"/>
      <c r="C4968" s="10"/>
      <c r="D4968" s="255"/>
      <c r="F4968" s="255"/>
    </row>
    <row r="4969" spans="1:6" ht="15" x14ac:dyDescent="0.25">
      <c r="A4969" s="253"/>
      <c r="B4969" s="254"/>
      <c r="C4969" s="10"/>
      <c r="D4969" s="255"/>
      <c r="F4969" s="255"/>
    </row>
    <row r="4970" spans="1:6" ht="15" x14ac:dyDescent="0.25">
      <c r="A4970" s="253"/>
      <c r="B4970" s="254"/>
      <c r="C4970" s="10"/>
      <c r="D4970" s="255"/>
      <c r="F4970" s="255"/>
    </row>
    <row r="4971" spans="1:6" ht="15" x14ac:dyDescent="0.25">
      <c r="A4971" s="253"/>
      <c r="B4971" s="254"/>
      <c r="C4971" s="10"/>
      <c r="D4971" s="255"/>
      <c r="F4971" s="255"/>
    </row>
    <row r="4972" spans="1:6" ht="15" x14ac:dyDescent="0.25">
      <c r="A4972" s="253"/>
      <c r="B4972" s="254"/>
      <c r="C4972" s="10"/>
      <c r="D4972" s="255"/>
      <c r="F4972" s="255"/>
    </row>
    <row r="4973" spans="1:6" ht="15" x14ac:dyDescent="0.25">
      <c r="A4973" s="253"/>
      <c r="B4973" s="254"/>
      <c r="C4973" s="10"/>
      <c r="D4973" s="255"/>
      <c r="F4973" s="255"/>
    </row>
    <row r="4974" spans="1:6" ht="15" x14ac:dyDescent="0.25">
      <c r="A4974" s="253"/>
      <c r="B4974" s="254"/>
      <c r="C4974" s="10"/>
      <c r="D4974" s="255"/>
      <c r="F4974" s="255"/>
    </row>
    <row r="4975" spans="1:6" ht="15" x14ac:dyDescent="0.25">
      <c r="A4975" s="253"/>
      <c r="B4975" s="254"/>
      <c r="C4975" s="10"/>
      <c r="D4975" s="255"/>
      <c r="F4975" s="255"/>
    </row>
    <row r="4976" spans="1:6" ht="15" x14ac:dyDescent="0.25">
      <c r="A4976" s="253"/>
      <c r="B4976" s="254"/>
      <c r="C4976" s="10"/>
      <c r="D4976" s="255"/>
      <c r="F4976" s="255"/>
    </row>
    <row r="4977" spans="1:6" ht="15" x14ac:dyDescent="0.25">
      <c r="A4977" s="253"/>
      <c r="B4977" s="254"/>
      <c r="C4977" s="10"/>
      <c r="D4977" s="255"/>
      <c r="F4977" s="255"/>
    </row>
    <row r="4978" spans="1:6" ht="15" x14ac:dyDescent="0.25">
      <c r="A4978" s="253"/>
      <c r="B4978" s="254"/>
      <c r="C4978" s="10"/>
      <c r="D4978" s="255"/>
      <c r="F4978" s="255"/>
    </row>
    <row r="4979" spans="1:6" ht="15" x14ac:dyDescent="0.25">
      <c r="A4979" s="253"/>
      <c r="B4979" s="254"/>
      <c r="C4979" s="10"/>
      <c r="D4979" s="255"/>
      <c r="F4979" s="255"/>
    </row>
    <row r="4980" spans="1:6" ht="15" x14ac:dyDescent="0.25">
      <c r="A4980" s="253"/>
      <c r="B4980" s="254"/>
      <c r="C4980" s="10"/>
      <c r="D4980" s="255"/>
      <c r="F4980" s="255"/>
    </row>
    <row r="4981" spans="1:6" ht="15" x14ac:dyDescent="0.25">
      <c r="A4981" s="253"/>
      <c r="B4981" s="254"/>
      <c r="C4981" s="10"/>
      <c r="D4981" s="255"/>
      <c r="F4981" s="255"/>
    </row>
    <row r="4982" spans="1:6" ht="15" x14ac:dyDescent="0.25">
      <c r="A4982" s="253"/>
      <c r="B4982" s="254"/>
      <c r="C4982" s="10"/>
      <c r="D4982" s="255"/>
      <c r="F4982" s="255"/>
    </row>
    <row r="4983" spans="1:6" ht="15" x14ac:dyDescent="0.25">
      <c r="A4983" s="253"/>
      <c r="B4983" s="254"/>
      <c r="C4983" s="10"/>
      <c r="D4983" s="255"/>
      <c r="F4983" s="255"/>
    </row>
    <row r="4984" spans="1:6" ht="15" x14ac:dyDescent="0.25">
      <c r="A4984" s="253"/>
      <c r="B4984" s="254"/>
      <c r="C4984" s="10"/>
      <c r="D4984" s="255"/>
      <c r="F4984" s="255"/>
    </row>
    <row r="4985" spans="1:6" ht="15" x14ac:dyDescent="0.25">
      <c r="A4985" s="253"/>
      <c r="B4985" s="254"/>
      <c r="C4985" s="10"/>
      <c r="D4985" s="255"/>
      <c r="F4985" s="255"/>
    </row>
    <row r="4986" spans="1:6" ht="15" x14ac:dyDescent="0.25">
      <c r="A4986" s="253"/>
      <c r="B4986" s="254"/>
      <c r="C4986" s="10"/>
      <c r="D4986" s="255"/>
      <c r="F4986" s="255"/>
    </row>
    <row r="4987" spans="1:6" ht="15" x14ac:dyDescent="0.25">
      <c r="A4987" s="253"/>
      <c r="B4987" s="254"/>
      <c r="C4987" s="10"/>
      <c r="D4987" s="255"/>
      <c r="F4987" s="255"/>
    </row>
    <row r="4988" spans="1:6" ht="15" x14ac:dyDescent="0.25">
      <c r="A4988" s="253"/>
      <c r="B4988" s="254"/>
      <c r="C4988" s="10"/>
      <c r="D4988" s="255"/>
      <c r="F4988" s="255"/>
    </row>
    <row r="4989" spans="1:6" ht="15" x14ac:dyDescent="0.25">
      <c r="A4989" s="253"/>
      <c r="B4989" s="254"/>
      <c r="C4989" s="10"/>
      <c r="D4989" s="255"/>
      <c r="F4989" s="255"/>
    </row>
    <row r="4990" spans="1:6" ht="15" x14ac:dyDescent="0.25">
      <c r="A4990" s="253"/>
      <c r="B4990" s="254"/>
      <c r="C4990" s="10"/>
      <c r="D4990" s="255"/>
      <c r="F4990" s="255"/>
    </row>
    <row r="4991" spans="1:6" ht="15" x14ac:dyDescent="0.25">
      <c r="A4991" s="253"/>
      <c r="B4991" s="254"/>
      <c r="C4991" s="10"/>
      <c r="D4991" s="255"/>
      <c r="F4991" s="255"/>
    </row>
    <row r="4992" spans="1:6" ht="15" x14ac:dyDescent="0.25">
      <c r="A4992" s="253"/>
      <c r="B4992" s="254"/>
      <c r="C4992" s="10"/>
      <c r="D4992" s="255"/>
      <c r="F4992" s="255"/>
    </row>
    <row r="4993" spans="1:6" ht="15" x14ac:dyDescent="0.25">
      <c r="A4993" s="253"/>
      <c r="B4993" s="254"/>
      <c r="C4993" s="10"/>
      <c r="D4993" s="255"/>
      <c r="F4993" s="255"/>
    </row>
    <row r="4994" spans="1:6" ht="15" x14ac:dyDescent="0.25">
      <c r="A4994" s="253"/>
      <c r="B4994" s="254"/>
      <c r="C4994" s="10"/>
      <c r="D4994" s="255"/>
      <c r="F4994" s="255"/>
    </row>
    <row r="4995" spans="1:6" ht="15" x14ac:dyDescent="0.25">
      <c r="A4995" s="253"/>
      <c r="B4995" s="254"/>
      <c r="C4995" s="10"/>
      <c r="D4995" s="255"/>
      <c r="F4995" s="255"/>
    </row>
    <row r="4996" spans="1:6" ht="15" x14ac:dyDescent="0.25">
      <c r="A4996" s="253"/>
      <c r="B4996" s="254"/>
      <c r="C4996" s="10"/>
      <c r="D4996" s="255"/>
      <c r="F4996" s="255"/>
    </row>
    <row r="4997" spans="1:6" ht="15" x14ac:dyDescent="0.25">
      <c r="A4997" s="253"/>
      <c r="B4997" s="254"/>
      <c r="C4997" s="10"/>
      <c r="D4997" s="255"/>
      <c r="F4997" s="255"/>
    </row>
    <row r="4998" spans="1:6" ht="15" x14ac:dyDescent="0.25">
      <c r="A4998" s="253"/>
      <c r="B4998" s="254"/>
      <c r="C4998" s="10"/>
      <c r="D4998" s="255"/>
      <c r="F4998" s="255"/>
    </row>
    <row r="4999" spans="1:6" ht="15" x14ac:dyDescent="0.25">
      <c r="A4999" s="253"/>
      <c r="B4999" s="254"/>
      <c r="C4999" s="10"/>
      <c r="D4999" s="255"/>
      <c r="F4999" s="255"/>
    </row>
    <row r="5000" spans="1:6" ht="15" x14ac:dyDescent="0.25">
      <c r="A5000" s="253"/>
      <c r="B5000" s="254"/>
      <c r="C5000" s="10"/>
      <c r="D5000" s="255"/>
      <c r="F5000" s="255"/>
    </row>
    <row r="5001" spans="1:6" ht="15" x14ac:dyDescent="0.25">
      <c r="A5001" s="253"/>
      <c r="B5001" s="254"/>
      <c r="C5001" s="10"/>
      <c r="D5001" s="255"/>
      <c r="F5001" s="255"/>
    </row>
    <row r="5002" spans="1:6" ht="15" x14ac:dyDescent="0.25">
      <c r="A5002" s="253"/>
      <c r="B5002" s="254"/>
      <c r="C5002" s="10"/>
      <c r="D5002" s="255"/>
      <c r="F5002" s="255"/>
    </row>
    <row r="5003" spans="1:6" ht="15" x14ac:dyDescent="0.25">
      <c r="A5003" s="253"/>
      <c r="B5003" s="254"/>
      <c r="C5003" s="10"/>
      <c r="D5003" s="255"/>
      <c r="F5003" s="255"/>
    </row>
    <row r="5004" spans="1:6" ht="15" x14ac:dyDescent="0.25">
      <c r="A5004" s="253"/>
      <c r="B5004" s="254"/>
      <c r="C5004" s="10"/>
      <c r="D5004" s="255"/>
      <c r="F5004" s="255"/>
    </row>
    <row r="5005" spans="1:6" ht="15" x14ac:dyDescent="0.25">
      <c r="A5005" s="253"/>
      <c r="B5005" s="254"/>
      <c r="C5005" s="10"/>
      <c r="D5005" s="255"/>
      <c r="F5005" s="255"/>
    </row>
    <row r="5006" spans="1:6" ht="15" x14ac:dyDescent="0.25">
      <c r="A5006" s="253"/>
      <c r="B5006" s="254"/>
      <c r="C5006" s="10"/>
      <c r="D5006" s="255"/>
      <c r="F5006" s="255"/>
    </row>
    <row r="5007" spans="1:6" ht="15" x14ac:dyDescent="0.25">
      <c r="A5007" s="253"/>
      <c r="B5007" s="254"/>
      <c r="C5007" s="10"/>
      <c r="D5007" s="255"/>
      <c r="F5007" s="255"/>
    </row>
    <row r="5008" spans="1:6" ht="15" x14ac:dyDescent="0.25">
      <c r="A5008" s="253"/>
      <c r="B5008" s="254"/>
      <c r="C5008" s="10"/>
      <c r="D5008" s="255"/>
      <c r="F5008" s="255"/>
    </row>
    <row r="5009" spans="1:6" ht="15" x14ac:dyDescent="0.25">
      <c r="A5009" s="253"/>
      <c r="B5009" s="254"/>
      <c r="C5009" s="10"/>
      <c r="D5009" s="255"/>
      <c r="F5009" s="255"/>
    </row>
    <row r="5010" spans="1:6" ht="15" x14ac:dyDescent="0.25">
      <c r="A5010" s="253"/>
      <c r="B5010" s="254"/>
      <c r="C5010" s="10"/>
      <c r="D5010" s="255"/>
      <c r="F5010" s="255"/>
    </row>
    <row r="5011" spans="1:6" ht="15" x14ac:dyDescent="0.25">
      <c r="A5011" s="253"/>
      <c r="B5011" s="254"/>
      <c r="C5011" s="10"/>
      <c r="D5011" s="255"/>
      <c r="F5011" s="255"/>
    </row>
    <row r="5012" spans="1:6" ht="15" x14ac:dyDescent="0.25">
      <c r="A5012" s="253"/>
      <c r="B5012" s="254"/>
      <c r="C5012" s="10"/>
      <c r="D5012" s="255"/>
      <c r="F5012" s="255"/>
    </row>
    <row r="5013" spans="1:6" ht="15" x14ac:dyDescent="0.25">
      <c r="A5013" s="253"/>
      <c r="B5013" s="254"/>
      <c r="C5013" s="10"/>
      <c r="D5013" s="255"/>
      <c r="F5013" s="255"/>
    </row>
    <row r="5014" spans="1:6" ht="15" x14ac:dyDescent="0.25">
      <c r="A5014" s="253"/>
      <c r="B5014" s="254"/>
      <c r="C5014" s="10"/>
      <c r="D5014" s="255"/>
      <c r="F5014" s="255"/>
    </row>
    <row r="5015" spans="1:6" ht="15" x14ac:dyDescent="0.25">
      <c r="A5015" s="253"/>
      <c r="B5015" s="254"/>
      <c r="C5015" s="10"/>
      <c r="D5015" s="255"/>
      <c r="F5015" s="255"/>
    </row>
    <row r="5016" spans="1:6" ht="15" x14ac:dyDescent="0.25">
      <c r="A5016" s="253"/>
      <c r="B5016" s="254"/>
      <c r="C5016" s="10"/>
      <c r="D5016" s="255"/>
      <c r="F5016" s="255"/>
    </row>
    <row r="5017" spans="1:6" ht="15" x14ac:dyDescent="0.25">
      <c r="A5017" s="253"/>
      <c r="B5017" s="254"/>
      <c r="C5017" s="10"/>
      <c r="D5017" s="255"/>
      <c r="F5017" s="255"/>
    </row>
    <row r="5018" spans="1:6" ht="15" x14ac:dyDescent="0.25">
      <c r="A5018" s="253"/>
      <c r="B5018" s="254"/>
      <c r="C5018" s="10"/>
      <c r="D5018" s="255"/>
      <c r="F5018" s="255"/>
    </row>
    <row r="5019" spans="1:6" ht="15" x14ac:dyDescent="0.25">
      <c r="A5019" s="253"/>
      <c r="B5019" s="254"/>
      <c r="C5019" s="10"/>
      <c r="D5019" s="255"/>
      <c r="F5019" s="255"/>
    </row>
    <row r="5020" spans="1:6" ht="15" x14ac:dyDescent="0.25">
      <c r="A5020" s="253"/>
      <c r="B5020" s="254"/>
      <c r="C5020" s="10"/>
      <c r="D5020" s="255"/>
      <c r="F5020" s="255"/>
    </row>
    <row r="5021" spans="1:6" ht="15" x14ac:dyDescent="0.25">
      <c r="A5021" s="253"/>
      <c r="B5021" s="254"/>
      <c r="C5021" s="10"/>
      <c r="D5021" s="255"/>
      <c r="F5021" s="255"/>
    </row>
    <row r="5022" spans="1:6" ht="15" x14ac:dyDescent="0.25">
      <c r="A5022" s="253"/>
      <c r="B5022" s="254"/>
      <c r="C5022" s="10"/>
      <c r="D5022" s="255"/>
      <c r="F5022" s="255"/>
    </row>
    <row r="5023" spans="1:6" ht="15" x14ac:dyDescent="0.25">
      <c r="A5023" s="253"/>
      <c r="B5023" s="254"/>
      <c r="C5023" s="10"/>
      <c r="D5023" s="255"/>
      <c r="F5023" s="255"/>
    </row>
    <row r="5024" spans="1:6" ht="15" x14ac:dyDescent="0.25">
      <c r="A5024" s="253"/>
      <c r="B5024" s="254"/>
      <c r="C5024" s="10"/>
      <c r="D5024" s="255"/>
      <c r="F5024" s="255"/>
    </row>
    <row r="5025" spans="1:6" ht="15" x14ac:dyDescent="0.25">
      <c r="A5025" s="253"/>
      <c r="B5025" s="254"/>
      <c r="C5025" s="10"/>
      <c r="D5025" s="255"/>
      <c r="F5025" s="255"/>
    </row>
    <row r="5026" spans="1:6" ht="15" x14ac:dyDescent="0.25">
      <c r="A5026" s="253"/>
      <c r="B5026" s="254"/>
      <c r="C5026" s="10"/>
      <c r="D5026" s="255"/>
      <c r="F5026" s="255"/>
    </row>
    <row r="5027" spans="1:6" ht="15" x14ac:dyDescent="0.25">
      <c r="A5027" s="253"/>
      <c r="B5027" s="254"/>
      <c r="C5027" s="10"/>
      <c r="D5027" s="255"/>
      <c r="F5027" s="255"/>
    </row>
    <row r="5028" spans="1:6" ht="15" x14ac:dyDescent="0.25">
      <c r="A5028" s="253"/>
      <c r="B5028" s="254"/>
      <c r="C5028" s="10"/>
      <c r="D5028" s="255"/>
      <c r="F5028" s="255"/>
    </row>
    <row r="5029" spans="1:6" ht="15" x14ac:dyDescent="0.25">
      <c r="A5029" s="253"/>
      <c r="B5029" s="254"/>
      <c r="C5029" s="10"/>
      <c r="D5029" s="255"/>
      <c r="F5029" s="255"/>
    </row>
    <row r="5030" spans="1:6" ht="15" x14ac:dyDescent="0.25">
      <c r="A5030" s="253"/>
      <c r="B5030" s="254"/>
      <c r="C5030" s="10"/>
      <c r="D5030" s="255"/>
      <c r="F5030" s="255"/>
    </row>
    <row r="5031" spans="1:6" ht="15" x14ac:dyDescent="0.25">
      <c r="A5031" s="253"/>
      <c r="B5031" s="254"/>
      <c r="C5031" s="10"/>
      <c r="D5031" s="255"/>
      <c r="F5031" s="255"/>
    </row>
    <row r="5032" spans="1:6" ht="15" x14ac:dyDescent="0.25">
      <c r="A5032" s="253"/>
      <c r="B5032" s="254"/>
      <c r="C5032" s="10"/>
      <c r="D5032" s="255"/>
      <c r="F5032" s="255"/>
    </row>
    <row r="5033" spans="1:6" ht="15" x14ac:dyDescent="0.25">
      <c r="A5033" s="253"/>
      <c r="B5033" s="254"/>
      <c r="C5033" s="10"/>
      <c r="D5033" s="255"/>
      <c r="F5033" s="255"/>
    </row>
    <row r="5034" spans="1:6" ht="15" x14ac:dyDescent="0.25">
      <c r="A5034" s="253"/>
      <c r="B5034" s="254"/>
      <c r="C5034" s="10"/>
      <c r="D5034" s="255"/>
      <c r="F5034" s="255"/>
    </row>
    <row r="5035" spans="1:6" ht="15" x14ac:dyDescent="0.25">
      <c r="A5035" s="253"/>
      <c r="B5035" s="254"/>
      <c r="C5035" s="10"/>
      <c r="D5035" s="255"/>
      <c r="F5035" s="255"/>
    </row>
    <row r="5036" spans="1:6" ht="15" x14ac:dyDescent="0.25">
      <c r="A5036" s="253"/>
      <c r="B5036" s="254"/>
      <c r="C5036" s="10"/>
      <c r="D5036" s="255"/>
      <c r="F5036" s="255"/>
    </row>
    <row r="5037" spans="1:6" ht="15" x14ac:dyDescent="0.25">
      <c r="A5037" s="253"/>
      <c r="B5037" s="254"/>
      <c r="C5037" s="10"/>
      <c r="D5037" s="255"/>
      <c r="F5037" s="255"/>
    </row>
    <row r="5038" spans="1:6" ht="15" x14ac:dyDescent="0.25">
      <c r="A5038" s="253"/>
      <c r="B5038" s="254"/>
      <c r="C5038" s="10"/>
      <c r="D5038" s="255"/>
      <c r="F5038" s="255"/>
    </row>
    <row r="5039" spans="1:6" ht="15" x14ac:dyDescent="0.25">
      <c r="A5039" s="253"/>
      <c r="B5039" s="254"/>
      <c r="C5039" s="10"/>
      <c r="D5039" s="255"/>
      <c r="F5039" s="255"/>
    </row>
    <row r="5040" spans="1:6" ht="15" x14ac:dyDescent="0.25">
      <c r="A5040" s="253"/>
      <c r="B5040" s="254"/>
      <c r="C5040" s="10"/>
      <c r="D5040" s="255"/>
      <c r="F5040" s="255"/>
    </row>
    <row r="5041" spans="1:6" ht="15" x14ac:dyDescent="0.25">
      <c r="A5041" s="253"/>
      <c r="B5041" s="254"/>
      <c r="C5041" s="10"/>
      <c r="D5041" s="255"/>
      <c r="F5041" s="255"/>
    </row>
    <row r="5042" spans="1:6" ht="15" x14ac:dyDescent="0.25">
      <c r="A5042" s="253"/>
      <c r="B5042" s="254"/>
      <c r="C5042" s="10"/>
      <c r="D5042" s="255"/>
      <c r="F5042" s="255"/>
    </row>
    <row r="5043" spans="1:6" ht="15" x14ac:dyDescent="0.25">
      <c r="A5043" s="253"/>
      <c r="B5043" s="254"/>
      <c r="C5043" s="10"/>
      <c r="D5043" s="255"/>
      <c r="F5043" s="255"/>
    </row>
    <row r="5044" spans="1:6" ht="15" x14ac:dyDescent="0.25">
      <c r="A5044" s="253"/>
      <c r="B5044" s="254"/>
      <c r="C5044" s="10"/>
      <c r="D5044" s="255"/>
      <c r="F5044" s="255"/>
    </row>
    <row r="5045" spans="1:6" ht="15" x14ac:dyDescent="0.25">
      <c r="A5045" s="253"/>
      <c r="B5045" s="254"/>
      <c r="C5045" s="10"/>
      <c r="D5045" s="255"/>
      <c r="F5045" s="255"/>
    </row>
    <row r="5046" spans="1:6" ht="15" x14ac:dyDescent="0.25">
      <c r="A5046" s="253"/>
      <c r="B5046" s="254"/>
      <c r="C5046" s="10"/>
      <c r="D5046" s="255"/>
      <c r="F5046" s="255"/>
    </row>
    <row r="5047" spans="1:6" ht="15" x14ac:dyDescent="0.25">
      <c r="A5047" s="253"/>
      <c r="B5047" s="254"/>
      <c r="C5047" s="10"/>
      <c r="D5047" s="255"/>
      <c r="F5047" s="255"/>
    </row>
    <row r="5048" spans="1:6" ht="15" x14ac:dyDescent="0.25">
      <c r="A5048" s="253"/>
      <c r="B5048" s="254"/>
      <c r="C5048" s="10"/>
      <c r="D5048" s="255"/>
      <c r="F5048" s="255"/>
    </row>
    <row r="5049" spans="1:6" ht="15" x14ac:dyDescent="0.25">
      <c r="A5049" s="253"/>
      <c r="B5049" s="254"/>
      <c r="C5049" s="10"/>
      <c r="D5049" s="255"/>
      <c r="F5049" s="255"/>
    </row>
    <row r="5050" spans="1:6" ht="15" x14ac:dyDescent="0.25">
      <c r="A5050" s="253"/>
      <c r="B5050" s="254"/>
      <c r="C5050" s="10"/>
      <c r="D5050" s="255"/>
      <c r="F5050" s="255"/>
    </row>
    <row r="5051" spans="1:6" ht="15" x14ac:dyDescent="0.25">
      <c r="A5051" s="253"/>
      <c r="B5051" s="254"/>
      <c r="C5051" s="10"/>
      <c r="D5051" s="255"/>
      <c r="F5051" s="255"/>
    </row>
    <row r="5052" spans="1:6" ht="15" x14ac:dyDescent="0.25">
      <c r="A5052" s="253"/>
      <c r="B5052" s="254"/>
      <c r="C5052" s="10"/>
      <c r="D5052" s="255"/>
      <c r="F5052" s="255"/>
    </row>
    <row r="5053" spans="1:6" ht="15" x14ac:dyDescent="0.25">
      <c r="A5053" s="253"/>
      <c r="B5053" s="254"/>
      <c r="C5053" s="10"/>
      <c r="D5053" s="255"/>
      <c r="F5053" s="255"/>
    </row>
    <row r="5054" spans="1:6" ht="15" x14ac:dyDescent="0.25">
      <c r="A5054" s="253"/>
      <c r="B5054" s="254"/>
      <c r="C5054" s="10"/>
      <c r="D5054" s="255"/>
      <c r="F5054" s="255"/>
    </row>
    <row r="5055" spans="1:6" ht="15" x14ac:dyDescent="0.25">
      <c r="A5055" s="253"/>
      <c r="B5055" s="254"/>
      <c r="C5055" s="10"/>
      <c r="D5055" s="255"/>
      <c r="F5055" s="255"/>
    </row>
    <row r="5056" spans="1:6" ht="15" x14ac:dyDescent="0.25">
      <c r="A5056" s="253"/>
      <c r="B5056" s="254"/>
      <c r="C5056" s="10"/>
      <c r="D5056" s="255"/>
      <c r="F5056" s="255"/>
    </row>
    <row r="5057" spans="1:6" ht="15" x14ac:dyDescent="0.25">
      <c r="A5057" s="253"/>
      <c r="B5057" s="254"/>
      <c r="C5057" s="10"/>
      <c r="D5057" s="255"/>
      <c r="F5057" s="255"/>
    </row>
    <row r="5058" spans="1:6" ht="15" x14ac:dyDescent="0.25">
      <c r="A5058" s="253"/>
      <c r="B5058" s="254"/>
      <c r="C5058" s="10"/>
      <c r="D5058" s="255"/>
      <c r="F5058" s="255"/>
    </row>
    <row r="5059" spans="1:6" ht="15" x14ac:dyDescent="0.25">
      <c r="A5059" s="253"/>
      <c r="B5059" s="254"/>
      <c r="C5059" s="10"/>
      <c r="D5059" s="255"/>
      <c r="F5059" s="255"/>
    </row>
    <row r="5060" spans="1:6" ht="15" x14ac:dyDescent="0.25">
      <c r="A5060" s="253"/>
      <c r="B5060" s="254"/>
      <c r="C5060" s="10"/>
      <c r="D5060" s="255"/>
      <c r="F5060" s="255"/>
    </row>
    <row r="5061" spans="1:6" ht="15" x14ac:dyDescent="0.25">
      <c r="A5061" s="253"/>
      <c r="B5061" s="254"/>
      <c r="C5061" s="10"/>
      <c r="D5061" s="255"/>
      <c r="F5061" s="255"/>
    </row>
    <row r="5062" spans="1:6" ht="15" x14ac:dyDescent="0.25">
      <c r="A5062" s="253"/>
      <c r="B5062" s="254"/>
      <c r="C5062" s="10"/>
      <c r="D5062" s="255"/>
      <c r="F5062" s="255"/>
    </row>
    <row r="5063" spans="1:6" ht="15" x14ac:dyDescent="0.25">
      <c r="A5063" s="253"/>
      <c r="B5063" s="254"/>
      <c r="C5063" s="10"/>
      <c r="D5063" s="255"/>
      <c r="F5063" s="255"/>
    </row>
    <row r="5064" spans="1:6" ht="15" x14ac:dyDescent="0.25">
      <c r="A5064" s="253"/>
      <c r="B5064" s="254"/>
      <c r="C5064" s="10"/>
      <c r="D5064" s="255"/>
      <c r="F5064" s="255"/>
    </row>
    <row r="5065" spans="1:6" ht="15" x14ac:dyDescent="0.25">
      <c r="A5065" s="253"/>
      <c r="B5065" s="254"/>
      <c r="C5065" s="10"/>
      <c r="D5065" s="255"/>
      <c r="F5065" s="255"/>
    </row>
    <row r="5066" spans="1:6" ht="15" x14ac:dyDescent="0.25">
      <c r="A5066" s="253"/>
      <c r="B5066" s="254"/>
      <c r="C5066" s="10"/>
      <c r="D5066" s="255"/>
      <c r="F5066" s="255"/>
    </row>
    <row r="5067" spans="1:6" ht="15" x14ac:dyDescent="0.25">
      <c r="A5067" s="253"/>
      <c r="B5067" s="254"/>
      <c r="C5067" s="10"/>
      <c r="D5067" s="255"/>
      <c r="F5067" s="255"/>
    </row>
    <row r="5068" spans="1:6" ht="15" x14ac:dyDescent="0.25">
      <c r="A5068" s="253"/>
      <c r="B5068" s="254"/>
      <c r="C5068" s="10"/>
      <c r="D5068" s="255"/>
      <c r="F5068" s="255"/>
    </row>
    <row r="5069" spans="1:6" ht="15" x14ac:dyDescent="0.25">
      <c r="A5069" s="253"/>
      <c r="B5069" s="254"/>
      <c r="C5069" s="10"/>
      <c r="D5069" s="255"/>
      <c r="F5069" s="255"/>
    </row>
    <row r="5070" spans="1:6" ht="15" x14ac:dyDescent="0.25">
      <c r="A5070" s="253"/>
      <c r="B5070" s="254"/>
      <c r="C5070" s="10"/>
      <c r="D5070" s="255"/>
      <c r="F5070" s="255"/>
    </row>
    <row r="5071" spans="1:6" ht="15" x14ac:dyDescent="0.25">
      <c r="A5071" s="253"/>
      <c r="B5071" s="254"/>
      <c r="C5071" s="10"/>
      <c r="D5071" s="255"/>
      <c r="F5071" s="255"/>
    </row>
    <row r="5072" spans="1:6" ht="15" x14ac:dyDescent="0.25">
      <c r="A5072" s="253"/>
      <c r="B5072" s="254"/>
      <c r="C5072" s="10"/>
      <c r="D5072" s="255"/>
      <c r="F5072" s="255"/>
    </row>
    <row r="5073" spans="1:6" ht="15" x14ac:dyDescent="0.25">
      <c r="A5073" s="253"/>
      <c r="B5073" s="254"/>
      <c r="C5073" s="10"/>
      <c r="D5073" s="255"/>
      <c r="F5073" s="255"/>
    </row>
    <row r="5074" spans="1:6" ht="15" x14ac:dyDescent="0.25">
      <c r="A5074" s="253"/>
      <c r="B5074" s="254"/>
      <c r="C5074" s="10"/>
      <c r="D5074" s="255"/>
      <c r="F5074" s="255"/>
    </row>
    <row r="5075" spans="1:6" ht="15" x14ac:dyDescent="0.25">
      <c r="A5075" s="253"/>
      <c r="B5075" s="254"/>
      <c r="C5075" s="10"/>
      <c r="D5075" s="255"/>
      <c r="F5075" s="255"/>
    </row>
    <row r="5076" spans="1:6" ht="15" x14ac:dyDescent="0.25">
      <c r="A5076" s="253"/>
      <c r="B5076" s="254"/>
      <c r="C5076" s="10"/>
      <c r="D5076" s="255"/>
      <c r="F5076" s="255"/>
    </row>
    <row r="5077" spans="1:6" ht="15" x14ac:dyDescent="0.25">
      <c r="A5077" s="253"/>
      <c r="B5077" s="254"/>
      <c r="C5077" s="10"/>
      <c r="D5077" s="255"/>
      <c r="F5077" s="255"/>
    </row>
    <row r="5078" spans="1:6" ht="15" x14ac:dyDescent="0.25">
      <c r="A5078" s="253"/>
      <c r="B5078" s="254"/>
      <c r="C5078" s="10"/>
      <c r="D5078" s="255"/>
      <c r="F5078" s="255"/>
    </row>
    <row r="5079" spans="1:6" ht="15" x14ac:dyDescent="0.25">
      <c r="A5079" s="253"/>
      <c r="B5079" s="254"/>
      <c r="C5079" s="10"/>
      <c r="D5079" s="255"/>
      <c r="F5079" s="255"/>
    </row>
    <row r="5080" spans="1:6" ht="15" x14ac:dyDescent="0.25">
      <c r="A5080" s="253"/>
      <c r="B5080" s="254"/>
      <c r="C5080" s="10"/>
      <c r="D5080" s="255"/>
      <c r="F5080" s="255"/>
    </row>
    <row r="5081" spans="1:6" ht="15" x14ac:dyDescent="0.25">
      <c r="A5081" s="253"/>
      <c r="B5081" s="254"/>
      <c r="C5081" s="10"/>
      <c r="D5081" s="255"/>
      <c r="F5081" s="255"/>
    </row>
    <row r="5082" spans="1:6" ht="15" x14ac:dyDescent="0.25">
      <c r="A5082" s="253"/>
      <c r="B5082" s="254"/>
      <c r="C5082" s="10"/>
      <c r="D5082" s="255"/>
      <c r="F5082" s="255"/>
    </row>
    <row r="5083" spans="1:6" ht="15" x14ac:dyDescent="0.25">
      <c r="A5083" s="253"/>
      <c r="B5083" s="254"/>
      <c r="C5083" s="10"/>
      <c r="D5083" s="255"/>
      <c r="F5083" s="255"/>
    </row>
    <row r="5084" spans="1:6" ht="15" x14ac:dyDescent="0.25">
      <c r="A5084" s="253"/>
      <c r="B5084" s="254"/>
      <c r="C5084" s="10"/>
      <c r="D5084" s="255"/>
      <c r="F5084" s="255"/>
    </row>
    <row r="5085" spans="1:6" ht="15" x14ac:dyDescent="0.25">
      <c r="A5085" s="253"/>
      <c r="B5085" s="254"/>
      <c r="C5085" s="10"/>
      <c r="D5085" s="255"/>
      <c r="F5085" s="255"/>
    </row>
    <row r="5086" spans="1:6" ht="15" x14ac:dyDescent="0.25">
      <c r="A5086" s="253"/>
      <c r="B5086" s="254"/>
      <c r="C5086" s="10"/>
      <c r="D5086" s="255"/>
      <c r="F5086" s="255"/>
    </row>
    <row r="5087" spans="1:6" ht="15" x14ac:dyDescent="0.25">
      <c r="A5087" s="253"/>
      <c r="B5087" s="254"/>
      <c r="C5087" s="10"/>
      <c r="D5087" s="255"/>
      <c r="F5087" s="255"/>
    </row>
    <row r="5088" spans="1:6" ht="15" x14ac:dyDescent="0.25">
      <c r="A5088" s="253"/>
      <c r="B5088" s="254"/>
      <c r="C5088" s="10"/>
      <c r="D5088" s="255"/>
      <c r="F5088" s="255"/>
    </row>
    <row r="5089" spans="1:6" ht="15" x14ac:dyDescent="0.25">
      <c r="A5089" s="253"/>
      <c r="B5089" s="254"/>
      <c r="C5089" s="10"/>
      <c r="D5089" s="255"/>
      <c r="F5089" s="255"/>
    </row>
    <row r="5090" spans="1:6" ht="15" x14ac:dyDescent="0.25">
      <c r="A5090" s="253"/>
      <c r="B5090" s="254"/>
      <c r="C5090" s="10"/>
      <c r="D5090" s="255"/>
      <c r="F5090" s="255"/>
    </row>
    <row r="5091" spans="1:6" ht="15" x14ac:dyDescent="0.25">
      <c r="A5091" s="253"/>
      <c r="B5091" s="254"/>
      <c r="C5091" s="10"/>
      <c r="D5091" s="255"/>
      <c r="F5091" s="255"/>
    </row>
    <row r="5092" spans="1:6" ht="15" x14ac:dyDescent="0.25">
      <c r="A5092" s="253"/>
      <c r="B5092" s="254"/>
      <c r="C5092" s="10"/>
      <c r="D5092" s="255"/>
      <c r="F5092" s="255"/>
    </row>
    <row r="5093" spans="1:6" ht="15" x14ac:dyDescent="0.25">
      <c r="A5093" s="253"/>
      <c r="B5093" s="254"/>
      <c r="C5093" s="10"/>
      <c r="D5093" s="255"/>
      <c r="F5093" s="255"/>
    </row>
    <row r="5094" spans="1:6" ht="15" x14ac:dyDescent="0.25">
      <c r="A5094" s="253"/>
      <c r="B5094" s="254"/>
      <c r="C5094" s="10"/>
      <c r="D5094" s="255"/>
      <c r="F5094" s="255"/>
    </row>
    <row r="5095" spans="1:6" ht="15" x14ac:dyDescent="0.25">
      <c r="A5095" s="253"/>
      <c r="B5095" s="254"/>
      <c r="C5095" s="10"/>
      <c r="D5095" s="255"/>
      <c r="F5095" s="255"/>
    </row>
    <row r="5096" spans="1:6" ht="15" x14ac:dyDescent="0.25">
      <c r="A5096" s="253"/>
      <c r="B5096" s="254"/>
      <c r="C5096" s="10"/>
      <c r="D5096" s="255"/>
      <c r="F5096" s="255"/>
    </row>
    <row r="5097" spans="1:6" ht="15" x14ac:dyDescent="0.25">
      <c r="A5097" s="253"/>
      <c r="B5097" s="254"/>
      <c r="C5097" s="10"/>
      <c r="D5097" s="255"/>
      <c r="F5097" s="255"/>
    </row>
    <row r="5098" spans="1:6" ht="15" x14ac:dyDescent="0.25">
      <c r="A5098" s="253"/>
      <c r="B5098" s="254"/>
      <c r="C5098" s="10"/>
      <c r="D5098" s="255"/>
      <c r="F5098" s="255"/>
    </row>
    <row r="5099" spans="1:6" ht="15" x14ac:dyDescent="0.25">
      <c r="A5099" s="253"/>
      <c r="B5099" s="254"/>
      <c r="C5099" s="10"/>
      <c r="D5099" s="255"/>
      <c r="F5099" s="255"/>
    </row>
    <row r="5100" spans="1:6" ht="15" x14ac:dyDescent="0.25">
      <c r="A5100" s="253"/>
      <c r="B5100" s="254"/>
      <c r="C5100" s="10"/>
      <c r="D5100" s="255"/>
      <c r="F5100" s="255"/>
    </row>
    <row r="5101" spans="1:6" ht="15" x14ac:dyDescent="0.25">
      <c r="A5101" s="253"/>
      <c r="B5101" s="254"/>
      <c r="C5101" s="10"/>
      <c r="D5101" s="255"/>
      <c r="F5101" s="255"/>
    </row>
    <row r="5102" spans="1:6" ht="15" x14ac:dyDescent="0.25">
      <c r="A5102" s="253"/>
      <c r="B5102" s="254"/>
      <c r="C5102" s="10"/>
      <c r="D5102" s="255"/>
      <c r="F5102" s="255"/>
    </row>
    <row r="5103" spans="1:6" ht="15" x14ac:dyDescent="0.25">
      <c r="A5103" s="253"/>
      <c r="B5103" s="254"/>
      <c r="C5103" s="10"/>
      <c r="D5103" s="255"/>
      <c r="F5103" s="255"/>
    </row>
    <row r="5104" spans="1:6" ht="15" x14ac:dyDescent="0.25">
      <c r="A5104" s="253"/>
      <c r="B5104" s="254"/>
      <c r="C5104" s="10"/>
      <c r="D5104" s="255"/>
      <c r="F5104" s="255"/>
    </row>
    <row r="5105" spans="1:6" ht="15" x14ac:dyDescent="0.25">
      <c r="A5105" s="253"/>
      <c r="B5105" s="254"/>
      <c r="C5105" s="10"/>
      <c r="D5105" s="255"/>
      <c r="F5105" s="255"/>
    </row>
    <row r="5106" spans="1:6" ht="15" x14ac:dyDescent="0.25">
      <c r="A5106" s="253"/>
      <c r="B5106" s="254"/>
      <c r="C5106" s="10"/>
      <c r="D5106" s="255"/>
      <c r="F5106" s="255"/>
    </row>
    <row r="5107" spans="1:6" ht="15" x14ac:dyDescent="0.25">
      <c r="A5107" s="253"/>
      <c r="B5107" s="254"/>
      <c r="C5107" s="10"/>
      <c r="D5107" s="255"/>
      <c r="F5107" s="255"/>
    </row>
    <row r="5108" spans="1:6" ht="15" x14ac:dyDescent="0.25">
      <c r="A5108" s="253"/>
      <c r="B5108" s="254"/>
      <c r="C5108" s="10"/>
      <c r="D5108" s="255"/>
      <c r="F5108" s="255"/>
    </row>
    <row r="5109" spans="1:6" ht="15" x14ac:dyDescent="0.25">
      <c r="A5109" s="253"/>
      <c r="B5109" s="254"/>
      <c r="C5109" s="10"/>
      <c r="D5109" s="255"/>
      <c r="F5109" s="255"/>
    </row>
    <row r="5110" spans="1:6" ht="15" x14ac:dyDescent="0.25">
      <c r="A5110" s="253"/>
      <c r="B5110" s="254"/>
      <c r="C5110" s="10"/>
      <c r="D5110" s="255"/>
      <c r="F5110" s="255"/>
    </row>
    <row r="5111" spans="1:6" ht="15" x14ac:dyDescent="0.25">
      <c r="A5111" s="253"/>
      <c r="B5111" s="254"/>
      <c r="C5111" s="10"/>
      <c r="D5111" s="255"/>
      <c r="F5111" s="255"/>
    </row>
    <row r="5112" spans="1:6" ht="15" x14ac:dyDescent="0.25">
      <c r="A5112" s="253"/>
      <c r="B5112" s="254"/>
      <c r="C5112" s="10"/>
      <c r="D5112" s="255"/>
      <c r="F5112" s="255"/>
    </row>
    <row r="5113" spans="1:6" ht="15" x14ac:dyDescent="0.25">
      <c r="A5113" s="253"/>
      <c r="B5113" s="254"/>
      <c r="C5113" s="10"/>
      <c r="D5113" s="255"/>
      <c r="F5113" s="255"/>
    </row>
    <row r="5114" spans="1:6" ht="15" x14ac:dyDescent="0.25">
      <c r="A5114" s="253"/>
      <c r="B5114" s="254"/>
      <c r="C5114" s="10"/>
      <c r="D5114" s="255"/>
      <c r="F5114" s="255"/>
    </row>
    <row r="5115" spans="1:6" ht="15" x14ac:dyDescent="0.25">
      <c r="A5115" s="253"/>
      <c r="B5115" s="254"/>
      <c r="C5115" s="10"/>
      <c r="D5115" s="255"/>
      <c r="F5115" s="255"/>
    </row>
    <row r="5116" spans="1:6" ht="15" x14ac:dyDescent="0.25">
      <c r="A5116" s="253"/>
      <c r="B5116" s="254"/>
      <c r="C5116" s="10"/>
      <c r="D5116" s="255"/>
      <c r="F5116" s="255"/>
    </row>
    <row r="5117" spans="1:6" ht="15" x14ac:dyDescent="0.25">
      <c r="A5117" s="253"/>
      <c r="B5117" s="254"/>
      <c r="C5117" s="10"/>
      <c r="D5117" s="255"/>
      <c r="F5117" s="255"/>
    </row>
    <row r="5118" spans="1:6" ht="15" x14ac:dyDescent="0.25">
      <c r="A5118" s="253"/>
      <c r="B5118" s="254"/>
      <c r="C5118" s="10"/>
      <c r="D5118" s="255"/>
      <c r="F5118" s="255"/>
    </row>
    <row r="5119" spans="1:6" ht="15" x14ac:dyDescent="0.25">
      <c r="A5119" s="253"/>
      <c r="B5119" s="254"/>
      <c r="C5119" s="10"/>
      <c r="D5119" s="255"/>
      <c r="F5119" s="255"/>
    </row>
    <row r="5120" spans="1:6" ht="15" x14ac:dyDescent="0.25">
      <c r="A5120" s="253"/>
      <c r="B5120" s="254"/>
      <c r="C5120" s="10"/>
      <c r="D5120" s="255"/>
      <c r="F5120" s="255"/>
    </row>
    <row r="5121" spans="1:6" ht="15" x14ac:dyDescent="0.25">
      <c r="A5121" s="253"/>
      <c r="B5121" s="254"/>
      <c r="C5121" s="10"/>
      <c r="D5121" s="255"/>
      <c r="F5121" s="255"/>
    </row>
    <row r="5122" spans="1:6" ht="15" x14ac:dyDescent="0.25">
      <c r="A5122" s="253"/>
      <c r="B5122" s="254"/>
      <c r="C5122" s="10"/>
      <c r="D5122" s="255"/>
      <c r="F5122" s="255"/>
    </row>
    <row r="5123" spans="1:6" ht="15" x14ac:dyDescent="0.25">
      <c r="A5123" s="253"/>
      <c r="B5123" s="254"/>
      <c r="C5123" s="10"/>
      <c r="D5123" s="255"/>
      <c r="F5123" s="255"/>
    </row>
    <row r="5124" spans="1:6" ht="15" x14ac:dyDescent="0.25">
      <c r="A5124" s="253"/>
      <c r="B5124" s="254"/>
      <c r="C5124" s="10"/>
      <c r="D5124" s="255"/>
      <c r="F5124" s="255"/>
    </row>
    <row r="5125" spans="1:6" ht="15" x14ac:dyDescent="0.25">
      <c r="A5125" s="253"/>
      <c r="B5125" s="254"/>
      <c r="C5125" s="10"/>
      <c r="D5125" s="255"/>
      <c r="F5125" s="255"/>
    </row>
    <row r="5126" spans="1:6" ht="15" x14ac:dyDescent="0.25">
      <c r="A5126" s="253"/>
      <c r="B5126" s="254"/>
      <c r="C5126" s="10"/>
      <c r="D5126" s="255"/>
      <c r="F5126" s="255"/>
    </row>
    <row r="5127" spans="1:6" ht="15" x14ac:dyDescent="0.25">
      <c r="A5127" s="253"/>
      <c r="B5127" s="254"/>
      <c r="C5127" s="10"/>
      <c r="D5127" s="255"/>
      <c r="F5127" s="255"/>
    </row>
    <row r="5128" spans="1:6" ht="15" x14ac:dyDescent="0.25">
      <c r="A5128" s="253"/>
      <c r="B5128" s="254"/>
      <c r="C5128" s="10"/>
      <c r="D5128" s="255"/>
      <c r="F5128" s="255"/>
    </row>
    <row r="5129" spans="1:6" ht="15" x14ac:dyDescent="0.25">
      <c r="A5129" s="253"/>
      <c r="B5129" s="254"/>
      <c r="C5129" s="10"/>
      <c r="D5129" s="255"/>
      <c r="F5129" s="255"/>
    </row>
    <row r="5130" spans="1:6" ht="15" x14ac:dyDescent="0.25">
      <c r="A5130" s="253"/>
      <c r="B5130" s="254"/>
      <c r="C5130" s="10"/>
      <c r="D5130" s="255"/>
      <c r="F5130" s="255"/>
    </row>
    <row r="5131" spans="1:6" ht="15" x14ac:dyDescent="0.25">
      <c r="A5131" s="253"/>
      <c r="B5131" s="254"/>
      <c r="C5131" s="10"/>
      <c r="D5131" s="255"/>
      <c r="F5131" s="255"/>
    </row>
    <row r="5132" spans="1:6" ht="15" x14ac:dyDescent="0.25">
      <c r="A5132" s="253"/>
      <c r="B5132" s="254"/>
      <c r="C5132" s="10"/>
      <c r="D5132" s="255"/>
      <c r="F5132" s="255"/>
    </row>
    <row r="5133" spans="1:6" ht="15" x14ac:dyDescent="0.25">
      <c r="A5133" s="253"/>
      <c r="B5133" s="254"/>
      <c r="C5133" s="10"/>
      <c r="D5133" s="255"/>
      <c r="F5133" s="255"/>
    </row>
    <row r="5134" spans="1:6" ht="15" x14ac:dyDescent="0.25">
      <c r="A5134" s="253"/>
      <c r="B5134" s="254"/>
      <c r="C5134" s="10"/>
      <c r="D5134" s="255"/>
      <c r="F5134" s="255"/>
    </row>
    <row r="5135" spans="1:6" ht="15" x14ac:dyDescent="0.25">
      <c r="A5135" s="253"/>
      <c r="B5135" s="254"/>
      <c r="C5135" s="10"/>
      <c r="D5135" s="255"/>
      <c r="F5135" s="255"/>
    </row>
    <row r="5136" spans="1:6" ht="15" x14ac:dyDescent="0.25">
      <c r="A5136" s="253"/>
      <c r="B5136" s="254"/>
      <c r="C5136" s="10"/>
      <c r="D5136" s="255"/>
      <c r="F5136" s="255"/>
    </row>
    <row r="5137" spans="1:6" ht="15" x14ac:dyDescent="0.25">
      <c r="A5137" s="253"/>
      <c r="B5137" s="254"/>
      <c r="C5137" s="10"/>
      <c r="D5137" s="255"/>
      <c r="F5137" s="255"/>
    </row>
    <row r="5138" spans="1:6" ht="15" x14ac:dyDescent="0.25">
      <c r="A5138" s="253"/>
      <c r="B5138" s="254"/>
      <c r="C5138" s="10"/>
      <c r="D5138" s="255"/>
      <c r="F5138" s="255"/>
    </row>
    <row r="5139" spans="1:6" ht="15" x14ac:dyDescent="0.25">
      <c r="A5139" s="253"/>
      <c r="B5139" s="254"/>
      <c r="C5139" s="10"/>
      <c r="D5139" s="255"/>
      <c r="F5139" s="255"/>
    </row>
    <row r="5140" spans="1:6" ht="15" x14ac:dyDescent="0.25">
      <c r="A5140" s="253"/>
      <c r="B5140" s="254"/>
      <c r="C5140" s="10"/>
      <c r="D5140" s="255"/>
      <c r="F5140" s="255"/>
    </row>
    <row r="5141" spans="1:6" ht="15" x14ac:dyDescent="0.25">
      <c r="A5141" s="253"/>
      <c r="B5141" s="254"/>
      <c r="C5141" s="10"/>
      <c r="D5141" s="255"/>
      <c r="F5141" s="255"/>
    </row>
    <row r="5142" spans="1:6" ht="15" x14ac:dyDescent="0.25">
      <c r="A5142" s="253"/>
      <c r="B5142" s="254"/>
      <c r="C5142" s="10"/>
      <c r="D5142" s="255"/>
      <c r="F5142" s="255"/>
    </row>
    <row r="5143" spans="1:6" ht="15" x14ac:dyDescent="0.25">
      <c r="A5143" s="253"/>
      <c r="B5143" s="254"/>
      <c r="C5143" s="10"/>
      <c r="D5143" s="255"/>
      <c r="F5143" s="255"/>
    </row>
    <row r="5144" spans="1:6" ht="15" x14ac:dyDescent="0.25">
      <c r="A5144" s="253"/>
      <c r="B5144" s="254"/>
      <c r="C5144" s="10"/>
      <c r="D5144" s="255"/>
      <c r="F5144" s="255"/>
    </row>
    <row r="5145" spans="1:6" ht="15" x14ac:dyDescent="0.25">
      <c r="A5145" s="253"/>
      <c r="B5145" s="254"/>
      <c r="C5145" s="10"/>
      <c r="D5145" s="255"/>
      <c r="F5145" s="255"/>
    </row>
    <row r="5146" spans="1:6" ht="15" x14ac:dyDescent="0.25">
      <c r="A5146" s="253"/>
      <c r="B5146" s="254"/>
      <c r="C5146" s="10"/>
      <c r="D5146" s="255"/>
      <c r="F5146" s="255"/>
    </row>
    <row r="5147" spans="1:6" ht="15" x14ac:dyDescent="0.25">
      <c r="A5147" s="253"/>
      <c r="B5147" s="254"/>
      <c r="C5147" s="10"/>
      <c r="D5147" s="255"/>
      <c r="F5147" s="255"/>
    </row>
    <row r="5148" spans="1:6" ht="15" x14ac:dyDescent="0.25">
      <c r="A5148" s="253"/>
      <c r="B5148" s="254"/>
      <c r="C5148" s="10"/>
      <c r="D5148" s="255"/>
      <c r="F5148" s="255"/>
    </row>
    <row r="5149" spans="1:6" ht="15" x14ac:dyDescent="0.25">
      <c r="A5149" s="253"/>
      <c r="B5149" s="254"/>
      <c r="C5149" s="10"/>
      <c r="D5149" s="255"/>
      <c r="F5149" s="255"/>
    </row>
    <row r="5150" spans="1:6" ht="15" x14ac:dyDescent="0.25">
      <c r="A5150" s="253"/>
      <c r="B5150" s="254"/>
      <c r="C5150" s="10"/>
      <c r="D5150" s="255"/>
      <c r="F5150" s="255"/>
    </row>
    <row r="5151" spans="1:6" ht="15" x14ac:dyDescent="0.25">
      <c r="A5151" s="253"/>
      <c r="B5151" s="254"/>
      <c r="C5151" s="10"/>
      <c r="D5151" s="255"/>
      <c r="F5151" s="255"/>
    </row>
    <row r="5152" spans="1:6" ht="15" x14ac:dyDescent="0.25">
      <c r="A5152" s="253"/>
      <c r="B5152" s="254"/>
      <c r="C5152" s="10"/>
      <c r="D5152" s="255"/>
      <c r="F5152" s="255"/>
    </row>
    <row r="5153" spans="1:6" ht="15" x14ac:dyDescent="0.25">
      <c r="A5153" s="253"/>
      <c r="B5153" s="254"/>
      <c r="C5153" s="10"/>
      <c r="D5153" s="255"/>
      <c r="F5153" s="255"/>
    </row>
    <row r="5154" spans="1:6" ht="15" x14ac:dyDescent="0.25">
      <c r="A5154" s="253"/>
      <c r="B5154" s="254"/>
      <c r="C5154" s="10"/>
      <c r="D5154" s="255"/>
      <c r="F5154" s="255"/>
    </row>
    <row r="5155" spans="1:6" ht="15" x14ac:dyDescent="0.25">
      <c r="A5155" s="253"/>
      <c r="B5155" s="254"/>
      <c r="C5155" s="10"/>
      <c r="D5155" s="255"/>
      <c r="F5155" s="255"/>
    </row>
    <row r="5156" spans="1:6" ht="15" x14ac:dyDescent="0.25">
      <c r="A5156" s="253"/>
      <c r="B5156" s="254"/>
      <c r="C5156" s="10"/>
      <c r="D5156" s="255"/>
      <c r="F5156" s="255"/>
    </row>
    <row r="5157" spans="1:6" ht="15" x14ac:dyDescent="0.25">
      <c r="A5157" s="253"/>
      <c r="B5157" s="254"/>
      <c r="C5157" s="10"/>
      <c r="D5157" s="255"/>
      <c r="F5157" s="255"/>
    </row>
    <row r="5158" spans="1:6" ht="15" x14ac:dyDescent="0.25">
      <c r="A5158" s="253"/>
      <c r="B5158" s="254"/>
      <c r="C5158" s="10"/>
      <c r="D5158" s="255"/>
      <c r="F5158" s="255"/>
    </row>
    <row r="5159" spans="1:6" ht="15" x14ac:dyDescent="0.25">
      <c r="A5159" s="253"/>
      <c r="B5159" s="254"/>
      <c r="C5159" s="10"/>
      <c r="D5159" s="255"/>
      <c r="F5159" s="255"/>
    </row>
    <row r="5160" spans="1:6" ht="15" x14ac:dyDescent="0.25">
      <c r="A5160" s="253"/>
      <c r="B5160" s="254"/>
      <c r="C5160" s="10"/>
      <c r="D5160" s="255"/>
      <c r="F5160" s="255"/>
    </row>
    <row r="5161" spans="1:6" ht="15" x14ac:dyDescent="0.25">
      <c r="A5161" s="253"/>
      <c r="B5161" s="254"/>
      <c r="C5161" s="10"/>
      <c r="D5161" s="255"/>
      <c r="F5161" s="255"/>
    </row>
    <row r="5162" spans="1:6" ht="15" x14ac:dyDescent="0.25">
      <c r="A5162" s="253"/>
      <c r="B5162" s="254"/>
      <c r="C5162" s="10"/>
      <c r="D5162" s="255"/>
      <c r="F5162" s="255"/>
    </row>
    <row r="5163" spans="1:6" ht="15" x14ac:dyDescent="0.25">
      <c r="A5163" s="253"/>
      <c r="B5163" s="254"/>
      <c r="C5163" s="10"/>
      <c r="D5163" s="255"/>
      <c r="F5163" s="255"/>
    </row>
    <row r="5164" spans="1:6" ht="15" x14ac:dyDescent="0.25">
      <c r="A5164" s="253"/>
      <c r="B5164" s="254"/>
      <c r="C5164" s="10"/>
      <c r="D5164" s="255"/>
      <c r="F5164" s="255"/>
    </row>
    <row r="5165" spans="1:6" ht="15" x14ac:dyDescent="0.25">
      <c r="A5165" s="253"/>
      <c r="B5165" s="254"/>
      <c r="C5165" s="10"/>
      <c r="D5165" s="255"/>
      <c r="F5165" s="255"/>
    </row>
    <row r="5166" spans="1:6" ht="15" x14ac:dyDescent="0.25">
      <c r="A5166" s="253"/>
      <c r="B5166" s="254"/>
      <c r="C5166" s="10"/>
      <c r="D5166" s="255"/>
      <c r="F5166" s="255"/>
    </row>
    <row r="5167" spans="1:6" ht="15" x14ac:dyDescent="0.25">
      <c r="A5167" s="253"/>
      <c r="B5167" s="254"/>
      <c r="C5167" s="10"/>
      <c r="D5167" s="255"/>
      <c r="F5167" s="255"/>
    </row>
    <row r="5168" spans="1:6" ht="15" x14ac:dyDescent="0.25">
      <c r="A5168" s="253"/>
      <c r="B5168" s="254"/>
      <c r="C5168" s="10"/>
      <c r="D5168" s="255"/>
      <c r="F5168" s="255"/>
    </row>
    <row r="5169" spans="1:6" ht="15" x14ac:dyDescent="0.25">
      <c r="A5169" s="253"/>
      <c r="B5169" s="254"/>
      <c r="C5169" s="10"/>
      <c r="D5169" s="255"/>
      <c r="F5169" s="255"/>
    </row>
    <row r="5170" spans="1:6" ht="15" x14ac:dyDescent="0.25">
      <c r="A5170" s="253"/>
      <c r="B5170" s="254"/>
      <c r="C5170" s="10"/>
      <c r="D5170" s="255"/>
      <c r="F5170" s="255"/>
    </row>
    <row r="5171" spans="1:6" ht="15" x14ac:dyDescent="0.25">
      <c r="A5171" s="253"/>
      <c r="B5171" s="254"/>
      <c r="C5171" s="10"/>
      <c r="D5171" s="255"/>
      <c r="F5171" s="255"/>
    </row>
    <row r="5172" spans="1:6" ht="15" x14ac:dyDescent="0.25">
      <c r="A5172" s="253"/>
      <c r="B5172" s="254"/>
      <c r="C5172" s="10"/>
      <c r="D5172" s="255"/>
      <c r="F5172" s="255"/>
    </row>
    <row r="5173" spans="1:6" ht="15" x14ac:dyDescent="0.25">
      <c r="A5173" s="253"/>
      <c r="B5173" s="254"/>
      <c r="C5173" s="10"/>
      <c r="D5173" s="255"/>
      <c r="F5173" s="255"/>
    </row>
    <row r="5174" spans="1:6" ht="15" x14ac:dyDescent="0.25">
      <c r="A5174" s="253"/>
      <c r="B5174" s="254"/>
      <c r="C5174" s="10"/>
      <c r="D5174" s="255"/>
      <c r="F5174" s="255"/>
    </row>
    <row r="5175" spans="1:6" ht="15" x14ac:dyDescent="0.25">
      <c r="A5175" s="253"/>
      <c r="B5175" s="254"/>
      <c r="C5175" s="10"/>
      <c r="D5175" s="255"/>
      <c r="F5175" s="255"/>
    </row>
    <row r="5176" spans="1:6" ht="15" x14ac:dyDescent="0.25">
      <c r="A5176" s="253"/>
      <c r="B5176" s="254"/>
      <c r="C5176" s="10"/>
      <c r="D5176" s="255"/>
      <c r="F5176" s="255"/>
    </row>
    <row r="5177" spans="1:6" ht="15" x14ac:dyDescent="0.25">
      <c r="A5177" s="253"/>
      <c r="B5177" s="254"/>
      <c r="C5177" s="10"/>
      <c r="D5177" s="255"/>
      <c r="F5177" s="255"/>
    </row>
    <row r="5178" spans="1:6" ht="15" x14ac:dyDescent="0.25">
      <c r="A5178" s="253"/>
      <c r="B5178" s="254"/>
      <c r="C5178" s="10"/>
      <c r="D5178" s="255"/>
      <c r="F5178" s="255"/>
    </row>
    <row r="5179" spans="1:6" ht="15" x14ac:dyDescent="0.25">
      <c r="A5179" s="253"/>
      <c r="B5179" s="254"/>
      <c r="C5179" s="10"/>
      <c r="D5179" s="255"/>
      <c r="F5179" s="255"/>
    </row>
    <row r="5180" spans="1:6" ht="15" x14ac:dyDescent="0.25">
      <c r="A5180" s="253"/>
      <c r="B5180" s="254"/>
      <c r="C5180" s="10"/>
      <c r="D5180" s="255"/>
      <c r="F5180" s="255"/>
    </row>
    <row r="5181" spans="1:6" ht="15" x14ac:dyDescent="0.25">
      <c r="A5181" s="253"/>
      <c r="B5181" s="254"/>
      <c r="C5181" s="10"/>
      <c r="D5181" s="255"/>
      <c r="F5181" s="255"/>
    </row>
    <row r="5182" spans="1:6" ht="15" x14ac:dyDescent="0.25">
      <c r="A5182" s="253"/>
      <c r="B5182" s="254"/>
      <c r="C5182" s="10"/>
      <c r="D5182" s="255"/>
      <c r="F5182" s="255"/>
    </row>
    <row r="5183" spans="1:6" ht="15" x14ac:dyDescent="0.25">
      <c r="A5183" s="253"/>
      <c r="B5183" s="254"/>
      <c r="C5183" s="10"/>
      <c r="D5183" s="255"/>
      <c r="F5183" s="255"/>
    </row>
    <row r="5184" spans="1:6" ht="15" x14ac:dyDescent="0.25">
      <c r="A5184" s="253"/>
      <c r="B5184" s="254"/>
      <c r="C5184" s="10"/>
      <c r="D5184" s="255"/>
      <c r="F5184" s="255"/>
    </row>
    <row r="5185" spans="1:6" ht="15" x14ac:dyDescent="0.25">
      <c r="A5185" s="253"/>
      <c r="B5185" s="254"/>
      <c r="C5185" s="10"/>
      <c r="D5185" s="255"/>
      <c r="F5185" s="255"/>
    </row>
    <row r="5186" spans="1:6" ht="15" x14ac:dyDescent="0.25">
      <c r="A5186" s="253"/>
      <c r="B5186" s="254"/>
      <c r="C5186" s="10"/>
      <c r="D5186" s="255"/>
      <c r="F5186" s="255"/>
    </row>
    <row r="5187" spans="1:6" ht="15" x14ac:dyDescent="0.25">
      <c r="A5187" s="253"/>
      <c r="B5187" s="254"/>
      <c r="C5187" s="10"/>
      <c r="D5187" s="255"/>
      <c r="F5187" s="255"/>
    </row>
    <row r="5188" spans="1:6" ht="15" x14ac:dyDescent="0.25">
      <c r="A5188" s="253"/>
      <c r="B5188" s="254"/>
      <c r="C5188" s="10"/>
      <c r="D5188" s="255"/>
      <c r="F5188" s="255"/>
    </row>
    <row r="5189" spans="1:6" ht="15" x14ac:dyDescent="0.25">
      <c r="A5189" s="253"/>
      <c r="B5189" s="254"/>
      <c r="C5189" s="10"/>
      <c r="D5189" s="255"/>
      <c r="F5189" s="255"/>
    </row>
    <row r="5190" spans="1:6" ht="15" x14ac:dyDescent="0.25">
      <c r="A5190" s="253"/>
      <c r="B5190" s="254"/>
      <c r="C5190" s="10"/>
      <c r="D5190" s="255"/>
      <c r="F5190" s="255"/>
    </row>
    <row r="5191" spans="1:6" ht="15" x14ac:dyDescent="0.25">
      <c r="A5191" s="253"/>
      <c r="B5191" s="254"/>
      <c r="C5191" s="10"/>
      <c r="D5191" s="255"/>
      <c r="F5191" s="255"/>
    </row>
    <row r="5192" spans="1:6" ht="15" x14ac:dyDescent="0.25">
      <c r="A5192" s="253"/>
      <c r="B5192" s="254"/>
      <c r="C5192" s="10"/>
      <c r="D5192" s="255"/>
      <c r="F5192" s="255"/>
    </row>
    <row r="5193" spans="1:6" ht="15" x14ac:dyDescent="0.25">
      <c r="A5193" s="253"/>
      <c r="B5193" s="254"/>
      <c r="C5193" s="10"/>
      <c r="D5193" s="255"/>
      <c r="F5193" s="255"/>
    </row>
    <row r="5194" spans="1:6" ht="15" x14ac:dyDescent="0.25">
      <c r="A5194" s="253"/>
      <c r="B5194" s="254"/>
      <c r="C5194" s="10"/>
      <c r="D5194" s="255"/>
      <c r="F5194" s="255"/>
    </row>
    <row r="5195" spans="1:6" ht="15" x14ac:dyDescent="0.25">
      <c r="A5195" s="253"/>
      <c r="B5195" s="254"/>
      <c r="C5195" s="10"/>
      <c r="D5195" s="255"/>
      <c r="F5195" s="255"/>
    </row>
    <row r="5196" spans="1:6" ht="15" x14ac:dyDescent="0.25">
      <c r="A5196" s="253"/>
      <c r="B5196" s="254"/>
      <c r="C5196" s="10"/>
      <c r="D5196" s="255"/>
      <c r="F5196" s="255"/>
    </row>
    <row r="5197" spans="1:6" ht="15" x14ac:dyDescent="0.25">
      <c r="A5197" s="253"/>
      <c r="B5197" s="254"/>
      <c r="C5197" s="10"/>
      <c r="D5197" s="255"/>
      <c r="F5197" s="255"/>
    </row>
    <row r="5198" spans="1:6" ht="15" x14ac:dyDescent="0.25">
      <c r="A5198" s="253"/>
      <c r="B5198" s="254"/>
      <c r="C5198" s="10"/>
      <c r="D5198" s="255"/>
      <c r="F5198" s="255"/>
    </row>
    <row r="5199" spans="1:6" ht="15" x14ac:dyDescent="0.25">
      <c r="A5199" s="253"/>
      <c r="B5199" s="254"/>
      <c r="C5199" s="10"/>
      <c r="D5199" s="255"/>
      <c r="F5199" s="255"/>
    </row>
    <row r="5200" spans="1:6" ht="15" x14ac:dyDescent="0.25">
      <c r="A5200" s="253"/>
      <c r="B5200" s="254"/>
      <c r="C5200" s="10"/>
      <c r="D5200" s="255"/>
      <c r="F5200" s="255"/>
    </row>
    <row r="5201" spans="1:6" ht="15" x14ac:dyDescent="0.25">
      <c r="A5201" s="253"/>
      <c r="B5201" s="254"/>
      <c r="C5201" s="10"/>
      <c r="D5201" s="255"/>
      <c r="F5201" s="255"/>
    </row>
    <row r="5202" spans="1:6" ht="15" x14ac:dyDescent="0.25">
      <c r="A5202" s="253"/>
      <c r="B5202" s="254"/>
      <c r="C5202" s="10"/>
      <c r="D5202" s="255"/>
      <c r="F5202" s="255"/>
    </row>
    <row r="5203" spans="1:6" ht="15" x14ac:dyDescent="0.25">
      <c r="A5203" s="253"/>
      <c r="B5203" s="254"/>
      <c r="C5203" s="10"/>
      <c r="D5203" s="255"/>
      <c r="F5203" s="255"/>
    </row>
    <row r="5204" spans="1:6" ht="15" x14ac:dyDescent="0.25">
      <c r="A5204" s="253"/>
      <c r="B5204" s="254"/>
      <c r="C5204" s="10"/>
      <c r="D5204" s="255"/>
      <c r="F5204" s="255"/>
    </row>
    <row r="5205" spans="1:6" ht="15" x14ac:dyDescent="0.25">
      <c r="A5205" s="253"/>
      <c r="B5205" s="254"/>
      <c r="C5205" s="10"/>
      <c r="D5205" s="255"/>
      <c r="F5205" s="255"/>
    </row>
    <row r="5206" spans="1:6" ht="15" x14ac:dyDescent="0.25">
      <c r="A5206" s="253"/>
      <c r="B5206" s="254"/>
      <c r="C5206" s="10"/>
      <c r="D5206" s="255"/>
      <c r="F5206" s="255"/>
    </row>
    <row r="5207" spans="1:6" ht="15" x14ac:dyDescent="0.25">
      <c r="A5207" s="253"/>
      <c r="B5207" s="254"/>
      <c r="C5207" s="10"/>
      <c r="D5207" s="255"/>
      <c r="F5207" s="255"/>
    </row>
    <row r="5208" spans="1:6" ht="15" x14ac:dyDescent="0.25">
      <c r="A5208" s="253"/>
      <c r="B5208" s="254"/>
      <c r="C5208" s="10"/>
      <c r="D5208" s="255"/>
      <c r="F5208" s="255"/>
    </row>
    <row r="5209" spans="1:6" ht="15" x14ac:dyDescent="0.25">
      <c r="A5209" s="253"/>
      <c r="B5209" s="254"/>
      <c r="C5209" s="10"/>
      <c r="D5209" s="255"/>
      <c r="F5209" s="255"/>
    </row>
    <row r="5210" spans="1:6" ht="15" x14ac:dyDescent="0.25">
      <c r="A5210" s="253"/>
      <c r="B5210" s="254"/>
      <c r="C5210" s="10"/>
      <c r="D5210" s="255"/>
      <c r="F5210" s="255"/>
    </row>
    <row r="5211" spans="1:6" ht="15" x14ac:dyDescent="0.25">
      <c r="A5211" s="253"/>
      <c r="B5211" s="254"/>
      <c r="C5211" s="10"/>
      <c r="D5211" s="255"/>
      <c r="F5211" s="255"/>
    </row>
    <row r="5212" spans="1:6" ht="15" x14ac:dyDescent="0.25">
      <c r="A5212" s="253"/>
      <c r="B5212" s="254"/>
      <c r="C5212" s="10"/>
      <c r="D5212" s="255"/>
      <c r="F5212" s="255"/>
    </row>
    <row r="5213" spans="1:6" ht="15" x14ac:dyDescent="0.25">
      <c r="A5213" s="253"/>
      <c r="B5213" s="254"/>
      <c r="C5213" s="10"/>
      <c r="D5213" s="255"/>
      <c r="F5213" s="255"/>
    </row>
    <row r="5214" spans="1:6" ht="15" x14ac:dyDescent="0.25">
      <c r="A5214" s="253"/>
      <c r="B5214" s="254"/>
      <c r="C5214" s="10"/>
      <c r="D5214" s="255"/>
      <c r="F5214" s="255"/>
    </row>
    <row r="5215" spans="1:6" ht="15" x14ac:dyDescent="0.25">
      <c r="A5215" s="253"/>
      <c r="B5215" s="254"/>
      <c r="C5215" s="10"/>
      <c r="D5215" s="255"/>
      <c r="F5215" s="255"/>
    </row>
    <row r="5216" spans="1:6" ht="15" x14ac:dyDescent="0.25">
      <c r="A5216" s="253"/>
      <c r="B5216" s="254"/>
      <c r="C5216" s="10"/>
      <c r="D5216" s="255"/>
      <c r="F5216" s="255"/>
    </row>
    <row r="5217" spans="1:6" ht="15" x14ac:dyDescent="0.25">
      <c r="A5217" s="253"/>
      <c r="B5217" s="254"/>
      <c r="C5217" s="10"/>
      <c r="D5217" s="255"/>
      <c r="F5217" s="255"/>
    </row>
    <row r="5218" spans="1:6" ht="15" x14ac:dyDescent="0.25">
      <c r="A5218" s="253"/>
      <c r="B5218" s="254"/>
      <c r="C5218" s="10"/>
      <c r="D5218" s="255"/>
      <c r="F5218" s="255"/>
    </row>
    <row r="5219" spans="1:6" ht="15" x14ac:dyDescent="0.25">
      <c r="A5219" s="253"/>
      <c r="B5219" s="254"/>
      <c r="C5219" s="10"/>
      <c r="D5219" s="255"/>
      <c r="F5219" s="255"/>
    </row>
    <row r="5220" spans="1:6" ht="15" x14ac:dyDescent="0.25">
      <c r="A5220" s="253"/>
      <c r="B5220" s="254"/>
      <c r="C5220" s="10"/>
      <c r="D5220" s="255"/>
      <c r="F5220" s="255"/>
    </row>
    <row r="5221" spans="1:6" ht="15" x14ac:dyDescent="0.25">
      <c r="A5221" s="253"/>
      <c r="B5221" s="254"/>
      <c r="C5221" s="10"/>
      <c r="D5221" s="255"/>
      <c r="F5221" s="255"/>
    </row>
    <row r="5222" spans="1:6" ht="15" x14ac:dyDescent="0.25">
      <c r="A5222" s="253"/>
      <c r="B5222" s="254"/>
      <c r="C5222" s="10"/>
      <c r="D5222" s="255"/>
      <c r="F5222" s="255"/>
    </row>
    <row r="5223" spans="1:6" ht="15" x14ac:dyDescent="0.25">
      <c r="A5223" s="253"/>
      <c r="B5223" s="254"/>
      <c r="C5223" s="10"/>
      <c r="D5223" s="255"/>
      <c r="F5223" s="255"/>
    </row>
    <row r="5224" spans="1:6" ht="15" x14ac:dyDescent="0.25">
      <c r="A5224" s="253"/>
      <c r="B5224" s="254"/>
      <c r="C5224" s="10"/>
      <c r="D5224" s="255"/>
      <c r="F5224" s="255"/>
    </row>
    <row r="5225" spans="1:6" ht="15" x14ac:dyDescent="0.25">
      <c r="A5225" s="253"/>
      <c r="B5225" s="254"/>
      <c r="C5225" s="10"/>
      <c r="D5225" s="255"/>
      <c r="F5225" s="255"/>
    </row>
    <row r="5226" spans="1:6" ht="15" x14ac:dyDescent="0.25">
      <c r="A5226" s="253"/>
      <c r="B5226" s="254"/>
      <c r="C5226" s="10"/>
      <c r="D5226" s="255"/>
      <c r="F5226" s="255"/>
    </row>
    <row r="5227" spans="1:6" ht="15" x14ac:dyDescent="0.25">
      <c r="A5227" s="253"/>
      <c r="B5227" s="254"/>
      <c r="C5227" s="10"/>
      <c r="D5227" s="255"/>
      <c r="F5227" s="255"/>
    </row>
    <row r="5228" spans="1:6" ht="15" x14ac:dyDescent="0.25">
      <c r="A5228" s="253"/>
      <c r="B5228" s="254"/>
      <c r="C5228" s="10"/>
      <c r="D5228" s="255"/>
      <c r="F5228" s="255"/>
    </row>
    <row r="5229" spans="1:6" ht="15" x14ac:dyDescent="0.25">
      <c r="A5229" s="253"/>
      <c r="B5229" s="254"/>
      <c r="C5229" s="10"/>
      <c r="D5229" s="255"/>
      <c r="F5229" s="255"/>
    </row>
    <row r="5230" spans="1:6" ht="15" x14ac:dyDescent="0.25">
      <c r="A5230" s="253"/>
      <c r="B5230" s="254"/>
      <c r="C5230" s="10"/>
      <c r="D5230" s="255"/>
      <c r="F5230" s="255"/>
    </row>
    <row r="5231" spans="1:6" ht="15" x14ac:dyDescent="0.25">
      <c r="A5231" s="253"/>
      <c r="B5231" s="254"/>
      <c r="C5231" s="10"/>
      <c r="D5231" s="255"/>
      <c r="F5231" s="255"/>
    </row>
    <row r="5232" spans="1:6" ht="15" x14ac:dyDescent="0.25">
      <c r="A5232" s="253"/>
      <c r="B5232" s="254"/>
      <c r="C5232" s="10"/>
      <c r="D5232" s="255"/>
      <c r="F5232" s="255"/>
    </row>
    <row r="5233" spans="1:6" ht="15" x14ac:dyDescent="0.25">
      <c r="A5233" s="253"/>
      <c r="B5233" s="254"/>
      <c r="C5233" s="10"/>
      <c r="D5233" s="255"/>
      <c r="F5233" s="255"/>
    </row>
    <row r="5234" spans="1:6" ht="15" x14ac:dyDescent="0.25">
      <c r="A5234" s="253"/>
      <c r="B5234" s="254"/>
      <c r="C5234" s="10"/>
      <c r="D5234" s="255"/>
      <c r="F5234" s="255"/>
    </row>
    <row r="5235" spans="1:6" ht="15" x14ac:dyDescent="0.25">
      <c r="A5235" s="253"/>
      <c r="B5235" s="254"/>
      <c r="C5235" s="10"/>
      <c r="D5235" s="255"/>
      <c r="F5235" s="255"/>
    </row>
    <row r="5236" spans="1:6" ht="15" x14ac:dyDescent="0.25">
      <c r="A5236" s="253"/>
      <c r="B5236" s="254"/>
      <c r="C5236" s="10"/>
      <c r="D5236" s="255"/>
      <c r="F5236" s="255"/>
    </row>
    <row r="5237" spans="1:6" ht="15" x14ac:dyDescent="0.25">
      <c r="A5237" s="253"/>
      <c r="B5237" s="254"/>
      <c r="C5237" s="10"/>
      <c r="D5237" s="255"/>
      <c r="F5237" s="255"/>
    </row>
    <row r="5238" spans="1:6" ht="15" x14ac:dyDescent="0.25">
      <c r="A5238" s="253"/>
      <c r="B5238" s="254"/>
      <c r="C5238" s="10"/>
      <c r="D5238" s="255"/>
      <c r="F5238" s="255"/>
    </row>
    <row r="5239" spans="1:6" ht="15" x14ac:dyDescent="0.25">
      <c r="A5239" s="253"/>
      <c r="B5239" s="254"/>
      <c r="C5239" s="10"/>
      <c r="D5239" s="255"/>
      <c r="F5239" s="255"/>
    </row>
    <row r="5240" spans="1:6" ht="15" x14ac:dyDescent="0.25">
      <c r="A5240" s="253"/>
      <c r="B5240" s="254"/>
      <c r="C5240" s="10"/>
      <c r="D5240" s="255"/>
      <c r="F5240" s="255"/>
    </row>
    <row r="5241" spans="1:6" ht="15" x14ac:dyDescent="0.25">
      <c r="A5241" s="253"/>
      <c r="B5241" s="254"/>
      <c r="C5241" s="10"/>
      <c r="D5241" s="255"/>
      <c r="F5241" s="255"/>
    </row>
    <row r="5242" spans="1:6" ht="15" x14ac:dyDescent="0.25">
      <c r="A5242" s="253"/>
      <c r="B5242" s="254"/>
      <c r="C5242" s="10"/>
      <c r="D5242" s="255"/>
      <c r="F5242" s="255"/>
    </row>
    <row r="5243" spans="1:6" ht="15" x14ac:dyDescent="0.25">
      <c r="A5243" s="253"/>
      <c r="B5243" s="254"/>
      <c r="C5243" s="10"/>
      <c r="D5243" s="255"/>
      <c r="F5243" s="255"/>
    </row>
    <row r="5244" spans="1:6" ht="15" x14ac:dyDescent="0.25">
      <c r="A5244" s="253"/>
      <c r="B5244" s="254"/>
      <c r="C5244" s="10"/>
      <c r="D5244" s="255"/>
      <c r="F5244" s="255"/>
    </row>
    <row r="5245" spans="1:6" ht="15" x14ac:dyDescent="0.25">
      <c r="A5245" s="253"/>
      <c r="B5245" s="254"/>
      <c r="C5245" s="10"/>
      <c r="D5245" s="255"/>
      <c r="F5245" s="255"/>
    </row>
    <row r="5246" spans="1:6" ht="15" x14ac:dyDescent="0.25">
      <c r="A5246" s="253"/>
      <c r="B5246" s="254"/>
      <c r="C5246" s="10"/>
      <c r="D5246" s="255"/>
      <c r="F5246" s="255"/>
    </row>
    <row r="5247" spans="1:6" ht="15" x14ac:dyDescent="0.25">
      <c r="A5247" s="253"/>
      <c r="B5247" s="254"/>
      <c r="C5247" s="10"/>
      <c r="D5247" s="255"/>
      <c r="F5247" s="255"/>
    </row>
    <row r="5248" spans="1:6" ht="15" x14ac:dyDescent="0.25">
      <c r="A5248" s="253"/>
      <c r="B5248" s="254"/>
      <c r="C5248" s="10"/>
      <c r="D5248" s="255"/>
      <c r="F5248" s="255"/>
    </row>
    <row r="5249" spans="1:6" ht="15" x14ac:dyDescent="0.25">
      <c r="A5249" s="253"/>
      <c r="B5249" s="254"/>
      <c r="C5249" s="10"/>
      <c r="D5249" s="255"/>
      <c r="F5249" s="255"/>
    </row>
    <row r="5250" spans="1:6" ht="15" x14ac:dyDescent="0.25">
      <c r="A5250" s="253"/>
      <c r="B5250" s="254"/>
      <c r="C5250" s="10"/>
      <c r="D5250" s="255"/>
      <c r="F5250" s="255"/>
    </row>
    <row r="5251" spans="1:6" ht="15" x14ac:dyDescent="0.25">
      <c r="A5251" s="253"/>
      <c r="B5251" s="254"/>
      <c r="C5251" s="10"/>
      <c r="D5251" s="255"/>
      <c r="F5251" s="255"/>
    </row>
    <row r="5252" spans="1:6" ht="15" x14ac:dyDescent="0.25">
      <c r="A5252" s="253"/>
      <c r="B5252" s="254"/>
      <c r="C5252" s="10"/>
      <c r="D5252" s="255"/>
      <c r="F5252" s="255"/>
    </row>
    <row r="5253" spans="1:6" ht="15" x14ac:dyDescent="0.25">
      <c r="A5253" s="253"/>
      <c r="B5253" s="254"/>
      <c r="C5253" s="10"/>
      <c r="D5253" s="255"/>
      <c r="F5253" s="255"/>
    </row>
    <row r="5254" spans="1:6" ht="15" x14ac:dyDescent="0.25">
      <c r="A5254" s="253"/>
      <c r="B5254" s="254"/>
      <c r="C5254" s="10"/>
      <c r="D5254" s="255"/>
      <c r="F5254" s="255"/>
    </row>
    <row r="5255" spans="1:6" ht="15" x14ac:dyDescent="0.25">
      <c r="A5255" s="253"/>
      <c r="B5255" s="254"/>
      <c r="C5255" s="10"/>
      <c r="D5255" s="255"/>
      <c r="F5255" s="255"/>
    </row>
    <row r="5256" spans="1:6" ht="15" x14ac:dyDescent="0.25">
      <c r="A5256" s="253"/>
      <c r="B5256" s="254"/>
      <c r="C5256" s="10"/>
      <c r="D5256" s="255"/>
      <c r="F5256" s="255"/>
    </row>
    <row r="5257" spans="1:6" ht="15" x14ac:dyDescent="0.25">
      <c r="A5257" s="253"/>
      <c r="B5257" s="254"/>
      <c r="C5257" s="10"/>
      <c r="D5257" s="255"/>
      <c r="F5257" s="255"/>
    </row>
    <row r="5258" spans="1:6" ht="15" x14ac:dyDescent="0.25">
      <c r="A5258" s="253"/>
      <c r="B5258" s="254"/>
      <c r="C5258" s="10"/>
      <c r="D5258" s="255"/>
      <c r="F5258" s="255"/>
    </row>
    <row r="5259" spans="1:6" ht="15" x14ac:dyDescent="0.25">
      <c r="A5259" s="253"/>
      <c r="B5259" s="254"/>
      <c r="C5259" s="10"/>
      <c r="D5259" s="255"/>
      <c r="F5259" s="255"/>
    </row>
    <row r="5260" spans="1:6" ht="15" x14ac:dyDescent="0.25">
      <c r="A5260" s="253"/>
      <c r="B5260" s="254"/>
      <c r="C5260" s="10"/>
      <c r="D5260" s="255"/>
      <c r="F5260" s="255"/>
    </row>
    <row r="5261" spans="1:6" ht="15" x14ac:dyDescent="0.25">
      <c r="A5261" s="253"/>
      <c r="B5261" s="254"/>
      <c r="C5261" s="10"/>
      <c r="D5261" s="255"/>
      <c r="F5261" s="255"/>
    </row>
    <row r="5262" spans="1:6" ht="15" x14ac:dyDescent="0.25">
      <c r="A5262" s="253"/>
      <c r="B5262" s="254"/>
      <c r="C5262" s="10"/>
      <c r="D5262" s="255"/>
      <c r="F5262" s="255"/>
    </row>
    <row r="5263" spans="1:6" ht="15" x14ac:dyDescent="0.25">
      <c r="A5263" s="253"/>
      <c r="B5263" s="254"/>
      <c r="C5263" s="10"/>
      <c r="D5263" s="255"/>
      <c r="F5263" s="255"/>
    </row>
    <row r="5264" spans="1:6" ht="15" x14ac:dyDescent="0.25">
      <c r="A5264" s="253"/>
      <c r="B5264" s="254"/>
      <c r="C5264" s="10"/>
      <c r="D5264" s="255"/>
      <c r="F5264" s="255"/>
    </row>
    <row r="5265" spans="1:6" ht="15" x14ac:dyDescent="0.25">
      <c r="A5265" s="253"/>
      <c r="B5265" s="254"/>
      <c r="C5265" s="10"/>
      <c r="D5265" s="255"/>
      <c r="F5265" s="255"/>
    </row>
    <row r="5266" spans="1:6" ht="15" x14ac:dyDescent="0.25">
      <c r="A5266" s="253"/>
      <c r="B5266" s="254"/>
      <c r="C5266" s="10"/>
      <c r="D5266" s="255"/>
      <c r="F5266" s="255"/>
    </row>
    <row r="5267" spans="1:6" ht="15" x14ac:dyDescent="0.25">
      <c r="A5267" s="253"/>
      <c r="B5267" s="254"/>
      <c r="C5267" s="10"/>
      <c r="D5267" s="255"/>
      <c r="F5267" s="255"/>
    </row>
    <row r="5268" spans="1:6" ht="15" x14ac:dyDescent="0.25">
      <c r="A5268" s="253"/>
      <c r="B5268" s="254"/>
      <c r="C5268" s="10"/>
      <c r="D5268" s="255"/>
      <c r="F5268" s="255"/>
    </row>
    <row r="5269" spans="1:6" ht="15" x14ac:dyDescent="0.25">
      <c r="A5269" s="253"/>
      <c r="B5269" s="254"/>
      <c r="C5269" s="10"/>
      <c r="D5269" s="255"/>
      <c r="F5269" s="255"/>
    </row>
    <row r="5270" spans="1:6" ht="15" x14ac:dyDescent="0.25">
      <c r="A5270" s="253"/>
      <c r="B5270" s="254"/>
      <c r="C5270" s="10"/>
      <c r="D5270" s="255"/>
      <c r="F5270" s="255"/>
    </row>
    <row r="5271" spans="1:6" ht="15" x14ac:dyDescent="0.25">
      <c r="A5271" s="253"/>
      <c r="B5271" s="254"/>
      <c r="C5271" s="10"/>
      <c r="D5271" s="255"/>
      <c r="F5271" s="255"/>
    </row>
    <row r="5272" spans="1:6" ht="15" x14ac:dyDescent="0.25">
      <c r="A5272" s="253"/>
      <c r="B5272" s="254"/>
      <c r="C5272" s="10"/>
      <c r="D5272" s="255"/>
      <c r="F5272" s="255"/>
    </row>
    <row r="5273" spans="1:6" ht="15" x14ac:dyDescent="0.25">
      <c r="A5273" s="253"/>
      <c r="B5273" s="254"/>
      <c r="C5273" s="10"/>
      <c r="D5273" s="255"/>
      <c r="F5273" s="255"/>
    </row>
    <row r="5274" spans="1:6" ht="15" x14ac:dyDescent="0.25">
      <c r="A5274" s="253"/>
      <c r="B5274" s="254"/>
      <c r="C5274" s="10"/>
      <c r="D5274" s="255"/>
      <c r="F5274" s="255"/>
    </row>
    <row r="5275" spans="1:6" ht="15" x14ac:dyDescent="0.25">
      <c r="A5275" s="253"/>
      <c r="B5275" s="254"/>
      <c r="C5275" s="10"/>
      <c r="D5275" s="255"/>
      <c r="F5275" s="255"/>
    </row>
    <row r="5276" spans="1:6" ht="15" x14ac:dyDescent="0.25">
      <c r="A5276" s="253"/>
      <c r="B5276" s="254"/>
      <c r="C5276" s="10"/>
      <c r="D5276" s="255"/>
      <c r="F5276" s="255"/>
    </row>
    <row r="5277" spans="1:6" ht="15" x14ac:dyDescent="0.25">
      <c r="A5277" s="253"/>
      <c r="B5277" s="254"/>
      <c r="C5277" s="10"/>
      <c r="D5277" s="255"/>
      <c r="F5277" s="255"/>
    </row>
    <row r="5278" spans="1:6" ht="15" x14ac:dyDescent="0.25">
      <c r="A5278" s="253"/>
      <c r="B5278" s="254"/>
      <c r="C5278" s="10"/>
      <c r="D5278" s="255"/>
      <c r="F5278" s="255"/>
    </row>
    <row r="5279" spans="1:6" ht="15" x14ac:dyDescent="0.25">
      <c r="A5279" s="253"/>
      <c r="B5279" s="254"/>
      <c r="C5279" s="10"/>
      <c r="D5279" s="255"/>
      <c r="F5279" s="255"/>
    </row>
    <row r="5280" spans="1:6" ht="15" x14ac:dyDescent="0.25">
      <c r="A5280" s="253"/>
      <c r="B5280" s="254"/>
      <c r="C5280" s="10"/>
      <c r="D5280" s="255"/>
      <c r="F5280" s="255"/>
    </row>
    <row r="5281" spans="1:6" ht="15" x14ac:dyDescent="0.25">
      <c r="A5281" s="253"/>
      <c r="B5281" s="254"/>
      <c r="C5281" s="10"/>
      <c r="D5281" s="255"/>
      <c r="F5281" s="255"/>
    </row>
    <row r="5282" spans="1:6" ht="15" x14ac:dyDescent="0.25">
      <c r="A5282" s="253"/>
      <c r="B5282" s="254"/>
      <c r="C5282" s="10"/>
      <c r="D5282" s="255"/>
      <c r="F5282" s="255"/>
    </row>
    <row r="5283" spans="1:6" ht="15" x14ac:dyDescent="0.25">
      <c r="A5283" s="253"/>
      <c r="B5283" s="254"/>
      <c r="C5283" s="10"/>
      <c r="D5283" s="255"/>
      <c r="F5283" s="255"/>
    </row>
    <row r="5284" spans="1:6" ht="15" x14ac:dyDescent="0.25">
      <c r="A5284" s="253"/>
      <c r="B5284" s="254"/>
      <c r="C5284" s="10"/>
      <c r="D5284" s="255"/>
      <c r="F5284" s="255"/>
    </row>
    <row r="5285" spans="1:6" ht="15" x14ac:dyDescent="0.25">
      <c r="A5285" s="253"/>
      <c r="B5285" s="254"/>
      <c r="C5285" s="10"/>
      <c r="D5285" s="255"/>
      <c r="F5285" s="255"/>
    </row>
    <row r="5286" spans="1:6" ht="15" x14ac:dyDescent="0.25">
      <c r="A5286" s="253"/>
      <c r="B5286" s="254"/>
      <c r="C5286" s="10"/>
      <c r="D5286" s="255"/>
      <c r="F5286" s="255"/>
    </row>
    <row r="5287" spans="1:6" ht="15" x14ac:dyDescent="0.25">
      <c r="A5287" s="253"/>
      <c r="B5287" s="254"/>
      <c r="C5287" s="10"/>
      <c r="D5287" s="255"/>
      <c r="F5287" s="255"/>
    </row>
    <row r="5288" spans="1:6" ht="15" x14ac:dyDescent="0.25">
      <c r="A5288" s="253"/>
      <c r="B5288" s="254"/>
      <c r="C5288" s="10"/>
      <c r="D5288" s="255"/>
      <c r="F5288" s="255"/>
    </row>
    <row r="5289" spans="1:6" ht="15" x14ac:dyDescent="0.25">
      <c r="A5289" s="253"/>
      <c r="B5289" s="254"/>
      <c r="C5289" s="10"/>
      <c r="D5289" s="255"/>
      <c r="F5289" s="255"/>
    </row>
    <row r="5290" spans="1:6" ht="15" x14ac:dyDescent="0.25">
      <c r="A5290" s="253"/>
      <c r="B5290" s="254"/>
      <c r="C5290" s="10"/>
      <c r="D5290" s="255"/>
      <c r="F5290" s="255"/>
    </row>
    <row r="5291" spans="1:6" ht="15" x14ac:dyDescent="0.25">
      <c r="A5291" s="253"/>
      <c r="B5291" s="254"/>
      <c r="C5291" s="10"/>
      <c r="D5291" s="255"/>
      <c r="F5291" s="255"/>
    </row>
    <row r="5292" spans="1:6" ht="15" x14ac:dyDescent="0.25">
      <c r="A5292" s="253"/>
      <c r="B5292" s="254"/>
      <c r="C5292" s="10"/>
      <c r="D5292" s="255"/>
      <c r="F5292" s="255"/>
    </row>
    <row r="5293" spans="1:6" ht="15" x14ac:dyDescent="0.25">
      <c r="A5293" s="253"/>
      <c r="B5293" s="254"/>
      <c r="C5293" s="10"/>
      <c r="D5293" s="255"/>
      <c r="F5293" s="255"/>
    </row>
    <row r="5294" spans="1:6" ht="15" x14ac:dyDescent="0.25">
      <c r="A5294" s="253"/>
      <c r="B5294" s="254"/>
      <c r="C5294" s="10"/>
      <c r="D5294" s="255"/>
      <c r="F5294" s="255"/>
    </row>
    <row r="5295" spans="1:6" ht="15" x14ac:dyDescent="0.25">
      <c r="A5295" s="253"/>
      <c r="B5295" s="254"/>
      <c r="C5295" s="10"/>
      <c r="D5295" s="255"/>
      <c r="F5295" s="255"/>
    </row>
    <row r="5296" spans="1:6" ht="15" x14ac:dyDescent="0.25">
      <c r="A5296" s="253"/>
      <c r="B5296" s="254"/>
      <c r="C5296" s="10"/>
      <c r="D5296" s="255"/>
      <c r="F5296" s="255"/>
    </row>
    <row r="5297" spans="1:6" ht="15" x14ac:dyDescent="0.25">
      <c r="A5297" s="253"/>
      <c r="B5297" s="254"/>
      <c r="C5297" s="10"/>
      <c r="D5297" s="255"/>
      <c r="F5297" s="255"/>
    </row>
    <row r="5298" spans="1:6" ht="15" x14ac:dyDescent="0.25">
      <c r="A5298" s="253"/>
      <c r="B5298" s="254"/>
      <c r="C5298" s="10"/>
      <c r="D5298" s="255"/>
      <c r="F5298" s="255"/>
    </row>
    <row r="5299" spans="1:6" ht="15" x14ac:dyDescent="0.25">
      <c r="A5299" s="253"/>
      <c r="B5299" s="254"/>
      <c r="C5299" s="10"/>
      <c r="D5299" s="255"/>
      <c r="F5299" s="255"/>
    </row>
    <row r="5300" spans="1:6" ht="15" x14ac:dyDescent="0.25">
      <c r="A5300" s="253"/>
      <c r="B5300" s="254"/>
      <c r="C5300" s="10"/>
      <c r="D5300" s="255"/>
      <c r="F5300" s="255"/>
    </row>
    <row r="5301" spans="1:6" ht="15" x14ac:dyDescent="0.25">
      <c r="A5301" s="253"/>
      <c r="B5301" s="254"/>
      <c r="C5301" s="10"/>
      <c r="D5301" s="255"/>
      <c r="F5301" s="255"/>
    </row>
    <row r="5302" spans="1:6" ht="15" x14ac:dyDescent="0.25">
      <c r="A5302" s="253"/>
      <c r="B5302" s="254"/>
      <c r="C5302" s="10"/>
      <c r="D5302" s="255"/>
      <c r="F5302" s="255"/>
    </row>
    <row r="5303" spans="1:6" ht="15" x14ac:dyDescent="0.25">
      <c r="A5303" s="253"/>
      <c r="B5303" s="254"/>
      <c r="C5303" s="10"/>
      <c r="D5303" s="255"/>
      <c r="F5303" s="255"/>
    </row>
    <row r="5304" spans="1:6" ht="15" x14ac:dyDescent="0.25">
      <c r="A5304" s="253"/>
      <c r="B5304" s="254"/>
      <c r="C5304" s="10"/>
      <c r="D5304" s="255"/>
      <c r="F5304" s="255"/>
    </row>
    <row r="5305" spans="1:6" ht="15" x14ac:dyDescent="0.25">
      <c r="A5305" s="253"/>
      <c r="B5305" s="254"/>
      <c r="C5305" s="10"/>
      <c r="D5305" s="255"/>
      <c r="F5305" s="255"/>
    </row>
    <row r="5306" spans="1:6" ht="15" x14ac:dyDescent="0.25">
      <c r="A5306" s="253"/>
      <c r="B5306" s="254"/>
      <c r="C5306" s="10"/>
      <c r="D5306" s="255"/>
      <c r="F5306" s="255"/>
    </row>
    <row r="5307" spans="1:6" ht="15" x14ac:dyDescent="0.25">
      <c r="A5307" s="253"/>
      <c r="B5307" s="254"/>
      <c r="C5307" s="10"/>
      <c r="D5307" s="255"/>
      <c r="F5307" s="255"/>
    </row>
    <row r="5308" spans="1:6" ht="15" x14ac:dyDescent="0.25">
      <c r="A5308" s="253"/>
      <c r="B5308" s="254"/>
      <c r="C5308" s="10"/>
      <c r="D5308" s="255"/>
      <c r="F5308" s="255"/>
    </row>
    <row r="5309" spans="1:6" ht="15" x14ac:dyDescent="0.25">
      <c r="A5309" s="253"/>
      <c r="B5309" s="254"/>
      <c r="C5309" s="10"/>
      <c r="D5309" s="255"/>
      <c r="F5309" s="255"/>
    </row>
    <row r="5310" spans="1:6" ht="15" x14ac:dyDescent="0.25">
      <c r="A5310" s="253"/>
      <c r="B5310" s="254"/>
      <c r="C5310" s="10"/>
      <c r="D5310" s="255"/>
      <c r="F5310" s="255"/>
    </row>
    <row r="5311" spans="1:6" ht="15" x14ac:dyDescent="0.25">
      <c r="A5311" s="253"/>
      <c r="B5311" s="254"/>
      <c r="C5311" s="10"/>
      <c r="D5311" s="255"/>
      <c r="F5311" s="255"/>
    </row>
    <row r="5312" spans="1:6" ht="15" x14ac:dyDescent="0.25">
      <c r="A5312" s="253"/>
      <c r="B5312" s="254"/>
      <c r="C5312" s="10"/>
      <c r="D5312" s="255"/>
      <c r="F5312" s="255"/>
    </row>
    <row r="5313" spans="1:6" ht="15" x14ac:dyDescent="0.25">
      <c r="A5313" s="253"/>
      <c r="B5313" s="254"/>
      <c r="C5313" s="10"/>
      <c r="D5313" s="255"/>
      <c r="F5313" s="255"/>
    </row>
    <row r="5314" spans="1:6" ht="15" x14ac:dyDescent="0.25">
      <c r="A5314" s="253"/>
      <c r="B5314" s="254"/>
      <c r="C5314" s="10"/>
      <c r="D5314" s="255"/>
      <c r="F5314" s="255"/>
    </row>
    <row r="5315" spans="1:6" ht="15" x14ac:dyDescent="0.25">
      <c r="A5315" s="253"/>
      <c r="B5315" s="254"/>
      <c r="C5315" s="10"/>
      <c r="D5315" s="255"/>
      <c r="F5315" s="255"/>
    </row>
    <row r="5316" spans="1:6" ht="15" x14ac:dyDescent="0.25">
      <c r="A5316" s="253"/>
      <c r="B5316" s="254"/>
      <c r="C5316" s="10"/>
      <c r="D5316" s="255"/>
      <c r="F5316" s="255"/>
    </row>
    <row r="5317" spans="1:6" ht="15" x14ac:dyDescent="0.25">
      <c r="A5317" s="253"/>
      <c r="B5317" s="254"/>
      <c r="C5317" s="10"/>
      <c r="D5317" s="255"/>
      <c r="F5317" s="255"/>
    </row>
    <row r="5318" spans="1:6" ht="15" x14ac:dyDescent="0.25">
      <c r="A5318" s="253"/>
      <c r="B5318" s="254"/>
      <c r="C5318" s="10"/>
      <c r="D5318" s="255"/>
      <c r="F5318" s="255"/>
    </row>
    <row r="5319" spans="1:6" ht="15" x14ac:dyDescent="0.25">
      <c r="A5319" s="253"/>
      <c r="B5319" s="254"/>
      <c r="C5319" s="10"/>
      <c r="D5319" s="255"/>
      <c r="F5319" s="255"/>
    </row>
    <row r="5320" spans="1:6" ht="15" x14ac:dyDescent="0.25">
      <c r="A5320" s="253"/>
      <c r="B5320" s="254"/>
      <c r="C5320" s="10"/>
      <c r="D5320" s="255"/>
      <c r="F5320" s="255"/>
    </row>
    <row r="5321" spans="1:6" ht="15" x14ac:dyDescent="0.25">
      <c r="A5321" s="253"/>
      <c r="B5321" s="254"/>
      <c r="C5321" s="10"/>
      <c r="D5321" s="255"/>
      <c r="F5321" s="255"/>
    </row>
    <row r="5322" spans="1:6" ht="15" x14ac:dyDescent="0.25">
      <c r="A5322" s="253"/>
      <c r="B5322" s="254"/>
      <c r="C5322" s="10"/>
      <c r="D5322" s="255"/>
      <c r="F5322" s="255"/>
    </row>
    <row r="5323" spans="1:6" ht="15" x14ac:dyDescent="0.25">
      <c r="A5323" s="253"/>
      <c r="B5323" s="254"/>
      <c r="C5323" s="10"/>
      <c r="D5323" s="255"/>
      <c r="F5323" s="255"/>
    </row>
    <row r="5324" spans="1:6" ht="15" x14ac:dyDescent="0.25">
      <c r="A5324" s="253"/>
      <c r="B5324" s="254"/>
      <c r="C5324" s="10"/>
      <c r="D5324" s="255"/>
      <c r="F5324" s="255"/>
    </row>
    <row r="5325" spans="1:6" ht="15" x14ac:dyDescent="0.25">
      <c r="A5325" s="253"/>
      <c r="B5325" s="254"/>
      <c r="C5325" s="10"/>
      <c r="D5325" s="255"/>
      <c r="F5325" s="255"/>
    </row>
    <row r="5326" spans="1:6" ht="15" x14ac:dyDescent="0.25">
      <c r="A5326" s="253"/>
      <c r="B5326" s="254"/>
      <c r="C5326" s="10"/>
      <c r="D5326" s="255"/>
      <c r="F5326" s="255"/>
    </row>
    <row r="5327" spans="1:6" ht="15" x14ac:dyDescent="0.25">
      <c r="A5327" s="253"/>
      <c r="B5327" s="254"/>
      <c r="C5327" s="10"/>
      <c r="D5327" s="255"/>
      <c r="F5327" s="255"/>
    </row>
    <row r="5328" spans="1:6" ht="15" x14ac:dyDescent="0.25">
      <c r="A5328" s="253"/>
      <c r="B5328" s="254"/>
      <c r="C5328" s="10"/>
      <c r="D5328" s="255"/>
      <c r="F5328" s="255"/>
    </row>
    <row r="5329" spans="1:6" ht="15" x14ac:dyDescent="0.25">
      <c r="A5329" s="253"/>
      <c r="B5329" s="254"/>
      <c r="C5329" s="10"/>
      <c r="D5329" s="255"/>
      <c r="F5329" s="255"/>
    </row>
    <row r="5330" spans="1:6" ht="15" x14ac:dyDescent="0.25">
      <c r="A5330" s="253"/>
      <c r="B5330" s="254"/>
      <c r="C5330" s="10"/>
      <c r="D5330" s="255"/>
      <c r="F5330" s="255"/>
    </row>
    <row r="5331" spans="1:6" ht="15" x14ac:dyDescent="0.25">
      <c r="A5331" s="253"/>
      <c r="B5331" s="254"/>
      <c r="C5331" s="10"/>
      <c r="D5331" s="255"/>
      <c r="F5331" s="255"/>
    </row>
    <row r="5332" spans="1:6" ht="15" x14ac:dyDescent="0.25">
      <c r="A5332" s="253"/>
      <c r="B5332" s="254"/>
      <c r="C5332" s="10"/>
      <c r="D5332" s="255"/>
      <c r="F5332" s="255"/>
    </row>
    <row r="5333" spans="1:6" ht="15" x14ac:dyDescent="0.25">
      <c r="A5333" s="253"/>
      <c r="B5333" s="254"/>
      <c r="C5333" s="10"/>
      <c r="D5333" s="255"/>
      <c r="F5333" s="255"/>
    </row>
    <row r="5334" spans="1:6" ht="15" x14ac:dyDescent="0.25">
      <c r="A5334" s="253"/>
      <c r="B5334" s="254"/>
      <c r="C5334" s="10"/>
      <c r="D5334" s="255"/>
      <c r="F5334" s="255"/>
    </row>
    <row r="5335" spans="1:6" ht="15" x14ac:dyDescent="0.25">
      <c r="A5335" s="253"/>
      <c r="B5335" s="254"/>
      <c r="C5335" s="10"/>
      <c r="D5335" s="255"/>
      <c r="F5335" s="255"/>
    </row>
    <row r="5336" spans="1:6" ht="15" x14ac:dyDescent="0.25">
      <c r="A5336" s="253"/>
      <c r="B5336" s="254"/>
      <c r="C5336" s="10"/>
      <c r="D5336" s="255"/>
      <c r="F5336" s="255"/>
    </row>
    <row r="5337" spans="1:6" ht="15" x14ac:dyDescent="0.25">
      <c r="A5337" s="253"/>
      <c r="B5337" s="254"/>
      <c r="C5337" s="10"/>
      <c r="D5337" s="255"/>
      <c r="F5337" s="255"/>
    </row>
    <row r="5338" spans="1:6" ht="15" x14ac:dyDescent="0.25">
      <c r="A5338" s="253"/>
      <c r="B5338" s="254"/>
      <c r="C5338" s="10"/>
      <c r="D5338" s="255"/>
      <c r="F5338" s="255"/>
    </row>
    <row r="5339" spans="1:6" ht="15" x14ac:dyDescent="0.25">
      <c r="A5339" s="253"/>
      <c r="B5339" s="254"/>
      <c r="C5339" s="10"/>
      <c r="D5339" s="255"/>
      <c r="F5339" s="255"/>
    </row>
    <row r="5340" spans="1:6" ht="15" x14ac:dyDescent="0.25">
      <c r="A5340" s="253"/>
      <c r="B5340" s="254"/>
      <c r="C5340" s="10"/>
      <c r="D5340" s="255"/>
      <c r="F5340" s="255"/>
    </row>
    <row r="5341" spans="1:6" ht="15" x14ac:dyDescent="0.25">
      <c r="A5341" s="253"/>
      <c r="B5341" s="254"/>
      <c r="C5341" s="10"/>
      <c r="D5341" s="255"/>
      <c r="F5341" s="255"/>
    </row>
    <row r="5342" spans="1:6" ht="15" x14ac:dyDescent="0.25">
      <c r="A5342" s="253"/>
      <c r="B5342" s="254"/>
      <c r="C5342" s="10"/>
      <c r="D5342" s="255"/>
      <c r="F5342" s="255"/>
    </row>
    <row r="5343" spans="1:6" ht="15" x14ac:dyDescent="0.25">
      <c r="A5343" s="253"/>
      <c r="B5343" s="254"/>
      <c r="C5343" s="10"/>
      <c r="D5343" s="255"/>
      <c r="F5343" s="255"/>
    </row>
    <row r="5344" spans="1:6" ht="15" x14ac:dyDescent="0.25">
      <c r="A5344" s="253"/>
      <c r="B5344" s="254"/>
      <c r="C5344" s="10"/>
      <c r="D5344" s="255"/>
      <c r="F5344" s="255"/>
    </row>
    <row r="5345" spans="1:6" ht="15" x14ac:dyDescent="0.25">
      <c r="A5345" s="253"/>
      <c r="B5345" s="254"/>
      <c r="C5345" s="10"/>
      <c r="D5345" s="255"/>
      <c r="F5345" s="255"/>
    </row>
    <row r="5346" spans="1:6" ht="15" x14ac:dyDescent="0.25">
      <c r="A5346" s="253"/>
      <c r="B5346" s="254"/>
      <c r="C5346" s="10"/>
      <c r="D5346" s="255"/>
      <c r="F5346" s="255"/>
    </row>
    <row r="5347" spans="1:6" ht="15" x14ac:dyDescent="0.25">
      <c r="A5347" s="253"/>
      <c r="B5347" s="254"/>
      <c r="C5347" s="10"/>
      <c r="D5347" s="255"/>
      <c r="F5347" s="255"/>
    </row>
    <row r="5348" spans="1:6" ht="15" x14ac:dyDescent="0.25">
      <c r="A5348" s="253"/>
      <c r="B5348" s="254"/>
      <c r="C5348" s="10"/>
      <c r="D5348" s="255"/>
      <c r="F5348" s="255"/>
    </row>
    <row r="5349" spans="1:6" ht="15" x14ac:dyDescent="0.25">
      <c r="A5349" s="253"/>
      <c r="B5349" s="254"/>
      <c r="C5349" s="10"/>
      <c r="D5349" s="255"/>
      <c r="F5349" s="255"/>
    </row>
    <row r="5350" spans="1:6" ht="15" x14ac:dyDescent="0.25">
      <c r="A5350" s="253"/>
      <c r="B5350" s="254"/>
      <c r="C5350" s="10"/>
      <c r="D5350" s="255"/>
      <c r="F5350" s="255"/>
    </row>
    <row r="5351" spans="1:6" ht="15" x14ac:dyDescent="0.25">
      <c r="A5351" s="253"/>
      <c r="B5351" s="254"/>
      <c r="C5351" s="10"/>
      <c r="D5351" s="255"/>
      <c r="F5351" s="255"/>
    </row>
    <row r="5352" spans="1:6" ht="15" x14ac:dyDescent="0.25">
      <c r="A5352" s="253"/>
      <c r="B5352" s="254"/>
      <c r="C5352" s="10"/>
      <c r="D5352" s="255"/>
      <c r="F5352" s="255"/>
    </row>
    <row r="5353" spans="1:6" ht="15" x14ac:dyDescent="0.25">
      <c r="A5353" s="253"/>
      <c r="B5353" s="254"/>
      <c r="C5353" s="10"/>
      <c r="D5353" s="255"/>
      <c r="F5353" s="255"/>
    </row>
    <row r="5354" spans="1:6" ht="15" x14ac:dyDescent="0.25">
      <c r="A5354" s="253"/>
      <c r="B5354" s="254"/>
      <c r="C5354" s="10"/>
      <c r="D5354" s="255"/>
      <c r="F5354" s="255"/>
    </row>
    <row r="5355" spans="1:6" ht="15" x14ac:dyDescent="0.25">
      <c r="A5355" s="253"/>
      <c r="B5355" s="254"/>
      <c r="C5355" s="10"/>
      <c r="D5355" s="255"/>
      <c r="F5355" s="255"/>
    </row>
    <row r="5356" spans="1:6" ht="15" x14ac:dyDescent="0.25">
      <c r="A5356" s="253"/>
      <c r="B5356" s="254"/>
      <c r="C5356" s="10"/>
      <c r="D5356" s="255"/>
      <c r="F5356" s="255"/>
    </row>
    <row r="5357" spans="1:6" ht="15" x14ac:dyDescent="0.25">
      <c r="A5357" s="253"/>
      <c r="B5357" s="254"/>
      <c r="C5357" s="10"/>
      <c r="D5357" s="255"/>
      <c r="F5357" s="255"/>
    </row>
    <row r="5358" spans="1:6" ht="15" x14ac:dyDescent="0.25">
      <c r="A5358" s="253"/>
      <c r="B5358" s="254"/>
      <c r="C5358" s="10"/>
      <c r="D5358" s="255"/>
      <c r="F5358" s="255"/>
    </row>
    <row r="5359" spans="1:6" ht="15" x14ac:dyDescent="0.25">
      <c r="A5359" s="253"/>
      <c r="B5359" s="254"/>
      <c r="C5359" s="10"/>
      <c r="D5359" s="255"/>
      <c r="F5359" s="255"/>
    </row>
    <row r="5360" spans="1:6" ht="15" x14ac:dyDescent="0.25">
      <c r="A5360" s="253"/>
      <c r="B5360" s="254"/>
      <c r="C5360" s="10"/>
      <c r="D5360" s="255"/>
      <c r="F5360" s="255"/>
    </row>
    <row r="5361" spans="1:6" ht="15" x14ac:dyDescent="0.25">
      <c r="A5361" s="253"/>
      <c r="B5361" s="254"/>
      <c r="C5361" s="10"/>
      <c r="D5361" s="255"/>
      <c r="F5361" s="255"/>
    </row>
    <row r="5362" spans="1:6" ht="15" x14ac:dyDescent="0.25">
      <c r="A5362" s="253"/>
      <c r="B5362" s="254"/>
      <c r="C5362" s="10"/>
      <c r="D5362" s="255"/>
      <c r="F5362" s="255"/>
    </row>
    <row r="5363" spans="1:6" ht="15" x14ac:dyDescent="0.25">
      <c r="A5363" s="253"/>
      <c r="B5363" s="254"/>
      <c r="C5363" s="10"/>
      <c r="D5363" s="255"/>
      <c r="F5363" s="255"/>
    </row>
    <row r="5364" spans="1:6" ht="15" x14ac:dyDescent="0.25">
      <c r="A5364" s="253"/>
      <c r="B5364" s="254"/>
      <c r="C5364" s="10"/>
      <c r="D5364" s="255"/>
      <c r="F5364" s="255"/>
    </row>
    <row r="5365" spans="1:6" ht="15" x14ac:dyDescent="0.25">
      <c r="A5365" s="253"/>
      <c r="B5365" s="254"/>
      <c r="C5365" s="10"/>
      <c r="D5365" s="255"/>
      <c r="F5365" s="255"/>
    </row>
    <row r="5366" spans="1:6" ht="15" x14ac:dyDescent="0.25">
      <c r="A5366" s="253"/>
      <c r="B5366" s="254"/>
      <c r="C5366" s="10"/>
      <c r="D5366" s="255"/>
      <c r="F5366" s="255"/>
    </row>
    <row r="5367" spans="1:6" ht="15" x14ac:dyDescent="0.25">
      <c r="A5367" s="253"/>
      <c r="B5367" s="254"/>
      <c r="C5367" s="10"/>
      <c r="D5367" s="255"/>
      <c r="F5367" s="255"/>
    </row>
    <row r="5368" spans="1:6" ht="15" x14ac:dyDescent="0.25">
      <c r="A5368" s="253"/>
      <c r="B5368" s="254"/>
      <c r="C5368" s="10"/>
      <c r="D5368" s="255"/>
      <c r="F5368" s="255"/>
    </row>
    <row r="5369" spans="1:6" ht="15" x14ac:dyDescent="0.25">
      <c r="A5369" s="253"/>
      <c r="B5369" s="254"/>
      <c r="C5369" s="10"/>
      <c r="D5369" s="255"/>
      <c r="F5369" s="255"/>
    </row>
    <row r="5370" spans="1:6" ht="15" x14ac:dyDescent="0.25">
      <c r="A5370" s="253"/>
      <c r="B5370" s="254"/>
      <c r="C5370" s="10"/>
      <c r="D5370" s="255"/>
      <c r="F5370" s="255"/>
    </row>
    <row r="5371" spans="1:6" ht="15" x14ac:dyDescent="0.25">
      <c r="A5371" s="253"/>
      <c r="B5371" s="254"/>
      <c r="C5371" s="10"/>
      <c r="D5371" s="255"/>
      <c r="F5371" s="255"/>
    </row>
    <row r="5372" spans="1:6" ht="15" x14ac:dyDescent="0.25">
      <c r="A5372" s="253"/>
      <c r="B5372" s="254"/>
      <c r="C5372" s="10"/>
      <c r="D5372" s="255"/>
      <c r="F5372" s="255"/>
    </row>
    <row r="5373" spans="1:6" ht="15" x14ac:dyDescent="0.25">
      <c r="A5373" s="253"/>
      <c r="B5373" s="254"/>
      <c r="C5373" s="10"/>
      <c r="D5373" s="255"/>
      <c r="F5373" s="255"/>
    </row>
    <row r="5374" spans="1:6" ht="15" x14ac:dyDescent="0.25">
      <c r="A5374" s="253"/>
      <c r="B5374" s="254"/>
      <c r="C5374" s="10"/>
      <c r="D5374" s="255"/>
      <c r="F5374" s="255"/>
    </row>
    <row r="5375" spans="1:6" ht="15" x14ac:dyDescent="0.25">
      <c r="A5375" s="253"/>
      <c r="B5375" s="254"/>
      <c r="C5375" s="10"/>
      <c r="D5375" s="255"/>
      <c r="F5375" s="255"/>
    </row>
    <row r="5376" spans="1:6" ht="15" x14ac:dyDescent="0.25">
      <c r="A5376" s="253"/>
      <c r="B5376" s="254"/>
      <c r="C5376" s="10"/>
      <c r="D5376" s="255"/>
      <c r="F5376" s="255"/>
    </row>
    <row r="5377" spans="1:6" ht="15" x14ac:dyDescent="0.25">
      <c r="A5377" s="253"/>
      <c r="B5377" s="254"/>
      <c r="C5377" s="10"/>
      <c r="D5377" s="255"/>
      <c r="F5377" s="255"/>
    </row>
    <row r="5378" spans="1:6" ht="15" x14ac:dyDescent="0.25">
      <c r="A5378" s="253"/>
      <c r="B5378" s="254"/>
      <c r="C5378" s="10"/>
      <c r="D5378" s="255"/>
      <c r="F5378" s="255"/>
    </row>
    <row r="5379" spans="1:6" ht="15" x14ac:dyDescent="0.25">
      <c r="A5379" s="253"/>
      <c r="B5379" s="254"/>
      <c r="C5379" s="10"/>
      <c r="D5379" s="255"/>
      <c r="F5379" s="255"/>
    </row>
    <row r="5380" spans="1:6" ht="15" x14ac:dyDescent="0.25">
      <c r="A5380" s="253"/>
      <c r="B5380" s="254"/>
      <c r="C5380" s="10"/>
      <c r="D5380" s="255"/>
      <c r="F5380" s="255"/>
    </row>
    <row r="5381" spans="1:6" ht="15" x14ac:dyDescent="0.25">
      <c r="A5381" s="253"/>
      <c r="B5381" s="254"/>
      <c r="C5381" s="10"/>
      <c r="D5381" s="255"/>
      <c r="F5381" s="255"/>
    </row>
    <row r="5382" spans="1:6" ht="15" x14ac:dyDescent="0.25">
      <c r="A5382" s="253"/>
      <c r="B5382" s="254"/>
      <c r="C5382" s="10"/>
      <c r="D5382" s="255"/>
      <c r="F5382" s="255"/>
    </row>
    <row r="5383" spans="1:6" ht="15" x14ac:dyDescent="0.25">
      <c r="A5383" s="253"/>
      <c r="B5383" s="254"/>
      <c r="C5383" s="10"/>
      <c r="D5383" s="255"/>
      <c r="F5383" s="255"/>
    </row>
    <row r="5384" spans="1:6" ht="15" x14ac:dyDescent="0.25">
      <c r="A5384" s="253"/>
      <c r="B5384" s="254"/>
      <c r="C5384" s="10"/>
      <c r="D5384" s="255"/>
      <c r="F5384" s="255"/>
    </row>
    <row r="5385" spans="1:6" ht="15" x14ac:dyDescent="0.25">
      <c r="A5385" s="253"/>
      <c r="B5385" s="254"/>
      <c r="C5385" s="10"/>
      <c r="D5385" s="255"/>
      <c r="F5385" s="255"/>
    </row>
    <row r="5386" spans="1:6" ht="15" x14ac:dyDescent="0.25">
      <c r="A5386" s="253"/>
      <c r="B5386" s="254"/>
      <c r="C5386" s="10"/>
      <c r="D5386" s="255"/>
      <c r="F5386" s="255"/>
    </row>
    <row r="5387" spans="1:6" ht="15" x14ac:dyDescent="0.25">
      <c r="A5387" s="253"/>
      <c r="B5387" s="254"/>
      <c r="C5387" s="10"/>
      <c r="D5387" s="255"/>
      <c r="F5387" s="255"/>
    </row>
    <row r="5388" spans="1:6" ht="15" x14ac:dyDescent="0.25">
      <c r="A5388" s="253"/>
      <c r="B5388" s="254"/>
      <c r="C5388" s="10"/>
      <c r="D5388" s="255"/>
      <c r="F5388" s="255"/>
    </row>
    <row r="5389" spans="1:6" ht="15" x14ac:dyDescent="0.25">
      <c r="A5389" s="253"/>
      <c r="B5389" s="254"/>
      <c r="C5389" s="10"/>
      <c r="D5389" s="255"/>
      <c r="F5389" s="255"/>
    </row>
    <row r="5390" spans="1:6" ht="15" x14ac:dyDescent="0.25">
      <c r="A5390" s="253"/>
      <c r="B5390" s="254"/>
      <c r="C5390" s="10"/>
      <c r="D5390" s="255"/>
      <c r="F5390" s="255"/>
    </row>
    <row r="5391" spans="1:6" ht="15" x14ac:dyDescent="0.25">
      <c r="A5391" s="253"/>
      <c r="B5391" s="254"/>
      <c r="C5391" s="10"/>
      <c r="D5391" s="255"/>
      <c r="F5391" s="255"/>
    </row>
    <row r="5392" spans="1:6" ht="15" x14ac:dyDescent="0.25">
      <c r="A5392" s="253"/>
      <c r="B5392" s="254"/>
      <c r="C5392" s="10"/>
      <c r="D5392" s="255"/>
      <c r="F5392" s="255"/>
    </row>
    <row r="5393" spans="1:6" ht="15" x14ac:dyDescent="0.25">
      <c r="A5393" s="253"/>
      <c r="B5393" s="254"/>
      <c r="C5393" s="10"/>
      <c r="D5393" s="255"/>
      <c r="F5393" s="255"/>
    </row>
    <row r="5394" spans="1:6" ht="15" x14ac:dyDescent="0.25">
      <c r="A5394" s="253"/>
      <c r="B5394" s="254"/>
      <c r="C5394" s="10"/>
      <c r="D5394" s="255"/>
      <c r="F5394" s="255"/>
    </row>
    <row r="5395" spans="1:6" ht="15" x14ac:dyDescent="0.25">
      <c r="A5395" s="253"/>
      <c r="B5395" s="254"/>
      <c r="C5395" s="10"/>
      <c r="D5395" s="255"/>
      <c r="F5395" s="255"/>
    </row>
    <row r="5396" spans="1:6" ht="15" x14ac:dyDescent="0.25">
      <c r="A5396" s="253"/>
      <c r="B5396" s="254"/>
      <c r="C5396" s="10"/>
      <c r="D5396" s="255"/>
      <c r="F5396" s="255"/>
    </row>
    <row r="5397" spans="1:6" ht="15" x14ac:dyDescent="0.25">
      <c r="A5397" s="253"/>
      <c r="B5397" s="254"/>
      <c r="C5397" s="10"/>
      <c r="D5397" s="255"/>
      <c r="F5397" s="255"/>
    </row>
    <row r="5398" spans="1:6" ht="15" x14ac:dyDescent="0.25">
      <c r="A5398" s="253"/>
      <c r="B5398" s="254"/>
      <c r="C5398" s="10"/>
      <c r="D5398" s="255"/>
      <c r="F5398" s="255"/>
    </row>
    <row r="5399" spans="1:6" ht="15" x14ac:dyDescent="0.25">
      <c r="A5399" s="253"/>
      <c r="B5399" s="254"/>
      <c r="C5399" s="10"/>
      <c r="D5399" s="255"/>
      <c r="F5399" s="255"/>
    </row>
    <row r="5400" spans="1:6" ht="15" x14ac:dyDescent="0.25">
      <c r="A5400" s="253"/>
      <c r="B5400" s="254"/>
      <c r="C5400" s="10"/>
      <c r="D5400" s="255"/>
      <c r="F5400" s="255"/>
    </row>
    <row r="5401" spans="1:6" ht="15" x14ac:dyDescent="0.25">
      <c r="A5401" s="253"/>
      <c r="B5401" s="254"/>
      <c r="C5401" s="10"/>
      <c r="D5401" s="255"/>
      <c r="F5401" s="255"/>
    </row>
    <row r="5402" spans="1:6" ht="15" x14ac:dyDescent="0.25">
      <c r="A5402" s="253"/>
      <c r="B5402" s="254"/>
      <c r="C5402" s="10"/>
      <c r="D5402" s="255"/>
      <c r="F5402" s="255"/>
    </row>
    <row r="5403" spans="1:6" ht="15" x14ac:dyDescent="0.25">
      <c r="A5403" s="253"/>
      <c r="B5403" s="254"/>
      <c r="C5403" s="10"/>
      <c r="D5403" s="255"/>
      <c r="F5403" s="255"/>
    </row>
    <row r="5404" spans="1:6" ht="15" x14ac:dyDescent="0.25">
      <c r="A5404" s="253"/>
      <c r="B5404" s="254"/>
      <c r="C5404" s="10"/>
      <c r="D5404" s="255"/>
      <c r="F5404" s="255"/>
    </row>
    <row r="5405" spans="1:6" ht="15" x14ac:dyDescent="0.25">
      <c r="A5405" s="253"/>
      <c r="B5405" s="254"/>
      <c r="C5405" s="10"/>
      <c r="D5405" s="255"/>
      <c r="F5405" s="255"/>
    </row>
    <row r="5406" spans="1:6" ht="15" x14ac:dyDescent="0.25">
      <c r="A5406" s="253"/>
      <c r="B5406" s="254"/>
      <c r="C5406" s="10"/>
      <c r="D5406" s="255"/>
      <c r="F5406" s="255"/>
    </row>
    <row r="5407" spans="1:6" ht="15" x14ac:dyDescent="0.25">
      <c r="A5407" s="253"/>
      <c r="B5407" s="254"/>
      <c r="C5407" s="10"/>
      <c r="D5407" s="255"/>
      <c r="F5407" s="255"/>
    </row>
    <row r="5408" spans="1:6" ht="15" x14ac:dyDescent="0.25">
      <c r="A5408" s="253"/>
      <c r="B5408" s="254"/>
      <c r="C5408" s="10"/>
      <c r="D5408" s="255"/>
      <c r="F5408" s="255"/>
    </row>
    <row r="5409" spans="1:6" ht="15" x14ac:dyDescent="0.25">
      <c r="A5409" s="253"/>
      <c r="B5409" s="254"/>
      <c r="C5409" s="10"/>
      <c r="D5409" s="255"/>
      <c r="F5409" s="255"/>
    </row>
    <row r="5410" spans="1:6" ht="15" x14ac:dyDescent="0.25">
      <c r="A5410" s="253"/>
      <c r="B5410" s="254"/>
      <c r="C5410" s="10"/>
      <c r="D5410" s="255"/>
      <c r="F5410" s="255"/>
    </row>
    <row r="5411" spans="1:6" ht="15" x14ac:dyDescent="0.25">
      <c r="A5411" s="253"/>
      <c r="B5411" s="254"/>
      <c r="C5411" s="10"/>
      <c r="D5411" s="255"/>
      <c r="F5411" s="255"/>
    </row>
    <row r="5412" spans="1:6" ht="15" x14ac:dyDescent="0.25">
      <c r="A5412" s="253"/>
      <c r="B5412" s="254"/>
      <c r="C5412" s="10"/>
      <c r="D5412" s="255"/>
      <c r="F5412" s="255"/>
    </row>
    <row r="5413" spans="1:6" ht="15" x14ac:dyDescent="0.25">
      <c r="A5413" s="253"/>
      <c r="B5413" s="254"/>
      <c r="C5413" s="10"/>
      <c r="D5413" s="255"/>
      <c r="F5413" s="255"/>
    </row>
    <row r="5414" spans="1:6" ht="15" x14ac:dyDescent="0.25">
      <c r="A5414" s="253"/>
      <c r="B5414" s="254"/>
      <c r="C5414" s="10"/>
      <c r="D5414" s="255"/>
      <c r="F5414" s="255"/>
    </row>
    <row r="5415" spans="1:6" ht="15" x14ac:dyDescent="0.25">
      <c r="A5415" s="253"/>
      <c r="B5415" s="254"/>
      <c r="C5415" s="10"/>
      <c r="D5415" s="255"/>
      <c r="F5415" s="255"/>
    </row>
    <row r="5416" spans="1:6" ht="15" x14ac:dyDescent="0.25">
      <c r="A5416" s="253"/>
      <c r="B5416" s="254"/>
      <c r="C5416" s="10"/>
      <c r="D5416" s="255"/>
      <c r="F5416" s="255"/>
    </row>
    <row r="5417" spans="1:6" ht="15" x14ac:dyDescent="0.25">
      <c r="A5417" s="253"/>
      <c r="B5417" s="254"/>
      <c r="C5417" s="10"/>
      <c r="D5417" s="255"/>
      <c r="F5417" s="255"/>
    </row>
    <row r="5418" spans="1:6" ht="15" x14ac:dyDescent="0.25">
      <c r="A5418" s="253"/>
      <c r="B5418" s="254"/>
      <c r="C5418" s="10"/>
      <c r="D5418" s="255"/>
      <c r="F5418" s="255"/>
    </row>
    <row r="5419" spans="1:6" ht="15" x14ac:dyDescent="0.25">
      <c r="A5419" s="253"/>
      <c r="B5419" s="254"/>
      <c r="C5419" s="10"/>
      <c r="D5419" s="255"/>
      <c r="F5419" s="255"/>
    </row>
    <row r="5420" spans="1:6" ht="15" x14ac:dyDescent="0.25">
      <c r="A5420" s="253"/>
      <c r="B5420" s="254"/>
      <c r="C5420" s="10"/>
      <c r="D5420" s="255"/>
      <c r="F5420" s="255"/>
    </row>
    <row r="5421" spans="1:6" ht="15" x14ac:dyDescent="0.25">
      <c r="A5421" s="253"/>
      <c r="B5421" s="254"/>
      <c r="C5421" s="10"/>
      <c r="D5421" s="255"/>
      <c r="F5421" s="255"/>
    </row>
    <row r="5422" spans="1:6" ht="15" x14ac:dyDescent="0.25">
      <c r="A5422" s="253"/>
      <c r="B5422" s="254"/>
      <c r="C5422" s="10"/>
      <c r="D5422" s="255"/>
      <c r="F5422" s="255"/>
    </row>
    <row r="5423" spans="1:6" ht="15" x14ac:dyDescent="0.25">
      <c r="A5423" s="253"/>
      <c r="B5423" s="254"/>
      <c r="C5423" s="10"/>
      <c r="D5423" s="255"/>
      <c r="F5423" s="255"/>
    </row>
    <row r="5424" spans="1:6" ht="15" x14ac:dyDescent="0.25">
      <c r="A5424" s="253"/>
      <c r="B5424" s="254"/>
      <c r="C5424" s="10"/>
      <c r="D5424" s="255"/>
      <c r="F5424" s="255"/>
    </row>
    <row r="5425" spans="1:6" ht="15" x14ac:dyDescent="0.25">
      <c r="A5425" s="253"/>
      <c r="B5425" s="254"/>
      <c r="C5425" s="10"/>
      <c r="D5425" s="255"/>
      <c r="F5425" s="255"/>
    </row>
    <row r="5426" spans="1:6" ht="15" x14ac:dyDescent="0.25">
      <c r="A5426" s="253"/>
      <c r="B5426" s="254"/>
      <c r="C5426" s="10"/>
      <c r="D5426" s="255"/>
      <c r="F5426" s="255"/>
    </row>
    <row r="5427" spans="1:6" ht="15" x14ac:dyDescent="0.25">
      <c r="A5427" s="253"/>
      <c r="B5427" s="254"/>
      <c r="C5427" s="10"/>
      <c r="D5427" s="255"/>
      <c r="F5427" s="255"/>
    </row>
    <row r="5428" spans="1:6" ht="15" x14ac:dyDescent="0.25">
      <c r="A5428" s="253"/>
      <c r="B5428" s="254"/>
      <c r="C5428" s="10"/>
      <c r="D5428" s="255"/>
      <c r="F5428" s="255"/>
    </row>
    <row r="5429" spans="1:6" ht="15" x14ac:dyDescent="0.25">
      <c r="A5429" s="253"/>
      <c r="B5429" s="254"/>
      <c r="C5429" s="10"/>
      <c r="D5429" s="255"/>
      <c r="F5429" s="255"/>
    </row>
    <row r="5430" spans="1:6" ht="15" x14ac:dyDescent="0.25">
      <c r="A5430" s="253"/>
      <c r="B5430" s="254"/>
      <c r="C5430" s="10"/>
      <c r="D5430" s="255"/>
      <c r="F5430" s="255"/>
    </row>
    <row r="5431" spans="1:6" ht="15" x14ac:dyDescent="0.25">
      <c r="A5431" s="253"/>
      <c r="B5431" s="254"/>
      <c r="C5431" s="10"/>
      <c r="D5431" s="255"/>
      <c r="F5431" s="255"/>
    </row>
    <row r="5432" spans="1:6" ht="15" x14ac:dyDescent="0.25">
      <c r="A5432" s="253"/>
      <c r="B5432" s="254"/>
      <c r="C5432" s="10"/>
      <c r="D5432" s="255"/>
      <c r="F5432" s="255"/>
    </row>
    <row r="5433" spans="1:6" ht="15" x14ac:dyDescent="0.25">
      <c r="A5433" s="253"/>
      <c r="B5433" s="254"/>
      <c r="C5433" s="10"/>
      <c r="D5433" s="255"/>
      <c r="F5433" s="255"/>
    </row>
    <row r="5434" spans="1:6" ht="15" x14ac:dyDescent="0.25">
      <c r="A5434" s="253"/>
      <c r="B5434" s="254"/>
      <c r="C5434" s="10"/>
      <c r="D5434" s="255"/>
      <c r="F5434" s="255"/>
    </row>
    <row r="5435" spans="1:6" ht="15" x14ac:dyDescent="0.25">
      <c r="A5435" s="253"/>
      <c r="B5435" s="254"/>
      <c r="C5435" s="10"/>
      <c r="D5435" s="255"/>
      <c r="F5435" s="255"/>
    </row>
    <row r="5436" spans="1:6" ht="15" x14ac:dyDescent="0.25">
      <c r="A5436" s="253"/>
      <c r="B5436" s="254"/>
      <c r="C5436" s="10"/>
      <c r="D5436" s="255"/>
      <c r="F5436" s="255"/>
    </row>
    <row r="5437" spans="1:6" ht="15" x14ac:dyDescent="0.25">
      <c r="A5437" s="253"/>
      <c r="B5437" s="254"/>
      <c r="C5437" s="10"/>
      <c r="D5437" s="255"/>
      <c r="F5437" s="255"/>
    </row>
    <row r="5438" spans="1:6" ht="15" x14ac:dyDescent="0.25">
      <c r="A5438" s="253"/>
      <c r="B5438" s="254"/>
      <c r="C5438" s="10"/>
      <c r="D5438" s="255"/>
      <c r="F5438" s="255"/>
    </row>
    <row r="5439" spans="1:6" ht="15" x14ac:dyDescent="0.25">
      <c r="A5439" s="253"/>
      <c r="B5439" s="254"/>
      <c r="C5439" s="10"/>
      <c r="D5439" s="255"/>
      <c r="F5439" s="255"/>
    </row>
    <row r="5440" spans="1:6" ht="15" x14ac:dyDescent="0.25">
      <c r="A5440" s="253"/>
      <c r="B5440" s="254"/>
      <c r="C5440" s="10"/>
      <c r="D5440" s="255"/>
      <c r="F5440" s="255"/>
    </row>
    <row r="5441" spans="1:6" ht="15" x14ac:dyDescent="0.25">
      <c r="A5441" s="253"/>
      <c r="B5441" s="254"/>
      <c r="C5441" s="10"/>
      <c r="D5441" s="255"/>
      <c r="F5441" s="255"/>
    </row>
    <row r="5442" spans="1:6" ht="15" x14ac:dyDescent="0.25">
      <c r="A5442" s="253"/>
      <c r="B5442" s="254"/>
      <c r="C5442" s="10"/>
      <c r="D5442" s="255"/>
      <c r="F5442" s="255"/>
    </row>
    <row r="5443" spans="1:6" ht="15" x14ac:dyDescent="0.25">
      <c r="A5443" s="253"/>
      <c r="B5443" s="254"/>
      <c r="C5443" s="10"/>
      <c r="D5443" s="255"/>
      <c r="F5443" s="255"/>
    </row>
    <row r="5444" spans="1:6" ht="15" x14ac:dyDescent="0.25">
      <c r="A5444" s="253"/>
      <c r="B5444" s="254"/>
      <c r="C5444" s="10"/>
      <c r="D5444" s="255"/>
      <c r="F5444" s="255"/>
    </row>
    <row r="5445" spans="1:6" ht="15" x14ac:dyDescent="0.25">
      <c r="A5445" s="253"/>
      <c r="B5445" s="254"/>
      <c r="C5445" s="10"/>
      <c r="D5445" s="255"/>
      <c r="F5445" s="255"/>
    </row>
    <row r="5446" spans="1:6" ht="15" x14ac:dyDescent="0.25">
      <c r="A5446" s="253"/>
      <c r="B5446" s="254"/>
      <c r="C5446" s="10"/>
      <c r="D5446" s="255"/>
      <c r="F5446" s="255"/>
    </row>
    <row r="5447" spans="1:6" ht="15" x14ac:dyDescent="0.25">
      <c r="A5447" s="253"/>
      <c r="B5447" s="254"/>
      <c r="C5447" s="10"/>
      <c r="D5447" s="255"/>
      <c r="F5447" s="255"/>
    </row>
    <row r="5448" spans="1:6" ht="15" x14ac:dyDescent="0.25">
      <c r="A5448" s="253"/>
      <c r="B5448" s="254"/>
      <c r="C5448" s="10"/>
      <c r="D5448" s="255"/>
      <c r="F5448" s="255"/>
    </row>
    <row r="5449" spans="1:6" ht="15" x14ac:dyDescent="0.25">
      <c r="A5449" s="253"/>
      <c r="B5449" s="254"/>
      <c r="C5449" s="10"/>
      <c r="D5449" s="255"/>
      <c r="F5449" s="255"/>
    </row>
    <row r="5450" spans="1:6" ht="15" x14ac:dyDescent="0.25">
      <c r="A5450" s="253"/>
      <c r="B5450" s="254"/>
      <c r="C5450" s="10"/>
      <c r="D5450" s="255"/>
      <c r="F5450" s="255"/>
    </row>
    <row r="5451" spans="1:6" ht="15" x14ac:dyDescent="0.25">
      <c r="A5451" s="253"/>
      <c r="B5451" s="254"/>
      <c r="C5451" s="10"/>
      <c r="D5451" s="255"/>
      <c r="F5451" s="255"/>
    </row>
    <row r="5452" spans="1:6" ht="15" x14ac:dyDescent="0.25">
      <c r="A5452" s="253"/>
      <c r="B5452" s="254"/>
      <c r="C5452" s="10"/>
      <c r="D5452" s="255"/>
      <c r="F5452" s="255"/>
    </row>
    <row r="5453" spans="1:6" ht="15" x14ac:dyDescent="0.25">
      <c r="A5453" s="253"/>
      <c r="B5453" s="254"/>
      <c r="C5453" s="10"/>
      <c r="D5453" s="255"/>
      <c r="F5453" s="255"/>
    </row>
    <row r="5454" spans="1:6" ht="15" x14ac:dyDescent="0.25">
      <c r="A5454" s="253"/>
      <c r="B5454" s="254"/>
      <c r="C5454" s="10"/>
      <c r="D5454" s="255"/>
      <c r="F5454" s="255"/>
    </row>
    <row r="5455" spans="1:6" ht="15" x14ac:dyDescent="0.25">
      <c r="A5455" s="253"/>
      <c r="B5455" s="254"/>
      <c r="C5455" s="10"/>
      <c r="D5455" s="255"/>
      <c r="F5455" s="255"/>
    </row>
    <row r="5456" spans="1:6" ht="15" x14ac:dyDescent="0.25">
      <c r="A5456" s="253"/>
      <c r="B5456" s="254"/>
      <c r="C5456" s="10"/>
      <c r="D5456" s="255"/>
      <c r="F5456" s="255"/>
    </row>
    <row r="5457" spans="1:6" ht="15" x14ac:dyDescent="0.25">
      <c r="A5457" s="253"/>
      <c r="B5457" s="254"/>
      <c r="C5457" s="10"/>
      <c r="D5457" s="255"/>
      <c r="F5457" s="255"/>
    </row>
    <row r="5458" spans="1:6" ht="15" x14ac:dyDescent="0.25">
      <c r="A5458" s="253"/>
      <c r="B5458" s="254"/>
      <c r="C5458" s="10"/>
      <c r="D5458" s="255"/>
      <c r="F5458" s="255"/>
    </row>
    <row r="5459" spans="1:6" ht="15" x14ac:dyDescent="0.25">
      <c r="A5459" s="253"/>
      <c r="B5459" s="254"/>
      <c r="C5459" s="10"/>
      <c r="D5459" s="255"/>
      <c r="F5459" s="255"/>
    </row>
    <row r="5460" spans="1:6" ht="15" x14ac:dyDescent="0.25">
      <c r="A5460" s="253"/>
      <c r="B5460" s="254"/>
      <c r="C5460" s="10"/>
      <c r="D5460" s="255"/>
      <c r="F5460" s="255"/>
    </row>
    <row r="5461" spans="1:6" ht="15" x14ac:dyDescent="0.25">
      <c r="A5461" s="253"/>
      <c r="B5461" s="254"/>
      <c r="C5461" s="10"/>
      <c r="D5461" s="255"/>
      <c r="F5461" s="255"/>
    </row>
    <row r="5462" spans="1:6" ht="15" x14ac:dyDescent="0.25">
      <c r="A5462" s="253"/>
      <c r="B5462" s="254"/>
      <c r="C5462" s="10"/>
      <c r="D5462" s="255"/>
      <c r="F5462" s="255"/>
    </row>
    <row r="5463" spans="1:6" ht="15" x14ac:dyDescent="0.25">
      <c r="A5463" s="253"/>
      <c r="B5463" s="254"/>
      <c r="C5463" s="10"/>
      <c r="D5463" s="255"/>
      <c r="F5463" s="255"/>
    </row>
    <row r="5464" spans="1:6" ht="15" x14ac:dyDescent="0.25">
      <c r="A5464" s="253"/>
      <c r="B5464" s="254"/>
      <c r="C5464" s="10"/>
      <c r="D5464" s="255"/>
      <c r="F5464" s="255"/>
    </row>
    <row r="5465" spans="1:6" ht="15" x14ac:dyDescent="0.25">
      <c r="A5465" s="253"/>
      <c r="B5465" s="254"/>
      <c r="C5465" s="10"/>
      <c r="D5465" s="255"/>
      <c r="F5465" s="255"/>
    </row>
    <row r="5466" spans="1:6" ht="15" x14ac:dyDescent="0.25">
      <c r="A5466" s="253"/>
      <c r="B5466" s="254"/>
      <c r="C5466" s="10"/>
      <c r="D5466" s="255"/>
      <c r="F5466" s="255"/>
    </row>
    <row r="5467" spans="1:6" ht="15" x14ac:dyDescent="0.25">
      <c r="A5467" s="253"/>
      <c r="B5467" s="254"/>
      <c r="C5467" s="10"/>
      <c r="D5467" s="255"/>
      <c r="F5467" s="255"/>
    </row>
    <row r="5468" spans="1:6" ht="15" x14ac:dyDescent="0.25">
      <c r="A5468" s="253"/>
      <c r="B5468" s="254"/>
      <c r="C5468" s="10"/>
      <c r="D5468" s="255"/>
      <c r="F5468" s="255"/>
    </row>
    <row r="5469" spans="1:6" ht="15" x14ac:dyDescent="0.25">
      <c r="A5469" s="253"/>
      <c r="B5469" s="254"/>
      <c r="C5469" s="10"/>
      <c r="D5469" s="255"/>
      <c r="F5469" s="255"/>
    </row>
    <row r="5470" spans="1:6" ht="15" x14ac:dyDescent="0.25">
      <c r="A5470" s="253"/>
      <c r="B5470" s="254"/>
      <c r="C5470" s="10"/>
      <c r="D5470" s="255"/>
      <c r="F5470" s="255"/>
    </row>
    <row r="5471" spans="1:6" ht="15" x14ac:dyDescent="0.25">
      <c r="A5471" s="253"/>
      <c r="B5471" s="254"/>
      <c r="C5471" s="10"/>
      <c r="D5471" s="255"/>
      <c r="F5471" s="255"/>
    </row>
    <row r="5472" spans="1:6" ht="15" x14ac:dyDescent="0.25">
      <c r="A5472" s="253"/>
      <c r="B5472" s="254"/>
      <c r="C5472" s="10"/>
      <c r="D5472" s="255"/>
      <c r="F5472" s="255"/>
    </row>
    <row r="5473" spans="1:6" ht="15" x14ac:dyDescent="0.25">
      <c r="A5473" s="253"/>
      <c r="B5473" s="254"/>
      <c r="C5473" s="10"/>
      <c r="D5473" s="255"/>
      <c r="F5473" s="255"/>
    </row>
    <row r="5474" spans="1:6" ht="15" x14ac:dyDescent="0.25">
      <c r="A5474" s="253"/>
      <c r="B5474" s="254"/>
      <c r="C5474" s="10"/>
      <c r="D5474" s="255"/>
      <c r="F5474" s="255"/>
    </row>
    <row r="5475" spans="1:6" ht="15" x14ac:dyDescent="0.25">
      <c r="A5475" s="253"/>
      <c r="B5475" s="254"/>
      <c r="C5475" s="10"/>
      <c r="D5475" s="255"/>
      <c r="F5475" s="255"/>
    </row>
    <row r="5476" spans="1:6" ht="15" x14ac:dyDescent="0.25">
      <c r="A5476" s="253"/>
      <c r="B5476" s="254"/>
      <c r="C5476" s="10"/>
      <c r="D5476" s="255"/>
      <c r="F5476" s="255"/>
    </row>
    <row r="5477" spans="1:6" ht="15" x14ac:dyDescent="0.25">
      <c r="A5477" s="253"/>
      <c r="B5477" s="254"/>
      <c r="C5477" s="10"/>
      <c r="D5477" s="255"/>
      <c r="F5477" s="255"/>
    </row>
    <row r="5478" spans="1:6" ht="15" x14ac:dyDescent="0.25">
      <c r="A5478" s="253"/>
      <c r="B5478" s="254"/>
      <c r="C5478" s="10"/>
      <c r="D5478" s="255"/>
      <c r="F5478" s="255"/>
    </row>
    <row r="5479" spans="1:6" ht="15" x14ac:dyDescent="0.25">
      <c r="A5479" s="253"/>
      <c r="B5479" s="254"/>
      <c r="C5479" s="10"/>
      <c r="D5479" s="255"/>
      <c r="F5479" s="255"/>
    </row>
    <row r="5480" spans="1:6" ht="15" x14ac:dyDescent="0.25">
      <c r="A5480" s="253"/>
      <c r="B5480" s="254"/>
      <c r="C5480" s="10"/>
      <c r="D5480" s="255"/>
      <c r="F5480" s="255"/>
    </row>
    <row r="5481" spans="1:6" ht="15" x14ac:dyDescent="0.25">
      <c r="A5481" s="253"/>
      <c r="B5481" s="254"/>
      <c r="C5481" s="10"/>
      <c r="D5481" s="255"/>
      <c r="F5481" s="255"/>
    </row>
    <row r="5482" spans="1:6" ht="15" x14ac:dyDescent="0.25">
      <c r="A5482" s="253"/>
      <c r="B5482" s="254"/>
      <c r="C5482" s="10"/>
      <c r="D5482" s="255"/>
      <c r="F5482" s="255"/>
    </row>
    <row r="5483" spans="1:6" ht="15" x14ac:dyDescent="0.25">
      <c r="A5483" s="253"/>
      <c r="B5483" s="254"/>
      <c r="C5483" s="10"/>
      <c r="D5483" s="255"/>
      <c r="F5483" s="255"/>
    </row>
    <row r="5484" spans="1:6" ht="15" x14ac:dyDescent="0.25">
      <c r="A5484" s="253"/>
      <c r="B5484" s="254"/>
      <c r="C5484" s="10"/>
      <c r="D5484" s="255"/>
      <c r="F5484" s="255"/>
    </row>
    <row r="5485" spans="1:6" ht="15" x14ac:dyDescent="0.25">
      <c r="A5485" s="253"/>
      <c r="B5485" s="254"/>
      <c r="C5485" s="10"/>
      <c r="D5485" s="255"/>
      <c r="F5485" s="255"/>
    </row>
    <row r="5486" spans="1:6" ht="15" x14ac:dyDescent="0.25">
      <c r="A5486" s="253"/>
      <c r="B5486" s="254"/>
      <c r="C5486" s="10"/>
      <c r="D5486" s="255"/>
      <c r="F5486" s="255"/>
    </row>
    <row r="5487" spans="1:6" ht="15" x14ac:dyDescent="0.25">
      <c r="A5487" s="253"/>
      <c r="B5487" s="254"/>
      <c r="C5487" s="10"/>
      <c r="D5487" s="255"/>
      <c r="F5487" s="255"/>
    </row>
    <row r="5488" spans="1:6" ht="15" x14ac:dyDescent="0.25">
      <c r="A5488" s="253"/>
      <c r="B5488" s="254"/>
      <c r="C5488" s="10"/>
      <c r="D5488" s="255"/>
      <c r="F5488" s="255"/>
    </row>
    <row r="5489" spans="1:6" ht="15" x14ac:dyDescent="0.25">
      <c r="A5489" s="253"/>
      <c r="B5489" s="254"/>
      <c r="C5489" s="10"/>
      <c r="D5489" s="255"/>
      <c r="F5489" s="255"/>
    </row>
    <row r="5490" spans="1:6" ht="15" x14ac:dyDescent="0.25">
      <c r="A5490" s="253"/>
      <c r="B5490" s="254"/>
      <c r="C5490" s="10"/>
      <c r="D5490" s="255"/>
      <c r="F5490" s="255"/>
    </row>
    <row r="5491" spans="1:6" ht="15" x14ac:dyDescent="0.25">
      <c r="A5491" s="253"/>
      <c r="B5491" s="254"/>
      <c r="C5491" s="10"/>
      <c r="D5491" s="255"/>
      <c r="F5491" s="255"/>
    </row>
    <row r="5492" spans="1:6" ht="15" x14ac:dyDescent="0.25">
      <c r="A5492" s="253"/>
      <c r="B5492" s="254"/>
      <c r="C5492" s="10"/>
      <c r="D5492" s="255"/>
      <c r="F5492" s="255"/>
    </row>
    <row r="5493" spans="1:6" ht="15" x14ac:dyDescent="0.25">
      <c r="A5493" s="253"/>
      <c r="B5493" s="254"/>
      <c r="C5493" s="10"/>
      <c r="D5493" s="255"/>
      <c r="F5493" s="255"/>
    </row>
    <row r="5494" spans="1:6" ht="15" x14ac:dyDescent="0.25">
      <c r="A5494" s="253"/>
      <c r="B5494" s="254"/>
      <c r="C5494" s="10"/>
      <c r="D5494" s="255"/>
      <c r="F5494" s="255"/>
    </row>
    <row r="5495" spans="1:6" ht="15" x14ac:dyDescent="0.25">
      <c r="A5495" s="253"/>
      <c r="B5495" s="254"/>
      <c r="C5495" s="10"/>
      <c r="D5495" s="255"/>
      <c r="F5495" s="255"/>
    </row>
    <row r="5496" spans="1:6" ht="15" x14ac:dyDescent="0.25">
      <c r="A5496" s="253"/>
      <c r="B5496" s="254"/>
      <c r="C5496" s="10"/>
      <c r="D5496" s="255"/>
      <c r="F5496" s="255"/>
    </row>
    <row r="5497" spans="1:6" ht="15" x14ac:dyDescent="0.25">
      <c r="A5497" s="253"/>
      <c r="B5497" s="254"/>
      <c r="C5497" s="10"/>
      <c r="D5497" s="255"/>
      <c r="F5497" s="255"/>
    </row>
    <row r="5498" spans="1:6" ht="15" x14ac:dyDescent="0.25">
      <c r="A5498" s="253"/>
      <c r="B5498" s="254"/>
      <c r="C5498" s="10"/>
      <c r="D5498" s="255"/>
      <c r="F5498" s="255"/>
    </row>
    <row r="5499" spans="1:6" ht="15" x14ac:dyDescent="0.25">
      <c r="A5499" s="253"/>
      <c r="B5499" s="254"/>
      <c r="C5499" s="10"/>
      <c r="D5499" s="255"/>
      <c r="F5499" s="255"/>
    </row>
    <row r="5500" spans="1:6" ht="15" x14ac:dyDescent="0.25">
      <c r="A5500" s="253"/>
      <c r="B5500" s="254"/>
      <c r="C5500" s="10"/>
      <c r="D5500" s="255"/>
      <c r="F5500" s="255"/>
    </row>
    <row r="5501" spans="1:6" ht="15" x14ac:dyDescent="0.25">
      <c r="A5501" s="253"/>
      <c r="B5501" s="254"/>
      <c r="C5501" s="10"/>
      <c r="D5501" s="255"/>
      <c r="F5501" s="255"/>
    </row>
    <row r="5502" spans="1:6" ht="15" x14ac:dyDescent="0.25">
      <c r="A5502" s="253"/>
      <c r="B5502" s="254"/>
      <c r="C5502" s="10"/>
      <c r="D5502" s="255"/>
      <c r="F5502" s="255"/>
    </row>
    <row r="5503" spans="1:6" ht="15" x14ac:dyDescent="0.25">
      <c r="A5503" s="253"/>
      <c r="B5503" s="254"/>
      <c r="C5503" s="10"/>
      <c r="D5503" s="255"/>
      <c r="F5503" s="255"/>
    </row>
    <row r="5504" spans="1:6" ht="15" x14ac:dyDescent="0.25">
      <c r="A5504" s="253"/>
      <c r="B5504" s="254"/>
      <c r="C5504" s="10"/>
      <c r="D5504" s="255"/>
      <c r="F5504" s="255"/>
    </row>
    <row r="5505" spans="1:6" ht="15" x14ac:dyDescent="0.25">
      <c r="A5505" s="253"/>
      <c r="B5505" s="254"/>
      <c r="C5505" s="10"/>
      <c r="D5505" s="255"/>
      <c r="F5505" s="255"/>
    </row>
    <row r="5506" spans="1:6" ht="15" x14ac:dyDescent="0.25">
      <c r="A5506" s="253"/>
      <c r="B5506" s="254"/>
      <c r="C5506" s="10"/>
      <c r="D5506" s="255"/>
      <c r="F5506" s="255"/>
    </row>
    <row r="5507" spans="1:6" ht="15" x14ac:dyDescent="0.25">
      <c r="A5507" s="253"/>
      <c r="B5507" s="254"/>
      <c r="C5507" s="10"/>
      <c r="D5507" s="255"/>
      <c r="F5507" s="255"/>
    </row>
    <row r="5508" spans="1:6" ht="15" x14ac:dyDescent="0.25">
      <c r="A5508" s="253"/>
      <c r="B5508" s="254"/>
      <c r="C5508" s="10"/>
      <c r="D5508" s="255"/>
      <c r="F5508" s="255"/>
    </row>
    <row r="5509" spans="1:6" ht="15" x14ac:dyDescent="0.25">
      <c r="A5509" s="253"/>
      <c r="B5509" s="254"/>
      <c r="C5509" s="10"/>
      <c r="D5509" s="255"/>
      <c r="F5509" s="255"/>
    </row>
    <row r="5510" spans="1:6" ht="15" x14ac:dyDescent="0.25">
      <c r="A5510" s="253"/>
      <c r="B5510" s="254"/>
      <c r="C5510" s="10"/>
      <c r="D5510" s="255"/>
      <c r="F5510" s="255"/>
    </row>
    <row r="5511" spans="1:6" ht="15" x14ac:dyDescent="0.25">
      <c r="A5511" s="253"/>
      <c r="B5511" s="254"/>
      <c r="C5511" s="10"/>
      <c r="D5511" s="255"/>
      <c r="F5511" s="255"/>
    </row>
    <row r="5512" spans="1:6" ht="15" x14ac:dyDescent="0.25">
      <c r="A5512" s="253"/>
      <c r="B5512" s="254"/>
      <c r="C5512" s="10"/>
      <c r="D5512" s="255"/>
      <c r="F5512" s="255"/>
    </row>
    <row r="5513" spans="1:6" ht="15" x14ac:dyDescent="0.25">
      <c r="A5513" s="253"/>
      <c r="B5513" s="254"/>
      <c r="C5513" s="10"/>
      <c r="D5513" s="255"/>
      <c r="F5513" s="255"/>
    </row>
    <row r="5514" spans="1:6" ht="15" x14ac:dyDescent="0.25">
      <c r="A5514" s="253"/>
      <c r="B5514" s="254"/>
      <c r="C5514" s="10"/>
      <c r="D5514" s="255"/>
      <c r="F5514" s="255"/>
    </row>
    <row r="5515" spans="1:6" ht="15" x14ac:dyDescent="0.25">
      <c r="A5515" s="253"/>
      <c r="B5515" s="254"/>
      <c r="C5515" s="10"/>
      <c r="D5515" s="255"/>
      <c r="F5515" s="255"/>
    </row>
    <row r="5516" spans="1:6" ht="15" x14ac:dyDescent="0.25">
      <c r="A5516" s="253"/>
      <c r="B5516" s="254"/>
      <c r="C5516" s="10"/>
      <c r="D5516" s="255"/>
      <c r="F5516" s="255"/>
    </row>
    <row r="5517" spans="1:6" ht="15" x14ac:dyDescent="0.25">
      <c r="A5517" s="253"/>
      <c r="B5517" s="254"/>
      <c r="C5517" s="10"/>
      <c r="D5517" s="255"/>
      <c r="F5517" s="255"/>
    </row>
    <row r="5518" spans="1:6" ht="15" x14ac:dyDescent="0.25">
      <c r="A5518" s="253"/>
      <c r="B5518" s="254"/>
      <c r="C5518" s="10"/>
      <c r="D5518" s="255"/>
      <c r="F5518" s="255"/>
    </row>
    <row r="5519" spans="1:6" ht="15" x14ac:dyDescent="0.25">
      <c r="A5519" s="253"/>
      <c r="B5519" s="254"/>
      <c r="C5519" s="10"/>
      <c r="D5519" s="255"/>
      <c r="F5519" s="255"/>
    </row>
    <row r="5520" spans="1:6" ht="15" x14ac:dyDescent="0.25">
      <c r="A5520" s="253"/>
      <c r="B5520" s="254"/>
      <c r="C5520" s="10"/>
      <c r="D5520" s="255"/>
      <c r="F5520" s="255"/>
    </row>
    <row r="5521" spans="1:6" ht="15" x14ac:dyDescent="0.25">
      <c r="A5521" s="253"/>
      <c r="B5521" s="254"/>
      <c r="C5521" s="10"/>
      <c r="D5521" s="255"/>
      <c r="F5521" s="255"/>
    </row>
    <row r="5522" spans="1:6" ht="15" x14ac:dyDescent="0.25">
      <c r="A5522" s="253"/>
      <c r="B5522" s="254"/>
      <c r="C5522" s="10"/>
      <c r="D5522" s="255"/>
      <c r="F5522" s="255"/>
    </row>
    <row r="5523" spans="1:6" ht="15" x14ac:dyDescent="0.25">
      <c r="A5523" s="253"/>
      <c r="B5523" s="254"/>
      <c r="C5523" s="10"/>
      <c r="D5523" s="255"/>
      <c r="F5523" s="255"/>
    </row>
    <row r="5524" spans="1:6" ht="15" x14ac:dyDescent="0.25">
      <c r="A5524" s="253"/>
      <c r="B5524" s="254"/>
      <c r="C5524" s="10"/>
      <c r="D5524" s="255"/>
      <c r="F5524" s="255"/>
    </row>
    <row r="5525" spans="1:6" ht="15" x14ac:dyDescent="0.25">
      <c r="A5525" s="253"/>
      <c r="B5525" s="254"/>
      <c r="C5525" s="10"/>
      <c r="D5525" s="255"/>
      <c r="F5525" s="255"/>
    </row>
    <row r="5526" spans="1:6" ht="15" x14ac:dyDescent="0.25">
      <c r="A5526" s="253"/>
      <c r="B5526" s="254"/>
      <c r="C5526" s="10"/>
      <c r="D5526" s="255"/>
      <c r="F5526" s="255"/>
    </row>
    <row r="5527" spans="1:6" ht="15" x14ac:dyDescent="0.25">
      <c r="A5527" s="253"/>
      <c r="B5527" s="254"/>
      <c r="C5527" s="10"/>
      <c r="D5527" s="255"/>
      <c r="F5527" s="255"/>
    </row>
    <row r="5528" spans="1:6" ht="15" x14ac:dyDescent="0.25">
      <c r="A5528" s="253"/>
      <c r="B5528" s="254"/>
      <c r="C5528" s="10"/>
      <c r="D5528" s="255"/>
      <c r="F5528" s="255"/>
    </row>
    <row r="5529" spans="1:6" ht="15" x14ac:dyDescent="0.25">
      <c r="A5529" s="253"/>
      <c r="B5529" s="254"/>
      <c r="C5529" s="10"/>
      <c r="D5529" s="255"/>
      <c r="F5529" s="255"/>
    </row>
    <row r="5530" spans="1:6" ht="15" x14ac:dyDescent="0.25">
      <c r="A5530" s="253"/>
      <c r="B5530" s="254"/>
      <c r="C5530" s="10"/>
      <c r="D5530" s="255"/>
      <c r="F5530" s="255"/>
    </row>
    <row r="5531" spans="1:6" ht="15" x14ac:dyDescent="0.25">
      <c r="A5531" s="253"/>
      <c r="B5531" s="254"/>
      <c r="C5531" s="10"/>
      <c r="D5531" s="255"/>
      <c r="F5531" s="255"/>
    </row>
    <row r="5532" spans="1:6" ht="15" x14ac:dyDescent="0.25">
      <c r="A5532" s="253"/>
      <c r="B5532" s="254"/>
      <c r="C5532" s="10"/>
      <c r="D5532" s="255"/>
      <c r="F5532" s="255"/>
    </row>
    <row r="5533" spans="1:6" ht="15" x14ac:dyDescent="0.25">
      <c r="A5533" s="253"/>
      <c r="B5533" s="254"/>
      <c r="C5533" s="10"/>
      <c r="D5533" s="255"/>
      <c r="F5533" s="255"/>
    </row>
    <row r="5534" spans="1:6" ht="15" x14ac:dyDescent="0.25">
      <c r="A5534" s="253"/>
      <c r="B5534" s="254"/>
      <c r="C5534" s="10"/>
      <c r="D5534" s="255"/>
      <c r="F5534" s="255"/>
    </row>
    <row r="5535" spans="1:6" ht="15" x14ac:dyDescent="0.25">
      <c r="A5535" s="253"/>
      <c r="B5535" s="254"/>
      <c r="C5535" s="10"/>
      <c r="D5535" s="255"/>
      <c r="F5535" s="255"/>
    </row>
    <row r="5536" spans="1:6" ht="15" x14ac:dyDescent="0.25">
      <c r="A5536" s="253"/>
      <c r="B5536" s="254"/>
      <c r="C5536" s="10"/>
      <c r="D5536" s="255"/>
      <c r="F5536" s="255"/>
    </row>
    <row r="5537" spans="1:6" ht="15" x14ac:dyDescent="0.25">
      <c r="A5537" s="253"/>
      <c r="B5537" s="254"/>
      <c r="C5537" s="10"/>
      <c r="D5537" s="255"/>
      <c r="F5537" s="255"/>
    </row>
    <row r="5538" spans="1:6" ht="15" x14ac:dyDescent="0.25">
      <c r="A5538" s="253"/>
      <c r="B5538" s="254"/>
      <c r="C5538" s="10"/>
      <c r="D5538" s="255"/>
      <c r="F5538" s="255"/>
    </row>
    <row r="5539" spans="1:6" ht="15" x14ac:dyDescent="0.25">
      <c r="A5539" s="253"/>
      <c r="B5539" s="254"/>
      <c r="C5539" s="10"/>
      <c r="D5539" s="255"/>
      <c r="F5539" s="255"/>
    </row>
    <row r="5540" spans="1:6" ht="15" x14ac:dyDescent="0.25">
      <c r="A5540" s="253"/>
      <c r="B5540" s="254"/>
      <c r="C5540" s="10"/>
      <c r="D5540" s="255"/>
      <c r="F5540" s="255"/>
    </row>
    <row r="5541" spans="1:6" ht="15" x14ac:dyDescent="0.25">
      <c r="A5541" s="253"/>
      <c r="B5541" s="254"/>
      <c r="C5541" s="10"/>
      <c r="D5541" s="255"/>
      <c r="F5541" s="255"/>
    </row>
    <row r="5542" spans="1:6" ht="15" x14ac:dyDescent="0.25">
      <c r="A5542" s="253"/>
      <c r="B5542" s="254"/>
      <c r="C5542" s="10"/>
      <c r="D5542" s="255"/>
      <c r="F5542" s="255"/>
    </row>
    <row r="5543" spans="1:6" ht="15" x14ac:dyDescent="0.25">
      <c r="A5543" s="253"/>
      <c r="B5543" s="254"/>
      <c r="C5543" s="10"/>
      <c r="D5543" s="255"/>
      <c r="F5543" s="255"/>
    </row>
    <row r="5544" spans="1:6" ht="15" x14ac:dyDescent="0.25">
      <c r="A5544" s="253"/>
      <c r="B5544" s="254"/>
      <c r="C5544" s="10"/>
      <c r="D5544" s="255"/>
      <c r="F5544" s="255"/>
    </row>
    <row r="5545" spans="1:6" ht="15" x14ac:dyDescent="0.25">
      <c r="A5545" s="253"/>
      <c r="B5545" s="254"/>
      <c r="C5545" s="10"/>
      <c r="D5545" s="255"/>
      <c r="F5545" s="255"/>
    </row>
    <row r="5546" spans="1:6" ht="15" x14ac:dyDescent="0.25">
      <c r="A5546" s="253"/>
      <c r="B5546" s="254"/>
      <c r="C5546" s="10"/>
      <c r="D5546" s="255"/>
      <c r="F5546" s="255"/>
    </row>
    <row r="5547" spans="1:6" ht="15" x14ac:dyDescent="0.25">
      <c r="A5547" s="253"/>
      <c r="B5547" s="254"/>
      <c r="C5547" s="10"/>
      <c r="D5547" s="255"/>
      <c r="F5547" s="255"/>
    </row>
    <row r="5548" spans="1:6" ht="15" x14ac:dyDescent="0.25">
      <c r="A5548" s="253"/>
      <c r="B5548" s="254"/>
      <c r="C5548" s="10"/>
      <c r="D5548" s="255"/>
      <c r="F5548" s="255"/>
    </row>
    <row r="5549" spans="1:6" ht="15" x14ac:dyDescent="0.25">
      <c r="A5549" s="253"/>
      <c r="B5549" s="254"/>
      <c r="C5549" s="10"/>
      <c r="D5549" s="255"/>
      <c r="F5549" s="255"/>
    </row>
    <row r="5550" spans="1:6" ht="15" x14ac:dyDescent="0.25">
      <c r="A5550" s="253"/>
      <c r="B5550" s="254"/>
      <c r="C5550" s="10"/>
      <c r="D5550" s="255"/>
      <c r="F5550" s="255"/>
    </row>
    <row r="5551" spans="1:6" ht="15" x14ac:dyDescent="0.25">
      <c r="A5551" s="253"/>
      <c r="B5551" s="254"/>
      <c r="C5551" s="10"/>
      <c r="D5551" s="255"/>
      <c r="F5551" s="255"/>
    </row>
    <row r="5552" spans="1:6" ht="15" x14ac:dyDescent="0.25">
      <c r="A5552" s="253"/>
      <c r="B5552" s="254"/>
      <c r="C5552" s="10"/>
      <c r="D5552" s="255"/>
      <c r="F5552" s="255"/>
    </row>
    <row r="5553" spans="1:6" ht="15" x14ac:dyDescent="0.25">
      <c r="A5553" s="253"/>
      <c r="B5553" s="254"/>
      <c r="C5553" s="10"/>
      <c r="D5553" s="255"/>
      <c r="F5553" s="255"/>
    </row>
    <row r="5554" spans="1:6" ht="15" x14ac:dyDescent="0.25">
      <c r="A5554" s="253"/>
      <c r="B5554" s="254"/>
      <c r="C5554" s="10"/>
      <c r="D5554" s="255"/>
      <c r="F5554" s="255"/>
    </row>
    <row r="5555" spans="1:6" ht="15" x14ac:dyDescent="0.25">
      <c r="A5555" s="253"/>
      <c r="B5555" s="254"/>
      <c r="C5555" s="10"/>
      <c r="D5555" s="255"/>
      <c r="F5555" s="255"/>
    </row>
    <row r="5556" spans="1:6" ht="15" x14ac:dyDescent="0.25">
      <c r="A5556" s="253"/>
      <c r="B5556" s="254"/>
      <c r="C5556" s="10"/>
      <c r="D5556" s="255"/>
      <c r="F5556" s="255"/>
    </row>
    <row r="5557" spans="1:6" ht="15" x14ac:dyDescent="0.25">
      <c r="A5557" s="253"/>
      <c r="B5557" s="254"/>
      <c r="C5557" s="10"/>
      <c r="D5557" s="255"/>
      <c r="F5557" s="255"/>
    </row>
    <row r="5558" spans="1:6" ht="15" x14ac:dyDescent="0.25">
      <c r="A5558" s="253"/>
      <c r="B5558" s="254"/>
      <c r="C5558" s="10"/>
      <c r="D5558" s="255"/>
      <c r="F5558" s="255"/>
    </row>
    <row r="5559" spans="1:6" ht="15" x14ac:dyDescent="0.25">
      <c r="A5559" s="253"/>
      <c r="B5559" s="254"/>
      <c r="C5559" s="10"/>
      <c r="D5559" s="255"/>
      <c r="F5559" s="255"/>
    </row>
    <row r="5560" spans="1:6" ht="15" x14ac:dyDescent="0.25">
      <c r="A5560" s="253"/>
      <c r="B5560" s="254"/>
      <c r="C5560" s="10"/>
      <c r="D5560" s="255"/>
      <c r="F5560" s="255"/>
    </row>
    <row r="5561" spans="1:6" ht="15" x14ac:dyDescent="0.25">
      <c r="A5561" s="253"/>
      <c r="B5561" s="254"/>
      <c r="C5561" s="10"/>
      <c r="D5561" s="255"/>
      <c r="F5561" s="255"/>
    </row>
    <row r="5562" spans="1:6" ht="15" x14ac:dyDescent="0.25">
      <c r="A5562" s="253"/>
      <c r="B5562" s="254"/>
      <c r="C5562" s="10"/>
      <c r="D5562" s="255"/>
      <c r="F5562" s="255"/>
    </row>
    <row r="5563" spans="1:6" ht="15" x14ac:dyDescent="0.25">
      <c r="A5563" s="253"/>
      <c r="B5563" s="254"/>
      <c r="C5563" s="10"/>
      <c r="D5563" s="255"/>
      <c r="F5563" s="255"/>
    </row>
    <row r="5564" spans="1:6" ht="15" x14ac:dyDescent="0.25">
      <c r="A5564" s="253"/>
      <c r="B5564" s="254"/>
      <c r="C5564" s="10"/>
      <c r="D5564" s="255"/>
      <c r="F5564" s="255"/>
    </row>
    <row r="5565" spans="1:6" ht="15" x14ac:dyDescent="0.25">
      <c r="A5565" s="253"/>
      <c r="B5565" s="254"/>
      <c r="C5565" s="10"/>
      <c r="D5565" s="255"/>
      <c r="F5565" s="255"/>
    </row>
    <row r="5566" spans="1:6" ht="15" x14ac:dyDescent="0.25">
      <c r="A5566" s="253"/>
      <c r="B5566" s="254"/>
      <c r="C5566" s="10"/>
      <c r="D5566" s="255"/>
      <c r="F5566" s="255"/>
    </row>
    <row r="5567" spans="1:6" ht="15" x14ac:dyDescent="0.25">
      <c r="A5567" s="253"/>
      <c r="B5567" s="254"/>
      <c r="C5567" s="10"/>
      <c r="D5567" s="255"/>
      <c r="F5567" s="255"/>
    </row>
    <row r="5568" spans="1:6" ht="15" x14ac:dyDescent="0.25">
      <c r="A5568" s="253"/>
      <c r="B5568" s="254"/>
      <c r="C5568" s="10"/>
      <c r="D5568" s="255"/>
      <c r="F5568" s="255"/>
    </row>
    <row r="5569" spans="1:6" ht="15" x14ac:dyDescent="0.25">
      <c r="A5569" s="253"/>
      <c r="B5569" s="254"/>
      <c r="C5569" s="10"/>
      <c r="D5569" s="255"/>
      <c r="F5569" s="255"/>
    </row>
    <row r="5570" spans="1:6" ht="15" x14ac:dyDescent="0.25">
      <c r="A5570" s="253"/>
      <c r="B5570" s="254"/>
      <c r="C5570" s="10"/>
      <c r="D5570" s="255"/>
      <c r="F5570" s="255"/>
    </row>
    <row r="5571" spans="1:6" ht="15" x14ac:dyDescent="0.25">
      <c r="A5571" s="253"/>
      <c r="B5571" s="254"/>
      <c r="C5571" s="10"/>
      <c r="D5571" s="255"/>
      <c r="F5571" s="255"/>
    </row>
    <row r="5572" spans="1:6" ht="15" x14ac:dyDescent="0.25">
      <c r="A5572" s="253"/>
      <c r="B5572" s="254"/>
      <c r="C5572" s="10"/>
      <c r="D5572" s="255"/>
      <c r="F5572" s="255"/>
    </row>
    <row r="5573" spans="1:6" ht="15" x14ac:dyDescent="0.25">
      <c r="A5573" s="253"/>
      <c r="B5573" s="254"/>
      <c r="C5573" s="10"/>
      <c r="D5573" s="255"/>
      <c r="F5573" s="255"/>
    </row>
    <row r="5574" spans="1:6" ht="15" x14ac:dyDescent="0.25">
      <c r="A5574" s="253"/>
      <c r="B5574" s="254"/>
      <c r="C5574" s="10"/>
      <c r="D5574" s="255"/>
      <c r="F5574" s="255"/>
    </row>
    <row r="5575" spans="1:6" ht="15" x14ac:dyDescent="0.25">
      <c r="A5575" s="253"/>
      <c r="B5575" s="254"/>
      <c r="C5575" s="10"/>
      <c r="D5575" s="255"/>
      <c r="F5575" s="255"/>
    </row>
    <row r="5576" spans="1:6" ht="15" x14ac:dyDescent="0.25">
      <c r="A5576" s="253"/>
      <c r="B5576" s="254"/>
      <c r="C5576" s="10"/>
      <c r="D5576" s="255"/>
      <c r="F5576" s="255"/>
    </row>
    <row r="5577" spans="1:6" ht="15" x14ac:dyDescent="0.25">
      <c r="A5577" s="253"/>
      <c r="B5577" s="254"/>
      <c r="C5577" s="10"/>
      <c r="D5577" s="255"/>
      <c r="F5577" s="255"/>
    </row>
    <row r="5578" spans="1:6" ht="15" x14ac:dyDescent="0.25">
      <c r="A5578" s="253"/>
      <c r="B5578" s="254"/>
      <c r="C5578" s="10"/>
      <c r="D5578" s="255"/>
      <c r="F5578" s="255"/>
    </row>
    <row r="5579" spans="1:6" ht="15" x14ac:dyDescent="0.25">
      <c r="A5579" s="253"/>
      <c r="B5579" s="254"/>
      <c r="C5579" s="10"/>
      <c r="D5579" s="255"/>
      <c r="F5579" s="255"/>
    </row>
    <row r="5580" spans="1:6" ht="15" x14ac:dyDescent="0.25">
      <c r="A5580" s="253"/>
      <c r="B5580" s="254"/>
      <c r="C5580" s="10"/>
      <c r="D5580" s="255"/>
      <c r="F5580" s="255"/>
    </row>
    <row r="5581" spans="1:6" ht="15" x14ac:dyDescent="0.25">
      <c r="A5581" s="253"/>
      <c r="B5581" s="254"/>
      <c r="C5581" s="10"/>
      <c r="D5581" s="255"/>
      <c r="F5581" s="255"/>
    </row>
    <row r="5582" spans="1:6" ht="15" x14ac:dyDescent="0.25">
      <c r="A5582" s="253"/>
      <c r="B5582" s="254"/>
      <c r="C5582" s="10"/>
      <c r="D5582" s="255"/>
      <c r="F5582" s="255"/>
    </row>
    <row r="5583" spans="1:6" ht="15" x14ac:dyDescent="0.25">
      <c r="A5583" s="253"/>
      <c r="B5583" s="254"/>
      <c r="C5583" s="10"/>
      <c r="D5583" s="255"/>
      <c r="F5583" s="255"/>
    </row>
    <row r="5584" spans="1:6" ht="15" x14ac:dyDescent="0.25">
      <c r="A5584" s="253"/>
      <c r="B5584" s="254"/>
      <c r="C5584" s="10"/>
      <c r="D5584" s="255"/>
      <c r="F5584" s="255"/>
    </row>
    <row r="5585" spans="1:6" ht="15" x14ac:dyDescent="0.25">
      <c r="A5585" s="253"/>
      <c r="B5585" s="254"/>
      <c r="C5585" s="10"/>
      <c r="D5585" s="255"/>
      <c r="F5585" s="255"/>
    </row>
    <row r="5586" spans="1:6" ht="15" x14ac:dyDescent="0.25">
      <c r="A5586" s="253"/>
      <c r="B5586" s="254"/>
      <c r="C5586" s="10"/>
      <c r="D5586" s="255"/>
      <c r="F5586" s="255"/>
    </row>
    <row r="5587" spans="1:6" ht="15" x14ac:dyDescent="0.25">
      <c r="A5587" s="253"/>
      <c r="B5587" s="254"/>
      <c r="C5587" s="10"/>
      <c r="D5587" s="255"/>
      <c r="F5587" s="255"/>
    </row>
    <row r="5588" spans="1:6" ht="15" x14ac:dyDescent="0.25">
      <c r="A5588" s="253"/>
      <c r="B5588" s="254"/>
      <c r="C5588" s="10"/>
      <c r="D5588" s="255"/>
      <c r="F5588" s="255"/>
    </row>
    <row r="5589" spans="1:6" ht="15" x14ac:dyDescent="0.25">
      <c r="A5589" s="253"/>
      <c r="B5589" s="254"/>
      <c r="C5589" s="10"/>
      <c r="D5589" s="255"/>
      <c r="F5589" s="255"/>
    </row>
    <row r="5590" spans="1:6" ht="15" x14ac:dyDescent="0.25">
      <c r="A5590" s="253"/>
      <c r="B5590" s="254"/>
      <c r="C5590" s="10"/>
      <c r="D5590" s="255"/>
      <c r="F5590" s="255"/>
    </row>
    <row r="5591" spans="1:6" ht="15" x14ac:dyDescent="0.25">
      <c r="A5591" s="253"/>
      <c r="B5591" s="254"/>
      <c r="C5591" s="10"/>
      <c r="D5591" s="255"/>
      <c r="F5591" s="255"/>
    </row>
    <row r="5592" spans="1:6" ht="15" x14ac:dyDescent="0.25">
      <c r="A5592" s="253"/>
      <c r="B5592" s="254"/>
      <c r="C5592" s="10"/>
      <c r="D5592" s="255"/>
      <c r="F5592" s="255"/>
    </row>
    <row r="5593" spans="1:6" ht="15" x14ac:dyDescent="0.25">
      <c r="A5593" s="253"/>
      <c r="B5593" s="254"/>
      <c r="C5593" s="10"/>
      <c r="D5593" s="255"/>
      <c r="F5593" s="255"/>
    </row>
    <row r="5594" spans="1:6" ht="15" x14ac:dyDescent="0.25">
      <c r="A5594" s="253"/>
      <c r="B5594" s="254"/>
      <c r="C5594" s="10"/>
      <c r="D5594" s="255"/>
      <c r="F5594" s="255"/>
    </row>
    <row r="5595" spans="1:6" ht="15" x14ac:dyDescent="0.25">
      <c r="A5595" s="253"/>
      <c r="B5595" s="254"/>
      <c r="C5595" s="10"/>
      <c r="D5595" s="255"/>
      <c r="F5595" s="255"/>
    </row>
    <row r="5596" spans="1:6" ht="15" x14ac:dyDescent="0.25">
      <c r="A5596" s="253"/>
      <c r="B5596" s="254"/>
      <c r="C5596" s="10"/>
      <c r="D5596" s="255"/>
      <c r="F5596" s="255"/>
    </row>
    <row r="5597" spans="1:6" ht="15" x14ac:dyDescent="0.25">
      <c r="A5597" s="253"/>
      <c r="B5597" s="254"/>
      <c r="C5597" s="10"/>
      <c r="D5597" s="255"/>
      <c r="F5597" s="255"/>
    </row>
    <row r="5598" spans="1:6" ht="15" x14ac:dyDescent="0.25">
      <c r="A5598" s="253"/>
      <c r="B5598" s="254"/>
      <c r="C5598" s="10"/>
      <c r="D5598" s="255"/>
      <c r="F5598" s="255"/>
    </row>
    <row r="5599" spans="1:6" ht="15" x14ac:dyDescent="0.25">
      <c r="A5599" s="253"/>
      <c r="B5599" s="254"/>
      <c r="C5599" s="10"/>
      <c r="D5599" s="255"/>
      <c r="F5599" s="255"/>
    </row>
    <row r="5600" spans="1:6" ht="15" x14ac:dyDescent="0.25">
      <c r="A5600" s="253"/>
      <c r="B5600" s="254"/>
      <c r="C5600" s="10"/>
      <c r="D5600" s="255"/>
      <c r="F5600" s="255"/>
    </row>
    <row r="5601" spans="1:6" ht="15" x14ac:dyDescent="0.25">
      <c r="A5601" s="253"/>
      <c r="B5601" s="254"/>
      <c r="C5601" s="10"/>
      <c r="D5601" s="255"/>
      <c r="F5601" s="255"/>
    </row>
    <row r="5602" spans="1:6" ht="15" x14ac:dyDescent="0.25">
      <c r="A5602" s="253"/>
      <c r="B5602" s="254"/>
      <c r="C5602" s="10"/>
      <c r="D5602" s="255"/>
      <c r="F5602" s="255"/>
    </row>
    <row r="5603" spans="1:6" ht="15" x14ac:dyDescent="0.25">
      <c r="A5603" s="253"/>
      <c r="B5603" s="254"/>
      <c r="C5603" s="10"/>
      <c r="D5603" s="255"/>
      <c r="F5603" s="255"/>
    </row>
    <row r="5604" spans="1:6" ht="15" x14ac:dyDescent="0.25">
      <c r="A5604" s="253"/>
      <c r="B5604" s="254"/>
      <c r="C5604" s="10"/>
      <c r="D5604" s="255"/>
      <c r="F5604" s="255"/>
    </row>
    <row r="5605" spans="1:6" ht="15" x14ac:dyDescent="0.25">
      <c r="A5605" s="253"/>
      <c r="B5605" s="254"/>
      <c r="C5605" s="10"/>
      <c r="D5605" s="255"/>
      <c r="F5605" s="255"/>
    </row>
    <row r="5606" spans="1:6" ht="15" x14ac:dyDescent="0.25">
      <c r="A5606" s="253"/>
      <c r="B5606" s="254"/>
      <c r="C5606" s="10"/>
      <c r="D5606" s="255"/>
      <c r="F5606" s="255"/>
    </row>
    <row r="5607" spans="1:6" ht="15" x14ac:dyDescent="0.25">
      <c r="A5607" s="253"/>
      <c r="B5607" s="254"/>
      <c r="C5607" s="10"/>
      <c r="D5607" s="255"/>
      <c r="F5607" s="255"/>
    </row>
    <row r="5608" spans="1:6" ht="15" x14ac:dyDescent="0.25">
      <c r="A5608" s="253"/>
      <c r="B5608" s="254"/>
      <c r="C5608" s="10"/>
      <c r="D5608" s="255"/>
      <c r="F5608" s="255"/>
    </row>
    <row r="5609" spans="1:6" ht="15" x14ac:dyDescent="0.25">
      <c r="A5609" s="253"/>
      <c r="B5609" s="254"/>
      <c r="C5609" s="10"/>
      <c r="D5609" s="255"/>
      <c r="F5609" s="255"/>
    </row>
    <row r="5610" spans="1:6" ht="15" x14ac:dyDescent="0.25">
      <c r="A5610" s="253"/>
      <c r="B5610" s="254"/>
      <c r="C5610" s="10"/>
      <c r="D5610" s="255"/>
      <c r="F5610" s="255"/>
    </row>
    <row r="5611" spans="1:6" ht="15" x14ac:dyDescent="0.25">
      <c r="A5611" s="253"/>
      <c r="B5611" s="254"/>
      <c r="C5611" s="10"/>
      <c r="D5611" s="255"/>
      <c r="F5611" s="255"/>
    </row>
    <row r="5612" spans="1:6" ht="15" x14ac:dyDescent="0.25">
      <c r="A5612" s="253"/>
      <c r="B5612" s="254"/>
      <c r="C5612" s="10"/>
      <c r="D5612" s="255"/>
      <c r="F5612" s="255"/>
    </row>
    <row r="5613" spans="1:6" ht="15" x14ac:dyDescent="0.25">
      <c r="A5613" s="253"/>
      <c r="B5613" s="254"/>
      <c r="C5613" s="10"/>
      <c r="D5613" s="255"/>
      <c r="F5613" s="255"/>
    </row>
    <row r="5614" spans="1:6" ht="15" x14ac:dyDescent="0.25">
      <c r="A5614" s="253"/>
      <c r="B5614" s="254"/>
      <c r="C5614" s="10"/>
      <c r="D5614" s="255"/>
      <c r="F5614" s="255"/>
    </row>
    <row r="5615" spans="1:6" ht="15" x14ac:dyDescent="0.25">
      <c r="A5615" s="253"/>
      <c r="B5615" s="254"/>
      <c r="C5615" s="10"/>
      <c r="D5615" s="255"/>
      <c r="F5615" s="255"/>
    </row>
    <row r="5616" spans="1:6" ht="15" x14ac:dyDescent="0.25">
      <c r="A5616" s="253"/>
      <c r="B5616" s="254"/>
      <c r="C5616" s="10"/>
      <c r="D5616" s="255"/>
      <c r="F5616" s="255"/>
    </row>
    <row r="5617" spans="1:6" ht="15" x14ac:dyDescent="0.25">
      <c r="A5617" s="253"/>
      <c r="B5617" s="254"/>
      <c r="C5617" s="10"/>
      <c r="D5617" s="255"/>
      <c r="F5617" s="255"/>
    </row>
    <row r="5618" spans="1:6" ht="15" x14ac:dyDescent="0.25">
      <c r="A5618" s="253"/>
      <c r="B5618" s="254"/>
      <c r="C5618" s="10"/>
      <c r="D5618" s="255"/>
      <c r="F5618" s="255"/>
    </row>
    <row r="5619" spans="1:6" ht="15" x14ac:dyDescent="0.25">
      <c r="A5619" s="253"/>
      <c r="B5619" s="254"/>
      <c r="C5619" s="10"/>
      <c r="D5619" s="255"/>
      <c r="F5619" s="255"/>
    </row>
    <row r="5620" spans="1:6" ht="15" x14ac:dyDescent="0.25">
      <c r="A5620" s="253"/>
      <c r="B5620" s="254"/>
      <c r="C5620" s="10"/>
      <c r="D5620" s="255"/>
      <c r="F5620" s="255"/>
    </row>
    <row r="5621" spans="1:6" ht="15" x14ac:dyDescent="0.25">
      <c r="A5621" s="253"/>
      <c r="B5621" s="254"/>
      <c r="C5621" s="10"/>
      <c r="D5621" s="255"/>
      <c r="F5621" s="255"/>
    </row>
    <row r="5622" spans="1:6" ht="15" x14ac:dyDescent="0.25">
      <c r="A5622" s="253"/>
      <c r="B5622" s="254"/>
      <c r="C5622" s="10"/>
      <c r="D5622" s="255"/>
      <c r="F5622" s="255"/>
    </row>
    <row r="5623" spans="1:6" ht="15" x14ac:dyDescent="0.25">
      <c r="A5623" s="253"/>
      <c r="B5623" s="254"/>
      <c r="C5623" s="10"/>
      <c r="D5623" s="255"/>
      <c r="F5623" s="255"/>
    </row>
    <row r="5624" spans="1:6" ht="15" x14ac:dyDescent="0.25">
      <c r="A5624" s="253"/>
      <c r="B5624" s="254"/>
      <c r="C5624" s="10"/>
      <c r="D5624" s="255"/>
      <c r="F5624" s="255"/>
    </row>
    <row r="5625" spans="1:6" ht="15" x14ac:dyDescent="0.25">
      <c r="A5625" s="253"/>
      <c r="B5625" s="254"/>
      <c r="C5625" s="10"/>
      <c r="D5625" s="255"/>
      <c r="F5625" s="255"/>
    </row>
    <row r="5626" spans="1:6" ht="15" x14ac:dyDescent="0.25">
      <c r="A5626" s="253"/>
      <c r="B5626" s="254"/>
      <c r="C5626" s="10"/>
      <c r="D5626" s="255"/>
      <c r="F5626" s="255"/>
    </row>
    <row r="5627" spans="1:6" ht="15" x14ac:dyDescent="0.25">
      <c r="A5627" s="253"/>
      <c r="B5627" s="254"/>
      <c r="C5627" s="10"/>
      <c r="D5627" s="255"/>
      <c r="F5627" s="255"/>
    </row>
    <row r="5628" spans="1:6" ht="15" x14ac:dyDescent="0.25">
      <c r="A5628" s="253"/>
      <c r="B5628" s="254"/>
      <c r="C5628" s="10"/>
      <c r="D5628" s="255"/>
      <c r="F5628" s="255"/>
    </row>
    <row r="5629" spans="1:6" ht="15" x14ac:dyDescent="0.25">
      <c r="A5629" s="253"/>
      <c r="B5629" s="254"/>
      <c r="C5629" s="10"/>
      <c r="D5629" s="255"/>
      <c r="F5629" s="255"/>
    </row>
    <row r="5630" spans="1:6" ht="15" x14ac:dyDescent="0.25">
      <c r="A5630" s="253"/>
      <c r="B5630" s="254"/>
      <c r="C5630" s="10"/>
      <c r="D5630" s="255"/>
      <c r="F5630" s="255"/>
    </row>
    <row r="5631" spans="1:6" ht="15" x14ac:dyDescent="0.25">
      <c r="A5631" s="253"/>
      <c r="B5631" s="254"/>
      <c r="C5631" s="10"/>
      <c r="D5631" s="255"/>
      <c r="F5631" s="255"/>
    </row>
    <row r="5632" spans="1:6" ht="15" x14ac:dyDescent="0.25">
      <c r="A5632" s="253"/>
      <c r="B5632" s="254"/>
      <c r="C5632" s="10"/>
      <c r="D5632" s="255"/>
      <c r="F5632" s="255"/>
    </row>
    <row r="5633" spans="1:6" ht="15" x14ac:dyDescent="0.25">
      <c r="A5633" s="253"/>
      <c r="B5633" s="254"/>
      <c r="C5633" s="10"/>
      <c r="D5633" s="255"/>
      <c r="F5633" s="255"/>
    </row>
    <row r="5634" spans="1:6" ht="15" x14ac:dyDescent="0.25">
      <c r="A5634" s="253"/>
      <c r="B5634" s="254"/>
      <c r="C5634" s="10"/>
      <c r="D5634" s="255"/>
      <c r="F5634" s="255"/>
    </row>
    <row r="5635" spans="1:6" ht="15" x14ac:dyDescent="0.25">
      <c r="A5635" s="253"/>
      <c r="B5635" s="254"/>
      <c r="C5635" s="10"/>
      <c r="D5635" s="255"/>
      <c r="F5635" s="255"/>
    </row>
    <row r="5636" spans="1:6" ht="15" x14ac:dyDescent="0.25">
      <c r="A5636" s="253"/>
      <c r="B5636" s="254"/>
      <c r="C5636" s="10"/>
      <c r="D5636" s="255"/>
      <c r="F5636" s="255"/>
    </row>
    <row r="5637" spans="1:6" ht="15" x14ac:dyDescent="0.25">
      <c r="A5637" s="253"/>
      <c r="B5637" s="254"/>
      <c r="C5637" s="10"/>
      <c r="D5637" s="255"/>
      <c r="F5637" s="255"/>
    </row>
    <row r="5638" spans="1:6" ht="15" x14ac:dyDescent="0.25">
      <c r="A5638" s="253"/>
      <c r="B5638" s="254"/>
      <c r="C5638" s="10"/>
      <c r="D5638" s="255"/>
      <c r="F5638" s="255"/>
    </row>
    <row r="5639" spans="1:6" ht="15" x14ac:dyDescent="0.25">
      <c r="A5639" s="253"/>
      <c r="B5639" s="254"/>
      <c r="C5639" s="10"/>
      <c r="D5639" s="255"/>
      <c r="F5639" s="255"/>
    </row>
    <row r="5640" spans="1:6" ht="15" x14ac:dyDescent="0.25">
      <c r="A5640" s="253"/>
      <c r="B5640" s="254"/>
      <c r="C5640" s="10"/>
      <c r="D5640" s="255"/>
      <c r="F5640" s="255"/>
    </row>
    <row r="5641" spans="1:6" ht="15" x14ac:dyDescent="0.25">
      <c r="A5641" s="253"/>
      <c r="B5641" s="254"/>
      <c r="C5641" s="10"/>
      <c r="D5641" s="255"/>
      <c r="F5641" s="255"/>
    </row>
    <row r="5642" spans="1:6" ht="15" x14ac:dyDescent="0.25">
      <c r="A5642" s="253"/>
      <c r="B5642" s="254"/>
      <c r="C5642" s="10"/>
      <c r="D5642" s="255"/>
      <c r="F5642" s="255"/>
    </row>
    <row r="5643" spans="1:6" ht="15" x14ac:dyDescent="0.25">
      <c r="A5643" s="253"/>
      <c r="B5643" s="254"/>
      <c r="C5643" s="10"/>
      <c r="D5643" s="255"/>
      <c r="F5643" s="255"/>
    </row>
    <row r="5644" spans="1:6" ht="15" x14ac:dyDescent="0.25">
      <c r="A5644" s="253"/>
      <c r="B5644" s="254"/>
      <c r="C5644" s="10"/>
      <c r="D5644" s="255"/>
      <c r="F5644" s="255"/>
    </row>
    <row r="5645" spans="1:6" ht="15" x14ac:dyDescent="0.25">
      <c r="A5645" s="253"/>
      <c r="B5645" s="254"/>
      <c r="C5645" s="10"/>
      <c r="D5645" s="255"/>
      <c r="F5645" s="255"/>
    </row>
    <row r="5646" spans="1:6" ht="15" x14ac:dyDescent="0.25">
      <c r="A5646" s="253"/>
      <c r="B5646" s="254"/>
      <c r="C5646" s="10"/>
      <c r="D5646" s="255"/>
      <c r="F5646" s="255"/>
    </row>
    <row r="5647" spans="1:6" ht="15" x14ac:dyDescent="0.25">
      <c r="A5647" s="253"/>
      <c r="B5647" s="254"/>
      <c r="C5647" s="10"/>
      <c r="D5647" s="255"/>
      <c r="F5647" s="255"/>
    </row>
    <row r="5648" spans="1:6" ht="15" x14ac:dyDescent="0.25">
      <c r="A5648" s="253"/>
      <c r="B5648" s="254"/>
      <c r="C5648" s="10"/>
      <c r="D5648" s="255"/>
      <c r="F5648" s="255"/>
    </row>
    <row r="5649" spans="1:6" ht="15" x14ac:dyDescent="0.25">
      <c r="A5649" s="253"/>
      <c r="B5649" s="254"/>
      <c r="C5649" s="10"/>
      <c r="D5649" s="255"/>
      <c r="F5649" s="255"/>
    </row>
    <row r="5650" spans="1:6" ht="15" x14ac:dyDescent="0.25">
      <c r="A5650" s="253"/>
      <c r="B5650" s="254"/>
      <c r="C5650" s="10"/>
      <c r="D5650" s="255"/>
      <c r="F5650" s="255"/>
    </row>
    <row r="5651" spans="1:6" ht="15" x14ac:dyDescent="0.25">
      <c r="A5651" s="253"/>
      <c r="B5651" s="254"/>
      <c r="C5651" s="10"/>
      <c r="D5651" s="255"/>
      <c r="F5651" s="255"/>
    </row>
    <row r="5652" spans="1:6" ht="15" x14ac:dyDescent="0.25">
      <c r="A5652" s="253"/>
      <c r="B5652" s="254"/>
      <c r="C5652" s="10"/>
      <c r="D5652" s="255"/>
      <c r="F5652" s="255"/>
    </row>
    <row r="5653" spans="1:6" ht="15" x14ac:dyDescent="0.25">
      <c r="A5653" s="253"/>
      <c r="B5653" s="254"/>
      <c r="C5653" s="10"/>
      <c r="D5653" s="255"/>
      <c r="F5653" s="255"/>
    </row>
    <row r="5654" spans="1:6" ht="15" x14ac:dyDescent="0.25">
      <c r="A5654" s="253"/>
      <c r="B5654" s="254"/>
      <c r="C5654" s="10"/>
      <c r="D5654" s="255"/>
      <c r="F5654" s="255"/>
    </row>
    <row r="5655" spans="1:6" ht="15" x14ac:dyDescent="0.25">
      <c r="A5655" s="253"/>
      <c r="B5655" s="254"/>
      <c r="C5655" s="10"/>
      <c r="D5655" s="255"/>
      <c r="F5655" s="255"/>
    </row>
    <row r="5656" spans="1:6" ht="15" x14ac:dyDescent="0.25">
      <c r="A5656" s="253"/>
      <c r="B5656" s="254"/>
      <c r="C5656" s="10"/>
      <c r="D5656" s="255"/>
      <c r="F5656" s="255"/>
    </row>
    <row r="5657" spans="1:6" ht="15" x14ac:dyDescent="0.25">
      <c r="A5657" s="253"/>
      <c r="B5657" s="254"/>
      <c r="C5657" s="10"/>
      <c r="D5657" s="255"/>
      <c r="F5657" s="255"/>
    </row>
    <row r="5658" spans="1:6" ht="15" x14ac:dyDescent="0.25">
      <c r="A5658" s="253"/>
      <c r="B5658" s="254"/>
      <c r="C5658" s="10"/>
      <c r="D5658" s="255"/>
      <c r="F5658" s="255"/>
    </row>
    <row r="5659" spans="1:6" ht="15" x14ac:dyDescent="0.25">
      <c r="A5659" s="253"/>
      <c r="B5659" s="254"/>
      <c r="C5659" s="10"/>
      <c r="D5659" s="255"/>
      <c r="F5659" s="255"/>
    </row>
    <row r="5660" spans="1:6" ht="15" x14ac:dyDescent="0.25">
      <c r="A5660" s="253"/>
      <c r="B5660" s="254"/>
      <c r="C5660" s="10"/>
      <c r="D5660" s="255"/>
      <c r="F5660" s="255"/>
    </row>
    <row r="5661" spans="1:6" ht="15" x14ac:dyDescent="0.25">
      <c r="A5661" s="253"/>
      <c r="B5661" s="254"/>
      <c r="C5661" s="10"/>
      <c r="D5661" s="255"/>
      <c r="F5661" s="255"/>
    </row>
    <row r="5662" spans="1:6" ht="15" x14ac:dyDescent="0.25">
      <c r="A5662" s="253"/>
      <c r="B5662" s="254"/>
      <c r="C5662" s="10"/>
      <c r="D5662" s="255"/>
      <c r="F5662" s="255"/>
    </row>
    <row r="5663" spans="1:6" ht="15" x14ac:dyDescent="0.25">
      <c r="A5663" s="253"/>
      <c r="B5663" s="254"/>
      <c r="C5663" s="10"/>
      <c r="D5663" s="255"/>
      <c r="F5663" s="255"/>
    </row>
    <row r="5664" spans="1:6" ht="15" x14ac:dyDescent="0.25">
      <c r="A5664" s="253"/>
      <c r="B5664" s="254"/>
      <c r="C5664" s="10"/>
      <c r="D5664" s="255"/>
      <c r="F5664" s="255"/>
    </row>
    <row r="5665" spans="1:6" ht="15" x14ac:dyDescent="0.25">
      <c r="A5665" s="253"/>
      <c r="B5665" s="254"/>
      <c r="C5665" s="10"/>
      <c r="D5665" s="255"/>
      <c r="F5665" s="255"/>
    </row>
    <row r="5666" spans="1:6" ht="15" x14ac:dyDescent="0.25">
      <c r="A5666" s="253"/>
      <c r="B5666" s="254"/>
      <c r="C5666" s="10"/>
      <c r="D5666" s="255"/>
      <c r="F5666" s="255"/>
    </row>
    <row r="5667" spans="1:6" ht="15" x14ac:dyDescent="0.25">
      <c r="A5667" s="253"/>
      <c r="B5667" s="254"/>
      <c r="C5667" s="10"/>
      <c r="D5667" s="255"/>
      <c r="F5667" s="255"/>
    </row>
    <row r="5668" spans="1:6" ht="15" x14ac:dyDescent="0.25">
      <c r="A5668" s="253"/>
      <c r="B5668" s="254"/>
      <c r="C5668" s="10"/>
      <c r="D5668" s="255"/>
      <c r="F5668" s="255"/>
    </row>
    <row r="5669" spans="1:6" ht="15" x14ac:dyDescent="0.25">
      <c r="A5669" s="253"/>
      <c r="B5669" s="254"/>
      <c r="C5669" s="10"/>
      <c r="D5669" s="255"/>
      <c r="F5669" s="255"/>
    </row>
    <row r="5670" spans="1:6" ht="15" x14ac:dyDescent="0.25">
      <c r="A5670" s="253"/>
      <c r="B5670" s="254"/>
      <c r="C5670" s="10"/>
      <c r="D5670" s="255"/>
      <c r="F5670" s="255"/>
    </row>
    <row r="5671" spans="1:6" ht="15" x14ac:dyDescent="0.25">
      <c r="A5671" s="253"/>
      <c r="B5671" s="254"/>
      <c r="C5671" s="10"/>
      <c r="D5671" s="255"/>
      <c r="F5671" s="255"/>
    </row>
    <row r="5672" spans="1:6" ht="15" x14ac:dyDescent="0.25">
      <c r="A5672" s="253"/>
      <c r="B5672" s="254"/>
      <c r="C5672" s="10"/>
      <c r="D5672" s="255"/>
      <c r="F5672" s="255"/>
    </row>
    <row r="5673" spans="1:6" ht="15" x14ac:dyDescent="0.25">
      <c r="A5673" s="253"/>
      <c r="B5673" s="254"/>
      <c r="C5673" s="10"/>
      <c r="D5673" s="255"/>
      <c r="F5673" s="255"/>
    </row>
    <row r="5674" spans="1:6" ht="15" x14ac:dyDescent="0.25">
      <c r="A5674" s="253"/>
      <c r="B5674" s="254"/>
      <c r="C5674" s="10"/>
      <c r="D5674" s="255"/>
      <c r="F5674" s="255"/>
    </row>
    <row r="5675" spans="1:6" ht="15" x14ac:dyDescent="0.25">
      <c r="A5675" s="253"/>
      <c r="B5675" s="254"/>
      <c r="C5675" s="10"/>
      <c r="D5675" s="255"/>
      <c r="F5675" s="255"/>
    </row>
    <row r="5676" spans="1:6" ht="15" x14ac:dyDescent="0.25">
      <c r="A5676" s="253"/>
      <c r="B5676" s="254"/>
      <c r="C5676" s="10"/>
      <c r="D5676" s="255"/>
      <c r="F5676" s="255"/>
    </row>
    <row r="5677" spans="1:6" ht="15" x14ac:dyDescent="0.25">
      <c r="A5677" s="253"/>
      <c r="B5677" s="254"/>
      <c r="C5677" s="10"/>
      <c r="D5677" s="255"/>
      <c r="F5677" s="255"/>
    </row>
    <row r="5678" spans="1:6" ht="15" x14ac:dyDescent="0.25">
      <c r="A5678" s="253"/>
      <c r="B5678" s="254"/>
      <c r="C5678" s="10"/>
      <c r="D5678" s="255"/>
      <c r="F5678" s="255"/>
    </row>
    <row r="5679" spans="1:6" ht="15" x14ac:dyDescent="0.25">
      <c r="A5679" s="253"/>
      <c r="B5679" s="254"/>
      <c r="C5679" s="10"/>
      <c r="D5679" s="255"/>
      <c r="F5679" s="255"/>
    </row>
    <row r="5680" spans="1:6" ht="15" x14ac:dyDescent="0.25">
      <c r="A5680" s="253"/>
      <c r="B5680" s="254"/>
      <c r="C5680" s="10"/>
      <c r="D5680" s="255"/>
      <c r="F5680" s="255"/>
    </row>
    <row r="5681" spans="1:6" ht="15" x14ac:dyDescent="0.25">
      <c r="A5681" s="253"/>
      <c r="B5681" s="254"/>
      <c r="C5681" s="10"/>
      <c r="D5681" s="255"/>
      <c r="F5681" s="255"/>
    </row>
    <row r="5682" spans="1:6" ht="15" x14ac:dyDescent="0.25">
      <c r="A5682" s="253"/>
      <c r="B5682" s="254"/>
      <c r="C5682" s="10"/>
      <c r="D5682" s="255"/>
      <c r="F5682" s="255"/>
    </row>
    <row r="5683" spans="1:6" ht="15" x14ac:dyDescent="0.25">
      <c r="A5683" s="253"/>
      <c r="B5683" s="254"/>
      <c r="C5683" s="10"/>
      <c r="D5683" s="255"/>
      <c r="F5683" s="255"/>
    </row>
    <row r="5684" spans="1:6" ht="15" x14ac:dyDescent="0.25">
      <c r="A5684" s="253"/>
      <c r="B5684" s="254"/>
      <c r="C5684" s="10"/>
      <c r="D5684" s="255"/>
      <c r="F5684" s="255"/>
    </row>
    <row r="5685" spans="1:6" ht="15" x14ac:dyDescent="0.25">
      <c r="A5685" s="253"/>
      <c r="B5685" s="254"/>
      <c r="C5685" s="10"/>
      <c r="D5685" s="255"/>
      <c r="F5685" s="255"/>
    </row>
    <row r="5686" spans="1:6" ht="15" x14ac:dyDescent="0.25">
      <c r="A5686" s="253"/>
      <c r="B5686" s="254"/>
      <c r="C5686" s="10"/>
      <c r="D5686" s="255"/>
      <c r="F5686" s="255"/>
    </row>
    <row r="5687" spans="1:6" ht="15" x14ac:dyDescent="0.25">
      <c r="A5687" s="253"/>
      <c r="B5687" s="254"/>
      <c r="C5687" s="10"/>
      <c r="D5687" s="255"/>
      <c r="F5687" s="255"/>
    </row>
    <row r="5688" spans="1:6" ht="15" x14ac:dyDescent="0.25">
      <c r="A5688" s="253"/>
      <c r="B5688" s="254"/>
      <c r="C5688" s="10"/>
      <c r="D5688" s="255"/>
      <c r="F5688" s="255"/>
    </row>
    <row r="5689" spans="1:6" ht="15" x14ac:dyDescent="0.25">
      <c r="A5689" s="253"/>
      <c r="B5689" s="254"/>
      <c r="C5689" s="10"/>
      <c r="D5689" s="255"/>
      <c r="F5689" s="255"/>
    </row>
    <row r="5690" spans="1:6" ht="15" x14ac:dyDescent="0.25">
      <c r="A5690" s="253"/>
      <c r="B5690" s="254"/>
      <c r="C5690" s="10"/>
      <c r="D5690" s="255"/>
      <c r="F5690" s="255"/>
    </row>
    <row r="5691" spans="1:6" ht="15" x14ac:dyDescent="0.25">
      <c r="A5691" s="253"/>
      <c r="B5691" s="254"/>
      <c r="C5691" s="10"/>
      <c r="D5691" s="255"/>
      <c r="F5691" s="255"/>
    </row>
    <row r="5692" spans="1:6" ht="15" x14ac:dyDescent="0.25">
      <c r="A5692" s="253"/>
      <c r="B5692" s="254"/>
      <c r="C5692" s="10"/>
      <c r="D5692" s="255"/>
      <c r="F5692" s="255"/>
    </row>
    <row r="5693" spans="1:6" ht="15" x14ac:dyDescent="0.25">
      <c r="A5693" s="253"/>
      <c r="B5693" s="254"/>
      <c r="C5693" s="10"/>
      <c r="D5693" s="255"/>
      <c r="F5693" s="255"/>
    </row>
    <row r="5694" spans="1:6" ht="15" x14ac:dyDescent="0.25">
      <c r="A5694" s="253"/>
      <c r="B5694" s="254"/>
      <c r="C5694" s="10"/>
      <c r="D5694" s="255"/>
      <c r="F5694" s="255"/>
    </row>
    <row r="5695" spans="1:6" ht="15" x14ac:dyDescent="0.25">
      <c r="A5695" s="253"/>
      <c r="B5695" s="254"/>
      <c r="C5695" s="10"/>
      <c r="D5695" s="255"/>
      <c r="F5695" s="255"/>
    </row>
    <row r="5696" spans="1:6" ht="15" x14ac:dyDescent="0.25">
      <c r="A5696" s="253"/>
      <c r="B5696" s="254"/>
      <c r="C5696" s="10"/>
      <c r="D5696" s="255"/>
      <c r="F5696" s="255"/>
    </row>
    <row r="5697" spans="1:6" ht="15" x14ac:dyDescent="0.25">
      <c r="A5697" s="253"/>
      <c r="B5697" s="254"/>
      <c r="C5697" s="10"/>
      <c r="D5697" s="255"/>
      <c r="F5697" s="255"/>
    </row>
    <row r="5698" spans="1:6" ht="15" x14ac:dyDescent="0.25">
      <c r="A5698" s="253"/>
      <c r="B5698" s="254"/>
      <c r="C5698" s="10"/>
      <c r="D5698" s="255"/>
      <c r="F5698" s="255"/>
    </row>
    <row r="5699" spans="1:6" ht="15" x14ac:dyDescent="0.25">
      <c r="A5699" s="253"/>
      <c r="B5699" s="254"/>
      <c r="C5699" s="10"/>
      <c r="D5699" s="255"/>
      <c r="F5699" s="255"/>
    </row>
    <row r="5700" spans="1:6" ht="15" x14ac:dyDescent="0.25">
      <c r="A5700" s="253"/>
      <c r="B5700" s="254"/>
      <c r="C5700" s="10"/>
      <c r="D5700" s="255"/>
      <c r="F5700" s="255"/>
    </row>
    <row r="5701" spans="1:6" ht="15" x14ac:dyDescent="0.25">
      <c r="A5701" s="253"/>
      <c r="B5701" s="254"/>
      <c r="C5701" s="10"/>
      <c r="D5701" s="255"/>
      <c r="F5701" s="255"/>
    </row>
    <row r="5702" spans="1:6" ht="15" x14ac:dyDescent="0.25">
      <c r="A5702" s="253"/>
      <c r="B5702" s="254"/>
      <c r="C5702" s="10"/>
      <c r="D5702" s="255"/>
      <c r="F5702" s="255"/>
    </row>
    <row r="5703" spans="1:6" ht="15" x14ac:dyDescent="0.25">
      <c r="A5703" s="253"/>
      <c r="B5703" s="254"/>
      <c r="C5703" s="10"/>
      <c r="D5703" s="255"/>
      <c r="F5703" s="255"/>
    </row>
    <row r="5704" spans="1:6" ht="15" x14ac:dyDescent="0.25">
      <c r="A5704" s="253"/>
      <c r="B5704" s="254"/>
      <c r="C5704" s="10"/>
      <c r="D5704" s="255"/>
      <c r="F5704" s="255"/>
    </row>
    <row r="5705" spans="1:6" ht="15" x14ac:dyDescent="0.25">
      <c r="A5705" s="253"/>
      <c r="B5705" s="254"/>
      <c r="C5705" s="10"/>
      <c r="D5705" s="255"/>
      <c r="F5705" s="255"/>
    </row>
    <row r="5706" spans="1:6" ht="15" x14ac:dyDescent="0.25">
      <c r="A5706" s="253"/>
      <c r="B5706" s="254"/>
      <c r="C5706" s="10"/>
      <c r="D5706" s="255"/>
      <c r="F5706" s="255"/>
    </row>
    <row r="5707" spans="1:6" ht="15" x14ac:dyDescent="0.25">
      <c r="A5707" s="253"/>
      <c r="B5707" s="254"/>
      <c r="C5707" s="10"/>
      <c r="D5707" s="255"/>
      <c r="F5707" s="255"/>
    </row>
    <row r="5708" spans="1:6" ht="15" x14ac:dyDescent="0.25">
      <c r="A5708" s="253"/>
      <c r="B5708" s="254"/>
      <c r="C5708" s="10"/>
      <c r="D5708" s="255"/>
      <c r="F5708" s="255"/>
    </row>
    <row r="5709" spans="1:6" ht="15" x14ac:dyDescent="0.25">
      <c r="A5709" s="253"/>
      <c r="B5709" s="254"/>
      <c r="C5709" s="10"/>
      <c r="D5709" s="255"/>
      <c r="F5709" s="255"/>
    </row>
    <row r="5710" spans="1:6" ht="15" x14ac:dyDescent="0.25">
      <c r="A5710" s="253"/>
      <c r="B5710" s="254"/>
      <c r="C5710" s="10"/>
      <c r="D5710" s="255"/>
      <c r="F5710" s="255"/>
    </row>
    <row r="5711" spans="1:6" ht="15" x14ac:dyDescent="0.25">
      <c r="A5711" s="253"/>
      <c r="B5711" s="254"/>
      <c r="C5711" s="10"/>
      <c r="D5711" s="255"/>
      <c r="F5711" s="255"/>
    </row>
    <row r="5712" spans="1:6" ht="15" x14ac:dyDescent="0.25">
      <c r="A5712" s="253"/>
      <c r="B5712" s="254"/>
      <c r="C5712" s="10"/>
      <c r="D5712" s="255"/>
      <c r="F5712" s="255"/>
    </row>
    <row r="5713" spans="1:6" ht="15" x14ac:dyDescent="0.25">
      <c r="A5713" s="253"/>
      <c r="B5713" s="254"/>
      <c r="C5713" s="10"/>
      <c r="D5713" s="255"/>
      <c r="F5713" s="255"/>
    </row>
    <row r="5714" spans="1:6" ht="15" x14ac:dyDescent="0.25">
      <c r="A5714" s="253"/>
      <c r="B5714" s="254"/>
      <c r="C5714" s="10"/>
      <c r="D5714" s="255"/>
      <c r="F5714" s="255"/>
    </row>
    <row r="5715" spans="1:6" ht="15" x14ac:dyDescent="0.25">
      <c r="A5715" s="253"/>
      <c r="B5715" s="254"/>
      <c r="C5715" s="10"/>
      <c r="D5715" s="255"/>
      <c r="F5715" s="255"/>
    </row>
    <row r="5716" spans="1:6" ht="15" x14ac:dyDescent="0.25">
      <c r="A5716" s="253"/>
      <c r="B5716" s="254"/>
      <c r="C5716" s="10"/>
      <c r="D5716" s="255"/>
      <c r="F5716" s="255"/>
    </row>
    <row r="5717" spans="1:6" ht="15" x14ac:dyDescent="0.25">
      <c r="A5717" s="253"/>
      <c r="B5717" s="254"/>
      <c r="C5717" s="10"/>
      <c r="D5717" s="255"/>
      <c r="F5717" s="255"/>
    </row>
    <row r="5718" spans="1:6" ht="15" x14ac:dyDescent="0.25">
      <c r="A5718" s="253"/>
      <c r="B5718" s="254"/>
      <c r="C5718" s="10"/>
      <c r="D5718" s="255"/>
      <c r="F5718" s="255"/>
    </row>
    <row r="5719" spans="1:6" ht="15" x14ac:dyDescent="0.25">
      <c r="A5719" s="253"/>
      <c r="B5719" s="254"/>
      <c r="C5719" s="10"/>
      <c r="D5719" s="255"/>
      <c r="F5719" s="255"/>
    </row>
    <row r="5720" spans="1:6" ht="15" x14ac:dyDescent="0.25">
      <c r="A5720" s="253"/>
      <c r="B5720" s="254"/>
      <c r="C5720" s="10"/>
      <c r="D5720" s="255"/>
      <c r="F5720" s="255"/>
    </row>
    <row r="5721" spans="1:6" ht="15" x14ac:dyDescent="0.25">
      <c r="A5721" s="253"/>
      <c r="B5721" s="254"/>
      <c r="C5721" s="10"/>
      <c r="D5721" s="255"/>
      <c r="F5721" s="255"/>
    </row>
    <row r="5722" spans="1:6" ht="15" x14ac:dyDescent="0.25">
      <c r="A5722" s="253"/>
      <c r="B5722" s="254"/>
      <c r="C5722" s="10"/>
      <c r="D5722" s="255"/>
      <c r="F5722" s="255"/>
    </row>
    <row r="5723" spans="1:6" ht="15" x14ac:dyDescent="0.25">
      <c r="A5723" s="253"/>
      <c r="B5723" s="254"/>
      <c r="C5723" s="10"/>
      <c r="D5723" s="255"/>
      <c r="F5723" s="255"/>
    </row>
    <row r="5724" spans="1:6" ht="15" x14ac:dyDescent="0.25">
      <c r="A5724" s="253"/>
      <c r="B5724" s="254"/>
      <c r="C5724" s="10"/>
      <c r="D5724" s="255"/>
      <c r="F5724" s="255"/>
    </row>
    <row r="5725" spans="1:6" ht="15" x14ac:dyDescent="0.25">
      <c r="A5725" s="253"/>
      <c r="B5725" s="254"/>
      <c r="C5725" s="10"/>
      <c r="D5725" s="255"/>
      <c r="F5725" s="255"/>
    </row>
    <row r="5726" spans="1:6" ht="15" x14ac:dyDescent="0.25">
      <c r="A5726" s="253"/>
      <c r="B5726" s="254"/>
      <c r="C5726" s="10"/>
      <c r="D5726" s="255"/>
      <c r="F5726" s="255"/>
    </row>
    <row r="5727" spans="1:6" ht="15" x14ac:dyDescent="0.25">
      <c r="A5727" s="253"/>
      <c r="B5727" s="254"/>
      <c r="C5727" s="10"/>
      <c r="D5727" s="255"/>
      <c r="F5727" s="255"/>
    </row>
    <row r="5728" spans="1:6" ht="15" x14ac:dyDescent="0.25">
      <c r="A5728" s="253"/>
      <c r="B5728" s="254"/>
      <c r="C5728" s="10"/>
      <c r="D5728" s="255"/>
      <c r="F5728" s="255"/>
    </row>
    <row r="5729" spans="1:6" ht="15" x14ac:dyDescent="0.25">
      <c r="A5729" s="253"/>
      <c r="B5729" s="254"/>
      <c r="C5729" s="10"/>
      <c r="D5729" s="255"/>
      <c r="F5729" s="255"/>
    </row>
    <row r="5730" spans="1:6" ht="15" x14ac:dyDescent="0.25">
      <c r="A5730" s="253"/>
      <c r="B5730" s="254"/>
      <c r="C5730" s="10"/>
      <c r="D5730" s="255"/>
      <c r="F5730" s="255"/>
    </row>
    <row r="5731" spans="1:6" ht="15" x14ac:dyDescent="0.25">
      <c r="A5731" s="253"/>
      <c r="B5731" s="254"/>
      <c r="C5731" s="10"/>
      <c r="D5731" s="255"/>
      <c r="F5731" s="255"/>
    </row>
    <row r="5732" spans="1:6" ht="15" x14ac:dyDescent="0.25">
      <c r="A5732" s="253"/>
      <c r="B5732" s="254"/>
      <c r="C5732" s="10"/>
      <c r="D5732" s="255"/>
      <c r="F5732" s="255"/>
    </row>
    <row r="5733" spans="1:6" ht="15" x14ac:dyDescent="0.25">
      <c r="A5733" s="253"/>
      <c r="B5733" s="254"/>
      <c r="C5733" s="10"/>
      <c r="D5733" s="255"/>
      <c r="F5733" s="255"/>
    </row>
    <row r="5734" spans="1:6" ht="15" x14ac:dyDescent="0.25">
      <c r="A5734" s="253"/>
      <c r="B5734" s="254"/>
      <c r="C5734" s="10"/>
      <c r="D5734" s="255"/>
      <c r="F5734" s="255"/>
    </row>
    <row r="5735" spans="1:6" ht="15" x14ac:dyDescent="0.25">
      <c r="A5735" s="253"/>
      <c r="B5735" s="254"/>
      <c r="C5735" s="10"/>
      <c r="D5735" s="255"/>
      <c r="F5735" s="255"/>
    </row>
    <row r="5736" spans="1:6" ht="15" x14ac:dyDescent="0.25">
      <c r="A5736" s="253"/>
      <c r="B5736" s="254"/>
      <c r="C5736" s="10"/>
      <c r="D5736" s="255"/>
      <c r="F5736" s="255"/>
    </row>
    <row r="5737" spans="1:6" ht="15" x14ac:dyDescent="0.25">
      <c r="A5737" s="253"/>
      <c r="B5737" s="254"/>
      <c r="C5737" s="10"/>
      <c r="D5737" s="255"/>
      <c r="F5737" s="255"/>
    </row>
    <row r="5738" spans="1:6" ht="15" x14ac:dyDescent="0.25">
      <c r="A5738" s="253"/>
      <c r="B5738" s="254"/>
      <c r="C5738" s="10"/>
      <c r="D5738" s="255"/>
      <c r="F5738" s="255"/>
    </row>
    <row r="5739" spans="1:6" ht="15" x14ac:dyDescent="0.25">
      <c r="A5739" s="253"/>
      <c r="B5739" s="254"/>
      <c r="C5739" s="10"/>
      <c r="D5739" s="255"/>
      <c r="F5739" s="255"/>
    </row>
    <row r="5740" spans="1:6" ht="15" x14ac:dyDescent="0.25">
      <c r="A5740" s="253"/>
      <c r="B5740" s="254"/>
      <c r="C5740" s="10"/>
      <c r="D5740" s="255"/>
      <c r="F5740" s="255"/>
    </row>
    <row r="5741" spans="1:6" ht="15" x14ac:dyDescent="0.25">
      <c r="A5741" s="253"/>
      <c r="B5741" s="254"/>
      <c r="C5741" s="10"/>
      <c r="D5741" s="255"/>
      <c r="F5741" s="255"/>
    </row>
    <row r="5742" spans="1:6" ht="15" x14ac:dyDescent="0.25">
      <c r="A5742" s="253"/>
      <c r="B5742" s="254"/>
      <c r="C5742" s="10"/>
      <c r="D5742" s="255"/>
      <c r="F5742" s="255"/>
    </row>
    <row r="5743" spans="1:6" ht="15" x14ac:dyDescent="0.25">
      <c r="A5743" s="253"/>
      <c r="B5743" s="254"/>
      <c r="C5743" s="10"/>
      <c r="D5743" s="255"/>
      <c r="F5743" s="255"/>
    </row>
    <row r="5744" spans="1:6" ht="15" x14ac:dyDescent="0.25">
      <c r="A5744" s="253"/>
      <c r="B5744" s="254"/>
      <c r="C5744" s="10"/>
      <c r="D5744" s="255"/>
      <c r="F5744" s="255"/>
    </row>
    <row r="5745" spans="1:6" ht="15" x14ac:dyDescent="0.25">
      <c r="A5745" s="253"/>
      <c r="B5745" s="254"/>
      <c r="C5745" s="10"/>
      <c r="D5745" s="255"/>
      <c r="F5745" s="255"/>
    </row>
    <row r="5746" spans="1:6" ht="15" x14ac:dyDescent="0.25">
      <c r="A5746" s="253"/>
      <c r="B5746" s="254"/>
      <c r="C5746" s="10"/>
      <c r="D5746" s="255"/>
      <c r="F5746" s="255"/>
    </row>
    <row r="5747" spans="1:6" ht="15" x14ac:dyDescent="0.25">
      <c r="A5747" s="253"/>
      <c r="B5747" s="254"/>
      <c r="C5747" s="10"/>
      <c r="D5747" s="255"/>
      <c r="F5747" s="255"/>
    </row>
    <row r="5748" spans="1:6" ht="15" x14ac:dyDescent="0.25">
      <c r="A5748" s="253"/>
      <c r="B5748" s="254"/>
      <c r="C5748" s="10"/>
      <c r="D5748" s="255"/>
      <c r="F5748" s="255"/>
    </row>
    <row r="5749" spans="1:6" ht="15" x14ac:dyDescent="0.25">
      <c r="A5749" s="253"/>
      <c r="B5749" s="254"/>
      <c r="C5749" s="10"/>
      <c r="D5749" s="255"/>
      <c r="F5749" s="255"/>
    </row>
    <row r="5750" spans="1:6" ht="15" x14ac:dyDescent="0.25">
      <c r="A5750" s="253"/>
      <c r="B5750" s="254"/>
      <c r="C5750" s="10"/>
      <c r="D5750" s="255"/>
      <c r="F5750" s="255"/>
    </row>
    <row r="5751" spans="1:6" ht="15" x14ac:dyDescent="0.25">
      <c r="A5751" s="253"/>
      <c r="B5751" s="254"/>
      <c r="C5751" s="10"/>
      <c r="D5751" s="255"/>
      <c r="F5751" s="255"/>
    </row>
    <row r="5752" spans="1:6" ht="15" x14ac:dyDescent="0.25">
      <c r="A5752" s="253"/>
      <c r="B5752" s="254"/>
      <c r="C5752" s="10"/>
      <c r="D5752" s="255"/>
      <c r="F5752" s="255"/>
    </row>
    <row r="5753" spans="1:6" ht="15" x14ac:dyDescent="0.25">
      <c r="A5753" s="253"/>
      <c r="B5753" s="254"/>
      <c r="C5753" s="10"/>
      <c r="D5753" s="255"/>
      <c r="F5753" s="255"/>
    </row>
    <row r="5754" spans="1:6" ht="15" x14ac:dyDescent="0.25">
      <c r="A5754" s="253"/>
      <c r="B5754" s="254"/>
      <c r="C5754" s="10"/>
      <c r="D5754" s="255"/>
      <c r="F5754" s="255"/>
    </row>
    <row r="5755" spans="1:6" ht="15" x14ac:dyDescent="0.25">
      <c r="A5755" s="253"/>
      <c r="B5755" s="254"/>
      <c r="C5755" s="10"/>
      <c r="D5755" s="255"/>
      <c r="F5755" s="255"/>
    </row>
    <row r="5756" spans="1:6" ht="15" x14ac:dyDescent="0.25">
      <c r="A5756" s="253"/>
      <c r="B5756" s="254"/>
      <c r="C5756" s="10"/>
      <c r="D5756" s="255"/>
      <c r="F5756" s="255"/>
    </row>
    <row r="5757" spans="1:6" ht="15" x14ac:dyDescent="0.25">
      <c r="A5757" s="253"/>
      <c r="B5757" s="254"/>
      <c r="C5757" s="10"/>
      <c r="D5757" s="255"/>
      <c r="F5757" s="255"/>
    </row>
    <row r="5758" spans="1:6" ht="15" x14ac:dyDescent="0.25">
      <c r="A5758" s="253"/>
      <c r="B5758" s="254"/>
      <c r="C5758" s="10"/>
      <c r="D5758" s="255"/>
      <c r="F5758" s="255"/>
    </row>
    <row r="5759" spans="1:6" ht="15" x14ac:dyDescent="0.25">
      <c r="A5759" s="253"/>
      <c r="B5759" s="254"/>
      <c r="C5759" s="10"/>
      <c r="D5759" s="255"/>
      <c r="F5759" s="255"/>
    </row>
    <row r="5760" spans="1:6" ht="15" x14ac:dyDescent="0.25">
      <c r="A5760" s="253"/>
      <c r="B5760" s="254"/>
      <c r="C5760" s="10"/>
      <c r="D5760" s="255"/>
      <c r="F5760" s="255"/>
    </row>
    <row r="5761" spans="1:6" ht="15" x14ac:dyDescent="0.25">
      <c r="A5761" s="253"/>
      <c r="B5761" s="254"/>
      <c r="C5761" s="10"/>
      <c r="D5761" s="255"/>
      <c r="F5761" s="255"/>
    </row>
    <row r="5762" spans="1:6" ht="15" x14ac:dyDescent="0.25">
      <c r="A5762" s="253"/>
      <c r="B5762" s="254"/>
      <c r="C5762" s="10"/>
      <c r="D5762" s="255"/>
      <c r="F5762" s="255"/>
    </row>
    <row r="5763" spans="1:6" ht="15" x14ac:dyDescent="0.25">
      <c r="A5763" s="253"/>
      <c r="B5763" s="254"/>
      <c r="C5763" s="10"/>
      <c r="D5763" s="255"/>
      <c r="F5763" s="255"/>
    </row>
    <row r="5764" spans="1:6" ht="15" x14ac:dyDescent="0.25">
      <c r="A5764" s="253"/>
      <c r="B5764" s="254"/>
      <c r="C5764" s="10"/>
      <c r="D5764" s="255"/>
      <c r="F5764" s="255"/>
    </row>
    <row r="5765" spans="1:6" ht="15" x14ac:dyDescent="0.25">
      <c r="A5765" s="253"/>
      <c r="B5765" s="254"/>
      <c r="C5765" s="10"/>
      <c r="D5765" s="255"/>
      <c r="F5765" s="255"/>
    </row>
    <row r="5766" spans="1:6" ht="15" x14ac:dyDescent="0.25">
      <c r="A5766" s="253"/>
      <c r="B5766" s="254"/>
      <c r="C5766" s="10"/>
      <c r="D5766" s="255"/>
      <c r="F5766" s="255"/>
    </row>
    <row r="5767" spans="1:6" ht="15" x14ac:dyDescent="0.25">
      <c r="A5767" s="253"/>
      <c r="B5767" s="254"/>
      <c r="C5767" s="10"/>
      <c r="D5767" s="255"/>
      <c r="F5767" s="255"/>
    </row>
    <row r="5768" spans="1:6" ht="15" x14ac:dyDescent="0.25">
      <c r="A5768" s="253"/>
      <c r="B5768" s="254"/>
      <c r="C5768" s="10"/>
      <c r="D5768" s="255"/>
      <c r="F5768" s="255"/>
    </row>
    <row r="5769" spans="1:6" ht="15" x14ac:dyDescent="0.25">
      <c r="A5769" s="253"/>
      <c r="B5769" s="254"/>
      <c r="C5769" s="10"/>
      <c r="D5769" s="255"/>
      <c r="F5769" s="255"/>
    </row>
    <row r="5770" spans="1:6" ht="15" x14ac:dyDescent="0.25">
      <c r="A5770" s="253"/>
      <c r="B5770" s="254"/>
      <c r="C5770" s="10"/>
      <c r="D5770" s="255"/>
      <c r="F5770" s="255"/>
    </row>
    <row r="5771" spans="1:6" ht="15" x14ac:dyDescent="0.25">
      <c r="A5771" s="253"/>
      <c r="B5771" s="254"/>
      <c r="C5771" s="10"/>
      <c r="D5771" s="255"/>
      <c r="F5771" s="255"/>
    </row>
    <row r="5772" spans="1:6" ht="15" x14ac:dyDescent="0.25">
      <c r="A5772" s="253"/>
      <c r="B5772" s="254"/>
      <c r="C5772" s="10"/>
      <c r="D5772" s="255"/>
      <c r="F5772" s="255"/>
    </row>
    <row r="5773" spans="1:6" ht="15" x14ac:dyDescent="0.25">
      <c r="A5773" s="253"/>
      <c r="B5773" s="254"/>
      <c r="C5773" s="10"/>
      <c r="D5773" s="255"/>
      <c r="F5773" s="255"/>
    </row>
    <row r="5774" spans="1:6" ht="15" x14ac:dyDescent="0.25">
      <c r="A5774" s="253"/>
      <c r="B5774" s="254"/>
      <c r="C5774" s="10"/>
      <c r="D5774" s="255"/>
      <c r="F5774" s="255"/>
    </row>
    <row r="5775" spans="1:6" ht="15" x14ac:dyDescent="0.25">
      <c r="A5775" s="253"/>
      <c r="B5775" s="254"/>
      <c r="C5775" s="10"/>
      <c r="D5775" s="255"/>
      <c r="F5775" s="255"/>
    </row>
    <row r="5776" spans="1:6" ht="15" x14ac:dyDescent="0.25">
      <c r="A5776" s="253"/>
      <c r="B5776" s="254"/>
      <c r="C5776" s="10"/>
      <c r="D5776" s="255"/>
      <c r="F5776" s="255"/>
    </row>
    <row r="5777" spans="1:6" ht="15" x14ac:dyDescent="0.25">
      <c r="A5777" s="253"/>
      <c r="B5777" s="254"/>
      <c r="C5777" s="10"/>
      <c r="D5777" s="255"/>
      <c r="F5777" s="255"/>
    </row>
    <row r="5778" spans="1:6" ht="15" x14ac:dyDescent="0.25">
      <c r="A5778" s="253"/>
      <c r="B5778" s="254"/>
      <c r="C5778" s="10"/>
      <c r="D5778" s="255"/>
      <c r="F5778" s="255"/>
    </row>
    <row r="5779" spans="1:6" ht="15" x14ac:dyDescent="0.25">
      <c r="A5779" s="253"/>
      <c r="B5779" s="254"/>
      <c r="C5779" s="10"/>
      <c r="D5779" s="255"/>
      <c r="F5779" s="255"/>
    </row>
    <row r="5780" spans="1:6" ht="15" x14ac:dyDescent="0.25">
      <c r="A5780" s="253"/>
      <c r="B5780" s="254"/>
      <c r="C5780" s="10"/>
      <c r="D5780" s="255"/>
      <c r="F5780" s="255"/>
    </row>
    <row r="5781" spans="1:6" ht="15" x14ac:dyDescent="0.25">
      <c r="A5781" s="253"/>
      <c r="B5781" s="254"/>
      <c r="C5781" s="10"/>
      <c r="D5781" s="255"/>
      <c r="F5781" s="255"/>
    </row>
    <row r="5782" spans="1:6" ht="15" x14ac:dyDescent="0.25">
      <c r="A5782" s="253"/>
      <c r="B5782" s="254"/>
      <c r="C5782" s="10"/>
      <c r="D5782" s="255"/>
      <c r="F5782" s="255"/>
    </row>
    <row r="5783" spans="1:6" ht="15" x14ac:dyDescent="0.25">
      <c r="A5783" s="253"/>
      <c r="B5783" s="254"/>
      <c r="C5783" s="10"/>
      <c r="D5783" s="255"/>
      <c r="F5783" s="255"/>
    </row>
    <row r="5784" spans="1:6" ht="15" x14ac:dyDescent="0.25">
      <c r="A5784" s="253"/>
      <c r="B5784" s="254"/>
      <c r="C5784" s="10"/>
      <c r="D5784" s="255"/>
      <c r="F5784" s="255"/>
    </row>
    <row r="5785" spans="1:6" ht="15" x14ac:dyDescent="0.25">
      <c r="A5785" s="253"/>
      <c r="B5785" s="254"/>
      <c r="C5785" s="10"/>
      <c r="D5785" s="255"/>
      <c r="F5785" s="255"/>
    </row>
    <row r="5786" spans="1:6" ht="15" x14ac:dyDescent="0.25">
      <c r="A5786" s="253"/>
      <c r="B5786" s="254"/>
      <c r="C5786" s="10"/>
      <c r="D5786" s="255"/>
      <c r="F5786" s="255"/>
    </row>
    <row r="5787" spans="1:6" ht="15" x14ac:dyDescent="0.25">
      <c r="A5787" s="253"/>
      <c r="B5787" s="254"/>
      <c r="C5787" s="10"/>
      <c r="D5787" s="255"/>
      <c r="F5787" s="255"/>
    </row>
    <row r="5788" spans="1:6" ht="15" x14ac:dyDescent="0.25">
      <c r="A5788" s="253"/>
      <c r="B5788" s="254"/>
      <c r="C5788" s="10"/>
      <c r="D5788" s="255"/>
      <c r="F5788" s="255"/>
    </row>
    <row r="5789" spans="1:6" ht="15" x14ac:dyDescent="0.25">
      <c r="A5789" s="253"/>
      <c r="B5789" s="254"/>
      <c r="C5789" s="10"/>
      <c r="D5789" s="255"/>
      <c r="F5789" s="255"/>
    </row>
    <row r="5790" spans="1:6" ht="15" x14ac:dyDescent="0.25">
      <c r="A5790" s="253"/>
      <c r="B5790" s="254"/>
      <c r="C5790" s="10"/>
      <c r="D5790" s="255"/>
      <c r="F5790" s="255"/>
    </row>
    <row r="5791" spans="1:6" ht="15" x14ac:dyDescent="0.25">
      <c r="A5791" s="253"/>
      <c r="B5791" s="254"/>
      <c r="C5791" s="10"/>
      <c r="D5791" s="255"/>
      <c r="F5791" s="255"/>
    </row>
    <row r="5792" spans="1:6" ht="15" x14ac:dyDescent="0.25">
      <c r="A5792" s="253"/>
      <c r="B5792" s="254"/>
      <c r="C5792" s="10"/>
      <c r="D5792" s="255"/>
      <c r="F5792" s="255"/>
    </row>
    <row r="5793" spans="1:6" ht="15" x14ac:dyDescent="0.25">
      <c r="A5793" s="253"/>
      <c r="B5793" s="254"/>
      <c r="C5793" s="10"/>
      <c r="D5793" s="255"/>
      <c r="F5793" s="255"/>
    </row>
    <row r="5794" spans="1:6" ht="15" x14ac:dyDescent="0.25">
      <c r="A5794" s="253"/>
      <c r="B5794" s="254"/>
      <c r="C5794" s="10"/>
      <c r="D5794" s="255"/>
      <c r="F5794" s="255"/>
    </row>
    <row r="5795" spans="1:6" ht="15" x14ac:dyDescent="0.25">
      <c r="A5795" s="253"/>
      <c r="B5795" s="254"/>
      <c r="C5795" s="10"/>
      <c r="D5795" s="255"/>
      <c r="F5795" s="255"/>
    </row>
    <row r="5796" spans="1:6" ht="15" x14ac:dyDescent="0.25">
      <c r="A5796" s="253"/>
      <c r="B5796" s="254"/>
      <c r="C5796" s="10"/>
      <c r="D5796" s="255"/>
      <c r="F5796" s="255"/>
    </row>
    <row r="5797" spans="1:6" ht="15" x14ac:dyDescent="0.25">
      <c r="A5797" s="253"/>
      <c r="B5797" s="254"/>
      <c r="C5797" s="10"/>
      <c r="D5797" s="255"/>
      <c r="F5797" s="255"/>
    </row>
    <row r="5798" spans="1:6" ht="15" x14ac:dyDescent="0.25">
      <c r="A5798" s="253"/>
      <c r="B5798" s="254"/>
      <c r="C5798" s="10"/>
      <c r="D5798" s="255"/>
      <c r="F5798" s="255"/>
    </row>
    <row r="5799" spans="1:6" ht="15" x14ac:dyDescent="0.25">
      <c r="A5799" s="253"/>
      <c r="B5799" s="254"/>
      <c r="C5799" s="10"/>
      <c r="D5799" s="255"/>
      <c r="F5799" s="255"/>
    </row>
    <row r="5800" spans="1:6" ht="15" x14ac:dyDescent="0.25">
      <c r="A5800" s="253"/>
      <c r="B5800" s="254"/>
      <c r="C5800" s="10"/>
      <c r="D5800" s="255"/>
      <c r="F5800" s="255"/>
    </row>
    <row r="5801" spans="1:6" ht="15" x14ac:dyDescent="0.25">
      <c r="A5801" s="253"/>
      <c r="B5801" s="254"/>
      <c r="C5801" s="10"/>
      <c r="D5801" s="255"/>
      <c r="F5801" s="255"/>
    </row>
    <row r="5802" spans="1:6" ht="15" x14ac:dyDescent="0.25">
      <c r="A5802" s="253"/>
      <c r="B5802" s="254"/>
      <c r="C5802" s="10"/>
      <c r="D5802" s="255"/>
      <c r="F5802" s="255"/>
    </row>
    <row r="5803" spans="1:6" ht="15" x14ac:dyDescent="0.25">
      <c r="A5803" s="253"/>
      <c r="B5803" s="254"/>
      <c r="C5803" s="10"/>
      <c r="D5803" s="255"/>
      <c r="F5803" s="255"/>
    </row>
    <row r="5804" spans="1:6" ht="15" x14ac:dyDescent="0.25">
      <c r="A5804" s="253"/>
      <c r="B5804" s="254"/>
      <c r="C5804" s="10"/>
      <c r="D5804" s="255"/>
      <c r="F5804" s="255"/>
    </row>
    <row r="5805" spans="1:6" ht="15" x14ac:dyDescent="0.25">
      <c r="A5805" s="253"/>
      <c r="B5805" s="254"/>
      <c r="C5805" s="10"/>
      <c r="D5805" s="255"/>
      <c r="F5805" s="255"/>
    </row>
    <row r="5806" spans="1:6" ht="15" x14ac:dyDescent="0.25">
      <c r="A5806" s="253"/>
      <c r="B5806" s="254"/>
      <c r="C5806" s="10"/>
      <c r="D5806" s="255"/>
      <c r="F5806" s="255"/>
    </row>
    <row r="5807" spans="1:6" ht="15" x14ac:dyDescent="0.25">
      <c r="A5807" s="253"/>
      <c r="B5807" s="254"/>
      <c r="C5807" s="10"/>
      <c r="D5807" s="255"/>
      <c r="F5807" s="255"/>
    </row>
    <row r="5808" spans="1:6" ht="15" x14ac:dyDescent="0.25">
      <c r="A5808" s="253"/>
      <c r="B5808" s="254"/>
      <c r="C5808" s="10"/>
      <c r="D5808" s="255"/>
      <c r="F5808" s="255"/>
    </row>
    <row r="5809" spans="1:6" ht="15" x14ac:dyDescent="0.25">
      <c r="A5809" s="253"/>
      <c r="B5809" s="254"/>
      <c r="C5809" s="10"/>
      <c r="D5809" s="255"/>
      <c r="F5809" s="255"/>
    </row>
    <row r="5810" spans="1:6" ht="15" x14ac:dyDescent="0.25">
      <c r="A5810" s="253"/>
      <c r="B5810" s="254"/>
      <c r="C5810" s="10"/>
      <c r="D5810" s="255"/>
      <c r="F5810" s="255"/>
    </row>
    <row r="5811" spans="1:6" ht="15" x14ac:dyDescent="0.25">
      <c r="A5811" s="253"/>
      <c r="B5811" s="254"/>
      <c r="C5811" s="10"/>
      <c r="D5811" s="255"/>
      <c r="F5811" s="255"/>
    </row>
    <row r="5812" spans="1:6" ht="15" x14ac:dyDescent="0.25">
      <c r="A5812" s="253"/>
      <c r="B5812" s="254"/>
      <c r="C5812" s="10"/>
      <c r="D5812" s="255"/>
      <c r="F5812" s="255"/>
    </row>
    <row r="5813" spans="1:6" ht="15" x14ac:dyDescent="0.25">
      <c r="A5813" s="253"/>
      <c r="B5813" s="254"/>
      <c r="C5813" s="10"/>
      <c r="D5813" s="255"/>
      <c r="F5813" s="255"/>
    </row>
    <row r="5814" spans="1:6" ht="15" x14ac:dyDescent="0.25">
      <c r="A5814" s="253"/>
      <c r="B5814" s="254"/>
      <c r="C5814" s="10"/>
      <c r="D5814" s="255"/>
      <c r="F5814" s="255"/>
    </row>
    <row r="5815" spans="1:6" ht="15" x14ac:dyDescent="0.25">
      <c r="A5815" s="253"/>
      <c r="B5815" s="254"/>
      <c r="C5815" s="10"/>
      <c r="D5815" s="255"/>
      <c r="F5815" s="255"/>
    </row>
    <row r="5816" spans="1:6" ht="15" x14ac:dyDescent="0.25">
      <c r="A5816" s="253"/>
      <c r="B5816" s="254"/>
      <c r="C5816" s="10"/>
      <c r="D5816" s="255"/>
      <c r="F5816" s="255"/>
    </row>
    <row r="5817" spans="1:6" ht="15" x14ac:dyDescent="0.25">
      <c r="A5817" s="253"/>
      <c r="B5817" s="254"/>
      <c r="C5817" s="10"/>
      <c r="D5817" s="255"/>
      <c r="F5817" s="255"/>
    </row>
    <row r="5818" spans="1:6" ht="15" x14ac:dyDescent="0.25">
      <c r="A5818" s="253"/>
      <c r="B5818" s="254"/>
      <c r="C5818" s="10"/>
      <c r="D5818" s="255"/>
      <c r="F5818" s="255"/>
    </row>
    <row r="5819" spans="1:6" ht="15" x14ac:dyDescent="0.25">
      <c r="A5819" s="253"/>
      <c r="B5819" s="254"/>
      <c r="C5819" s="10"/>
      <c r="D5819" s="255"/>
      <c r="F5819" s="255"/>
    </row>
    <row r="5820" spans="1:6" ht="15" x14ac:dyDescent="0.25">
      <c r="A5820" s="253"/>
      <c r="B5820" s="254"/>
      <c r="C5820" s="10"/>
      <c r="D5820" s="255"/>
      <c r="F5820" s="255"/>
    </row>
    <row r="5821" spans="1:6" ht="15" x14ac:dyDescent="0.25">
      <c r="A5821" s="253"/>
      <c r="B5821" s="254"/>
      <c r="C5821" s="10"/>
      <c r="D5821" s="255"/>
      <c r="F5821" s="255"/>
    </row>
    <row r="5822" spans="1:6" ht="15" x14ac:dyDescent="0.25">
      <c r="A5822" s="253"/>
      <c r="B5822" s="254"/>
      <c r="C5822" s="10"/>
      <c r="D5822" s="255"/>
      <c r="F5822" s="255"/>
    </row>
    <row r="5823" spans="1:6" ht="15" x14ac:dyDescent="0.25">
      <c r="A5823" s="253"/>
      <c r="B5823" s="254"/>
      <c r="C5823" s="10"/>
      <c r="D5823" s="255"/>
      <c r="F5823" s="255"/>
    </row>
    <row r="5824" spans="1:6" ht="15" x14ac:dyDescent="0.25">
      <c r="A5824" s="253"/>
      <c r="B5824" s="254"/>
      <c r="C5824" s="10"/>
      <c r="D5824" s="255"/>
      <c r="F5824" s="255"/>
    </row>
    <row r="5825" spans="1:6" ht="15" x14ac:dyDescent="0.25">
      <c r="A5825" s="253"/>
      <c r="B5825" s="254"/>
      <c r="C5825" s="10"/>
      <c r="D5825" s="255"/>
      <c r="F5825" s="255"/>
    </row>
    <row r="5826" spans="1:6" ht="15" x14ac:dyDescent="0.25">
      <c r="A5826" s="253"/>
      <c r="B5826" s="254"/>
      <c r="C5826" s="10"/>
      <c r="D5826" s="255"/>
      <c r="F5826" s="255"/>
    </row>
    <row r="5827" spans="1:6" ht="15" x14ac:dyDescent="0.25">
      <c r="A5827" s="253"/>
      <c r="B5827" s="254"/>
      <c r="C5827" s="10"/>
      <c r="D5827" s="255"/>
      <c r="F5827" s="255"/>
    </row>
    <row r="5828" spans="1:6" ht="15" x14ac:dyDescent="0.25">
      <c r="A5828" s="253"/>
      <c r="B5828" s="254"/>
      <c r="C5828" s="10"/>
      <c r="D5828" s="255"/>
      <c r="F5828" s="255"/>
    </row>
    <row r="5829" spans="1:6" ht="15" x14ac:dyDescent="0.25">
      <c r="A5829" s="253"/>
      <c r="B5829" s="254"/>
      <c r="C5829" s="10"/>
      <c r="D5829" s="255"/>
      <c r="F5829" s="255"/>
    </row>
    <row r="5830" spans="1:6" ht="15" x14ac:dyDescent="0.25">
      <c r="A5830" s="253"/>
      <c r="B5830" s="254"/>
      <c r="C5830" s="10"/>
      <c r="D5830" s="255"/>
      <c r="F5830" s="255"/>
    </row>
    <row r="5831" spans="1:6" ht="15" x14ac:dyDescent="0.25">
      <c r="A5831" s="253"/>
      <c r="B5831" s="254"/>
      <c r="C5831" s="10"/>
      <c r="D5831" s="255"/>
      <c r="F5831" s="255"/>
    </row>
    <row r="5832" spans="1:6" ht="15" x14ac:dyDescent="0.25">
      <c r="A5832" s="253"/>
      <c r="B5832" s="254"/>
      <c r="C5832" s="10"/>
      <c r="D5832" s="255"/>
      <c r="F5832" s="255"/>
    </row>
    <row r="5833" spans="1:6" ht="15" x14ac:dyDescent="0.25">
      <c r="A5833" s="253"/>
      <c r="B5833" s="254"/>
      <c r="C5833" s="10"/>
      <c r="D5833" s="255"/>
      <c r="F5833" s="255"/>
    </row>
    <row r="5834" spans="1:6" ht="15" x14ac:dyDescent="0.25">
      <c r="A5834" s="253"/>
      <c r="B5834" s="254"/>
      <c r="C5834" s="10"/>
      <c r="D5834" s="255"/>
      <c r="F5834" s="255"/>
    </row>
    <row r="5835" spans="1:6" ht="15" x14ac:dyDescent="0.25">
      <c r="A5835" s="253"/>
      <c r="B5835" s="254"/>
      <c r="C5835" s="10"/>
      <c r="D5835" s="255"/>
      <c r="F5835" s="255"/>
    </row>
    <row r="5836" spans="1:6" ht="15" x14ac:dyDescent="0.25">
      <c r="A5836" s="253"/>
      <c r="B5836" s="254"/>
      <c r="C5836" s="10"/>
      <c r="D5836" s="255"/>
      <c r="F5836" s="255"/>
    </row>
    <row r="5837" spans="1:6" ht="15" x14ac:dyDescent="0.25">
      <c r="A5837" s="253"/>
      <c r="B5837" s="254"/>
      <c r="C5837" s="10"/>
      <c r="D5837" s="255"/>
      <c r="F5837" s="255"/>
    </row>
    <row r="5838" spans="1:6" ht="15" x14ac:dyDescent="0.25">
      <c r="A5838" s="253"/>
      <c r="B5838" s="254"/>
      <c r="C5838" s="10"/>
      <c r="D5838" s="255"/>
      <c r="F5838" s="255"/>
    </row>
    <row r="5839" spans="1:6" ht="15" x14ac:dyDescent="0.25">
      <c r="A5839" s="253"/>
      <c r="B5839" s="254"/>
      <c r="C5839" s="10"/>
      <c r="D5839" s="255"/>
      <c r="F5839" s="255"/>
    </row>
    <row r="5840" spans="1:6" ht="15" x14ac:dyDescent="0.25">
      <c r="A5840" s="253"/>
      <c r="B5840" s="254"/>
      <c r="C5840" s="10"/>
      <c r="D5840" s="255"/>
      <c r="F5840" s="255"/>
    </row>
    <row r="5841" spans="1:6" ht="15" x14ac:dyDescent="0.25">
      <c r="A5841" s="253"/>
      <c r="B5841" s="254"/>
      <c r="C5841" s="10"/>
      <c r="D5841" s="255"/>
      <c r="F5841" s="255"/>
    </row>
    <row r="5842" spans="1:6" ht="15" x14ac:dyDescent="0.25">
      <c r="A5842" s="253"/>
      <c r="B5842" s="254"/>
      <c r="C5842" s="10"/>
      <c r="D5842" s="255"/>
      <c r="F5842" s="255"/>
    </row>
    <row r="5843" spans="1:6" ht="15" x14ac:dyDescent="0.25">
      <c r="A5843" s="253"/>
      <c r="B5843" s="254"/>
      <c r="C5843" s="10"/>
      <c r="D5843" s="255"/>
      <c r="F5843" s="255"/>
    </row>
    <row r="5844" spans="1:6" ht="15" x14ac:dyDescent="0.25">
      <c r="A5844" s="253"/>
      <c r="B5844" s="254"/>
      <c r="C5844" s="10"/>
      <c r="D5844" s="255"/>
      <c r="F5844" s="255"/>
    </row>
    <row r="5845" spans="1:6" ht="15" x14ac:dyDescent="0.25">
      <c r="A5845" s="253"/>
      <c r="B5845" s="254"/>
      <c r="C5845" s="10"/>
      <c r="D5845" s="255"/>
      <c r="F5845" s="255"/>
    </row>
    <row r="5846" spans="1:6" ht="15" x14ac:dyDescent="0.25">
      <c r="A5846" s="253"/>
      <c r="B5846" s="254"/>
      <c r="C5846" s="10"/>
      <c r="D5846" s="255"/>
      <c r="F5846" s="255"/>
    </row>
    <row r="5847" spans="1:6" ht="15" x14ac:dyDescent="0.25">
      <c r="A5847" s="253"/>
      <c r="B5847" s="254"/>
      <c r="C5847" s="10"/>
      <c r="D5847" s="255"/>
      <c r="F5847" s="255"/>
    </row>
    <row r="5848" spans="1:6" ht="15" x14ac:dyDescent="0.25">
      <c r="A5848" s="253"/>
      <c r="B5848" s="254"/>
      <c r="C5848" s="10"/>
      <c r="D5848" s="255"/>
      <c r="F5848" s="255"/>
    </row>
    <row r="5849" spans="1:6" ht="15" x14ac:dyDescent="0.25">
      <c r="A5849" s="253"/>
      <c r="B5849" s="254"/>
      <c r="C5849" s="10"/>
      <c r="D5849" s="255"/>
      <c r="F5849" s="255"/>
    </row>
    <row r="5850" spans="1:6" ht="15" x14ac:dyDescent="0.25">
      <c r="A5850" s="253"/>
      <c r="B5850" s="254"/>
      <c r="C5850" s="10"/>
      <c r="D5850" s="255"/>
      <c r="F5850" s="255"/>
    </row>
    <row r="5851" spans="1:6" ht="15" x14ac:dyDescent="0.25">
      <c r="A5851" s="253"/>
      <c r="B5851" s="254"/>
      <c r="C5851" s="10"/>
      <c r="D5851" s="255"/>
      <c r="F5851" s="255"/>
    </row>
    <row r="5852" spans="1:6" ht="15" x14ac:dyDescent="0.25">
      <c r="A5852" s="253"/>
      <c r="B5852" s="254"/>
      <c r="C5852" s="10"/>
      <c r="D5852" s="255"/>
      <c r="F5852" s="255"/>
    </row>
    <row r="5853" spans="1:6" ht="15" x14ac:dyDescent="0.25">
      <c r="A5853" s="253"/>
      <c r="B5853" s="254"/>
      <c r="C5853" s="10"/>
      <c r="D5853" s="255"/>
      <c r="F5853" s="255"/>
    </row>
    <row r="5854" spans="1:6" ht="15" x14ac:dyDescent="0.25">
      <c r="A5854" s="253"/>
      <c r="B5854" s="254"/>
      <c r="C5854" s="10"/>
      <c r="D5854" s="255"/>
      <c r="F5854" s="255"/>
    </row>
    <row r="5855" spans="1:6" ht="15" x14ac:dyDescent="0.25">
      <c r="A5855" s="253"/>
      <c r="B5855" s="254"/>
      <c r="C5855" s="10"/>
      <c r="D5855" s="255"/>
      <c r="F5855" s="255"/>
    </row>
    <row r="5856" spans="1:6" ht="15" x14ac:dyDescent="0.25">
      <c r="A5856" s="253"/>
      <c r="B5856" s="254"/>
      <c r="C5856" s="10"/>
      <c r="D5856" s="255"/>
      <c r="F5856" s="255"/>
    </row>
    <row r="5857" spans="1:6" ht="15" x14ac:dyDescent="0.25">
      <c r="A5857" s="253"/>
      <c r="B5857" s="254"/>
      <c r="C5857" s="10"/>
      <c r="D5857" s="255"/>
      <c r="F5857" s="255"/>
    </row>
    <row r="5858" spans="1:6" ht="15" x14ac:dyDescent="0.25">
      <c r="A5858" s="253"/>
      <c r="B5858" s="254"/>
      <c r="C5858" s="10"/>
      <c r="D5858" s="255"/>
      <c r="F5858" s="255"/>
    </row>
    <row r="5859" spans="1:6" ht="15" x14ac:dyDescent="0.25">
      <c r="A5859" s="253"/>
      <c r="B5859" s="254"/>
      <c r="C5859" s="10"/>
      <c r="D5859" s="255"/>
      <c r="F5859" s="255"/>
    </row>
    <row r="5860" spans="1:6" ht="15" x14ac:dyDescent="0.25">
      <c r="A5860" s="253"/>
      <c r="B5860" s="254"/>
      <c r="C5860" s="10"/>
      <c r="D5860" s="255"/>
      <c r="F5860" s="255"/>
    </row>
    <row r="5861" spans="1:6" ht="15" x14ac:dyDescent="0.25">
      <c r="A5861" s="253"/>
      <c r="B5861" s="254"/>
      <c r="C5861" s="10"/>
      <c r="D5861" s="255"/>
      <c r="F5861" s="255"/>
    </row>
    <row r="5862" spans="1:6" ht="15" x14ac:dyDescent="0.25">
      <c r="A5862" s="253"/>
      <c r="B5862" s="254"/>
      <c r="C5862" s="10"/>
      <c r="D5862" s="255"/>
      <c r="F5862" s="255"/>
    </row>
    <row r="5863" spans="1:6" ht="15" x14ac:dyDescent="0.25">
      <c r="A5863" s="253"/>
      <c r="B5863" s="254"/>
      <c r="C5863" s="10"/>
      <c r="D5863" s="255"/>
      <c r="F5863" s="255"/>
    </row>
    <row r="5864" spans="1:6" ht="15" x14ac:dyDescent="0.25">
      <c r="A5864" s="253"/>
      <c r="B5864" s="254"/>
      <c r="C5864" s="10"/>
      <c r="D5864" s="255"/>
      <c r="F5864" s="255"/>
    </row>
    <row r="5865" spans="1:6" ht="15" x14ac:dyDescent="0.25">
      <c r="A5865" s="253"/>
      <c r="B5865" s="254"/>
      <c r="C5865" s="10"/>
      <c r="D5865" s="255"/>
      <c r="F5865" s="255"/>
    </row>
    <row r="5866" spans="1:6" ht="15" x14ac:dyDescent="0.25">
      <c r="A5866" s="253"/>
      <c r="B5866" s="254"/>
      <c r="C5866" s="10"/>
      <c r="D5866" s="255"/>
      <c r="F5866" s="255"/>
    </row>
    <row r="5867" spans="1:6" ht="15" x14ac:dyDescent="0.25">
      <c r="A5867" s="253"/>
      <c r="B5867" s="254"/>
      <c r="C5867" s="10"/>
      <c r="D5867" s="255"/>
      <c r="F5867" s="255"/>
    </row>
    <row r="5868" spans="1:6" ht="15" x14ac:dyDescent="0.25">
      <c r="A5868" s="253"/>
      <c r="B5868" s="254"/>
      <c r="C5868" s="10"/>
      <c r="D5868" s="255"/>
      <c r="F5868" s="255"/>
    </row>
    <row r="5869" spans="1:6" ht="15" x14ac:dyDescent="0.25">
      <c r="A5869" s="253"/>
      <c r="B5869" s="254"/>
      <c r="C5869" s="10"/>
      <c r="D5869" s="255"/>
      <c r="F5869" s="255"/>
    </row>
    <row r="5870" spans="1:6" ht="15" x14ac:dyDescent="0.25">
      <c r="A5870" s="253"/>
      <c r="B5870" s="254"/>
      <c r="C5870" s="10"/>
      <c r="D5870" s="255"/>
      <c r="F5870" s="255"/>
    </row>
    <row r="5871" spans="1:6" ht="15" x14ac:dyDescent="0.25">
      <c r="A5871" s="253"/>
      <c r="B5871" s="254"/>
      <c r="C5871" s="10"/>
      <c r="D5871" s="255"/>
      <c r="F5871" s="255"/>
    </row>
    <row r="5872" spans="1:6" ht="15" x14ac:dyDescent="0.25">
      <c r="A5872" s="253"/>
      <c r="B5872" s="254"/>
      <c r="C5872" s="10"/>
      <c r="D5872" s="255"/>
      <c r="F5872" s="255"/>
    </row>
    <row r="5873" spans="1:6" ht="15" x14ac:dyDescent="0.25">
      <c r="A5873" s="253"/>
      <c r="B5873" s="254"/>
      <c r="C5873" s="10"/>
      <c r="D5873" s="255"/>
      <c r="F5873" s="255"/>
    </row>
    <row r="5874" spans="1:6" ht="15" x14ac:dyDescent="0.25">
      <c r="A5874" s="253"/>
      <c r="B5874" s="254"/>
      <c r="C5874" s="10"/>
      <c r="D5874" s="255"/>
      <c r="F5874" s="255"/>
    </row>
    <row r="5875" spans="1:6" ht="15" x14ac:dyDescent="0.25">
      <c r="A5875" s="253"/>
      <c r="B5875" s="254"/>
      <c r="C5875" s="10"/>
      <c r="D5875" s="255"/>
      <c r="F5875" s="255"/>
    </row>
    <row r="5876" spans="1:6" ht="15" x14ac:dyDescent="0.25">
      <c r="A5876" s="253"/>
      <c r="B5876" s="254"/>
      <c r="C5876" s="10"/>
      <c r="D5876" s="255"/>
      <c r="F5876" s="255"/>
    </row>
    <row r="5877" spans="1:6" ht="15" x14ac:dyDescent="0.25">
      <c r="A5877" s="253"/>
      <c r="B5877" s="254"/>
      <c r="C5877" s="10"/>
      <c r="D5877" s="255"/>
      <c r="F5877" s="255"/>
    </row>
    <row r="5878" spans="1:6" ht="15" x14ac:dyDescent="0.25">
      <c r="A5878" s="253"/>
      <c r="B5878" s="254"/>
      <c r="C5878" s="10"/>
      <c r="D5878" s="255"/>
      <c r="F5878" s="255"/>
    </row>
    <row r="5879" spans="1:6" ht="15" x14ac:dyDescent="0.25">
      <c r="A5879" s="253"/>
      <c r="B5879" s="254"/>
      <c r="C5879" s="10"/>
      <c r="D5879" s="255"/>
      <c r="F5879" s="255"/>
    </row>
    <row r="5880" spans="1:6" ht="15" x14ac:dyDescent="0.25">
      <c r="A5880" s="253"/>
      <c r="B5880" s="254"/>
      <c r="C5880" s="10"/>
      <c r="D5880" s="255"/>
      <c r="F5880" s="255"/>
    </row>
    <row r="5881" spans="1:6" ht="15" x14ac:dyDescent="0.25">
      <c r="A5881" s="253"/>
      <c r="B5881" s="254"/>
      <c r="C5881" s="10"/>
      <c r="D5881" s="255"/>
      <c r="F5881" s="255"/>
    </row>
    <row r="5882" spans="1:6" ht="15" x14ac:dyDescent="0.25">
      <c r="A5882" s="253"/>
      <c r="B5882" s="254"/>
      <c r="C5882" s="10"/>
      <c r="D5882" s="255"/>
      <c r="F5882" s="255"/>
    </row>
    <row r="5883" spans="1:6" ht="15" x14ac:dyDescent="0.25">
      <c r="A5883" s="253"/>
      <c r="B5883" s="254"/>
      <c r="C5883" s="10"/>
      <c r="D5883" s="255"/>
      <c r="F5883" s="255"/>
    </row>
    <row r="5884" spans="1:6" ht="15" x14ac:dyDescent="0.25">
      <c r="A5884" s="253"/>
      <c r="B5884" s="254"/>
      <c r="C5884" s="10"/>
      <c r="D5884" s="255"/>
      <c r="F5884" s="255"/>
    </row>
    <row r="5885" spans="1:6" ht="15" x14ac:dyDescent="0.25">
      <c r="A5885" s="253"/>
      <c r="B5885" s="254"/>
      <c r="C5885" s="10"/>
      <c r="D5885" s="255"/>
      <c r="F5885" s="255"/>
    </row>
    <row r="5886" spans="1:6" ht="15" x14ac:dyDescent="0.25">
      <c r="A5886" s="253"/>
      <c r="B5886" s="254"/>
      <c r="C5886" s="10"/>
      <c r="D5886" s="255"/>
      <c r="F5886" s="255"/>
    </row>
    <row r="5887" spans="1:6" ht="15" x14ac:dyDescent="0.25">
      <c r="A5887" s="253"/>
      <c r="B5887" s="254"/>
      <c r="C5887" s="10"/>
      <c r="D5887" s="255"/>
      <c r="F5887" s="255"/>
    </row>
    <row r="5888" spans="1:6" ht="15" x14ac:dyDescent="0.25">
      <c r="A5888" s="253"/>
      <c r="B5888" s="254"/>
      <c r="C5888" s="10"/>
      <c r="D5888" s="255"/>
      <c r="F5888" s="255"/>
    </row>
    <row r="5889" spans="1:6" ht="15" x14ac:dyDescent="0.25">
      <c r="A5889" s="253"/>
      <c r="B5889" s="254"/>
      <c r="C5889" s="10"/>
      <c r="D5889" s="255"/>
      <c r="F5889" s="255"/>
    </row>
    <row r="5890" spans="1:6" ht="15" x14ac:dyDescent="0.25">
      <c r="A5890" s="253"/>
      <c r="B5890" s="254"/>
      <c r="C5890" s="10"/>
      <c r="D5890" s="255"/>
      <c r="F5890" s="255"/>
    </row>
    <row r="5891" spans="1:6" ht="15" x14ac:dyDescent="0.25">
      <c r="A5891" s="253"/>
      <c r="B5891" s="254"/>
      <c r="C5891" s="10"/>
      <c r="D5891" s="255"/>
      <c r="F5891" s="255"/>
    </row>
    <row r="5892" spans="1:6" ht="15" x14ac:dyDescent="0.25">
      <c r="A5892" s="253"/>
      <c r="B5892" s="254"/>
      <c r="C5892" s="10"/>
      <c r="D5892" s="255"/>
      <c r="F5892" s="255"/>
    </row>
    <row r="5893" spans="1:6" ht="15" x14ac:dyDescent="0.25">
      <c r="A5893" s="253"/>
      <c r="B5893" s="254"/>
      <c r="C5893" s="10"/>
      <c r="D5893" s="255"/>
      <c r="F5893" s="255"/>
    </row>
    <row r="5894" spans="1:6" ht="15" x14ac:dyDescent="0.25">
      <c r="A5894" s="253"/>
      <c r="B5894" s="254"/>
      <c r="C5894" s="10"/>
      <c r="D5894" s="255"/>
      <c r="F5894" s="255"/>
    </row>
    <row r="5895" spans="1:6" ht="15" x14ac:dyDescent="0.25">
      <c r="A5895" s="253"/>
      <c r="B5895" s="254"/>
      <c r="C5895" s="10"/>
      <c r="D5895" s="255"/>
      <c r="F5895" s="255"/>
    </row>
    <row r="5896" spans="1:6" ht="15" x14ac:dyDescent="0.25">
      <c r="A5896" s="253"/>
      <c r="B5896" s="254"/>
      <c r="C5896" s="10"/>
      <c r="D5896" s="255"/>
      <c r="F5896" s="255"/>
    </row>
    <row r="5897" spans="1:6" ht="15" x14ac:dyDescent="0.25">
      <c r="A5897" s="253"/>
      <c r="B5897" s="254"/>
      <c r="C5897" s="10"/>
      <c r="D5897" s="255"/>
      <c r="F5897" s="255"/>
    </row>
    <row r="5898" spans="1:6" ht="15" x14ac:dyDescent="0.25">
      <c r="A5898" s="253"/>
      <c r="B5898" s="254"/>
      <c r="C5898" s="10"/>
      <c r="D5898" s="255"/>
      <c r="F5898" s="255"/>
    </row>
    <row r="5899" spans="1:6" ht="15" x14ac:dyDescent="0.25">
      <c r="A5899" s="253"/>
      <c r="B5899" s="254"/>
      <c r="C5899" s="10"/>
      <c r="D5899" s="255"/>
      <c r="F5899" s="255"/>
    </row>
    <row r="5900" spans="1:6" ht="15" x14ac:dyDescent="0.25">
      <c r="A5900" s="253"/>
      <c r="B5900" s="254"/>
      <c r="C5900" s="10"/>
      <c r="D5900" s="255"/>
      <c r="F5900" s="255"/>
    </row>
    <row r="5901" spans="1:6" ht="15" x14ac:dyDescent="0.25">
      <c r="A5901" s="253"/>
      <c r="B5901" s="254"/>
      <c r="C5901" s="10"/>
      <c r="D5901" s="255"/>
      <c r="F5901" s="255"/>
    </row>
    <row r="5902" spans="1:6" ht="15" x14ac:dyDescent="0.25">
      <c r="A5902" s="253"/>
      <c r="B5902" s="254"/>
      <c r="C5902" s="10"/>
      <c r="D5902" s="255"/>
      <c r="F5902" s="255"/>
    </row>
    <row r="5903" spans="1:6" ht="15" x14ac:dyDescent="0.25">
      <c r="A5903" s="253"/>
      <c r="B5903" s="254"/>
      <c r="C5903" s="10"/>
      <c r="D5903" s="255"/>
      <c r="F5903" s="255"/>
    </row>
    <row r="5904" spans="1:6" ht="15" x14ac:dyDescent="0.25">
      <c r="A5904" s="253"/>
      <c r="B5904" s="254"/>
      <c r="C5904" s="10"/>
      <c r="D5904" s="255"/>
      <c r="F5904" s="255"/>
    </row>
    <row r="5905" spans="1:6" ht="15" x14ac:dyDescent="0.25">
      <c r="A5905" s="253"/>
      <c r="B5905" s="254"/>
      <c r="C5905" s="10"/>
      <c r="D5905" s="255"/>
      <c r="F5905" s="255"/>
    </row>
    <row r="5906" spans="1:6" ht="15" x14ac:dyDescent="0.25">
      <c r="A5906" s="253"/>
      <c r="B5906" s="254"/>
      <c r="C5906" s="10"/>
      <c r="D5906" s="255"/>
      <c r="F5906" s="255"/>
    </row>
    <row r="5907" spans="1:6" ht="15" x14ac:dyDescent="0.25">
      <c r="A5907" s="253"/>
      <c r="B5907" s="254"/>
      <c r="C5907" s="10"/>
      <c r="D5907" s="255"/>
      <c r="F5907" s="255"/>
    </row>
    <row r="5908" spans="1:6" ht="15" x14ac:dyDescent="0.25">
      <c r="A5908" s="253"/>
      <c r="B5908" s="254"/>
      <c r="C5908" s="10"/>
      <c r="D5908" s="255"/>
      <c r="F5908" s="255"/>
    </row>
    <row r="5909" spans="1:6" ht="15" x14ac:dyDescent="0.25">
      <c r="A5909" s="253"/>
      <c r="B5909" s="254"/>
      <c r="C5909" s="10"/>
      <c r="D5909" s="255"/>
      <c r="F5909" s="255"/>
    </row>
    <row r="5910" spans="1:6" ht="15" x14ac:dyDescent="0.25">
      <c r="A5910" s="253"/>
      <c r="B5910" s="254"/>
      <c r="C5910" s="10"/>
      <c r="D5910" s="255"/>
      <c r="F5910" s="255"/>
    </row>
    <row r="5911" spans="1:6" ht="15" x14ac:dyDescent="0.25">
      <c r="A5911" s="253"/>
      <c r="B5911" s="254"/>
      <c r="C5911" s="10"/>
      <c r="D5911" s="255"/>
      <c r="F5911" s="255"/>
    </row>
    <row r="5912" spans="1:6" ht="15" x14ac:dyDescent="0.25">
      <c r="A5912" s="253"/>
      <c r="B5912" s="254"/>
      <c r="C5912" s="10"/>
      <c r="D5912" s="255"/>
      <c r="F5912" s="255"/>
    </row>
    <row r="5913" spans="1:6" ht="15" x14ac:dyDescent="0.25">
      <c r="A5913" s="253"/>
      <c r="B5913" s="254"/>
      <c r="C5913" s="10"/>
      <c r="D5913" s="255"/>
      <c r="F5913" s="255"/>
    </row>
    <row r="5914" spans="1:6" ht="15" x14ac:dyDescent="0.25">
      <c r="A5914" s="253"/>
      <c r="B5914" s="254"/>
      <c r="C5914" s="10"/>
      <c r="D5914" s="255"/>
      <c r="F5914" s="255"/>
    </row>
    <row r="5915" spans="1:6" ht="15" x14ac:dyDescent="0.25">
      <c r="A5915" s="253"/>
      <c r="B5915" s="254"/>
      <c r="C5915" s="10"/>
      <c r="D5915" s="255"/>
      <c r="F5915" s="255"/>
    </row>
    <row r="5916" spans="1:6" ht="15" x14ac:dyDescent="0.25">
      <c r="A5916" s="253"/>
      <c r="B5916" s="254"/>
      <c r="C5916" s="10"/>
      <c r="D5916" s="255"/>
      <c r="F5916" s="255"/>
    </row>
    <row r="5917" spans="1:6" ht="15" x14ac:dyDescent="0.25">
      <c r="A5917" s="253"/>
      <c r="B5917" s="254"/>
      <c r="C5917" s="10"/>
      <c r="D5917" s="255"/>
      <c r="F5917" s="255"/>
    </row>
    <row r="5918" spans="1:6" ht="15" x14ac:dyDescent="0.25">
      <c r="A5918" s="253"/>
      <c r="B5918" s="254"/>
      <c r="C5918" s="10"/>
      <c r="D5918" s="255"/>
      <c r="F5918" s="255"/>
    </row>
    <row r="5919" spans="1:6" ht="15" x14ac:dyDescent="0.25">
      <c r="A5919" s="253"/>
      <c r="B5919" s="254"/>
      <c r="C5919" s="10"/>
      <c r="D5919" s="255"/>
      <c r="F5919" s="255"/>
    </row>
    <row r="5920" spans="1:6" ht="15" x14ac:dyDescent="0.25">
      <c r="A5920" s="253"/>
      <c r="B5920" s="254"/>
      <c r="C5920" s="10"/>
      <c r="D5920" s="255"/>
      <c r="F5920" s="255"/>
    </row>
    <row r="5921" spans="1:6" ht="15" x14ac:dyDescent="0.25">
      <c r="A5921" s="253"/>
      <c r="B5921" s="254"/>
      <c r="C5921" s="10"/>
      <c r="D5921" s="255"/>
      <c r="F5921" s="255"/>
    </row>
    <row r="5922" spans="1:6" ht="15" x14ac:dyDescent="0.25">
      <c r="A5922" s="253"/>
      <c r="B5922" s="254"/>
      <c r="C5922" s="10"/>
      <c r="D5922" s="255"/>
      <c r="F5922" s="255"/>
    </row>
    <row r="5923" spans="1:6" ht="15" x14ac:dyDescent="0.25">
      <c r="A5923" s="253"/>
      <c r="B5923" s="254"/>
      <c r="C5923" s="10"/>
      <c r="D5923" s="255"/>
      <c r="F5923" s="255"/>
    </row>
    <row r="5924" spans="1:6" ht="15" x14ac:dyDescent="0.25">
      <c r="A5924" s="253"/>
      <c r="B5924" s="254"/>
      <c r="C5924" s="10"/>
      <c r="D5924" s="255"/>
      <c r="F5924" s="255"/>
    </row>
    <row r="5925" spans="1:6" ht="15" x14ac:dyDescent="0.25">
      <c r="A5925" s="253"/>
      <c r="B5925" s="254"/>
      <c r="C5925" s="10"/>
      <c r="D5925" s="255"/>
      <c r="F5925" s="255"/>
    </row>
    <row r="5926" spans="1:6" ht="15" x14ac:dyDescent="0.25">
      <c r="A5926" s="253"/>
      <c r="B5926" s="254"/>
      <c r="C5926" s="10"/>
      <c r="D5926" s="255"/>
      <c r="F5926" s="255"/>
    </row>
    <row r="5927" spans="1:6" ht="15" x14ac:dyDescent="0.25">
      <c r="A5927" s="253"/>
      <c r="B5927" s="254"/>
      <c r="C5927" s="10"/>
      <c r="D5927" s="255"/>
      <c r="F5927" s="255"/>
    </row>
    <row r="5928" spans="1:6" ht="15" x14ac:dyDescent="0.25">
      <c r="A5928" s="253"/>
      <c r="B5928" s="254"/>
      <c r="C5928" s="10"/>
      <c r="D5928" s="255"/>
      <c r="F5928" s="255"/>
    </row>
    <row r="5929" spans="1:6" ht="15" x14ac:dyDescent="0.25">
      <c r="A5929" s="253"/>
      <c r="B5929" s="254"/>
      <c r="C5929" s="10"/>
      <c r="D5929" s="255"/>
      <c r="F5929" s="255"/>
    </row>
    <row r="5930" spans="1:6" ht="15" x14ac:dyDescent="0.25">
      <c r="A5930" s="253"/>
      <c r="B5930" s="254"/>
      <c r="C5930" s="10"/>
      <c r="D5930" s="255"/>
      <c r="F5930" s="255"/>
    </row>
    <row r="5931" spans="1:6" ht="15" x14ac:dyDescent="0.25">
      <c r="A5931" s="253"/>
      <c r="B5931" s="254"/>
      <c r="C5931" s="10"/>
      <c r="D5931" s="255"/>
      <c r="F5931" s="255"/>
    </row>
    <row r="5932" spans="1:6" ht="15" x14ac:dyDescent="0.25">
      <c r="A5932" s="253"/>
      <c r="B5932" s="254"/>
      <c r="C5932" s="10"/>
      <c r="D5932" s="255"/>
      <c r="F5932" s="255"/>
    </row>
    <row r="5933" spans="1:6" ht="15" x14ac:dyDescent="0.25">
      <c r="A5933" s="253"/>
      <c r="B5933" s="254"/>
      <c r="C5933" s="10"/>
      <c r="D5933" s="255"/>
      <c r="F5933" s="255"/>
    </row>
    <row r="5934" spans="1:6" ht="15" x14ac:dyDescent="0.25">
      <c r="A5934" s="253"/>
      <c r="B5934" s="254"/>
      <c r="C5934" s="10"/>
      <c r="D5934" s="255"/>
      <c r="F5934" s="255"/>
    </row>
    <row r="5935" spans="1:6" ht="15" x14ac:dyDescent="0.25">
      <c r="A5935" s="253"/>
      <c r="B5935" s="254"/>
      <c r="C5935" s="10"/>
      <c r="D5935" s="255"/>
      <c r="F5935" s="255"/>
    </row>
    <row r="5936" spans="1:6" ht="15" x14ac:dyDescent="0.25">
      <c r="A5936" s="253"/>
      <c r="B5936" s="254"/>
      <c r="C5936" s="10"/>
      <c r="D5936" s="255"/>
      <c r="F5936" s="255"/>
    </row>
    <row r="5937" spans="1:6" ht="15" x14ac:dyDescent="0.25">
      <c r="A5937" s="253"/>
      <c r="B5937" s="254"/>
      <c r="C5937" s="10"/>
      <c r="D5937" s="255"/>
      <c r="F5937" s="255"/>
    </row>
    <row r="5938" spans="1:6" ht="15" x14ac:dyDescent="0.25">
      <c r="A5938" s="253"/>
      <c r="B5938" s="254"/>
      <c r="C5938" s="10"/>
      <c r="D5938" s="255"/>
      <c r="F5938" s="255"/>
    </row>
    <row r="5939" spans="1:6" ht="15" x14ac:dyDescent="0.25">
      <c r="A5939" s="253"/>
      <c r="B5939" s="254"/>
      <c r="C5939" s="10"/>
      <c r="D5939" s="255"/>
      <c r="F5939" s="255"/>
    </row>
    <row r="5940" spans="1:6" ht="15" x14ac:dyDescent="0.25">
      <c r="A5940" s="253"/>
      <c r="B5940" s="254"/>
      <c r="C5940" s="10"/>
      <c r="D5940" s="255"/>
      <c r="F5940" s="255"/>
    </row>
    <row r="5941" spans="1:6" ht="15" x14ac:dyDescent="0.25">
      <c r="A5941" s="253"/>
      <c r="B5941" s="254"/>
      <c r="C5941" s="10"/>
      <c r="D5941" s="255"/>
      <c r="F5941" s="255"/>
    </row>
    <row r="5942" spans="1:6" ht="15" x14ac:dyDescent="0.25">
      <c r="A5942" s="253"/>
      <c r="B5942" s="254"/>
      <c r="C5942" s="10"/>
      <c r="D5942" s="255"/>
      <c r="F5942" s="255"/>
    </row>
    <row r="5943" spans="1:6" ht="15" x14ac:dyDescent="0.25">
      <c r="A5943" s="253"/>
      <c r="B5943" s="254"/>
      <c r="C5943" s="10"/>
      <c r="D5943" s="255"/>
      <c r="F5943" s="255"/>
    </row>
    <row r="5944" spans="1:6" ht="15" x14ac:dyDescent="0.25">
      <c r="A5944" s="253"/>
      <c r="B5944" s="254"/>
      <c r="C5944" s="10"/>
      <c r="D5944" s="255"/>
      <c r="F5944" s="255"/>
    </row>
    <row r="5945" spans="1:6" ht="15" x14ac:dyDescent="0.25">
      <c r="A5945" s="253"/>
      <c r="B5945" s="254"/>
      <c r="C5945" s="10"/>
      <c r="D5945" s="255"/>
      <c r="F5945" s="255"/>
    </row>
    <row r="5946" spans="1:6" ht="15" x14ac:dyDescent="0.25">
      <c r="A5946" s="253"/>
      <c r="B5946" s="254"/>
      <c r="C5946" s="10"/>
      <c r="D5946" s="255"/>
      <c r="F5946" s="255"/>
    </row>
    <row r="5947" spans="1:6" ht="15" x14ac:dyDescent="0.25">
      <c r="A5947" s="253"/>
      <c r="B5947" s="254"/>
      <c r="C5947" s="10"/>
      <c r="D5947" s="255"/>
      <c r="F5947" s="255"/>
    </row>
    <row r="5948" spans="1:6" ht="15" x14ac:dyDescent="0.25">
      <c r="A5948" s="253"/>
      <c r="B5948" s="254"/>
      <c r="C5948" s="10"/>
      <c r="D5948" s="255"/>
      <c r="F5948" s="255"/>
    </row>
    <row r="5949" spans="1:6" ht="15" x14ac:dyDescent="0.25">
      <c r="A5949" s="253"/>
      <c r="B5949" s="254"/>
      <c r="C5949" s="10"/>
      <c r="D5949" s="255"/>
      <c r="F5949" s="255"/>
    </row>
    <row r="5950" spans="1:6" ht="15" x14ac:dyDescent="0.25">
      <c r="A5950" s="253"/>
      <c r="B5950" s="254"/>
      <c r="C5950" s="10"/>
      <c r="D5950" s="255"/>
      <c r="F5950" s="255"/>
    </row>
    <row r="5951" spans="1:6" ht="15" x14ac:dyDescent="0.25">
      <c r="A5951" s="253"/>
      <c r="B5951" s="254"/>
      <c r="C5951" s="10"/>
      <c r="D5951" s="255"/>
      <c r="F5951" s="255"/>
    </row>
    <row r="5952" spans="1:6" ht="15" x14ac:dyDescent="0.25">
      <c r="A5952" s="253"/>
      <c r="B5952" s="254"/>
      <c r="C5952" s="10"/>
      <c r="D5952" s="255"/>
      <c r="F5952" s="255"/>
    </row>
    <row r="5953" spans="1:6" ht="15" x14ac:dyDescent="0.25">
      <c r="A5953" s="253"/>
      <c r="B5953" s="254"/>
      <c r="C5953" s="10"/>
      <c r="D5953" s="255"/>
      <c r="F5953" s="255"/>
    </row>
    <row r="5954" spans="1:6" ht="15" x14ac:dyDescent="0.25">
      <c r="A5954" s="253"/>
      <c r="B5954" s="254"/>
      <c r="C5954" s="10"/>
      <c r="D5954" s="255"/>
      <c r="F5954" s="255"/>
    </row>
    <row r="5955" spans="1:6" ht="15" x14ac:dyDescent="0.25">
      <c r="A5955" s="253"/>
      <c r="B5955" s="254"/>
      <c r="C5955" s="10"/>
      <c r="D5955" s="255"/>
      <c r="F5955" s="255"/>
    </row>
    <row r="5956" spans="1:6" ht="15" x14ac:dyDescent="0.25">
      <c r="A5956" s="253"/>
      <c r="B5956" s="254"/>
      <c r="C5956" s="10"/>
      <c r="D5956" s="255"/>
      <c r="F5956" s="255"/>
    </row>
    <row r="5957" spans="1:6" ht="15" x14ac:dyDescent="0.25">
      <c r="A5957" s="253"/>
      <c r="B5957" s="254"/>
      <c r="C5957" s="10"/>
      <c r="D5957" s="255"/>
      <c r="F5957" s="255"/>
    </row>
    <row r="5958" spans="1:6" ht="15" x14ac:dyDescent="0.25">
      <c r="A5958" s="253"/>
      <c r="B5958" s="254"/>
      <c r="C5958" s="10"/>
      <c r="D5958" s="255"/>
      <c r="F5958" s="255"/>
    </row>
    <row r="5959" spans="1:6" ht="15" x14ac:dyDescent="0.25">
      <c r="A5959" s="253"/>
      <c r="B5959" s="254"/>
      <c r="C5959" s="10"/>
      <c r="D5959" s="255"/>
      <c r="F5959" s="255"/>
    </row>
    <row r="5960" spans="1:6" ht="15" x14ac:dyDescent="0.25">
      <c r="A5960" s="253"/>
      <c r="B5960" s="254"/>
      <c r="C5960" s="10"/>
      <c r="D5960" s="255"/>
      <c r="F5960" s="255"/>
    </row>
    <row r="5961" spans="1:6" ht="15" x14ac:dyDescent="0.25">
      <c r="A5961" s="253"/>
      <c r="B5961" s="254"/>
      <c r="C5961" s="10"/>
      <c r="D5961" s="255"/>
      <c r="F5961" s="255"/>
    </row>
    <row r="5962" spans="1:6" ht="15" x14ac:dyDescent="0.25">
      <c r="A5962" s="253"/>
      <c r="B5962" s="254"/>
      <c r="C5962" s="10"/>
      <c r="D5962" s="255"/>
      <c r="F5962" s="255"/>
    </row>
    <row r="5963" spans="1:6" ht="15" x14ac:dyDescent="0.25">
      <c r="A5963" s="253"/>
      <c r="B5963" s="254"/>
      <c r="C5963" s="10"/>
      <c r="D5963" s="255"/>
      <c r="F5963" s="255"/>
    </row>
    <row r="5964" spans="1:6" ht="15" x14ac:dyDescent="0.25">
      <c r="A5964" s="253"/>
      <c r="B5964" s="254"/>
      <c r="C5964" s="10"/>
      <c r="D5964" s="255"/>
      <c r="F5964" s="255"/>
    </row>
    <row r="5965" spans="1:6" ht="15" x14ac:dyDescent="0.25">
      <c r="A5965" s="253"/>
      <c r="B5965" s="254"/>
      <c r="C5965" s="10"/>
      <c r="D5965" s="255"/>
      <c r="F5965" s="255"/>
    </row>
    <row r="5966" spans="1:6" ht="15" x14ac:dyDescent="0.25">
      <c r="A5966" s="253"/>
      <c r="B5966" s="254"/>
      <c r="C5966" s="10"/>
      <c r="D5966" s="255"/>
      <c r="F5966" s="255"/>
    </row>
    <row r="5967" spans="1:6" ht="15" x14ac:dyDescent="0.25">
      <c r="A5967" s="253"/>
      <c r="B5967" s="254"/>
      <c r="C5967" s="10"/>
      <c r="D5967" s="255"/>
      <c r="F5967" s="255"/>
    </row>
    <row r="5968" spans="1:6" ht="15" x14ac:dyDescent="0.25">
      <c r="A5968" s="253"/>
      <c r="B5968" s="254"/>
      <c r="C5968" s="10"/>
      <c r="D5968" s="255"/>
      <c r="F5968" s="255"/>
    </row>
    <row r="5969" spans="1:6" ht="15" x14ac:dyDescent="0.25">
      <c r="A5969" s="253"/>
      <c r="B5969" s="254"/>
      <c r="C5969" s="10"/>
      <c r="D5969" s="255"/>
      <c r="F5969" s="255"/>
    </row>
    <row r="5970" spans="1:6" ht="15" x14ac:dyDescent="0.25">
      <c r="A5970" s="253"/>
      <c r="B5970" s="254"/>
      <c r="C5970" s="10"/>
      <c r="D5970" s="255"/>
      <c r="F5970" s="255"/>
    </row>
    <row r="5971" spans="1:6" ht="15" x14ac:dyDescent="0.25">
      <c r="A5971" s="253"/>
      <c r="B5971" s="254"/>
      <c r="C5971" s="10"/>
      <c r="D5971" s="255"/>
      <c r="F5971" s="255"/>
    </row>
    <row r="5972" spans="1:6" ht="15" x14ac:dyDescent="0.25">
      <c r="A5972" s="253"/>
      <c r="B5972" s="254"/>
      <c r="C5972" s="10"/>
      <c r="D5972" s="255"/>
      <c r="F5972" s="255"/>
    </row>
    <row r="5973" spans="1:6" ht="15" x14ac:dyDescent="0.25">
      <c r="A5973" s="253"/>
      <c r="B5973" s="254"/>
      <c r="C5973" s="10"/>
      <c r="D5973" s="255"/>
      <c r="F5973" s="255"/>
    </row>
    <row r="5974" spans="1:6" ht="15" x14ac:dyDescent="0.25">
      <c r="A5974" s="253"/>
      <c r="B5974" s="254"/>
      <c r="C5974" s="10"/>
      <c r="D5974" s="255"/>
      <c r="F5974" s="255"/>
    </row>
    <row r="5975" spans="1:6" ht="15" x14ac:dyDescent="0.25">
      <c r="A5975" s="253"/>
      <c r="B5975" s="254"/>
      <c r="C5975" s="10"/>
      <c r="D5975" s="255"/>
      <c r="F5975" s="255"/>
    </row>
    <row r="5976" spans="1:6" ht="15" x14ac:dyDescent="0.25">
      <c r="A5976" s="253"/>
      <c r="B5976" s="254"/>
      <c r="C5976" s="10"/>
      <c r="D5976" s="255"/>
      <c r="F5976" s="255"/>
    </row>
    <row r="5977" spans="1:6" ht="15" x14ac:dyDescent="0.25">
      <c r="A5977" s="253"/>
      <c r="B5977" s="254"/>
      <c r="C5977" s="10"/>
      <c r="D5977" s="255"/>
      <c r="F5977" s="255"/>
    </row>
    <row r="5978" spans="1:6" ht="15" x14ac:dyDescent="0.25">
      <c r="A5978" s="253"/>
      <c r="B5978" s="254"/>
      <c r="C5978" s="10"/>
      <c r="D5978" s="255"/>
      <c r="F5978" s="255"/>
    </row>
    <row r="5979" spans="1:6" ht="15" x14ac:dyDescent="0.25">
      <c r="A5979" s="253"/>
      <c r="B5979" s="254"/>
      <c r="C5979" s="10"/>
      <c r="D5979" s="255"/>
      <c r="F5979" s="255"/>
    </row>
    <row r="5980" spans="1:6" ht="15" x14ac:dyDescent="0.25">
      <c r="A5980" s="253"/>
      <c r="B5980" s="254"/>
      <c r="C5980" s="10"/>
      <c r="D5980" s="255"/>
      <c r="F5980" s="255"/>
    </row>
    <row r="5981" spans="1:6" ht="15" x14ac:dyDescent="0.25">
      <c r="A5981" s="253"/>
      <c r="B5981" s="254"/>
      <c r="C5981" s="10"/>
      <c r="D5981" s="255"/>
      <c r="F5981" s="255"/>
    </row>
    <row r="5982" spans="1:6" ht="15" x14ac:dyDescent="0.25">
      <c r="A5982" s="253"/>
      <c r="B5982" s="254"/>
      <c r="C5982" s="10"/>
      <c r="D5982" s="255"/>
      <c r="F5982" s="255"/>
    </row>
    <row r="5983" spans="1:6" ht="15" x14ac:dyDescent="0.25">
      <c r="A5983" s="253"/>
      <c r="B5983" s="254"/>
      <c r="C5983" s="10"/>
      <c r="D5983" s="255"/>
      <c r="F5983" s="255"/>
    </row>
    <row r="5984" spans="1:6" ht="15" x14ac:dyDescent="0.25">
      <c r="A5984" s="253"/>
      <c r="B5984" s="254"/>
      <c r="C5984" s="10"/>
      <c r="D5984" s="255"/>
      <c r="F5984" s="255"/>
    </row>
    <row r="5985" spans="1:6" ht="15" x14ac:dyDescent="0.25">
      <c r="A5985" s="253"/>
      <c r="B5985" s="254"/>
      <c r="C5985" s="10"/>
      <c r="D5985" s="255"/>
      <c r="F5985" s="255"/>
    </row>
    <row r="5986" spans="1:6" ht="15" x14ac:dyDescent="0.25">
      <c r="A5986" s="253"/>
      <c r="B5986" s="254"/>
      <c r="C5986" s="10"/>
      <c r="D5986" s="255"/>
      <c r="F5986" s="255"/>
    </row>
    <row r="5987" spans="1:6" ht="15" x14ac:dyDescent="0.25">
      <c r="A5987" s="253"/>
      <c r="B5987" s="254"/>
      <c r="C5987" s="10"/>
      <c r="D5987" s="255"/>
      <c r="F5987" s="255"/>
    </row>
    <row r="5988" spans="1:6" ht="15" x14ac:dyDescent="0.25">
      <c r="A5988" s="253"/>
      <c r="B5988" s="254"/>
      <c r="C5988" s="10"/>
      <c r="D5988" s="255"/>
      <c r="F5988" s="255"/>
    </row>
    <row r="5989" spans="1:6" ht="15" x14ac:dyDescent="0.25">
      <c r="A5989" s="253"/>
      <c r="B5989" s="254"/>
      <c r="C5989" s="10"/>
      <c r="D5989" s="255"/>
      <c r="F5989" s="255"/>
    </row>
    <row r="5990" spans="1:6" ht="15" x14ac:dyDescent="0.25">
      <c r="A5990" s="253"/>
      <c r="B5990" s="254"/>
      <c r="C5990" s="10"/>
      <c r="D5990" s="255"/>
      <c r="F5990" s="255"/>
    </row>
    <row r="5991" spans="1:6" ht="15" x14ac:dyDescent="0.25">
      <c r="A5991" s="253"/>
      <c r="B5991" s="254"/>
      <c r="C5991" s="10"/>
      <c r="D5991" s="255"/>
      <c r="F5991" s="255"/>
    </row>
    <row r="5992" spans="1:6" ht="15" x14ac:dyDescent="0.25">
      <c r="A5992" s="253"/>
      <c r="B5992" s="254"/>
      <c r="C5992" s="10"/>
      <c r="D5992" s="255"/>
      <c r="F5992" s="255"/>
    </row>
    <row r="5993" spans="1:6" ht="15" x14ac:dyDescent="0.25">
      <c r="A5993" s="253"/>
      <c r="B5993" s="254"/>
      <c r="C5993" s="10"/>
      <c r="D5993" s="255"/>
      <c r="F5993" s="255"/>
    </row>
    <row r="5994" spans="1:6" ht="15" x14ac:dyDescent="0.25">
      <c r="A5994" s="253"/>
      <c r="B5994" s="254"/>
      <c r="C5994" s="10"/>
      <c r="D5994" s="255"/>
      <c r="F5994" s="255"/>
    </row>
    <row r="5995" spans="1:6" ht="15" x14ac:dyDescent="0.25">
      <c r="A5995" s="253"/>
      <c r="B5995" s="254"/>
      <c r="C5995" s="10"/>
      <c r="D5995" s="255"/>
      <c r="F5995" s="255"/>
    </row>
    <row r="5996" spans="1:6" ht="15" x14ac:dyDescent="0.25">
      <c r="A5996" s="253"/>
      <c r="B5996" s="254"/>
      <c r="C5996" s="10"/>
      <c r="D5996" s="255"/>
      <c r="F5996" s="255"/>
    </row>
    <row r="5997" spans="1:6" ht="15" x14ac:dyDescent="0.25">
      <c r="A5997" s="253"/>
      <c r="B5997" s="254"/>
      <c r="C5997" s="10"/>
      <c r="D5997" s="255"/>
      <c r="F5997" s="255"/>
    </row>
    <row r="5998" spans="1:6" ht="15" x14ac:dyDescent="0.25">
      <c r="A5998" s="253"/>
      <c r="B5998" s="254"/>
      <c r="C5998" s="10"/>
      <c r="D5998" s="255"/>
      <c r="F5998" s="255"/>
    </row>
    <row r="5999" spans="1:6" ht="15" x14ac:dyDescent="0.25">
      <c r="A5999" s="253"/>
      <c r="B5999" s="254"/>
      <c r="C5999" s="10"/>
      <c r="D5999" s="255"/>
      <c r="F5999" s="255"/>
    </row>
    <row r="6000" spans="1:6" ht="15" x14ac:dyDescent="0.25">
      <c r="A6000" s="253"/>
      <c r="B6000" s="254"/>
      <c r="C6000" s="10"/>
      <c r="D6000" s="255"/>
      <c r="F6000" s="255"/>
    </row>
    <row r="6001" spans="1:6" ht="15" x14ac:dyDescent="0.25">
      <c r="A6001" s="253"/>
      <c r="B6001" s="254"/>
      <c r="C6001" s="10"/>
      <c r="D6001" s="255"/>
      <c r="F6001" s="255"/>
    </row>
    <row r="6002" spans="1:6" ht="15" x14ac:dyDescent="0.25">
      <c r="A6002" s="253"/>
      <c r="B6002" s="254"/>
      <c r="C6002" s="10"/>
      <c r="D6002" s="255"/>
      <c r="F6002" s="255"/>
    </row>
    <row r="6003" spans="1:6" ht="15" x14ac:dyDescent="0.25">
      <c r="A6003" s="253"/>
      <c r="B6003" s="254"/>
      <c r="C6003" s="10"/>
      <c r="D6003" s="255"/>
      <c r="F6003" s="255"/>
    </row>
    <row r="6004" spans="1:6" ht="15" x14ac:dyDescent="0.25">
      <c r="A6004" s="253"/>
      <c r="B6004" s="254"/>
      <c r="C6004" s="10"/>
      <c r="D6004" s="255"/>
      <c r="F6004" s="255"/>
    </row>
    <row r="6005" spans="1:6" ht="15" x14ac:dyDescent="0.25">
      <c r="A6005" s="253"/>
      <c r="B6005" s="254"/>
      <c r="C6005" s="10"/>
      <c r="D6005" s="255"/>
      <c r="F6005" s="255"/>
    </row>
    <row r="6006" spans="1:6" ht="15" x14ac:dyDescent="0.25">
      <c r="A6006" s="253"/>
      <c r="B6006" s="254"/>
      <c r="C6006" s="10"/>
      <c r="D6006" s="255"/>
      <c r="F6006" s="255"/>
    </row>
    <row r="6007" spans="1:6" ht="15" x14ac:dyDescent="0.25">
      <c r="A6007" s="253"/>
      <c r="B6007" s="254"/>
      <c r="C6007" s="10"/>
      <c r="D6007" s="255"/>
      <c r="F6007" s="255"/>
    </row>
    <row r="6008" spans="1:6" ht="15" x14ac:dyDescent="0.25">
      <c r="A6008" s="253"/>
      <c r="B6008" s="254"/>
      <c r="C6008" s="10"/>
      <c r="D6008" s="255"/>
      <c r="F6008" s="255"/>
    </row>
    <row r="6009" spans="1:6" ht="15" x14ac:dyDescent="0.25">
      <c r="A6009" s="253"/>
      <c r="B6009" s="254"/>
      <c r="C6009" s="10"/>
      <c r="D6009" s="255"/>
      <c r="F6009" s="255"/>
    </row>
    <row r="6010" spans="1:6" ht="15" x14ac:dyDescent="0.25">
      <c r="A6010" s="253"/>
      <c r="B6010" s="254"/>
      <c r="C6010" s="10"/>
      <c r="D6010" s="255"/>
      <c r="F6010" s="255"/>
    </row>
    <row r="6011" spans="1:6" ht="15" x14ac:dyDescent="0.25">
      <c r="A6011" s="253"/>
      <c r="B6011" s="254"/>
      <c r="C6011" s="10"/>
      <c r="D6011" s="255"/>
      <c r="F6011" s="255"/>
    </row>
    <row r="6012" spans="1:6" ht="15" x14ac:dyDescent="0.25">
      <c r="A6012" s="253"/>
      <c r="B6012" s="254"/>
      <c r="C6012" s="10"/>
      <c r="D6012" s="255"/>
      <c r="F6012" s="255"/>
    </row>
    <row r="6013" spans="1:6" ht="15" x14ac:dyDescent="0.25">
      <c r="A6013" s="253"/>
      <c r="B6013" s="254"/>
      <c r="C6013" s="10"/>
      <c r="D6013" s="255"/>
      <c r="F6013" s="255"/>
    </row>
    <row r="6014" spans="1:6" ht="15" x14ac:dyDescent="0.25">
      <c r="A6014" s="253"/>
      <c r="B6014" s="254"/>
      <c r="C6014" s="10"/>
      <c r="D6014" s="255"/>
      <c r="F6014" s="255"/>
    </row>
    <row r="6015" spans="1:6" ht="15" x14ac:dyDescent="0.25">
      <c r="A6015" s="253"/>
      <c r="B6015" s="254"/>
      <c r="C6015" s="10"/>
      <c r="D6015" s="255"/>
      <c r="F6015" s="255"/>
    </row>
    <row r="6016" spans="1:6" ht="15" x14ac:dyDescent="0.25">
      <c r="A6016" s="253"/>
      <c r="B6016" s="254"/>
      <c r="C6016" s="10"/>
      <c r="D6016" s="255"/>
      <c r="F6016" s="255"/>
    </row>
    <row r="6017" spans="1:6" ht="15" x14ac:dyDescent="0.25">
      <c r="A6017" s="253"/>
      <c r="B6017" s="254"/>
      <c r="C6017" s="10"/>
      <c r="D6017" s="255"/>
      <c r="F6017" s="255"/>
    </row>
    <row r="6018" spans="1:6" ht="15" x14ac:dyDescent="0.25">
      <c r="A6018" s="253"/>
      <c r="B6018" s="254"/>
      <c r="C6018" s="10"/>
      <c r="D6018" s="255"/>
      <c r="F6018" s="255"/>
    </row>
    <row r="6019" spans="1:6" ht="15" x14ac:dyDescent="0.25">
      <c r="A6019" s="253"/>
      <c r="B6019" s="254"/>
      <c r="C6019" s="10"/>
      <c r="D6019" s="255"/>
      <c r="F6019" s="255"/>
    </row>
    <row r="6020" spans="1:6" ht="15" x14ac:dyDescent="0.25">
      <c r="A6020" s="253"/>
      <c r="B6020" s="254"/>
      <c r="C6020" s="10"/>
      <c r="D6020" s="255"/>
      <c r="F6020" s="255"/>
    </row>
    <row r="6021" spans="1:6" ht="15" x14ac:dyDescent="0.25">
      <c r="A6021" s="253"/>
      <c r="B6021" s="254"/>
      <c r="C6021" s="10"/>
      <c r="D6021" s="255"/>
      <c r="F6021" s="255"/>
    </row>
    <row r="6022" spans="1:6" ht="15" x14ac:dyDescent="0.25">
      <c r="A6022" s="253"/>
      <c r="B6022" s="254"/>
      <c r="C6022" s="10"/>
      <c r="D6022" s="255"/>
      <c r="F6022" s="255"/>
    </row>
    <row r="6023" spans="1:6" ht="15" x14ac:dyDescent="0.25">
      <c r="A6023" s="253"/>
      <c r="B6023" s="254"/>
      <c r="C6023" s="10"/>
      <c r="D6023" s="255"/>
      <c r="F6023" s="255"/>
    </row>
    <row r="6024" spans="1:6" ht="15" x14ac:dyDescent="0.25">
      <c r="A6024" s="253"/>
      <c r="B6024" s="254"/>
      <c r="C6024" s="10"/>
      <c r="D6024" s="255"/>
      <c r="F6024" s="255"/>
    </row>
    <row r="6025" spans="1:6" ht="15" x14ac:dyDescent="0.25">
      <c r="A6025" s="253"/>
      <c r="B6025" s="254"/>
      <c r="C6025" s="10"/>
      <c r="D6025" s="255"/>
      <c r="F6025" s="255"/>
    </row>
    <row r="6026" spans="1:6" ht="15" x14ac:dyDescent="0.25">
      <c r="A6026" s="253"/>
      <c r="B6026" s="254"/>
      <c r="C6026" s="10"/>
      <c r="D6026" s="255"/>
      <c r="F6026" s="255"/>
    </row>
    <row r="6027" spans="1:6" ht="15" x14ac:dyDescent="0.25">
      <c r="A6027" s="253"/>
      <c r="B6027" s="254"/>
      <c r="C6027" s="10"/>
      <c r="D6027" s="255"/>
      <c r="F6027" s="255"/>
    </row>
    <row r="6028" spans="1:6" ht="15" x14ac:dyDescent="0.25">
      <c r="A6028" s="253"/>
      <c r="B6028" s="254"/>
      <c r="C6028" s="10"/>
      <c r="D6028" s="255"/>
      <c r="F6028" s="255"/>
    </row>
    <row r="6029" spans="1:6" ht="15" x14ac:dyDescent="0.25">
      <c r="A6029" s="253"/>
      <c r="B6029" s="254"/>
      <c r="C6029" s="10"/>
      <c r="D6029" s="255"/>
      <c r="F6029" s="255"/>
    </row>
    <row r="6030" spans="1:6" ht="15" x14ac:dyDescent="0.25">
      <c r="A6030" s="253"/>
      <c r="B6030" s="254"/>
      <c r="C6030" s="10"/>
      <c r="D6030" s="255"/>
      <c r="F6030" s="255"/>
    </row>
    <row r="6031" spans="1:6" ht="15" x14ac:dyDescent="0.25">
      <c r="A6031" s="253"/>
      <c r="B6031" s="254"/>
      <c r="C6031" s="10"/>
      <c r="D6031" s="255"/>
      <c r="F6031" s="255"/>
    </row>
    <row r="6032" spans="1:6" ht="15" x14ac:dyDescent="0.25">
      <c r="A6032" s="253"/>
      <c r="B6032" s="254"/>
      <c r="C6032" s="10"/>
      <c r="D6032" s="255"/>
      <c r="F6032" s="255"/>
    </row>
    <row r="6033" spans="1:6" ht="15" x14ac:dyDescent="0.25">
      <c r="A6033" s="253"/>
      <c r="B6033" s="254"/>
      <c r="C6033" s="10"/>
      <c r="D6033" s="255"/>
      <c r="F6033" s="255"/>
    </row>
    <row r="6034" spans="1:6" ht="15" x14ac:dyDescent="0.25">
      <c r="A6034" s="253"/>
      <c r="B6034" s="254"/>
      <c r="C6034" s="10"/>
      <c r="D6034" s="255"/>
      <c r="F6034" s="255"/>
    </row>
    <row r="6035" spans="1:6" ht="15" x14ac:dyDescent="0.25">
      <c r="A6035" s="253"/>
      <c r="B6035" s="254"/>
      <c r="C6035" s="10"/>
      <c r="D6035" s="255"/>
      <c r="F6035" s="255"/>
    </row>
    <row r="6036" spans="1:6" ht="15" x14ac:dyDescent="0.25">
      <c r="A6036" s="253"/>
      <c r="B6036" s="254"/>
      <c r="C6036" s="10"/>
      <c r="D6036" s="255"/>
      <c r="F6036" s="255"/>
    </row>
    <row r="6037" spans="1:6" ht="15" x14ac:dyDescent="0.25">
      <c r="A6037" s="253"/>
      <c r="B6037" s="254"/>
      <c r="C6037" s="10"/>
      <c r="D6037" s="255"/>
      <c r="F6037" s="255"/>
    </row>
    <row r="6038" spans="1:6" ht="15" x14ac:dyDescent="0.25">
      <c r="A6038" s="253"/>
      <c r="B6038" s="254"/>
      <c r="C6038" s="10"/>
      <c r="D6038" s="255"/>
      <c r="F6038" s="255"/>
    </row>
    <row r="6039" spans="1:6" ht="15" x14ac:dyDescent="0.25">
      <c r="A6039" s="253"/>
      <c r="B6039" s="254"/>
      <c r="C6039" s="10"/>
      <c r="D6039" s="255"/>
      <c r="F6039" s="255"/>
    </row>
    <row r="6040" spans="1:6" ht="15" x14ac:dyDescent="0.25">
      <c r="A6040" s="253"/>
      <c r="B6040" s="254"/>
      <c r="C6040" s="10"/>
      <c r="D6040" s="255"/>
      <c r="F6040" s="255"/>
    </row>
    <row r="6041" spans="1:6" ht="15" x14ac:dyDescent="0.25">
      <c r="A6041" s="253"/>
      <c r="B6041" s="254"/>
      <c r="C6041" s="10"/>
      <c r="D6041" s="255"/>
      <c r="F6041" s="255"/>
    </row>
    <row r="6042" spans="1:6" ht="15" x14ac:dyDescent="0.25">
      <c r="A6042" s="253"/>
      <c r="B6042" s="254"/>
      <c r="C6042" s="10"/>
      <c r="D6042" s="255"/>
      <c r="F6042" s="255"/>
    </row>
    <row r="6043" spans="1:6" ht="15" x14ac:dyDescent="0.25">
      <c r="A6043" s="253"/>
      <c r="B6043" s="254"/>
      <c r="C6043" s="10"/>
      <c r="D6043" s="255"/>
      <c r="F6043" s="255"/>
    </row>
    <row r="6044" spans="1:6" ht="15" x14ac:dyDescent="0.25">
      <c r="A6044" s="253"/>
      <c r="B6044" s="254"/>
      <c r="C6044" s="10"/>
      <c r="D6044" s="255"/>
      <c r="F6044" s="255"/>
    </row>
    <row r="6045" spans="1:6" ht="15" x14ac:dyDescent="0.25">
      <c r="A6045" s="253"/>
      <c r="B6045" s="254"/>
      <c r="C6045" s="10"/>
      <c r="D6045" s="255"/>
      <c r="F6045" s="255"/>
    </row>
    <row r="6046" spans="1:6" ht="15" x14ac:dyDescent="0.25">
      <c r="A6046" s="253"/>
      <c r="B6046" s="254"/>
      <c r="C6046" s="10"/>
      <c r="D6046" s="255"/>
      <c r="F6046" s="255"/>
    </row>
    <row r="6047" spans="1:6" ht="15" x14ac:dyDescent="0.25">
      <c r="A6047" s="253"/>
      <c r="B6047" s="254"/>
      <c r="C6047" s="10"/>
      <c r="D6047" s="255"/>
      <c r="F6047" s="255"/>
    </row>
    <row r="6048" spans="1:6" ht="15" x14ac:dyDescent="0.25">
      <c r="A6048" s="253"/>
      <c r="B6048" s="254"/>
      <c r="C6048" s="10"/>
      <c r="D6048" s="255"/>
      <c r="F6048" s="255"/>
    </row>
    <row r="6049" spans="1:6" ht="15" x14ac:dyDescent="0.25">
      <c r="A6049" s="253"/>
      <c r="B6049" s="254"/>
      <c r="C6049" s="10"/>
      <c r="D6049" s="255"/>
      <c r="F6049" s="255"/>
    </row>
    <row r="6050" spans="1:6" ht="15" x14ac:dyDescent="0.25">
      <c r="A6050" s="253"/>
      <c r="B6050" s="254"/>
      <c r="C6050" s="10"/>
      <c r="D6050" s="255"/>
      <c r="F6050" s="255"/>
    </row>
    <row r="6051" spans="1:6" ht="15" x14ac:dyDescent="0.25">
      <c r="A6051" s="253"/>
      <c r="B6051" s="254"/>
      <c r="C6051" s="10"/>
      <c r="D6051" s="255"/>
      <c r="F6051" s="255"/>
    </row>
    <row r="6052" spans="1:6" ht="15" x14ac:dyDescent="0.25">
      <c r="A6052" s="253"/>
      <c r="B6052" s="254"/>
      <c r="C6052" s="10"/>
      <c r="D6052" s="255"/>
      <c r="F6052" s="255"/>
    </row>
    <row r="6053" spans="1:6" ht="15" x14ac:dyDescent="0.25">
      <c r="A6053" s="253"/>
      <c r="B6053" s="254"/>
      <c r="C6053" s="10"/>
      <c r="D6053" s="255"/>
      <c r="F6053" s="255"/>
    </row>
    <row r="6054" spans="1:6" ht="15" x14ac:dyDescent="0.25">
      <c r="A6054" s="253"/>
      <c r="B6054" s="254"/>
      <c r="C6054" s="10"/>
      <c r="D6054" s="255"/>
      <c r="F6054" s="255"/>
    </row>
    <row r="6055" spans="1:6" ht="15" x14ac:dyDescent="0.25">
      <c r="A6055" s="253"/>
      <c r="B6055" s="254"/>
      <c r="C6055" s="10"/>
      <c r="D6055" s="255"/>
      <c r="F6055" s="255"/>
    </row>
    <row r="6056" spans="1:6" ht="15" x14ac:dyDescent="0.25">
      <c r="A6056" s="253"/>
      <c r="B6056" s="254"/>
      <c r="C6056" s="10"/>
      <c r="D6056" s="255"/>
      <c r="F6056" s="255"/>
    </row>
    <row r="6057" spans="1:6" ht="15" x14ac:dyDescent="0.25">
      <c r="A6057" s="253"/>
      <c r="B6057" s="254"/>
      <c r="C6057" s="10"/>
      <c r="D6057" s="255"/>
      <c r="F6057" s="255"/>
    </row>
    <row r="6058" spans="1:6" ht="15" x14ac:dyDescent="0.25">
      <c r="A6058" s="253"/>
      <c r="B6058" s="254"/>
      <c r="C6058" s="10"/>
      <c r="D6058" s="255"/>
      <c r="F6058" s="255"/>
    </row>
    <row r="6059" spans="1:6" ht="15" x14ac:dyDescent="0.25">
      <c r="A6059" s="253"/>
      <c r="B6059" s="254"/>
      <c r="C6059" s="10"/>
      <c r="D6059" s="255"/>
      <c r="F6059" s="255"/>
    </row>
    <row r="6060" spans="1:6" ht="15" x14ac:dyDescent="0.25">
      <c r="A6060" s="253"/>
      <c r="B6060" s="254"/>
      <c r="C6060" s="10"/>
      <c r="D6060" s="255"/>
      <c r="F6060" s="255"/>
    </row>
    <row r="6061" spans="1:6" ht="15" x14ac:dyDescent="0.25">
      <c r="A6061" s="253"/>
      <c r="B6061" s="254"/>
      <c r="C6061" s="10"/>
      <c r="D6061" s="255"/>
      <c r="F6061" s="255"/>
    </row>
    <row r="6062" spans="1:6" ht="15" x14ac:dyDescent="0.25">
      <c r="A6062" s="253"/>
      <c r="B6062" s="254"/>
      <c r="C6062" s="10"/>
      <c r="D6062" s="255"/>
      <c r="F6062" s="255"/>
    </row>
    <row r="6063" spans="1:6" ht="15" x14ac:dyDescent="0.25">
      <c r="A6063" s="253"/>
      <c r="B6063" s="254"/>
      <c r="C6063" s="10"/>
      <c r="D6063" s="255"/>
      <c r="F6063" s="255"/>
    </row>
    <row r="6064" spans="1:6" ht="15" x14ac:dyDescent="0.25">
      <c r="A6064" s="253"/>
      <c r="B6064" s="254"/>
      <c r="C6064" s="10"/>
      <c r="D6064" s="255"/>
      <c r="F6064" s="255"/>
    </row>
    <row r="6065" spans="1:6" ht="15" x14ac:dyDescent="0.25">
      <c r="A6065" s="253"/>
      <c r="B6065" s="254"/>
      <c r="C6065" s="10"/>
      <c r="D6065" s="255"/>
      <c r="F6065" s="255"/>
    </row>
    <row r="6066" spans="1:6" ht="15" x14ac:dyDescent="0.25">
      <c r="A6066" s="253"/>
      <c r="B6066" s="254"/>
      <c r="C6066" s="10"/>
      <c r="D6066" s="255"/>
      <c r="F6066" s="255"/>
    </row>
    <row r="6067" spans="1:6" ht="15" x14ac:dyDescent="0.25">
      <c r="A6067" s="253"/>
      <c r="B6067" s="254"/>
      <c r="C6067" s="10"/>
      <c r="D6067" s="255"/>
      <c r="F6067" s="255"/>
    </row>
    <row r="6068" spans="1:6" ht="15" x14ac:dyDescent="0.25">
      <c r="A6068" s="253"/>
      <c r="B6068" s="254"/>
      <c r="C6068" s="10"/>
      <c r="D6068" s="255"/>
      <c r="F6068" s="255"/>
    </row>
    <row r="6069" spans="1:6" ht="15" x14ac:dyDescent="0.25">
      <c r="A6069" s="253"/>
      <c r="B6069" s="254"/>
      <c r="C6069" s="10"/>
      <c r="D6069" s="255"/>
      <c r="F6069" s="255"/>
    </row>
    <row r="6070" spans="1:6" ht="15" x14ac:dyDescent="0.25">
      <c r="A6070" s="253"/>
      <c r="B6070" s="254"/>
      <c r="C6070" s="10"/>
      <c r="D6070" s="255"/>
      <c r="F6070" s="255"/>
    </row>
    <row r="6071" spans="1:6" ht="15" x14ac:dyDescent="0.25">
      <c r="A6071" s="253"/>
      <c r="B6071" s="254"/>
      <c r="C6071" s="10"/>
      <c r="D6071" s="255"/>
      <c r="F6071" s="255"/>
    </row>
    <row r="6072" spans="1:6" ht="15" x14ac:dyDescent="0.25">
      <c r="A6072" s="253"/>
      <c r="B6072" s="254"/>
      <c r="C6072" s="10"/>
      <c r="D6072" s="255"/>
      <c r="F6072" s="255"/>
    </row>
    <row r="6073" spans="1:6" ht="15" x14ac:dyDescent="0.25">
      <c r="A6073" s="253"/>
      <c r="B6073" s="254"/>
      <c r="C6073" s="10"/>
      <c r="D6073" s="255"/>
      <c r="F6073" s="255"/>
    </row>
    <row r="6074" spans="1:6" ht="15" x14ac:dyDescent="0.25">
      <c r="A6074" s="253"/>
      <c r="B6074" s="254"/>
      <c r="C6074" s="10"/>
      <c r="D6074" s="255"/>
      <c r="F6074" s="255"/>
    </row>
    <row r="6075" spans="1:6" ht="15" x14ac:dyDescent="0.25">
      <c r="A6075" s="253"/>
      <c r="B6075" s="254"/>
      <c r="C6075" s="10"/>
      <c r="D6075" s="255"/>
      <c r="F6075" s="255"/>
    </row>
    <row r="6076" spans="1:6" ht="15" x14ac:dyDescent="0.25">
      <c r="A6076" s="253"/>
      <c r="B6076" s="254"/>
      <c r="C6076" s="10"/>
      <c r="D6076" s="255"/>
      <c r="F6076" s="255"/>
    </row>
    <row r="6077" spans="1:6" ht="15" x14ac:dyDescent="0.25">
      <c r="A6077" s="253"/>
      <c r="B6077" s="254"/>
      <c r="C6077" s="10"/>
      <c r="D6077" s="255"/>
      <c r="F6077" s="255"/>
    </row>
    <row r="6078" spans="1:6" ht="15" x14ac:dyDescent="0.25">
      <c r="A6078" s="253"/>
      <c r="B6078" s="254"/>
      <c r="C6078" s="10"/>
      <c r="D6078" s="255"/>
      <c r="F6078" s="255"/>
    </row>
    <row r="6079" spans="1:6" ht="15" x14ac:dyDescent="0.25">
      <c r="A6079" s="253"/>
      <c r="B6079" s="254"/>
      <c r="C6079" s="10"/>
      <c r="D6079" s="255"/>
      <c r="F6079" s="255"/>
    </row>
    <row r="6080" spans="1:6" ht="15" x14ac:dyDescent="0.25">
      <c r="A6080" s="253"/>
      <c r="B6080" s="254"/>
      <c r="C6080" s="10"/>
      <c r="D6080" s="255"/>
      <c r="F6080" s="255"/>
    </row>
    <row r="6081" spans="1:6" ht="15" x14ac:dyDescent="0.25">
      <c r="A6081" s="253"/>
      <c r="B6081" s="254"/>
      <c r="C6081" s="10"/>
      <c r="D6081" s="255"/>
      <c r="F6081" s="255"/>
    </row>
    <row r="6082" spans="1:6" ht="15" x14ac:dyDescent="0.25">
      <c r="A6082" s="253"/>
      <c r="B6082" s="254"/>
      <c r="C6082" s="10"/>
      <c r="D6082" s="255"/>
      <c r="F6082" s="255"/>
    </row>
    <row r="6083" spans="1:6" ht="15" x14ac:dyDescent="0.25">
      <c r="A6083" s="253"/>
      <c r="B6083" s="254"/>
      <c r="C6083" s="10"/>
      <c r="D6083" s="255"/>
      <c r="F6083" s="255"/>
    </row>
    <row r="6084" spans="1:6" ht="15" x14ac:dyDescent="0.25">
      <c r="A6084" s="253"/>
      <c r="B6084" s="254"/>
      <c r="C6084" s="10"/>
      <c r="D6084" s="255"/>
      <c r="F6084" s="255"/>
    </row>
    <row r="6085" spans="1:6" ht="15" x14ac:dyDescent="0.25">
      <c r="A6085" s="253"/>
      <c r="B6085" s="254"/>
      <c r="C6085" s="10"/>
      <c r="D6085" s="255"/>
      <c r="F6085" s="255"/>
    </row>
    <row r="6086" spans="1:6" ht="15" x14ac:dyDescent="0.25">
      <c r="A6086" s="253"/>
      <c r="B6086" s="254"/>
      <c r="C6086" s="10"/>
      <c r="D6086" s="255"/>
      <c r="F6086" s="255"/>
    </row>
    <row r="6087" spans="1:6" ht="15" x14ac:dyDescent="0.25">
      <c r="A6087" s="253"/>
      <c r="B6087" s="254"/>
      <c r="C6087" s="10"/>
      <c r="D6087" s="255"/>
      <c r="F6087" s="255"/>
    </row>
    <row r="6088" spans="1:6" ht="15" x14ac:dyDescent="0.25">
      <c r="A6088" s="253"/>
      <c r="B6088" s="254"/>
      <c r="C6088" s="10"/>
      <c r="D6088" s="255"/>
      <c r="F6088" s="255"/>
    </row>
    <row r="6089" spans="1:6" ht="15" x14ac:dyDescent="0.25">
      <c r="A6089" s="253"/>
      <c r="B6089" s="254"/>
      <c r="C6089" s="10"/>
      <c r="D6089" s="255"/>
      <c r="F6089" s="255"/>
    </row>
    <row r="6090" spans="1:6" ht="15" x14ac:dyDescent="0.25">
      <c r="A6090" s="253"/>
      <c r="B6090" s="254"/>
      <c r="C6090" s="10"/>
      <c r="D6090" s="255"/>
      <c r="F6090" s="255"/>
    </row>
    <row r="6091" spans="1:6" ht="15" x14ac:dyDescent="0.25">
      <c r="A6091" s="253"/>
      <c r="B6091" s="254"/>
      <c r="C6091" s="10"/>
      <c r="D6091" s="255"/>
      <c r="F6091" s="255"/>
    </row>
    <row r="6092" spans="1:6" ht="15" x14ac:dyDescent="0.25">
      <c r="A6092" s="253"/>
      <c r="B6092" s="254"/>
      <c r="C6092" s="10"/>
      <c r="D6092" s="255"/>
      <c r="F6092" s="255"/>
    </row>
    <row r="6093" spans="1:6" ht="15" x14ac:dyDescent="0.25">
      <c r="A6093" s="253"/>
      <c r="B6093" s="254"/>
      <c r="C6093" s="10"/>
      <c r="D6093" s="255"/>
      <c r="F6093" s="255"/>
    </row>
    <row r="6094" spans="1:6" ht="15" x14ac:dyDescent="0.25">
      <c r="A6094" s="253"/>
      <c r="B6094" s="254"/>
      <c r="C6094" s="10"/>
      <c r="D6094" s="255"/>
      <c r="F6094" s="255"/>
    </row>
    <row r="6095" spans="1:6" ht="15" x14ac:dyDescent="0.25">
      <c r="A6095" s="253"/>
      <c r="B6095" s="254"/>
      <c r="C6095" s="10"/>
      <c r="D6095" s="255"/>
      <c r="F6095" s="255"/>
    </row>
    <row r="6096" spans="1:6" ht="15" x14ac:dyDescent="0.25">
      <c r="A6096" s="253"/>
      <c r="B6096" s="254"/>
      <c r="C6096" s="10"/>
      <c r="D6096" s="255"/>
      <c r="F6096" s="255"/>
    </row>
    <row r="6097" spans="1:6" ht="15" x14ac:dyDescent="0.25">
      <c r="A6097" s="253"/>
      <c r="B6097" s="254"/>
      <c r="C6097" s="10"/>
      <c r="D6097" s="255"/>
      <c r="F6097" s="255"/>
    </row>
    <row r="6098" spans="1:6" ht="15" x14ac:dyDescent="0.25">
      <c r="A6098" s="253"/>
      <c r="B6098" s="254"/>
      <c r="C6098" s="10"/>
      <c r="D6098" s="255"/>
      <c r="F6098" s="255"/>
    </row>
    <row r="6099" spans="1:6" ht="15" x14ac:dyDescent="0.25">
      <c r="A6099" s="253"/>
      <c r="B6099" s="254"/>
      <c r="C6099" s="10"/>
      <c r="D6099" s="255"/>
      <c r="F6099" s="255"/>
    </row>
    <row r="6100" spans="1:6" ht="15" x14ac:dyDescent="0.25">
      <c r="A6100" s="253"/>
      <c r="B6100" s="254"/>
      <c r="C6100" s="10"/>
      <c r="D6100" s="255"/>
      <c r="F6100" s="255"/>
    </row>
    <row r="6101" spans="1:6" ht="15" x14ac:dyDescent="0.25">
      <c r="A6101" s="253"/>
      <c r="B6101" s="254"/>
      <c r="C6101" s="10"/>
      <c r="D6101" s="255"/>
      <c r="F6101" s="255"/>
    </row>
    <row r="6102" spans="1:6" ht="15" x14ac:dyDescent="0.25">
      <c r="A6102" s="253"/>
      <c r="B6102" s="254"/>
      <c r="C6102" s="10"/>
      <c r="D6102" s="255"/>
      <c r="F6102" s="255"/>
    </row>
    <row r="6103" spans="1:6" ht="15" x14ac:dyDescent="0.25">
      <c r="A6103" s="253"/>
      <c r="B6103" s="254"/>
      <c r="C6103" s="10"/>
      <c r="D6103" s="255"/>
      <c r="F6103" s="255"/>
    </row>
    <row r="6104" spans="1:6" ht="15" x14ac:dyDescent="0.25">
      <c r="A6104" s="253"/>
      <c r="B6104" s="254"/>
      <c r="C6104" s="10"/>
      <c r="D6104" s="255"/>
      <c r="F6104" s="255"/>
    </row>
    <row r="6105" spans="1:6" ht="15" x14ac:dyDescent="0.25">
      <c r="A6105" s="253"/>
      <c r="B6105" s="254"/>
      <c r="C6105" s="10"/>
      <c r="D6105" s="255"/>
      <c r="F6105" s="255"/>
    </row>
    <row r="6106" spans="1:6" ht="15" x14ac:dyDescent="0.25">
      <c r="A6106" s="253"/>
      <c r="B6106" s="254"/>
      <c r="C6106" s="10"/>
      <c r="D6106" s="255"/>
      <c r="F6106" s="255"/>
    </row>
    <row r="6107" spans="1:6" ht="15" x14ac:dyDescent="0.25">
      <c r="A6107" s="253"/>
      <c r="B6107" s="254"/>
      <c r="C6107" s="10"/>
      <c r="D6107" s="255"/>
      <c r="F6107" s="255"/>
    </row>
    <row r="6108" spans="1:6" ht="15" x14ac:dyDescent="0.25">
      <c r="A6108" s="253"/>
      <c r="B6108" s="254"/>
      <c r="C6108" s="10"/>
      <c r="D6108" s="255"/>
      <c r="F6108" s="255"/>
    </row>
    <row r="6109" spans="1:6" ht="15" x14ac:dyDescent="0.25">
      <c r="A6109" s="253"/>
      <c r="B6109" s="254"/>
      <c r="C6109" s="10"/>
      <c r="D6109" s="255"/>
      <c r="F6109" s="255"/>
    </row>
    <row r="6110" spans="1:6" ht="15" x14ac:dyDescent="0.25">
      <c r="A6110" s="253"/>
      <c r="B6110" s="254"/>
      <c r="C6110" s="10"/>
      <c r="D6110" s="255"/>
      <c r="F6110" s="255"/>
    </row>
    <row r="6111" spans="1:6" ht="15" x14ac:dyDescent="0.25">
      <c r="A6111" s="253"/>
      <c r="B6111" s="254"/>
      <c r="C6111" s="10"/>
      <c r="D6111" s="255"/>
      <c r="F6111" s="255"/>
    </row>
    <row r="6112" spans="1:6" ht="15" x14ac:dyDescent="0.25">
      <c r="A6112" s="253"/>
      <c r="B6112" s="254"/>
      <c r="C6112" s="10"/>
      <c r="D6112" s="255"/>
      <c r="F6112" s="255"/>
    </row>
    <row r="6113" spans="1:6" ht="15" x14ac:dyDescent="0.25">
      <c r="A6113" s="253"/>
      <c r="B6113" s="254"/>
      <c r="C6113" s="10"/>
      <c r="D6113" s="255"/>
      <c r="F6113" s="255"/>
    </row>
    <row r="6114" spans="1:6" ht="15" x14ac:dyDescent="0.25">
      <c r="A6114" s="253"/>
      <c r="B6114" s="254"/>
      <c r="C6114" s="10"/>
      <c r="D6114" s="255"/>
      <c r="F6114" s="255"/>
    </row>
    <row r="6115" spans="1:6" ht="15" x14ac:dyDescent="0.25">
      <c r="A6115" s="253"/>
      <c r="B6115" s="254"/>
      <c r="C6115" s="10"/>
      <c r="D6115" s="255"/>
      <c r="F6115" s="255"/>
    </row>
    <row r="6116" spans="1:6" ht="15" x14ac:dyDescent="0.25">
      <c r="A6116" s="253"/>
      <c r="B6116" s="254"/>
      <c r="C6116" s="10"/>
      <c r="D6116" s="255"/>
      <c r="F6116" s="255"/>
    </row>
    <row r="6117" spans="1:6" ht="15" x14ac:dyDescent="0.25">
      <c r="A6117" s="253"/>
      <c r="B6117" s="254"/>
      <c r="C6117" s="10"/>
      <c r="D6117" s="255"/>
      <c r="F6117" s="255"/>
    </row>
    <row r="6118" spans="1:6" ht="15" x14ac:dyDescent="0.25">
      <c r="A6118" s="253"/>
      <c r="B6118" s="254"/>
      <c r="C6118" s="10"/>
      <c r="D6118" s="255"/>
      <c r="F6118" s="255"/>
    </row>
    <row r="6119" spans="1:6" ht="15" x14ac:dyDescent="0.25">
      <c r="A6119" s="253"/>
      <c r="B6119" s="254"/>
      <c r="C6119" s="10"/>
      <c r="D6119" s="255"/>
      <c r="F6119" s="255"/>
    </row>
    <row r="6120" spans="1:6" ht="15" x14ac:dyDescent="0.25">
      <c r="A6120" s="253"/>
      <c r="B6120" s="254"/>
      <c r="C6120" s="10"/>
      <c r="D6120" s="255"/>
      <c r="F6120" s="255"/>
    </row>
    <row r="6121" spans="1:6" ht="15" x14ac:dyDescent="0.25">
      <c r="A6121" s="253"/>
      <c r="B6121" s="254"/>
      <c r="C6121" s="10"/>
      <c r="D6121" s="255"/>
      <c r="F6121" s="255"/>
    </row>
    <row r="6122" spans="1:6" ht="15" x14ac:dyDescent="0.25">
      <c r="A6122" s="253"/>
      <c r="B6122" s="254"/>
      <c r="C6122" s="10"/>
      <c r="D6122" s="255"/>
      <c r="F6122" s="255"/>
    </row>
    <row r="6123" spans="1:6" ht="15" x14ac:dyDescent="0.25">
      <c r="A6123" s="253"/>
      <c r="B6123" s="254"/>
      <c r="C6123" s="10"/>
      <c r="D6123" s="255"/>
      <c r="F6123" s="255"/>
    </row>
    <row r="6124" spans="1:6" ht="15" x14ac:dyDescent="0.25">
      <c r="A6124" s="253"/>
      <c r="B6124" s="254"/>
      <c r="C6124" s="10"/>
      <c r="D6124" s="255"/>
      <c r="F6124" s="255"/>
    </row>
    <row r="6125" spans="1:6" ht="15" x14ac:dyDescent="0.25">
      <c r="A6125" s="253"/>
      <c r="B6125" s="254"/>
      <c r="C6125" s="10"/>
      <c r="D6125" s="255"/>
      <c r="F6125" s="255"/>
    </row>
    <row r="6126" spans="1:6" ht="15" x14ac:dyDescent="0.25">
      <c r="A6126" s="253"/>
      <c r="B6126" s="254"/>
      <c r="C6126" s="10"/>
      <c r="D6126" s="255"/>
      <c r="F6126" s="255"/>
    </row>
    <row r="6127" spans="1:6" ht="15" x14ac:dyDescent="0.25">
      <c r="A6127" s="253"/>
      <c r="B6127" s="254"/>
      <c r="C6127" s="10"/>
      <c r="D6127" s="255"/>
      <c r="F6127" s="255"/>
    </row>
    <row r="6128" spans="1:6" ht="15" x14ac:dyDescent="0.25">
      <c r="A6128" s="253"/>
      <c r="B6128" s="254"/>
      <c r="C6128" s="10"/>
      <c r="D6128" s="255"/>
      <c r="F6128" s="255"/>
    </row>
    <row r="6129" spans="1:6" ht="15" x14ac:dyDescent="0.25">
      <c r="A6129" s="253"/>
      <c r="B6129" s="254"/>
      <c r="C6129" s="10"/>
      <c r="D6129" s="255"/>
      <c r="F6129" s="255"/>
    </row>
    <row r="6130" spans="1:6" ht="15" x14ac:dyDescent="0.25">
      <c r="A6130" s="253"/>
      <c r="B6130" s="254"/>
      <c r="C6130" s="10"/>
      <c r="D6130" s="255"/>
      <c r="F6130" s="255"/>
    </row>
    <row r="6131" spans="1:6" ht="15" x14ac:dyDescent="0.25">
      <c r="A6131" s="253"/>
      <c r="B6131" s="254"/>
      <c r="C6131" s="10"/>
      <c r="D6131" s="255"/>
      <c r="F6131" s="255"/>
    </row>
    <row r="6132" spans="1:6" ht="15" x14ac:dyDescent="0.25">
      <c r="A6132" s="253"/>
      <c r="B6132" s="254"/>
      <c r="C6132" s="10"/>
      <c r="D6132" s="255"/>
      <c r="F6132" s="255"/>
    </row>
    <row r="6133" spans="1:6" ht="15" x14ac:dyDescent="0.25">
      <c r="A6133" s="253"/>
      <c r="B6133" s="254"/>
      <c r="C6133" s="10"/>
      <c r="D6133" s="255"/>
      <c r="F6133" s="255"/>
    </row>
    <row r="6134" spans="1:6" ht="15" x14ac:dyDescent="0.25">
      <c r="A6134" s="253"/>
      <c r="B6134" s="254"/>
      <c r="C6134" s="10"/>
      <c r="D6134" s="255"/>
      <c r="F6134" s="255"/>
    </row>
    <row r="6135" spans="1:6" ht="15" x14ac:dyDescent="0.25">
      <c r="A6135" s="253"/>
      <c r="B6135" s="254"/>
      <c r="C6135" s="10"/>
      <c r="D6135" s="255"/>
      <c r="F6135" s="255"/>
    </row>
    <row r="6136" spans="1:6" ht="15" x14ac:dyDescent="0.25">
      <c r="A6136" s="253"/>
      <c r="B6136" s="254"/>
      <c r="C6136" s="10"/>
      <c r="D6136" s="255"/>
      <c r="F6136" s="255"/>
    </row>
    <row r="6137" spans="1:6" ht="15" x14ac:dyDescent="0.25">
      <c r="A6137" s="253"/>
      <c r="B6137" s="254"/>
      <c r="C6137" s="10"/>
      <c r="D6137" s="255"/>
      <c r="F6137" s="255"/>
    </row>
    <row r="6138" spans="1:6" ht="15" x14ac:dyDescent="0.25">
      <c r="A6138" s="253"/>
      <c r="B6138" s="254"/>
      <c r="C6138" s="10"/>
      <c r="D6138" s="255"/>
      <c r="F6138" s="255"/>
    </row>
    <row r="6139" spans="1:6" ht="15" x14ac:dyDescent="0.25">
      <c r="A6139" s="253"/>
      <c r="B6139" s="254"/>
      <c r="C6139" s="10"/>
      <c r="D6139" s="255"/>
      <c r="F6139" s="255"/>
    </row>
    <row r="6140" spans="1:6" ht="15" x14ac:dyDescent="0.25">
      <c r="A6140" s="253"/>
      <c r="B6140" s="254"/>
      <c r="C6140" s="10"/>
      <c r="D6140" s="255"/>
      <c r="F6140" s="255"/>
    </row>
    <row r="6141" spans="1:6" ht="15" x14ac:dyDescent="0.25">
      <c r="A6141" s="253"/>
      <c r="B6141" s="254"/>
      <c r="C6141" s="10"/>
      <c r="D6141" s="255"/>
      <c r="F6141" s="255"/>
    </row>
    <row r="6142" spans="1:6" ht="15" x14ac:dyDescent="0.25">
      <c r="A6142" s="253"/>
      <c r="B6142" s="254"/>
      <c r="C6142" s="10"/>
      <c r="D6142" s="255"/>
      <c r="F6142" s="255"/>
    </row>
    <row r="6143" spans="1:6" ht="15" x14ac:dyDescent="0.25">
      <c r="A6143" s="253"/>
      <c r="B6143" s="254"/>
      <c r="C6143" s="10"/>
      <c r="D6143" s="255"/>
      <c r="F6143" s="255"/>
    </row>
    <row r="6144" spans="1:6" ht="15" x14ac:dyDescent="0.25">
      <c r="A6144" s="253"/>
      <c r="B6144" s="254"/>
      <c r="C6144" s="10"/>
      <c r="D6144" s="255"/>
      <c r="F6144" s="255"/>
    </row>
    <row r="6145" spans="1:6" ht="15" x14ac:dyDescent="0.25">
      <c r="A6145" s="253"/>
      <c r="B6145" s="254"/>
      <c r="C6145" s="10"/>
      <c r="D6145" s="255"/>
      <c r="F6145" s="255"/>
    </row>
    <row r="6146" spans="1:6" ht="15" x14ac:dyDescent="0.25">
      <c r="A6146" s="253"/>
      <c r="B6146" s="254"/>
      <c r="C6146" s="10"/>
      <c r="D6146" s="255"/>
      <c r="F6146" s="255"/>
    </row>
    <row r="6147" spans="1:6" ht="15" x14ac:dyDescent="0.25">
      <c r="A6147" s="253"/>
      <c r="B6147" s="254"/>
      <c r="C6147" s="10"/>
      <c r="D6147" s="255"/>
      <c r="F6147" s="255"/>
    </row>
    <row r="6148" spans="1:6" ht="15" x14ac:dyDescent="0.25">
      <c r="A6148" s="253"/>
      <c r="B6148" s="254"/>
      <c r="C6148" s="10"/>
      <c r="D6148" s="255"/>
      <c r="F6148" s="255"/>
    </row>
    <row r="6149" spans="1:6" ht="15" x14ac:dyDescent="0.25">
      <c r="A6149" s="253"/>
      <c r="B6149" s="254"/>
      <c r="C6149" s="10"/>
      <c r="D6149" s="255"/>
      <c r="F6149" s="255"/>
    </row>
    <row r="6150" spans="1:6" ht="15" x14ac:dyDescent="0.25">
      <c r="A6150" s="253"/>
      <c r="B6150" s="254"/>
      <c r="C6150" s="10"/>
      <c r="D6150" s="255"/>
      <c r="F6150" s="255"/>
    </row>
    <row r="6151" spans="1:6" ht="15" x14ac:dyDescent="0.25">
      <c r="A6151" s="253"/>
      <c r="B6151" s="254"/>
      <c r="C6151" s="10"/>
      <c r="D6151" s="255"/>
      <c r="F6151" s="255"/>
    </row>
    <row r="6152" spans="1:6" ht="15" x14ac:dyDescent="0.25">
      <c r="A6152" s="253"/>
      <c r="B6152" s="254"/>
      <c r="C6152" s="10"/>
      <c r="D6152" s="255"/>
      <c r="F6152" s="255"/>
    </row>
    <row r="6153" spans="1:6" ht="15" x14ac:dyDescent="0.25">
      <c r="A6153" s="253"/>
      <c r="B6153" s="254"/>
      <c r="C6153" s="10"/>
      <c r="D6153" s="255"/>
      <c r="F6153" s="255"/>
    </row>
    <row r="6154" spans="1:6" ht="15" x14ac:dyDescent="0.25">
      <c r="A6154" s="253"/>
      <c r="B6154" s="254"/>
      <c r="C6154" s="10"/>
      <c r="D6154" s="255"/>
      <c r="F6154" s="255"/>
    </row>
    <row r="6155" spans="1:6" ht="15" x14ac:dyDescent="0.25">
      <c r="A6155" s="253"/>
      <c r="B6155" s="254"/>
      <c r="C6155" s="10"/>
      <c r="D6155" s="255"/>
      <c r="F6155" s="255"/>
    </row>
    <row r="6156" spans="1:6" ht="15" x14ac:dyDescent="0.25">
      <c r="A6156" s="253"/>
      <c r="B6156" s="254"/>
      <c r="C6156" s="10"/>
      <c r="D6156" s="255"/>
      <c r="F6156" s="255"/>
    </row>
    <row r="6157" spans="1:6" ht="15" x14ac:dyDescent="0.25">
      <c r="A6157" s="253"/>
      <c r="B6157" s="254"/>
      <c r="C6157" s="10"/>
      <c r="D6157" s="255"/>
      <c r="F6157" s="255"/>
    </row>
    <row r="6158" spans="1:6" ht="15" x14ac:dyDescent="0.25">
      <c r="A6158" s="253"/>
      <c r="B6158" s="254"/>
      <c r="C6158" s="10"/>
      <c r="D6158" s="255"/>
      <c r="F6158" s="255"/>
    </row>
    <row r="6159" spans="1:6" ht="15" x14ac:dyDescent="0.25">
      <c r="A6159" s="253"/>
      <c r="B6159" s="254"/>
      <c r="C6159" s="10"/>
      <c r="D6159" s="255"/>
      <c r="F6159" s="255"/>
    </row>
    <row r="6160" spans="1:6" ht="15" x14ac:dyDescent="0.25">
      <c r="A6160" s="253"/>
      <c r="B6160" s="254"/>
      <c r="C6160" s="10"/>
      <c r="D6160" s="255"/>
      <c r="F6160" s="255"/>
    </row>
    <row r="6161" spans="1:6" ht="15" x14ac:dyDescent="0.25">
      <c r="A6161" s="253"/>
      <c r="B6161" s="254"/>
      <c r="C6161" s="10"/>
      <c r="D6161" s="255"/>
      <c r="F6161" s="255"/>
    </row>
    <row r="6162" spans="1:6" ht="15" x14ac:dyDescent="0.25">
      <c r="A6162" s="253"/>
      <c r="B6162" s="254"/>
      <c r="C6162" s="10"/>
      <c r="D6162" s="255"/>
      <c r="F6162" s="255"/>
    </row>
    <row r="6163" spans="1:6" ht="15" x14ac:dyDescent="0.25">
      <c r="A6163" s="253"/>
      <c r="B6163" s="254"/>
      <c r="C6163" s="10"/>
      <c r="D6163" s="255"/>
      <c r="F6163" s="255"/>
    </row>
    <row r="6164" spans="1:6" ht="15" x14ac:dyDescent="0.25">
      <c r="A6164" s="253"/>
      <c r="B6164" s="254"/>
      <c r="C6164" s="10"/>
      <c r="D6164" s="255"/>
      <c r="F6164" s="255"/>
    </row>
    <row r="6165" spans="1:6" ht="15" x14ac:dyDescent="0.25">
      <c r="A6165" s="253"/>
      <c r="B6165" s="254"/>
      <c r="C6165" s="10"/>
      <c r="D6165" s="255"/>
      <c r="F6165" s="255"/>
    </row>
    <row r="6166" spans="1:6" ht="15" x14ac:dyDescent="0.25">
      <c r="A6166" s="253"/>
      <c r="B6166" s="254"/>
      <c r="C6166" s="10"/>
      <c r="D6166" s="255"/>
      <c r="F6166" s="255"/>
    </row>
    <row r="6167" spans="1:6" ht="15" x14ac:dyDescent="0.25">
      <c r="A6167" s="253"/>
      <c r="B6167" s="254"/>
      <c r="C6167" s="10"/>
      <c r="D6167" s="255"/>
      <c r="F6167" s="255"/>
    </row>
    <row r="6168" spans="1:6" ht="15" x14ac:dyDescent="0.25">
      <c r="A6168" s="253"/>
      <c r="B6168" s="254"/>
      <c r="C6168" s="10"/>
      <c r="D6168" s="255"/>
      <c r="F6168" s="255"/>
    </row>
    <row r="6169" spans="1:6" ht="15" x14ac:dyDescent="0.25">
      <c r="A6169" s="253"/>
      <c r="B6169" s="254"/>
      <c r="C6169" s="10"/>
      <c r="D6169" s="255"/>
      <c r="F6169" s="255"/>
    </row>
    <row r="6170" spans="1:6" ht="15" x14ac:dyDescent="0.25">
      <c r="A6170" s="253"/>
      <c r="B6170" s="254"/>
      <c r="C6170" s="10"/>
      <c r="D6170" s="255"/>
      <c r="F6170" s="255"/>
    </row>
    <row r="6171" spans="1:6" ht="15" x14ac:dyDescent="0.25">
      <c r="A6171" s="253"/>
      <c r="B6171" s="254"/>
      <c r="C6171" s="10"/>
      <c r="D6171" s="255"/>
      <c r="F6171" s="255"/>
    </row>
    <row r="6172" spans="1:6" ht="15" x14ac:dyDescent="0.25">
      <c r="A6172" s="253"/>
      <c r="B6172" s="254"/>
      <c r="C6172" s="10"/>
      <c r="D6172" s="255"/>
      <c r="F6172" s="255"/>
    </row>
    <row r="6173" spans="1:6" ht="15" x14ac:dyDescent="0.25">
      <c r="A6173" s="253"/>
      <c r="B6173" s="254"/>
      <c r="C6173" s="10"/>
      <c r="D6173" s="255"/>
      <c r="F6173" s="255"/>
    </row>
    <row r="6174" spans="1:6" ht="15" x14ac:dyDescent="0.25">
      <c r="A6174" s="253"/>
      <c r="B6174" s="254"/>
      <c r="C6174" s="10"/>
      <c r="D6174" s="255"/>
      <c r="F6174" s="255"/>
    </row>
    <row r="6175" spans="1:6" ht="15" x14ac:dyDescent="0.25">
      <c r="A6175" s="253"/>
      <c r="B6175" s="254"/>
      <c r="C6175" s="10"/>
      <c r="D6175" s="255"/>
      <c r="F6175" s="255"/>
    </row>
    <row r="6176" spans="1:6" ht="15" x14ac:dyDescent="0.25">
      <c r="A6176" s="253"/>
      <c r="B6176" s="254"/>
      <c r="C6176" s="10"/>
      <c r="D6176" s="255"/>
      <c r="F6176" s="255"/>
    </row>
    <row r="6177" spans="1:6" ht="15" x14ac:dyDescent="0.25">
      <c r="A6177" s="253"/>
      <c r="B6177" s="254"/>
      <c r="C6177" s="10"/>
      <c r="D6177" s="255"/>
      <c r="F6177" s="255"/>
    </row>
    <row r="6178" spans="1:6" ht="15" x14ac:dyDescent="0.25">
      <c r="A6178" s="253"/>
      <c r="B6178" s="254"/>
      <c r="C6178" s="10"/>
      <c r="D6178" s="255"/>
      <c r="F6178" s="255"/>
    </row>
    <row r="6179" spans="1:6" ht="15" x14ac:dyDescent="0.25">
      <c r="A6179" s="253"/>
      <c r="B6179" s="254"/>
      <c r="C6179" s="10"/>
      <c r="D6179" s="255"/>
      <c r="F6179" s="255"/>
    </row>
    <row r="6180" spans="1:6" ht="15" x14ac:dyDescent="0.25">
      <c r="A6180" s="253"/>
      <c r="B6180" s="254"/>
      <c r="C6180" s="10"/>
      <c r="D6180" s="255"/>
      <c r="F6180" s="255"/>
    </row>
    <row r="6181" spans="1:6" ht="15" x14ac:dyDescent="0.25">
      <c r="A6181" s="253"/>
      <c r="B6181" s="254"/>
      <c r="C6181" s="10"/>
      <c r="D6181" s="255"/>
      <c r="F6181" s="255"/>
    </row>
    <row r="6182" spans="1:6" ht="15" x14ac:dyDescent="0.25">
      <c r="A6182" s="253"/>
      <c r="B6182" s="254"/>
      <c r="C6182" s="10"/>
      <c r="D6182" s="255"/>
      <c r="F6182" s="255"/>
    </row>
    <row r="6183" spans="1:6" ht="15" x14ac:dyDescent="0.25">
      <c r="A6183" s="253"/>
      <c r="B6183" s="254"/>
      <c r="C6183" s="10"/>
      <c r="D6183" s="255"/>
      <c r="F6183" s="255"/>
    </row>
    <row r="6184" spans="1:6" ht="15" x14ac:dyDescent="0.25">
      <c r="A6184" s="253"/>
      <c r="B6184" s="254"/>
      <c r="C6184" s="10"/>
      <c r="D6184" s="255"/>
      <c r="F6184" s="255"/>
    </row>
    <row r="6185" spans="1:6" ht="15" x14ac:dyDescent="0.25">
      <c r="A6185" s="253"/>
      <c r="B6185" s="254"/>
      <c r="C6185" s="10"/>
      <c r="D6185" s="255"/>
      <c r="F6185" s="255"/>
    </row>
    <row r="6186" spans="1:6" ht="15" x14ac:dyDescent="0.25">
      <c r="A6186" s="253"/>
      <c r="B6186" s="254"/>
      <c r="C6186" s="10"/>
      <c r="D6186" s="255"/>
      <c r="F6186" s="255"/>
    </row>
    <row r="6187" spans="1:6" ht="15" x14ac:dyDescent="0.25">
      <c r="A6187" s="253"/>
      <c r="B6187" s="254"/>
      <c r="C6187" s="10"/>
      <c r="D6187" s="255"/>
      <c r="F6187" s="255"/>
    </row>
    <row r="6188" spans="1:6" ht="15" x14ac:dyDescent="0.25">
      <c r="A6188" s="253"/>
      <c r="B6188" s="254"/>
      <c r="C6188" s="10"/>
      <c r="D6188" s="255"/>
      <c r="F6188" s="255"/>
    </row>
    <row r="6189" spans="1:6" ht="15" x14ac:dyDescent="0.25">
      <c r="A6189" s="253"/>
      <c r="B6189" s="254"/>
      <c r="C6189" s="10"/>
      <c r="D6189" s="255"/>
      <c r="F6189" s="255"/>
    </row>
    <row r="6190" spans="1:6" ht="15" x14ac:dyDescent="0.25">
      <c r="A6190" s="253"/>
      <c r="B6190" s="254"/>
      <c r="C6190" s="10"/>
      <c r="D6190" s="255"/>
      <c r="F6190" s="255"/>
    </row>
    <row r="6191" spans="1:6" ht="15" x14ac:dyDescent="0.25">
      <c r="A6191" s="253"/>
      <c r="B6191" s="254"/>
      <c r="C6191" s="10"/>
      <c r="D6191" s="255"/>
      <c r="F6191" s="255"/>
    </row>
    <row r="6192" spans="1:6" ht="15" x14ac:dyDescent="0.25">
      <c r="A6192" s="253"/>
      <c r="B6192" s="254"/>
      <c r="C6192" s="10"/>
      <c r="D6192" s="255"/>
      <c r="F6192" s="255"/>
    </row>
    <row r="6193" spans="1:6" ht="15" x14ac:dyDescent="0.25">
      <c r="A6193" s="253"/>
      <c r="B6193" s="254"/>
      <c r="C6193" s="10"/>
      <c r="D6193" s="255"/>
      <c r="F6193" s="255"/>
    </row>
    <row r="6194" spans="1:6" ht="15" x14ac:dyDescent="0.25">
      <c r="A6194" s="253"/>
      <c r="B6194" s="254"/>
      <c r="C6194" s="10"/>
      <c r="D6194" s="255"/>
      <c r="F6194" s="255"/>
    </row>
    <row r="6195" spans="1:6" ht="15" x14ac:dyDescent="0.25">
      <c r="A6195" s="253"/>
      <c r="B6195" s="254"/>
      <c r="C6195" s="10"/>
      <c r="D6195" s="255"/>
      <c r="F6195" s="255"/>
    </row>
    <row r="6196" spans="1:6" ht="15" x14ac:dyDescent="0.25">
      <c r="A6196" s="253"/>
      <c r="B6196" s="254"/>
      <c r="C6196" s="10"/>
      <c r="D6196" s="255"/>
      <c r="F6196" s="255"/>
    </row>
    <row r="6197" spans="1:6" ht="15" x14ac:dyDescent="0.25">
      <c r="A6197" s="253"/>
      <c r="B6197" s="254"/>
      <c r="C6197" s="10"/>
      <c r="D6197" s="255"/>
      <c r="F6197" s="255"/>
    </row>
    <row r="6198" spans="1:6" ht="15" x14ac:dyDescent="0.25">
      <c r="A6198" s="253"/>
      <c r="B6198" s="254"/>
      <c r="C6198" s="10"/>
      <c r="D6198" s="255"/>
      <c r="F6198" s="255"/>
    </row>
    <row r="6199" spans="1:6" ht="15" x14ac:dyDescent="0.25">
      <c r="A6199" s="253"/>
      <c r="B6199" s="254"/>
      <c r="C6199" s="10"/>
      <c r="D6199" s="255"/>
      <c r="F6199" s="255"/>
    </row>
    <row r="6200" spans="1:6" ht="15" x14ac:dyDescent="0.25">
      <c r="A6200" s="253"/>
      <c r="B6200" s="254"/>
      <c r="C6200" s="10"/>
      <c r="D6200" s="255"/>
      <c r="F6200" s="255"/>
    </row>
    <row r="6201" spans="1:6" ht="15" x14ac:dyDescent="0.25">
      <c r="A6201" s="253"/>
      <c r="B6201" s="254"/>
      <c r="C6201" s="10"/>
      <c r="D6201" s="255"/>
      <c r="F6201" s="255"/>
    </row>
    <row r="6202" spans="1:6" ht="15" x14ac:dyDescent="0.25">
      <c r="A6202" s="253"/>
      <c r="B6202" s="254"/>
      <c r="C6202" s="10"/>
      <c r="D6202" s="255"/>
      <c r="F6202" s="255"/>
    </row>
    <row r="6203" spans="1:6" ht="15" x14ac:dyDescent="0.25">
      <c r="A6203" s="253"/>
      <c r="B6203" s="254"/>
      <c r="C6203" s="10"/>
      <c r="D6203" s="255"/>
      <c r="F6203" s="255"/>
    </row>
    <row r="6204" spans="1:6" ht="15" x14ac:dyDescent="0.25">
      <c r="A6204" s="253"/>
      <c r="B6204" s="254"/>
      <c r="C6204" s="10"/>
      <c r="D6204" s="255"/>
      <c r="F6204" s="255"/>
    </row>
    <row r="6205" spans="1:6" ht="15" x14ac:dyDescent="0.25">
      <c r="A6205" s="253"/>
      <c r="B6205" s="254"/>
      <c r="C6205" s="10"/>
      <c r="D6205" s="255"/>
      <c r="F6205" s="255"/>
    </row>
    <row r="6206" spans="1:6" ht="15" x14ac:dyDescent="0.25">
      <c r="A6206" s="253"/>
      <c r="B6206" s="254"/>
      <c r="C6206" s="10"/>
      <c r="D6206" s="255"/>
      <c r="F6206" s="255"/>
    </row>
    <row r="6207" spans="1:6" ht="15" x14ac:dyDescent="0.25">
      <c r="A6207" s="253"/>
      <c r="B6207" s="254"/>
      <c r="C6207" s="10"/>
      <c r="D6207" s="255"/>
      <c r="F6207" s="255"/>
    </row>
    <row r="6208" spans="1:6" ht="15" x14ac:dyDescent="0.25">
      <c r="A6208" s="253"/>
      <c r="B6208" s="254"/>
      <c r="C6208" s="10"/>
      <c r="D6208" s="255"/>
      <c r="F6208" s="255"/>
    </row>
    <row r="6209" spans="1:6" ht="15" x14ac:dyDescent="0.25">
      <c r="A6209" s="253"/>
      <c r="B6209" s="254"/>
      <c r="C6209" s="10"/>
      <c r="D6209" s="255"/>
      <c r="F6209" s="255"/>
    </row>
    <row r="6210" spans="1:6" ht="15" x14ac:dyDescent="0.25">
      <c r="A6210" s="253"/>
      <c r="B6210" s="254"/>
      <c r="C6210" s="10"/>
      <c r="D6210" s="255"/>
      <c r="F6210" s="255"/>
    </row>
    <row r="6211" spans="1:6" ht="15" x14ac:dyDescent="0.25">
      <c r="A6211" s="253"/>
      <c r="B6211" s="254"/>
      <c r="C6211" s="10"/>
      <c r="D6211" s="255"/>
      <c r="F6211" s="255"/>
    </row>
    <row r="6212" spans="1:6" ht="15" x14ac:dyDescent="0.25">
      <c r="A6212" s="253"/>
      <c r="B6212" s="254"/>
      <c r="C6212" s="10"/>
      <c r="D6212" s="255"/>
      <c r="F6212" s="255"/>
    </row>
    <row r="6213" spans="1:6" ht="15" x14ac:dyDescent="0.25">
      <c r="A6213" s="253"/>
      <c r="B6213" s="254"/>
      <c r="C6213" s="10"/>
      <c r="D6213" s="255"/>
      <c r="F6213" s="255"/>
    </row>
    <row r="6214" spans="1:6" ht="15" x14ac:dyDescent="0.25">
      <c r="A6214" s="253"/>
      <c r="B6214" s="254"/>
      <c r="C6214" s="10"/>
      <c r="D6214" s="255"/>
      <c r="F6214" s="255"/>
    </row>
    <row r="6215" spans="1:6" ht="15" x14ac:dyDescent="0.25">
      <c r="A6215" s="253"/>
      <c r="B6215" s="254"/>
      <c r="C6215" s="10"/>
      <c r="D6215" s="255"/>
      <c r="F6215" s="255"/>
    </row>
    <row r="6216" spans="1:6" ht="15" x14ac:dyDescent="0.25">
      <c r="A6216" s="253"/>
      <c r="B6216" s="254"/>
      <c r="C6216" s="10"/>
      <c r="D6216" s="255"/>
      <c r="F6216" s="255"/>
    </row>
    <row r="6217" spans="1:6" ht="15" x14ac:dyDescent="0.25">
      <c r="A6217" s="253"/>
      <c r="B6217" s="254"/>
      <c r="C6217" s="10"/>
      <c r="D6217" s="255"/>
      <c r="F6217" s="255"/>
    </row>
    <row r="6218" spans="1:6" ht="15" x14ac:dyDescent="0.25">
      <c r="A6218" s="253"/>
      <c r="B6218" s="254"/>
      <c r="C6218" s="10"/>
      <c r="D6218" s="255"/>
      <c r="F6218" s="255"/>
    </row>
    <row r="6219" spans="1:6" ht="15" x14ac:dyDescent="0.25">
      <c r="A6219" s="253"/>
      <c r="B6219" s="254"/>
      <c r="C6219" s="10"/>
      <c r="D6219" s="255"/>
      <c r="F6219" s="255"/>
    </row>
    <row r="6220" spans="1:6" ht="15" x14ac:dyDescent="0.25">
      <c r="A6220" s="253"/>
      <c r="B6220" s="254"/>
      <c r="C6220" s="10"/>
      <c r="D6220" s="255"/>
      <c r="F6220" s="255"/>
    </row>
    <row r="6221" spans="1:6" ht="15" x14ac:dyDescent="0.25">
      <c r="A6221" s="253"/>
      <c r="B6221" s="254"/>
      <c r="C6221" s="10"/>
      <c r="D6221" s="255"/>
      <c r="F6221" s="255"/>
    </row>
    <row r="6222" spans="1:6" ht="15" x14ac:dyDescent="0.25">
      <c r="A6222" s="253"/>
      <c r="B6222" s="254"/>
      <c r="C6222" s="10"/>
      <c r="D6222" s="255"/>
      <c r="F6222" s="255"/>
    </row>
    <row r="6223" spans="1:6" ht="15" x14ac:dyDescent="0.25">
      <c r="A6223" s="253"/>
      <c r="B6223" s="254"/>
      <c r="C6223" s="10"/>
      <c r="D6223" s="255"/>
      <c r="F6223" s="255"/>
    </row>
    <row r="6224" spans="1:6" ht="15" x14ac:dyDescent="0.25">
      <c r="A6224" s="253"/>
      <c r="B6224" s="254"/>
      <c r="C6224" s="10"/>
      <c r="D6224" s="255"/>
      <c r="F6224" s="255"/>
    </row>
    <row r="6225" spans="1:6" ht="15" x14ac:dyDescent="0.25">
      <c r="A6225" s="253"/>
      <c r="B6225" s="254"/>
      <c r="C6225" s="10"/>
      <c r="D6225" s="255"/>
      <c r="F6225" s="255"/>
    </row>
    <row r="6226" spans="1:6" ht="15" x14ac:dyDescent="0.25">
      <c r="A6226" s="253"/>
      <c r="B6226" s="254"/>
      <c r="C6226" s="10"/>
      <c r="D6226" s="255"/>
      <c r="F6226" s="255"/>
    </row>
    <row r="6227" spans="1:6" ht="15" x14ac:dyDescent="0.25">
      <c r="A6227" s="253"/>
      <c r="B6227" s="254"/>
      <c r="C6227" s="10"/>
      <c r="D6227" s="255"/>
      <c r="F6227" s="255"/>
    </row>
    <row r="6228" spans="1:6" ht="15" x14ac:dyDescent="0.25">
      <c r="A6228" s="253"/>
      <c r="B6228" s="254"/>
      <c r="C6228" s="10"/>
      <c r="D6228" s="255"/>
      <c r="F6228" s="255"/>
    </row>
    <row r="6229" spans="1:6" ht="15" x14ac:dyDescent="0.25">
      <c r="A6229" s="253"/>
      <c r="B6229" s="254"/>
      <c r="C6229" s="10"/>
      <c r="D6229" s="255"/>
      <c r="F6229" s="255"/>
    </row>
    <row r="6230" spans="1:6" ht="15" x14ac:dyDescent="0.25">
      <c r="A6230" s="253"/>
      <c r="B6230" s="254"/>
      <c r="C6230" s="10"/>
      <c r="D6230" s="255"/>
      <c r="F6230" s="255"/>
    </row>
    <row r="6231" spans="1:6" ht="15" x14ac:dyDescent="0.25">
      <c r="A6231" s="253"/>
      <c r="B6231" s="254"/>
      <c r="C6231" s="10"/>
      <c r="D6231" s="255"/>
      <c r="F6231" s="255"/>
    </row>
    <row r="6232" spans="1:6" ht="15" x14ac:dyDescent="0.25">
      <c r="A6232" s="253"/>
      <c r="B6232" s="254"/>
      <c r="C6232" s="10"/>
      <c r="D6232" s="255"/>
      <c r="F6232" s="255"/>
    </row>
    <row r="6233" spans="1:6" ht="15" x14ac:dyDescent="0.25">
      <c r="A6233" s="253"/>
      <c r="B6233" s="254"/>
      <c r="C6233" s="10"/>
      <c r="D6233" s="255"/>
      <c r="F6233" s="255"/>
    </row>
    <row r="6234" spans="1:6" ht="15" x14ac:dyDescent="0.25">
      <c r="A6234" s="253"/>
      <c r="B6234" s="254"/>
      <c r="C6234" s="10"/>
      <c r="D6234" s="255"/>
      <c r="F6234" s="255"/>
    </row>
    <row r="6235" spans="1:6" ht="15" x14ac:dyDescent="0.25">
      <c r="A6235" s="253"/>
      <c r="B6235" s="254"/>
      <c r="C6235" s="10"/>
      <c r="D6235" s="255"/>
      <c r="F6235" s="255"/>
    </row>
    <row r="6236" spans="1:6" ht="15" x14ac:dyDescent="0.25">
      <c r="A6236" s="253"/>
      <c r="B6236" s="254"/>
      <c r="C6236" s="10"/>
      <c r="D6236" s="255"/>
      <c r="F6236" s="255"/>
    </row>
    <row r="6237" spans="1:6" ht="15" x14ac:dyDescent="0.25">
      <c r="A6237" s="253"/>
      <c r="B6237" s="254"/>
      <c r="C6237" s="10"/>
      <c r="D6237" s="255"/>
      <c r="F6237" s="255"/>
    </row>
    <row r="6238" spans="1:6" ht="15" x14ac:dyDescent="0.25">
      <c r="A6238" s="253"/>
      <c r="B6238" s="254"/>
      <c r="C6238" s="10"/>
      <c r="D6238" s="255"/>
      <c r="F6238" s="255"/>
    </row>
    <row r="6239" spans="1:6" ht="15" x14ac:dyDescent="0.25">
      <c r="A6239" s="253"/>
      <c r="B6239" s="254"/>
      <c r="C6239" s="10"/>
      <c r="D6239" s="255"/>
      <c r="F6239" s="255"/>
    </row>
    <row r="6240" spans="1:6" ht="15" x14ac:dyDescent="0.25">
      <c r="A6240" s="253"/>
      <c r="B6240" s="254"/>
      <c r="C6240" s="10"/>
      <c r="D6240" s="255"/>
      <c r="F6240" s="255"/>
    </row>
    <row r="6241" spans="1:6" ht="15" x14ac:dyDescent="0.25">
      <c r="A6241" s="253"/>
      <c r="B6241" s="254"/>
      <c r="C6241" s="10"/>
      <c r="D6241" s="255"/>
      <c r="F6241" s="255"/>
    </row>
    <row r="6242" spans="1:6" ht="15" x14ac:dyDescent="0.25">
      <c r="A6242" s="253"/>
      <c r="B6242" s="254"/>
      <c r="C6242" s="10"/>
      <c r="D6242" s="255"/>
      <c r="F6242" s="255"/>
    </row>
    <row r="6243" spans="1:6" ht="15" x14ac:dyDescent="0.25">
      <c r="A6243" s="253"/>
      <c r="B6243" s="254"/>
      <c r="C6243" s="10"/>
      <c r="D6243" s="255"/>
      <c r="F6243" s="255"/>
    </row>
    <row r="6244" spans="1:6" ht="15" x14ac:dyDescent="0.25">
      <c r="A6244" s="253"/>
      <c r="B6244" s="254"/>
      <c r="C6244" s="10"/>
      <c r="D6244" s="255"/>
      <c r="F6244" s="255"/>
    </row>
    <row r="6245" spans="1:6" ht="15" x14ac:dyDescent="0.25">
      <c r="A6245" s="253"/>
      <c r="B6245" s="254"/>
      <c r="C6245" s="10"/>
      <c r="D6245" s="255"/>
      <c r="F6245" s="255"/>
    </row>
    <row r="6246" spans="1:6" ht="15" x14ac:dyDescent="0.25">
      <c r="A6246" s="253"/>
      <c r="B6246" s="254"/>
      <c r="C6246" s="10"/>
      <c r="D6246" s="255"/>
      <c r="F6246" s="255"/>
    </row>
    <row r="6247" spans="1:6" ht="15" x14ac:dyDescent="0.25">
      <c r="A6247" s="253"/>
      <c r="B6247" s="254"/>
      <c r="C6247" s="10"/>
      <c r="D6247" s="255"/>
      <c r="F6247" s="255"/>
    </row>
    <row r="6248" spans="1:6" ht="15" x14ac:dyDescent="0.25">
      <c r="A6248" s="253"/>
      <c r="B6248" s="254"/>
      <c r="C6248" s="10"/>
      <c r="D6248" s="255"/>
      <c r="F6248" s="255"/>
    </row>
    <row r="6249" spans="1:6" ht="15" x14ac:dyDescent="0.25">
      <c r="A6249" s="253"/>
      <c r="B6249" s="254"/>
      <c r="C6249" s="10"/>
      <c r="D6249" s="255"/>
      <c r="F6249" s="255"/>
    </row>
    <row r="6250" spans="1:6" ht="15" x14ac:dyDescent="0.25">
      <c r="A6250" s="253"/>
      <c r="B6250" s="254"/>
      <c r="C6250" s="10"/>
      <c r="D6250" s="255"/>
      <c r="F6250" s="255"/>
    </row>
    <row r="6251" spans="1:6" ht="15" x14ac:dyDescent="0.25">
      <c r="A6251" s="253"/>
      <c r="B6251" s="254"/>
      <c r="C6251" s="10"/>
      <c r="D6251" s="255"/>
      <c r="F6251" s="255"/>
    </row>
    <row r="6252" spans="1:6" ht="15" x14ac:dyDescent="0.25">
      <c r="A6252" s="253"/>
      <c r="B6252" s="254"/>
      <c r="C6252" s="10"/>
      <c r="D6252" s="255"/>
      <c r="F6252" s="255"/>
    </row>
    <row r="6253" spans="1:6" ht="15" x14ac:dyDescent="0.25">
      <c r="A6253" s="253"/>
      <c r="B6253" s="254"/>
      <c r="C6253" s="10"/>
      <c r="D6253" s="255"/>
      <c r="F6253" s="255"/>
    </row>
    <row r="6254" spans="1:6" ht="15" x14ac:dyDescent="0.25">
      <c r="A6254" s="253"/>
      <c r="B6254" s="254"/>
      <c r="C6254" s="10"/>
      <c r="D6254" s="255"/>
      <c r="F6254" s="255"/>
    </row>
    <row r="6255" spans="1:6" ht="15" x14ac:dyDescent="0.25">
      <c r="A6255" s="253"/>
      <c r="B6255" s="254"/>
      <c r="C6255" s="10"/>
      <c r="D6255" s="255"/>
      <c r="F6255" s="255"/>
    </row>
    <row r="6256" spans="1:6" ht="15" x14ac:dyDescent="0.25">
      <c r="A6256" s="253"/>
      <c r="B6256" s="254"/>
      <c r="C6256" s="10"/>
      <c r="D6256" s="255"/>
      <c r="F6256" s="255"/>
    </row>
    <row r="6257" spans="1:6" ht="15" x14ac:dyDescent="0.25">
      <c r="A6257" s="253"/>
      <c r="B6257" s="254"/>
      <c r="C6257" s="10"/>
      <c r="D6257" s="255"/>
      <c r="F6257" s="255"/>
    </row>
    <row r="6258" spans="1:6" ht="15" x14ac:dyDescent="0.25">
      <c r="A6258" s="253"/>
      <c r="B6258" s="254"/>
      <c r="C6258" s="10"/>
      <c r="D6258" s="255"/>
      <c r="F6258" s="255"/>
    </row>
    <row r="6259" spans="1:6" ht="15" x14ac:dyDescent="0.25">
      <c r="A6259" s="253"/>
      <c r="B6259" s="254"/>
      <c r="C6259" s="10"/>
      <c r="D6259" s="255"/>
      <c r="F6259" s="255"/>
    </row>
    <row r="6260" spans="1:6" ht="15" x14ac:dyDescent="0.25">
      <c r="A6260" s="253"/>
      <c r="B6260" s="254"/>
      <c r="C6260" s="10"/>
      <c r="D6260" s="255"/>
      <c r="F6260" s="255"/>
    </row>
    <row r="6261" spans="1:6" ht="15" x14ac:dyDescent="0.25">
      <c r="A6261" s="253"/>
      <c r="B6261" s="254"/>
      <c r="C6261" s="10"/>
      <c r="D6261" s="255"/>
      <c r="F6261" s="255"/>
    </row>
    <row r="6262" spans="1:6" ht="15" x14ac:dyDescent="0.25">
      <c r="A6262" s="253"/>
      <c r="B6262" s="254"/>
      <c r="C6262" s="10"/>
      <c r="D6262" s="255"/>
      <c r="F6262" s="255"/>
    </row>
    <row r="6263" spans="1:6" ht="15" x14ac:dyDescent="0.25">
      <c r="A6263" s="253"/>
      <c r="B6263" s="254"/>
      <c r="C6263" s="10"/>
      <c r="D6263" s="255"/>
      <c r="F6263" s="255"/>
    </row>
    <row r="6264" spans="1:6" ht="15" x14ac:dyDescent="0.25">
      <c r="A6264" s="253"/>
      <c r="B6264" s="254"/>
      <c r="C6264" s="10"/>
      <c r="D6264" s="255"/>
      <c r="F6264" s="255"/>
    </row>
    <row r="6265" spans="1:6" ht="15" x14ac:dyDescent="0.25">
      <c r="A6265" s="253"/>
      <c r="B6265" s="254"/>
      <c r="C6265" s="10"/>
      <c r="D6265" s="255"/>
      <c r="F6265" s="255"/>
    </row>
    <row r="6266" spans="1:6" ht="15" x14ac:dyDescent="0.25">
      <c r="A6266" s="253"/>
      <c r="B6266" s="254"/>
      <c r="C6266" s="10"/>
      <c r="D6266" s="255"/>
      <c r="F6266" s="255"/>
    </row>
    <row r="6267" spans="1:6" ht="15" x14ac:dyDescent="0.25">
      <c r="A6267" s="253"/>
      <c r="B6267" s="254"/>
      <c r="C6267" s="10"/>
      <c r="D6267" s="255"/>
      <c r="F6267" s="255"/>
    </row>
    <row r="6268" spans="1:6" ht="15" x14ac:dyDescent="0.25">
      <c r="A6268" s="253"/>
      <c r="B6268" s="254"/>
      <c r="C6268" s="10"/>
      <c r="D6268" s="255"/>
      <c r="F6268" s="255"/>
    </row>
    <row r="6269" spans="1:6" ht="15" x14ac:dyDescent="0.25">
      <c r="A6269" s="253"/>
      <c r="B6269" s="254"/>
      <c r="C6269" s="10"/>
      <c r="D6269" s="255"/>
      <c r="F6269" s="255"/>
    </row>
    <row r="6270" spans="1:6" ht="15" x14ac:dyDescent="0.25">
      <c r="A6270" s="253"/>
      <c r="B6270" s="254"/>
      <c r="C6270" s="10"/>
      <c r="D6270" s="255"/>
      <c r="F6270" s="255"/>
    </row>
    <row r="6271" spans="1:6" ht="15" x14ac:dyDescent="0.25">
      <c r="A6271" s="253"/>
      <c r="B6271" s="254"/>
      <c r="C6271" s="10"/>
      <c r="D6271" s="255"/>
      <c r="F6271" s="255"/>
    </row>
    <row r="6272" spans="1:6" ht="15" x14ac:dyDescent="0.25">
      <c r="A6272" s="253"/>
      <c r="B6272" s="254"/>
      <c r="C6272" s="10"/>
      <c r="D6272" s="255"/>
      <c r="F6272" s="255"/>
    </row>
    <row r="6273" spans="1:6" ht="15" x14ac:dyDescent="0.25">
      <c r="A6273" s="253"/>
      <c r="B6273" s="254"/>
      <c r="C6273" s="10"/>
      <c r="D6273" s="255"/>
      <c r="F6273" s="255"/>
    </row>
    <row r="6274" spans="1:6" ht="15" x14ac:dyDescent="0.25">
      <c r="A6274" s="253"/>
      <c r="B6274" s="254"/>
      <c r="C6274" s="10"/>
      <c r="D6274" s="255"/>
      <c r="F6274" s="255"/>
    </row>
    <row r="6275" spans="1:6" ht="15" x14ac:dyDescent="0.25">
      <c r="A6275" s="253"/>
      <c r="B6275" s="254"/>
      <c r="C6275" s="10"/>
      <c r="D6275" s="255"/>
      <c r="F6275" s="255"/>
    </row>
    <row r="6276" spans="1:6" ht="15" x14ac:dyDescent="0.25">
      <c r="A6276" s="253"/>
      <c r="B6276" s="254"/>
      <c r="C6276" s="10"/>
      <c r="D6276" s="255"/>
      <c r="F6276" s="255"/>
    </row>
    <row r="6277" spans="1:6" ht="15" x14ac:dyDescent="0.25">
      <c r="A6277" s="253"/>
      <c r="B6277" s="254"/>
      <c r="C6277" s="10"/>
      <c r="D6277" s="255"/>
      <c r="F6277" s="255"/>
    </row>
    <row r="6278" spans="1:6" ht="15" x14ac:dyDescent="0.25">
      <c r="A6278" s="253"/>
      <c r="B6278" s="254"/>
      <c r="C6278" s="10"/>
      <c r="D6278" s="255"/>
      <c r="F6278" s="255"/>
    </row>
    <row r="6279" spans="1:6" ht="15" x14ac:dyDescent="0.25">
      <c r="A6279" s="253"/>
      <c r="B6279" s="254"/>
      <c r="C6279" s="10"/>
      <c r="D6279" s="255"/>
      <c r="F6279" s="255"/>
    </row>
    <row r="6280" spans="1:6" ht="15" x14ac:dyDescent="0.25">
      <c r="A6280" s="253"/>
      <c r="B6280" s="254"/>
      <c r="C6280" s="10"/>
      <c r="D6280" s="255"/>
      <c r="F6280" s="255"/>
    </row>
    <row r="6281" spans="1:6" ht="15" x14ac:dyDescent="0.25">
      <c r="A6281" s="253"/>
      <c r="B6281" s="254"/>
      <c r="C6281" s="10"/>
      <c r="D6281" s="255"/>
      <c r="F6281" s="255"/>
    </row>
    <row r="6282" spans="1:6" ht="15" x14ac:dyDescent="0.25">
      <c r="A6282" s="253"/>
      <c r="B6282" s="254"/>
      <c r="C6282" s="10"/>
      <c r="D6282" s="255"/>
      <c r="F6282" s="255"/>
    </row>
    <row r="6283" spans="1:6" ht="15" x14ac:dyDescent="0.25">
      <c r="A6283" s="253"/>
      <c r="B6283" s="254"/>
      <c r="C6283" s="10"/>
      <c r="D6283" s="255"/>
      <c r="F6283" s="255"/>
    </row>
    <row r="6284" spans="1:6" ht="15" x14ac:dyDescent="0.25">
      <c r="A6284" s="253"/>
      <c r="B6284" s="254"/>
      <c r="C6284" s="10"/>
      <c r="D6284" s="255"/>
      <c r="F6284" s="255"/>
    </row>
    <row r="6285" spans="1:6" ht="15" x14ac:dyDescent="0.25">
      <c r="A6285" s="253"/>
      <c r="B6285" s="254"/>
      <c r="C6285" s="10"/>
      <c r="D6285" s="255"/>
      <c r="F6285" s="255"/>
    </row>
    <row r="6286" spans="1:6" ht="15" x14ac:dyDescent="0.25">
      <c r="A6286" s="253"/>
      <c r="B6286" s="254"/>
      <c r="C6286" s="10"/>
      <c r="D6286" s="255"/>
      <c r="F6286" s="255"/>
    </row>
    <row r="6287" spans="1:6" ht="15" x14ac:dyDescent="0.25">
      <c r="A6287" s="253"/>
      <c r="B6287" s="254"/>
      <c r="C6287" s="10"/>
      <c r="D6287" s="255"/>
      <c r="F6287" s="255"/>
    </row>
    <row r="6288" spans="1:6" ht="15" x14ac:dyDescent="0.25">
      <c r="A6288" s="253"/>
      <c r="B6288" s="254"/>
      <c r="C6288" s="10"/>
      <c r="D6288" s="255"/>
      <c r="F6288" s="255"/>
    </row>
    <row r="6289" spans="1:6" ht="15" x14ac:dyDescent="0.25">
      <c r="A6289" s="253"/>
      <c r="B6289" s="254"/>
      <c r="C6289" s="10"/>
      <c r="D6289" s="255"/>
      <c r="F6289" s="255"/>
    </row>
    <row r="6290" spans="1:6" ht="15" x14ac:dyDescent="0.25">
      <c r="A6290" s="253"/>
      <c r="B6290" s="254"/>
      <c r="C6290" s="10"/>
      <c r="D6290" s="255"/>
      <c r="F6290" s="255"/>
    </row>
    <row r="6291" spans="1:6" ht="15" x14ac:dyDescent="0.25">
      <c r="A6291" s="253"/>
      <c r="B6291" s="254"/>
      <c r="C6291" s="10"/>
      <c r="D6291" s="255"/>
      <c r="F6291" s="255"/>
    </row>
    <row r="6292" spans="1:6" ht="15" x14ac:dyDescent="0.25">
      <c r="A6292" s="253"/>
      <c r="B6292" s="254"/>
      <c r="C6292" s="10"/>
      <c r="D6292" s="255"/>
      <c r="F6292" s="255"/>
    </row>
    <row r="6293" spans="1:6" ht="15" x14ac:dyDescent="0.25">
      <c r="A6293" s="253"/>
      <c r="B6293" s="254"/>
      <c r="C6293" s="10"/>
      <c r="D6293" s="255"/>
      <c r="F6293" s="255"/>
    </row>
    <row r="6294" spans="1:6" ht="15" x14ac:dyDescent="0.25">
      <c r="A6294" s="253"/>
      <c r="B6294" s="254"/>
      <c r="C6294" s="10"/>
      <c r="D6294" s="255"/>
      <c r="F6294" s="255"/>
    </row>
    <row r="6295" spans="1:6" ht="15" x14ac:dyDescent="0.25">
      <c r="A6295" s="253"/>
      <c r="B6295" s="254"/>
      <c r="C6295" s="10"/>
      <c r="D6295" s="255"/>
      <c r="F6295" s="255"/>
    </row>
    <row r="6296" spans="1:6" ht="15" x14ac:dyDescent="0.25">
      <c r="A6296" s="253"/>
      <c r="B6296" s="254"/>
      <c r="C6296" s="10"/>
      <c r="D6296" s="255"/>
      <c r="F6296" s="255"/>
    </row>
    <row r="6297" spans="1:6" ht="15" x14ac:dyDescent="0.25">
      <c r="A6297" s="253"/>
      <c r="B6297" s="254"/>
      <c r="C6297" s="10"/>
      <c r="D6297" s="255"/>
      <c r="F6297" s="255"/>
    </row>
    <row r="6298" spans="1:6" ht="15" x14ac:dyDescent="0.25">
      <c r="A6298" s="253"/>
      <c r="B6298" s="254"/>
      <c r="C6298" s="10"/>
      <c r="D6298" s="255"/>
      <c r="F6298" s="255"/>
    </row>
    <row r="6299" spans="1:6" ht="15" x14ac:dyDescent="0.25">
      <c r="A6299" s="253"/>
      <c r="B6299" s="254"/>
      <c r="C6299" s="10"/>
      <c r="D6299" s="255"/>
      <c r="F6299" s="255"/>
    </row>
    <row r="6300" spans="1:6" ht="15" x14ac:dyDescent="0.25">
      <c r="A6300" s="253"/>
      <c r="B6300" s="254"/>
      <c r="C6300" s="10"/>
      <c r="D6300" s="255"/>
      <c r="F6300" s="255"/>
    </row>
    <row r="6301" spans="1:6" ht="15" x14ac:dyDescent="0.25">
      <c r="A6301" s="253"/>
      <c r="B6301" s="254"/>
      <c r="C6301" s="10"/>
      <c r="D6301" s="255"/>
      <c r="F6301" s="255"/>
    </row>
    <row r="6302" spans="1:6" ht="15" x14ac:dyDescent="0.25">
      <c r="A6302" s="253"/>
      <c r="B6302" s="254"/>
      <c r="C6302" s="10"/>
      <c r="D6302" s="255"/>
      <c r="F6302" s="255"/>
    </row>
    <row r="6303" spans="1:6" ht="15" x14ac:dyDescent="0.25">
      <c r="A6303" s="253"/>
      <c r="B6303" s="254"/>
      <c r="C6303" s="10"/>
      <c r="D6303" s="255"/>
      <c r="F6303" s="255"/>
    </row>
    <row r="6304" spans="1:6" ht="15" x14ac:dyDescent="0.25">
      <c r="A6304" s="253"/>
      <c r="B6304" s="254"/>
      <c r="C6304" s="10"/>
      <c r="D6304" s="255"/>
      <c r="F6304" s="255"/>
    </row>
    <row r="6305" spans="1:6" ht="15" x14ac:dyDescent="0.25">
      <c r="A6305" s="253"/>
      <c r="B6305" s="254"/>
      <c r="C6305" s="10"/>
      <c r="D6305" s="255"/>
      <c r="F6305" s="255"/>
    </row>
    <row r="6306" spans="1:6" ht="15" x14ac:dyDescent="0.25">
      <c r="A6306" s="253"/>
      <c r="B6306" s="254"/>
      <c r="C6306" s="10"/>
      <c r="D6306" s="255"/>
      <c r="F6306" s="255"/>
    </row>
    <row r="6307" spans="1:6" ht="15" x14ac:dyDescent="0.25">
      <c r="A6307" s="253"/>
      <c r="B6307" s="254"/>
      <c r="C6307" s="10"/>
      <c r="D6307" s="255"/>
      <c r="F6307" s="255"/>
    </row>
    <row r="6308" spans="1:6" ht="15" x14ac:dyDescent="0.25">
      <c r="A6308" s="253"/>
      <c r="B6308" s="254"/>
      <c r="C6308" s="10"/>
      <c r="D6308" s="255"/>
      <c r="F6308" s="255"/>
    </row>
    <row r="6309" spans="1:6" ht="15" x14ac:dyDescent="0.25">
      <c r="A6309" s="253"/>
      <c r="B6309" s="254"/>
      <c r="C6309" s="10"/>
      <c r="D6309" s="255"/>
      <c r="F6309" s="255"/>
    </row>
    <row r="6310" spans="1:6" ht="15" x14ac:dyDescent="0.25">
      <c r="A6310" s="253"/>
      <c r="B6310" s="254"/>
      <c r="C6310" s="10"/>
      <c r="D6310" s="255"/>
      <c r="F6310" s="255"/>
    </row>
    <row r="6311" spans="1:6" ht="15" x14ac:dyDescent="0.25">
      <c r="A6311" s="253"/>
      <c r="B6311" s="254"/>
      <c r="C6311" s="10"/>
      <c r="D6311" s="255"/>
      <c r="F6311" s="255"/>
    </row>
    <row r="6312" spans="1:6" ht="15" x14ac:dyDescent="0.25">
      <c r="A6312" s="253"/>
      <c r="B6312" s="254"/>
      <c r="C6312" s="10"/>
      <c r="D6312" s="255"/>
      <c r="F6312" s="255"/>
    </row>
    <row r="6313" spans="1:6" ht="15" x14ac:dyDescent="0.25">
      <c r="A6313" s="253"/>
      <c r="B6313" s="254"/>
      <c r="C6313" s="10"/>
      <c r="D6313" s="255"/>
      <c r="F6313" s="255"/>
    </row>
    <row r="6314" spans="1:6" ht="15" x14ac:dyDescent="0.25">
      <c r="A6314" s="253"/>
      <c r="B6314" s="254"/>
      <c r="C6314" s="10"/>
      <c r="D6314" s="255"/>
      <c r="F6314" s="255"/>
    </row>
    <row r="6315" spans="1:6" ht="15" x14ac:dyDescent="0.25">
      <c r="A6315" s="253"/>
      <c r="B6315" s="254"/>
      <c r="C6315" s="10"/>
      <c r="D6315" s="255"/>
      <c r="F6315" s="255"/>
    </row>
    <row r="6316" spans="1:6" ht="15" x14ac:dyDescent="0.25">
      <c r="A6316" s="253"/>
      <c r="B6316" s="254"/>
      <c r="C6316" s="10"/>
      <c r="D6316" s="255"/>
      <c r="F6316" s="255"/>
    </row>
    <row r="6317" spans="1:6" ht="15" x14ac:dyDescent="0.25">
      <c r="A6317" s="253"/>
      <c r="B6317" s="254"/>
      <c r="C6317" s="10"/>
      <c r="D6317" s="255"/>
      <c r="F6317" s="255"/>
    </row>
    <row r="6318" spans="1:6" ht="15" x14ac:dyDescent="0.25">
      <c r="A6318" s="253"/>
      <c r="B6318" s="254"/>
      <c r="C6318" s="10"/>
      <c r="D6318" s="255"/>
      <c r="F6318" s="255"/>
    </row>
    <row r="6319" spans="1:6" ht="15" x14ac:dyDescent="0.25">
      <c r="A6319" s="253"/>
      <c r="B6319" s="254"/>
      <c r="C6319" s="10"/>
      <c r="D6319" s="255"/>
      <c r="F6319" s="255"/>
    </row>
    <row r="6320" spans="1:6" ht="15" x14ac:dyDescent="0.25">
      <c r="A6320" s="253"/>
      <c r="B6320" s="254"/>
      <c r="C6320" s="10"/>
      <c r="D6320" s="255"/>
      <c r="F6320" s="255"/>
    </row>
    <row r="6321" spans="1:6" ht="15" x14ac:dyDescent="0.25">
      <c r="A6321" s="253"/>
      <c r="B6321" s="254"/>
      <c r="C6321" s="10"/>
      <c r="D6321" s="255"/>
      <c r="F6321" s="255"/>
    </row>
    <row r="6322" spans="1:6" ht="15" x14ac:dyDescent="0.25">
      <c r="A6322" s="253"/>
      <c r="B6322" s="254"/>
      <c r="C6322" s="10"/>
      <c r="D6322" s="255"/>
      <c r="F6322" s="255"/>
    </row>
    <row r="6323" spans="1:6" ht="15" x14ac:dyDescent="0.25">
      <c r="A6323" s="253"/>
      <c r="B6323" s="254"/>
      <c r="C6323" s="10"/>
      <c r="D6323" s="255"/>
      <c r="F6323" s="255"/>
    </row>
    <row r="6324" spans="1:6" ht="15" x14ac:dyDescent="0.25">
      <c r="A6324" s="253"/>
      <c r="B6324" s="254"/>
      <c r="C6324" s="10"/>
      <c r="D6324" s="255"/>
      <c r="F6324" s="255"/>
    </row>
    <row r="6325" spans="1:6" ht="15" x14ac:dyDescent="0.25">
      <c r="A6325" s="253"/>
      <c r="B6325" s="254"/>
      <c r="C6325" s="10"/>
      <c r="D6325" s="255"/>
      <c r="F6325" s="255"/>
    </row>
    <row r="6326" spans="1:6" ht="15" x14ac:dyDescent="0.25">
      <c r="A6326" s="253"/>
      <c r="B6326" s="254"/>
      <c r="C6326" s="10"/>
      <c r="D6326" s="255"/>
      <c r="F6326" s="255"/>
    </row>
    <row r="6327" spans="1:6" ht="15" x14ac:dyDescent="0.25">
      <c r="A6327" s="253"/>
      <c r="B6327" s="254"/>
      <c r="C6327" s="10"/>
      <c r="D6327" s="255"/>
      <c r="F6327" s="255"/>
    </row>
    <row r="6328" spans="1:6" ht="15" x14ac:dyDescent="0.25">
      <c r="A6328" s="253"/>
      <c r="B6328" s="254"/>
      <c r="C6328" s="10"/>
      <c r="D6328" s="255"/>
      <c r="F6328" s="255"/>
    </row>
    <row r="6329" spans="1:6" ht="15" x14ac:dyDescent="0.25">
      <c r="A6329" s="253"/>
      <c r="B6329" s="254"/>
      <c r="C6329" s="10"/>
      <c r="D6329" s="255"/>
      <c r="F6329" s="255"/>
    </row>
    <row r="6330" spans="1:6" ht="15" x14ac:dyDescent="0.25">
      <c r="A6330" s="253"/>
      <c r="B6330" s="254"/>
      <c r="C6330" s="10"/>
      <c r="D6330" s="255"/>
      <c r="F6330" s="255"/>
    </row>
    <row r="6331" spans="1:6" ht="15" x14ac:dyDescent="0.25">
      <c r="A6331" s="253"/>
      <c r="B6331" s="254"/>
      <c r="C6331" s="10"/>
      <c r="D6331" s="255"/>
      <c r="F6331" s="255"/>
    </row>
    <row r="6332" spans="1:6" ht="15" x14ac:dyDescent="0.25">
      <c r="A6332" s="253"/>
      <c r="B6332" s="254"/>
      <c r="C6332" s="10"/>
      <c r="D6332" s="255"/>
      <c r="F6332" s="255"/>
    </row>
    <row r="6333" spans="1:6" ht="15" x14ac:dyDescent="0.25">
      <c r="A6333" s="253"/>
      <c r="B6333" s="254"/>
      <c r="C6333" s="10"/>
      <c r="D6333" s="255"/>
      <c r="F6333" s="255"/>
    </row>
    <row r="6334" spans="1:6" ht="15" x14ac:dyDescent="0.25">
      <c r="A6334" s="253"/>
      <c r="B6334" s="254"/>
      <c r="C6334" s="10"/>
      <c r="D6334" s="255"/>
      <c r="F6334" s="255"/>
    </row>
    <row r="6335" spans="1:6" ht="15" x14ac:dyDescent="0.25">
      <c r="A6335" s="253"/>
      <c r="B6335" s="254"/>
      <c r="C6335" s="10"/>
      <c r="D6335" s="255"/>
      <c r="F6335" s="255"/>
    </row>
    <row r="6336" spans="1:6" ht="15" x14ac:dyDescent="0.25">
      <c r="A6336" s="253"/>
      <c r="B6336" s="254"/>
      <c r="C6336" s="10"/>
      <c r="D6336" s="255"/>
      <c r="F6336" s="255"/>
    </row>
    <row r="6337" spans="1:6" ht="15" x14ac:dyDescent="0.25">
      <c r="A6337" s="253"/>
      <c r="B6337" s="254"/>
      <c r="C6337" s="10"/>
      <c r="D6337" s="255"/>
      <c r="F6337" s="255"/>
    </row>
    <row r="6338" spans="1:6" ht="15" x14ac:dyDescent="0.25">
      <c r="A6338" s="253"/>
      <c r="B6338" s="254"/>
      <c r="C6338" s="10"/>
      <c r="D6338" s="255"/>
      <c r="F6338" s="255"/>
    </row>
    <row r="6339" spans="1:6" ht="15" x14ac:dyDescent="0.25">
      <c r="A6339" s="253"/>
      <c r="B6339" s="254"/>
      <c r="C6339" s="10"/>
      <c r="D6339" s="255"/>
      <c r="F6339" s="255"/>
    </row>
    <row r="6340" spans="1:6" ht="15" x14ac:dyDescent="0.25">
      <c r="A6340" s="253"/>
      <c r="B6340" s="254"/>
      <c r="C6340" s="10"/>
      <c r="D6340" s="255"/>
      <c r="F6340" s="255"/>
    </row>
    <row r="6341" spans="1:6" ht="15" x14ac:dyDescent="0.25">
      <c r="A6341" s="253"/>
      <c r="B6341" s="254"/>
      <c r="C6341" s="10"/>
      <c r="D6341" s="255"/>
      <c r="F6341" s="255"/>
    </row>
    <row r="6342" spans="1:6" ht="15" x14ac:dyDescent="0.25">
      <c r="A6342" s="253"/>
      <c r="B6342" s="254"/>
      <c r="C6342" s="10"/>
      <c r="D6342" s="255"/>
      <c r="F6342" s="255"/>
    </row>
    <row r="6343" spans="1:6" ht="15" x14ac:dyDescent="0.25">
      <c r="A6343" s="253"/>
      <c r="B6343" s="254"/>
      <c r="C6343" s="10"/>
      <c r="D6343" s="255"/>
      <c r="F6343" s="255"/>
    </row>
    <row r="6344" spans="1:6" ht="15" x14ac:dyDescent="0.25">
      <c r="A6344" s="253"/>
      <c r="B6344" s="254"/>
      <c r="C6344" s="10"/>
      <c r="D6344" s="255"/>
      <c r="F6344" s="255"/>
    </row>
    <row r="6345" spans="1:6" ht="15" x14ac:dyDescent="0.25">
      <c r="A6345" s="253"/>
      <c r="B6345" s="254"/>
      <c r="C6345" s="10"/>
      <c r="D6345" s="255"/>
      <c r="F6345" s="255"/>
    </row>
    <row r="6346" spans="1:6" ht="15" x14ac:dyDescent="0.25">
      <c r="A6346" s="253"/>
      <c r="B6346" s="254"/>
      <c r="C6346" s="10"/>
      <c r="D6346" s="255"/>
      <c r="F6346" s="255"/>
    </row>
    <row r="6347" spans="1:6" ht="15" x14ac:dyDescent="0.25">
      <c r="A6347" s="253"/>
      <c r="B6347" s="254"/>
      <c r="C6347" s="10"/>
      <c r="D6347" s="255"/>
      <c r="F6347" s="255"/>
    </row>
    <row r="6348" spans="1:6" ht="15" x14ac:dyDescent="0.25">
      <c r="A6348" s="253"/>
      <c r="B6348" s="254"/>
      <c r="C6348" s="10"/>
      <c r="D6348" s="255"/>
      <c r="F6348" s="255"/>
    </row>
    <row r="6349" spans="1:6" ht="15" x14ac:dyDescent="0.25">
      <c r="A6349" s="253"/>
      <c r="B6349" s="254"/>
      <c r="C6349" s="10"/>
      <c r="D6349" s="255"/>
      <c r="F6349" s="255"/>
    </row>
    <row r="6350" spans="1:6" ht="15" x14ac:dyDescent="0.25">
      <c r="A6350" s="253"/>
      <c r="B6350" s="254"/>
      <c r="C6350" s="10"/>
      <c r="D6350" s="255"/>
      <c r="F6350" s="255"/>
    </row>
    <row r="6351" spans="1:6" ht="15" x14ac:dyDescent="0.25">
      <c r="A6351" s="253"/>
      <c r="B6351" s="254"/>
      <c r="C6351" s="10"/>
      <c r="D6351" s="255"/>
      <c r="F6351" s="255"/>
    </row>
    <row r="6352" spans="1:6" ht="15" x14ac:dyDescent="0.25">
      <c r="A6352" s="253"/>
      <c r="B6352" s="254"/>
      <c r="C6352" s="10"/>
      <c r="D6352" s="255"/>
      <c r="F6352" s="255"/>
    </row>
    <row r="6353" spans="1:6" ht="15" x14ac:dyDescent="0.25">
      <c r="A6353" s="253"/>
      <c r="B6353" s="254"/>
      <c r="C6353" s="10"/>
      <c r="D6353" s="255"/>
      <c r="F6353" s="255"/>
    </row>
    <row r="6354" spans="1:6" ht="15" x14ac:dyDescent="0.25">
      <c r="A6354" s="253"/>
      <c r="B6354" s="254"/>
      <c r="C6354" s="10"/>
      <c r="D6354" s="255"/>
      <c r="F6354" s="255"/>
    </row>
    <row r="6355" spans="1:6" ht="15" x14ac:dyDescent="0.25">
      <c r="A6355" s="253"/>
      <c r="B6355" s="254"/>
      <c r="C6355" s="10"/>
      <c r="D6355" s="255"/>
      <c r="F6355" s="255"/>
    </row>
    <row r="6356" spans="1:6" ht="15" x14ac:dyDescent="0.25">
      <c r="A6356" s="253"/>
      <c r="B6356" s="254"/>
      <c r="C6356" s="10"/>
      <c r="D6356" s="255"/>
      <c r="F6356" s="255"/>
    </row>
    <row r="6357" spans="1:6" ht="15" x14ac:dyDescent="0.25">
      <c r="A6357" s="253"/>
      <c r="B6357" s="254"/>
      <c r="C6357" s="10"/>
      <c r="D6357" s="255"/>
      <c r="F6357" s="255"/>
    </row>
    <row r="6358" spans="1:6" ht="15" x14ac:dyDescent="0.25">
      <c r="A6358" s="253"/>
      <c r="B6358" s="254"/>
      <c r="C6358" s="10"/>
      <c r="D6358" s="255"/>
      <c r="F6358" s="255"/>
    </row>
    <row r="6359" spans="1:6" ht="15" x14ac:dyDescent="0.25">
      <c r="A6359" s="253"/>
      <c r="B6359" s="254"/>
      <c r="C6359" s="10"/>
      <c r="D6359" s="255"/>
      <c r="F6359" s="255"/>
    </row>
    <row r="6360" spans="1:6" ht="15" x14ac:dyDescent="0.25">
      <c r="A6360" s="253"/>
      <c r="B6360" s="254"/>
      <c r="C6360" s="10"/>
      <c r="D6360" s="255"/>
      <c r="F6360" s="255"/>
    </row>
    <row r="6361" spans="1:6" ht="15" x14ac:dyDescent="0.25">
      <c r="A6361" s="253"/>
      <c r="B6361" s="254"/>
      <c r="C6361" s="10"/>
      <c r="D6361" s="255"/>
      <c r="F6361" s="255"/>
    </row>
    <row r="6362" spans="1:6" ht="15" x14ac:dyDescent="0.25">
      <c r="A6362" s="253"/>
      <c r="B6362" s="254"/>
      <c r="C6362" s="10"/>
      <c r="D6362" s="255"/>
      <c r="F6362" s="255"/>
    </row>
    <row r="6363" spans="1:6" ht="15" x14ac:dyDescent="0.25">
      <c r="A6363" s="253"/>
      <c r="B6363" s="254"/>
      <c r="C6363" s="10"/>
      <c r="D6363" s="255"/>
      <c r="F6363" s="255"/>
    </row>
    <row r="6364" spans="1:6" ht="15" x14ac:dyDescent="0.25">
      <c r="A6364" s="253"/>
      <c r="B6364" s="254"/>
      <c r="C6364" s="10"/>
      <c r="D6364" s="255"/>
      <c r="F6364" s="255"/>
    </row>
    <row r="6365" spans="1:6" ht="15" x14ac:dyDescent="0.25">
      <c r="A6365" s="253"/>
      <c r="B6365" s="254"/>
      <c r="C6365" s="10"/>
      <c r="D6365" s="255"/>
      <c r="F6365" s="255"/>
    </row>
    <row r="6366" spans="1:6" ht="15" x14ac:dyDescent="0.25">
      <c r="A6366" s="253"/>
      <c r="B6366" s="254"/>
      <c r="C6366" s="10"/>
      <c r="D6366" s="255"/>
      <c r="F6366" s="255"/>
    </row>
    <row r="6367" spans="1:6" ht="15" x14ac:dyDescent="0.25">
      <c r="A6367" s="253"/>
      <c r="B6367" s="254"/>
      <c r="C6367" s="10"/>
      <c r="D6367" s="255"/>
      <c r="F6367" s="255"/>
    </row>
    <row r="6368" spans="1:6" ht="15" x14ac:dyDescent="0.25">
      <c r="A6368" s="253"/>
      <c r="B6368" s="254"/>
      <c r="C6368" s="10"/>
      <c r="D6368" s="255"/>
      <c r="F6368" s="255"/>
    </row>
    <row r="6369" spans="1:6" ht="15" x14ac:dyDescent="0.25">
      <c r="A6369" s="253"/>
      <c r="B6369" s="254"/>
      <c r="C6369" s="10"/>
      <c r="D6369" s="255"/>
      <c r="F6369" s="255"/>
    </row>
    <row r="6370" spans="1:6" ht="15" x14ac:dyDescent="0.25">
      <c r="A6370" s="253"/>
      <c r="B6370" s="254"/>
      <c r="C6370" s="10"/>
      <c r="D6370" s="255"/>
      <c r="F6370" s="255"/>
    </row>
    <row r="6371" spans="1:6" ht="15" x14ac:dyDescent="0.25">
      <c r="A6371" s="253"/>
      <c r="B6371" s="254"/>
      <c r="C6371" s="10"/>
      <c r="D6371" s="255"/>
      <c r="F6371" s="255"/>
    </row>
    <row r="6372" spans="1:6" ht="15" x14ac:dyDescent="0.25">
      <c r="A6372" s="253"/>
      <c r="B6372" s="254"/>
      <c r="C6372" s="10"/>
      <c r="D6372" s="255"/>
      <c r="F6372" s="255"/>
    </row>
    <row r="6373" spans="1:6" ht="15" x14ac:dyDescent="0.25">
      <c r="A6373" s="253"/>
      <c r="B6373" s="254"/>
      <c r="C6373" s="10"/>
      <c r="D6373" s="255"/>
      <c r="F6373" s="255"/>
    </row>
    <row r="6374" spans="1:6" ht="15" x14ac:dyDescent="0.25">
      <c r="A6374" s="253"/>
      <c r="B6374" s="254"/>
      <c r="C6374" s="10"/>
      <c r="D6374" s="255"/>
      <c r="F6374" s="255"/>
    </row>
    <row r="6375" spans="1:6" ht="15" x14ac:dyDescent="0.25">
      <c r="A6375" s="253"/>
      <c r="B6375" s="254"/>
      <c r="C6375" s="10"/>
      <c r="D6375" s="255"/>
      <c r="F6375" s="255"/>
    </row>
    <row r="6376" spans="1:6" ht="15" x14ac:dyDescent="0.25">
      <c r="A6376" s="253"/>
      <c r="B6376" s="254"/>
      <c r="C6376" s="10"/>
      <c r="D6376" s="255"/>
      <c r="F6376" s="255"/>
    </row>
    <row r="6377" spans="1:6" ht="15" x14ac:dyDescent="0.25">
      <c r="A6377" s="253"/>
      <c r="B6377" s="254"/>
      <c r="C6377" s="10"/>
      <c r="D6377" s="255"/>
      <c r="F6377" s="255"/>
    </row>
    <row r="6378" spans="1:6" ht="15" x14ac:dyDescent="0.25">
      <c r="A6378" s="253"/>
      <c r="B6378" s="254"/>
      <c r="C6378" s="10"/>
      <c r="D6378" s="255"/>
      <c r="F6378" s="255"/>
    </row>
    <row r="6379" spans="1:6" ht="15" x14ac:dyDescent="0.25">
      <c r="A6379" s="253"/>
      <c r="B6379" s="254"/>
      <c r="C6379" s="10"/>
      <c r="D6379" s="255"/>
      <c r="F6379" s="255"/>
    </row>
    <row r="6380" spans="1:6" ht="15" x14ac:dyDescent="0.25">
      <c r="A6380" s="253"/>
      <c r="B6380" s="254"/>
      <c r="C6380" s="10"/>
      <c r="D6380" s="255"/>
      <c r="F6380" s="255"/>
    </row>
    <row r="6381" spans="1:6" ht="15" x14ac:dyDescent="0.25">
      <c r="A6381" s="253"/>
      <c r="B6381" s="254"/>
      <c r="C6381" s="10"/>
      <c r="D6381" s="255"/>
      <c r="F6381" s="255"/>
    </row>
    <row r="6382" spans="1:6" ht="15" x14ac:dyDescent="0.25">
      <c r="A6382" s="253"/>
      <c r="B6382" s="254"/>
      <c r="C6382" s="10"/>
      <c r="D6382" s="255"/>
      <c r="F6382" s="255"/>
    </row>
    <row r="6383" spans="1:6" ht="15" x14ac:dyDescent="0.25">
      <c r="A6383" s="253"/>
      <c r="B6383" s="254"/>
      <c r="C6383" s="10"/>
      <c r="D6383" s="255"/>
      <c r="F6383" s="255"/>
    </row>
    <row r="6384" spans="1:6" ht="15" x14ac:dyDescent="0.25">
      <c r="A6384" s="253"/>
      <c r="B6384" s="254"/>
      <c r="C6384" s="10"/>
      <c r="D6384" s="255"/>
      <c r="F6384" s="255"/>
    </row>
    <row r="6385" spans="1:6" ht="15" x14ac:dyDescent="0.25">
      <c r="A6385" s="253"/>
      <c r="B6385" s="254"/>
      <c r="C6385" s="10"/>
      <c r="D6385" s="255"/>
      <c r="F6385" s="255"/>
    </row>
    <row r="6386" spans="1:6" ht="15" x14ac:dyDescent="0.25">
      <c r="A6386" s="253"/>
      <c r="B6386" s="254"/>
      <c r="C6386" s="10"/>
      <c r="D6386" s="255"/>
      <c r="F6386" s="255"/>
    </row>
    <row r="6387" spans="1:6" ht="15" x14ac:dyDescent="0.25">
      <c r="A6387" s="253"/>
      <c r="B6387" s="254"/>
      <c r="C6387" s="10"/>
      <c r="D6387" s="255"/>
      <c r="F6387" s="255"/>
    </row>
    <row r="6388" spans="1:6" ht="15" x14ac:dyDescent="0.25">
      <c r="A6388" s="253"/>
      <c r="B6388" s="254"/>
      <c r="C6388" s="10"/>
      <c r="D6388" s="255"/>
      <c r="F6388" s="255"/>
    </row>
    <row r="6389" spans="1:6" ht="15" x14ac:dyDescent="0.25">
      <c r="A6389" s="253"/>
      <c r="B6389" s="254"/>
      <c r="C6389" s="10"/>
      <c r="D6389" s="255"/>
      <c r="F6389" s="255"/>
    </row>
    <row r="6390" spans="1:6" ht="15" x14ac:dyDescent="0.25">
      <c r="A6390" s="253"/>
      <c r="B6390" s="254"/>
      <c r="C6390" s="10"/>
      <c r="D6390" s="255"/>
      <c r="F6390" s="255"/>
    </row>
    <row r="6391" spans="1:6" ht="15" x14ac:dyDescent="0.25">
      <c r="A6391" s="253"/>
      <c r="B6391" s="254"/>
      <c r="C6391" s="10"/>
      <c r="D6391" s="255"/>
      <c r="F6391" s="255"/>
    </row>
    <row r="6392" spans="1:6" ht="15" x14ac:dyDescent="0.25">
      <c r="A6392" s="253"/>
      <c r="B6392" s="254"/>
      <c r="C6392" s="10"/>
      <c r="D6392" s="255"/>
      <c r="F6392" s="255"/>
    </row>
    <row r="6393" spans="1:6" ht="15" x14ac:dyDescent="0.25">
      <c r="A6393" s="253"/>
      <c r="B6393" s="254"/>
      <c r="C6393" s="10"/>
      <c r="D6393" s="255"/>
      <c r="F6393" s="255"/>
    </row>
    <row r="6394" spans="1:6" ht="15" x14ac:dyDescent="0.25">
      <c r="A6394" s="253"/>
      <c r="B6394" s="254"/>
      <c r="C6394" s="10"/>
      <c r="D6394" s="255"/>
      <c r="F6394" s="255"/>
    </row>
    <row r="6395" spans="1:6" ht="15" x14ac:dyDescent="0.25">
      <c r="A6395" s="253"/>
      <c r="B6395" s="254"/>
      <c r="C6395" s="10"/>
      <c r="D6395" s="255"/>
      <c r="F6395" s="255"/>
    </row>
    <row r="6396" spans="1:6" ht="15" x14ac:dyDescent="0.25">
      <c r="A6396" s="253"/>
      <c r="B6396" s="254"/>
      <c r="C6396" s="10"/>
      <c r="D6396" s="255"/>
      <c r="F6396" s="255"/>
    </row>
    <row r="6397" spans="1:6" ht="15" x14ac:dyDescent="0.25">
      <c r="A6397" s="253"/>
      <c r="B6397" s="254"/>
      <c r="C6397" s="10"/>
      <c r="D6397" s="255"/>
      <c r="F6397" s="255"/>
    </row>
    <row r="6398" spans="1:6" ht="15" x14ac:dyDescent="0.25">
      <c r="A6398" s="253"/>
      <c r="B6398" s="254"/>
      <c r="C6398" s="10"/>
      <c r="D6398" s="255"/>
      <c r="F6398" s="255"/>
    </row>
    <row r="6399" spans="1:6" ht="15" x14ac:dyDescent="0.25">
      <c r="A6399" s="253"/>
      <c r="B6399" s="254"/>
      <c r="C6399" s="10"/>
      <c r="D6399" s="255"/>
      <c r="F6399" s="255"/>
    </row>
    <row r="6400" spans="1:6" ht="15" x14ac:dyDescent="0.25">
      <c r="A6400" s="253"/>
      <c r="B6400" s="254"/>
      <c r="C6400" s="10"/>
      <c r="D6400" s="255"/>
      <c r="F6400" s="255"/>
    </row>
    <row r="6401" spans="1:6" ht="15" x14ac:dyDescent="0.25">
      <c r="A6401" s="253"/>
      <c r="B6401" s="254"/>
      <c r="C6401" s="10"/>
      <c r="D6401" s="255"/>
      <c r="F6401" s="255"/>
    </row>
    <row r="6402" spans="1:6" ht="15" x14ac:dyDescent="0.25">
      <c r="A6402" s="253"/>
      <c r="B6402" s="254"/>
      <c r="C6402" s="10"/>
      <c r="D6402" s="255"/>
      <c r="F6402" s="255"/>
    </row>
    <row r="6403" spans="1:6" ht="15" x14ac:dyDescent="0.25">
      <c r="A6403" s="253"/>
      <c r="B6403" s="254"/>
      <c r="C6403" s="10"/>
      <c r="D6403" s="255"/>
      <c r="F6403" s="255"/>
    </row>
    <row r="6404" spans="1:6" ht="15" x14ac:dyDescent="0.25">
      <c r="A6404" s="253"/>
      <c r="B6404" s="254"/>
      <c r="C6404" s="10"/>
      <c r="D6404" s="255"/>
      <c r="F6404" s="255"/>
    </row>
    <row r="6405" spans="1:6" ht="15" x14ac:dyDescent="0.25">
      <c r="A6405" s="253"/>
      <c r="B6405" s="254"/>
      <c r="C6405" s="10"/>
      <c r="D6405" s="255"/>
      <c r="F6405" s="255"/>
    </row>
    <row r="6406" spans="1:6" ht="15" x14ac:dyDescent="0.25">
      <c r="A6406" s="253"/>
      <c r="B6406" s="254"/>
      <c r="C6406" s="10"/>
      <c r="D6406" s="255"/>
      <c r="F6406" s="255"/>
    </row>
    <row r="6407" spans="1:6" ht="15" x14ac:dyDescent="0.25">
      <c r="A6407" s="253"/>
      <c r="B6407" s="254"/>
      <c r="C6407" s="10"/>
      <c r="D6407" s="255"/>
      <c r="F6407" s="255"/>
    </row>
    <row r="6408" spans="1:6" ht="15" x14ac:dyDescent="0.25">
      <c r="A6408" s="253"/>
      <c r="B6408" s="254"/>
      <c r="C6408" s="10"/>
      <c r="D6408" s="255"/>
      <c r="F6408" s="255"/>
    </row>
    <row r="6409" spans="1:6" ht="15" x14ac:dyDescent="0.25">
      <c r="A6409" s="253"/>
      <c r="B6409" s="254"/>
      <c r="C6409" s="10"/>
      <c r="D6409" s="255"/>
      <c r="F6409" s="255"/>
    </row>
    <row r="6410" spans="1:6" ht="15" x14ac:dyDescent="0.25">
      <c r="A6410" s="253"/>
      <c r="B6410" s="254"/>
      <c r="C6410" s="10"/>
      <c r="D6410" s="255"/>
      <c r="F6410" s="255"/>
    </row>
    <row r="6411" spans="1:6" ht="15" x14ac:dyDescent="0.25">
      <c r="A6411" s="253"/>
      <c r="B6411" s="254"/>
      <c r="C6411" s="10"/>
      <c r="D6411" s="255"/>
      <c r="F6411" s="255"/>
    </row>
    <row r="6412" spans="1:6" ht="15" x14ac:dyDescent="0.25">
      <c r="A6412" s="253"/>
      <c r="B6412" s="254"/>
      <c r="C6412" s="10"/>
      <c r="D6412" s="255"/>
      <c r="F6412" s="255"/>
    </row>
    <row r="6413" spans="1:6" ht="15" x14ac:dyDescent="0.25">
      <c r="A6413" s="253"/>
      <c r="B6413" s="254"/>
      <c r="C6413" s="10"/>
      <c r="D6413" s="255"/>
      <c r="F6413" s="255"/>
    </row>
    <row r="6414" spans="1:6" ht="15" x14ac:dyDescent="0.25">
      <c r="A6414" s="253"/>
      <c r="B6414" s="254"/>
      <c r="C6414" s="10"/>
      <c r="D6414" s="255"/>
      <c r="F6414" s="255"/>
    </row>
    <row r="6415" spans="1:6" ht="15" x14ac:dyDescent="0.25">
      <c r="A6415" s="253"/>
      <c r="B6415" s="254"/>
      <c r="C6415" s="10"/>
      <c r="D6415" s="255"/>
      <c r="F6415" s="255"/>
    </row>
    <row r="6416" spans="1:6" ht="15" x14ac:dyDescent="0.25">
      <c r="A6416" s="253"/>
      <c r="B6416" s="254"/>
      <c r="C6416" s="10"/>
      <c r="D6416" s="255"/>
      <c r="F6416" s="255"/>
    </row>
    <row r="6417" spans="1:6" ht="15" x14ac:dyDescent="0.25">
      <c r="A6417" s="253"/>
      <c r="B6417" s="254"/>
      <c r="C6417" s="10"/>
      <c r="D6417" s="255"/>
      <c r="F6417" s="255"/>
    </row>
    <row r="6418" spans="1:6" ht="15" x14ac:dyDescent="0.25">
      <c r="A6418" s="253"/>
      <c r="B6418" s="254"/>
      <c r="C6418" s="10"/>
      <c r="D6418" s="255"/>
      <c r="F6418" s="255"/>
    </row>
    <row r="6419" spans="1:6" ht="15" x14ac:dyDescent="0.25">
      <c r="A6419" s="253"/>
      <c r="B6419" s="254"/>
      <c r="C6419" s="10"/>
      <c r="D6419" s="255"/>
      <c r="F6419" s="255"/>
    </row>
    <row r="6420" spans="1:6" ht="15" x14ac:dyDescent="0.25">
      <c r="A6420" s="253"/>
      <c r="B6420" s="254"/>
      <c r="C6420" s="10"/>
      <c r="D6420" s="255"/>
      <c r="F6420" s="255"/>
    </row>
    <row r="6421" spans="1:6" ht="15" x14ac:dyDescent="0.25">
      <c r="A6421" s="253"/>
      <c r="B6421" s="254"/>
      <c r="C6421" s="10"/>
      <c r="D6421" s="255"/>
      <c r="F6421" s="255"/>
    </row>
    <row r="6422" spans="1:6" ht="15" x14ac:dyDescent="0.25">
      <c r="A6422" s="253"/>
      <c r="B6422" s="254"/>
      <c r="C6422" s="10"/>
      <c r="D6422" s="255"/>
      <c r="F6422" s="255"/>
    </row>
    <row r="6423" spans="1:6" ht="15" x14ac:dyDescent="0.25">
      <c r="A6423" s="253"/>
      <c r="B6423" s="254"/>
      <c r="C6423" s="10"/>
      <c r="D6423" s="255"/>
      <c r="F6423" s="255"/>
    </row>
    <row r="6424" spans="1:6" ht="15" x14ac:dyDescent="0.25">
      <c r="A6424" s="253"/>
      <c r="B6424" s="254"/>
      <c r="C6424" s="10"/>
      <c r="D6424" s="255"/>
      <c r="F6424" s="255"/>
    </row>
    <row r="6425" spans="1:6" ht="15" x14ac:dyDescent="0.25">
      <c r="A6425" s="253"/>
      <c r="B6425" s="254"/>
      <c r="C6425" s="10"/>
      <c r="D6425" s="255"/>
      <c r="F6425" s="255"/>
    </row>
    <row r="6426" spans="1:6" ht="15" x14ac:dyDescent="0.25">
      <c r="A6426" s="253"/>
      <c r="B6426" s="254"/>
      <c r="C6426" s="10"/>
      <c r="D6426" s="255"/>
      <c r="F6426" s="255"/>
    </row>
    <row r="6427" spans="1:6" ht="15" x14ac:dyDescent="0.25">
      <c r="A6427" s="253"/>
      <c r="B6427" s="254"/>
      <c r="C6427" s="10"/>
      <c r="D6427" s="255"/>
      <c r="F6427" s="255"/>
    </row>
    <row r="6428" spans="1:6" ht="15" x14ac:dyDescent="0.25">
      <c r="A6428" s="253"/>
      <c r="B6428" s="254"/>
      <c r="C6428" s="10"/>
      <c r="D6428" s="255"/>
      <c r="F6428" s="255"/>
    </row>
    <row r="6429" spans="1:6" ht="15" x14ac:dyDescent="0.25">
      <c r="A6429" s="253"/>
      <c r="B6429" s="254"/>
      <c r="C6429" s="10"/>
      <c r="D6429" s="255"/>
      <c r="F6429" s="255"/>
    </row>
    <row r="6430" spans="1:6" ht="15" x14ac:dyDescent="0.25">
      <c r="A6430" s="253"/>
      <c r="B6430" s="254"/>
      <c r="C6430" s="10"/>
      <c r="D6430" s="255"/>
      <c r="F6430" s="255"/>
    </row>
    <row r="6431" spans="1:6" ht="15" x14ac:dyDescent="0.25">
      <c r="A6431" s="253"/>
      <c r="B6431" s="254"/>
      <c r="C6431" s="10"/>
      <c r="D6431" s="255"/>
      <c r="F6431" s="255"/>
    </row>
    <row r="6432" spans="1:6" ht="15" x14ac:dyDescent="0.25">
      <c r="A6432" s="253"/>
      <c r="B6432" s="254"/>
      <c r="C6432" s="10"/>
      <c r="D6432" s="255"/>
      <c r="F6432" s="255"/>
    </row>
    <row r="6433" spans="1:6" ht="15" x14ac:dyDescent="0.25">
      <c r="A6433" s="253"/>
      <c r="B6433" s="254"/>
      <c r="C6433" s="10"/>
      <c r="D6433" s="255"/>
      <c r="F6433" s="255"/>
    </row>
    <row r="6434" spans="1:6" ht="15" x14ac:dyDescent="0.25">
      <c r="A6434" s="253"/>
      <c r="B6434" s="254"/>
      <c r="C6434" s="10"/>
      <c r="D6434" s="255"/>
      <c r="F6434" s="255"/>
    </row>
    <row r="6435" spans="1:6" ht="15" x14ac:dyDescent="0.25">
      <c r="A6435" s="253"/>
      <c r="B6435" s="254"/>
      <c r="C6435" s="10"/>
      <c r="D6435" s="255"/>
      <c r="F6435" s="255"/>
    </row>
    <row r="6436" spans="1:6" ht="15" x14ac:dyDescent="0.25">
      <c r="A6436" s="253"/>
      <c r="B6436" s="254"/>
      <c r="C6436" s="10"/>
      <c r="D6436" s="255"/>
      <c r="F6436" s="255"/>
    </row>
    <row r="6437" spans="1:6" ht="15" x14ac:dyDescent="0.25">
      <c r="A6437" s="253"/>
      <c r="B6437" s="254"/>
      <c r="C6437" s="10"/>
      <c r="D6437" s="255"/>
      <c r="F6437" s="255"/>
    </row>
    <row r="6438" spans="1:6" ht="15" x14ac:dyDescent="0.25">
      <c r="A6438" s="253"/>
      <c r="B6438" s="254"/>
      <c r="C6438" s="10"/>
      <c r="D6438" s="255"/>
      <c r="F6438" s="255"/>
    </row>
    <row r="6439" spans="1:6" ht="15" x14ac:dyDescent="0.25">
      <c r="A6439" s="253"/>
      <c r="B6439" s="254"/>
      <c r="C6439" s="10"/>
      <c r="D6439" s="255"/>
      <c r="F6439" s="255"/>
    </row>
    <row r="6440" spans="1:6" ht="15" x14ac:dyDescent="0.25">
      <c r="A6440" s="253"/>
      <c r="B6440" s="254"/>
      <c r="C6440" s="10"/>
      <c r="D6440" s="255"/>
      <c r="F6440" s="255"/>
    </row>
    <row r="6441" spans="1:6" ht="15" x14ac:dyDescent="0.25">
      <c r="A6441" s="253"/>
      <c r="B6441" s="254"/>
      <c r="C6441" s="10"/>
      <c r="D6441" s="255"/>
      <c r="F6441" s="255"/>
    </row>
    <row r="6442" spans="1:6" ht="15" x14ac:dyDescent="0.25">
      <c r="A6442" s="253"/>
      <c r="B6442" s="254"/>
      <c r="C6442" s="10"/>
      <c r="D6442" s="255"/>
      <c r="F6442" s="255"/>
    </row>
    <row r="6443" spans="1:6" ht="15" x14ac:dyDescent="0.25">
      <c r="A6443" s="253"/>
      <c r="B6443" s="254"/>
      <c r="C6443" s="10"/>
      <c r="D6443" s="255"/>
      <c r="F6443" s="255"/>
    </row>
    <row r="6444" spans="1:6" ht="15" x14ac:dyDescent="0.25">
      <c r="A6444" s="253"/>
      <c r="B6444" s="254"/>
      <c r="C6444" s="10"/>
      <c r="D6444" s="255"/>
      <c r="F6444" s="255"/>
    </row>
    <row r="6445" spans="1:6" ht="15" x14ac:dyDescent="0.25">
      <c r="A6445" s="253"/>
      <c r="B6445" s="254"/>
      <c r="C6445" s="10"/>
      <c r="D6445" s="255"/>
      <c r="F6445" s="255"/>
    </row>
    <row r="6446" spans="1:6" ht="15" x14ac:dyDescent="0.25">
      <c r="A6446" s="253"/>
      <c r="B6446" s="254"/>
      <c r="C6446" s="10"/>
      <c r="D6446" s="255"/>
      <c r="F6446" s="255"/>
    </row>
    <row r="6447" spans="1:6" ht="15" x14ac:dyDescent="0.25">
      <c r="A6447" s="253"/>
      <c r="B6447" s="254"/>
      <c r="C6447" s="10"/>
      <c r="D6447" s="255"/>
      <c r="F6447" s="255"/>
    </row>
    <row r="6448" spans="1:6" ht="15" x14ac:dyDescent="0.25">
      <c r="A6448" s="253"/>
      <c r="B6448" s="254"/>
      <c r="C6448" s="10"/>
      <c r="D6448" s="255"/>
      <c r="F6448" s="255"/>
    </row>
    <row r="6449" spans="1:6" ht="15" x14ac:dyDescent="0.25">
      <c r="A6449" s="253"/>
      <c r="B6449" s="254"/>
      <c r="C6449" s="10"/>
      <c r="D6449" s="255"/>
      <c r="F6449" s="255"/>
    </row>
    <row r="6450" spans="1:6" ht="15" x14ac:dyDescent="0.25">
      <c r="A6450" s="253"/>
      <c r="B6450" s="254"/>
      <c r="C6450" s="10"/>
      <c r="D6450" s="255"/>
      <c r="F6450" s="255"/>
    </row>
    <row r="6451" spans="1:6" ht="15" x14ac:dyDescent="0.25">
      <c r="A6451" s="253"/>
      <c r="B6451" s="254"/>
      <c r="C6451" s="10"/>
      <c r="D6451" s="255"/>
      <c r="F6451" s="255"/>
    </row>
    <row r="6452" spans="1:6" ht="15" x14ac:dyDescent="0.25">
      <c r="A6452" s="253"/>
      <c r="B6452" s="254"/>
      <c r="C6452" s="10"/>
      <c r="D6452" s="255"/>
      <c r="F6452" s="255"/>
    </row>
    <row r="6453" spans="1:6" ht="15" x14ac:dyDescent="0.25">
      <c r="A6453" s="253"/>
      <c r="B6453" s="254"/>
      <c r="C6453" s="10"/>
      <c r="D6453" s="255"/>
      <c r="F6453" s="255"/>
    </row>
    <row r="6454" spans="1:6" ht="15" x14ac:dyDescent="0.25">
      <c r="A6454" s="253"/>
      <c r="B6454" s="254"/>
      <c r="C6454" s="10"/>
      <c r="D6454" s="255"/>
      <c r="F6454" s="255"/>
    </row>
    <row r="6455" spans="1:6" ht="15" x14ac:dyDescent="0.25">
      <c r="A6455" s="253"/>
      <c r="B6455" s="254"/>
      <c r="C6455" s="10"/>
      <c r="D6455" s="255"/>
      <c r="F6455" s="255"/>
    </row>
    <row r="6456" spans="1:6" ht="15" x14ac:dyDescent="0.25">
      <c r="A6456" s="253"/>
      <c r="B6456" s="254"/>
      <c r="C6456" s="10"/>
      <c r="D6456" s="255"/>
      <c r="F6456" s="255"/>
    </row>
    <row r="6457" spans="1:6" ht="15" x14ac:dyDescent="0.25">
      <c r="A6457" s="253"/>
      <c r="B6457" s="254"/>
      <c r="C6457" s="10"/>
      <c r="D6457" s="255"/>
      <c r="F6457" s="255"/>
    </row>
    <row r="6458" spans="1:6" ht="15" x14ac:dyDescent="0.25">
      <c r="A6458" s="253"/>
      <c r="B6458" s="254"/>
      <c r="C6458" s="10"/>
      <c r="D6458" s="255"/>
      <c r="F6458" s="255"/>
    </row>
    <row r="6459" spans="1:6" ht="15" x14ac:dyDescent="0.25">
      <c r="A6459" s="253"/>
      <c r="B6459" s="254"/>
      <c r="C6459" s="10"/>
      <c r="D6459" s="255"/>
      <c r="F6459" s="255"/>
    </row>
    <row r="6460" spans="1:6" ht="15" x14ac:dyDescent="0.25">
      <c r="A6460" s="253"/>
      <c r="B6460" s="254"/>
      <c r="C6460" s="10"/>
      <c r="D6460" s="255"/>
      <c r="F6460" s="255"/>
    </row>
    <row r="6461" spans="1:6" ht="15" x14ac:dyDescent="0.25">
      <c r="A6461" s="253"/>
      <c r="B6461" s="254"/>
      <c r="C6461" s="10"/>
      <c r="D6461" s="255"/>
      <c r="F6461" s="255"/>
    </row>
    <row r="6462" spans="1:6" ht="15" x14ac:dyDescent="0.25">
      <c r="A6462" s="253"/>
      <c r="B6462" s="254"/>
      <c r="C6462" s="10"/>
      <c r="D6462" s="255"/>
      <c r="F6462" s="255"/>
    </row>
    <row r="6463" spans="1:6" ht="15" x14ac:dyDescent="0.25">
      <c r="A6463" s="253"/>
      <c r="B6463" s="254"/>
      <c r="C6463" s="10"/>
      <c r="D6463" s="255"/>
      <c r="F6463" s="255"/>
    </row>
    <row r="6464" spans="1:6" ht="15" x14ac:dyDescent="0.25">
      <c r="A6464" s="253"/>
      <c r="B6464" s="254"/>
      <c r="C6464" s="10"/>
      <c r="D6464" s="255"/>
      <c r="F6464" s="255"/>
    </row>
    <row r="6465" spans="1:6" ht="15" x14ac:dyDescent="0.25">
      <c r="A6465" s="253"/>
      <c r="B6465" s="254"/>
      <c r="C6465" s="10"/>
      <c r="D6465" s="255"/>
      <c r="F6465" s="255"/>
    </row>
    <row r="6466" spans="1:6" ht="15" x14ac:dyDescent="0.25">
      <c r="A6466" s="253"/>
      <c r="B6466" s="254"/>
      <c r="C6466" s="10"/>
      <c r="D6466" s="255"/>
      <c r="F6466" s="255"/>
    </row>
    <row r="6467" spans="1:6" ht="15" x14ac:dyDescent="0.25">
      <c r="A6467" s="253"/>
      <c r="B6467" s="254"/>
      <c r="C6467" s="10"/>
      <c r="D6467" s="255"/>
      <c r="F6467" s="255"/>
    </row>
    <row r="6468" spans="1:6" ht="15" x14ac:dyDescent="0.25">
      <c r="A6468" s="253"/>
      <c r="B6468" s="254"/>
      <c r="C6468" s="10"/>
      <c r="D6468" s="255"/>
      <c r="F6468" s="255"/>
    </row>
    <row r="6469" spans="1:6" ht="15" x14ac:dyDescent="0.25">
      <c r="A6469" s="253"/>
      <c r="B6469" s="254"/>
      <c r="C6469" s="10"/>
      <c r="D6469" s="255"/>
      <c r="F6469" s="255"/>
    </row>
    <row r="6470" spans="1:6" ht="15" x14ac:dyDescent="0.25">
      <c r="A6470" s="253"/>
      <c r="B6470" s="254"/>
      <c r="C6470" s="10"/>
      <c r="D6470" s="255"/>
      <c r="F6470" s="255"/>
    </row>
    <row r="6471" spans="1:6" ht="15" x14ac:dyDescent="0.25">
      <c r="A6471" s="253"/>
      <c r="B6471" s="254"/>
      <c r="C6471" s="10"/>
      <c r="D6471" s="255"/>
      <c r="F6471" s="255"/>
    </row>
    <row r="6472" spans="1:6" ht="15" x14ac:dyDescent="0.25">
      <c r="A6472" s="253"/>
      <c r="B6472" s="254"/>
      <c r="C6472" s="10"/>
      <c r="D6472" s="255"/>
      <c r="F6472" s="255"/>
    </row>
    <row r="6473" spans="1:6" ht="15" x14ac:dyDescent="0.25">
      <c r="A6473" s="253"/>
      <c r="B6473" s="254"/>
      <c r="C6473" s="10"/>
      <c r="D6473" s="255"/>
      <c r="F6473" s="255"/>
    </row>
    <row r="6474" spans="1:6" ht="15" x14ac:dyDescent="0.25">
      <c r="A6474" s="253"/>
      <c r="B6474" s="254"/>
      <c r="C6474" s="10"/>
      <c r="D6474" s="255"/>
      <c r="F6474" s="255"/>
    </row>
    <row r="6475" spans="1:6" ht="15" x14ac:dyDescent="0.25">
      <c r="A6475" s="253"/>
      <c r="B6475" s="254"/>
      <c r="C6475" s="10"/>
      <c r="D6475" s="255"/>
      <c r="F6475" s="255"/>
    </row>
    <row r="6476" spans="1:6" ht="15" x14ac:dyDescent="0.25">
      <c r="A6476" s="253"/>
      <c r="B6476" s="254"/>
      <c r="C6476" s="10"/>
      <c r="D6476" s="255"/>
      <c r="F6476" s="255"/>
    </row>
    <row r="6477" spans="1:6" ht="15" x14ac:dyDescent="0.25">
      <c r="A6477" s="253"/>
      <c r="B6477" s="254"/>
      <c r="C6477" s="10"/>
      <c r="D6477" s="255"/>
      <c r="F6477" s="255"/>
    </row>
    <row r="6478" spans="1:6" ht="15" x14ac:dyDescent="0.25">
      <c r="A6478" s="253"/>
      <c r="B6478" s="254"/>
      <c r="C6478" s="10"/>
      <c r="D6478" s="255"/>
      <c r="F6478" s="255"/>
    </row>
    <row r="6479" spans="1:6" ht="15" x14ac:dyDescent="0.25">
      <c r="A6479" s="253"/>
      <c r="B6479" s="254"/>
      <c r="C6479" s="10"/>
      <c r="D6479" s="255"/>
      <c r="F6479" s="255"/>
    </row>
    <row r="6480" spans="1:6" ht="15" x14ac:dyDescent="0.25">
      <c r="A6480" s="253"/>
      <c r="B6480" s="254"/>
      <c r="C6480" s="10"/>
      <c r="D6480" s="255"/>
      <c r="F6480" s="255"/>
    </row>
    <row r="6481" spans="1:6" ht="15" x14ac:dyDescent="0.25">
      <c r="A6481" s="253"/>
      <c r="B6481" s="254"/>
      <c r="C6481" s="10"/>
      <c r="D6481" s="255"/>
      <c r="F6481" s="255"/>
    </row>
    <row r="6482" spans="1:6" ht="15" x14ac:dyDescent="0.25">
      <c r="A6482" s="253"/>
      <c r="B6482" s="254"/>
      <c r="C6482" s="10"/>
      <c r="D6482" s="255"/>
      <c r="F6482" s="255"/>
    </row>
    <row r="6483" spans="1:6" ht="15" x14ac:dyDescent="0.25">
      <c r="A6483" s="253"/>
      <c r="B6483" s="254"/>
      <c r="C6483" s="10"/>
      <c r="D6483" s="255"/>
      <c r="F6483" s="255"/>
    </row>
    <row r="6484" spans="1:6" ht="15" x14ac:dyDescent="0.25">
      <c r="A6484" s="253"/>
      <c r="B6484" s="254"/>
      <c r="C6484" s="10"/>
      <c r="D6484" s="255"/>
      <c r="F6484" s="255"/>
    </row>
    <row r="6485" spans="1:6" ht="15" x14ac:dyDescent="0.25">
      <c r="A6485" s="253"/>
      <c r="B6485" s="254"/>
      <c r="C6485" s="10"/>
      <c r="D6485" s="255"/>
      <c r="F6485" s="255"/>
    </row>
    <row r="6486" spans="1:6" ht="15" x14ac:dyDescent="0.25">
      <c r="A6486" s="253"/>
      <c r="B6486" s="254"/>
      <c r="C6486" s="10"/>
      <c r="D6486" s="255"/>
      <c r="F6486" s="255"/>
    </row>
    <row r="6487" spans="1:6" ht="15" x14ac:dyDescent="0.25">
      <c r="A6487" s="253"/>
      <c r="B6487" s="254"/>
      <c r="C6487" s="10"/>
      <c r="D6487" s="255"/>
      <c r="F6487" s="255"/>
    </row>
    <row r="6488" spans="1:6" ht="15" x14ac:dyDescent="0.25">
      <c r="A6488" s="253"/>
      <c r="B6488" s="254"/>
      <c r="C6488" s="10"/>
      <c r="D6488" s="255"/>
      <c r="F6488" s="255"/>
    </row>
    <row r="6489" spans="1:6" ht="15" x14ac:dyDescent="0.25">
      <c r="A6489" s="253"/>
      <c r="B6489" s="254"/>
      <c r="C6489" s="10"/>
      <c r="D6489" s="255"/>
      <c r="F6489" s="255"/>
    </row>
    <row r="6490" spans="1:6" ht="15" x14ac:dyDescent="0.25">
      <c r="A6490" s="253"/>
      <c r="B6490" s="254"/>
      <c r="C6490" s="10"/>
      <c r="D6490" s="255"/>
      <c r="F6490" s="255"/>
    </row>
    <row r="6491" spans="1:6" ht="15" x14ac:dyDescent="0.25">
      <c r="A6491" s="253"/>
      <c r="B6491" s="254"/>
      <c r="C6491" s="10"/>
      <c r="D6491" s="255"/>
      <c r="F6491" s="255"/>
    </row>
    <row r="6492" spans="1:6" ht="15" x14ac:dyDescent="0.25">
      <c r="A6492" s="253"/>
      <c r="B6492" s="254"/>
      <c r="C6492" s="10"/>
      <c r="D6492" s="255"/>
      <c r="F6492" s="255"/>
    </row>
    <row r="6493" spans="1:6" ht="15" x14ac:dyDescent="0.25">
      <c r="A6493" s="253"/>
      <c r="B6493" s="254"/>
      <c r="C6493" s="10"/>
      <c r="D6493" s="255"/>
      <c r="F6493" s="255"/>
    </row>
    <row r="6494" spans="1:6" ht="15" x14ac:dyDescent="0.25">
      <c r="A6494" s="253"/>
      <c r="B6494" s="254"/>
      <c r="C6494" s="10"/>
      <c r="D6494" s="255"/>
      <c r="F6494" s="255"/>
    </row>
    <row r="6495" spans="1:6" ht="15" x14ac:dyDescent="0.25">
      <c r="A6495" s="253"/>
      <c r="B6495" s="254"/>
      <c r="C6495" s="10"/>
      <c r="D6495" s="255"/>
      <c r="F6495" s="255"/>
    </row>
    <row r="6496" spans="1:6" ht="15" x14ac:dyDescent="0.25">
      <c r="A6496" s="253"/>
      <c r="B6496" s="254"/>
      <c r="C6496" s="10"/>
      <c r="D6496" s="255"/>
      <c r="F6496" s="255"/>
    </row>
    <row r="6497" spans="1:6" ht="15" x14ac:dyDescent="0.25">
      <c r="A6497" s="253"/>
      <c r="B6497" s="254"/>
      <c r="C6497" s="10"/>
      <c r="D6497" s="255"/>
      <c r="F6497" s="255"/>
    </row>
    <row r="6498" spans="1:6" ht="15" x14ac:dyDescent="0.25">
      <c r="A6498" s="253"/>
      <c r="B6498" s="254"/>
      <c r="C6498" s="10"/>
      <c r="D6498" s="255"/>
      <c r="F6498" s="255"/>
    </row>
    <row r="6499" spans="1:6" ht="15" x14ac:dyDescent="0.25">
      <c r="A6499" s="253"/>
      <c r="B6499" s="254"/>
      <c r="C6499" s="10"/>
      <c r="D6499" s="255"/>
      <c r="F6499" s="255"/>
    </row>
    <row r="6500" spans="1:6" ht="15" x14ac:dyDescent="0.25">
      <c r="A6500" s="253"/>
      <c r="B6500" s="254"/>
      <c r="C6500" s="10"/>
      <c r="D6500" s="255"/>
      <c r="F6500" s="255"/>
    </row>
    <row r="6501" spans="1:6" ht="15" x14ac:dyDescent="0.25">
      <c r="A6501" s="253"/>
      <c r="B6501" s="254"/>
      <c r="C6501" s="10"/>
      <c r="D6501" s="255"/>
      <c r="F6501" s="255"/>
    </row>
    <row r="6502" spans="1:6" ht="15" x14ac:dyDescent="0.25">
      <c r="A6502" s="253"/>
      <c r="B6502" s="254"/>
      <c r="C6502" s="10"/>
      <c r="D6502" s="255"/>
      <c r="F6502" s="255"/>
    </row>
    <row r="6503" spans="1:6" ht="15" x14ac:dyDescent="0.25">
      <c r="A6503" s="253"/>
      <c r="B6503" s="254"/>
      <c r="C6503" s="10"/>
      <c r="D6503" s="255"/>
      <c r="F6503" s="255"/>
    </row>
    <row r="6504" spans="1:6" ht="15" x14ac:dyDescent="0.25">
      <c r="A6504" s="253"/>
      <c r="B6504" s="254"/>
      <c r="C6504" s="10"/>
      <c r="D6504" s="255"/>
      <c r="F6504" s="255"/>
    </row>
    <row r="6505" spans="1:6" ht="15" x14ac:dyDescent="0.25">
      <c r="A6505" s="253"/>
      <c r="B6505" s="254"/>
      <c r="C6505" s="10"/>
      <c r="D6505" s="255"/>
      <c r="F6505" s="255"/>
    </row>
    <row r="6506" spans="1:6" ht="15" x14ac:dyDescent="0.25">
      <c r="A6506" s="253"/>
      <c r="B6506" s="254"/>
      <c r="C6506" s="10"/>
      <c r="D6506" s="255"/>
      <c r="F6506" s="255"/>
    </row>
    <row r="6507" spans="1:6" ht="15" x14ac:dyDescent="0.25">
      <c r="A6507" s="253"/>
      <c r="B6507" s="254"/>
      <c r="C6507" s="10"/>
      <c r="D6507" s="255"/>
      <c r="F6507" s="255"/>
    </row>
    <row r="6508" spans="1:6" ht="15" x14ac:dyDescent="0.25">
      <c r="A6508" s="253"/>
      <c r="B6508" s="254"/>
      <c r="C6508" s="10"/>
      <c r="D6508" s="255"/>
      <c r="F6508" s="255"/>
    </row>
    <row r="6509" spans="1:6" ht="15" x14ac:dyDescent="0.25">
      <c r="A6509" s="253"/>
      <c r="B6509" s="254"/>
      <c r="C6509" s="10"/>
      <c r="D6509" s="255"/>
      <c r="F6509" s="255"/>
    </row>
    <row r="6510" spans="1:6" ht="15" x14ac:dyDescent="0.25">
      <c r="A6510" s="253"/>
      <c r="B6510" s="254"/>
      <c r="C6510" s="10"/>
      <c r="D6510" s="255"/>
      <c r="F6510" s="255"/>
    </row>
    <row r="6511" spans="1:6" ht="15" x14ac:dyDescent="0.25">
      <c r="A6511" s="253"/>
      <c r="B6511" s="254"/>
      <c r="C6511" s="10"/>
      <c r="D6511" s="255"/>
      <c r="F6511" s="255"/>
    </row>
    <row r="6512" spans="1:6" ht="15" x14ac:dyDescent="0.25">
      <c r="A6512" s="253"/>
      <c r="B6512" s="254"/>
      <c r="C6512" s="10"/>
      <c r="D6512" s="255"/>
      <c r="F6512" s="255"/>
    </row>
    <row r="6513" spans="1:6" ht="15" x14ac:dyDescent="0.25">
      <c r="A6513" s="253"/>
      <c r="B6513" s="254"/>
      <c r="C6513" s="10"/>
      <c r="D6513" s="255"/>
      <c r="F6513" s="255"/>
    </row>
    <row r="6514" spans="1:6" ht="15" x14ac:dyDescent="0.25">
      <c r="A6514" s="253"/>
      <c r="B6514" s="254"/>
      <c r="C6514" s="10"/>
      <c r="D6514" s="255"/>
      <c r="F6514" s="255"/>
    </row>
    <row r="6515" spans="1:6" ht="15" x14ac:dyDescent="0.25">
      <c r="A6515" s="253"/>
      <c r="B6515" s="254"/>
      <c r="C6515" s="10"/>
      <c r="D6515" s="255"/>
      <c r="F6515" s="255"/>
    </row>
    <row r="6516" spans="1:6" ht="15" x14ac:dyDescent="0.25">
      <c r="A6516" s="253"/>
      <c r="B6516" s="254"/>
      <c r="C6516" s="10"/>
      <c r="D6516" s="255"/>
      <c r="F6516" s="255"/>
    </row>
    <row r="6517" spans="1:6" ht="15" x14ac:dyDescent="0.25">
      <c r="A6517" s="253"/>
      <c r="B6517" s="254"/>
      <c r="C6517" s="10"/>
      <c r="D6517" s="255"/>
      <c r="F6517" s="255"/>
    </row>
    <row r="6518" spans="1:6" ht="15" x14ac:dyDescent="0.25">
      <c r="A6518" s="253"/>
      <c r="B6518" s="254"/>
      <c r="C6518" s="10"/>
      <c r="D6518" s="255"/>
      <c r="F6518" s="255"/>
    </row>
    <row r="6519" spans="1:6" ht="15" x14ac:dyDescent="0.25">
      <c r="A6519" s="253"/>
      <c r="B6519" s="254"/>
      <c r="C6519" s="10"/>
      <c r="D6519" s="255"/>
      <c r="F6519" s="255"/>
    </row>
    <row r="6520" spans="1:6" ht="15" x14ac:dyDescent="0.25">
      <c r="A6520" s="253"/>
      <c r="B6520" s="254"/>
      <c r="C6520" s="10"/>
      <c r="D6520" s="255"/>
      <c r="F6520" s="255"/>
    </row>
    <row r="6521" spans="1:6" ht="15" x14ac:dyDescent="0.25">
      <c r="A6521" s="253"/>
      <c r="B6521" s="254"/>
      <c r="C6521" s="10"/>
      <c r="D6521" s="255"/>
      <c r="F6521" s="255"/>
    </row>
    <row r="6522" spans="1:6" ht="15" x14ac:dyDescent="0.25">
      <c r="A6522" s="253"/>
      <c r="B6522" s="254"/>
      <c r="C6522" s="10"/>
      <c r="D6522" s="255"/>
      <c r="F6522" s="255"/>
    </row>
    <row r="6523" spans="1:6" ht="15" x14ac:dyDescent="0.25">
      <c r="A6523" s="253"/>
      <c r="B6523" s="254"/>
      <c r="C6523" s="10"/>
      <c r="D6523" s="255"/>
      <c r="F6523" s="255"/>
    </row>
    <row r="6524" spans="1:6" ht="15" x14ac:dyDescent="0.25">
      <c r="A6524" s="253"/>
      <c r="B6524" s="254"/>
      <c r="C6524" s="10"/>
      <c r="D6524" s="255"/>
      <c r="F6524" s="255"/>
    </row>
    <row r="6525" spans="1:6" ht="15" x14ac:dyDescent="0.25">
      <c r="A6525" s="253"/>
      <c r="B6525" s="254"/>
      <c r="C6525" s="10"/>
      <c r="D6525" s="255"/>
      <c r="F6525" s="255"/>
    </row>
    <row r="6526" spans="1:6" ht="15" x14ac:dyDescent="0.25">
      <c r="A6526" s="253"/>
      <c r="B6526" s="254"/>
      <c r="C6526" s="10"/>
      <c r="D6526" s="255"/>
      <c r="F6526" s="255"/>
    </row>
    <row r="6527" spans="1:6" ht="15" x14ac:dyDescent="0.25">
      <c r="A6527" s="253"/>
      <c r="B6527" s="254"/>
      <c r="C6527" s="10"/>
      <c r="D6527" s="255"/>
      <c r="F6527" s="255"/>
    </row>
    <row r="6528" spans="1:6" ht="15" x14ac:dyDescent="0.25">
      <c r="A6528" s="253"/>
      <c r="B6528" s="254"/>
      <c r="C6528" s="10"/>
      <c r="D6528" s="255"/>
      <c r="F6528" s="255"/>
    </row>
    <row r="6529" spans="1:6" ht="15" x14ac:dyDescent="0.25">
      <c r="A6529" s="253"/>
      <c r="B6529" s="254"/>
      <c r="C6529" s="10"/>
      <c r="D6529" s="255"/>
      <c r="F6529" s="255"/>
    </row>
    <row r="6530" spans="1:6" ht="15" x14ac:dyDescent="0.25">
      <c r="A6530" s="253"/>
      <c r="B6530" s="254"/>
      <c r="C6530" s="10"/>
      <c r="D6530" s="255"/>
      <c r="F6530" s="255"/>
    </row>
    <row r="6531" spans="1:6" ht="15" x14ac:dyDescent="0.25">
      <c r="A6531" s="253"/>
      <c r="B6531" s="254"/>
      <c r="C6531" s="10"/>
      <c r="D6531" s="255"/>
      <c r="F6531" s="255"/>
    </row>
    <row r="6532" spans="1:6" ht="15" x14ac:dyDescent="0.25">
      <c r="A6532" s="253"/>
      <c r="B6532" s="254"/>
      <c r="C6532" s="10"/>
      <c r="D6532" s="255"/>
      <c r="F6532" s="255"/>
    </row>
    <row r="6533" spans="1:6" ht="15" x14ac:dyDescent="0.25">
      <c r="A6533" s="253"/>
      <c r="B6533" s="254"/>
      <c r="C6533" s="10"/>
      <c r="D6533" s="255"/>
      <c r="F6533" s="255"/>
    </row>
    <row r="6534" spans="1:6" ht="15" x14ac:dyDescent="0.25">
      <c r="A6534" s="253"/>
      <c r="B6534" s="254"/>
      <c r="C6534" s="10"/>
      <c r="D6534" s="255"/>
      <c r="F6534" s="255"/>
    </row>
    <row r="6535" spans="1:6" ht="15" x14ac:dyDescent="0.25">
      <c r="A6535" s="253"/>
      <c r="B6535" s="254"/>
      <c r="C6535" s="10"/>
      <c r="D6535" s="255"/>
      <c r="F6535" s="255"/>
    </row>
    <row r="6536" spans="1:6" ht="15" x14ac:dyDescent="0.25">
      <c r="A6536" s="253"/>
      <c r="B6536" s="254"/>
      <c r="C6536" s="10"/>
      <c r="D6536" s="255"/>
      <c r="F6536" s="255"/>
    </row>
    <row r="6537" spans="1:6" ht="15" x14ac:dyDescent="0.25">
      <c r="A6537" s="253"/>
      <c r="B6537" s="254"/>
      <c r="C6537" s="10"/>
      <c r="D6537" s="255"/>
      <c r="F6537" s="255"/>
    </row>
    <row r="6538" spans="1:6" ht="15" x14ac:dyDescent="0.25">
      <c r="A6538" s="253"/>
      <c r="B6538" s="254"/>
      <c r="C6538" s="10"/>
      <c r="D6538" s="255"/>
      <c r="F6538" s="255"/>
    </row>
    <row r="6539" spans="1:6" ht="15" x14ac:dyDescent="0.25">
      <c r="A6539" s="253"/>
      <c r="B6539" s="254"/>
      <c r="C6539" s="10"/>
      <c r="D6539" s="255"/>
      <c r="F6539" s="255"/>
    </row>
    <row r="6540" spans="1:6" ht="15" x14ac:dyDescent="0.25">
      <c r="A6540" s="253"/>
      <c r="B6540" s="254"/>
      <c r="C6540" s="10"/>
      <c r="D6540" s="255"/>
      <c r="F6540" s="255"/>
    </row>
    <row r="6541" spans="1:6" ht="15" x14ac:dyDescent="0.25">
      <c r="A6541" s="253"/>
      <c r="B6541" s="254"/>
      <c r="C6541" s="10"/>
      <c r="D6541" s="255"/>
      <c r="F6541" s="255"/>
    </row>
    <row r="6542" spans="1:6" ht="15" x14ac:dyDescent="0.25">
      <c r="A6542" s="253"/>
      <c r="B6542" s="254"/>
      <c r="C6542" s="10"/>
      <c r="D6542" s="255"/>
      <c r="F6542" s="255"/>
    </row>
    <row r="6543" spans="1:6" ht="15" x14ac:dyDescent="0.25">
      <c r="A6543" s="253"/>
      <c r="B6543" s="254"/>
      <c r="C6543" s="10"/>
      <c r="D6543" s="255"/>
      <c r="F6543" s="255"/>
    </row>
    <row r="6544" spans="1:6" ht="15" x14ac:dyDescent="0.25">
      <c r="A6544" s="253"/>
      <c r="B6544" s="254"/>
      <c r="C6544" s="10"/>
      <c r="D6544" s="255"/>
      <c r="F6544" s="255"/>
    </row>
    <row r="6545" spans="1:6" ht="15" x14ac:dyDescent="0.25">
      <c r="A6545" s="253"/>
      <c r="B6545" s="254"/>
      <c r="C6545" s="10"/>
      <c r="D6545" s="255"/>
      <c r="F6545" s="255"/>
    </row>
    <row r="6546" spans="1:6" ht="15" x14ac:dyDescent="0.25">
      <c r="A6546" s="253"/>
      <c r="B6546" s="254"/>
      <c r="C6546" s="10"/>
      <c r="D6546" s="255"/>
      <c r="F6546" s="255"/>
    </row>
    <row r="6547" spans="1:6" ht="15" x14ac:dyDescent="0.25">
      <c r="A6547" s="253"/>
      <c r="B6547" s="254"/>
      <c r="C6547" s="10"/>
      <c r="D6547" s="255"/>
      <c r="F6547" s="255"/>
    </row>
    <row r="6548" spans="1:6" ht="15" x14ac:dyDescent="0.25">
      <c r="A6548" s="253"/>
      <c r="B6548" s="254"/>
      <c r="C6548" s="10"/>
      <c r="D6548" s="255"/>
      <c r="F6548" s="255"/>
    </row>
    <row r="6549" spans="1:6" ht="15" x14ac:dyDescent="0.25">
      <c r="A6549" s="253"/>
      <c r="B6549" s="254"/>
      <c r="C6549" s="10"/>
      <c r="D6549" s="255"/>
      <c r="F6549" s="255"/>
    </row>
    <row r="6550" spans="1:6" ht="15" x14ac:dyDescent="0.25">
      <c r="A6550" s="253"/>
      <c r="B6550" s="254"/>
      <c r="C6550" s="10"/>
      <c r="D6550" s="255"/>
      <c r="F6550" s="255"/>
    </row>
    <row r="6551" spans="1:6" ht="15" x14ac:dyDescent="0.25">
      <c r="A6551" s="253"/>
      <c r="B6551" s="254"/>
      <c r="C6551" s="10"/>
      <c r="D6551" s="255"/>
      <c r="F6551" s="255"/>
    </row>
    <row r="6552" spans="1:6" ht="15" x14ac:dyDescent="0.25">
      <c r="A6552" s="253"/>
      <c r="B6552" s="254"/>
      <c r="C6552" s="10"/>
      <c r="D6552" s="255"/>
      <c r="F6552" s="255"/>
    </row>
    <row r="6553" spans="1:6" ht="15" x14ac:dyDescent="0.25">
      <c r="A6553" s="253"/>
      <c r="B6553" s="254"/>
      <c r="C6553" s="10"/>
      <c r="D6553" s="255"/>
      <c r="F6553" s="255"/>
    </row>
    <row r="6554" spans="1:6" ht="15" x14ac:dyDescent="0.25">
      <c r="A6554" s="253"/>
      <c r="B6554" s="254"/>
      <c r="C6554" s="10"/>
      <c r="D6554" s="255"/>
      <c r="F6554" s="255"/>
    </row>
    <row r="6555" spans="1:6" ht="15" x14ac:dyDescent="0.25">
      <c r="A6555" s="253"/>
      <c r="B6555" s="254"/>
      <c r="C6555" s="10"/>
      <c r="D6555" s="255"/>
      <c r="F6555" s="255"/>
    </row>
    <row r="6556" spans="1:6" ht="15" x14ac:dyDescent="0.25">
      <c r="A6556" s="253"/>
      <c r="B6556" s="254"/>
      <c r="C6556" s="10"/>
      <c r="D6556" s="255"/>
      <c r="F6556" s="255"/>
    </row>
    <row r="6557" spans="1:6" ht="15" x14ac:dyDescent="0.25">
      <c r="A6557" s="253"/>
      <c r="B6557" s="254"/>
      <c r="C6557" s="10"/>
      <c r="D6557" s="255"/>
      <c r="F6557" s="255"/>
    </row>
    <row r="6558" spans="1:6" ht="15" x14ac:dyDescent="0.25">
      <c r="A6558" s="253"/>
      <c r="B6558" s="254"/>
      <c r="C6558" s="10"/>
      <c r="D6558" s="255"/>
      <c r="F6558" s="255"/>
    </row>
    <row r="6559" spans="1:6" ht="15" x14ac:dyDescent="0.25">
      <c r="A6559" s="253"/>
      <c r="B6559" s="254"/>
      <c r="C6559" s="10"/>
      <c r="D6559" s="255"/>
      <c r="F6559" s="255"/>
    </row>
    <row r="6560" spans="1:6" ht="15" x14ac:dyDescent="0.25">
      <c r="A6560" s="253"/>
      <c r="B6560" s="254"/>
      <c r="C6560" s="10"/>
      <c r="D6560" s="255"/>
      <c r="F6560" s="255"/>
    </row>
    <row r="6561" spans="1:6" ht="15" x14ac:dyDescent="0.25">
      <c r="A6561" s="253"/>
      <c r="B6561" s="254"/>
      <c r="C6561" s="10"/>
      <c r="D6561" s="255"/>
      <c r="F6561" s="255"/>
    </row>
    <row r="6562" spans="1:6" ht="15" x14ac:dyDescent="0.25">
      <c r="A6562" s="253"/>
      <c r="B6562" s="254"/>
      <c r="C6562" s="10"/>
      <c r="D6562" s="255"/>
      <c r="F6562" s="255"/>
    </row>
    <row r="6563" spans="1:6" ht="15" x14ac:dyDescent="0.25">
      <c r="A6563" s="253"/>
      <c r="B6563" s="254"/>
      <c r="C6563" s="10"/>
      <c r="D6563" s="255"/>
      <c r="F6563" s="255"/>
    </row>
    <row r="6564" spans="1:6" ht="15" x14ac:dyDescent="0.25">
      <c r="A6564" s="253"/>
      <c r="B6564" s="254"/>
      <c r="C6564" s="10"/>
      <c r="D6564" s="255"/>
      <c r="F6564" s="255"/>
    </row>
    <row r="6565" spans="1:6" ht="15" x14ac:dyDescent="0.25">
      <c r="A6565" s="253"/>
      <c r="B6565" s="254"/>
      <c r="C6565" s="10"/>
      <c r="D6565" s="255"/>
      <c r="F6565" s="255"/>
    </row>
    <row r="6566" spans="1:6" ht="15" x14ac:dyDescent="0.25">
      <c r="A6566" s="253"/>
      <c r="B6566" s="254"/>
      <c r="C6566" s="10"/>
      <c r="D6566" s="255"/>
      <c r="F6566" s="255"/>
    </row>
    <row r="6567" spans="1:6" ht="15" x14ac:dyDescent="0.25">
      <c r="A6567" s="253"/>
      <c r="B6567" s="254"/>
      <c r="C6567" s="10"/>
      <c r="D6567" s="255"/>
      <c r="F6567" s="255"/>
    </row>
    <row r="6568" spans="1:6" ht="15" x14ac:dyDescent="0.25">
      <c r="A6568" s="253"/>
      <c r="B6568" s="254"/>
      <c r="C6568" s="10"/>
      <c r="D6568" s="255"/>
      <c r="F6568" s="255"/>
    </row>
    <row r="6569" spans="1:6" ht="15" x14ac:dyDescent="0.25">
      <c r="A6569" s="253"/>
      <c r="B6569" s="254"/>
      <c r="C6569" s="10"/>
      <c r="D6569" s="255"/>
      <c r="F6569" s="255"/>
    </row>
    <row r="6570" spans="1:6" ht="15" x14ac:dyDescent="0.25">
      <c r="A6570" s="253"/>
      <c r="B6570" s="254"/>
      <c r="C6570" s="10"/>
      <c r="D6570" s="255"/>
      <c r="F6570" s="255"/>
    </row>
    <row r="6571" spans="1:6" ht="15" x14ac:dyDescent="0.25">
      <c r="A6571" s="253"/>
      <c r="B6571" s="254"/>
      <c r="C6571" s="10"/>
      <c r="D6571" s="255"/>
      <c r="F6571" s="255"/>
    </row>
    <row r="6572" spans="1:6" ht="15" x14ac:dyDescent="0.25">
      <c r="A6572" s="253"/>
      <c r="B6572" s="254"/>
      <c r="C6572" s="10"/>
      <c r="D6572" s="255"/>
      <c r="F6572" s="255"/>
    </row>
    <row r="6573" spans="1:6" ht="15" x14ac:dyDescent="0.25">
      <c r="A6573" s="253"/>
      <c r="B6573" s="254"/>
      <c r="C6573" s="10"/>
      <c r="D6573" s="255"/>
      <c r="F6573" s="255"/>
    </row>
    <row r="6574" spans="1:6" ht="15" x14ac:dyDescent="0.25">
      <c r="A6574" s="253"/>
      <c r="B6574" s="254"/>
      <c r="C6574" s="10"/>
      <c r="D6574" s="255"/>
      <c r="F6574" s="255"/>
    </row>
    <row r="6575" spans="1:6" ht="15" x14ac:dyDescent="0.25">
      <c r="A6575" s="253"/>
      <c r="B6575" s="254"/>
      <c r="C6575" s="10"/>
      <c r="D6575" s="255"/>
      <c r="F6575" s="255"/>
    </row>
    <row r="6576" spans="1:6" ht="15" x14ac:dyDescent="0.25">
      <c r="A6576" s="253"/>
      <c r="B6576" s="254"/>
      <c r="C6576" s="10"/>
      <c r="D6576" s="255"/>
      <c r="F6576" s="255"/>
    </row>
    <row r="6577" spans="1:6" ht="15" x14ac:dyDescent="0.25">
      <c r="A6577" s="253"/>
      <c r="B6577" s="254"/>
      <c r="C6577" s="10"/>
      <c r="D6577" s="255"/>
      <c r="F6577" s="255"/>
    </row>
    <row r="6578" spans="1:6" ht="15" x14ac:dyDescent="0.25">
      <c r="A6578" s="253"/>
      <c r="B6578" s="254"/>
      <c r="C6578" s="10"/>
      <c r="D6578" s="255"/>
      <c r="F6578" s="255"/>
    </row>
    <row r="6579" spans="1:6" ht="15" x14ac:dyDescent="0.25">
      <c r="A6579" s="253"/>
      <c r="B6579" s="254"/>
      <c r="C6579" s="10"/>
      <c r="D6579" s="255"/>
      <c r="F6579" s="255"/>
    </row>
    <row r="6580" spans="1:6" ht="15" x14ac:dyDescent="0.25">
      <c r="A6580" s="253"/>
      <c r="B6580" s="254"/>
      <c r="C6580" s="10"/>
      <c r="D6580" s="255"/>
      <c r="F6580" s="255"/>
    </row>
    <row r="6581" spans="1:6" ht="15" x14ac:dyDescent="0.25">
      <c r="A6581" s="253"/>
      <c r="B6581" s="254"/>
      <c r="C6581" s="10"/>
      <c r="D6581" s="255"/>
      <c r="F6581" s="255"/>
    </row>
    <row r="6582" spans="1:6" ht="15" x14ac:dyDescent="0.25">
      <c r="A6582" s="253"/>
      <c r="B6582" s="254"/>
      <c r="C6582" s="10"/>
      <c r="D6582" s="255"/>
      <c r="F6582" s="255"/>
    </row>
    <row r="6583" spans="1:6" ht="15" x14ac:dyDescent="0.25">
      <c r="A6583" s="253"/>
      <c r="B6583" s="254"/>
      <c r="C6583" s="10"/>
      <c r="D6583" s="255"/>
      <c r="F6583" s="255"/>
    </row>
    <row r="6584" spans="1:6" ht="15" x14ac:dyDescent="0.25">
      <c r="A6584" s="253"/>
      <c r="B6584" s="254"/>
      <c r="C6584" s="10"/>
      <c r="D6584" s="255"/>
      <c r="F6584" s="255"/>
    </row>
    <row r="6585" spans="1:6" ht="15" x14ac:dyDescent="0.25">
      <c r="A6585" s="253"/>
      <c r="B6585" s="254"/>
      <c r="C6585" s="10"/>
      <c r="D6585" s="255"/>
      <c r="F6585" s="255"/>
    </row>
    <row r="6586" spans="1:6" ht="15" x14ac:dyDescent="0.25">
      <c r="A6586" s="253"/>
      <c r="B6586" s="254"/>
      <c r="C6586" s="10"/>
      <c r="D6586" s="255"/>
      <c r="F6586" s="255"/>
    </row>
    <row r="6587" spans="1:6" ht="15" x14ac:dyDescent="0.25">
      <c r="A6587" s="253"/>
      <c r="B6587" s="254"/>
      <c r="C6587" s="10"/>
      <c r="D6587" s="255"/>
      <c r="F6587" s="255"/>
    </row>
    <row r="6588" spans="1:6" ht="15" x14ac:dyDescent="0.25">
      <c r="A6588" s="253"/>
      <c r="B6588" s="254"/>
      <c r="C6588" s="10"/>
      <c r="D6588" s="255"/>
      <c r="F6588" s="255"/>
    </row>
    <row r="6589" spans="1:6" ht="15" x14ac:dyDescent="0.25">
      <c r="A6589" s="253"/>
      <c r="B6589" s="254"/>
      <c r="C6589" s="10"/>
      <c r="D6589" s="255"/>
      <c r="F6589" s="255"/>
    </row>
    <row r="6590" spans="1:6" ht="15" x14ac:dyDescent="0.25">
      <c r="A6590" s="253"/>
      <c r="B6590" s="254"/>
      <c r="C6590" s="10"/>
      <c r="D6590" s="255"/>
      <c r="F6590" s="255"/>
    </row>
    <row r="6591" spans="1:6" ht="15" x14ac:dyDescent="0.25">
      <c r="A6591" s="253"/>
      <c r="B6591" s="254"/>
      <c r="C6591" s="10"/>
      <c r="D6591" s="255"/>
      <c r="F6591" s="255"/>
    </row>
    <row r="6592" spans="1:6" ht="15" x14ac:dyDescent="0.25">
      <c r="A6592" s="253"/>
      <c r="B6592" s="254"/>
      <c r="C6592" s="10"/>
      <c r="D6592" s="255"/>
      <c r="F6592" s="255"/>
    </row>
    <row r="6593" spans="1:6" ht="15" x14ac:dyDescent="0.25">
      <c r="A6593" s="253"/>
      <c r="B6593" s="254"/>
      <c r="C6593" s="10"/>
      <c r="D6593" s="255"/>
      <c r="F6593" s="255"/>
    </row>
    <row r="6594" spans="1:6" ht="15" x14ac:dyDescent="0.25">
      <c r="A6594" s="253"/>
      <c r="B6594" s="254"/>
      <c r="C6594" s="10"/>
      <c r="D6594" s="255"/>
      <c r="F6594" s="255"/>
    </row>
    <row r="6595" spans="1:6" ht="15" x14ac:dyDescent="0.25">
      <c r="A6595" s="253"/>
      <c r="B6595" s="254"/>
      <c r="C6595" s="10"/>
      <c r="D6595" s="255"/>
      <c r="F6595" s="255"/>
    </row>
    <row r="6596" spans="1:6" ht="15" x14ac:dyDescent="0.25">
      <c r="A6596" s="253"/>
      <c r="B6596" s="254"/>
      <c r="C6596" s="10"/>
      <c r="D6596" s="255"/>
      <c r="F6596" s="255"/>
    </row>
    <row r="6597" spans="1:6" ht="15" x14ac:dyDescent="0.25">
      <c r="A6597" s="253"/>
      <c r="B6597" s="254"/>
      <c r="C6597" s="10"/>
      <c r="D6597" s="255"/>
      <c r="F6597" s="255"/>
    </row>
    <row r="6598" spans="1:6" ht="15" x14ac:dyDescent="0.25">
      <c r="A6598" s="253"/>
      <c r="B6598" s="254"/>
      <c r="C6598" s="10"/>
      <c r="D6598" s="255"/>
      <c r="F6598" s="255"/>
    </row>
    <row r="6599" spans="1:6" ht="15" x14ac:dyDescent="0.25">
      <c r="A6599" s="253"/>
      <c r="B6599" s="254"/>
      <c r="C6599" s="10"/>
      <c r="D6599" s="255"/>
      <c r="F6599" s="255"/>
    </row>
    <row r="6600" spans="1:6" ht="15" x14ac:dyDescent="0.25">
      <c r="A6600" s="253"/>
      <c r="B6600" s="254"/>
      <c r="C6600" s="10"/>
      <c r="D6600" s="255"/>
      <c r="F6600" s="255"/>
    </row>
    <row r="6601" spans="1:6" ht="15" x14ac:dyDescent="0.25">
      <c r="A6601" s="253"/>
      <c r="B6601" s="254"/>
      <c r="C6601" s="10"/>
      <c r="D6601" s="255"/>
      <c r="F6601" s="255"/>
    </row>
    <row r="6602" spans="1:6" ht="15" x14ac:dyDescent="0.25">
      <c r="A6602" s="253"/>
      <c r="B6602" s="254"/>
      <c r="C6602" s="10"/>
      <c r="D6602" s="255"/>
      <c r="F6602" s="255"/>
    </row>
    <row r="6603" spans="1:6" ht="15" x14ac:dyDescent="0.25">
      <c r="A6603" s="253"/>
      <c r="B6603" s="254"/>
      <c r="C6603" s="10"/>
      <c r="D6603" s="255"/>
      <c r="F6603" s="255"/>
    </row>
    <row r="6604" spans="1:6" ht="15" x14ac:dyDescent="0.25">
      <c r="A6604" s="253"/>
      <c r="B6604" s="254"/>
      <c r="C6604" s="10"/>
      <c r="D6604" s="255"/>
      <c r="F6604" s="255"/>
    </row>
    <row r="6605" spans="1:6" ht="15" x14ac:dyDescent="0.25">
      <c r="A6605" s="253"/>
      <c r="B6605" s="254"/>
      <c r="C6605" s="10"/>
      <c r="D6605" s="255"/>
      <c r="F6605" s="255"/>
    </row>
    <row r="6606" spans="1:6" ht="15" x14ac:dyDescent="0.25">
      <c r="A6606" s="253"/>
      <c r="B6606" s="254"/>
      <c r="C6606" s="10"/>
      <c r="D6606" s="255"/>
      <c r="F6606" s="255"/>
    </row>
    <row r="6607" spans="1:6" ht="15" x14ac:dyDescent="0.25">
      <c r="A6607" s="253"/>
      <c r="B6607" s="254"/>
      <c r="C6607" s="10"/>
      <c r="D6607" s="255"/>
      <c r="F6607" s="255"/>
    </row>
    <row r="6608" spans="1:6" ht="15" x14ac:dyDescent="0.25">
      <c r="A6608" s="253"/>
      <c r="B6608" s="254"/>
      <c r="C6608" s="10"/>
      <c r="D6608" s="255"/>
      <c r="F6608" s="255"/>
    </row>
    <row r="6609" spans="1:6" ht="15" x14ac:dyDescent="0.25">
      <c r="A6609" s="253"/>
      <c r="B6609" s="254"/>
      <c r="C6609" s="10"/>
      <c r="D6609" s="255"/>
      <c r="F6609" s="255"/>
    </row>
    <row r="6610" spans="1:6" ht="15" x14ac:dyDescent="0.25">
      <c r="A6610" s="253"/>
      <c r="B6610" s="254"/>
      <c r="C6610" s="10"/>
      <c r="D6610" s="255"/>
      <c r="F6610" s="255"/>
    </row>
    <row r="6611" spans="1:6" ht="15" x14ac:dyDescent="0.25">
      <c r="A6611" s="253"/>
      <c r="B6611" s="254"/>
      <c r="C6611" s="10"/>
      <c r="D6611" s="255"/>
      <c r="F6611" s="255"/>
    </row>
    <row r="6612" spans="1:6" ht="15" x14ac:dyDescent="0.25">
      <c r="A6612" s="253"/>
      <c r="B6612" s="254"/>
      <c r="C6612" s="10"/>
      <c r="D6612" s="255"/>
      <c r="F6612" s="255"/>
    </row>
    <row r="6613" spans="1:6" ht="15" x14ac:dyDescent="0.25">
      <c r="A6613" s="253"/>
      <c r="B6613" s="254"/>
      <c r="C6613" s="10"/>
      <c r="D6613" s="255"/>
      <c r="F6613" s="255"/>
    </row>
    <row r="6614" spans="1:6" ht="15" x14ac:dyDescent="0.25">
      <c r="A6614" s="253"/>
      <c r="B6614" s="254"/>
      <c r="C6614" s="10"/>
      <c r="D6614" s="255"/>
      <c r="F6614" s="255"/>
    </row>
    <row r="6615" spans="1:6" ht="15" x14ac:dyDescent="0.25">
      <c r="A6615" s="253"/>
      <c r="B6615" s="254"/>
      <c r="C6615" s="10"/>
      <c r="D6615" s="255"/>
      <c r="F6615" s="255"/>
    </row>
    <row r="6616" spans="1:6" ht="15" x14ac:dyDescent="0.25">
      <c r="A6616" s="253"/>
      <c r="B6616" s="254"/>
      <c r="C6616" s="10"/>
      <c r="D6616" s="255"/>
      <c r="F6616" s="255"/>
    </row>
    <row r="6617" spans="1:6" ht="15" x14ac:dyDescent="0.25">
      <c r="A6617" s="253"/>
      <c r="B6617" s="254"/>
      <c r="C6617" s="10"/>
      <c r="D6617" s="255"/>
      <c r="F6617" s="255"/>
    </row>
    <row r="6618" spans="1:6" ht="15" x14ac:dyDescent="0.25">
      <c r="A6618" s="253"/>
      <c r="B6618" s="254"/>
      <c r="C6618" s="10"/>
      <c r="D6618" s="255"/>
      <c r="F6618" s="255"/>
    </row>
    <row r="6619" spans="1:6" ht="15" x14ac:dyDescent="0.25">
      <c r="A6619" s="253"/>
      <c r="B6619" s="254"/>
      <c r="C6619" s="10"/>
      <c r="D6619" s="255"/>
      <c r="F6619" s="255"/>
    </row>
    <row r="6620" spans="1:6" ht="15" x14ac:dyDescent="0.25">
      <c r="A6620" s="253"/>
      <c r="B6620" s="254"/>
      <c r="C6620" s="10"/>
      <c r="D6620" s="255"/>
      <c r="F6620" s="255"/>
    </row>
    <row r="6621" spans="1:6" ht="15" x14ac:dyDescent="0.25">
      <c r="A6621" s="253"/>
      <c r="B6621" s="254"/>
      <c r="C6621" s="10"/>
      <c r="D6621" s="255"/>
      <c r="F6621" s="255"/>
    </row>
    <row r="6622" spans="1:6" ht="15" x14ac:dyDescent="0.25">
      <c r="A6622" s="253"/>
      <c r="B6622" s="254"/>
      <c r="C6622" s="10"/>
      <c r="D6622" s="255"/>
      <c r="F6622" s="255"/>
    </row>
    <row r="6623" spans="1:6" ht="15" x14ac:dyDescent="0.25">
      <c r="A6623" s="253"/>
      <c r="B6623" s="254"/>
      <c r="C6623" s="10"/>
      <c r="D6623" s="255"/>
      <c r="F6623" s="255"/>
    </row>
    <row r="6624" spans="1:6" ht="15" x14ac:dyDescent="0.25">
      <c r="A6624" s="253"/>
      <c r="B6624" s="254"/>
      <c r="C6624" s="10"/>
      <c r="D6624" s="255"/>
      <c r="F6624" s="255"/>
    </row>
    <row r="6625" spans="1:6" ht="15" x14ac:dyDescent="0.25">
      <c r="A6625" s="253"/>
      <c r="B6625" s="254"/>
      <c r="C6625" s="10"/>
      <c r="D6625" s="255"/>
      <c r="F6625" s="255"/>
    </row>
    <row r="6626" spans="1:6" ht="15" x14ac:dyDescent="0.25">
      <c r="A6626" s="253"/>
      <c r="B6626" s="254"/>
      <c r="C6626" s="10"/>
      <c r="D6626" s="255"/>
      <c r="F6626" s="255"/>
    </row>
    <row r="6627" spans="1:6" ht="15" x14ac:dyDescent="0.25">
      <c r="A6627" s="253"/>
      <c r="B6627" s="254"/>
      <c r="C6627" s="10"/>
      <c r="D6627" s="255"/>
      <c r="F6627" s="255"/>
    </row>
    <row r="6628" spans="1:6" ht="15" x14ac:dyDescent="0.25">
      <c r="A6628" s="253"/>
      <c r="B6628" s="254"/>
      <c r="C6628" s="10"/>
      <c r="D6628" s="255"/>
      <c r="F6628" s="255"/>
    </row>
    <row r="6629" spans="1:6" ht="15" x14ac:dyDescent="0.25">
      <c r="A6629" s="253"/>
      <c r="B6629" s="254"/>
      <c r="C6629" s="10"/>
      <c r="D6629" s="255"/>
      <c r="F6629" s="255"/>
    </row>
    <row r="6630" spans="1:6" ht="15" x14ac:dyDescent="0.25">
      <c r="A6630" s="253"/>
      <c r="B6630" s="254"/>
      <c r="C6630" s="10"/>
      <c r="D6630" s="255"/>
      <c r="F6630" s="255"/>
    </row>
    <row r="6631" spans="1:6" ht="15" x14ac:dyDescent="0.25">
      <c r="A6631" s="253"/>
      <c r="B6631" s="254"/>
      <c r="C6631" s="10"/>
      <c r="D6631" s="255"/>
      <c r="F6631" s="255"/>
    </row>
    <row r="6632" spans="1:6" ht="15" x14ac:dyDescent="0.25">
      <c r="A6632" s="253"/>
      <c r="B6632" s="254"/>
      <c r="C6632" s="10"/>
      <c r="D6632" s="255"/>
      <c r="F6632" s="255"/>
    </row>
    <row r="6633" spans="1:6" ht="15" x14ac:dyDescent="0.25">
      <c r="A6633" s="253"/>
      <c r="B6633" s="254"/>
      <c r="C6633" s="10"/>
      <c r="D6633" s="255"/>
      <c r="F6633" s="255"/>
    </row>
    <row r="6634" spans="1:6" ht="15" x14ac:dyDescent="0.25">
      <c r="A6634" s="253"/>
      <c r="B6634" s="254"/>
      <c r="C6634" s="10"/>
      <c r="D6634" s="255"/>
      <c r="F6634" s="255"/>
    </row>
    <row r="6635" spans="1:6" ht="15" x14ac:dyDescent="0.25">
      <c r="A6635" s="253"/>
      <c r="B6635" s="254"/>
      <c r="C6635" s="10"/>
      <c r="D6635" s="255"/>
      <c r="F6635" s="255"/>
    </row>
    <row r="6636" spans="1:6" ht="15" x14ac:dyDescent="0.25">
      <c r="A6636" s="253"/>
      <c r="B6636" s="254"/>
      <c r="C6636" s="10"/>
      <c r="D6636" s="255"/>
      <c r="F6636" s="255"/>
    </row>
    <row r="6637" spans="1:6" ht="15" x14ac:dyDescent="0.25">
      <c r="A6637" s="253"/>
      <c r="B6637" s="254"/>
      <c r="C6637" s="10"/>
      <c r="D6637" s="255"/>
      <c r="F6637" s="255"/>
    </row>
    <row r="6638" spans="1:6" ht="15" x14ac:dyDescent="0.25">
      <c r="A6638" s="253"/>
      <c r="B6638" s="254"/>
      <c r="C6638" s="10"/>
      <c r="D6638" s="255"/>
      <c r="F6638" s="255"/>
    </row>
    <row r="6639" spans="1:6" ht="15" x14ac:dyDescent="0.25">
      <c r="A6639" s="253"/>
      <c r="B6639" s="254"/>
      <c r="C6639" s="10"/>
      <c r="D6639" s="255"/>
      <c r="F6639" s="255"/>
    </row>
    <row r="6640" spans="1:6" ht="15" x14ac:dyDescent="0.25">
      <c r="A6640" s="253"/>
      <c r="B6640" s="254"/>
      <c r="C6640" s="10"/>
      <c r="D6640" s="255"/>
      <c r="F6640" s="255"/>
    </row>
    <row r="6641" spans="1:6" ht="15" x14ac:dyDescent="0.25">
      <c r="A6641" s="253"/>
      <c r="B6641" s="254"/>
      <c r="C6641" s="10"/>
      <c r="D6641" s="255"/>
      <c r="F6641" s="255"/>
    </row>
    <row r="6642" spans="1:6" ht="15" x14ac:dyDescent="0.25">
      <c r="A6642" s="253"/>
      <c r="B6642" s="254"/>
      <c r="C6642" s="10"/>
      <c r="D6642" s="255"/>
      <c r="F6642" s="255"/>
    </row>
    <row r="6643" spans="1:6" ht="15" x14ac:dyDescent="0.25">
      <c r="A6643" s="253"/>
      <c r="B6643" s="254"/>
      <c r="C6643" s="10"/>
      <c r="D6643" s="255"/>
      <c r="F6643" s="255"/>
    </row>
    <row r="6644" spans="1:6" ht="15" x14ac:dyDescent="0.25">
      <c r="A6644" s="253"/>
      <c r="B6644" s="254"/>
      <c r="C6644" s="10"/>
      <c r="D6644" s="255"/>
      <c r="F6644" s="255"/>
    </row>
    <row r="6645" spans="1:6" ht="15" x14ac:dyDescent="0.25">
      <c r="A6645" s="253"/>
      <c r="B6645" s="254"/>
      <c r="C6645" s="10"/>
      <c r="D6645" s="255"/>
      <c r="F6645" s="255"/>
    </row>
    <row r="6646" spans="1:6" ht="15" x14ac:dyDescent="0.25">
      <c r="A6646" s="253"/>
      <c r="B6646" s="254"/>
      <c r="C6646" s="10"/>
      <c r="D6646" s="255"/>
      <c r="F6646" s="255"/>
    </row>
    <row r="6647" spans="1:6" ht="15" x14ac:dyDescent="0.25">
      <c r="A6647" s="253"/>
      <c r="B6647" s="254"/>
      <c r="C6647" s="10"/>
      <c r="D6647" s="255"/>
      <c r="F6647" s="255"/>
    </row>
    <row r="6648" spans="1:6" ht="15" x14ac:dyDescent="0.25">
      <c r="A6648" s="253"/>
      <c r="B6648" s="254"/>
      <c r="C6648" s="10"/>
      <c r="D6648" s="255"/>
      <c r="F6648" s="255"/>
    </row>
    <row r="6649" spans="1:6" ht="15" x14ac:dyDescent="0.25">
      <c r="A6649" s="253"/>
      <c r="B6649" s="254"/>
      <c r="C6649" s="10"/>
      <c r="D6649" s="255"/>
      <c r="F6649" s="255"/>
    </row>
    <row r="6650" spans="1:6" ht="15" x14ac:dyDescent="0.25">
      <c r="A6650" s="253"/>
      <c r="B6650" s="254"/>
      <c r="C6650" s="10"/>
      <c r="D6650" s="255"/>
      <c r="F6650" s="255"/>
    </row>
    <row r="6651" spans="1:6" ht="15" x14ac:dyDescent="0.25">
      <c r="A6651" s="253"/>
      <c r="B6651" s="254"/>
      <c r="C6651" s="10"/>
      <c r="D6651" s="255"/>
      <c r="F6651" s="255"/>
    </row>
    <row r="6652" spans="1:6" ht="15" x14ac:dyDescent="0.25">
      <c r="A6652" s="253"/>
      <c r="B6652" s="254"/>
      <c r="C6652" s="10"/>
      <c r="D6652" s="255"/>
      <c r="F6652" s="255"/>
    </row>
    <row r="6653" spans="1:6" ht="15" x14ac:dyDescent="0.25">
      <c r="A6653" s="253"/>
      <c r="B6653" s="254"/>
      <c r="C6653" s="10"/>
      <c r="D6653" s="255"/>
      <c r="F6653" s="255"/>
    </row>
    <row r="6654" spans="1:6" ht="15" x14ac:dyDescent="0.25">
      <c r="A6654" s="253"/>
      <c r="B6654" s="254"/>
      <c r="C6654" s="10"/>
      <c r="D6654" s="255"/>
      <c r="F6654" s="255"/>
    </row>
    <row r="6655" spans="1:6" ht="15" x14ac:dyDescent="0.25">
      <c r="A6655" s="253"/>
      <c r="B6655" s="254"/>
      <c r="C6655" s="10"/>
      <c r="D6655" s="255"/>
      <c r="F6655" s="255"/>
    </row>
    <row r="6656" spans="1:6" ht="15" x14ac:dyDescent="0.25">
      <c r="A6656" s="253"/>
      <c r="B6656" s="254"/>
      <c r="C6656" s="10"/>
      <c r="D6656" s="255"/>
      <c r="F6656" s="255"/>
    </row>
    <row r="6657" spans="1:6" ht="15" x14ac:dyDescent="0.25">
      <c r="A6657" s="253"/>
      <c r="B6657" s="254"/>
      <c r="C6657" s="10"/>
      <c r="D6657" s="255"/>
      <c r="F6657" s="255"/>
    </row>
    <row r="6658" spans="1:6" ht="15" x14ac:dyDescent="0.25">
      <c r="A6658" s="253"/>
      <c r="B6658" s="254"/>
      <c r="C6658" s="10"/>
      <c r="D6658" s="255"/>
      <c r="F6658" s="255"/>
    </row>
    <row r="6659" spans="1:6" ht="15" x14ac:dyDescent="0.25">
      <c r="A6659" s="253"/>
      <c r="B6659" s="254"/>
      <c r="C6659" s="10"/>
      <c r="D6659" s="255"/>
      <c r="F6659" s="255"/>
    </row>
    <row r="6660" spans="1:6" ht="15" x14ac:dyDescent="0.25">
      <c r="A6660" s="253"/>
      <c r="B6660" s="254"/>
      <c r="C6660" s="10"/>
      <c r="D6660" s="255"/>
      <c r="F6660" s="255"/>
    </row>
    <row r="6661" spans="1:6" ht="15" x14ac:dyDescent="0.25">
      <c r="A6661" s="253"/>
      <c r="B6661" s="254"/>
      <c r="C6661" s="10"/>
      <c r="D6661" s="255"/>
      <c r="F6661" s="255"/>
    </row>
    <row r="6662" spans="1:6" ht="15" x14ac:dyDescent="0.25">
      <c r="A6662" s="253"/>
      <c r="B6662" s="254"/>
      <c r="C6662" s="10"/>
      <c r="D6662" s="255"/>
      <c r="F6662" s="255"/>
    </row>
    <row r="6663" spans="1:6" ht="15" x14ac:dyDescent="0.25">
      <c r="A6663" s="253"/>
      <c r="B6663" s="254"/>
      <c r="C6663" s="10"/>
      <c r="D6663" s="255"/>
      <c r="F6663" s="255"/>
    </row>
    <row r="6664" spans="1:6" ht="15" x14ac:dyDescent="0.25">
      <c r="A6664" s="253"/>
      <c r="B6664" s="254"/>
      <c r="C6664" s="10"/>
      <c r="D6664" s="255"/>
      <c r="F6664" s="255"/>
    </row>
    <row r="6665" spans="1:6" ht="15" x14ac:dyDescent="0.25">
      <c r="A6665" s="253"/>
      <c r="B6665" s="254"/>
      <c r="C6665" s="10"/>
      <c r="D6665" s="255"/>
      <c r="F6665" s="255"/>
    </row>
    <row r="6666" spans="1:6" ht="15" x14ac:dyDescent="0.25">
      <c r="A6666" s="253"/>
      <c r="B6666" s="254"/>
      <c r="C6666" s="10"/>
      <c r="D6666" s="255"/>
      <c r="F6666" s="255"/>
    </row>
    <row r="6667" spans="1:6" ht="15" x14ac:dyDescent="0.25">
      <c r="A6667" s="253"/>
      <c r="B6667" s="254"/>
      <c r="C6667" s="10"/>
      <c r="D6667" s="255"/>
      <c r="F6667" s="255"/>
    </row>
    <row r="6668" spans="1:6" ht="15" x14ac:dyDescent="0.25">
      <c r="A6668" s="253"/>
      <c r="B6668" s="254"/>
      <c r="C6668" s="10"/>
      <c r="D6668" s="255"/>
      <c r="F6668" s="255"/>
    </row>
    <row r="6669" spans="1:6" ht="15" x14ac:dyDescent="0.25">
      <c r="A6669" s="253"/>
      <c r="B6669" s="254"/>
      <c r="C6669" s="10"/>
      <c r="D6669" s="255"/>
      <c r="F6669" s="255"/>
    </row>
    <row r="6670" spans="1:6" ht="15" x14ac:dyDescent="0.25">
      <c r="A6670" s="253"/>
      <c r="B6670" s="254"/>
      <c r="C6670" s="10"/>
      <c r="D6670" s="255"/>
      <c r="F6670" s="255"/>
    </row>
    <row r="6671" spans="1:6" ht="15" x14ac:dyDescent="0.25">
      <c r="A6671" s="253"/>
      <c r="B6671" s="254"/>
      <c r="C6671" s="10"/>
      <c r="D6671" s="255"/>
      <c r="F6671" s="255"/>
    </row>
    <row r="6672" spans="1:6" ht="15" x14ac:dyDescent="0.25">
      <c r="A6672" s="253"/>
      <c r="B6672" s="254"/>
      <c r="C6672" s="10"/>
      <c r="D6672" s="255"/>
      <c r="F6672" s="255"/>
    </row>
    <row r="6673" spans="1:6" ht="15" x14ac:dyDescent="0.25">
      <c r="A6673" s="253"/>
      <c r="B6673" s="254"/>
      <c r="C6673" s="10"/>
      <c r="D6673" s="255"/>
      <c r="F6673" s="255"/>
    </row>
    <row r="6674" spans="1:6" ht="15" x14ac:dyDescent="0.25">
      <c r="A6674" s="253"/>
      <c r="B6674" s="254"/>
      <c r="C6674" s="10"/>
      <c r="D6674" s="255"/>
      <c r="F6674" s="255"/>
    </row>
    <row r="6675" spans="1:6" ht="15" x14ac:dyDescent="0.25">
      <c r="A6675" s="253"/>
      <c r="B6675" s="254"/>
      <c r="C6675" s="10"/>
      <c r="D6675" s="255"/>
      <c r="F6675" s="255"/>
    </row>
    <row r="6676" spans="1:6" ht="15" x14ac:dyDescent="0.25">
      <c r="A6676" s="253"/>
      <c r="B6676" s="254"/>
      <c r="C6676" s="10"/>
      <c r="D6676" s="255"/>
      <c r="F6676" s="255"/>
    </row>
    <row r="6677" spans="1:6" ht="15" x14ac:dyDescent="0.25">
      <c r="A6677" s="253"/>
      <c r="B6677" s="254"/>
      <c r="C6677" s="10"/>
      <c r="D6677" s="255"/>
      <c r="F6677" s="255"/>
    </row>
    <row r="6678" spans="1:6" ht="15" x14ac:dyDescent="0.25">
      <c r="A6678" s="253"/>
      <c r="B6678" s="254"/>
      <c r="C6678" s="10"/>
      <c r="D6678" s="255"/>
      <c r="F6678" s="255"/>
    </row>
    <row r="6679" spans="1:6" ht="15" x14ac:dyDescent="0.25">
      <c r="A6679" s="253"/>
      <c r="B6679" s="254"/>
      <c r="C6679" s="10"/>
      <c r="D6679" s="255"/>
      <c r="F6679" s="255"/>
    </row>
    <row r="6680" spans="1:6" ht="15" x14ac:dyDescent="0.25">
      <c r="A6680" s="253"/>
      <c r="B6680" s="254"/>
      <c r="C6680" s="10"/>
      <c r="D6680" s="255"/>
      <c r="F6680" s="255"/>
    </row>
    <row r="6681" spans="1:6" ht="15" x14ac:dyDescent="0.25">
      <c r="A6681" s="253"/>
      <c r="B6681" s="254"/>
      <c r="C6681" s="10"/>
      <c r="D6681" s="255"/>
      <c r="F6681" s="255"/>
    </row>
    <row r="6682" spans="1:6" ht="15" x14ac:dyDescent="0.25">
      <c r="A6682" s="253"/>
      <c r="B6682" s="254"/>
      <c r="C6682" s="10"/>
      <c r="D6682" s="255"/>
      <c r="F6682" s="255"/>
    </row>
    <row r="6683" spans="1:6" ht="15" x14ac:dyDescent="0.25">
      <c r="A6683" s="253"/>
      <c r="B6683" s="254"/>
      <c r="C6683" s="10"/>
      <c r="D6683" s="255"/>
      <c r="F6683" s="255"/>
    </row>
    <row r="6684" spans="1:6" ht="15" x14ac:dyDescent="0.25">
      <c r="A6684" s="253"/>
      <c r="B6684" s="254"/>
      <c r="C6684" s="10"/>
      <c r="D6684" s="255"/>
      <c r="F6684" s="255"/>
    </row>
    <row r="6685" spans="1:6" ht="15" x14ac:dyDescent="0.25">
      <c r="A6685" s="253"/>
      <c r="B6685" s="254"/>
      <c r="C6685" s="10"/>
      <c r="D6685" s="255"/>
      <c r="F6685" s="255"/>
    </row>
    <row r="6686" spans="1:6" ht="15" x14ac:dyDescent="0.25">
      <c r="A6686" s="253"/>
      <c r="B6686" s="254"/>
      <c r="C6686" s="10"/>
      <c r="D6686" s="255"/>
      <c r="F6686" s="255"/>
    </row>
    <row r="6687" spans="1:6" ht="15" x14ac:dyDescent="0.25">
      <c r="A6687" s="253"/>
      <c r="B6687" s="254"/>
      <c r="C6687" s="10"/>
      <c r="D6687" s="255"/>
      <c r="F6687" s="255"/>
    </row>
    <row r="6688" spans="1:6" ht="15" x14ac:dyDescent="0.25">
      <c r="A6688" s="253"/>
      <c r="B6688" s="254"/>
      <c r="C6688" s="10"/>
      <c r="D6688" s="255"/>
      <c r="F6688" s="255"/>
    </row>
    <row r="6689" spans="1:6" ht="15" x14ac:dyDescent="0.25">
      <c r="A6689" s="253"/>
      <c r="B6689" s="254"/>
      <c r="C6689" s="10"/>
      <c r="D6689" s="255"/>
      <c r="F6689" s="255"/>
    </row>
    <row r="6690" spans="1:6" ht="15" x14ac:dyDescent="0.25">
      <c r="A6690" s="253"/>
      <c r="B6690" s="254"/>
      <c r="C6690" s="10"/>
      <c r="D6690" s="255"/>
      <c r="F6690" s="255"/>
    </row>
    <row r="6691" spans="1:6" ht="15" x14ac:dyDescent="0.25">
      <c r="A6691" s="253"/>
      <c r="B6691" s="254"/>
      <c r="C6691" s="10"/>
      <c r="D6691" s="255"/>
      <c r="F6691" s="255"/>
    </row>
    <row r="6692" spans="1:6" ht="15" x14ac:dyDescent="0.25">
      <c r="A6692" s="253"/>
      <c r="B6692" s="254"/>
      <c r="C6692" s="10"/>
      <c r="D6692" s="255"/>
      <c r="F6692" s="255"/>
    </row>
    <row r="6693" spans="1:6" ht="15" x14ac:dyDescent="0.25">
      <c r="A6693" s="253"/>
      <c r="B6693" s="254"/>
      <c r="C6693" s="10"/>
      <c r="D6693" s="255"/>
      <c r="F6693" s="255"/>
    </row>
    <row r="6694" spans="1:6" ht="15" x14ac:dyDescent="0.25">
      <c r="A6694" s="253"/>
      <c r="B6694" s="254"/>
      <c r="C6694" s="10"/>
      <c r="D6694" s="255"/>
      <c r="F6694" s="255"/>
    </row>
    <row r="6695" spans="1:6" ht="15" x14ac:dyDescent="0.25">
      <c r="A6695" s="253"/>
      <c r="B6695" s="254"/>
      <c r="C6695" s="10"/>
      <c r="D6695" s="255"/>
      <c r="F6695" s="255"/>
    </row>
    <row r="6696" spans="1:6" ht="15" x14ac:dyDescent="0.25">
      <c r="A6696" s="253"/>
      <c r="B6696" s="254"/>
      <c r="C6696" s="10"/>
      <c r="D6696" s="255"/>
      <c r="F6696" s="255"/>
    </row>
    <row r="6697" spans="1:6" ht="15" x14ac:dyDescent="0.25">
      <c r="A6697" s="253"/>
      <c r="B6697" s="254"/>
      <c r="C6697" s="10"/>
      <c r="D6697" s="255"/>
      <c r="F6697" s="255"/>
    </row>
    <row r="6698" spans="1:6" ht="15" x14ac:dyDescent="0.25">
      <c r="A6698" s="253"/>
      <c r="B6698" s="254"/>
      <c r="C6698" s="10"/>
      <c r="D6698" s="255"/>
      <c r="F6698" s="255"/>
    </row>
    <row r="6699" spans="1:6" ht="15" x14ac:dyDescent="0.25">
      <c r="A6699" s="253"/>
      <c r="B6699" s="254"/>
      <c r="C6699" s="10"/>
      <c r="D6699" s="255"/>
      <c r="F6699" s="255"/>
    </row>
    <row r="6700" spans="1:6" ht="15" x14ac:dyDescent="0.25">
      <c r="A6700" s="253"/>
      <c r="B6700" s="254"/>
      <c r="C6700" s="10"/>
      <c r="D6700" s="255"/>
      <c r="F6700" s="255"/>
    </row>
    <row r="6701" spans="1:6" ht="15" x14ac:dyDescent="0.25">
      <c r="A6701" s="253"/>
      <c r="B6701" s="254"/>
      <c r="C6701" s="10"/>
      <c r="D6701" s="255"/>
      <c r="F6701" s="255"/>
    </row>
    <row r="6702" spans="1:6" ht="15" x14ac:dyDescent="0.25">
      <c r="A6702" s="253"/>
      <c r="B6702" s="254"/>
      <c r="C6702" s="10"/>
      <c r="D6702" s="255"/>
      <c r="F6702" s="255"/>
    </row>
    <row r="6703" spans="1:6" ht="15" x14ac:dyDescent="0.25">
      <c r="A6703" s="253"/>
      <c r="B6703" s="254"/>
      <c r="C6703" s="10"/>
      <c r="D6703" s="255"/>
      <c r="F6703" s="255"/>
    </row>
    <row r="6704" spans="1:6" ht="15" x14ac:dyDescent="0.25">
      <c r="A6704" s="253"/>
      <c r="B6704" s="254"/>
      <c r="C6704" s="10"/>
      <c r="D6704" s="255"/>
      <c r="F6704" s="255"/>
    </row>
    <row r="6705" spans="1:6" ht="15" x14ac:dyDescent="0.25">
      <c r="A6705" s="253"/>
      <c r="B6705" s="254"/>
      <c r="C6705" s="10"/>
      <c r="D6705" s="255"/>
      <c r="F6705" s="255"/>
    </row>
    <row r="6706" spans="1:6" ht="15" x14ac:dyDescent="0.25">
      <c r="A6706" s="253"/>
      <c r="B6706" s="254"/>
      <c r="C6706" s="10"/>
      <c r="D6706" s="255"/>
      <c r="F6706" s="255"/>
    </row>
    <row r="6707" spans="1:6" ht="15" x14ac:dyDescent="0.25">
      <c r="A6707" s="253"/>
      <c r="B6707" s="254"/>
      <c r="C6707" s="10"/>
      <c r="D6707" s="255"/>
      <c r="F6707" s="255"/>
    </row>
    <row r="6708" spans="1:6" ht="15" x14ac:dyDescent="0.25">
      <c r="A6708" s="253"/>
      <c r="B6708" s="254"/>
      <c r="C6708" s="10"/>
      <c r="D6708" s="255"/>
      <c r="F6708" s="255"/>
    </row>
    <row r="6709" spans="1:6" ht="15" x14ac:dyDescent="0.25">
      <c r="A6709" s="253"/>
      <c r="B6709" s="254"/>
      <c r="C6709" s="10"/>
      <c r="D6709" s="255"/>
      <c r="F6709" s="255"/>
    </row>
    <row r="6710" spans="1:6" ht="15" x14ac:dyDescent="0.25">
      <c r="A6710" s="253"/>
      <c r="B6710" s="254"/>
      <c r="C6710" s="10"/>
      <c r="D6710" s="255"/>
      <c r="F6710" s="255"/>
    </row>
    <row r="6711" spans="1:6" ht="15" x14ac:dyDescent="0.25">
      <c r="A6711" s="253"/>
      <c r="B6711" s="254"/>
      <c r="C6711" s="10"/>
      <c r="D6711" s="255"/>
      <c r="F6711" s="255"/>
    </row>
    <row r="6712" spans="1:6" ht="15" x14ac:dyDescent="0.25">
      <c r="A6712" s="253"/>
      <c r="B6712" s="254"/>
      <c r="C6712" s="10"/>
      <c r="D6712" s="255"/>
      <c r="F6712" s="255"/>
    </row>
    <row r="6713" spans="1:6" ht="15" x14ac:dyDescent="0.25">
      <c r="A6713" s="253"/>
      <c r="B6713" s="254"/>
      <c r="C6713" s="10"/>
      <c r="D6713" s="255"/>
      <c r="F6713" s="255"/>
    </row>
    <row r="6714" spans="1:6" ht="15" x14ac:dyDescent="0.25">
      <c r="A6714" s="253"/>
      <c r="B6714" s="254"/>
      <c r="C6714" s="10"/>
      <c r="D6714" s="255"/>
      <c r="F6714" s="255"/>
    </row>
    <row r="6715" spans="1:6" ht="15" x14ac:dyDescent="0.25">
      <c r="A6715" s="253"/>
      <c r="B6715" s="254"/>
      <c r="C6715" s="10"/>
      <c r="D6715" s="255"/>
      <c r="F6715" s="255"/>
    </row>
    <row r="6716" spans="1:6" ht="15" x14ac:dyDescent="0.25">
      <c r="A6716" s="253"/>
      <c r="B6716" s="254"/>
      <c r="C6716" s="10"/>
      <c r="D6716" s="255"/>
      <c r="F6716" s="255"/>
    </row>
    <row r="6717" spans="1:6" ht="15" x14ac:dyDescent="0.25">
      <c r="A6717" s="253"/>
      <c r="B6717" s="254"/>
      <c r="C6717" s="10"/>
      <c r="D6717" s="255"/>
      <c r="F6717" s="255"/>
    </row>
    <row r="6718" spans="1:6" ht="15" x14ac:dyDescent="0.25">
      <c r="A6718" s="253"/>
      <c r="B6718" s="254"/>
      <c r="C6718" s="10"/>
      <c r="D6718" s="255"/>
      <c r="F6718" s="255"/>
    </row>
    <row r="6719" spans="1:6" ht="15" x14ac:dyDescent="0.25">
      <c r="A6719" s="253"/>
      <c r="B6719" s="254"/>
      <c r="C6719" s="10"/>
      <c r="D6719" s="255"/>
      <c r="F6719" s="255"/>
    </row>
    <row r="6720" spans="1:6" ht="15" x14ac:dyDescent="0.25">
      <c r="A6720" s="253"/>
      <c r="B6720" s="254"/>
      <c r="C6720" s="10"/>
      <c r="D6720" s="255"/>
      <c r="F6720" s="255"/>
    </row>
    <row r="6721" spans="1:6" ht="15" x14ac:dyDescent="0.25">
      <c r="A6721" s="253"/>
      <c r="B6721" s="254"/>
      <c r="C6721" s="10"/>
      <c r="D6721" s="255"/>
      <c r="F6721" s="255"/>
    </row>
    <row r="6722" spans="1:6" ht="15" x14ac:dyDescent="0.25">
      <c r="A6722" s="253"/>
      <c r="B6722" s="254"/>
      <c r="C6722" s="10"/>
      <c r="D6722" s="255"/>
      <c r="F6722" s="255"/>
    </row>
    <row r="6723" spans="1:6" ht="15" x14ac:dyDescent="0.25">
      <c r="A6723" s="253"/>
      <c r="B6723" s="254"/>
      <c r="C6723" s="10"/>
      <c r="D6723" s="255"/>
      <c r="F6723" s="255"/>
    </row>
    <row r="6724" spans="1:6" ht="15" x14ac:dyDescent="0.25">
      <c r="A6724" s="253"/>
      <c r="B6724" s="254"/>
      <c r="C6724" s="10"/>
      <c r="D6724" s="255"/>
      <c r="F6724" s="255"/>
    </row>
    <row r="6725" spans="1:6" ht="15" x14ac:dyDescent="0.25">
      <c r="A6725" s="253"/>
      <c r="B6725" s="254"/>
      <c r="C6725" s="10"/>
      <c r="D6725" s="255"/>
      <c r="F6725" s="255"/>
    </row>
    <row r="6726" spans="1:6" ht="15" x14ac:dyDescent="0.25">
      <c r="A6726" s="253"/>
      <c r="B6726" s="254"/>
      <c r="C6726" s="10"/>
      <c r="D6726" s="255"/>
      <c r="F6726" s="255"/>
    </row>
    <row r="6727" spans="1:6" ht="15" x14ac:dyDescent="0.25">
      <c r="A6727" s="253"/>
      <c r="B6727" s="254"/>
      <c r="C6727" s="10"/>
      <c r="D6727" s="255"/>
      <c r="F6727" s="255"/>
    </row>
    <row r="6728" spans="1:6" ht="15" x14ac:dyDescent="0.25">
      <c r="A6728" s="253"/>
      <c r="B6728" s="254"/>
      <c r="C6728" s="10"/>
      <c r="D6728" s="255"/>
      <c r="F6728" s="255"/>
    </row>
    <row r="6729" spans="1:6" ht="15" x14ac:dyDescent="0.25">
      <c r="A6729" s="253"/>
      <c r="B6729" s="254"/>
      <c r="C6729" s="10"/>
      <c r="D6729" s="255"/>
      <c r="F6729" s="255"/>
    </row>
    <row r="6730" spans="1:6" ht="15" x14ac:dyDescent="0.25">
      <c r="A6730" s="253"/>
      <c r="B6730" s="254"/>
      <c r="C6730" s="10"/>
      <c r="D6730" s="255"/>
      <c r="F6730" s="255"/>
    </row>
    <row r="6731" spans="1:6" ht="15" x14ac:dyDescent="0.25">
      <c r="A6731" s="253"/>
      <c r="B6731" s="254"/>
      <c r="C6731" s="10"/>
      <c r="D6731" s="255"/>
      <c r="F6731" s="255"/>
    </row>
    <row r="6732" spans="1:6" ht="15" x14ac:dyDescent="0.25">
      <c r="A6732" s="253"/>
      <c r="B6732" s="254"/>
      <c r="C6732" s="10"/>
      <c r="D6732" s="255"/>
      <c r="F6732" s="255"/>
    </row>
    <row r="6733" spans="1:6" ht="15" x14ac:dyDescent="0.25">
      <c r="A6733" s="253"/>
      <c r="B6733" s="254"/>
      <c r="C6733" s="10"/>
      <c r="D6733" s="255"/>
      <c r="F6733" s="255"/>
    </row>
    <row r="6734" spans="1:6" ht="15" x14ac:dyDescent="0.25">
      <c r="A6734" s="253"/>
      <c r="B6734" s="254"/>
      <c r="C6734" s="10"/>
      <c r="D6734" s="255"/>
      <c r="F6734" s="255"/>
    </row>
    <row r="6735" spans="1:6" ht="15" x14ac:dyDescent="0.25">
      <c r="A6735" s="253"/>
      <c r="B6735" s="254"/>
      <c r="C6735" s="10"/>
      <c r="D6735" s="255"/>
      <c r="F6735" s="255"/>
    </row>
    <row r="6736" spans="1:6" ht="15" x14ac:dyDescent="0.25">
      <c r="A6736" s="253"/>
      <c r="B6736" s="254"/>
      <c r="C6736" s="10"/>
      <c r="D6736" s="255"/>
      <c r="F6736" s="255"/>
    </row>
    <row r="6737" spans="1:6" ht="15" x14ac:dyDescent="0.25">
      <c r="A6737" s="253"/>
      <c r="B6737" s="254"/>
      <c r="C6737" s="10"/>
      <c r="D6737" s="255"/>
      <c r="F6737" s="255"/>
    </row>
    <row r="6738" spans="1:6" ht="15" x14ac:dyDescent="0.25">
      <c r="A6738" s="253"/>
      <c r="B6738" s="254"/>
      <c r="C6738" s="10"/>
      <c r="D6738" s="255"/>
      <c r="F6738" s="255"/>
    </row>
    <row r="6739" spans="1:6" ht="15" x14ac:dyDescent="0.25">
      <c r="A6739" s="253"/>
      <c r="B6739" s="254"/>
      <c r="C6739" s="10"/>
      <c r="D6739" s="255"/>
      <c r="F6739" s="255"/>
    </row>
    <row r="6740" spans="1:6" ht="15" x14ac:dyDescent="0.25">
      <c r="A6740" s="253"/>
      <c r="B6740" s="254"/>
      <c r="C6740" s="10"/>
      <c r="D6740" s="255"/>
      <c r="F6740" s="255"/>
    </row>
    <row r="6741" spans="1:6" ht="15" x14ac:dyDescent="0.25">
      <c r="A6741" s="253"/>
      <c r="B6741" s="254"/>
      <c r="C6741" s="10"/>
      <c r="D6741" s="255"/>
      <c r="F6741" s="255"/>
    </row>
    <row r="6742" spans="1:6" ht="15" x14ac:dyDescent="0.25">
      <c r="A6742" s="253"/>
      <c r="B6742" s="254"/>
      <c r="C6742" s="10"/>
      <c r="D6742" s="255"/>
      <c r="F6742" s="255"/>
    </row>
    <row r="6743" spans="1:6" ht="15" x14ac:dyDescent="0.25">
      <c r="A6743" s="253"/>
      <c r="B6743" s="254"/>
      <c r="C6743" s="10"/>
      <c r="D6743" s="255"/>
      <c r="F6743" s="255"/>
    </row>
    <row r="6744" spans="1:6" ht="15" x14ac:dyDescent="0.25">
      <c r="A6744" s="253"/>
      <c r="B6744" s="254"/>
      <c r="C6744" s="10"/>
      <c r="D6744" s="255"/>
      <c r="F6744" s="255"/>
    </row>
    <row r="6745" spans="1:6" ht="15" x14ac:dyDescent="0.25">
      <c r="A6745" s="253"/>
      <c r="B6745" s="254"/>
      <c r="C6745" s="10"/>
      <c r="D6745" s="255"/>
      <c r="F6745" s="255"/>
    </row>
    <row r="6746" spans="1:6" ht="15" x14ac:dyDescent="0.25">
      <c r="A6746" s="253"/>
      <c r="B6746" s="254"/>
      <c r="C6746" s="10"/>
      <c r="D6746" s="255"/>
      <c r="F6746" s="255"/>
    </row>
    <row r="6747" spans="1:6" ht="15" x14ac:dyDescent="0.25">
      <c r="A6747" s="253"/>
      <c r="B6747" s="254"/>
      <c r="C6747" s="10"/>
      <c r="D6747" s="255"/>
      <c r="F6747" s="255"/>
    </row>
    <row r="6748" spans="1:6" ht="15" x14ac:dyDescent="0.25">
      <c r="A6748" s="253"/>
      <c r="B6748" s="254"/>
      <c r="C6748" s="10"/>
      <c r="D6748" s="255"/>
      <c r="F6748" s="255"/>
    </row>
    <row r="6749" spans="1:6" ht="15" x14ac:dyDescent="0.25">
      <c r="A6749" s="253"/>
      <c r="B6749" s="254"/>
      <c r="C6749" s="10"/>
      <c r="D6749" s="255"/>
      <c r="F6749" s="255"/>
    </row>
    <row r="6750" spans="1:6" ht="15" x14ac:dyDescent="0.25">
      <c r="A6750" s="253"/>
      <c r="B6750" s="254"/>
      <c r="C6750" s="10"/>
      <c r="D6750" s="255"/>
      <c r="F6750" s="255"/>
    </row>
    <row r="6751" spans="1:6" ht="15" x14ac:dyDescent="0.25">
      <c r="A6751" s="253"/>
      <c r="B6751" s="254"/>
      <c r="C6751" s="10"/>
      <c r="D6751" s="255"/>
      <c r="F6751" s="255"/>
    </row>
    <row r="6752" spans="1:6" ht="15" x14ac:dyDescent="0.25">
      <c r="A6752" s="253"/>
      <c r="B6752" s="254"/>
      <c r="C6752" s="10"/>
      <c r="D6752" s="255"/>
      <c r="F6752" s="255"/>
    </row>
    <row r="6753" spans="1:6" ht="15" x14ac:dyDescent="0.25">
      <c r="A6753" s="253"/>
      <c r="B6753" s="254"/>
      <c r="C6753" s="10"/>
      <c r="D6753" s="255"/>
      <c r="F6753" s="255"/>
    </row>
    <row r="6754" spans="1:6" ht="15" x14ac:dyDescent="0.25">
      <c r="A6754" s="253"/>
      <c r="B6754" s="254"/>
      <c r="C6754" s="10"/>
      <c r="D6754" s="255"/>
      <c r="F6754" s="255"/>
    </row>
    <row r="6755" spans="1:6" ht="15" x14ac:dyDescent="0.25">
      <c r="A6755" s="253"/>
      <c r="B6755" s="254"/>
      <c r="C6755" s="10"/>
      <c r="D6755" s="255"/>
      <c r="F6755" s="255"/>
    </row>
    <row r="6756" spans="1:6" ht="15" x14ac:dyDescent="0.25">
      <c r="A6756" s="253"/>
      <c r="B6756" s="254"/>
      <c r="C6756" s="10"/>
      <c r="D6756" s="255"/>
      <c r="F6756" s="255"/>
    </row>
    <row r="6757" spans="1:6" ht="15" x14ac:dyDescent="0.25">
      <c r="A6757" s="253"/>
      <c r="B6757" s="254"/>
      <c r="C6757" s="10"/>
      <c r="D6757" s="255"/>
      <c r="F6757" s="255"/>
    </row>
    <row r="6758" spans="1:6" ht="15" x14ac:dyDescent="0.25">
      <c r="A6758" s="253"/>
      <c r="B6758" s="254"/>
      <c r="C6758" s="10"/>
      <c r="D6758" s="255"/>
      <c r="F6758" s="255"/>
    </row>
    <row r="6759" spans="1:6" ht="15" x14ac:dyDescent="0.25">
      <c r="A6759" s="253"/>
      <c r="B6759" s="254"/>
      <c r="C6759" s="10"/>
      <c r="D6759" s="255"/>
      <c r="F6759" s="255"/>
    </row>
    <row r="6760" spans="1:6" ht="15" x14ac:dyDescent="0.25">
      <c r="A6760" s="253"/>
      <c r="B6760" s="254"/>
      <c r="C6760" s="10"/>
      <c r="D6760" s="255"/>
      <c r="F6760" s="255"/>
    </row>
    <row r="6761" spans="1:6" ht="15" x14ac:dyDescent="0.25">
      <c r="A6761" s="253"/>
      <c r="B6761" s="254"/>
      <c r="C6761" s="10"/>
      <c r="D6761" s="255"/>
      <c r="F6761" s="255"/>
    </row>
    <row r="6762" spans="1:6" ht="15" x14ac:dyDescent="0.25">
      <c r="A6762" s="253"/>
      <c r="B6762" s="254"/>
      <c r="C6762" s="10"/>
      <c r="D6762" s="255"/>
      <c r="F6762" s="255"/>
    </row>
    <row r="6763" spans="1:6" ht="15" x14ac:dyDescent="0.25">
      <c r="A6763" s="253"/>
      <c r="B6763" s="254"/>
      <c r="C6763" s="10"/>
      <c r="D6763" s="255"/>
      <c r="F6763" s="255"/>
    </row>
    <row r="6764" spans="1:6" ht="15" x14ac:dyDescent="0.25">
      <c r="A6764" s="253"/>
      <c r="B6764" s="254"/>
      <c r="C6764" s="10"/>
      <c r="D6764" s="255"/>
      <c r="F6764" s="255"/>
    </row>
    <row r="6765" spans="1:6" ht="15" x14ac:dyDescent="0.25">
      <c r="A6765" s="253"/>
      <c r="B6765" s="254"/>
      <c r="C6765" s="10"/>
      <c r="D6765" s="255"/>
      <c r="F6765" s="255"/>
    </row>
    <row r="6766" spans="1:6" ht="15" x14ac:dyDescent="0.25">
      <c r="A6766" s="253"/>
      <c r="B6766" s="254"/>
      <c r="C6766" s="10"/>
      <c r="D6766" s="255"/>
      <c r="F6766" s="255"/>
    </row>
    <row r="6767" spans="1:6" ht="15" x14ac:dyDescent="0.25">
      <c r="A6767" s="253"/>
      <c r="B6767" s="254"/>
      <c r="C6767" s="10"/>
      <c r="D6767" s="255"/>
      <c r="F6767" s="255"/>
    </row>
    <row r="6768" spans="1:6" ht="15" x14ac:dyDescent="0.25">
      <c r="A6768" s="253"/>
      <c r="B6768" s="254"/>
      <c r="C6768" s="10"/>
      <c r="D6768" s="255"/>
      <c r="F6768" s="255"/>
    </row>
    <row r="6769" spans="1:6" ht="15" x14ac:dyDescent="0.25">
      <c r="A6769" s="253"/>
      <c r="B6769" s="254"/>
      <c r="C6769" s="10"/>
      <c r="D6769" s="255"/>
      <c r="F6769" s="255"/>
    </row>
    <row r="6770" spans="1:6" ht="15" x14ac:dyDescent="0.25">
      <c r="A6770" s="253"/>
      <c r="B6770" s="254"/>
      <c r="C6770" s="10"/>
      <c r="D6770" s="255"/>
      <c r="F6770" s="255"/>
    </row>
    <row r="6771" spans="1:6" ht="15" x14ac:dyDescent="0.25">
      <c r="A6771" s="253"/>
      <c r="B6771" s="254"/>
      <c r="C6771" s="10"/>
      <c r="D6771" s="255"/>
      <c r="F6771" s="255"/>
    </row>
    <row r="6772" spans="1:6" ht="15" x14ac:dyDescent="0.25">
      <c r="A6772" s="253"/>
      <c r="B6772" s="254"/>
      <c r="C6772" s="10"/>
      <c r="D6772" s="255"/>
      <c r="F6772" s="255"/>
    </row>
    <row r="6773" spans="1:6" ht="15" x14ac:dyDescent="0.25">
      <c r="A6773" s="253"/>
      <c r="B6773" s="254"/>
      <c r="C6773" s="10"/>
      <c r="D6773" s="255"/>
      <c r="F6773" s="255"/>
    </row>
    <row r="6774" spans="1:6" ht="15" x14ac:dyDescent="0.25">
      <c r="A6774" s="253"/>
      <c r="B6774" s="254"/>
      <c r="C6774" s="10"/>
      <c r="D6774" s="255"/>
      <c r="F6774" s="255"/>
    </row>
    <row r="6775" spans="1:6" ht="15" x14ac:dyDescent="0.25">
      <c r="A6775" s="253"/>
      <c r="B6775" s="254"/>
      <c r="C6775" s="10"/>
      <c r="D6775" s="255"/>
      <c r="F6775" s="255"/>
    </row>
    <row r="6776" spans="1:6" ht="15" x14ac:dyDescent="0.25">
      <c r="A6776" s="253"/>
      <c r="B6776" s="254"/>
      <c r="C6776" s="10"/>
      <c r="D6776" s="255"/>
      <c r="F6776" s="255"/>
    </row>
    <row r="6777" spans="1:6" ht="15" x14ac:dyDescent="0.25">
      <c r="A6777" s="253"/>
      <c r="B6777" s="254"/>
      <c r="C6777" s="10"/>
      <c r="D6777" s="255"/>
      <c r="F6777" s="255"/>
    </row>
    <row r="6778" spans="1:6" ht="15" x14ac:dyDescent="0.25">
      <c r="A6778" s="253"/>
      <c r="B6778" s="254"/>
      <c r="C6778" s="10"/>
      <c r="D6778" s="255"/>
      <c r="F6778" s="255"/>
    </row>
    <row r="6779" spans="1:6" ht="15" x14ac:dyDescent="0.25">
      <c r="A6779" s="253"/>
      <c r="B6779" s="254"/>
      <c r="C6779" s="10"/>
      <c r="D6779" s="255"/>
      <c r="F6779" s="255"/>
    </row>
    <row r="6780" spans="1:6" ht="15" x14ac:dyDescent="0.25">
      <c r="A6780" s="253"/>
      <c r="B6780" s="254"/>
      <c r="C6780" s="10"/>
      <c r="D6780" s="255"/>
      <c r="F6780" s="255"/>
    </row>
    <row r="6781" spans="1:6" ht="15" x14ac:dyDescent="0.25">
      <c r="A6781" s="253"/>
      <c r="B6781" s="254"/>
      <c r="C6781" s="10"/>
      <c r="D6781" s="255"/>
      <c r="F6781" s="255"/>
    </row>
    <row r="6782" spans="1:6" ht="15" x14ac:dyDescent="0.25">
      <c r="A6782" s="253"/>
      <c r="B6782" s="254"/>
      <c r="C6782" s="10"/>
      <c r="D6782" s="255"/>
      <c r="F6782" s="255"/>
    </row>
    <row r="6783" spans="1:6" ht="15" x14ac:dyDescent="0.25">
      <c r="A6783" s="253"/>
      <c r="B6783" s="254"/>
      <c r="C6783" s="10"/>
      <c r="D6783" s="255"/>
      <c r="F6783" s="255"/>
    </row>
    <row r="6784" spans="1:6" ht="15" x14ac:dyDescent="0.25">
      <c r="A6784" s="253"/>
      <c r="B6784" s="254"/>
      <c r="C6784" s="10"/>
      <c r="D6784" s="255"/>
      <c r="F6784" s="255"/>
    </row>
    <row r="6785" spans="1:6" ht="15" x14ac:dyDescent="0.25">
      <c r="A6785" s="253"/>
      <c r="B6785" s="254"/>
      <c r="C6785" s="10"/>
      <c r="D6785" s="255"/>
      <c r="F6785" s="255"/>
    </row>
    <row r="6786" spans="1:6" ht="15" x14ac:dyDescent="0.25">
      <c r="A6786" s="253"/>
      <c r="B6786" s="254"/>
      <c r="C6786" s="10"/>
      <c r="D6786" s="255"/>
      <c r="F6786" s="255"/>
    </row>
    <row r="6787" spans="1:6" ht="15" x14ac:dyDescent="0.25">
      <c r="A6787" s="253"/>
      <c r="B6787" s="254"/>
      <c r="C6787" s="10"/>
      <c r="D6787" s="255"/>
      <c r="F6787" s="255"/>
    </row>
    <row r="6788" spans="1:6" ht="15" x14ac:dyDescent="0.25">
      <c r="A6788" s="253"/>
      <c r="B6788" s="254"/>
      <c r="C6788" s="10"/>
      <c r="D6788" s="255"/>
      <c r="F6788" s="255"/>
    </row>
    <row r="6789" spans="1:6" ht="15" x14ac:dyDescent="0.25">
      <c r="A6789" s="253"/>
      <c r="B6789" s="254"/>
      <c r="C6789" s="10"/>
      <c r="D6789" s="255"/>
      <c r="F6789" s="255"/>
    </row>
    <row r="6790" spans="1:6" ht="15" x14ac:dyDescent="0.25">
      <c r="A6790" s="253"/>
      <c r="B6790" s="254"/>
      <c r="C6790" s="10"/>
      <c r="D6790" s="255"/>
      <c r="F6790" s="255"/>
    </row>
    <row r="6791" spans="1:6" ht="15" x14ac:dyDescent="0.25">
      <c r="A6791" s="253"/>
      <c r="B6791" s="254"/>
      <c r="C6791" s="10"/>
      <c r="D6791" s="255"/>
      <c r="F6791" s="255"/>
    </row>
    <row r="6792" spans="1:6" ht="15" x14ac:dyDescent="0.25">
      <c r="A6792" s="253"/>
      <c r="B6792" s="254"/>
      <c r="C6792" s="10"/>
      <c r="D6792" s="255"/>
      <c r="F6792" s="255"/>
    </row>
    <row r="6793" spans="1:6" ht="15" x14ac:dyDescent="0.25">
      <c r="A6793" s="253"/>
      <c r="B6793" s="254"/>
      <c r="C6793" s="10"/>
      <c r="D6793" s="255"/>
      <c r="F6793" s="255"/>
    </row>
    <row r="6794" spans="1:6" ht="15" x14ac:dyDescent="0.25">
      <c r="A6794" s="253"/>
      <c r="B6794" s="254"/>
      <c r="C6794" s="10"/>
      <c r="D6794" s="255"/>
      <c r="F6794" s="255"/>
    </row>
    <row r="6795" spans="1:6" ht="15" x14ac:dyDescent="0.25">
      <c r="A6795" s="253"/>
      <c r="B6795" s="254"/>
      <c r="C6795" s="10"/>
      <c r="D6795" s="255"/>
      <c r="F6795" s="255"/>
    </row>
    <row r="6796" spans="1:6" ht="15" x14ac:dyDescent="0.25">
      <c r="A6796" s="253"/>
      <c r="B6796" s="254"/>
      <c r="C6796" s="10"/>
      <c r="D6796" s="255"/>
      <c r="F6796" s="255"/>
    </row>
    <row r="6797" spans="1:6" ht="15" x14ac:dyDescent="0.25">
      <c r="A6797" s="253"/>
      <c r="B6797" s="254"/>
      <c r="C6797" s="10"/>
      <c r="D6797" s="255"/>
      <c r="F6797" s="255"/>
    </row>
    <row r="6798" spans="1:6" ht="15" x14ac:dyDescent="0.25">
      <c r="A6798" s="253"/>
      <c r="B6798" s="254"/>
      <c r="C6798" s="10"/>
      <c r="D6798" s="255"/>
      <c r="F6798" s="255"/>
    </row>
    <row r="6799" spans="1:6" ht="15" x14ac:dyDescent="0.25">
      <c r="A6799" s="253"/>
      <c r="B6799" s="254"/>
      <c r="C6799" s="10"/>
      <c r="D6799" s="255"/>
      <c r="F6799" s="255"/>
    </row>
    <row r="6800" spans="1:6" ht="15" x14ac:dyDescent="0.25">
      <c r="A6800" s="253"/>
      <c r="B6800" s="254"/>
      <c r="C6800" s="10"/>
      <c r="D6800" s="255"/>
      <c r="F6800" s="255"/>
    </row>
    <row r="6801" spans="1:6" ht="15" x14ac:dyDescent="0.25">
      <c r="A6801" s="253"/>
      <c r="B6801" s="254"/>
      <c r="C6801" s="10"/>
      <c r="D6801" s="255"/>
      <c r="F6801" s="255"/>
    </row>
    <row r="6802" spans="1:6" ht="15" x14ac:dyDescent="0.25">
      <c r="A6802" s="253"/>
      <c r="B6802" s="254"/>
      <c r="C6802" s="10"/>
      <c r="D6802" s="255"/>
      <c r="F6802" s="255"/>
    </row>
    <row r="6803" spans="1:6" ht="15" x14ac:dyDescent="0.25">
      <c r="A6803" s="253"/>
      <c r="B6803" s="254"/>
      <c r="C6803" s="10"/>
      <c r="D6803" s="255"/>
      <c r="F6803" s="255"/>
    </row>
    <row r="6804" spans="1:6" ht="15" x14ac:dyDescent="0.25">
      <c r="A6804" s="253"/>
      <c r="B6804" s="254"/>
      <c r="C6804" s="10"/>
      <c r="D6804" s="255"/>
      <c r="F6804" s="255"/>
    </row>
    <row r="6805" spans="1:6" ht="15" x14ac:dyDescent="0.25">
      <c r="A6805" s="253"/>
      <c r="B6805" s="254"/>
      <c r="C6805" s="10"/>
      <c r="D6805" s="255"/>
      <c r="F6805" s="255"/>
    </row>
    <row r="6806" spans="1:6" ht="15" x14ac:dyDescent="0.25">
      <c r="A6806" s="253"/>
      <c r="B6806" s="254"/>
      <c r="C6806" s="10"/>
      <c r="D6806" s="255"/>
      <c r="F6806" s="255"/>
    </row>
    <row r="6807" spans="1:6" ht="15" x14ac:dyDescent="0.25">
      <c r="A6807" s="253"/>
      <c r="B6807" s="254"/>
      <c r="C6807" s="10"/>
      <c r="D6807" s="255"/>
      <c r="F6807" s="255"/>
    </row>
    <row r="6808" spans="1:6" ht="15" x14ac:dyDescent="0.25">
      <c r="A6808" s="253"/>
      <c r="B6808" s="254"/>
      <c r="C6808" s="10"/>
      <c r="D6808" s="255"/>
      <c r="F6808" s="255"/>
    </row>
    <row r="6809" spans="1:6" ht="15" x14ac:dyDescent="0.25">
      <c r="A6809" s="253"/>
      <c r="B6809" s="254"/>
      <c r="C6809" s="10"/>
      <c r="D6809" s="255"/>
      <c r="F6809" s="255"/>
    </row>
    <row r="6810" spans="1:6" ht="15" x14ac:dyDescent="0.25">
      <c r="A6810" s="253"/>
      <c r="B6810" s="254"/>
      <c r="C6810" s="10"/>
      <c r="D6810" s="255"/>
      <c r="F6810" s="255"/>
    </row>
    <row r="6811" spans="1:6" ht="15" x14ac:dyDescent="0.25">
      <c r="A6811" s="253"/>
      <c r="B6811" s="254"/>
      <c r="C6811" s="10"/>
      <c r="D6811" s="255"/>
      <c r="F6811" s="255"/>
    </row>
    <row r="6812" spans="1:6" ht="15" x14ac:dyDescent="0.25">
      <c r="A6812" s="253"/>
      <c r="B6812" s="254"/>
      <c r="C6812" s="10"/>
      <c r="D6812" s="255"/>
      <c r="F6812" s="255"/>
    </row>
    <row r="6813" spans="1:6" ht="15" x14ac:dyDescent="0.25">
      <c r="A6813" s="253"/>
      <c r="B6813" s="254"/>
      <c r="C6813" s="10"/>
      <c r="D6813" s="255"/>
      <c r="F6813" s="255"/>
    </row>
    <row r="6814" spans="1:6" ht="15" x14ac:dyDescent="0.25">
      <c r="A6814" s="253"/>
      <c r="B6814" s="254"/>
      <c r="C6814" s="10"/>
      <c r="D6814" s="255"/>
      <c r="F6814" s="255"/>
    </row>
    <row r="6815" spans="1:6" ht="15" x14ac:dyDescent="0.25">
      <c r="A6815" s="253"/>
      <c r="B6815" s="254"/>
      <c r="C6815" s="10"/>
      <c r="D6815" s="255"/>
      <c r="F6815" s="255"/>
    </row>
    <row r="6816" spans="1:6" ht="15" x14ac:dyDescent="0.25">
      <c r="A6816" s="253"/>
      <c r="B6816" s="254"/>
      <c r="C6816" s="10"/>
      <c r="D6816" s="255"/>
      <c r="F6816" s="255"/>
    </row>
    <row r="6817" spans="1:6" ht="15" x14ac:dyDescent="0.25">
      <c r="A6817" s="253"/>
      <c r="B6817" s="254"/>
      <c r="C6817" s="10"/>
      <c r="D6817" s="255"/>
      <c r="F6817" s="255"/>
    </row>
    <row r="6818" spans="1:6" ht="15" x14ac:dyDescent="0.25">
      <c r="A6818" s="253"/>
      <c r="B6818" s="254"/>
      <c r="C6818" s="10"/>
      <c r="D6818" s="255"/>
      <c r="F6818" s="255"/>
    </row>
    <row r="6819" spans="1:6" ht="15" x14ac:dyDescent="0.25">
      <c r="A6819" s="253"/>
      <c r="B6819" s="254"/>
      <c r="C6819" s="10"/>
      <c r="D6819" s="255"/>
      <c r="F6819" s="255"/>
    </row>
    <row r="6820" spans="1:6" ht="15" x14ac:dyDescent="0.25">
      <c r="A6820" s="253"/>
      <c r="B6820" s="254"/>
      <c r="C6820" s="10"/>
      <c r="D6820" s="255"/>
      <c r="F6820" s="255"/>
    </row>
    <row r="6821" spans="1:6" ht="15" x14ac:dyDescent="0.25">
      <c r="A6821" s="253"/>
      <c r="B6821" s="254"/>
      <c r="C6821" s="10"/>
      <c r="D6821" s="255"/>
      <c r="F6821" s="255"/>
    </row>
    <row r="6822" spans="1:6" ht="15" x14ac:dyDescent="0.25">
      <c r="A6822" s="253"/>
      <c r="B6822" s="254"/>
      <c r="C6822" s="10"/>
      <c r="D6822" s="255"/>
      <c r="F6822" s="255"/>
    </row>
    <row r="6823" spans="1:6" ht="15" x14ac:dyDescent="0.25">
      <c r="A6823" s="253"/>
      <c r="B6823" s="254"/>
      <c r="C6823" s="10"/>
      <c r="D6823" s="255"/>
      <c r="F6823" s="255"/>
    </row>
    <row r="6824" spans="1:6" ht="15" x14ac:dyDescent="0.25">
      <c r="A6824" s="253"/>
      <c r="B6824" s="254"/>
      <c r="C6824" s="10"/>
      <c r="D6824" s="255"/>
      <c r="F6824" s="255"/>
    </row>
    <row r="6825" spans="1:6" ht="15" x14ac:dyDescent="0.25">
      <c r="A6825" s="253"/>
      <c r="B6825" s="254"/>
      <c r="C6825" s="10"/>
      <c r="D6825" s="255"/>
      <c r="F6825" s="255"/>
    </row>
    <row r="6826" spans="1:6" ht="15" x14ac:dyDescent="0.25">
      <c r="A6826" s="253"/>
      <c r="B6826" s="254"/>
      <c r="C6826" s="10"/>
      <c r="D6826" s="255"/>
      <c r="F6826" s="255"/>
    </row>
    <row r="6827" spans="1:6" ht="15" x14ac:dyDescent="0.25">
      <c r="A6827" s="253"/>
      <c r="B6827" s="254"/>
      <c r="C6827" s="10"/>
      <c r="D6827" s="255"/>
      <c r="F6827" s="255"/>
    </row>
    <row r="6828" spans="1:6" ht="15" x14ac:dyDescent="0.25">
      <c r="A6828" s="253"/>
      <c r="B6828" s="254"/>
      <c r="C6828" s="10"/>
      <c r="D6828" s="255"/>
      <c r="F6828" s="255"/>
    </row>
    <row r="6829" spans="1:6" ht="15" x14ac:dyDescent="0.25">
      <c r="A6829" s="253"/>
      <c r="B6829" s="254"/>
      <c r="C6829" s="10"/>
      <c r="D6829" s="255"/>
      <c r="F6829" s="255"/>
    </row>
    <row r="6830" spans="1:6" ht="15" x14ac:dyDescent="0.25">
      <c r="A6830" s="253"/>
      <c r="B6830" s="254"/>
      <c r="C6830" s="10"/>
      <c r="D6830" s="255"/>
      <c r="F6830" s="255"/>
    </row>
    <row r="6831" spans="1:6" ht="15" x14ac:dyDescent="0.25">
      <c r="A6831" s="253"/>
      <c r="B6831" s="254"/>
      <c r="C6831" s="10"/>
      <c r="D6831" s="255"/>
      <c r="F6831" s="255"/>
    </row>
    <row r="6832" spans="1:6" ht="15" x14ac:dyDescent="0.25">
      <c r="A6832" s="253"/>
      <c r="B6832" s="254"/>
      <c r="C6832" s="10"/>
      <c r="D6832" s="255"/>
      <c r="F6832" s="255"/>
    </row>
    <row r="6833" spans="1:6" ht="15" x14ac:dyDescent="0.25">
      <c r="A6833" s="253"/>
      <c r="B6833" s="254"/>
      <c r="C6833" s="10"/>
      <c r="D6833" s="255"/>
      <c r="F6833" s="255"/>
    </row>
    <row r="6834" spans="1:6" ht="15" x14ac:dyDescent="0.25">
      <c r="A6834" s="253"/>
      <c r="B6834" s="254"/>
      <c r="C6834" s="10"/>
      <c r="D6834" s="255"/>
      <c r="F6834" s="255"/>
    </row>
    <row r="6835" spans="1:6" ht="15" x14ac:dyDescent="0.25">
      <c r="A6835" s="253"/>
      <c r="B6835" s="254"/>
      <c r="C6835" s="10"/>
      <c r="D6835" s="255"/>
      <c r="F6835" s="255"/>
    </row>
    <row r="6836" spans="1:6" ht="15" x14ac:dyDescent="0.25">
      <c r="A6836" s="253"/>
      <c r="B6836" s="254"/>
      <c r="C6836" s="10"/>
      <c r="D6836" s="255"/>
      <c r="F6836" s="255"/>
    </row>
    <row r="6837" spans="1:6" ht="15" x14ac:dyDescent="0.25">
      <c r="A6837" s="253"/>
      <c r="B6837" s="254"/>
      <c r="C6837" s="10"/>
      <c r="D6837" s="255"/>
      <c r="F6837" s="255"/>
    </row>
    <row r="6838" spans="1:6" ht="15" x14ac:dyDescent="0.25">
      <c r="A6838" s="253"/>
      <c r="B6838" s="254"/>
      <c r="C6838" s="10"/>
      <c r="D6838" s="255"/>
      <c r="F6838" s="255"/>
    </row>
    <row r="6839" spans="1:6" ht="15" x14ac:dyDescent="0.25">
      <c r="A6839" s="253"/>
      <c r="B6839" s="254"/>
      <c r="C6839" s="10"/>
      <c r="D6839" s="255"/>
      <c r="F6839" s="255"/>
    </row>
    <row r="6840" spans="1:6" ht="15" x14ac:dyDescent="0.25">
      <c r="A6840" s="253"/>
      <c r="B6840" s="254"/>
      <c r="C6840" s="10"/>
      <c r="D6840" s="255"/>
      <c r="F6840" s="255"/>
    </row>
    <row r="6841" spans="1:6" ht="15" x14ac:dyDescent="0.25">
      <c r="A6841" s="253"/>
      <c r="B6841" s="254"/>
      <c r="C6841" s="10"/>
      <c r="D6841" s="255"/>
      <c r="F6841" s="255"/>
    </row>
    <row r="6842" spans="1:6" ht="15" x14ac:dyDescent="0.25">
      <c r="A6842" s="253"/>
      <c r="B6842" s="254"/>
      <c r="C6842" s="10"/>
      <c r="D6842" s="255"/>
      <c r="F6842" s="255"/>
    </row>
    <row r="6843" spans="1:6" ht="15" x14ac:dyDescent="0.25">
      <c r="A6843" s="253"/>
      <c r="B6843" s="254"/>
      <c r="C6843" s="10"/>
      <c r="D6843" s="255"/>
      <c r="F6843" s="255"/>
    </row>
    <row r="6844" spans="1:6" ht="15" x14ac:dyDescent="0.25">
      <c r="A6844" s="253"/>
      <c r="B6844" s="254"/>
      <c r="C6844" s="10"/>
      <c r="D6844" s="255"/>
      <c r="F6844" s="255"/>
    </row>
    <row r="6845" spans="1:6" ht="15" x14ac:dyDescent="0.25">
      <c r="A6845" s="253"/>
      <c r="B6845" s="254"/>
      <c r="C6845" s="10"/>
      <c r="D6845" s="255"/>
      <c r="F6845" s="255"/>
    </row>
    <row r="6846" spans="1:6" ht="15" x14ac:dyDescent="0.25">
      <c r="A6846" s="253"/>
      <c r="B6846" s="254"/>
      <c r="C6846" s="10"/>
      <c r="D6846" s="255"/>
      <c r="F6846" s="255"/>
    </row>
    <row r="6847" spans="1:6" ht="15" x14ac:dyDescent="0.25">
      <c r="A6847" s="253"/>
      <c r="B6847" s="254"/>
      <c r="C6847" s="10"/>
      <c r="D6847" s="255"/>
      <c r="F6847" s="255"/>
    </row>
    <row r="6848" spans="1:6" ht="15" x14ac:dyDescent="0.25">
      <c r="A6848" s="253"/>
      <c r="B6848" s="254"/>
      <c r="C6848" s="10"/>
      <c r="D6848" s="255"/>
      <c r="F6848" s="255"/>
    </row>
    <row r="6849" spans="1:6" ht="15" x14ac:dyDescent="0.25">
      <c r="A6849" s="253"/>
      <c r="B6849" s="254"/>
      <c r="C6849" s="10"/>
      <c r="D6849" s="255"/>
      <c r="F6849" s="255"/>
    </row>
    <row r="6850" spans="1:6" ht="15" x14ac:dyDescent="0.25">
      <c r="A6850" s="253"/>
      <c r="B6850" s="254"/>
      <c r="C6850" s="10"/>
      <c r="D6850" s="255"/>
      <c r="F6850" s="255"/>
    </row>
    <row r="6851" spans="1:6" ht="15" x14ac:dyDescent="0.25">
      <c r="A6851" s="253"/>
      <c r="B6851" s="254"/>
      <c r="C6851" s="10"/>
      <c r="D6851" s="255"/>
      <c r="F6851" s="255"/>
    </row>
    <row r="6852" spans="1:6" ht="15" x14ac:dyDescent="0.25">
      <c r="A6852" s="253"/>
      <c r="B6852" s="254"/>
      <c r="C6852" s="10"/>
      <c r="D6852" s="255"/>
      <c r="F6852" s="255"/>
    </row>
    <row r="6853" spans="1:6" ht="15" x14ac:dyDescent="0.25">
      <c r="A6853" s="253"/>
      <c r="B6853" s="254"/>
      <c r="C6853" s="10"/>
      <c r="D6853" s="255"/>
      <c r="F6853" s="255"/>
    </row>
    <row r="6854" spans="1:6" ht="15" x14ac:dyDescent="0.25">
      <c r="A6854" s="253"/>
      <c r="B6854" s="254"/>
      <c r="C6854" s="10"/>
      <c r="D6854" s="255"/>
      <c r="F6854" s="255"/>
    </row>
    <row r="6855" spans="1:6" ht="15" x14ac:dyDescent="0.25">
      <c r="A6855" s="253"/>
      <c r="B6855" s="254"/>
      <c r="C6855" s="10"/>
      <c r="D6855" s="255"/>
      <c r="F6855" s="255"/>
    </row>
    <row r="6856" spans="1:6" ht="15" x14ac:dyDescent="0.25">
      <c r="A6856" s="253"/>
      <c r="B6856" s="254"/>
      <c r="C6856" s="10"/>
      <c r="D6856" s="255"/>
      <c r="F6856" s="255"/>
    </row>
    <row r="6857" spans="1:6" ht="15" x14ac:dyDescent="0.25">
      <c r="A6857" s="253"/>
      <c r="B6857" s="254"/>
      <c r="C6857" s="10"/>
      <c r="D6857" s="255"/>
      <c r="F6857" s="255"/>
    </row>
    <row r="6858" spans="1:6" ht="15" x14ac:dyDescent="0.25">
      <c r="A6858" s="253"/>
      <c r="B6858" s="254"/>
      <c r="C6858" s="10"/>
      <c r="D6858" s="255"/>
      <c r="F6858" s="255"/>
    </row>
    <row r="6859" spans="1:6" ht="15" x14ac:dyDescent="0.25">
      <c r="A6859" s="253"/>
      <c r="B6859" s="254"/>
      <c r="C6859" s="10"/>
      <c r="D6859" s="255"/>
      <c r="F6859" s="255"/>
    </row>
    <row r="6860" spans="1:6" ht="15" x14ac:dyDescent="0.25">
      <c r="A6860" s="253"/>
      <c r="B6860" s="254"/>
      <c r="C6860" s="10"/>
      <c r="D6860" s="255"/>
      <c r="F6860" s="255"/>
    </row>
    <row r="6861" spans="1:6" ht="15" x14ac:dyDescent="0.25">
      <c r="A6861" s="253"/>
      <c r="B6861" s="254"/>
      <c r="C6861" s="10"/>
      <c r="D6861" s="255"/>
      <c r="F6861" s="255"/>
    </row>
    <row r="6862" spans="1:6" ht="15" x14ac:dyDescent="0.25">
      <c r="A6862" s="253"/>
      <c r="B6862" s="254"/>
      <c r="C6862" s="10"/>
      <c r="D6862" s="255"/>
      <c r="F6862" s="255"/>
    </row>
    <row r="6863" spans="1:6" ht="15" x14ac:dyDescent="0.25">
      <c r="A6863" s="253"/>
      <c r="B6863" s="254"/>
      <c r="C6863" s="10"/>
      <c r="D6863" s="255"/>
      <c r="F6863" s="255"/>
    </row>
    <row r="6864" spans="1:6" ht="15" x14ac:dyDescent="0.25">
      <c r="A6864" s="253"/>
      <c r="B6864" s="254"/>
      <c r="C6864" s="10"/>
      <c r="D6864" s="255"/>
      <c r="F6864" s="255"/>
    </row>
    <row r="6865" spans="1:6" ht="15" x14ac:dyDescent="0.25">
      <c r="A6865" s="253"/>
      <c r="B6865" s="254"/>
      <c r="C6865" s="10"/>
      <c r="D6865" s="255"/>
      <c r="F6865" s="255"/>
    </row>
    <row r="6866" spans="1:6" ht="15" x14ac:dyDescent="0.25">
      <c r="A6866" s="253"/>
      <c r="B6866" s="254"/>
      <c r="C6866" s="10"/>
      <c r="D6866" s="255"/>
      <c r="F6866" s="255"/>
    </row>
    <row r="6867" spans="1:6" ht="15" x14ac:dyDescent="0.25">
      <c r="A6867" s="253"/>
      <c r="B6867" s="254"/>
      <c r="C6867" s="10"/>
      <c r="D6867" s="255"/>
      <c r="F6867" s="255"/>
    </row>
    <row r="6868" spans="1:6" ht="15" x14ac:dyDescent="0.25">
      <c r="A6868" s="253"/>
      <c r="B6868" s="254"/>
      <c r="C6868" s="10"/>
      <c r="D6868" s="255"/>
      <c r="F6868" s="255"/>
    </row>
    <row r="6869" spans="1:6" ht="15" x14ac:dyDescent="0.25">
      <c r="A6869" s="253"/>
      <c r="B6869" s="254"/>
      <c r="C6869" s="10"/>
      <c r="D6869" s="255"/>
      <c r="F6869" s="255"/>
    </row>
    <row r="6870" spans="1:6" ht="15" x14ac:dyDescent="0.25">
      <c r="A6870" s="253"/>
      <c r="B6870" s="254"/>
      <c r="C6870" s="10"/>
      <c r="D6870" s="255"/>
      <c r="F6870" s="255"/>
    </row>
    <row r="6871" spans="1:6" ht="15" x14ac:dyDescent="0.25">
      <c r="A6871" s="253"/>
      <c r="B6871" s="254"/>
      <c r="C6871" s="10"/>
      <c r="D6871" s="255"/>
      <c r="F6871" s="255"/>
    </row>
    <row r="6872" spans="1:6" ht="15" x14ac:dyDescent="0.25">
      <c r="A6872" s="253"/>
      <c r="B6872" s="254"/>
      <c r="C6872" s="10"/>
      <c r="D6872" s="255"/>
      <c r="F6872" s="255"/>
    </row>
    <row r="6873" spans="1:6" ht="15" x14ac:dyDescent="0.25">
      <c r="A6873" s="253"/>
      <c r="B6873" s="254"/>
      <c r="C6873" s="10"/>
      <c r="D6873" s="255"/>
      <c r="F6873" s="255"/>
    </row>
    <row r="6874" spans="1:6" ht="15" x14ac:dyDescent="0.25">
      <c r="A6874" s="253"/>
      <c r="B6874" s="254"/>
      <c r="C6874" s="10"/>
      <c r="D6874" s="255"/>
      <c r="F6874" s="255"/>
    </row>
    <row r="6875" spans="1:6" ht="15" x14ac:dyDescent="0.25">
      <c r="A6875" s="253"/>
      <c r="B6875" s="254"/>
      <c r="C6875" s="10"/>
      <c r="D6875" s="255"/>
      <c r="F6875" s="255"/>
    </row>
    <row r="6876" spans="1:6" ht="15" x14ac:dyDescent="0.25">
      <c r="A6876" s="253"/>
      <c r="B6876" s="254"/>
      <c r="C6876" s="10"/>
      <c r="D6876" s="255"/>
      <c r="F6876" s="255"/>
    </row>
    <row r="6877" spans="1:6" ht="15" x14ac:dyDescent="0.25">
      <c r="A6877" s="253"/>
      <c r="B6877" s="254"/>
      <c r="C6877" s="10"/>
      <c r="D6877" s="255"/>
      <c r="F6877" s="255"/>
    </row>
    <row r="6878" spans="1:6" ht="15" x14ac:dyDescent="0.25">
      <c r="A6878" s="253"/>
      <c r="B6878" s="254"/>
      <c r="C6878" s="10"/>
      <c r="D6878" s="255"/>
      <c r="F6878" s="255"/>
    </row>
    <row r="6879" spans="1:6" ht="15" x14ac:dyDescent="0.25">
      <c r="A6879" s="253"/>
      <c r="B6879" s="254"/>
      <c r="C6879" s="10"/>
      <c r="D6879" s="255"/>
      <c r="F6879" s="255"/>
    </row>
    <row r="6880" spans="1:6" ht="15" x14ac:dyDescent="0.25">
      <c r="A6880" s="253"/>
      <c r="B6880" s="254"/>
      <c r="C6880" s="10"/>
      <c r="D6880" s="255"/>
      <c r="F6880" s="255"/>
    </row>
    <row r="6881" spans="1:6" ht="15" x14ac:dyDescent="0.25">
      <c r="A6881" s="253"/>
      <c r="B6881" s="254"/>
      <c r="C6881" s="10"/>
      <c r="D6881" s="255"/>
      <c r="F6881" s="255"/>
    </row>
    <row r="6882" spans="1:6" ht="15" x14ac:dyDescent="0.25">
      <c r="A6882" s="253"/>
      <c r="B6882" s="254"/>
      <c r="C6882" s="10"/>
      <c r="D6882" s="255"/>
      <c r="F6882" s="255"/>
    </row>
    <row r="6883" spans="1:6" ht="15" x14ac:dyDescent="0.25">
      <c r="A6883" s="253"/>
      <c r="B6883" s="254"/>
      <c r="C6883" s="10"/>
      <c r="D6883" s="255"/>
      <c r="F6883" s="255"/>
    </row>
    <row r="6884" spans="1:6" ht="15" x14ac:dyDescent="0.25">
      <c r="A6884" s="253"/>
      <c r="B6884" s="254"/>
      <c r="C6884" s="10"/>
      <c r="D6884" s="255"/>
      <c r="F6884" s="255"/>
    </row>
    <row r="6885" spans="1:6" ht="15" x14ac:dyDescent="0.25">
      <c r="A6885" s="253"/>
      <c r="B6885" s="254"/>
      <c r="C6885" s="10"/>
      <c r="D6885" s="255"/>
      <c r="F6885" s="255"/>
    </row>
    <row r="6886" spans="1:6" ht="15" x14ac:dyDescent="0.25">
      <c r="A6886" s="253"/>
      <c r="B6886" s="254"/>
      <c r="C6886" s="10"/>
      <c r="D6886" s="255"/>
      <c r="F6886" s="255"/>
    </row>
    <row r="6887" spans="1:6" ht="15" x14ac:dyDescent="0.25">
      <c r="A6887" s="253"/>
      <c r="B6887" s="254"/>
      <c r="C6887" s="10"/>
      <c r="D6887" s="255"/>
      <c r="F6887" s="255"/>
    </row>
    <row r="6888" spans="1:6" ht="15" x14ac:dyDescent="0.25">
      <c r="A6888" s="253"/>
      <c r="B6888" s="254"/>
      <c r="C6888" s="10"/>
      <c r="D6888" s="255"/>
      <c r="F6888" s="255"/>
    </row>
    <row r="6889" spans="1:6" ht="15" x14ac:dyDescent="0.25">
      <c r="A6889" s="253"/>
      <c r="B6889" s="254"/>
      <c r="C6889" s="10"/>
      <c r="D6889" s="255"/>
      <c r="F6889" s="255"/>
    </row>
    <row r="6890" spans="1:6" ht="15" x14ac:dyDescent="0.25">
      <c r="A6890" s="253"/>
      <c r="B6890" s="254"/>
      <c r="C6890" s="10"/>
      <c r="D6890" s="255"/>
      <c r="F6890" s="255"/>
    </row>
    <row r="6891" spans="1:6" ht="15" x14ac:dyDescent="0.25">
      <c r="A6891" s="253"/>
      <c r="B6891" s="254"/>
      <c r="C6891" s="10"/>
      <c r="D6891" s="255"/>
      <c r="F6891" s="255"/>
    </row>
    <row r="6892" spans="1:6" ht="15" x14ac:dyDescent="0.25">
      <c r="A6892" s="253"/>
      <c r="B6892" s="254"/>
      <c r="C6892" s="10"/>
      <c r="D6892" s="255"/>
      <c r="F6892" s="255"/>
    </row>
    <row r="6893" spans="1:6" ht="15" x14ac:dyDescent="0.25">
      <c r="A6893" s="253"/>
      <c r="B6893" s="254"/>
      <c r="C6893" s="10"/>
      <c r="D6893" s="255"/>
      <c r="F6893" s="255"/>
    </row>
    <row r="6894" spans="1:6" ht="15" x14ac:dyDescent="0.25">
      <c r="A6894" s="253"/>
      <c r="B6894" s="254"/>
      <c r="C6894" s="10"/>
      <c r="D6894" s="255"/>
      <c r="F6894" s="255"/>
    </row>
    <row r="6895" spans="1:6" ht="15" x14ac:dyDescent="0.25">
      <c r="A6895" s="253"/>
      <c r="B6895" s="254"/>
      <c r="C6895" s="10"/>
      <c r="D6895" s="255"/>
      <c r="F6895" s="255"/>
    </row>
    <row r="6896" spans="1:6" ht="15" x14ac:dyDescent="0.25">
      <c r="A6896" s="253"/>
      <c r="B6896" s="254"/>
      <c r="C6896" s="10"/>
      <c r="D6896" s="255"/>
      <c r="F6896" s="255"/>
    </row>
    <row r="6897" spans="1:6" ht="15" x14ac:dyDescent="0.25">
      <c r="A6897" s="253"/>
      <c r="B6897" s="254"/>
      <c r="C6897" s="10"/>
      <c r="D6897" s="255"/>
      <c r="F6897" s="255"/>
    </row>
    <row r="6898" spans="1:6" ht="15" x14ac:dyDescent="0.25">
      <c r="A6898" s="253"/>
      <c r="B6898" s="254"/>
      <c r="C6898" s="10"/>
      <c r="D6898" s="255"/>
      <c r="F6898" s="255"/>
    </row>
    <row r="6899" spans="1:6" ht="15" x14ac:dyDescent="0.25">
      <c r="A6899" s="253"/>
      <c r="B6899" s="254"/>
      <c r="C6899" s="10"/>
      <c r="D6899" s="255"/>
      <c r="F6899" s="255"/>
    </row>
    <row r="6900" spans="1:6" ht="15" x14ac:dyDescent="0.25">
      <c r="A6900" s="253"/>
      <c r="B6900" s="254"/>
      <c r="C6900" s="10"/>
      <c r="D6900" s="255"/>
      <c r="F6900" s="255"/>
    </row>
    <row r="6901" spans="1:6" ht="15" x14ac:dyDescent="0.25">
      <c r="A6901" s="253"/>
      <c r="B6901" s="254"/>
      <c r="C6901" s="10"/>
      <c r="D6901" s="255"/>
      <c r="F6901" s="255"/>
    </row>
    <row r="6902" spans="1:6" ht="15" x14ac:dyDescent="0.25">
      <c r="A6902" s="253"/>
      <c r="B6902" s="254"/>
      <c r="C6902" s="10"/>
      <c r="D6902" s="255"/>
      <c r="F6902" s="255"/>
    </row>
    <row r="6903" spans="1:6" ht="15" x14ac:dyDescent="0.25">
      <c r="A6903" s="253"/>
      <c r="B6903" s="254"/>
      <c r="C6903" s="10"/>
      <c r="D6903" s="255"/>
      <c r="F6903" s="255"/>
    </row>
    <row r="6904" spans="1:6" ht="15" x14ac:dyDescent="0.25">
      <c r="A6904" s="253"/>
      <c r="B6904" s="254"/>
      <c r="C6904" s="10"/>
      <c r="D6904" s="255"/>
      <c r="F6904" s="255"/>
    </row>
    <row r="6905" spans="1:6" ht="15" x14ac:dyDescent="0.25">
      <c r="A6905" s="253"/>
      <c r="B6905" s="254"/>
      <c r="C6905" s="10"/>
      <c r="D6905" s="255"/>
      <c r="F6905" s="255"/>
    </row>
    <row r="6906" spans="1:6" ht="15" x14ac:dyDescent="0.25">
      <c r="A6906" s="253"/>
      <c r="B6906" s="254"/>
      <c r="C6906" s="10"/>
      <c r="D6906" s="255"/>
      <c r="F6906" s="255"/>
    </row>
    <row r="6907" spans="1:6" ht="15" x14ac:dyDescent="0.25">
      <c r="A6907" s="253"/>
      <c r="B6907" s="254"/>
      <c r="C6907" s="10"/>
      <c r="D6907" s="255"/>
      <c r="F6907" s="255"/>
    </row>
    <row r="6908" spans="1:6" ht="15" x14ac:dyDescent="0.25">
      <c r="A6908" s="253"/>
      <c r="B6908" s="254"/>
      <c r="C6908" s="10"/>
      <c r="D6908" s="255"/>
      <c r="F6908" s="255"/>
    </row>
    <row r="6909" spans="1:6" ht="15" x14ac:dyDescent="0.25">
      <c r="A6909" s="253"/>
      <c r="B6909" s="254"/>
      <c r="C6909" s="10"/>
      <c r="D6909" s="255"/>
      <c r="F6909" s="255"/>
    </row>
    <row r="6910" spans="1:6" ht="15" x14ac:dyDescent="0.25">
      <c r="A6910" s="253"/>
      <c r="B6910" s="254"/>
      <c r="C6910" s="10"/>
      <c r="D6910" s="255"/>
      <c r="F6910" s="255"/>
    </row>
    <row r="6911" spans="1:6" ht="15" x14ac:dyDescent="0.25">
      <c r="A6911" s="253"/>
      <c r="B6911" s="254"/>
      <c r="C6911" s="10"/>
      <c r="D6911" s="255"/>
      <c r="F6911" s="255"/>
    </row>
    <row r="6912" spans="1:6" ht="15" x14ac:dyDescent="0.25">
      <c r="A6912" s="253"/>
      <c r="B6912" s="254"/>
      <c r="C6912" s="10"/>
      <c r="D6912" s="255"/>
      <c r="F6912" s="255"/>
    </row>
    <row r="6913" spans="1:6" ht="15" x14ac:dyDescent="0.25">
      <c r="A6913" s="253"/>
      <c r="B6913" s="254"/>
      <c r="C6913" s="10"/>
      <c r="D6913" s="255"/>
      <c r="F6913" s="255"/>
    </row>
    <row r="6914" spans="1:6" ht="15" x14ac:dyDescent="0.25">
      <c r="A6914" s="253"/>
      <c r="B6914" s="254"/>
      <c r="C6914" s="10"/>
      <c r="D6914" s="255"/>
      <c r="F6914" s="255"/>
    </row>
    <row r="6915" spans="1:6" ht="15" x14ac:dyDescent="0.25">
      <c r="A6915" s="253"/>
      <c r="B6915" s="254"/>
      <c r="C6915" s="10"/>
      <c r="D6915" s="255"/>
      <c r="F6915" s="255"/>
    </row>
    <row r="6916" spans="1:6" ht="15" x14ac:dyDescent="0.25">
      <c r="A6916" s="253"/>
      <c r="B6916" s="254"/>
      <c r="C6916" s="10"/>
      <c r="D6916" s="255"/>
      <c r="F6916" s="255"/>
    </row>
    <row r="6917" spans="1:6" ht="15" x14ac:dyDescent="0.25">
      <c r="A6917" s="253"/>
      <c r="B6917" s="254"/>
      <c r="C6917" s="10"/>
      <c r="D6917" s="255"/>
      <c r="F6917" s="255"/>
    </row>
    <row r="6918" spans="1:6" ht="15" x14ac:dyDescent="0.25">
      <c r="A6918" s="253"/>
      <c r="B6918" s="254"/>
      <c r="C6918" s="10"/>
      <c r="D6918" s="255"/>
      <c r="F6918" s="255"/>
    </row>
    <row r="6919" spans="1:6" ht="15" x14ac:dyDescent="0.25">
      <c r="A6919" s="253"/>
      <c r="B6919" s="254"/>
      <c r="C6919" s="10"/>
      <c r="D6919" s="255"/>
      <c r="F6919" s="255"/>
    </row>
    <row r="6920" spans="1:6" ht="15" x14ac:dyDescent="0.25">
      <c r="A6920" s="253"/>
      <c r="B6920" s="254"/>
      <c r="C6920" s="10"/>
      <c r="D6920" s="255"/>
      <c r="F6920" s="255"/>
    </row>
    <row r="6921" spans="1:6" ht="15" x14ac:dyDescent="0.25">
      <c r="A6921" s="253"/>
      <c r="B6921" s="254"/>
      <c r="C6921" s="10"/>
      <c r="D6921" s="255"/>
      <c r="F6921" s="255"/>
    </row>
    <row r="6922" spans="1:6" ht="15" x14ac:dyDescent="0.25">
      <c r="A6922" s="253"/>
      <c r="B6922" s="254"/>
      <c r="C6922" s="10"/>
      <c r="D6922" s="255"/>
      <c r="F6922" s="255"/>
    </row>
    <row r="6923" spans="1:6" ht="15" x14ac:dyDescent="0.25">
      <c r="A6923" s="253"/>
      <c r="B6923" s="254"/>
      <c r="C6923" s="10"/>
      <c r="D6923" s="255"/>
      <c r="F6923" s="255"/>
    </row>
    <row r="6924" spans="1:6" ht="15" x14ac:dyDescent="0.25">
      <c r="A6924" s="253"/>
      <c r="B6924" s="254"/>
      <c r="C6924" s="10"/>
      <c r="D6924" s="255"/>
      <c r="F6924" s="255"/>
    </row>
    <row r="6925" spans="1:6" ht="15" x14ac:dyDescent="0.25">
      <c r="A6925" s="253"/>
      <c r="B6925" s="254"/>
      <c r="C6925" s="10"/>
      <c r="D6925" s="255"/>
      <c r="F6925" s="255"/>
    </row>
    <row r="6926" spans="1:6" ht="15" x14ac:dyDescent="0.25">
      <c r="A6926" s="253"/>
      <c r="B6926" s="254"/>
      <c r="C6926" s="10"/>
      <c r="D6926" s="255"/>
      <c r="F6926" s="255"/>
    </row>
    <row r="6927" spans="1:6" ht="15" x14ac:dyDescent="0.25">
      <c r="A6927" s="253"/>
      <c r="B6927" s="254"/>
      <c r="C6927" s="10"/>
      <c r="D6927" s="255"/>
      <c r="F6927" s="255"/>
    </row>
    <row r="6928" spans="1:6" ht="15" x14ac:dyDescent="0.25">
      <c r="A6928" s="253"/>
      <c r="B6928" s="254"/>
      <c r="C6928" s="10"/>
      <c r="D6928" s="255"/>
      <c r="F6928" s="255"/>
    </row>
    <row r="6929" spans="1:6" ht="15" x14ac:dyDescent="0.25">
      <c r="A6929" s="253"/>
      <c r="B6929" s="254"/>
      <c r="C6929" s="10"/>
      <c r="D6929" s="255"/>
      <c r="F6929" s="255"/>
    </row>
    <row r="6930" spans="1:6" ht="15" x14ac:dyDescent="0.25">
      <c r="A6930" s="253"/>
      <c r="B6930" s="254"/>
      <c r="C6930" s="10"/>
      <c r="D6930" s="255"/>
      <c r="F6930" s="255"/>
    </row>
    <row r="6931" spans="1:6" ht="15" x14ac:dyDescent="0.25">
      <c r="A6931" s="253"/>
      <c r="B6931" s="254"/>
      <c r="C6931" s="10"/>
      <c r="D6931" s="255"/>
      <c r="F6931" s="255"/>
    </row>
    <row r="6932" spans="1:6" ht="15" x14ac:dyDescent="0.25">
      <c r="A6932" s="253"/>
      <c r="B6932" s="254"/>
      <c r="C6932" s="10"/>
      <c r="D6932" s="255"/>
      <c r="F6932" s="255"/>
    </row>
    <row r="6933" spans="1:6" ht="15" x14ac:dyDescent="0.25">
      <c r="A6933" s="253"/>
      <c r="B6933" s="254"/>
      <c r="C6933" s="10"/>
      <c r="D6933" s="255"/>
      <c r="F6933" s="255"/>
    </row>
    <row r="6934" spans="1:6" ht="15" x14ac:dyDescent="0.25">
      <c r="A6934" s="253"/>
      <c r="B6934" s="254"/>
      <c r="C6934" s="10"/>
      <c r="D6934" s="255"/>
      <c r="F6934" s="255"/>
    </row>
    <row r="6935" spans="1:6" ht="15" x14ac:dyDescent="0.25">
      <c r="A6935" s="253"/>
      <c r="B6935" s="254"/>
      <c r="C6935" s="10"/>
      <c r="D6935" s="255"/>
      <c r="F6935" s="255"/>
    </row>
    <row r="6936" spans="1:6" ht="15" x14ac:dyDescent="0.25">
      <c r="A6936" s="253"/>
      <c r="B6936" s="254"/>
      <c r="C6936" s="10"/>
      <c r="D6936" s="255"/>
      <c r="F6936" s="255"/>
    </row>
    <row r="6937" spans="1:6" ht="15" x14ac:dyDescent="0.25">
      <c r="A6937" s="253"/>
      <c r="B6937" s="254"/>
      <c r="C6937" s="10"/>
      <c r="D6937" s="255"/>
      <c r="F6937" s="255"/>
    </row>
    <row r="6938" spans="1:6" ht="15" x14ac:dyDescent="0.25">
      <c r="A6938" s="253"/>
      <c r="B6938" s="254"/>
      <c r="C6938" s="10"/>
      <c r="D6938" s="255"/>
      <c r="F6938" s="255"/>
    </row>
    <row r="6939" spans="1:6" ht="15" x14ac:dyDescent="0.25">
      <c r="A6939" s="253"/>
      <c r="B6939" s="254"/>
      <c r="C6939" s="10"/>
      <c r="D6939" s="255"/>
      <c r="F6939" s="255"/>
    </row>
    <row r="6940" spans="1:6" ht="15" x14ac:dyDescent="0.25">
      <c r="A6940" s="253"/>
      <c r="B6940" s="254"/>
      <c r="C6940" s="10"/>
      <c r="D6940" s="255"/>
      <c r="F6940" s="255"/>
    </row>
    <row r="6941" spans="1:6" ht="15" x14ac:dyDescent="0.25">
      <c r="A6941" s="253"/>
      <c r="B6941" s="254"/>
      <c r="C6941" s="10"/>
      <c r="D6941" s="255"/>
      <c r="F6941" s="255"/>
    </row>
    <row r="6942" spans="1:6" ht="15" x14ac:dyDescent="0.25">
      <c r="A6942" s="253"/>
      <c r="B6942" s="254"/>
      <c r="C6942" s="10"/>
      <c r="D6942" s="255"/>
      <c r="F6942" s="255"/>
    </row>
    <row r="6943" spans="1:6" ht="15" x14ac:dyDescent="0.25">
      <c r="A6943" s="253"/>
      <c r="B6943" s="254"/>
      <c r="C6943" s="10"/>
      <c r="D6943" s="255"/>
      <c r="F6943" s="255"/>
    </row>
    <row r="6944" spans="1:6" ht="15" x14ac:dyDescent="0.25">
      <c r="A6944" s="253"/>
      <c r="B6944" s="254"/>
      <c r="C6944" s="10"/>
      <c r="D6944" s="255"/>
      <c r="F6944" s="255"/>
    </row>
    <row r="6945" spans="1:6" ht="15" x14ac:dyDescent="0.25">
      <c r="A6945" s="253"/>
      <c r="B6945" s="254"/>
      <c r="C6945" s="10"/>
      <c r="D6945" s="255"/>
      <c r="F6945" s="255"/>
    </row>
    <row r="6946" spans="1:6" ht="15" x14ac:dyDescent="0.25">
      <c r="A6946" s="253"/>
      <c r="B6946" s="254"/>
      <c r="C6946" s="10"/>
      <c r="D6946" s="255"/>
      <c r="F6946" s="255"/>
    </row>
    <row r="6947" spans="1:6" ht="15" x14ac:dyDescent="0.25">
      <c r="A6947" s="253"/>
      <c r="B6947" s="254"/>
      <c r="C6947" s="10"/>
      <c r="D6947" s="255"/>
      <c r="F6947" s="255"/>
    </row>
    <row r="6948" spans="1:6" ht="15" x14ac:dyDescent="0.25">
      <c r="A6948" s="253"/>
      <c r="B6948" s="254"/>
      <c r="C6948" s="10"/>
      <c r="D6948" s="255"/>
      <c r="F6948" s="255"/>
    </row>
    <row r="6949" spans="1:6" ht="15" x14ac:dyDescent="0.25">
      <c r="A6949" s="253"/>
      <c r="B6949" s="254"/>
      <c r="C6949" s="10"/>
      <c r="D6949" s="255"/>
      <c r="F6949" s="255"/>
    </row>
    <row r="6950" spans="1:6" ht="15" x14ac:dyDescent="0.25">
      <c r="A6950" s="253"/>
      <c r="B6950" s="254"/>
      <c r="C6950" s="10"/>
      <c r="D6950" s="255"/>
      <c r="F6950" s="255"/>
    </row>
    <row r="6951" spans="1:6" ht="15" x14ac:dyDescent="0.25">
      <c r="A6951" s="253"/>
      <c r="B6951" s="254"/>
      <c r="C6951" s="10"/>
      <c r="D6951" s="255"/>
      <c r="F6951" s="255"/>
    </row>
    <row r="6952" spans="1:6" ht="15" x14ac:dyDescent="0.25">
      <c r="A6952" s="253"/>
      <c r="B6952" s="254"/>
      <c r="C6952" s="10"/>
      <c r="D6952" s="255"/>
      <c r="F6952" s="255"/>
    </row>
    <row r="6953" spans="1:6" ht="15" x14ac:dyDescent="0.25">
      <c r="A6953" s="253"/>
      <c r="B6953" s="254"/>
      <c r="C6953" s="10"/>
      <c r="D6953" s="255"/>
      <c r="F6953" s="255"/>
    </row>
    <row r="6954" spans="1:6" ht="15" x14ac:dyDescent="0.25">
      <c r="A6954" s="253"/>
      <c r="B6954" s="254"/>
      <c r="C6954" s="10"/>
      <c r="D6954" s="255"/>
      <c r="F6954" s="255"/>
    </row>
    <row r="6955" spans="1:6" ht="15" x14ac:dyDescent="0.25">
      <c r="A6955" s="253"/>
      <c r="B6955" s="254"/>
      <c r="C6955" s="10"/>
      <c r="D6955" s="255"/>
      <c r="F6955" s="255"/>
    </row>
    <row r="6956" spans="1:6" ht="15" x14ac:dyDescent="0.25">
      <c r="A6956" s="253"/>
      <c r="B6956" s="254"/>
      <c r="C6956" s="10"/>
      <c r="D6956" s="255"/>
      <c r="F6956" s="255"/>
    </row>
    <row r="6957" spans="1:6" ht="15" x14ac:dyDescent="0.25">
      <c r="A6957" s="253"/>
      <c r="B6957" s="254"/>
      <c r="C6957" s="10"/>
      <c r="D6957" s="255"/>
      <c r="F6957" s="255"/>
    </row>
    <row r="6958" spans="1:6" ht="15" x14ac:dyDescent="0.25">
      <c r="A6958" s="253"/>
      <c r="B6958" s="254"/>
      <c r="C6958" s="10"/>
      <c r="D6958" s="255"/>
      <c r="F6958" s="255"/>
    </row>
    <row r="6959" spans="1:6" ht="15" x14ac:dyDescent="0.25">
      <c r="A6959" s="253"/>
      <c r="B6959" s="254"/>
      <c r="C6959" s="10"/>
      <c r="D6959" s="255"/>
      <c r="F6959" s="255"/>
    </row>
    <row r="6960" spans="1:6" ht="15" x14ac:dyDescent="0.25">
      <c r="A6960" s="253"/>
      <c r="B6960" s="254"/>
      <c r="C6960" s="10"/>
      <c r="D6960" s="255"/>
      <c r="F6960" s="255"/>
    </row>
    <row r="6961" spans="1:6" ht="15" x14ac:dyDescent="0.25">
      <c r="A6961" s="253"/>
      <c r="B6961" s="254"/>
      <c r="C6961" s="10"/>
      <c r="D6961" s="255"/>
      <c r="F6961" s="255"/>
    </row>
    <row r="6962" spans="1:6" ht="15" x14ac:dyDescent="0.25">
      <c r="A6962" s="253"/>
      <c r="B6962" s="254"/>
      <c r="C6962" s="10"/>
      <c r="D6962" s="255"/>
      <c r="F6962" s="255"/>
    </row>
    <row r="6963" spans="1:6" ht="15" x14ac:dyDescent="0.25">
      <c r="A6963" s="253"/>
      <c r="B6963" s="254"/>
      <c r="C6963" s="10"/>
      <c r="D6963" s="255"/>
      <c r="F6963" s="255"/>
    </row>
    <row r="6964" spans="1:6" ht="15" x14ac:dyDescent="0.25">
      <c r="A6964" s="253"/>
      <c r="B6964" s="254"/>
      <c r="C6964" s="10"/>
      <c r="D6964" s="255"/>
      <c r="F6964" s="255"/>
    </row>
    <row r="6965" spans="1:6" ht="15" x14ac:dyDescent="0.25">
      <c r="A6965" s="253"/>
      <c r="B6965" s="254"/>
      <c r="C6965" s="10"/>
      <c r="D6965" s="255"/>
      <c r="F6965" s="255"/>
    </row>
    <row r="6966" spans="1:6" ht="15" x14ac:dyDescent="0.25">
      <c r="A6966" s="253"/>
      <c r="B6966" s="254"/>
      <c r="C6966" s="10"/>
      <c r="D6966" s="255"/>
      <c r="F6966" s="255"/>
    </row>
    <row r="6967" spans="1:6" ht="15" x14ac:dyDescent="0.25">
      <c r="A6967" s="253"/>
      <c r="B6967" s="254"/>
      <c r="C6967" s="10"/>
      <c r="D6967" s="255"/>
      <c r="F6967" s="255"/>
    </row>
    <row r="6968" spans="1:6" ht="15" x14ac:dyDescent="0.25">
      <c r="A6968" s="253"/>
      <c r="B6968" s="254"/>
      <c r="C6968" s="10"/>
      <c r="D6968" s="255"/>
      <c r="F6968" s="255"/>
    </row>
    <row r="6969" spans="1:6" ht="15" x14ac:dyDescent="0.25">
      <c r="A6969" s="253"/>
      <c r="B6969" s="254"/>
      <c r="C6969" s="10"/>
      <c r="D6969" s="255"/>
      <c r="F6969" s="255"/>
    </row>
    <row r="6970" spans="1:6" ht="15" x14ac:dyDescent="0.25">
      <c r="A6970" s="253"/>
      <c r="B6970" s="254"/>
      <c r="C6970" s="10"/>
      <c r="D6970" s="255"/>
      <c r="F6970" s="255"/>
    </row>
    <row r="6971" spans="1:6" ht="15" x14ac:dyDescent="0.25">
      <c r="A6971" s="253"/>
      <c r="B6971" s="254"/>
      <c r="C6971" s="10"/>
      <c r="D6971" s="255"/>
      <c r="F6971" s="255"/>
    </row>
    <row r="6972" spans="1:6" ht="15" x14ac:dyDescent="0.25">
      <c r="A6972" s="253"/>
      <c r="B6972" s="254"/>
      <c r="C6972" s="10"/>
      <c r="D6972" s="255"/>
      <c r="F6972" s="255"/>
    </row>
    <row r="6973" spans="1:6" ht="15" x14ac:dyDescent="0.25">
      <c r="A6973" s="253"/>
      <c r="B6973" s="254"/>
      <c r="C6973" s="10"/>
      <c r="D6973" s="255"/>
      <c r="F6973" s="255"/>
    </row>
    <row r="6974" spans="1:6" ht="15" x14ac:dyDescent="0.25">
      <c r="A6974" s="253"/>
      <c r="B6974" s="254"/>
      <c r="C6974" s="10"/>
      <c r="D6974" s="255"/>
      <c r="F6974" s="255"/>
    </row>
    <row r="6975" spans="1:6" ht="15" x14ac:dyDescent="0.25">
      <c r="A6975" s="253"/>
      <c r="B6975" s="254"/>
      <c r="C6975" s="10"/>
      <c r="D6975" s="255"/>
      <c r="F6975" s="255"/>
    </row>
    <row r="6976" spans="1:6" ht="15" x14ac:dyDescent="0.25">
      <c r="A6976" s="253"/>
      <c r="B6976" s="254"/>
      <c r="C6976" s="10"/>
      <c r="D6976" s="255"/>
      <c r="F6976" s="255"/>
    </row>
    <row r="6977" spans="1:6" ht="15" x14ac:dyDescent="0.25">
      <c r="A6977" s="253"/>
      <c r="B6977" s="254"/>
      <c r="C6977" s="10"/>
      <c r="D6977" s="255"/>
      <c r="F6977" s="255"/>
    </row>
    <row r="6978" spans="1:6" ht="15" x14ac:dyDescent="0.25">
      <c r="A6978" s="253"/>
      <c r="B6978" s="254"/>
      <c r="C6978" s="10"/>
      <c r="D6978" s="255"/>
      <c r="F6978" s="255"/>
    </row>
    <row r="6979" spans="1:6" ht="15" x14ac:dyDescent="0.25">
      <c r="A6979" s="253"/>
      <c r="B6979" s="254"/>
      <c r="C6979" s="10"/>
      <c r="D6979" s="255"/>
      <c r="F6979" s="255"/>
    </row>
    <row r="6980" spans="1:6" ht="15" x14ac:dyDescent="0.25">
      <c r="A6980" s="253"/>
      <c r="B6980" s="254"/>
      <c r="C6980" s="10"/>
      <c r="D6980" s="255"/>
      <c r="F6980" s="255"/>
    </row>
    <row r="6981" spans="1:6" ht="15" x14ac:dyDescent="0.25">
      <c r="A6981" s="253"/>
      <c r="B6981" s="254"/>
      <c r="C6981" s="10"/>
      <c r="D6981" s="255"/>
      <c r="F6981" s="255"/>
    </row>
    <row r="6982" spans="1:6" ht="15" x14ac:dyDescent="0.25">
      <c r="A6982" s="253"/>
      <c r="B6982" s="254"/>
      <c r="C6982" s="10"/>
      <c r="D6982" s="255"/>
      <c r="F6982" s="255"/>
    </row>
    <row r="6983" spans="1:6" ht="15" x14ac:dyDescent="0.25">
      <c r="A6983" s="253"/>
      <c r="B6983" s="254"/>
      <c r="C6983" s="10"/>
      <c r="D6983" s="255"/>
      <c r="F6983" s="255"/>
    </row>
    <row r="6984" spans="1:6" ht="15" x14ac:dyDescent="0.25">
      <c r="A6984" s="253"/>
      <c r="B6984" s="254"/>
      <c r="C6984" s="10"/>
      <c r="D6984" s="255"/>
      <c r="F6984" s="255"/>
    </row>
    <row r="6985" spans="1:6" ht="15" x14ac:dyDescent="0.25">
      <c r="A6985" s="253"/>
      <c r="B6985" s="254"/>
      <c r="C6985" s="10"/>
      <c r="D6985" s="255"/>
      <c r="F6985" s="255"/>
    </row>
    <row r="6986" spans="1:6" ht="15" x14ac:dyDescent="0.25">
      <c r="A6986" s="253"/>
      <c r="B6986" s="254"/>
      <c r="C6986" s="10"/>
      <c r="D6986" s="255"/>
      <c r="F6986" s="255"/>
    </row>
    <row r="6987" spans="1:6" ht="15" x14ac:dyDescent="0.25">
      <c r="A6987" s="253"/>
      <c r="B6987" s="254"/>
      <c r="C6987" s="10"/>
      <c r="D6987" s="255"/>
      <c r="F6987" s="255"/>
    </row>
    <row r="6988" spans="1:6" ht="15" x14ac:dyDescent="0.25">
      <c r="A6988" s="253"/>
      <c r="B6988" s="254"/>
      <c r="C6988" s="10"/>
      <c r="D6988" s="255"/>
      <c r="F6988" s="255"/>
    </row>
    <row r="6989" spans="1:6" ht="15" x14ac:dyDescent="0.25">
      <c r="A6989" s="253"/>
      <c r="B6989" s="254"/>
      <c r="C6989" s="10"/>
      <c r="D6989" s="255"/>
      <c r="F6989" s="255"/>
    </row>
    <row r="6990" spans="1:6" ht="15" x14ac:dyDescent="0.25">
      <c r="A6990" s="253"/>
      <c r="B6990" s="254"/>
      <c r="C6990" s="10"/>
      <c r="D6990" s="255"/>
      <c r="F6990" s="255"/>
    </row>
    <row r="6991" spans="1:6" ht="15" x14ac:dyDescent="0.25">
      <c r="A6991" s="253"/>
      <c r="B6991" s="254"/>
      <c r="C6991" s="10"/>
      <c r="D6991" s="255"/>
      <c r="F6991" s="255"/>
    </row>
    <row r="6992" spans="1:6" ht="15" x14ac:dyDescent="0.25">
      <c r="A6992" s="253"/>
      <c r="B6992" s="254"/>
      <c r="C6992" s="10"/>
      <c r="D6992" s="255"/>
      <c r="F6992" s="255"/>
    </row>
    <row r="6993" spans="1:6" ht="15" x14ac:dyDescent="0.25">
      <c r="A6993" s="253"/>
      <c r="B6993" s="254"/>
      <c r="C6993" s="10"/>
      <c r="D6993" s="255"/>
      <c r="F6993" s="255"/>
    </row>
    <row r="6994" spans="1:6" ht="15" x14ac:dyDescent="0.25">
      <c r="A6994" s="253"/>
      <c r="B6994" s="254"/>
      <c r="C6994" s="10"/>
      <c r="D6994" s="255"/>
      <c r="F6994" s="255"/>
    </row>
    <row r="6995" spans="1:6" ht="15" x14ac:dyDescent="0.25">
      <c r="A6995" s="253"/>
      <c r="B6995" s="254"/>
      <c r="C6995" s="10"/>
      <c r="D6995" s="255"/>
      <c r="F6995" s="255"/>
    </row>
    <row r="6996" spans="1:6" ht="15" x14ac:dyDescent="0.25">
      <c r="A6996" s="253"/>
      <c r="B6996" s="254"/>
      <c r="C6996" s="10"/>
      <c r="D6996" s="255"/>
      <c r="F6996" s="255"/>
    </row>
    <row r="6997" spans="1:6" ht="15" x14ac:dyDescent="0.25">
      <c r="A6997" s="253"/>
      <c r="B6997" s="254"/>
      <c r="C6997" s="10"/>
      <c r="D6997" s="255"/>
      <c r="F6997" s="255"/>
    </row>
    <row r="6998" spans="1:6" ht="15" x14ac:dyDescent="0.25">
      <c r="A6998" s="253"/>
      <c r="B6998" s="254"/>
      <c r="C6998" s="10"/>
      <c r="D6998" s="255"/>
      <c r="F6998" s="255"/>
    </row>
    <row r="6999" spans="1:6" ht="15" x14ac:dyDescent="0.25">
      <c r="A6999" s="253"/>
      <c r="B6999" s="254"/>
      <c r="C6999" s="10"/>
      <c r="D6999" s="255"/>
      <c r="F6999" s="255"/>
    </row>
    <row r="7000" spans="1:6" ht="15" x14ac:dyDescent="0.25">
      <c r="A7000" s="253"/>
      <c r="B7000" s="254"/>
      <c r="C7000" s="10"/>
      <c r="D7000" s="255"/>
      <c r="F7000" s="255"/>
    </row>
    <row r="7001" spans="1:6" ht="15" x14ac:dyDescent="0.25">
      <c r="A7001" s="253"/>
      <c r="B7001" s="254"/>
      <c r="C7001" s="10"/>
      <c r="D7001" s="255"/>
      <c r="F7001" s="255"/>
    </row>
    <row r="7002" spans="1:6" ht="15" x14ac:dyDescent="0.25">
      <c r="A7002" s="253"/>
      <c r="B7002" s="254"/>
      <c r="C7002" s="10"/>
      <c r="D7002" s="255"/>
      <c r="F7002" s="255"/>
    </row>
    <row r="7003" spans="1:6" ht="15" x14ac:dyDescent="0.25">
      <c r="A7003" s="253"/>
      <c r="B7003" s="254"/>
      <c r="C7003" s="10"/>
      <c r="D7003" s="255"/>
      <c r="F7003" s="255"/>
    </row>
    <row r="7004" spans="1:6" ht="15" x14ac:dyDescent="0.25">
      <c r="A7004" s="253"/>
      <c r="B7004" s="254"/>
      <c r="C7004" s="10"/>
      <c r="D7004" s="255"/>
      <c r="F7004" s="255"/>
    </row>
    <row r="7005" spans="1:6" ht="15" x14ac:dyDescent="0.25">
      <c r="A7005" s="253"/>
      <c r="B7005" s="254"/>
      <c r="C7005" s="10"/>
      <c r="D7005" s="255"/>
      <c r="F7005" s="255"/>
    </row>
    <row r="7006" spans="1:6" ht="15" x14ac:dyDescent="0.25">
      <c r="A7006" s="253"/>
      <c r="B7006" s="254"/>
      <c r="C7006" s="10"/>
      <c r="D7006" s="255"/>
      <c r="F7006" s="255"/>
    </row>
    <row r="7007" spans="1:6" ht="15" x14ac:dyDescent="0.25">
      <c r="A7007" s="253"/>
      <c r="B7007" s="254"/>
      <c r="C7007" s="10"/>
      <c r="D7007" s="255"/>
      <c r="F7007" s="255"/>
    </row>
    <row r="7008" spans="1:6" ht="15" x14ac:dyDescent="0.25">
      <c r="A7008" s="253"/>
      <c r="B7008" s="254"/>
      <c r="C7008" s="10"/>
      <c r="D7008" s="255"/>
      <c r="F7008" s="255"/>
    </row>
    <row r="7009" spans="1:6" ht="15" x14ac:dyDescent="0.25">
      <c r="A7009" s="253"/>
      <c r="B7009" s="254"/>
      <c r="C7009" s="10"/>
      <c r="D7009" s="255"/>
      <c r="F7009" s="255"/>
    </row>
    <row r="7010" spans="1:6" ht="15" x14ac:dyDescent="0.25">
      <c r="A7010" s="253"/>
      <c r="B7010" s="254"/>
      <c r="C7010" s="10"/>
      <c r="D7010" s="255"/>
      <c r="F7010" s="255"/>
    </row>
    <row r="7011" spans="1:6" ht="15" x14ac:dyDescent="0.25">
      <c r="A7011" s="253"/>
      <c r="B7011" s="254"/>
      <c r="C7011" s="10"/>
      <c r="D7011" s="255"/>
      <c r="F7011" s="255"/>
    </row>
    <row r="7012" spans="1:6" ht="15" x14ac:dyDescent="0.25">
      <c r="A7012" s="253"/>
      <c r="B7012" s="254"/>
      <c r="C7012" s="10"/>
      <c r="D7012" s="255"/>
      <c r="F7012" s="255"/>
    </row>
    <row r="7013" spans="1:6" ht="15" x14ac:dyDescent="0.25">
      <c r="A7013" s="253"/>
      <c r="B7013" s="254"/>
      <c r="C7013" s="10"/>
      <c r="D7013" s="255"/>
      <c r="F7013" s="255"/>
    </row>
    <row r="7014" spans="1:6" ht="15" x14ac:dyDescent="0.25">
      <c r="A7014" s="253"/>
      <c r="B7014" s="254"/>
      <c r="C7014" s="10"/>
      <c r="D7014" s="255"/>
      <c r="F7014" s="255"/>
    </row>
    <row r="7015" spans="1:6" ht="15" x14ac:dyDescent="0.25">
      <c r="A7015" s="253"/>
      <c r="B7015" s="254"/>
      <c r="C7015" s="10"/>
      <c r="D7015" s="255"/>
      <c r="F7015" s="255"/>
    </row>
    <row r="7016" spans="1:6" ht="15" x14ac:dyDescent="0.25">
      <c r="A7016" s="253"/>
      <c r="B7016" s="254"/>
      <c r="C7016" s="10"/>
      <c r="D7016" s="255"/>
      <c r="F7016" s="255"/>
    </row>
    <row r="7017" spans="1:6" ht="15" x14ac:dyDescent="0.25">
      <c r="A7017" s="253"/>
      <c r="B7017" s="254"/>
      <c r="C7017" s="10"/>
      <c r="D7017" s="255"/>
      <c r="F7017" s="255"/>
    </row>
    <row r="7018" spans="1:6" ht="15" x14ac:dyDescent="0.25">
      <c r="A7018" s="253"/>
      <c r="B7018" s="254"/>
      <c r="C7018" s="10"/>
      <c r="D7018" s="255"/>
      <c r="F7018" s="255"/>
    </row>
    <row r="7019" spans="1:6" ht="15" x14ac:dyDescent="0.25">
      <c r="A7019" s="253"/>
      <c r="B7019" s="254"/>
      <c r="C7019" s="10"/>
      <c r="D7019" s="255"/>
      <c r="F7019" s="255"/>
    </row>
    <row r="7020" spans="1:6" ht="15" x14ac:dyDescent="0.25">
      <c r="A7020" s="253"/>
      <c r="B7020" s="254"/>
      <c r="C7020" s="10"/>
      <c r="D7020" s="255"/>
      <c r="F7020" s="255"/>
    </row>
    <row r="7021" spans="1:6" ht="15" x14ac:dyDescent="0.25">
      <c r="A7021" s="253"/>
      <c r="B7021" s="254"/>
      <c r="C7021" s="10"/>
      <c r="D7021" s="255"/>
      <c r="F7021" s="255"/>
    </row>
    <row r="7022" spans="1:6" ht="15" x14ac:dyDescent="0.25">
      <c r="A7022" s="253"/>
      <c r="B7022" s="254"/>
      <c r="C7022" s="10"/>
      <c r="D7022" s="255"/>
      <c r="F7022" s="255"/>
    </row>
    <row r="7023" spans="1:6" ht="15" x14ac:dyDescent="0.25">
      <c r="A7023" s="253"/>
      <c r="B7023" s="254"/>
      <c r="C7023" s="10"/>
      <c r="D7023" s="255"/>
      <c r="F7023" s="255"/>
    </row>
    <row r="7024" spans="1:6" ht="15" x14ac:dyDescent="0.25">
      <c r="A7024" s="253"/>
      <c r="B7024" s="254"/>
      <c r="C7024" s="10"/>
      <c r="D7024" s="255"/>
      <c r="F7024" s="255"/>
    </row>
    <row r="7025" spans="1:6" ht="15" x14ac:dyDescent="0.25">
      <c r="A7025" s="253"/>
      <c r="B7025" s="254"/>
      <c r="C7025" s="10"/>
      <c r="D7025" s="255"/>
      <c r="F7025" s="255"/>
    </row>
    <row r="7026" spans="1:6" ht="15" x14ac:dyDescent="0.25">
      <c r="A7026" s="253"/>
      <c r="B7026" s="254"/>
      <c r="C7026" s="10"/>
      <c r="D7026" s="255"/>
      <c r="F7026" s="255"/>
    </row>
    <row r="7027" spans="1:6" ht="15" x14ac:dyDescent="0.25">
      <c r="A7027" s="253"/>
      <c r="B7027" s="254"/>
      <c r="C7027" s="10"/>
      <c r="D7027" s="255"/>
      <c r="F7027" s="255"/>
    </row>
    <row r="7028" spans="1:6" ht="15" x14ac:dyDescent="0.25">
      <c r="A7028" s="253"/>
      <c r="B7028" s="254"/>
      <c r="C7028" s="10"/>
      <c r="D7028" s="255"/>
      <c r="F7028" s="255"/>
    </row>
    <row r="7029" spans="1:6" ht="15" x14ac:dyDescent="0.25">
      <c r="A7029" s="253"/>
      <c r="B7029" s="254"/>
      <c r="C7029" s="10"/>
      <c r="D7029" s="255"/>
      <c r="F7029" s="255"/>
    </row>
    <row r="7030" spans="1:6" ht="15" x14ac:dyDescent="0.25">
      <c r="A7030" s="253"/>
      <c r="B7030" s="254"/>
      <c r="C7030" s="10"/>
      <c r="D7030" s="255"/>
      <c r="F7030" s="255"/>
    </row>
    <row r="7031" spans="1:6" ht="15" x14ac:dyDescent="0.25">
      <c r="A7031" s="253"/>
      <c r="B7031" s="254"/>
      <c r="C7031" s="10"/>
      <c r="D7031" s="255"/>
      <c r="F7031" s="255"/>
    </row>
    <row r="7032" spans="1:6" ht="15" x14ac:dyDescent="0.25">
      <c r="A7032" s="253"/>
      <c r="B7032" s="254"/>
      <c r="C7032" s="10"/>
      <c r="D7032" s="255"/>
      <c r="F7032" s="255"/>
    </row>
    <row r="7033" spans="1:6" ht="15" x14ac:dyDescent="0.25">
      <c r="A7033" s="253"/>
      <c r="B7033" s="254"/>
      <c r="C7033" s="10"/>
      <c r="D7033" s="255"/>
      <c r="F7033" s="255"/>
    </row>
    <row r="7034" spans="1:6" ht="15" x14ac:dyDescent="0.25">
      <c r="A7034" s="253"/>
      <c r="B7034" s="254"/>
      <c r="C7034" s="10"/>
      <c r="D7034" s="255"/>
      <c r="F7034" s="255"/>
    </row>
    <row r="7035" spans="1:6" ht="15" x14ac:dyDescent="0.25">
      <c r="A7035" s="253"/>
      <c r="B7035" s="254"/>
      <c r="C7035" s="10"/>
      <c r="D7035" s="255"/>
      <c r="F7035" s="255"/>
    </row>
    <row r="7036" spans="1:6" ht="15" x14ac:dyDescent="0.25">
      <c r="A7036" s="253"/>
      <c r="B7036" s="254"/>
      <c r="C7036" s="10"/>
      <c r="D7036" s="255"/>
      <c r="F7036" s="255"/>
    </row>
    <row r="7037" spans="1:6" ht="15" x14ac:dyDescent="0.25">
      <c r="A7037" s="253"/>
      <c r="B7037" s="254"/>
      <c r="C7037" s="10"/>
      <c r="D7037" s="255"/>
      <c r="F7037" s="255"/>
    </row>
    <row r="7038" spans="1:6" ht="15" x14ac:dyDescent="0.25">
      <c r="A7038" s="253"/>
      <c r="B7038" s="254"/>
      <c r="C7038" s="10"/>
      <c r="D7038" s="255"/>
      <c r="F7038" s="255"/>
    </row>
    <row r="7039" spans="1:6" ht="15" x14ac:dyDescent="0.25">
      <c r="A7039" s="253"/>
      <c r="B7039" s="254"/>
      <c r="C7039" s="10"/>
      <c r="D7039" s="255"/>
      <c r="F7039" s="255"/>
    </row>
    <row r="7040" spans="1:6" ht="15" x14ac:dyDescent="0.25">
      <c r="A7040" s="253"/>
      <c r="B7040" s="254"/>
      <c r="C7040" s="10"/>
      <c r="D7040" s="255"/>
      <c r="F7040" s="255"/>
    </row>
    <row r="7041" spans="1:6" ht="15" x14ac:dyDescent="0.25">
      <c r="A7041" s="253"/>
      <c r="B7041" s="254"/>
      <c r="C7041" s="10"/>
      <c r="D7041" s="255"/>
      <c r="F7041" s="255"/>
    </row>
    <row r="7042" spans="1:6" ht="15" x14ac:dyDescent="0.25">
      <c r="A7042" s="253"/>
      <c r="B7042" s="254"/>
      <c r="C7042" s="10"/>
      <c r="D7042" s="255"/>
      <c r="F7042" s="255"/>
    </row>
    <row r="7043" spans="1:6" ht="15" x14ac:dyDescent="0.25">
      <c r="A7043" s="253"/>
      <c r="B7043" s="254"/>
      <c r="C7043" s="10"/>
      <c r="D7043" s="255"/>
      <c r="F7043" s="255"/>
    </row>
    <row r="7044" spans="1:6" ht="15" x14ac:dyDescent="0.25">
      <c r="A7044" s="253"/>
      <c r="B7044" s="254"/>
      <c r="C7044" s="10"/>
      <c r="D7044" s="255"/>
      <c r="F7044" s="255"/>
    </row>
    <row r="7045" spans="1:6" ht="15" x14ac:dyDescent="0.25">
      <c r="A7045" s="253"/>
      <c r="B7045" s="254"/>
      <c r="C7045" s="10"/>
      <c r="D7045" s="255"/>
      <c r="F7045" s="255"/>
    </row>
    <row r="7046" spans="1:6" ht="15" x14ac:dyDescent="0.25">
      <c r="A7046" s="253"/>
      <c r="B7046" s="254"/>
      <c r="C7046" s="10"/>
      <c r="D7046" s="255"/>
      <c r="F7046" s="255"/>
    </row>
    <row r="7047" spans="1:6" ht="15" x14ac:dyDescent="0.25">
      <c r="A7047" s="253"/>
      <c r="B7047" s="254"/>
      <c r="C7047" s="10"/>
      <c r="D7047" s="255"/>
      <c r="F7047" s="255"/>
    </row>
    <row r="7048" spans="1:6" ht="15" x14ac:dyDescent="0.25">
      <c r="A7048" s="253"/>
      <c r="B7048" s="254"/>
      <c r="C7048" s="10"/>
      <c r="D7048" s="255"/>
      <c r="F7048" s="255"/>
    </row>
    <row r="7049" spans="1:6" ht="15" x14ac:dyDescent="0.25">
      <c r="A7049" s="253"/>
      <c r="B7049" s="254"/>
      <c r="C7049" s="10"/>
      <c r="D7049" s="255"/>
      <c r="F7049" s="255"/>
    </row>
    <row r="7050" spans="1:6" ht="15" x14ac:dyDescent="0.25">
      <c r="A7050" s="253"/>
      <c r="B7050" s="254"/>
      <c r="C7050" s="10"/>
      <c r="D7050" s="255"/>
      <c r="F7050" s="255"/>
    </row>
    <row r="7051" spans="1:6" ht="15" x14ac:dyDescent="0.25">
      <c r="A7051" s="253"/>
      <c r="B7051" s="254"/>
      <c r="C7051" s="10"/>
      <c r="D7051" s="255"/>
      <c r="F7051" s="255"/>
    </row>
    <row r="7052" spans="1:6" ht="15" x14ac:dyDescent="0.25">
      <c r="A7052" s="253"/>
      <c r="B7052" s="254"/>
      <c r="C7052" s="10"/>
      <c r="D7052" s="255"/>
      <c r="F7052" s="255"/>
    </row>
    <row r="7053" spans="1:6" ht="15" x14ac:dyDescent="0.25">
      <c r="A7053" s="253"/>
      <c r="B7053" s="254"/>
      <c r="C7053" s="10"/>
      <c r="D7053" s="255"/>
      <c r="F7053" s="255"/>
    </row>
    <row r="7054" spans="1:6" ht="15" x14ac:dyDescent="0.25">
      <c r="A7054" s="253"/>
      <c r="B7054" s="254"/>
      <c r="C7054" s="10"/>
      <c r="D7054" s="255"/>
      <c r="F7054" s="255"/>
    </row>
    <row r="7055" spans="1:6" ht="15" x14ac:dyDescent="0.25">
      <c r="A7055" s="253"/>
      <c r="B7055" s="254"/>
      <c r="C7055" s="10"/>
      <c r="D7055" s="255"/>
      <c r="F7055" s="255"/>
    </row>
    <row r="7056" spans="1:6" ht="15" x14ac:dyDescent="0.25">
      <c r="A7056" s="253"/>
      <c r="B7056" s="254"/>
      <c r="C7056" s="10"/>
      <c r="D7056" s="255"/>
      <c r="F7056" s="255"/>
    </row>
    <row r="7057" spans="1:6" ht="15" x14ac:dyDescent="0.25">
      <c r="A7057" s="253"/>
      <c r="B7057" s="254"/>
      <c r="C7057" s="10"/>
      <c r="D7057" s="255"/>
      <c r="F7057" s="255"/>
    </row>
    <row r="7058" spans="1:6" ht="15" x14ac:dyDescent="0.25">
      <c r="A7058" s="253"/>
      <c r="B7058" s="254"/>
      <c r="C7058" s="10"/>
      <c r="D7058" s="255"/>
      <c r="F7058" s="255"/>
    </row>
    <row r="7059" spans="1:6" ht="15" x14ac:dyDescent="0.25">
      <c r="A7059" s="253"/>
      <c r="B7059" s="254"/>
      <c r="C7059" s="10"/>
      <c r="D7059" s="255"/>
      <c r="F7059" s="255"/>
    </row>
    <row r="7060" spans="1:6" ht="15" x14ac:dyDescent="0.25">
      <c r="A7060" s="253"/>
      <c r="B7060" s="254"/>
      <c r="C7060" s="10"/>
      <c r="D7060" s="255"/>
      <c r="F7060" s="255"/>
    </row>
    <row r="7061" spans="1:6" ht="15" x14ac:dyDescent="0.25">
      <c r="A7061" s="253"/>
      <c r="B7061" s="254"/>
      <c r="C7061" s="10"/>
      <c r="D7061" s="255"/>
      <c r="F7061" s="255"/>
    </row>
    <row r="7062" spans="1:6" ht="15" x14ac:dyDescent="0.25">
      <c r="A7062" s="253"/>
      <c r="B7062" s="254"/>
      <c r="C7062" s="10"/>
      <c r="D7062" s="255"/>
      <c r="F7062" s="255"/>
    </row>
    <row r="7063" spans="1:6" ht="15" x14ac:dyDescent="0.25">
      <c r="A7063" s="253"/>
      <c r="B7063" s="254"/>
      <c r="C7063" s="10"/>
      <c r="D7063" s="255"/>
      <c r="F7063" s="255"/>
    </row>
    <row r="7064" spans="1:6" ht="15" x14ac:dyDescent="0.25">
      <c r="A7064" s="253"/>
      <c r="B7064" s="254"/>
      <c r="C7064" s="10"/>
      <c r="D7064" s="255"/>
      <c r="F7064" s="255"/>
    </row>
    <row r="7065" spans="1:6" ht="15" x14ac:dyDescent="0.25">
      <c r="A7065" s="253"/>
      <c r="B7065" s="254"/>
      <c r="C7065" s="10"/>
      <c r="D7065" s="255"/>
      <c r="F7065" s="255"/>
    </row>
    <row r="7066" spans="1:6" ht="15" x14ac:dyDescent="0.25">
      <c r="A7066" s="253"/>
      <c r="B7066" s="254"/>
      <c r="C7066" s="10"/>
      <c r="D7066" s="255"/>
      <c r="F7066" s="255"/>
    </row>
    <row r="7067" spans="1:6" ht="15" x14ac:dyDescent="0.25">
      <c r="A7067" s="253"/>
      <c r="B7067" s="254"/>
      <c r="C7067" s="10"/>
      <c r="D7067" s="255"/>
      <c r="F7067" s="255"/>
    </row>
    <row r="7068" spans="1:6" ht="15" x14ac:dyDescent="0.25">
      <c r="A7068" s="253"/>
      <c r="B7068" s="254"/>
      <c r="C7068" s="10"/>
      <c r="D7068" s="255"/>
      <c r="F7068" s="255"/>
    </row>
    <row r="7069" spans="1:6" ht="15" x14ac:dyDescent="0.25">
      <c r="A7069" s="253"/>
      <c r="B7069" s="254"/>
      <c r="C7069" s="10"/>
      <c r="D7069" s="255"/>
      <c r="F7069" s="255"/>
    </row>
    <row r="7070" spans="1:6" ht="15" x14ac:dyDescent="0.25">
      <c r="A7070" s="253"/>
      <c r="B7070" s="254"/>
      <c r="C7070" s="10"/>
      <c r="D7070" s="255"/>
      <c r="F7070" s="255"/>
    </row>
    <row r="7071" spans="1:6" ht="15" x14ac:dyDescent="0.25">
      <c r="A7071" s="253"/>
      <c r="B7071" s="254"/>
      <c r="C7071" s="10"/>
      <c r="D7071" s="255"/>
      <c r="F7071" s="255"/>
    </row>
    <row r="7072" spans="1:6" ht="15" x14ac:dyDescent="0.25">
      <c r="A7072" s="253"/>
      <c r="B7072" s="254"/>
      <c r="C7072" s="10"/>
      <c r="D7072" s="255"/>
      <c r="F7072" s="255"/>
    </row>
    <row r="7073" spans="1:6" ht="15" x14ac:dyDescent="0.25">
      <c r="A7073" s="253"/>
      <c r="B7073" s="254"/>
      <c r="C7073" s="10"/>
      <c r="D7073" s="255"/>
      <c r="F7073" s="255"/>
    </row>
    <row r="7074" spans="1:6" ht="15" x14ac:dyDescent="0.25">
      <c r="A7074" s="253"/>
      <c r="B7074" s="254"/>
      <c r="C7074" s="10"/>
      <c r="D7074" s="255"/>
      <c r="F7074" s="255"/>
    </row>
    <row r="7075" spans="1:6" ht="15" x14ac:dyDescent="0.25">
      <c r="A7075" s="253"/>
      <c r="B7075" s="254"/>
      <c r="C7075" s="10"/>
      <c r="D7075" s="255"/>
      <c r="F7075" s="255"/>
    </row>
    <row r="7076" spans="1:6" ht="15" x14ac:dyDescent="0.25">
      <c r="A7076" s="253"/>
      <c r="B7076" s="254"/>
      <c r="C7076" s="10"/>
      <c r="D7076" s="255"/>
      <c r="F7076" s="255"/>
    </row>
    <row r="7077" spans="1:6" ht="15" x14ac:dyDescent="0.25">
      <c r="A7077" s="253"/>
      <c r="B7077" s="254"/>
      <c r="C7077" s="10"/>
      <c r="D7077" s="255"/>
      <c r="F7077" s="255"/>
    </row>
    <row r="7078" spans="1:6" ht="15" x14ac:dyDescent="0.25">
      <c r="A7078" s="253"/>
      <c r="B7078" s="254"/>
      <c r="C7078" s="10"/>
      <c r="D7078" s="255"/>
      <c r="F7078" s="255"/>
    </row>
    <row r="7079" spans="1:6" ht="15" x14ac:dyDescent="0.25">
      <c r="A7079" s="253"/>
      <c r="B7079" s="254"/>
      <c r="C7079" s="10"/>
      <c r="D7079" s="255"/>
      <c r="F7079" s="255"/>
    </row>
    <row r="7080" spans="1:6" ht="15" x14ac:dyDescent="0.25">
      <c r="A7080" s="253"/>
      <c r="B7080" s="254"/>
      <c r="C7080" s="10"/>
      <c r="D7080" s="255"/>
      <c r="F7080" s="255"/>
    </row>
    <row r="7081" spans="1:6" ht="15" x14ac:dyDescent="0.25">
      <c r="A7081" s="253"/>
      <c r="B7081" s="254"/>
      <c r="C7081" s="10"/>
      <c r="D7081" s="255"/>
      <c r="F7081" s="255"/>
    </row>
    <row r="7082" spans="1:6" ht="15" x14ac:dyDescent="0.25">
      <c r="A7082" s="253"/>
      <c r="B7082" s="254"/>
      <c r="C7082" s="10"/>
      <c r="D7082" s="255"/>
      <c r="F7082" s="255"/>
    </row>
    <row r="7083" spans="1:6" ht="15" x14ac:dyDescent="0.25">
      <c r="A7083" s="253"/>
      <c r="B7083" s="254"/>
      <c r="C7083" s="10"/>
      <c r="D7083" s="255"/>
      <c r="F7083" s="255"/>
    </row>
    <row r="7084" spans="1:6" ht="15" x14ac:dyDescent="0.25">
      <c r="A7084" s="253"/>
      <c r="B7084" s="254"/>
      <c r="C7084" s="10"/>
      <c r="D7084" s="255"/>
      <c r="F7084" s="255"/>
    </row>
    <row r="7085" spans="1:6" ht="15" x14ac:dyDescent="0.25">
      <c r="A7085" s="253"/>
      <c r="B7085" s="254"/>
      <c r="C7085" s="10"/>
      <c r="D7085" s="255"/>
      <c r="F7085" s="255"/>
    </row>
    <row r="7086" spans="1:6" ht="15" x14ac:dyDescent="0.25">
      <c r="A7086" s="253"/>
      <c r="B7086" s="254"/>
      <c r="C7086" s="10"/>
      <c r="D7086" s="255"/>
      <c r="F7086" s="255"/>
    </row>
    <row r="7087" spans="1:6" ht="15" x14ac:dyDescent="0.25">
      <c r="A7087" s="253"/>
      <c r="B7087" s="254"/>
      <c r="C7087" s="10"/>
      <c r="D7087" s="255"/>
      <c r="F7087" s="255"/>
    </row>
    <row r="7088" spans="1:6" ht="15" x14ac:dyDescent="0.25">
      <c r="A7088" s="253"/>
      <c r="B7088" s="254"/>
      <c r="C7088" s="10"/>
      <c r="D7088" s="255"/>
      <c r="F7088" s="255"/>
    </row>
    <row r="7089" spans="1:6" ht="15" x14ac:dyDescent="0.25">
      <c r="A7089" s="253"/>
      <c r="B7089" s="254"/>
      <c r="C7089" s="10"/>
      <c r="D7089" s="255"/>
      <c r="F7089" s="255"/>
    </row>
    <row r="7090" spans="1:6" ht="15" x14ac:dyDescent="0.25">
      <c r="A7090" s="253"/>
      <c r="B7090" s="254"/>
      <c r="C7090" s="10"/>
      <c r="D7090" s="255"/>
      <c r="F7090" s="255"/>
    </row>
    <row r="7091" spans="1:6" ht="15" x14ac:dyDescent="0.25">
      <c r="A7091" s="253"/>
      <c r="B7091" s="254"/>
      <c r="C7091" s="10"/>
      <c r="D7091" s="255"/>
      <c r="F7091" s="255"/>
    </row>
    <row r="7092" spans="1:6" ht="15" x14ac:dyDescent="0.25">
      <c r="A7092" s="253"/>
      <c r="B7092" s="254"/>
      <c r="C7092" s="10"/>
      <c r="D7092" s="255"/>
      <c r="F7092" s="255"/>
    </row>
    <row r="7093" spans="1:6" ht="15" x14ac:dyDescent="0.25">
      <c r="A7093" s="253"/>
      <c r="B7093" s="254"/>
      <c r="C7093" s="10"/>
      <c r="D7093" s="255"/>
      <c r="F7093" s="255"/>
    </row>
    <row r="7094" spans="1:6" ht="15" x14ac:dyDescent="0.25">
      <c r="A7094" s="253"/>
      <c r="B7094" s="254"/>
      <c r="C7094" s="10"/>
      <c r="D7094" s="255"/>
      <c r="F7094" s="255"/>
    </row>
    <row r="7095" spans="1:6" ht="15" x14ac:dyDescent="0.25">
      <c r="A7095" s="253"/>
      <c r="B7095" s="254"/>
      <c r="C7095" s="10"/>
      <c r="D7095" s="255"/>
      <c r="F7095" s="255"/>
    </row>
    <row r="7096" spans="1:6" ht="15" x14ac:dyDescent="0.25">
      <c r="A7096" s="253"/>
      <c r="B7096" s="254"/>
      <c r="C7096" s="10"/>
      <c r="D7096" s="255"/>
      <c r="F7096" s="255"/>
    </row>
    <row r="7097" spans="1:6" ht="15" x14ac:dyDescent="0.25">
      <c r="A7097" s="253"/>
      <c r="B7097" s="254"/>
      <c r="C7097" s="10"/>
      <c r="D7097" s="255"/>
      <c r="F7097" s="255"/>
    </row>
    <row r="7098" spans="1:6" ht="15" x14ac:dyDescent="0.25">
      <c r="A7098" s="253"/>
      <c r="B7098" s="254"/>
      <c r="C7098" s="10"/>
      <c r="D7098" s="255"/>
      <c r="F7098" s="255"/>
    </row>
    <row r="7099" spans="1:6" ht="15" x14ac:dyDescent="0.25">
      <c r="A7099" s="253"/>
      <c r="B7099" s="254"/>
      <c r="C7099" s="10"/>
      <c r="D7099" s="255"/>
      <c r="F7099" s="255"/>
    </row>
    <row r="7100" spans="1:6" ht="15" x14ac:dyDescent="0.25">
      <c r="A7100" s="253"/>
      <c r="B7100" s="254"/>
      <c r="C7100" s="10"/>
      <c r="D7100" s="255"/>
      <c r="F7100" s="255"/>
    </row>
    <row r="7101" spans="1:6" ht="15" x14ac:dyDescent="0.25">
      <c r="A7101" s="253"/>
      <c r="B7101" s="254"/>
      <c r="C7101" s="10"/>
      <c r="D7101" s="255"/>
      <c r="F7101" s="255"/>
    </row>
    <row r="7102" spans="1:6" ht="15" x14ac:dyDescent="0.25">
      <c r="A7102" s="253"/>
      <c r="B7102" s="254"/>
      <c r="C7102" s="10"/>
      <c r="D7102" s="255"/>
      <c r="F7102" s="255"/>
    </row>
    <row r="7103" spans="1:6" ht="15" x14ac:dyDescent="0.25">
      <c r="A7103" s="253"/>
      <c r="B7103" s="254"/>
      <c r="C7103" s="10"/>
      <c r="D7103" s="255"/>
      <c r="F7103" s="255"/>
    </row>
    <row r="7104" spans="1:6" ht="15" x14ac:dyDescent="0.25">
      <c r="A7104" s="253"/>
      <c r="B7104" s="254"/>
      <c r="C7104" s="10"/>
      <c r="D7104" s="255"/>
      <c r="F7104" s="255"/>
    </row>
    <row r="7105" spans="1:6" ht="15" x14ac:dyDescent="0.25">
      <c r="A7105" s="253"/>
      <c r="B7105" s="254"/>
      <c r="C7105" s="10"/>
      <c r="D7105" s="255"/>
      <c r="F7105" s="255"/>
    </row>
    <row r="7106" spans="1:6" ht="15" x14ac:dyDescent="0.25">
      <c r="A7106" s="253"/>
      <c r="B7106" s="254"/>
      <c r="C7106" s="10"/>
      <c r="D7106" s="255"/>
      <c r="F7106" s="255"/>
    </row>
    <row r="7107" spans="1:6" ht="15" x14ac:dyDescent="0.25">
      <c r="A7107" s="253"/>
      <c r="B7107" s="254"/>
      <c r="C7107" s="10"/>
      <c r="D7107" s="255"/>
      <c r="F7107" s="255"/>
    </row>
    <row r="7108" spans="1:6" ht="15" x14ac:dyDescent="0.25">
      <c r="A7108" s="253"/>
      <c r="B7108" s="254"/>
      <c r="C7108" s="10"/>
      <c r="D7108" s="255"/>
      <c r="F7108" s="255"/>
    </row>
    <row r="7109" spans="1:6" ht="15" x14ac:dyDescent="0.25">
      <c r="A7109" s="253"/>
      <c r="B7109" s="254"/>
      <c r="C7109" s="10"/>
      <c r="D7109" s="255"/>
      <c r="F7109" s="255"/>
    </row>
    <row r="7110" spans="1:6" ht="15" x14ac:dyDescent="0.25">
      <c r="A7110" s="253"/>
      <c r="B7110" s="254"/>
      <c r="C7110" s="10"/>
      <c r="D7110" s="255"/>
      <c r="F7110" s="255"/>
    </row>
    <row r="7111" spans="1:6" ht="15" x14ac:dyDescent="0.25">
      <c r="A7111" s="253"/>
      <c r="B7111" s="254"/>
      <c r="C7111" s="10"/>
      <c r="D7111" s="255"/>
      <c r="F7111" s="255"/>
    </row>
    <row r="7112" spans="1:6" ht="15" x14ac:dyDescent="0.25">
      <c r="A7112" s="253"/>
      <c r="B7112" s="254"/>
      <c r="C7112" s="10"/>
      <c r="D7112" s="255"/>
      <c r="F7112" s="255"/>
    </row>
    <row r="7113" spans="1:6" ht="15" x14ac:dyDescent="0.25">
      <c r="A7113" s="253"/>
      <c r="B7113" s="254"/>
      <c r="C7113" s="10"/>
      <c r="D7113" s="255"/>
      <c r="F7113" s="255"/>
    </row>
    <row r="7114" spans="1:6" ht="15" x14ac:dyDescent="0.25">
      <c r="A7114" s="253"/>
      <c r="B7114" s="254"/>
      <c r="C7114" s="10"/>
      <c r="D7114" s="255"/>
      <c r="F7114" s="255"/>
    </row>
    <row r="7115" spans="1:6" ht="15" x14ac:dyDescent="0.25">
      <c r="A7115" s="253"/>
      <c r="B7115" s="254"/>
      <c r="C7115" s="10"/>
      <c r="D7115" s="255"/>
      <c r="F7115" s="255"/>
    </row>
    <row r="7116" spans="1:6" ht="15" x14ac:dyDescent="0.25">
      <c r="A7116" s="253"/>
      <c r="B7116" s="254"/>
      <c r="C7116" s="10"/>
      <c r="D7116" s="255"/>
      <c r="F7116" s="255"/>
    </row>
    <row r="7117" spans="1:6" ht="15" x14ac:dyDescent="0.25">
      <c r="A7117" s="253"/>
      <c r="B7117" s="254"/>
      <c r="C7117" s="10"/>
      <c r="D7117" s="255"/>
      <c r="F7117" s="255"/>
    </row>
    <row r="7118" spans="1:6" ht="15" x14ac:dyDescent="0.25">
      <c r="A7118" s="253"/>
      <c r="B7118" s="254"/>
      <c r="C7118" s="10"/>
      <c r="D7118" s="255"/>
      <c r="F7118" s="255"/>
    </row>
    <row r="7119" spans="1:6" ht="15" x14ac:dyDescent="0.25">
      <c r="A7119" s="253"/>
      <c r="B7119" s="254"/>
      <c r="C7119" s="10"/>
      <c r="D7119" s="255"/>
      <c r="F7119" s="255"/>
    </row>
    <row r="7120" spans="1:6" ht="15" x14ac:dyDescent="0.25">
      <c r="A7120" s="253"/>
      <c r="B7120" s="254"/>
      <c r="C7120" s="10"/>
      <c r="D7120" s="255"/>
      <c r="F7120" s="255"/>
    </row>
    <row r="7121" spans="1:6" ht="15" x14ac:dyDescent="0.25">
      <c r="A7121" s="253"/>
      <c r="B7121" s="254"/>
      <c r="C7121" s="10"/>
      <c r="D7121" s="255"/>
      <c r="F7121" s="255"/>
    </row>
    <row r="7122" spans="1:6" ht="15" x14ac:dyDescent="0.25">
      <c r="A7122" s="253"/>
      <c r="B7122" s="254"/>
      <c r="C7122" s="10"/>
      <c r="D7122" s="255"/>
      <c r="F7122" s="255"/>
    </row>
    <row r="7123" spans="1:6" ht="15" x14ac:dyDescent="0.25">
      <c r="A7123" s="253"/>
      <c r="B7123" s="254"/>
      <c r="C7123" s="10"/>
      <c r="D7123" s="255"/>
      <c r="F7123" s="255"/>
    </row>
    <row r="7124" spans="1:6" ht="15" x14ac:dyDescent="0.25">
      <c r="A7124" s="253"/>
      <c r="B7124" s="254"/>
      <c r="C7124" s="10"/>
      <c r="D7124" s="255"/>
      <c r="F7124" s="255"/>
    </row>
    <row r="7125" spans="1:6" ht="15" x14ac:dyDescent="0.25">
      <c r="A7125" s="253"/>
      <c r="B7125" s="254"/>
      <c r="C7125" s="10"/>
      <c r="D7125" s="255"/>
      <c r="F7125" s="255"/>
    </row>
    <row r="7126" spans="1:6" ht="15" x14ac:dyDescent="0.25">
      <c r="A7126" s="253"/>
      <c r="B7126" s="254"/>
      <c r="C7126" s="10"/>
      <c r="D7126" s="255"/>
      <c r="F7126" s="255"/>
    </row>
    <row r="7127" spans="1:6" ht="15" x14ac:dyDescent="0.25">
      <c r="A7127" s="253"/>
      <c r="B7127" s="254"/>
      <c r="C7127" s="10"/>
      <c r="D7127" s="255"/>
      <c r="F7127" s="255"/>
    </row>
    <row r="7128" spans="1:6" ht="15" x14ac:dyDescent="0.25">
      <c r="A7128" s="253"/>
      <c r="B7128" s="254"/>
      <c r="C7128" s="10"/>
      <c r="D7128" s="255"/>
      <c r="F7128" s="255"/>
    </row>
    <row r="7129" spans="1:6" ht="15" x14ac:dyDescent="0.25">
      <c r="A7129" s="253"/>
      <c r="B7129" s="254"/>
      <c r="C7129" s="10"/>
      <c r="D7129" s="255"/>
      <c r="F7129" s="255"/>
    </row>
    <row r="7130" spans="1:6" ht="15" x14ac:dyDescent="0.25">
      <c r="A7130" s="253"/>
      <c r="B7130" s="254"/>
      <c r="C7130" s="10"/>
      <c r="D7130" s="255"/>
      <c r="F7130" s="255"/>
    </row>
    <row r="7131" spans="1:6" ht="15" x14ac:dyDescent="0.25">
      <c r="A7131" s="253"/>
      <c r="B7131" s="254"/>
      <c r="C7131" s="10"/>
      <c r="D7131" s="255"/>
      <c r="F7131" s="255"/>
    </row>
    <row r="7132" spans="1:6" ht="15" x14ac:dyDescent="0.25">
      <c r="A7132" s="253"/>
      <c r="B7132" s="254"/>
      <c r="C7132" s="10"/>
      <c r="D7132" s="255"/>
      <c r="F7132" s="255"/>
    </row>
    <row r="7133" spans="1:6" ht="15" x14ac:dyDescent="0.25">
      <c r="A7133" s="253"/>
      <c r="B7133" s="254"/>
      <c r="C7133" s="10"/>
      <c r="D7133" s="255"/>
      <c r="F7133" s="255"/>
    </row>
    <row r="7134" spans="1:6" ht="15" x14ac:dyDescent="0.25">
      <c r="A7134" s="253"/>
      <c r="B7134" s="254"/>
      <c r="C7134" s="10"/>
      <c r="D7134" s="255"/>
      <c r="F7134" s="255"/>
    </row>
    <row r="7135" spans="1:6" ht="15" x14ac:dyDescent="0.25">
      <c r="A7135" s="253"/>
      <c r="B7135" s="254"/>
      <c r="C7135" s="10"/>
      <c r="D7135" s="255"/>
      <c r="F7135" s="255"/>
    </row>
    <row r="7136" spans="1:6" ht="15" x14ac:dyDescent="0.25">
      <c r="A7136" s="253"/>
      <c r="B7136" s="254"/>
      <c r="C7136" s="10"/>
      <c r="D7136" s="255"/>
      <c r="F7136" s="255"/>
    </row>
    <row r="7137" spans="1:6" ht="15" x14ac:dyDescent="0.25">
      <c r="A7137" s="253"/>
      <c r="B7137" s="254"/>
      <c r="C7137" s="10"/>
      <c r="D7137" s="255"/>
      <c r="F7137" s="255"/>
    </row>
    <row r="7138" spans="1:6" ht="15" x14ac:dyDescent="0.25">
      <c r="A7138" s="253"/>
      <c r="B7138" s="254"/>
      <c r="C7138" s="10"/>
      <c r="D7138" s="255"/>
      <c r="F7138" s="255"/>
    </row>
    <row r="7139" spans="1:6" ht="15" x14ac:dyDescent="0.25">
      <c r="A7139" s="253"/>
      <c r="B7139" s="254"/>
      <c r="C7139" s="10"/>
      <c r="D7139" s="255"/>
      <c r="F7139" s="255"/>
    </row>
    <row r="7140" spans="1:6" ht="15" x14ac:dyDescent="0.25">
      <c r="A7140" s="253"/>
      <c r="B7140" s="254"/>
      <c r="C7140" s="10"/>
      <c r="D7140" s="255"/>
      <c r="F7140" s="255"/>
    </row>
    <row r="7141" spans="1:6" ht="15" x14ac:dyDescent="0.25">
      <c r="A7141" s="253"/>
      <c r="B7141" s="254"/>
      <c r="C7141" s="10"/>
      <c r="D7141" s="255"/>
      <c r="F7141" s="255"/>
    </row>
    <row r="7142" spans="1:6" ht="15" x14ac:dyDescent="0.25">
      <c r="A7142" s="253"/>
      <c r="B7142" s="254"/>
      <c r="C7142" s="10"/>
      <c r="D7142" s="255"/>
      <c r="F7142" s="255"/>
    </row>
    <row r="7143" spans="1:6" ht="15" x14ac:dyDescent="0.25">
      <c r="A7143" s="253"/>
      <c r="B7143" s="254"/>
      <c r="C7143" s="10"/>
      <c r="D7143" s="255"/>
      <c r="F7143" s="255"/>
    </row>
    <row r="7144" spans="1:6" ht="15" x14ac:dyDescent="0.25">
      <c r="A7144" s="253"/>
      <c r="B7144" s="254"/>
      <c r="C7144" s="10"/>
      <c r="D7144" s="255"/>
      <c r="F7144" s="255"/>
    </row>
    <row r="7145" spans="1:6" ht="15" x14ac:dyDescent="0.25">
      <c r="A7145" s="253"/>
      <c r="B7145" s="254"/>
      <c r="C7145" s="10"/>
      <c r="D7145" s="255"/>
      <c r="F7145" s="255"/>
    </row>
    <row r="7146" spans="1:6" ht="15" x14ac:dyDescent="0.25">
      <c r="A7146" s="253"/>
      <c r="B7146" s="254"/>
      <c r="C7146" s="10"/>
      <c r="D7146" s="255"/>
      <c r="F7146" s="255"/>
    </row>
    <row r="7147" spans="1:6" ht="15" x14ac:dyDescent="0.25">
      <c r="A7147" s="253"/>
      <c r="B7147" s="254"/>
      <c r="C7147" s="10"/>
      <c r="D7147" s="255"/>
      <c r="F7147" s="255"/>
    </row>
    <row r="7148" spans="1:6" ht="15" x14ac:dyDescent="0.25">
      <c r="A7148" s="253"/>
      <c r="B7148" s="254"/>
      <c r="C7148" s="10"/>
      <c r="D7148" s="255"/>
      <c r="F7148" s="255"/>
    </row>
    <row r="7149" spans="1:6" ht="15" x14ac:dyDescent="0.25">
      <c r="A7149" s="253"/>
      <c r="B7149" s="254"/>
      <c r="C7149" s="10"/>
      <c r="D7149" s="255"/>
      <c r="F7149" s="255"/>
    </row>
    <row r="7150" spans="1:6" ht="15" x14ac:dyDescent="0.25">
      <c r="A7150" s="253"/>
      <c r="B7150" s="254"/>
      <c r="C7150" s="10"/>
      <c r="D7150" s="255"/>
      <c r="F7150" s="255"/>
    </row>
    <row r="7151" spans="1:6" ht="15" x14ac:dyDescent="0.25">
      <c r="A7151" s="253"/>
      <c r="B7151" s="254"/>
      <c r="C7151" s="10"/>
      <c r="D7151" s="255"/>
      <c r="F7151" s="255"/>
    </row>
    <row r="7152" spans="1:6" ht="15" x14ac:dyDescent="0.25">
      <c r="A7152" s="253"/>
      <c r="B7152" s="254"/>
      <c r="C7152" s="10"/>
      <c r="D7152" s="255"/>
      <c r="F7152" s="255"/>
    </row>
    <row r="7153" spans="1:6" ht="15" x14ac:dyDescent="0.25">
      <c r="A7153" s="253"/>
      <c r="B7153" s="254"/>
      <c r="C7153" s="10"/>
      <c r="D7153" s="255"/>
      <c r="F7153" s="255"/>
    </row>
    <row r="7154" spans="1:6" ht="15" x14ac:dyDescent="0.25">
      <c r="A7154" s="253"/>
      <c r="B7154" s="254"/>
      <c r="C7154" s="10"/>
      <c r="D7154" s="255"/>
      <c r="F7154" s="255"/>
    </row>
    <row r="7155" spans="1:6" ht="15" x14ac:dyDescent="0.25">
      <c r="A7155" s="253"/>
      <c r="B7155" s="254"/>
      <c r="C7155" s="10"/>
      <c r="D7155" s="255"/>
      <c r="F7155" s="255"/>
    </row>
    <row r="7156" spans="1:6" ht="15" x14ac:dyDescent="0.25">
      <c r="A7156" s="253"/>
      <c r="B7156" s="254"/>
      <c r="C7156" s="10"/>
      <c r="D7156" s="255"/>
      <c r="F7156" s="255"/>
    </row>
    <row r="7157" spans="1:6" ht="15" x14ac:dyDescent="0.25">
      <c r="A7157" s="253"/>
      <c r="B7157" s="254"/>
      <c r="C7157" s="10"/>
      <c r="D7157" s="255"/>
      <c r="F7157" s="255"/>
    </row>
    <row r="7158" spans="1:6" ht="15" x14ac:dyDescent="0.25">
      <c r="A7158" s="253"/>
      <c r="B7158" s="254"/>
      <c r="C7158" s="10"/>
      <c r="D7158" s="255"/>
      <c r="F7158" s="255"/>
    </row>
    <row r="7159" spans="1:6" ht="15" x14ac:dyDescent="0.25">
      <c r="A7159" s="253"/>
      <c r="B7159" s="254"/>
      <c r="C7159" s="10"/>
      <c r="D7159" s="255"/>
      <c r="F7159" s="255"/>
    </row>
    <row r="7160" spans="1:6" ht="15" x14ac:dyDescent="0.25">
      <c r="A7160" s="253"/>
      <c r="B7160" s="254"/>
      <c r="C7160" s="10"/>
      <c r="D7160" s="255"/>
      <c r="F7160" s="255"/>
    </row>
    <row r="7161" spans="1:6" ht="15" x14ac:dyDescent="0.25">
      <c r="A7161" s="253"/>
      <c r="B7161" s="254"/>
      <c r="C7161" s="10"/>
      <c r="D7161" s="255"/>
      <c r="F7161" s="255"/>
    </row>
    <row r="7162" spans="1:6" ht="15" x14ac:dyDescent="0.25">
      <c r="A7162" s="253"/>
      <c r="B7162" s="254"/>
      <c r="C7162" s="10"/>
      <c r="D7162" s="255"/>
      <c r="F7162" s="255"/>
    </row>
    <row r="7163" spans="1:6" ht="15" x14ac:dyDescent="0.25">
      <c r="A7163" s="253"/>
      <c r="B7163" s="254"/>
      <c r="C7163" s="10"/>
      <c r="D7163" s="255"/>
      <c r="F7163" s="255"/>
    </row>
    <row r="7164" spans="1:6" ht="15" x14ac:dyDescent="0.25">
      <c r="A7164" s="253"/>
      <c r="B7164" s="254"/>
      <c r="C7164" s="10"/>
      <c r="D7164" s="255"/>
      <c r="F7164" s="255"/>
    </row>
    <row r="7165" spans="1:6" ht="15" x14ac:dyDescent="0.25">
      <c r="A7165" s="253"/>
      <c r="B7165" s="254"/>
      <c r="C7165" s="10"/>
      <c r="D7165" s="255"/>
      <c r="F7165" s="255"/>
    </row>
    <row r="7166" spans="1:6" ht="15" x14ac:dyDescent="0.25">
      <c r="A7166" s="253"/>
      <c r="B7166" s="254"/>
      <c r="C7166" s="10"/>
      <c r="D7166" s="255"/>
      <c r="F7166" s="255"/>
    </row>
    <row r="7167" spans="1:6" ht="15" x14ac:dyDescent="0.25">
      <c r="A7167" s="253"/>
      <c r="B7167" s="254"/>
      <c r="C7167" s="10"/>
      <c r="D7167" s="255"/>
      <c r="F7167" s="255"/>
    </row>
    <row r="7168" spans="1:6" ht="15" x14ac:dyDescent="0.25">
      <c r="A7168" s="253"/>
      <c r="B7168" s="254"/>
      <c r="C7168" s="10"/>
      <c r="D7168" s="255"/>
      <c r="F7168" s="255"/>
    </row>
    <row r="7169" spans="1:6" ht="15" x14ac:dyDescent="0.25">
      <c r="A7169" s="253"/>
      <c r="B7169" s="254"/>
      <c r="C7169" s="10"/>
      <c r="D7169" s="255"/>
      <c r="F7169" s="255"/>
    </row>
    <row r="7170" spans="1:6" ht="15" x14ac:dyDescent="0.25">
      <c r="A7170" s="253"/>
      <c r="B7170" s="254"/>
      <c r="C7170" s="10"/>
      <c r="D7170" s="255"/>
      <c r="F7170" s="255"/>
    </row>
    <row r="7171" spans="1:6" ht="15" x14ac:dyDescent="0.25">
      <c r="A7171" s="253"/>
      <c r="B7171" s="254"/>
      <c r="C7171" s="10"/>
      <c r="D7171" s="255"/>
      <c r="F7171" s="255"/>
    </row>
    <row r="7172" spans="1:6" ht="15" x14ac:dyDescent="0.25">
      <c r="A7172" s="253"/>
      <c r="B7172" s="254"/>
      <c r="C7172" s="10"/>
      <c r="D7172" s="255"/>
      <c r="F7172" s="255"/>
    </row>
    <row r="7173" spans="1:6" ht="15" x14ac:dyDescent="0.25">
      <c r="A7173" s="253"/>
      <c r="B7173" s="254"/>
      <c r="C7173" s="10"/>
      <c r="D7173" s="255"/>
      <c r="F7173" s="255"/>
    </row>
    <row r="7174" spans="1:6" ht="15" x14ac:dyDescent="0.25">
      <c r="A7174" s="253"/>
      <c r="B7174" s="254"/>
      <c r="C7174" s="10"/>
      <c r="D7174" s="255"/>
      <c r="F7174" s="255"/>
    </row>
    <row r="7175" spans="1:6" ht="15" x14ac:dyDescent="0.25">
      <c r="A7175" s="253"/>
      <c r="B7175" s="254"/>
      <c r="C7175" s="10"/>
      <c r="D7175" s="255"/>
      <c r="F7175" s="255"/>
    </row>
    <row r="7176" spans="1:6" ht="15" x14ac:dyDescent="0.25">
      <c r="A7176" s="253"/>
      <c r="B7176" s="254"/>
      <c r="C7176" s="10"/>
      <c r="D7176" s="255"/>
      <c r="F7176" s="255"/>
    </row>
    <row r="7177" spans="1:6" ht="15" x14ac:dyDescent="0.25">
      <c r="A7177" s="253"/>
      <c r="B7177" s="254"/>
      <c r="C7177" s="10"/>
      <c r="D7177" s="255"/>
      <c r="F7177" s="255"/>
    </row>
    <row r="7178" spans="1:6" ht="15" x14ac:dyDescent="0.25">
      <c r="A7178" s="253"/>
      <c r="B7178" s="254"/>
      <c r="C7178" s="10"/>
      <c r="D7178" s="255"/>
      <c r="F7178" s="255"/>
    </row>
    <row r="7179" spans="1:6" ht="15" x14ac:dyDescent="0.25">
      <c r="A7179" s="253"/>
      <c r="B7179" s="254"/>
      <c r="C7179" s="10"/>
      <c r="D7179" s="255"/>
      <c r="F7179" s="255"/>
    </row>
    <row r="7180" spans="1:6" ht="15" x14ac:dyDescent="0.25">
      <c r="A7180" s="253"/>
      <c r="B7180" s="254"/>
      <c r="C7180" s="10"/>
      <c r="D7180" s="255"/>
      <c r="F7180" s="255"/>
    </row>
    <row r="7181" spans="1:6" ht="15" x14ac:dyDescent="0.25">
      <c r="A7181" s="253"/>
      <c r="B7181" s="254"/>
      <c r="C7181" s="10"/>
      <c r="D7181" s="255"/>
      <c r="F7181" s="255"/>
    </row>
    <row r="7182" spans="1:6" ht="15" x14ac:dyDescent="0.25">
      <c r="A7182" s="253"/>
      <c r="B7182" s="254"/>
      <c r="C7182" s="10"/>
      <c r="D7182" s="255"/>
      <c r="F7182" s="255"/>
    </row>
    <row r="7183" spans="1:6" ht="15" x14ac:dyDescent="0.25">
      <c r="A7183" s="253"/>
      <c r="B7183" s="254"/>
      <c r="C7183" s="10"/>
      <c r="D7183" s="255"/>
      <c r="F7183" s="255"/>
    </row>
    <row r="7184" spans="1:6" ht="15" x14ac:dyDescent="0.25">
      <c r="A7184" s="253"/>
      <c r="B7184" s="254"/>
      <c r="C7184" s="10"/>
      <c r="D7184" s="255"/>
      <c r="F7184" s="255"/>
    </row>
    <row r="7185" spans="1:6" ht="15" x14ac:dyDescent="0.25">
      <c r="A7185" s="253"/>
      <c r="B7185" s="254"/>
      <c r="C7185" s="10"/>
      <c r="D7185" s="255"/>
      <c r="F7185" s="255"/>
    </row>
    <row r="7186" spans="1:6" ht="15" x14ac:dyDescent="0.25">
      <c r="A7186" s="253"/>
      <c r="B7186" s="254"/>
      <c r="C7186" s="10"/>
      <c r="D7186" s="255"/>
      <c r="F7186" s="255"/>
    </row>
    <row r="7187" spans="1:6" ht="15" x14ac:dyDescent="0.25">
      <c r="A7187" s="253"/>
      <c r="B7187" s="254"/>
      <c r="C7187" s="10"/>
      <c r="D7187" s="255"/>
      <c r="F7187" s="255"/>
    </row>
    <row r="7188" spans="1:6" ht="15" x14ac:dyDescent="0.25">
      <c r="A7188" s="253"/>
      <c r="B7188" s="254"/>
      <c r="C7188" s="10"/>
      <c r="D7188" s="255"/>
      <c r="F7188" s="255"/>
    </row>
    <row r="7189" spans="1:6" ht="15" x14ac:dyDescent="0.25">
      <c r="A7189" s="253"/>
      <c r="B7189" s="254"/>
      <c r="C7189" s="10"/>
      <c r="D7189" s="255"/>
      <c r="F7189" s="255"/>
    </row>
    <row r="7190" spans="1:6" ht="15" x14ac:dyDescent="0.25">
      <c r="A7190" s="253"/>
      <c r="B7190" s="254"/>
      <c r="C7190" s="10"/>
      <c r="D7190" s="255"/>
      <c r="F7190" s="255"/>
    </row>
    <row r="7191" spans="1:6" ht="15" x14ac:dyDescent="0.25">
      <c r="A7191" s="253"/>
      <c r="B7191" s="254"/>
      <c r="C7191" s="10"/>
      <c r="D7191" s="255"/>
      <c r="F7191" s="255"/>
    </row>
    <row r="7192" spans="1:6" ht="15" x14ac:dyDescent="0.25">
      <c r="A7192" s="253"/>
      <c r="B7192" s="254"/>
      <c r="C7192" s="10"/>
      <c r="D7192" s="255"/>
      <c r="F7192" s="255"/>
    </row>
    <row r="7193" spans="1:6" ht="15" x14ac:dyDescent="0.25">
      <c r="A7193" s="253"/>
      <c r="B7193" s="254"/>
      <c r="C7193" s="10"/>
      <c r="D7193" s="255"/>
      <c r="F7193" s="255"/>
    </row>
    <row r="7194" spans="1:6" ht="15" x14ac:dyDescent="0.25">
      <c r="A7194" s="253"/>
      <c r="B7194" s="254"/>
      <c r="C7194" s="10"/>
      <c r="D7194" s="255"/>
      <c r="F7194" s="255"/>
    </row>
    <row r="7195" spans="1:6" ht="15" x14ac:dyDescent="0.25">
      <c r="A7195" s="253"/>
      <c r="B7195" s="254"/>
      <c r="C7195" s="10"/>
      <c r="D7195" s="255"/>
      <c r="F7195" s="255"/>
    </row>
    <row r="7196" spans="1:6" ht="15" x14ac:dyDescent="0.25">
      <c r="A7196" s="253"/>
      <c r="B7196" s="254"/>
      <c r="C7196" s="10"/>
      <c r="D7196" s="255"/>
      <c r="F7196" s="255"/>
    </row>
    <row r="7197" spans="1:6" ht="15" x14ac:dyDescent="0.25">
      <c r="A7197" s="253"/>
      <c r="B7197" s="254"/>
      <c r="C7197" s="10"/>
      <c r="D7197" s="255"/>
      <c r="F7197" s="255"/>
    </row>
    <row r="7198" spans="1:6" ht="15" x14ac:dyDescent="0.25">
      <c r="A7198" s="253"/>
      <c r="B7198" s="254"/>
      <c r="C7198" s="10"/>
      <c r="D7198" s="255"/>
      <c r="F7198" s="255"/>
    </row>
    <row r="7199" spans="1:6" ht="15" x14ac:dyDescent="0.25">
      <c r="A7199" s="253"/>
      <c r="B7199" s="254"/>
      <c r="C7199" s="10"/>
      <c r="D7199" s="255"/>
      <c r="F7199" s="255"/>
    </row>
    <row r="7200" spans="1:6" ht="15" x14ac:dyDescent="0.25">
      <c r="A7200" s="253"/>
      <c r="B7200" s="254"/>
      <c r="C7200" s="10"/>
      <c r="D7200" s="255"/>
      <c r="F7200" s="255"/>
    </row>
    <row r="7201" spans="1:6" ht="15" x14ac:dyDescent="0.25">
      <c r="A7201" s="253"/>
      <c r="B7201" s="254"/>
      <c r="C7201" s="10"/>
      <c r="D7201" s="255"/>
      <c r="F7201" s="255"/>
    </row>
    <row r="7202" spans="1:6" ht="15" x14ac:dyDescent="0.25">
      <c r="A7202" s="253"/>
      <c r="B7202" s="254"/>
      <c r="C7202" s="10"/>
      <c r="D7202" s="255"/>
      <c r="F7202" s="255"/>
    </row>
    <row r="7203" spans="1:6" ht="15" x14ac:dyDescent="0.25">
      <c r="A7203" s="253"/>
      <c r="B7203" s="254"/>
      <c r="C7203" s="10"/>
      <c r="D7203" s="255"/>
      <c r="F7203" s="255"/>
    </row>
    <row r="7204" spans="1:6" ht="15" x14ac:dyDescent="0.25">
      <c r="A7204" s="253"/>
      <c r="B7204" s="254"/>
      <c r="C7204" s="10"/>
      <c r="D7204" s="255"/>
      <c r="F7204" s="255"/>
    </row>
    <row r="7205" spans="1:6" ht="15" x14ac:dyDescent="0.25">
      <c r="A7205" s="253"/>
      <c r="B7205" s="254"/>
      <c r="C7205" s="10"/>
      <c r="D7205" s="255"/>
      <c r="F7205" s="255"/>
    </row>
    <row r="7206" spans="1:6" ht="15" x14ac:dyDescent="0.25">
      <c r="A7206" s="253"/>
      <c r="B7206" s="254"/>
      <c r="C7206" s="10"/>
      <c r="D7206" s="255"/>
      <c r="F7206" s="255"/>
    </row>
    <row r="7207" spans="1:6" ht="15" x14ac:dyDescent="0.25">
      <c r="A7207" s="253"/>
      <c r="B7207" s="254"/>
      <c r="C7207" s="10"/>
      <c r="D7207" s="255"/>
      <c r="F7207" s="255"/>
    </row>
    <row r="7208" spans="1:6" ht="15" x14ac:dyDescent="0.25">
      <c r="A7208" s="253"/>
      <c r="B7208" s="254"/>
      <c r="C7208" s="10"/>
      <c r="D7208" s="255"/>
      <c r="F7208" s="255"/>
    </row>
    <row r="7209" spans="1:6" ht="15" x14ac:dyDescent="0.25">
      <c r="A7209" s="253"/>
      <c r="B7209" s="254"/>
      <c r="C7209" s="10"/>
      <c r="D7209" s="255"/>
      <c r="F7209" s="255"/>
    </row>
    <row r="7210" spans="1:6" ht="15" x14ac:dyDescent="0.25">
      <c r="A7210" s="253"/>
      <c r="B7210" s="254"/>
      <c r="C7210" s="10"/>
      <c r="D7210" s="255"/>
      <c r="F7210" s="255"/>
    </row>
    <row r="7211" spans="1:6" ht="15" x14ac:dyDescent="0.25">
      <c r="A7211" s="253"/>
      <c r="B7211" s="254"/>
      <c r="C7211" s="10"/>
      <c r="D7211" s="255"/>
      <c r="F7211" s="255"/>
    </row>
    <row r="7212" spans="1:6" ht="15" x14ac:dyDescent="0.25">
      <c r="A7212" s="253"/>
      <c r="B7212" s="254"/>
      <c r="C7212" s="10"/>
      <c r="D7212" s="255"/>
      <c r="F7212" s="255"/>
    </row>
    <row r="7213" spans="1:6" ht="15" x14ac:dyDescent="0.25">
      <c r="A7213" s="253"/>
      <c r="B7213" s="254"/>
      <c r="C7213" s="10"/>
      <c r="D7213" s="255"/>
      <c r="F7213" s="255"/>
    </row>
    <row r="7214" spans="1:6" ht="15" x14ac:dyDescent="0.25">
      <c r="A7214" s="253"/>
      <c r="B7214" s="254"/>
      <c r="C7214" s="10"/>
      <c r="D7214" s="255"/>
      <c r="F7214" s="255"/>
    </row>
    <row r="7215" spans="1:6" ht="15" x14ac:dyDescent="0.25">
      <c r="A7215" s="253"/>
      <c r="B7215" s="254"/>
      <c r="C7215" s="10"/>
      <c r="D7215" s="255"/>
      <c r="F7215" s="255"/>
    </row>
    <row r="7216" spans="1:6" ht="15" x14ac:dyDescent="0.25">
      <c r="A7216" s="253"/>
      <c r="B7216" s="254"/>
      <c r="C7216" s="10"/>
      <c r="D7216" s="255"/>
      <c r="F7216" s="255"/>
    </row>
    <row r="7217" spans="1:6" ht="15" x14ac:dyDescent="0.25">
      <c r="A7217" s="253"/>
      <c r="B7217" s="254"/>
      <c r="C7217" s="10"/>
      <c r="D7217" s="255"/>
      <c r="F7217" s="255"/>
    </row>
    <row r="7218" spans="1:6" ht="15" x14ac:dyDescent="0.25">
      <c r="A7218" s="253"/>
      <c r="B7218" s="254"/>
      <c r="C7218" s="10"/>
      <c r="D7218" s="255"/>
      <c r="F7218" s="255"/>
    </row>
    <row r="7219" spans="1:6" ht="15" x14ac:dyDescent="0.25">
      <c r="A7219" s="253"/>
      <c r="B7219" s="254"/>
      <c r="C7219" s="10"/>
      <c r="D7219" s="255"/>
      <c r="F7219" s="255"/>
    </row>
    <row r="7220" spans="1:6" ht="15" x14ac:dyDescent="0.25">
      <c r="A7220" s="253"/>
      <c r="B7220" s="254"/>
      <c r="C7220" s="10"/>
      <c r="D7220" s="255"/>
      <c r="F7220" s="255"/>
    </row>
    <row r="7221" spans="1:6" ht="15" x14ac:dyDescent="0.25">
      <c r="A7221" s="253"/>
      <c r="B7221" s="254"/>
      <c r="C7221" s="10"/>
      <c r="D7221" s="255"/>
      <c r="F7221" s="255"/>
    </row>
    <row r="7222" spans="1:6" ht="15" x14ac:dyDescent="0.25">
      <c r="A7222" s="253"/>
      <c r="B7222" s="254"/>
      <c r="C7222" s="10"/>
      <c r="D7222" s="255"/>
      <c r="F7222" s="255"/>
    </row>
    <row r="7223" spans="1:6" ht="15" x14ac:dyDescent="0.25">
      <c r="A7223" s="253"/>
      <c r="B7223" s="254"/>
      <c r="C7223" s="10"/>
      <c r="D7223" s="255"/>
      <c r="F7223" s="255"/>
    </row>
    <row r="7224" spans="1:6" ht="15" x14ac:dyDescent="0.25">
      <c r="A7224" s="253"/>
      <c r="B7224" s="254"/>
      <c r="C7224" s="10"/>
      <c r="D7224" s="255"/>
      <c r="F7224" s="255"/>
    </row>
    <row r="7225" spans="1:6" ht="15" x14ac:dyDescent="0.25">
      <c r="A7225" s="253"/>
      <c r="B7225" s="254"/>
      <c r="C7225" s="10"/>
      <c r="D7225" s="255"/>
      <c r="F7225" s="255"/>
    </row>
    <row r="7226" spans="1:6" ht="15" x14ac:dyDescent="0.25">
      <c r="A7226" s="253"/>
      <c r="B7226" s="254"/>
      <c r="C7226" s="10"/>
      <c r="D7226" s="255"/>
      <c r="F7226" s="255"/>
    </row>
    <row r="7227" spans="1:6" ht="15" x14ac:dyDescent="0.25">
      <c r="A7227" s="253"/>
      <c r="B7227" s="254"/>
      <c r="C7227" s="10"/>
      <c r="D7227" s="255"/>
      <c r="F7227" s="255"/>
    </row>
    <row r="7228" spans="1:6" ht="15" x14ac:dyDescent="0.25">
      <c r="A7228" s="253"/>
      <c r="B7228" s="254"/>
      <c r="C7228" s="10"/>
      <c r="D7228" s="255"/>
      <c r="F7228" s="255"/>
    </row>
    <row r="7229" spans="1:6" ht="15" x14ac:dyDescent="0.25">
      <c r="A7229" s="253"/>
      <c r="B7229" s="254"/>
      <c r="C7229" s="10"/>
      <c r="D7229" s="255"/>
      <c r="F7229" s="255"/>
    </row>
    <row r="7230" spans="1:6" ht="15" x14ac:dyDescent="0.25">
      <c r="A7230" s="253"/>
      <c r="B7230" s="254"/>
      <c r="C7230" s="10"/>
      <c r="D7230" s="255"/>
      <c r="F7230" s="255"/>
    </row>
    <row r="7231" spans="1:6" ht="15" x14ac:dyDescent="0.25">
      <c r="A7231" s="253"/>
      <c r="B7231" s="254"/>
      <c r="C7231" s="10"/>
      <c r="D7231" s="255"/>
      <c r="F7231" s="255"/>
    </row>
    <row r="7232" spans="1:6" ht="15" x14ac:dyDescent="0.25">
      <c r="A7232" s="253"/>
      <c r="B7232" s="254"/>
      <c r="C7232" s="10"/>
      <c r="D7232" s="255"/>
      <c r="F7232" s="255"/>
    </row>
    <row r="7233" spans="1:6" ht="15" x14ac:dyDescent="0.25">
      <c r="A7233" s="253"/>
      <c r="B7233" s="254"/>
      <c r="C7233" s="10"/>
      <c r="D7233" s="255"/>
      <c r="F7233" s="255"/>
    </row>
    <row r="7234" spans="1:6" ht="15" x14ac:dyDescent="0.25">
      <c r="A7234" s="253"/>
      <c r="B7234" s="254"/>
      <c r="C7234" s="10"/>
      <c r="D7234" s="255"/>
      <c r="F7234" s="255"/>
    </row>
    <row r="7235" spans="1:6" ht="15" x14ac:dyDescent="0.25">
      <c r="A7235" s="253"/>
      <c r="B7235" s="254"/>
      <c r="C7235" s="10"/>
      <c r="D7235" s="255"/>
      <c r="F7235" s="255"/>
    </row>
    <row r="7236" spans="1:6" ht="15" x14ac:dyDescent="0.25">
      <c r="A7236" s="253"/>
      <c r="B7236" s="254"/>
      <c r="C7236" s="10"/>
      <c r="D7236" s="255"/>
      <c r="F7236" s="255"/>
    </row>
    <row r="7237" spans="1:6" ht="15" x14ac:dyDescent="0.25">
      <c r="A7237" s="253"/>
      <c r="B7237" s="254"/>
      <c r="C7237" s="10"/>
      <c r="D7237" s="255"/>
      <c r="F7237" s="255"/>
    </row>
    <row r="7238" spans="1:6" ht="15" x14ac:dyDescent="0.25">
      <c r="A7238" s="253"/>
      <c r="B7238" s="254"/>
      <c r="C7238" s="10"/>
      <c r="D7238" s="255"/>
      <c r="F7238" s="255"/>
    </row>
    <row r="7239" spans="1:6" ht="15" x14ac:dyDescent="0.25">
      <c r="A7239" s="253"/>
      <c r="B7239" s="254"/>
      <c r="C7239" s="10"/>
      <c r="D7239" s="255"/>
      <c r="F7239" s="255"/>
    </row>
    <row r="7240" spans="1:6" ht="15" x14ac:dyDescent="0.25">
      <c r="A7240" s="253"/>
      <c r="B7240" s="254"/>
      <c r="C7240" s="10"/>
      <c r="D7240" s="255"/>
      <c r="F7240" s="255"/>
    </row>
    <row r="7241" spans="1:6" ht="15" x14ac:dyDescent="0.25">
      <c r="A7241" s="253"/>
      <c r="B7241" s="254"/>
      <c r="C7241" s="10"/>
      <c r="D7241" s="255"/>
      <c r="F7241" s="255"/>
    </row>
    <row r="7242" spans="1:6" ht="15" x14ac:dyDescent="0.25">
      <c r="A7242" s="253"/>
      <c r="B7242" s="254"/>
      <c r="C7242" s="10"/>
      <c r="D7242" s="255"/>
      <c r="F7242" s="255"/>
    </row>
    <row r="7243" spans="1:6" ht="15" x14ac:dyDescent="0.25">
      <c r="A7243" s="253"/>
      <c r="B7243" s="254"/>
      <c r="C7243" s="10"/>
      <c r="D7243" s="255"/>
      <c r="F7243" s="255"/>
    </row>
    <row r="7244" spans="1:6" ht="15" x14ac:dyDescent="0.25">
      <c r="A7244" s="253"/>
      <c r="B7244" s="254"/>
      <c r="C7244" s="10"/>
      <c r="D7244" s="255"/>
      <c r="F7244" s="255"/>
    </row>
    <row r="7245" spans="1:6" ht="15" x14ac:dyDescent="0.25">
      <c r="A7245" s="253"/>
      <c r="B7245" s="254"/>
      <c r="C7245" s="10"/>
      <c r="D7245" s="255"/>
      <c r="F7245" s="255"/>
    </row>
    <row r="7246" spans="1:6" ht="15" x14ac:dyDescent="0.25">
      <c r="A7246" s="253"/>
      <c r="B7246" s="254"/>
      <c r="C7246" s="10"/>
      <c r="D7246" s="255"/>
      <c r="F7246" s="255"/>
    </row>
    <row r="7247" spans="1:6" ht="15" x14ac:dyDescent="0.25">
      <c r="A7247" s="253"/>
      <c r="B7247" s="254"/>
      <c r="C7247" s="10"/>
      <c r="D7247" s="255"/>
      <c r="F7247" s="255"/>
    </row>
    <row r="7248" spans="1:6" ht="15" x14ac:dyDescent="0.25">
      <c r="A7248" s="253"/>
      <c r="B7248" s="254"/>
      <c r="C7248" s="10"/>
      <c r="D7248" s="255"/>
      <c r="F7248" s="255"/>
    </row>
    <row r="7249" spans="1:6" ht="15" x14ac:dyDescent="0.25">
      <c r="A7249" s="253"/>
      <c r="B7249" s="254"/>
      <c r="C7249" s="10"/>
      <c r="D7249" s="255"/>
      <c r="F7249" s="255"/>
    </row>
    <row r="7250" spans="1:6" ht="15" x14ac:dyDescent="0.25">
      <c r="A7250" s="253"/>
      <c r="B7250" s="254"/>
      <c r="C7250" s="10"/>
      <c r="D7250" s="255"/>
      <c r="F7250" s="255"/>
    </row>
    <row r="7251" spans="1:6" ht="15" x14ac:dyDescent="0.25">
      <c r="A7251" s="253"/>
      <c r="B7251" s="254"/>
      <c r="C7251" s="10"/>
      <c r="D7251" s="255"/>
      <c r="F7251" s="255"/>
    </row>
    <row r="7252" spans="1:6" ht="15" x14ac:dyDescent="0.25">
      <c r="A7252" s="253"/>
      <c r="B7252" s="254"/>
      <c r="C7252" s="10"/>
      <c r="D7252" s="255"/>
      <c r="F7252" s="255"/>
    </row>
    <row r="7253" spans="1:6" ht="15" x14ac:dyDescent="0.25">
      <c r="A7253" s="253"/>
      <c r="B7253" s="254"/>
      <c r="C7253" s="10"/>
      <c r="D7253" s="255"/>
      <c r="F7253" s="255"/>
    </row>
    <row r="7254" spans="1:6" ht="15" x14ac:dyDescent="0.25">
      <c r="A7254" s="253"/>
      <c r="B7254" s="254"/>
      <c r="C7254" s="10"/>
      <c r="D7254" s="255"/>
      <c r="F7254" s="255"/>
    </row>
    <row r="7255" spans="1:6" ht="15" x14ac:dyDescent="0.25">
      <c r="A7255" s="253"/>
      <c r="B7255" s="254"/>
      <c r="C7255" s="10"/>
      <c r="D7255" s="255"/>
      <c r="F7255" s="255"/>
    </row>
    <row r="7256" spans="1:6" ht="15" x14ac:dyDescent="0.25">
      <c r="A7256" s="253"/>
      <c r="B7256" s="254"/>
      <c r="C7256" s="10"/>
      <c r="D7256" s="255"/>
      <c r="F7256" s="255"/>
    </row>
    <row r="7257" spans="1:6" ht="15" x14ac:dyDescent="0.25">
      <c r="A7257" s="253"/>
      <c r="B7257" s="254"/>
      <c r="C7257" s="10"/>
      <c r="D7257" s="255"/>
      <c r="F7257" s="255"/>
    </row>
    <row r="7258" spans="1:6" ht="15" x14ac:dyDescent="0.25">
      <c r="A7258" s="253"/>
      <c r="B7258" s="254"/>
      <c r="C7258" s="10"/>
      <c r="D7258" s="255"/>
      <c r="F7258" s="255"/>
    </row>
    <row r="7259" spans="1:6" ht="15" x14ac:dyDescent="0.25">
      <c r="A7259" s="253"/>
      <c r="B7259" s="254"/>
      <c r="C7259" s="10"/>
      <c r="D7259" s="255"/>
      <c r="F7259" s="255"/>
    </row>
    <row r="7260" spans="1:6" ht="15" x14ac:dyDescent="0.25">
      <c r="A7260" s="253"/>
      <c r="B7260" s="254"/>
      <c r="C7260" s="10"/>
      <c r="D7260" s="255"/>
      <c r="F7260" s="255"/>
    </row>
    <row r="7261" spans="1:6" ht="15" x14ac:dyDescent="0.25">
      <c r="A7261" s="253"/>
      <c r="B7261" s="254"/>
      <c r="C7261" s="10"/>
      <c r="D7261" s="255"/>
      <c r="F7261" s="255"/>
    </row>
    <row r="7262" spans="1:6" ht="15" x14ac:dyDescent="0.25">
      <c r="A7262" s="253"/>
      <c r="B7262" s="254"/>
      <c r="C7262" s="10"/>
      <c r="D7262" s="255"/>
      <c r="F7262" s="255"/>
    </row>
    <row r="7263" spans="1:6" ht="15" x14ac:dyDescent="0.25">
      <c r="A7263" s="253"/>
      <c r="B7263" s="254"/>
      <c r="C7263" s="10"/>
      <c r="D7263" s="255"/>
      <c r="F7263" s="255"/>
    </row>
    <row r="7264" spans="1:6" ht="15" x14ac:dyDescent="0.25">
      <c r="A7264" s="253"/>
      <c r="B7264" s="254"/>
      <c r="C7264" s="10"/>
      <c r="D7264" s="255"/>
      <c r="F7264" s="255"/>
    </row>
    <row r="7265" spans="1:6" ht="15" x14ac:dyDescent="0.25">
      <c r="A7265" s="253"/>
      <c r="B7265" s="254"/>
      <c r="C7265" s="10"/>
      <c r="D7265" s="255"/>
      <c r="F7265" s="255"/>
    </row>
    <row r="7266" spans="1:6" ht="15" x14ac:dyDescent="0.25">
      <c r="A7266" s="253"/>
      <c r="B7266" s="254"/>
      <c r="C7266" s="10"/>
      <c r="D7266" s="255"/>
      <c r="F7266" s="255"/>
    </row>
    <row r="7267" spans="1:6" ht="15" x14ac:dyDescent="0.25">
      <c r="A7267" s="253"/>
      <c r="B7267" s="254"/>
      <c r="C7267" s="10"/>
      <c r="D7267" s="255"/>
      <c r="F7267" s="255"/>
    </row>
    <row r="7268" spans="1:6" ht="15" x14ac:dyDescent="0.25">
      <c r="A7268" s="253"/>
      <c r="B7268" s="254"/>
      <c r="C7268" s="10"/>
      <c r="D7268" s="255"/>
      <c r="F7268" s="255"/>
    </row>
    <row r="7269" spans="1:6" ht="15" x14ac:dyDescent="0.25">
      <c r="A7269" s="253"/>
      <c r="B7269" s="254"/>
      <c r="C7269" s="10"/>
      <c r="D7269" s="255"/>
      <c r="F7269" s="255"/>
    </row>
    <row r="7270" spans="1:6" ht="15" x14ac:dyDescent="0.25">
      <c r="A7270" s="253"/>
      <c r="B7270" s="254"/>
      <c r="C7270" s="10"/>
      <c r="D7270" s="255"/>
      <c r="F7270" s="255"/>
    </row>
    <row r="7271" spans="1:6" ht="15" x14ac:dyDescent="0.25">
      <c r="A7271" s="253"/>
      <c r="B7271" s="254"/>
      <c r="C7271" s="10"/>
      <c r="D7271" s="255"/>
      <c r="F7271" s="255"/>
    </row>
    <row r="7272" spans="1:6" ht="15" x14ac:dyDescent="0.25">
      <c r="A7272" s="253"/>
      <c r="B7272" s="254"/>
      <c r="C7272" s="10"/>
      <c r="D7272" s="255"/>
      <c r="F7272" s="255"/>
    </row>
    <row r="7273" spans="1:6" ht="15" x14ac:dyDescent="0.25">
      <c r="A7273" s="253"/>
      <c r="B7273" s="254"/>
      <c r="C7273" s="10"/>
      <c r="D7273" s="255"/>
      <c r="F7273" s="255"/>
    </row>
    <row r="7274" spans="1:6" ht="15" x14ac:dyDescent="0.25">
      <c r="A7274" s="253"/>
      <c r="B7274" s="254"/>
      <c r="C7274" s="10"/>
      <c r="D7274" s="255"/>
      <c r="F7274" s="255"/>
    </row>
    <row r="7275" spans="1:6" ht="15" x14ac:dyDescent="0.25">
      <c r="A7275" s="253"/>
      <c r="B7275" s="254"/>
      <c r="C7275" s="10"/>
      <c r="D7275" s="255"/>
      <c r="F7275" s="255"/>
    </row>
    <row r="7276" spans="1:6" ht="15" x14ac:dyDescent="0.25">
      <c r="A7276" s="253"/>
      <c r="B7276" s="254"/>
      <c r="C7276" s="10"/>
      <c r="D7276" s="255"/>
      <c r="F7276" s="255"/>
    </row>
    <row r="7277" spans="1:6" ht="15" x14ac:dyDescent="0.25">
      <c r="A7277" s="253"/>
      <c r="B7277" s="254"/>
      <c r="C7277" s="10"/>
      <c r="D7277" s="255"/>
      <c r="F7277" s="255"/>
    </row>
    <row r="7278" spans="1:6" ht="15" x14ac:dyDescent="0.25">
      <c r="A7278" s="253"/>
      <c r="B7278" s="254"/>
      <c r="C7278" s="10"/>
      <c r="D7278" s="255"/>
      <c r="F7278" s="255"/>
    </row>
    <row r="7279" spans="1:6" ht="15" x14ac:dyDescent="0.25">
      <c r="A7279" s="253"/>
      <c r="B7279" s="254"/>
      <c r="C7279" s="10"/>
      <c r="D7279" s="255"/>
      <c r="F7279" s="255"/>
    </row>
    <row r="7280" spans="1:6" ht="15" x14ac:dyDescent="0.25">
      <c r="A7280" s="253"/>
      <c r="B7280" s="254"/>
      <c r="C7280" s="10"/>
      <c r="D7280" s="255"/>
      <c r="F7280" s="255"/>
    </row>
    <row r="7281" spans="1:6" ht="15" x14ac:dyDescent="0.25">
      <c r="A7281" s="253"/>
      <c r="B7281" s="254"/>
      <c r="C7281" s="10"/>
      <c r="D7281" s="255"/>
      <c r="F7281" s="255"/>
    </row>
    <row r="7282" spans="1:6" ht="15" x14ac:dyDescent="0.25">
      <c r="A7282" s="253"/>
      <c r="B7282" s="254"/>
      <c r="C7282" s="10"/>
      <c r="D7282" s="255"/>
      <c r="F7282" s="255"/>
    </row>
    <row r="7283" spans="1:6" ht="15" x14ac:dyDescent="0.25">
      <c r="A7283" s="253"/>
      <c r="B7283" s="254"/>
      <c r="C7283" s="10"/>
      <c r="D7283" s="255"/>
      <c r="F7283" s="255"/>
    </row>
    <row r="7284" spans="1:6" ht="15" x14ac:dyDescent="0.25">
      <c r="A7284" s="253"/>
      <c r="B7284" s="254"/>
      <c r="C7284" s="10"/>
      <c r="D7284" s="255"/>
      <c r="F7284" s="255"/>
    </row>
    <row r="7285" spans="1:6" ht="15" x14ac:dyDescent="0.25">
      <c r="A7285" s="253"/>
      <c r="B7285" s="254"/>
      <c r="C7285" s="10"/>
      <c r="D7285" s="255"/>
      <c r="F7285" s="255"/>
    </row>
    <row r="7286" spans="1:6" ht="15" x14ac:dyDescent="0.25">
      <c r="A7286" s="253"/>
      <c r="B7286" s="254"/>
      <c r="C7286" s="10"/>
      <c r="D7286" s="255"/>
      <c r="F7286" s="255"/>
    </row>
    <row r="7287" spans="1:6" ht="15" x14ac:dyDescent="0.25">
      <c r="A7287" s="253"/>
      <c r="B7287" s="254"/>
      <c r="C7287" s="10"/>
      <c r="D7287" s="255"/>
      <c r="F7287" s="255"/>
    </row>
    <row r="7288" spans="1:6" ht="15" x14ac:dyDescent="0.25">
      <c r="A7288" s="253"/>
      <c r="B7288" s="254"/>
      <c r="C7288" s="10"/>
      <c r="D7288" s="255"/>
      <c r="F7288" s="255"/>
    </row>
    <row r="7289" spans="1:6" ht="15" x14ac:dyDescent="0.25">
      <c r="A7289" s="253"/>
      <c r="B7289" s="254"/>
      <c r="C7289" s="10"/>
      <c r="D7289" s="255"/>
      <c r="F7289" s="255"/>
    </row>
    <row r="7290" spans="1:6" ht="15" x14ac:dyDescent="0.25">
      <c r="A7290" s="253"/>
      <c r="B7290" s="254"/>
      <c r="C7290" s="10"/>
      <c r="D7290" s="255"/>
      <c r="F7290" s="255"/>
    </row>
    <row r="7291" spans="1:6" ht="15" x14ac:dyDescent="0.25">
      <c r="A7291" s="253"/>
      <c r="B7291" s="254"/>
      <c r="C7291" s="10"/>
      <c r="D7291" s="255"/>
      <c r="F7291" s="255"/>
    </row>
    <row r="7292" spans="1:6" ht="15" x14ac:dyDescent="0.25">
      <c r="A7292" s="253"/>
      <c r="B7292" s="254"/>
      <c r="C7292" s="10"/>
      <c r="D7292" s="255"/>
      <c r="F7292" s="255"/>
    </row>
    <row r="7293" spans="1:6" ht="15" x14ac:dyDescent="0.25">
      <c r="A7293" s="253"/>
      <c r="B7293" s="254"/>
      <c r="C7293" s="10"/>
      <c r="D7293" s="255"/>
      <c r="F7293" s="255"/>
    </row>
    <row r="7294" spans="1:6" ht="15" x14ac:dyDescent="0.25">
      <c r="A7294" s="253"/>
      <c r="B7294" s="254"/>
      <c r="C7294" s="10"/>
      <c r="D7294" s="255"/>
      <c r="F7294" s="255"/>
    </row>
    <row r="7295" spans="1:6" ht="15" x14ac:dyDescent="0.25">
      <c r="A7295" s="253"/>
      <c r="B7295" s="254"/>
      <c r="C7295" s="10"/>
      <c r="D7295" s="255"/>
      <c r="F7295" s="255"/>
    </row>
    <row r="7296" spans="1:6" ht="15" x14ac:dyDescent="0.25">
      <c r="A7296" s="253"/>
      <c r="B7296" s="254"/>
      <c r="C7296" s="10"/>
      <c r="D7296" s="255"/>
      <c r="F7296" s="255"/>
    </row>
    <row r="7297" spans="1:6" ht="15" x14ac:dyDescent="0.25">
      <c r="A7297" s="253"/>
      <c r="B7297" s="254"/>
      <c r="C7297" s="10"/>
      <c r="D7297" s="255"/>
      <c r="F7297" s="255"/>
    </row>
    <row r="7298" spans="1:6" ht="15" x14ac:dyDescent="0.25">
      <c r="A7298" s="253"/>
      <c r="B7298" s="254"/>
      <c r="C7298" s="10"/>
      <c r="D7298" s="255"/>
      <c r="F7298" s="255"/>
    </row>
    <row r="7299" spans="1:6" ht="15" x14ac:dyDescent="0.25">
      <c r="A7299" s="253"/>
      <c r="B7299" s="254"/>
      <c r="C7299" s="10"/>
      <c r="D7299" s="255"/>
      <c r="F7299" s="255"/>
    </row>
    <row r="7300" spans="1:6" ht="15" x14ac:dyDescent="0.25">
      <c r="A7300" s="253"/>
      <c r="B7300" s="254"/>
      <c r="C7300" s="10"/>
      <c r="D7300" s="255"/>
      <c r="F7300" s="255"/>
    </row>
    <row r="7301" spans="1:6" ht="15" x14ac:dyDescent="0.25">
      <c r="A7301" s="253"/>
      <c r="B7301" s="254"/>
      <c r="C7301" s="10"/>
      <c r="D7301" s="255"/>
      <c r="F7301" s="255"/>
    </row>
    <row r="7302" spans="1:6" ht="15" x14ac:dyDescent="0.25">
      <c r="A7302" s="253"/>
      <c r="B7302" s="254"/>
      <c r="C7302" s="10"/>
      <c r="D7302" s="255"/>
      <c r="F7302" s="255"/>
    </row>
    <row r="7303" spans="1:6" ht="15" x14ac:dyDescent="0.25">
      <c r="A7303" s="253"/>
      <c r="B7303" s="254"/>
      <c r="C7303" s="10"/>
      <c r="D7303" s="255"/>
      <c r="F7303" s="255"/>
    </row>
    <row r="7304" spans="1:6" ht="15" x14ac:dyDescent="0.25">
      <c r="A7304" s="253"/>
      <c r="B7304" s="254"/>
      <c r="C7304" s="10"/>
      <c r="D7304" s="255"/>
      <c r="F7304" s="255"/>
    </row>
    <row r="7305" spans="1:6" ht="15" x14ac:dyDescent="0.25">
      <c r="A7305" s="253"/>
      <c r="B7305" s="254"/>
      <c r="C7305" s="10"/>
      <c r="D7305" s="255"/>
      <c r="F7305" s="255"/>
    </row>
    <row r="7306" spans="1:6" ht="15" x14ac:dyDescent="0.25">
      <c r="A7306" s="253"/>
      <c r="B7306" s="254"/>
      <c r="C7306" s="10"/>
      <c r="D7306" s="255"/>
      <c r="F7306" s="255"/>
    </row>
    <row r="7307" spans="1:6" ht="15" x14ac:dyDescent="0.25">
      <c r="A7307" s="253"/>
      <c r="B7307" s="254"/>
      <c r="C7307" s="10"/>
      <c r="D7307" s="255"/>
      <c r="F7307" s="255"/>
    </row>
    <row r="7308" spans="1:6" ht="15" x14ac:dyDescent="0.25">
      <c r="A7308" s="253"/>
      <c r="B7308" s="254"/>
      <c r="C7308" s="10"/>
      <c r="D7308" s="255"/>
      <c r="F7308" s="255"/>
    </row>
    <row r="7309" spans="1:6" ht="15" x14ac:dyDescent="0.25">
      <c r="A7309" s="253"/>
      <c r="B7309" s="254"/>
      <c r="C7309" s="10"/>
      <c r="D7309" s="255"/>
      <c r="F7309" s="255"/>
    </row>
    <row r="7310" spans="1:6" ht="15" x14ac:dyDescent="0.25">
      <c r="A7310" s="253"/>
      <c r="B7310" s="254"/>
      <c r="C7310" s="10"/>
      <c r="D7310" s="255"/>
      <c r="F7310" s="255"/>
    </row>
    <row r="7311" spans="1:6" ht="15" x14ac:dyDescent="0.25">
      <c r="A7311" s="253"/>
      <c r="B7311" s="254"/>
      <c r="C7311" s="10"/>
      <c r="D7311" s="255"/>
      <c r="F7311" s="255"/>
    </row>
    <row r="7312" spans="1:6" ht="15" x14ac:dyDescent="0.25">
      <c r="A7312" s="253"/>
      <c r="B7312" s="254"/>
      <c r="C7312" s="10"/>
      <c r="D7312" s="255"/>
      <c r="F7312" s="255"/>
    </row>
    <row r="7313" spans="1:6" ht="15" x14ac:dyDescent="0.25">
      <c r="A7313" s="253"/>
      <c r="B7313" s="254"/>
      <c r="C7313" s="10"/>
      <c r="D7313" s="255"/>
      <c r="F7313" s="255"/>
    </row>
    <row r="7314" spans="1:6" ht="15" x14ac:dyDescent="0.25">
      <c r="A7314" s="253"/>
      <c r="B7314" s="254"/>
      <c r="C7314" s="10"/>
      <c r="D7314" s="255"/>
      <c r="F7314" s="255"/>
    </row>
    <row r="7315" spans="1:6" ht="15" x14ac:dyDescent="0.25">
      <c r="A7315" s="253"/>
      <c r="B7315" s="254"/>
      <c r="C7315" s="10"/>
      <c r="D7315" s="255"/>
      <c r="F7315" s="255"/>
    </row>
    <row r="7316" spans="1:6" ht="15" x14ac:dyDescent="0.25">
      <c r="A7316" s="253"/>
      <c r="B7316" s="254"/>
      <c r="C7316" s="10"/>
      <c r="D7316" s="255"/>
      <c r="F7316" s="255"/>
    </row>
    <row r="7317" spans="1:6" ht="15" x14ac:dyDescent="0.25">
      <c r="A7317" s="253"/>
      <c r="B7317" s="254"/>
      <c r="C7317" s="10"/>
      <c r="D7317" s="255"/>
      <c r="F7317" s="255"/>
    </row>
    <row r="7318" spans="1:6" ht="15" x14ac:dyDescent="0.25">
      <c r="A7318" s="253"/>
      <c r="B7318" s="254"/>
      <c r="C7318" s="10"/>
      <c r="D7318" s="255"/>
      <c r="F7318" s="255"/>
    </row>
    <row r="7319" spans="1:6" ht="15" x14ac:dyDescent="0.25">
      <c r="A7319" s="253"/>
      <c r="B7319" s="254"/>
      <c r="C7319" s="10"/>
      <c r="D7319" s="255"/>
      <c r="F7319" s="255"/>
    </row>
    <row r="7320" spans="1:6" ht="15" x14ac:dyDescent="0.25">
      <c r="A7320" s="253"/>
      <c r="B7320" s="254"/>
      <c r="C7320" s="10"/>
      <c r="D7320" s="255"/>
      <c r="F7320" s="255"/>
    </row>
    <row r="7321" spans="1:6" ht="15" x14ac:dyDescent="0.25">
      <c r="A7321" s="253"/>
      <c r="B7321" s="254"/>
      <c r="C7321" s="10"/>
      <c r="D7321" s="255"/>
      <c r="F7321" s="255"/>
    </row>
    <row r="7322" spans="1:6" ht="15" x14ac:dyDescent="0.25">
      <c r="A7322" s="253"/>
      <c r="B7322" s="254"/>
      <c r="C7322" s="10"/>
      <c r="D7322" s="255"/>
      <c r="F7322" s="255"/>
    </row>
    <row r="7323" spans="1:6" ht="15" x14ac:dyDescent="0.25">
      <c r="A7323" s="253"/>
      <c r="B7323" s="254"/>
      <c r="C7323" s="10"/>
      <c r="D7323" s="255"/>
      <c r="F7323" s="255"/>
    </row>
    <row r="7324" spans="1:6" ht="15" x14ac:dyDescent="0.25">
      <c r="A7324" s="253"/>
      <c r="B7324" s="254"/>
      <c r="C7324" s="10"/>
      <c r="D7324" s="255"/>
      <c r="F7324" s="255"/>
    </row>
    <row r="7325" spans="1:6" ht="15" x14ac:dyDescent="0.25">
      <c r="A7325" s="253"/>
      <c r="B7325" s="254"/>
      <c r="C7325" s="10"/>
      <c r="D7325" s="255"/>
      <c r="F7325" s="255"/>
    </row>
    <row r="7326" spans="1:6" ht="15" x14ac:dyDescent="0.25">
      <c r="A7326" s="253"/>
      <c r="B7326" s="254"/>
      <c r="C7326" s="10"/>
      <c r="D7326" s="255"/>
      <c r="F7326" s="255"/>
    </row>
    <row r="7327" spans="1:6" ht="15" x14ac:dyDescent="0.25">
      <c r="A7327" s="253"/>
      <c r="B7327" s="254"/>
      <c r="C7327" s="10"/>
      <c r="D7327" s="255"/>
      <c r="F7327" s="255"/>
    </row>
    <row r="7328" spans="1:6" ht="15" x14ac:dyDescent="0.25">
      <c r="A7328" s="253"/>
      <c r="B7328" s="254"/>
      <c r="C7328" s="10"/>
      <c r="D7328" s="255"/>
      <c r="F7328" s="255"/>
    </row>
    <row r="7329" spans="1:6" ht="15" x14ac:dyDescent="0.25">
      <c r="A7329" s="253"/>
      <c r="B7329" s="254"/>
      <c r="C7329" s="10"/>
      <c r="D7329" s="255"/>
      <c r="F7329" s="255"/>
    </row>
    <row r="7330" spans="1:6" ht="15" x14ac:dyDescent="0.25">
      <c r="A7330" s="253"/>
      <c r="B7330" s="254"/>
      <c r="C7330" s="10"/>
      <c r="D7330" s="255"/>
      <c r="F7330" s="255"/>
    </row>
    <row r="7331" spans="1:6" ht="15" x14ac:dyDescent="0.25">
      <c r="A7331" s="253"/>
      <c r="B7331" s="254"/>
      <c r="C7331" s="10"/>
      <c r="D7331" s="255"/>
      <c r="F7331" s="255"/>
    </row>
    <row r="7332" spans="1:6" ht="15" x14ac:dyDescent="0.25">
      <c r="A7332" s="253"/>
      <c r="B7332" s="254"/>
      <c r="C7332" s="10"/>
      <c r="D7332" s="255"/>
      <c r="F7332" s="255"/>
    </row>
    <row r="7333" spans="1:6" ht="15" x14ac:dyDescent="0.25">
      <c r="A7333" s="253"/>
      <c r="B7333" s="254"/>
      <c r="C7333" s="10"/>
      <c r="D7333" s="255"/>
      <c r="F7333" s="255"/>
    </row>
    <row r="7334" spans="1:6" ht="15" x14ac:dyDescent="0.25">
      <c r="A7334" s="253"/>
      <c r="B7334" s="254"/>
      <c r="C7334" s="10"/>
      <c r="D7334" s="255"/>
      <c r="F7334" s="255"/>
    </row>
    <row r="7335" spans="1:6" ht="15" x14ac:dyDescent="0.25">
      <c r="A7335" s="253"/>
      <c r="B7335" s="254"/>
      <c r="C7335" s="10"/>
      <c r="D7335" s="255"/>
      <c r="F7335" s="255"/>
    </row>
    <row r="7336" spans="1:6" ht="15" x14ac:dyDescent="0.25">
      <c r="A7336" s="253"/>
      <c r="B7336" s="254"/>
      <c r="C7336" s="10"/>
      <c r="D7336" s="255"/>
      <c r="F7336" s="255"/>
    </row>
    <row r="7339" spans="1:6" ht="15" x14ac:dyDescent="0.2">
      <c r="A7339" s="231">
        <v>104658</v>
      </c>
      <c r="B7339" s="457" t="s">
        <v>14619</v>
      </c>
      <c r="C7339" s="231" t="s">
        <v>6637</v>
      </c>
      <c r="F7339" s="232">
        <v>200.09</v>
      </c>
    </row>
    <row r="7340" spans="1:6" ht="15" x14ac:dyDescent="0.2">
      <c r="A7340" s="231">
        <v>105002</v>
      </c>
      <c r="B7340" s="457" t="s">
        <v>14620</v>
      </c>
      <c r="C7340" s="231" t="s">
        <v>6635</v>
      </c>
      <c r="F7340" s="232">
        <v>794.23</v>
      </c>
    </row>
    <row r="7341" spans="1:6" ht="15" x14ac:dyDescent="0.2">
      <c r="A7341" s="231">
        <v>105004</v>
      </c>
      <c r="B7341" s="457" t="s">
        <v>14621</v>
      </c>
      <c r="C7341" s="231" t="s">
        <v>6637</v>
      </c>
      <c r="F7341" s="232">
        <v>134.63</v>
      </c>
    </row>
    <row r="7342" spans="1:6" ht="15" x14ac:dyDescent="0.2">
      <c r="A7342" s="231">
        <v>105003</v>
      </c>
      <c r="B7342" s="457" t="s">
        <v>14622</v>
      </c>
      <c r="C7342" s="231" t="s">
        <v>6635</v>
      </c>
      <c r="F7342" s="232">
        <v>1340.01</v>
      </c>
    </row>
    <row r="7343" spans="1:6" ht="15" x14ac:dyDescent="0.2">
      <c r="A7343" s="231">
        <v>105005</v>
      </c>
      <c r="B7343" s="457" t="s">
        <v>14623</v>
      </c>
      <c r="C7343" s="231" t="s">
        <v>6637</v>
      </c>
      <c r="F7343" s="232">
        <v>235.69</v>
      </c>
    </row>
    <row r="7344" spans="1:6" ht="15" x14ac:dyDescent="0.2">
      <c r="A7344" s="231">
        <v>105006</v>
      </c>
      <c r="B7344" s="457" t="s">
        <v>14624</v>
      </c>
      <c r="C7344" s="231" t="s">
        <v>6635</v>
      </c>
      <c r="F7344" s="232">
        <v>0</v>
      </c>
    </row>
    <row r="7345" spans="1:6" ht="15" x14ac:dyDescent="0.2">
      <c r="A7345" s="231">
        <v>104999</v>
      </c>
      <c r="B7345" s="457" t="s">
        <v>14625</v>
      </c>
      <c r="C7345" s="231" t="s">
        <v>6635</v>
      </c>
      <c r="F7345" s="232">
        <v>0</v>
      </c>
    </row>
    <row r="7346" spans="1:6" ht="15" x14ac:dyDescent="0.2">
      <c r="A7346" s="231">
        <v>105000</v>
      </c>
      <c r="B7346" s="457" t="s">
        <v>14626</v>
      </c>
      <c r="C7346" s="231" t="s">
        <v>6640</v>
      </c>
      <c r="F7346" s="232">
        <v>1303.01</v>
      </c>
    </row>
    <row r="7347" spans="1:6" ht="15" x14ac:dyDescent="0.2">
      <c r="A7347" s="231">
        <v>105001</v>
      </c>
      <c r="B7347" s="457" t="s">
        <v>14627</v>
      </c>
      <c r="C7347" s="231" t="s">
        <v>6640</v>
      </c>
      <c r="F7347" s="232">
        <v>1335.33</v>
      </c>
    </row>
    <row r="7348" spans="1:6" ht="15" x14ac:dyDescent="0.2">
      <c r="A7348" s="231">
        <v>89306</v>
      </c>
      <c r="B7348" s="457" t="s">
        <v>14628</v>
      </c>
      <c r="C7348" s="231" t="s">
        <v>6637</v>
      </c>
      <c r="F7348" s="232">
        <v>108.75</v>
      </c>
    </row>
    <row r="7349" spans="1:6" ht="15" x14ac:dyDescent="0.2">
      <c r="A7349" s="231">
        <v>89307</v>
      </c>
      <c r="B7349" s="457" t="s">
        <v>14629</v>
      </c>
      <c r="C7349" s="231" t="s">
        <v>6637</v>
      </c>
      <c r="F7349" s="232">
        <v>111.77</v>
      </c>
    </row>
    <row r="7350" spans="1:6" ht="15" x14ac:dyDescent="0.2">
      <c r="A7350" s="231">
        <v>89290</v>
      </c>
      <c r="B7350" s="457" t="s">
        <v>14630</v>
      </c>
      <c r="C7350" s="231" t="s">
        <v>6637</v>
      </c>
      <c r="F7350" s="232">
        <v>89.27</v>
      </c>
    </row>
    <row r="7351" spans="1:6" ht="15" x14ac:dyDescent="0.2">
      <c r="A7351" s="231">
        <v>89291</v>
      </c>
      <c r="B7351" s="457" t="s">
        <v>14631</v>
      </c>
      <c r="C7351" s="231" t="s">
        <v>6637</v>
      </c>
      <c r="F7351" s="232">
        <v>91.51</v>
      </c>
    </row>
    <row r="7352" spans="1:6" ht="15" x14ac:dyDescent="0.2">
      <c r="A7352" s="231">
        <v>89298</v>
      </c>
      <c r="B7352" s="457" t="s">
        <v>14632</v>
      </c>
      <c r="C7352" s="231" t="s">
        <v>6637</v>
      </c>
      <c r="F7352" s="232">
        <v>93.02</v>
      </c>
    </row>
    <row r="7353" spans="1:6" ht="15" x14ac:dyDescent="0.2">
      <c r="A7353" s="231">
        <v>89299</v>
      </c>
      <c r="B7353" s="457" t="s">
        <v>14633</v>
      </c>
      <c r="C7353" s="231" t="s">
        <v>6637</v>
      </c>
      <c r="F7353" s="232">
        <v>95.72</v>
      </c>
    </row>
    <row r="7354" spans="1:6" ht="15" x14ac:dyDescent="0.2">
      <c r="A7354" s="231">
        <v>89282</v>
      </c>
      <c r="B7354" s="457" t="s">
        <v>14634</v>
      </c>
      <c r="C7354" s="231" t="s">
        <v>6637</v>
      </c>
      <c r="F7354" s="232">
        <v>79.39</v>
      </c>
    </row>
    <row r="7355" spans="1:6" ht="15" x14ac:dyDescent="0.2">
      <c r="A7355" s="231">
        <v>89283</v>
      </c>
      <c r="B7355" s="457" t="s">
        <v>14635</v>
      </c>
      <c r="C7355" s="231" t="s">
        <v>6637</v>
      </c>
      <c r="F7355" s="232">
        <v>81.41</v>
      </c>
    </row>
    <row r="7356" spans="1:6" ht="15" x14ac:dyDescent="0.2">
      <c r="A7356" s="231">
        <v>89480</v>
      </c>
      <c r="B7356" s="457" t="s">
        <v>14636</v>
      </c>
      <c r="C7356" s="231" t="s">
        <v>6637</v>
      </c>
      <c r="F7356" s="232">
        <v>180.73</v>
      </c>
    </row>
    <row r="7357" spans="1:6" ht="15" x14ac:dyDescent="0.2">
      <c r="A7357" s="231">
        <v>89464</v>
      </c>
      <c r="B7357" s="457" t="s">
        <v>14637</v>
      </c>
      <c r="C7357" s="231" t="s">
        <v>6637</v>
      </c>
      <c r="F7357" s="232">
        <v>156.34</v>
      </c>
    </row>
    <row r="7358" spans="1:6" ht="15" x14ac:dyDescent="0.2">
      <c r="A7358" s="231">
        <v>89478</v>
      </c>
      <c r="B7358" s="457" t="s">
        <v>14638</v>
      </c>
      <c r="C7358" s="231" t="s">
        <v>6637</v>
      </c>
      <c r="F7358" s="232">
        <v>156.13</v>
      </c>
    </row>
    <row r="7359" spans="1:6" ht="15" x14ac:dyDescent="0.2">
      <c r="A7359" s="231">
        <v>89462</v>
      </c>
      <c r="B7359" s="457" t="s">
        <v>14639</v>
      </c>
      <c r="C7359" s="231" t="s">
        <v>6637</v>
      </c>
      <c r="F7359" s="232">
        <v>133.02000000000001</v>
      </c>
    </row>
    <row r="7360" spans="1:6" ht="15" x14ac:dyDescent="0.2">
      <c r="A7360" s="231">
        <v>104444</v>
      </c>
      <c r="B7360" s="457" t="s">
        <v>14640</v>
      </c>
      <c r="C7360" s="231" t="s">
        <v>6637</v>
      </c>
      <c r="F7360" s="232">
        <v>0</v>
      </c>
    </row>
    <row r="7361" spans="1:6" ht="15" x14ac:dyDescent="0.2">
      <c r="A7361" s="231">
        <v>104442</v>
      </c>
      <c r="B7361" s="457" t="s">
        <v>14641</v>
      </c>
      <c r="C7361" s="231" t="s">
        <v>6637</v>
      </c>
      <c r="F7361" s="232">
        <v>0</v>
      </c>
    </row>
    <row r="7362" spans="1:6" ht="15" x14ac:dyDescent="0.2">
      <c r="A7362" s="231">
        <v>89472</v>
      </c>
      <c r="B7362" s="457" t="s">
        <v>14642</v>
      </c>
      <c r="C7362" s="231" t="s">
        <v>6637</v>
      </c>
      <c r="F7362" s="232">
        <v>136.31</v>
      </c>
    </row>
    <row r="7363" spans="1:6" ht="15" x14ac:dyDescent="0.2">
      <c r="A7363" s="231">
        <v>89455</v>
      </c>
      <c r="B7363" s="457" t="s">
        <v>14643</v>
      </c>
      <c r="C7363" s="231" t="s">
        <v>6637</v>
      </c>
      <c r="F7363" s="232">
        <v>121.18</v>
      </c>
    </row>
    <row r="7364" spans="1:6" ht="15" x14ac:dyDescent="0.2">
      <c r="A7364" s="231">
        <v>89470</v>
      </c>
      <c r="B7364" s="457" t="s">
        <v>14644</v>
      </c>
      <c r="C7364" s="231" t="s">
        <v>6637</v>
      </c>
      <c r="F7364" s="232">
        <v>113.97</v>
      </c>
    </row>
    <row r="7365" spans="1:6" ht="15" x14ac:dyDescent="0.2">
      <c r="A7365" s="231">
        <v>89453</v>
      </c>
      <c r="B7365" s="457" t="s">
        <v>14645</v>
      </c>
      <c r="C7365" s="231" t="s">
        <v>6637</v>
      </c>
      <c r="F7365" s="232">
        <v>100.12</v>
      </c>
    </row>
    <row r="7366" spans="1:6" ht="15" x14ac:dyDescent="0.2">
      <c r="A7366" s="231">
        <v>104443</v>
      </c>
      <c r="B7366" s="457" t="s">
        <v>14646</v>
      </c>
      <c r="C7366" s="231" t="s">
        <v>6637</v>
      </c>
      <c r="F7366" s="232">
        <v>0</v>
      </c>
    </row>
    <row r="7367" spans="1:6" ht="15" x14ac:dyDescent="0.2">
      <c r="A7367" s="231">
        <v>104441</v>
      </c>
      <c r="B7367" s="457" t="s">
        <v>14647</v>
      </c>
      <c r="C7367" s="231" t="s">
        <v>6637</v>
      </c>
      <c r="F7367" s="232">
        <v>0</v>
      </c>
    </row>
    <row r="7368" spans="1:6" ht="15" x14ac:dyDescent="0.2">
      <c r="A7368" s="231">
        <v>103354</v>
      </c>
      <c r="B7368" s="457" t="s">
        <v>14648</v>
      </c>
      <c r="C7368" s="231" t="s">
        <v>6637</v>
      </c>
      <c r="F7368" s="232">
        <v>101.97</v>
      </c>
    </row>
    <row r="7369" spans="1:6" ht="15" x14ac:dyDescent="0.2">
      <c r="A7369" s="231">
        <v>103355</v>
      </c>
      <c r="B7369" s="457" t="s">
        <v>14649</v>
      </c>
      <c r="C7369" s="231" t="s">
        <v>6637</v>
      </c>
      <c r="F7369" s="232">
        <v>103.74</v>
      </c>
    </row>
    <row r="7370" spans="1:6" ht="15" x14ac:dyDescent="0.2">
      <c r="A7370" s="231">
        <v>103330</v>
      </c>
      <c r="B7370" s="457" t="s">
        <v>14650</v>
      </c>
      <c r="C7370" s="231" t="s">
        <v>6637</v>
      </c>
      <c r="F7370" s="232">
        <v>94</v>
      </c>
    </row>
    <row r="7371" spans="1:6" ht="15" x14ac:dyDescent="0.2">
      <c r="A7371" s="231">
        <v>103331</v>
      </c>
      <c r="B7371" s="457" t="s">
        <v>14651</v>
      </c>
      <c r="C7371" s="231" t="s">
        <v>6637</v>
      </c>
      <c r="F7371" s="232">
        <v>95.67</v>
      </c>
    </row>
    <row r="7372" spans="1:6" ht="15" x14ac:dyDescent="0.2">
      <c r="A7372" s="231">
        <v>103358</v>
      </c>
      <c r="B7372" s="457" t="s">
        <v>14652</v>
      </c>
      <c r="C7372" s="231" t="s">
        <v>6637</v>
      </c>
      <c r="F7372" s="232">
        <v>79.16</v>
      </c>
    </row>
    <row r="7373" spans="1:6" ht="15" x14ac:dyDescent="0.2">
      <c r="A7373" s="231">
        <v>103359</v>
      </c>
      <c r="B7373" s="457" t="s">
        <v>14653</v>
      </c>
      <c r="C7373" s="231" t="s">
        <v>6637</v>
      </c>
      <c r="F7373" s="232">
        <v>80.58</v>
      </c>
    </row>
    <row r="7374" spans="1:6" ht="15" x14ac:dyDescent="0.2">
      <c r="A7374" s="231">
        <v>103366</v>
      </c>
      <c r="B7374" s="457" t="s">
        <v>14654</v>
      </c>
      <c r="C7374" s="231" t="s">
        <v>6637</v>
      </c>
      <c r="F7374" s="232">
        <v>68.56</v>
      </c>
    </row>
    <row r="7375" spans="1:6" ht="15" x14ac:dyDescent="0.2">
      <c r="A7375" s="231">
        <v>103367</v>
      </c>
      <c r="B7375" s="457" t="s">
        <v>14655</v>
      </c>
      <c r="C7375" s="231" t="s">
        <v>6637</v>
      </c>
      <c r="F7375" s="232">
        <v>69.84</v>
      </c>
    </row>
    <row r="7376" spans="1:6" ht="15" x14ac:dyDescent="0.2">
      <c r="A7376" s="231">
        <v>103360</v>
      </c>
      <c r="B7376" s="457" t="s">
        <v>14656</v>
      </c>
      <c r="C7376" s="231" t="s">
        <v>6637</v>
      </c>
      <c r="F7376" s="232">
        <v>92.59</v>
      </c>
    </row>
    <row r="7377" spans="1:6" ht="15" x14ac:dyDescent="0.2">
      <c r="A7377" s="231">
        <v>103361</v>
      </c>
      <c r="B7377" s="457" t="s">
        <v>14657</v>
      </c>
      <c r="C7377" s="231" t="s">
        <v>6637</v>
      </c>
      <c r="F7377" s="232">
        <v>94.38</v>
      </c>
    </row>
    <row r="7378" spans="1:6" ht="15" x14ac:dyDescent="0.2">
      <c r="A7378" s="231">
        <v>103368</v>
      </c>
      <c r="B7378" s="457" t="s">
        <v>14658</v>
      </c>
      <c r="C7378" s="231" t="s">
        <v>6637</v>
      </c>
      <c r="F7378" s="232">
        <v>77.83</v>
      </c>
    </row>
    <row r="7379" spans="1:6" ht="15" x14ac:dyDescent="0.2">
      <c r="A7379" s="231">
        <v>103369</v>
      </c>
      <c r="B7379" s="457" t="s">
        <v>14659</v>
      </c>
      <c r="C7379" s="231" t="s">
        <v>6637</v>
      </c>
      <c r="F7379" s="232">
        <v>79.45</v>
      </c>
    </row>
    <row r="7380" spans="1:6" ht="15" x14ac:dyDescent="0.2">
      <c r="A7380" s="231">
        <v>103334</v>
      </c>
      <c r="B7380" s="457" t="s">
        <v>14660</v>
      </c>
      <c r="C7380" s="231" t="s">
        <v>6637</v>
      </c>
      <c r="F7380" s="232">
        <v>166.18</v>
      </c>
    </row>
    <row r="7381" spans="1:6" ht="15" x14ac:dyDescent="0.2">
      <c r="A7381" s="231">
        <v>103335</v>
      </c>
      <c r="B7381" s="457" t="s">
        <v>14661</v>
      </c>
      <c r="C7381" s="231" t="s">
        <v>6637</v>
      </c>
      <c r="F7381" s="232">
        <v>169.3</v>
      </c>
    </row>
    <row r="7382" spans="1:6" ht="15" x14ac:dyDescent="0.2">
      <c r="A7382" s="231">
        <v>103362</v>
      </c>
      <c r="B7382" s="457" t="s">
        <v>14662</v>
      </c>
      <c r="C7382" s="231" t="s">
        <v>6637</v>
      </c>
      <c r="F7382" s="232">
        <v>111.84</v>
      </c>
    </row>
    <row r="7383" spans="1:6" ht="15" x14ac:dyDescent="0.2">
      <c r="A7383" s="231">
        <v>103363</v>
      </c>
      <c r="B7383" s="457" t="s">
        <v>14663</v>
      </c>
      <c r="C7383" s="231" t="s">
        <v>6637</v>
      </c>
      <c r="F7383" s="232">
        <v>113.85</v>
      </c>
    </row>
    <row r="7384" spans="1:6" ht="15" x14ac:dyDescent="0.2">
      <c r="A7384" s="231">
        <v>103370</v>
      </c>
      <c r="B7384" s="457" t="s">
        <v>14664</v>
      </c>
      <c r="C7384" s="231" t="s">
        <v>6637</v>
      </c>
      <c r="F7384" s="232">
        <v>97.79</v>
      </c>
    </row>
    <row r="7385" spans="1:6" ht="15" x14ac:dyDescent="0.2">
      <c r="A7385" s="231">
        <v>103371</v>
      </c>
      <c r="B7385" s="457" t="s">
        <v>14665</v>
      </c>
      <c r="C7385" s="231" t="s">
        <v>6637</v>
      </c>
      <c r="F7385" s="232">
        <v>99.61</v>
      </c>
    </row>
    <row r="7386" spans="1:6" ht="15" x14ac:dyDescent="0.2">
      <c r="A7386" s="231">
        <v>103332</v>
      </c>
      <c r="B7386" s="457" t="s">
        <v>14666</v>
      </c>
      <c r="C7386" s="231" t="s">
        <v>6637</v>
      </c>
      <c r="F7386" s="232">
        <v>140.72</v>
      </c>
    </row>
    <row r="7387" spans="1:6" ht="15" x14ac:dyDescent="0.2">
      <c r="A7387" s="231">
        <v>103333</v>
      </c>
      <c r="B7387" s="457" t="s">
        <v>14667</v>
      </c>
      <c r="C7387" s="231" t="s">
        <v>6637</v>
      </c>
      <c r="F7387" s="232">
        <v>142.51</v>
      </c>
    </row>
    <row r="7388" spans="1:6" ht="15" x14ac:dyDescent="0.2">
      <c r="A7388" s="231">
        <v>103352</v>
      </c>
      <c r="B7388" s="457" t="s">
        <v>14668</v>
      </c>
      <c r="C7388" s="231" t="s">
        <v>6637</v>
      </c>
      <c r="F7388" s="232">
        <v>120.1</v>
      </c>
    </row>
    <row r="7389" spans="1:6" ht="15" x14ac:dyDescent="0.2">
      <c r="A7389" s="231">
        <v>103353</v>
      </c>
      <c r="B7389" s="457" t="s">
        <v>14669</v>
      </c>
      <c r="C7389" s="231" t="s">
        <v>6637</v>
      </c>
      <c r="F7389" s="232">
        <v>121.75</v>
      </c>
    </row>
    <row r="7390" spans="1:6" ht="15" x14ac:dyDescent="0.2">
      <c r="A7390" s="231">
        <v>103328</v>
      </c>
      <c r="B7390" s="457" t="s">
        <v>14670</v>
      </c>
      <c r="C7390" s="231" t="s">
        <v>6637</v>
      </c>
      <c r="F7390" s="232">
        <v>109.65</v>
      </c>
    </row>
    <row r="7391" spans="1:6" ht="15" x14ac:dyDescent="0.2">
      <c r="A7391" s="231">
        <v>103329</v>
      </c>
      <c r="B7391" s="457" t="s">
        <v>14671</v>
      </c>
      <c r="C7391" s="231" t="s">
        <v>6637</v>
      </c>
      <c r="F7391" s="232">
        <v>111.2</v>
      </c>
    </row>
    <row r="7392" spans="1:6" ht="15" x14ac:dyDescent="0.2">
      <c r="A7392" s="231">
        <v>103356</v>
      </c>
      <c r="B7392" s="457" t="s">
        <v>14672</v>
      </c>
      <c r="C7392" s="231" t="s">
        <v>6637</v>
      </c>
      <c r="F7392" s="232">
        <v>68.94</v>
      </c>
    </row>
    <row r="7393" spans="1:6" ht="15" x14ac:dyDescent="0.2">
      <c r="A7393" s="231">
        <v>103357</v>
      </c>
      <c r="B7393" s="457" t="s">
        <v>14673</v>
      </c>
      <c r="C7393" s="231" t="s">
        <v>6637</v>
      </c>
      <c r="F7393" s="232">
        <v>70.25</v>
      </c>
    </row>
    <row r="7394" spans="1:6" ht="15" x14ac:dyDescent="0.2">
      <c r="A7394" s="231">
        <v>103364</v>
      </c>
      <c r="B7394" s="457" t="s">
        <v>14674</v>
      </c>
      <c r="C7394" s="231" t="s">
        <v>6637</v>
      </c>
      <c r="F7394" s="232">
        <v>57.13</v>
      </c>
    </row>
    <row r="7395" spans="1:6" ht="15" x14ac:dyDescent="0.2">
      <c r="A7395" s="231">
        <v>103365</v>
      </c>
      <c r="B7395" s="457" t="s">
        <v>14675</v>
      </c>
      <c r="C7395" s="231" t="s">
        <v>6637</v>
      </c>
      <c r="F7395" s="232">
        <v>58.1</v>
      </c>
    </row>
    <row r="7396" spans="1:6" ht="15" x14ac:dyDescent="0.2">
      <c r="A7396" s="231">
        <v>103350</v>
      </c>
      <c r="B7396" s="457" t="s">
        <v>14676</v>
      </c>
      <c r="C7396" s="231" t="s">
        <v>6637</v>
      </c>
      <c r="F7396" s="232">
        <v>203.76</v>
      </c>
    </row>
    <row r="7397" spans="1:6" ht="15" x14ac:dyDescent="0.2">
      <c r="A7397" s="231">
        <v>103351</v>
      </c>
      <c r="B7397" s="457" t="s">
        <v>14677</v>
      </c>
      <c r="C7397" s="231" t="s">
        <v>6637</v>
      </c>
      <c r="F7397" s="232">
        <v>206.04</v>
      </c>
    </row>
    <row r="7398" spans="1:6" ht="15" x14ac:dyDescent="0.2">
      <c r="A7398" s="231">
        <v>103344</v>
      </c>
      <c r="B7398" s="457" t="s">
        <v>14678</v>
      </c>
      <c r="C7398" s="231" t="s">
        <v>6637</v>
      </c>
      <c r="F7398" s="232">
        <v>92.45</v>
      </c>
    </row>
    <row r="7399" spans="1:6" ht="15" x14ac:dyDescent="0.2">
      <c r="A7399" s="231">
        <v>103345</v>
      </c>
      <c r="B7399" s="457" t="s">
        <v>14679</v>
      </c>
      <c r="C7399" s="231" t="s">
        <v>6637</v>
      </c>
      <c r="F7399" s="232">
        <v>94.53</v>
      </c>
    </row>
    <row r="7400" spans="1:6" ht="15" x14ac:dyDescent="0.2">
      <c r="A7400" s="231">
        <v>103348</v>
      </c>
      <c r="B7400" s="457" t="s">
        <v>14680</v>
      </c>
      <c r="C7400" s="231" t="s">
        <v>6637</v>
      </c>
      <c r="F7400" s="232">
        <v>77.42</v>
      </c>
    </row>
    <row r="7401" spans="1:6" ht="15" x14ac:dyDescent="0.2">
      <c r="A7401" s="231">
        <v>103349</v>
      </c>
      <c r="B7401" s="457" t="s">
        <v>14681</v>
      </c>
      <c r="C7401" s="231" t="s">
        <v>6637</v>
      </c>
      <c r="F7401" s="232">
        <v>79.319999999999993</v>
      </c>
    </row>
    <row r="7402" spans="1:6" ht="15" x14ac:dyDescent="0.2">
      <c r="A7402" s="231">
        <v>103346</v>
      </c>
      <c r="B7402" s="457" t="s">
        <v>14682</v>
      </c>
      <c r="C7402" s="231" t="s">
        <v>6637</v>
      </c>
      <c r="F7402" s="232">
        <v>103.09</v>
      </c>
    </row>
    <row r="7403" spans="1:6" ht="15" x14ac:dyDescent="0.2">
      <c r="A7403" s="231">
        <v>103347</v>
      </c>
      <c r="B7403" s="457" t="s">
        <v>14683</v>
      </c>
      <c r="C7403" s="231" t="s">
        <v>6637</v>
      </c>
      <c r="F7403" s="232">
        <v>105.3</v>
      </c>
    </row>
    <row r="7404" spans="1:6" ht="15" x14ac:dyDescent="0.2">
      <c r="A7404" s="231">
        <v>103324</v>
      </c>
      <c r="B7404" s="457" t="s">
        <v>14684</v>
      </c>
      <c r="C7404" s="231" t="s">
        <v>6637</v>
      </c>
      <c r="F7404" s="232">
        <v>87.88</v>
      </c>
    </row>
    <row r="7405" spans="1:6" ht="15" x14ac:dyDescent="0.2">
      <c r="A7405" s="231">
        <v>103325</v>
      </c>
      <c r="B7405" s="457" t="s">
        <v>14685</v>
      </c>
      <c r="C7405" s="231" t="s">
        <v>6637</v>
      </c>
      <c r="F7405" s="232">
        <v>89.89</v>
      </c>
    </row>
    <row r="7406" spans="1:6" ht="15" x14ac:dyDescent="0.2">
      <c r="A7406" s="231">
        <v>103326</v>
      </c>
      <c r="B7406" s="457" t="s">
        <v>14686</v>
      </c>
      <c r="C7406" s="231" t="s">
        <v>6637</v>
      </c>
      <c r="F7406" s="232">
        <v>103.35</v>
      </c>
    </row>
    <row r="7407" spans="1:6" ht="15" x14ac:dyDescent="0.2">
      <c r="A7407" s="231">
        <v>103327</v>
      </c>
      <c r="B7407" s="457" t="s">
        <v>14687</v>
      </c>
      <c r="C7407" s="231" t="s">
        <v>6637</v>
      </c>
      <c r="F7407" s="232">
        <v>105.71</v>
      </c>
    </row>
    <row r="7408" spans="1:6" ht="15" x14ac:dyDescent="0.2">
      <c r="A7408" s="231">
        <v>103322</v>
      </c>
      <c r="B7408" s="457" t="s">
        <v>14688</v>
      </c>
      <c r="C7408" s="231" t="s">
        <v>6637</v>
      </c>
      <c r="F7408" s="232">
        <v>65.459999999999994</v>
      </c>
    </row>
    <row r="7409" spans="1:6" ht="15" x14ac:dyDescent="0.2">
      <c r="A7409" s="231">
        <v>103323</v>
      </c>
      <c r="B7409" s="457" t="s">
        <v>14689</v>
      </c>
      <c r="C7409" s="231" t="s">
        <v>6637</v>
      </c>
      <c r="F7409" s="232">
        <v>67.23</v>
      </c>
    </row>
    <row r="7410" spans="1:6" ht="15" x14ac:dyDescent="0.2">
      <c r="A7410" s="231">
        <v>103338</v>
      </c>
      <c r="B7410" s="457" t="s">
        <v>14690</v>
      </c>
      <c r="C7410" s="231" t="s">
        <v>6637</v>
      </c>
      <c r="F7410" s="232">
        <v>131.03</v>
      </c>
    </row>
    <row r="7411" spans="1:6" ht="15" x14ac:dyDescent="0.2">
      <c r="A7411" s="231">
        <v>103339</v>
      </c>
      <c r="B7411" s="457" t="s">
        <v>14691</v>
      </c>
      <c r="C7411" s="231" t="s">
        <v>6637</v>
      </c>
      <c r="F7411" s="232">
        <v>132.77000000000001</v>
      </c>
    </row>
    <row r="7412" spans="1:6" ht="15" x14ac:dyDescent="0.2">
      <c r="A7412" s="231">
        <v>103340</v>
      </c>
      <c r="B7412" s="457" t="s">
        <v>14692</v>
      </c>
      <c r="C7412" s="231" t="s">
        <v>6637</v>
      </c>
      <c r="F7412" s="232">
        <v>157.91999999999999</v>
      </c>
    </row>
    <row r="7413" spans="1:6" ht="15" x14ac:dyDescent="0.2">
      <c r="A7413" s="231">
        <v>103341</v>
      </c>
      <c r="B7413" s="457" t="s">
        <v>14693</v>
      </c>
      <c r="C7413" s="231" t="s">
        <v>6637</v>
      </c>
      <c r="F7413" s="232">
        <v>160.1</v>
      </c>
    </row>
    <row r="7414" spans="1:6" ht="15" x14ac:dyDescent="0.2">
      <c r="A7414" s="231">
        <v>103336</v>
      </c>
      <c r="B7414" s="457" t="s">
        <v>14694</v>
      </c>
      <c r="C7414" s="231" t="s">
        <v>6637</v>
      </c>
      <c r="F7414" s="232">
        <v>99.47</v>
      </c>
    </row>
    <row r="7415" spans="1:6" ht="15" x14ac:dyDescent="0.2">
      <c r="A7415" s="231">
        <v>103337</v>
      </c>
      <c r="B7415" s="457" t="s">
        <v>14695</v>
      </c>
      <c r="C7415" s="231" t="s">
        <v>6637</v>
      </c>
      <c r="F7415" s="232">
        <v>100.96</v>
      </c>
    </row>
    <row r="7416" spans="1:6" ht="15" x14ac:dyDescent="0.2">
      <c r="A7416" s="231">
        <v>103342</v>
      </c>
      <c r="B7416" s="457" t="s">
        <v>14696</v>
      </c>
      <c r="C7416" s="231" t="s">
        <v>6637</v>
      </c>
      <c r="F7416" s="232">
        <v>133.46</v>
      </c>
    </row>
    <row r="7417" spans="1:6" ht="15" x14ac:dyDescent="0.2">
      <c r="A7417" s="231">
        <v>103343</v>
      </c>
      <c r="B7417" s="457" t="s">
        <v>14697</v>
      </c>
      <c r="C7417" s="231" t="s">
        <v>6637</v>
      </c>
      <c r="F7417" s="232">
        <v>135.38999999999999</v>
      </c>
    </row>
    <row r="7418" spans="1:6" ht="15" x14ac:dyDescent="0.2">
      <c r="A7418" s="231">
        <v>103318</v>
      </c>
      <c r="B7418" s="457" t="s">
        <v>14698</v>
      </c>
      <c r="C7418" s="231" t="s">
        <v>6637</v>
      </c>
      <c r="F7418" s="232">
        <v>114.28</v>
      </c>
    </row>
    <row r="7419" spans="1:6" ht="15" x14ac:dyDescent="0.2">
      <c r="A7419" s="231">
        <v>103319</v>
      </c>
      <c r="B7419" s="457" t="s">
        <v>14699</v>
      </c>
      <c r="C7419" s="231" t="s">
        <v>6637</v>
      </c>
      <c r="F7419" s="232">
        <v>116.02</v>
      </c>
    </row>
    <row r="7420" spans="1:6" ht="15" x14ac:dyDescent="0.2">
      <c r="A7420" s="231">
        <v>103320</v>
      </c>
      <c r="B7420" s="457" t="s">
        <v>14700</v>
      </c>
      <c r="C7420" s="231" t="s">
        <v>6637</v>
      </c>
      <c r="F7420" s="232">
        <v>136.9</v>
      </c>
    </row>
    <row r="7421" spans="1:6" ht="15" x14ac:dyDescent="0.2">
      <c r="A7421" s="231">
        <v>103321</v>
      </c>
      <c r="B7421" s="457" t="s">
        <v>14701</v>
      </c>
      <c r="C7421" s="231" t="s">
        <v>6637</v>
      </c>
      <c r="F7421" s="232">
        <v>139.08000000000001</v>
      </c>
    </row>
    <row r="7422" spans="1:6" ht="15" x14ac:dyDescent="0.2">
      <c r="A7422" s="231">
        <v>103316</v>
      </c>
      <c r="B7422" s="457" t="s">
        <v>14702</v>
      </c>
      <c r="C7422" s="231" t="s">
        <v>6637</v>
      </c>
      <c r="F7422" s="232">
        <v>87.97</v>
      </c>
    </row>
    <row r="7423" spans="1:6" ht="15" x14ac:dyDescent="0.2">
      <c r="A7423" s="231">
        <v>103317</v>
      </c>
      <c r="B7423" s="457" t="s">
        <v>14703</v>
      </c>
      <c r="C7423" s="231" t="s">
        <v>6637</v>
      </c>
      <c r="F7423" s="232">
        <v>89.46</v>
      </c>
    </row>
    <row r="7424" spans="1:6" ht="15" x14ac:dyDescent="0.2">
      <c r="A7424" s="231">
        <v>101166</v>
      </c>
      <c r="B7424" s="457" t="s">
        <v>14704</v>
      </c>
      <c r="C7424" s="231" t="s">
        <v>6641</v>
      </c>
      <c r="F7424" s="232">
        <v>748.38</v>
      </c>
    </row>
    <row r="7425" spans="1:6" ht="15" x14ac:dyDescent="0.2">
      <c r="A7425" s="231">
        <v>101165</v>
      </c>
      <c r="B7425" s="457" t="s">
        <v>14705</v>
      </c>
      <c r="C7425" s="231" t="s">
        <v>6641</v>
      </c>
      <c r="F7425" s="232">
        <v>1140.01</v>
      </c>
    </row>
    <row r="7426" spans="1:6" ht="15" x14ac:dyDescent="0.2">
      <c r="A7426" s="231">
        <v>101163</v>
      </c>
      <c r="B7426" s="457" t="s">
        <v>14706</v>
      </c>
      <c r="C7426" s="231" t="s">
        <v>6637</v>
      </c>
      <c r="F7426" s="232">
        <v>679.45</v>
      </c>
    </row>
    <row r="7427" spans="1:6" ht="15" x14ac:dyDescent="0.2">
      <c r="A7427" s="231">
        <v>101164</v>
      </c>
      <c r="B7427" s="457" t="s">
        <v>14707</v>
      </c>
      <c r="C7427" s="231" t="s">
        <v>6637</v>
      </c>
      <c r="F7427" s="232">
        <v>689.27</v>
      </c>
    </row>
    <row r="7428" spans="1:6" ht="15" x14ac:dyDescent="0.2">
      <c r="A7428" s="231">
        <v>101162</v>
      </c>
      <c r="B7428" s="457" t="s">
        <v>14708</v>
      </c>
      <c r="C7428" s="231" t="s">
        <v>6637</v>
      </c>
      <c r="F7428" s="232">
        <v>177.44</v>
      </c>
    </row>
    <row r="7429" spans="1:6" ht="15" x14ac:dyDescent="0.2">
      <c r="A7429" s="231">
        <v>101161</v>
      </c>
      <c r="B7429" s="457" t="s">
        <v>14709</v>
      </c>
      <c r="C7429" s="231" t="s">
        <v>6637</v>
      </c>
      <c r="F7429" s="232">
        <v>262.98</v>
      </c>
    </row>
    <row r="7430" spans="1:6" ht="15" x14ac:dyDescent="0.2">
      <c r="A7430" s="231">
        <v>101160</v>
      </c>
      <c r="B7430" s="457" t="s">
        <v>14710</v>
      </c>
      <c r="C7430" s="231" t="s">
        <v>6637</v>
      </c>
      <c r="F7430" s="232">
        <v>0</v>
      </c>
    </row>
    <row r="7431" spans="1:6" ht="15" x14ac:dyDescent="0.2">
      <c r="A7431" s="231">
        <v>101159</v>
      </c>
      <c r="B7431" s="457" t="s">
        <v>14711</v>
      </c>
      <c r="C7431" s="231" t="s">
        <v>6637</v>
      </c>
      <c r="F7431" s="232">
        <v>155.03</v>
      </c>
    </row>
    <row r="7432" spans="1:6" ht="15" x14ac:dyDescent="0.2">
      <c r="A7432" s="231">
        <v>101154</v>
      </c>
      <c r="B7432" s="457" t="s">
        <v>14712</v>
      </c>
      <c r="C7432" s="231" t="s">
        <v>6637</v>
      </c>
      <c r="F7432" s="232">
        <v>154.91</v>
      </c>
    </row>
    <row r="7433" spans="1:6" ht="15" x14ac:dyDescent="0.2">
      <c r="A7433" s="231">
        <v>101155</v>
      </c>
      <c r="B7433" s="457" t="s">
        <v>14713</v>
      </c>
      <c r="C7433" s="231" t="s">
        <v>6637</v>
      </c>
      <c r="F7433" s="232">
        <v>218.08</v>
      </c>
    </row>
    <row r="7434" spans="1:6" ht="15" x14ac:dyDescent="0.2">
      <c r="A7434" s="231">
        <v>101156</v>
      </c>
      <c r="B7434" s="457" t="s">
        <v>14714</v>
      </c>
      <c r="C7434" s="231" t="s">
        <v>6637</v>
      </c>
      <c r="F7434" s="232">
        <v>320.08</v>
      </c>
    </row>
    <row r="7435" spans="1:6" ht="15" x14ac:dyDescent="0.2">
      <c r="A7435" s="231">
        <v>101158</v>
      </c>
      <c r="B7435" s="457" t="s">
        <v>14715</v>
      </c>
      <c r="C7435" s="231" t="s">
        <v>6637</v>
      </c>
      <c r="F7435" s="232">
        <v>84.38</v>
      </c>
    </row>
    <row r="7436" spans="1:6" ht="15" x14ac:dyDescent="0.2">
      <c r="A7436" s="231">
        <v>101157</v>
      </c>
      <c r="B7436" s="457" t="s">
        <v>14716</v>
      </c>
      <c r="C7436" s="231" t="s">
        <v>6637</v>
      </c>
      <c r="F7436" s="232">
        <v>65.17</v>
      </c>
    </row>
    <row r="7437" spans="1:6" ht="15" x14ac:dyDescent="0.2">
      <c r="A7437" s="231">
        <v>87382</v>
      </c>
      <c r="B7437" s="457" t="s">
        <v>14717</v>
      </c>
      <c r="C7437" s="231" t="s">
        <v>6641</v>
      </c>
      <c r="F7437" s="232">
        <v>1604.25</v>
      </c>
    </row>
    <row r="7438" spans="1:6" ht="15" x14ac:dyDescent="0.2">
      <c r="A7438" s="231">
        <v>87383</v>
      </c>
      <c r="B7438" s="457" t="s">
        <v>14718</v>
      </c>
      <c r="C7438" s="231" t="s">
        <v>6641</v>
      </c>
      <c r="F7438" s="232">
        <v>1587.66</v>
      </c>
    </row>
    <row r="7439" spans="1:6" ht="15" x14ac:dyDescent="0.2">
      <c r="A7439" s="231">
        <v>87384</v>
      </c>
      <c r="B7439" s="457" t="s">
        <v>14719</v>
      </c>
      <c r="C7439" s="231" t="s">
        <v>6641</v>
      </c>
      <c r="F7439" s="232">
        <v>1567.96</v>
      </c>
    </row>
    <row r="7440" spans="1:6" ht="15" x14ac:dyDescent="0.2">
      <c r="A7440" s="231">
        <v>87398</v>
      </c>
      <c r="B7440" s="457" t="s">
        <v>14720</v>
      </c>
      <c r="C7440" s="231" t="s">
        <v>6641</v>
      </c>
      <c r="F7440" s="232">
        <v>1863.37</v>
      </c>
    </row>
    <row r="7441" spans="1:6" ht="15" x14ac:dyDescent="0.2">
      <c r="A7441" s="231">
        <v>87395</v>
      </c>
      <c r="B7441" s="457" t="s">
        <v>14721</v>
      </c>
      <c r="C7441" s="231" t="s">
        <v>6641</v>
      </c>
      <c r="F7441" s="232">
        <v>3109.87</v>
      </c>
    </row>
    <row r="7442" spans="1:6" ht="15" x14ac:dyDescent="0.2">
      <c r="A7442" s="231">
        <v>87396</v>
      </c>
      <c r="B7442" s="457" t="s">
        <v>14722</v>
      </c>
      <c r="C7442" s="231" t="s">
        <v>6641</v>
      </c>
      <c r="F7442" s="232">
        <v>3113.31</v>
      </c>
    </row>
    <row r="7443" spans="1:6" ht="15" x14ac:dyDescent="0.2">
      <c r="A7443" s="231">
        <v>87397</v>
      </c>
      <c r="B7443" s="457" t="s">
        <v>14723</v>
      </c>
      <c r="C7443" s="231" t="s">
        <v>6641</v>
      </c>
      <c r="F7443" s="232">
        <v>3118.59</v>
      </c>
    </row>
    <row r="7444" spans="1:6" ht="15" x14ac:dyDescent="0.2">
      <c r="A7444" s="231">
        <v>87402</v>
      </c>
      <c r="B7444" s="457" t="s">
        <v>14724</v>
      </c>
      <c r="C7444" s="231" t="s">
        <v>6641</v>
      </c>
      <c r="F7444" s="232">
        <v>3436.63</v>
      </c>
    </row>
    <row r="7445" spans="1:6" ht="15" x14ac:dyDescent="0.2">
      <c r="A7445" s="231">
        <v>87391</v>
      </c>
      <c r="B7445" s="457" t="s">
        <v>14725</v>
      </c>
      <c r="C7445" s="231" t="s">
        <v>6641</v>
      </c>
      <c r="F7445" s="232">
        <v>4869.34</v>
      </c>
    </row>
    <row r="7446" spans="1:6" ht="15" x14ac:dyDescent="0.2">
      <c r="A7446" s="231">
        <v>87393</v>
      </c>
      <c r="B7446" s="457" t="s">
        <v>14726</v>
      </c>
      <c r="C7446" s="231" t="s">
        <v>6641</v>
      </c>
      <c r="F7446" s="232">
        <v>4896.41</v>
      </c>
    </row>
    <row r="7447" spans="1:6" ht="15" x14ac:dyDescent="0.2">
      <c r="A7447" s="231">
        <v>87394</v>
      </c>
      <c r="B7447" s="457" t="s">
        <v>14727</v>
      </c>
      <c r="C7447" s="231" t="s">
        <v>6641</v>
      </c>
      <c r="F7447" s="232">
        <v>4924.2700000000004</v>
      </c>
    </row>
    <row r="7448" spans="1:6" ht="15" x14ac:dyDescent="0.2">
      <c r="A7448" s="231">
        <v>87401</v>
      </c>
      <c r="B7448" s="457" t="s">
        <v>14728</v>
      </c>
      <c r="C7448" s="231" t="s">
        <v>6641</v>
      </c>
      <c r="F7448" s="232">
        <v>5232.13</v>
      </c>
    </row>
    <row r="7449" spans="1:6" ht="15" x14ac:dyDescent="0.2">
      <c r="A7449" s="231">
        <v>87407</v>
      </c>
      <c r="B7449" s="457" t="s">
        <v>14729</v>
      </c>
      <c r="C7449" s="231" t="s">
        <v>6641</v>
      </c>
      <c r="F7449" s="232">
        <v>1637.26</v>
      </c>
    </row>
    <row r="7450" spans="1:6" ht="15" x14ac:dyDescent="0.2">
      <c r="A7450" s="231">
        <v>87408</v>
      </c>
      <c r="B7450" s="457" t="s">
        <v>14730</v>
      </c>
      <c r="C7450" s="231" t="s">
        <v>6641</v>
      </c>
      <c r="F7450" s="232">
        <v>1611.94</v>
      </c>
    </row>
    <row r="7451" spans="1:6" ht="15" x14ac:dyDescent="0.2">
      <c r="A7451" s="231">
        <v>87404</v>
      </c>
      <c r="B7451" s="457" t="s">
        <v>14731</v>
      </c>
      <c r="C7451" s="231" t="s">
        <v>6641</v>
      </c>
      <c r="F7451" s="232">
        <v>4574.8900000000003</v>
      </c>
    </row>
    <row r="7452" spans="1:6" ht="15" x14ac:dyDescent="0.2">
      <c r="A7452" s="231">
        <v>87405</v>
      </c>
      <c r="B7452" s="457" t="s">
        <v>14732</v>
      </c>
      <c r="C7452" s="231" t="s">
        <v>6641</v>
      </c>
      <c r="F7452" s="232">
        <v>4563.5</v>
      </c>
    </row>
    <row r="7453" spans="1:6" ht="15" x14ac:dyDescent="0.2">
      <c r="A7453" s="231">
        <v>87388</v>
      </c>
      <c r="B7453" s="457" t="s">
        <v>14733</v>
      </c>
      <c r="C7453" s="231" t="s">
        <v>6641</v>
      </c>
      <c r="F7453" s="232">
        <v>4373.93</v>
      </c>
    </row>
    <row r="7454" spans="1:6" ht="15" x14ac:dyDescent="0.2">
      <c r="A7454" s="231">
        <v>87389</v>
      </c>
      <c r="B7454" s="457" t="s">
        <v>14734</v>
      </c>
      <c r="C7454" s="231" t="s">
        <v>6641</v>
      </c>
      <c r="F7454" s="232">
        <v>4376.22</v>
      </c>
    </row>
    <row r="7455" spans="1:6" ht="15" x14ac:dyDescent="0.2">
      <c r="A7455" s="231">
        <v>87390</v>
      </c>
      <c r="B7455" s="457" t="s">
        <v>14735</v>
      </c>
      <c r="C7455" s="231" t="s">
        <v>6641</v>
      </c>
      <c r="F7455" s="232">
        <v>4385.5200000000004</v>
      </c>
    </row>
    <row r="7456" spans="1:6" ht="15" x14ac:dyDescent="0.2">
      <c r="A7456" s="231">
        <v>87385</v>
      </c>
      <c r="B7456" s="457" t="s">
        <v>14736</v>
      </c>
      <c r="C7456" s="231" t="s">
        <v>6641</v>
      </c>
      <c r="F7456" s="232">
        <v>1869.95</v>
      </c>
    </row>
    <row r="7457" spans="1:6" ht="15" x14ac:dyDescent="0.2">
      <c r="A7457" s="231">
        <v>87386</v>
      </c>
      <c r="B7457" s="457" t="s">
        <v>14737</v>
      </c>
      <c r="C7457" s="231" t="s">
        <v>6641</v>
      </c>
      <c r="F7457" s="232">
        <v>1844.38</v>
      </c>
    </row>
    <row r="7458" spans="1:6" ht="15" x14ac:dyDescent="0.2">
      <c r="A7458" s="231">
        <v>87387</v>
      </c>
      <c r="B7458" s="457" t="s">
        <v>14738</v>
      </c>
      <c r="C7458" s="231" t="s">
        <v>6641</v>
      </c>
      <c r="F7458" s="232">
        <v>1825.47</v>
      </c>
    </row>
    <row r="7459" spans="1:6" ht="15" x14ac:dyDescent="0.2">
      <c r="A7459" s="231">
        <v>87399</v>
      </c>
      <c r="B7459" s="457" t="s">
        <v>14739</v>
      </c>
      <c r="C7459" s="231" t="s">
        <v>6641</v>
      </c>
      <c r="F7459" s="232">
        <v>2130.41</v>
      </c>
    </row>
    <row r="7460" spans="1:6" ht="15" x14ac:dyDescent="0.2">
      <c r="A7460" s="231">
        <v>88627</v>
      </c>
      <c r="B7460" s="457" t="s">
        <v>14740</v>
      </c>
      <c r="C7460" s="231" t="s">
        <v>6641</v>
      </c>
      <c r="F7460" s="232">
        <v>693.48</v>
      </c>
    </row>
    <row r="7461" spans="1:6" ht="15" x14ac:dyDescent="0.2">
      <c r="A7461" s="231">
        <v>100463</v>
      </c>
      <c r="B7461" s="457" t="s">
        <v>14741</v>
      </c>
      <c r="C7461" s="231" t="s">
        <v>6641</v>
      </c>
      <c r="F7461" s="232">
        <v>0</v>
      </c>
    </row>
    <row r="7462" spans="1:6" ht="15" x14ac:dyDescent="0.2">
      <c r="A7462" s="231">
        <v>88626</v>
      </c>
      <c r="B7462" s="457" t="s">
        <v>14742</v>
      </c>
      <c r="C7462" s="231" t="s">
        <v>6641</v>
      </c>
      <c r="F7462" s="232">
        <v>563.16999999999996</v>
      </c>
    </row>
    <row r="7463" spans="1:6" ht="15" x14ac:dyDescent="0.2">
      <c r="A7463" s="231">
        <v>100488</v>
      </c>
      <c r="B7463" s="457" t="s">
        <v>14743</v>
      </c>
      <c r="C7463" s="231" t="s">
        <v>6641</v>
      </c>
      <c r="F7463" s="232">
        <v>546.33000000000004</v>
      </c>
    </row>
    <row r="7464" spans="1:6" ht="15" x14ac:dyDescent="0.2">
      <c r="A7464" s="231">
        <v>100464</v>
      </c>
      <c r="B7464" s="457" t="s">
        <v>14744</v>
      </c>
      <c r="C7464" s="231" t="s">
        <v>6641</v>
      </c>
      <c r="F7464" s="232">
        <v>603.98</v>
      </c>
    </row>
    <row r="7465" spans="1:6" ht="15" x14ac:dyDescent="0.2">
      <c r="A7465" s="231">
        <v>100465</v>
      </c>
      <c r="B7465" s="457" t="s">
        <v>14745</v>
      </c>
      <c r="C7465" s="231" t="s">
        <v>6641</v>
      </c>
      <c r="F7465" s="232">
        <v>547.08000000000004</v>
      </c>
    </row>
    <row r="7466" spans="1:6" ht="15" x14ac:dyDescent="0.2">
      <c r="A7466" s="231">
        <v>100466</v>
      </c>
      <c r="B7466" s="457" t="s">
        <v>14746</v>
      </c>
      <c r="C7466" s="231" t="s">
        <v>6641</v>
      </c>
      <c r="F7466" s="232">
        <v>517.54999999999995</v>
      </c>
    </row>
    <row r="7467" spans="1:6" ht="15" x14ac:dyDescent="0.2">
      <c r="A7467" s="231">
        <v>87368</v>
      </c>
      <c r="B7467" s="457" t="s">
        <v>14747</v>
      </c>
      <c r="C7467" s="231" t="s">
        <v>6641</v>
      </c>
      <c r="F7467" s="232">
        <v>748.87</v>
      </c>
    </row>
    <row r="7468" spans="1:6" ht="15" x14ac:dyDescent="0.2">
      <c r="A7468" s="231">
        <v>100450</v>
      </c>
      <c r="B7468" s="457" t="s">
        <v>14748</v>
      </c>
      <c r="C7468" s="231" t="s">
        <v>6641</v>
      </c>
      <c r="F7468" s="232">
        <v>0</v>
      </c>
    </row>
    <row r="7469" spans="1:6" ht="15" x14ac:dyDescent="0.2">
      <c r="A7469" s="231">
        <v>87289</v>
      </c>
      <c r="B7469" s="457" t="s">
        <v>14749</v>
      </c>
      <c r="C7469" s="231" t="s">
        <v>6641</v>
      </c>
      <c r="F7469" s="232">
        <v>583.69000000000005</v>
      </c>
    </row>
    <row r="7470" spans="1:6" ht="15" x14ac:dyDescent="0.2">
      <c r="A7470" s="231">
        <v>87290</v>
      </c>
      <c r="B7470" s="457" t="s">
        <v>14750</v>
      </c>
      <c r="C7470" s="231" t="s">
        <v>6641</v>
      </c>
      <c r="F7470" s="232">
        <v>565.20000000000005</v>
      </c>
    </row>
    <row r="7471" spans="1:6" ht="15" x14ac:dyDescent="0.2">
      <c r="A7471" s="231">
        <v>87333</v>
      </c>
      <c r="B7471" s="457" t="s">
        <v>14751</v>
      </c>
      <c r="C7471" s="231" t="s">
        <v>6641</v>
      </c>
      <c r="F7471" s="232">
        <v>593.6</v>
      </c>
    </row>
    <row r="7472" spans="1:6" ht="15" x14ac:dyDescent="0.2">
      <c r="A7472" s="231">
        <v>87334</v>
      </c>
      <c r="B7472" s="457" t="s">
        <v>14752</v>
      </c>
      <c r="C7472" s="231" t="s">
        <v>6641</v>
      </c>
      <c r="F7472" s="232">
        <v>537.75</v>
      </c>
    </row>
    <row r="7473" spans="1:6" ht="15" x14ac:dyDescent="0.2">
      <c r="A7473" s="231">
        <v>105515</v>
      </c>
      <c r="B7473" s="457" t="s">
        <v>14753</v>
      </c>
      <c r="C7473" s="231" t="s">
        <v>6641</v>
      </c>
      <c r="F7473" s="232">
        <v>851.37</v>
      </c>
    </row>
    <row r="7474" spans="1:6" ht="15" x14ac:dyDescent="0.2">
      <c r="A7474" s="231">
        <v>87367</v>
      </c>
      <c r="B7474" s="457" t="s">
        <v>14754</v>
      </c>
      <c r="C7474" s="231" t="s">
        <v>6641</v>
      </c>
      <c r="F7474" s="232">
        <v>759.41</v>
      </c>
    </row>
    <row r="7475" spans="1:6" ht="15" x14ac:dyDescent="0.2">
      <c r="A7475" s="231">
        <v>100449</v>
      </c>
      <c r="B7475" s="457" t="s">
        <v>14755</v>
      </c>
      <c r="C7475" s="231" t="s">
        <v>6641</v>
      </c>
      <c r="F7475" s="232">
        <v>0</v>
      </c>
    </row>
    <row r="7476" spans="1:6" ht="15" x14ac:dyDescent="0.2">
      <c r="A7476" s="231">
        <v>87286</v>
      </c>
      <c r="B7476" s="457" t="s">
        <v>14756</v>
      </c>
      <c r="C7476" s="231" t="s">
        <v>6641</v>
      </c>
      <c r="F7476" s="232">
        <v>602.44000000000005</v>
      </c>
    </row>
    <row r="7477" spans="1:6" ht="15" x14ac:dyDescent="0.2">
      <c r="A7477" s="231">
        <v>87287</v>
      </c>
      <c r="B7477" s="457" t="s">
        <v>14757</v>
      </c>
      <c r="C7477" s="231" t="s">
        <v>6641</v>
      </c>
      <c r="F7477" s="232">
        <v>569.44000000000005</v>
      </c>
    </row>
    <row r="7478" spans="1:6" ht="15" x14ac:dyDescent="0.2">
      <c r="A7478" s="231">
        <v>87331</v>
      </c>
      <c r="B7478" s="457" t="s">
        <v>14758</v>
      </c>
      <c r="C7478" s="231" t="s">
        <v>6641</v>
      </c>
      <c r="F7478" s="232">
        <v>635.35</v>
      </c>
    </row>
    <row r="7479" spans="1:6" ht="15" x14ac:dyDescent="0.2">
      <c r="A7479" s="231">
        <v>87332</v>
      </c>
      <c r="B7479" s="457" t="s">
        <v>14759</v>
      </c>
      <c r="C7479" s="231" t="s">
        <v>6641</v>
      </c>
      <c r="F7479" s="232">
        <v>544.36</v>
      </c>
    </row>
    <row r="7480" spans="1:6" ht="15" x14ac:dyDescent="0.2">
      <c r="A7480" s="231">
        <v>87369</v>
      </c>
      <c r="B7480" s="457" t="s">
        <v>14760</v>
      </c>
      <c r="C7480" s="231" t="s">
        <v>6641</v>
      </c>
      <c r="F7480" s="232">
        <v>766.73</v>
      </c>
    </row>
    <row r="7481" spans="1:6" ht="15" x14ac:dyDescent="0.2">
      <c r="A7481" s="231">
        <v>100451</v>
      </c>
      <c r="B7481" s="457" t="s">
        <v>14761</v>
      </c>
      <c r="C7481" s="231" t="s">
        <v>6641</v>
      </c>
      <c r="F7481" s="232">
        <v>0</v>
      </c>
    </row>
    <row r="7482" spans="1:6" ht="15" x14ac:dyDescent="0.2">
      <c r="A7482" s="231">
        <v>87292</v>
      </c>
      <c r="B7482" s="457" t="s">
        <v>14762</v>
      </c>
      <c r="C7482" s="231" t="s">
        <v>6641</v>
      </c>
      <c r="F7482" s="232">
        <v>596.29999999999995</v>
      </c>
    </row>
    <row r="7483" spans="1:6" ht="15" x14ac:dyDescent="0.2">
      <c r="A7483" s="231">
        <v>87335</v>
      </c>
      <c r="B7483" s="457" t="s">
        <v>14763</v>
      </c>
      <c r="C7483" s="231" t="s">
        <v>6641</v>
      </c>
      <c r="F7483" s="232">
        <v>582.17999999999995</v>
      </c>
    </row>
    <row r="7484" spans="1:6" ht="15" x14ac:dyDescent="0.2">
      <c r="A7484" s="231">
        <v>87336</v>
      </c>
      <c r="B7484" s="457" t="s">
        <v>14764</v>
      </c>
      <c r="C7484" s="231" t="s">
        <v>6641</v>
      </c>
      <c r="F7484" s="232">
        <v>557.17999999999995</v>
      </c>
    </row>
    <row r="7485" spans="1:6" ht="15" x14ac:dyDescent="0.2">
      <c r="A7485" s="231">
        <v>87370</v>
      </c>
      <c r="B7485" s="457" t="s">
        <v>14765</v>
      </c>
      <c r="C7485" s="231" t="s">
        <v>6641</v>
      </c>
      <c r="F7485" s="232">
        <v>741.61</v>
      </c>
    </row>
    <row r="7486" spans="1:6" ht="15" x14ac:dyDescent="0.2">
      <c r="A7486" s="231">
        <v>100452</v>
      </c>
      <c r="B7486" s="457" t="s">
        <v>14766</v>
      </c>
      <c r="C7486" s="231" t="s">
        <v>6641</v>
      </c>
      <c r="F7486" s="232">
        <v>0</v>
      </c>
    </row>
    <row r="7487" spans="1:6" ht="15" x14ac:dyDescent="0.2">
      <c r="A7487" s="231">
        <v>88715</v>
      </c>
      <c r="B7487" s="457" t="s">
        <v>14767</v>
      </c>
      <c r="C7487" s="231" t="s">
        <v>6641</v>
      </c>
      <c r="F7487" s="232">
        <v>561.45000000000005</v>
      </c>
    </row>
    <row r="7488" spans="1:6" ht="15" x14ac:dyDescent="0.2">
      <c r="A7488" s="231">
        <v>87294</v>
      </c>
      <c r="B7488" s="457" t="s">
        <v>14768</v>
      </c>
      <c r="C7488" s="231" t="s">
        <v>6641</v>
      </c>
      <c r="F7488" s="232">
        <v>567.16</v>
      </c>
    </row>
    <row r="7489" spans="1:6" ht="15" x14ac:dyDescent="0.2">
      <c r="A7489" s="231">
        <v>87337</v>
      </c>
      <c r="B7489" s="457" t="s">
        <v>14769</v>
      </c>
      <c r="C7489" s="231" t="s">
        <v>6641</v>
      </c>
      <c r="F7489" s="232">
        <v>576.22</v>
      </c>
    </row>
    <row r="7490" spans="1:6" ht="15" x14ac:dyDescent="0.2">
      <c r="A7490" s="231">
        <v>100487</v>
      </c>
      <c r="B7490" s="457" t="s">
        <v>14770</v>
      </c>
      <c r="C7490" s="231" t="s">
        <v>6641</v>
      </c>
      <c r="F7490" s="232">
        <v>526.29999999999995</v>
      </c>
    </row>
    <row r="7491" spans="1:6" ht="15" x14ac:dyDescent="0.2">
      <c r="A7491" s="231">
        <v>87380</v>
      </c>
      <c r="B7491" s="457" t="s">
        <v>14771</v>
      </c>
      <c r="C7491" s="231" t="s">
        <v>6641</v>
      </c>
      <c r="F7491" s="232">
        <v>3448.44</v>
      </c>
    </row>
    <row r="7492" spans="1:6" ht="15" x14ac:dyDescent="0.2">
      <c r="A7492" s="231">
        <v>100461</v>
      </c>
      <c r="B7492" s="457" t="s">
        <v>14772</v>
      </c>
      <c r="C7492" s="231" t="s">
        <v>6641</v>
      </c>
      <c r="F7492" s="232">
        <v>0</v>
      </c>
    </row>
    <row r="7493" spans="1:6" ht="15" x14ac:dyDescent="0.2">
      <c r="A7493" s="231">
        <v>87322</v>
      </c>
      <c r="B7493" s="457" t="s">
        <v>14773</v>
      </c>
      <c r="C7493" s="231" t="s">
        <v>6641</v>
      </c>
      <c r="F7493" s="232">
        <v>3311.8</v>
      </c>
    </row>
    <row r="7494" spans="1:6" ht="15" x14ac:dyDescent="0.2">
      <c r="A7494" s="231">
        <v>87323</v>
      </c>
      <c r="B7494" s="457" t="s">
        <v>14774</v>
      </c>
      <c r="C7494" s="231" t="s">
        <v>6641</v>
      </c>
      <c r="F7494" s="232">
        <v>3297.68</v>
      </c>
    </row>
    <row r="7495" spans="1:6" ht="15" x14ac:dyDescent="0.2">
      <c r="A7495" s="231">
        <v>87360</v>
      </c>
      <c r="B7495" s="457" t="s">
        <v>14775</v>
      </c>
      <c r="C7495" s="231" t="s">
        <v>6641</v>
      </c>
      <c r="F7495" s="232">
        <v>3303.79</v>
      </c>
    </row>
    <row r="7496" spans="1:6" ht="15" x14ac:dyDescent="0.2">
      <c r="A7496" s="231">
        <v>87361</v>
      </c>
      <c r="B7496" s="457" t="s">
        <v>14776</v>
      </c>
      <c r="C7496" s="231" t="s">
        <v>6641</v>
      </c>
      <c r="F7496" s="232">
        <v>3229.89</v>
      </c>
    </row>
    <row r="7497" spans="1:6" ht="15" x14ac:dyDescent="0.2">
      <c r="A7497" s="231">
        <v>87362</v>
      </c>
      <c r="B7497" s="457" t="s">
        <v>14777</v>
      </c>
      <c r="C7497" s="231" t="s">
        <v>6641</v>
      </c>
      <c r="F7497" s="232">
        <v>3214.13</v>
      </c>
    </row>
    <row r="7498" spans="1:6" ht="15" x14ac:dyDescent="0.2">
      <c r="A7498" s="231">
        <v>87377</v>
      </c>
      <c r="B7498" s="457" t="s">
        <v>14778</v>
      </c>
      <c r="C7498" s="231" t="s">
        <v>6641</v>
      </c>
      <c r="F7498" s="232">
        <v>715.98</v>
      </c>
    </row>
    <row r="7499" spans="1:6" ht="15" x14ac:dyDescent="0.2">
      <c r="A7499" s="231">
        <v>100458</v>
      </c>
      <c r="B7499" s="457" t="s">
        <v>14779</v>
      </c>
      <c r="C7499" s="231" t="s">
        <v>6641</v>
      </c>
      <c r="F7499" s="232">
        <v>0</v>
      </c>
    </row>
    <row r="7500" spans="1:6" ht="15" x14ac:dyDescent="0.2">
      <c r="A7500" s="231">
        <v>87313</v>
      </c>
      <c r="B7500" s="457" t="s">
        <v>14780</v>
      </c>
      <c r="C7500" s="231" t="s">
        <v>6641</v>
      </c>
      <c r="F7500" s="232">
        <v>538.03</v>
      </c>
    </row>
    <row r="7501" spans="1:6" ht="15" x14ac:dyDescent="0.2">
      <c r="A7501" s="231">
        <v>87314</v>
      </c>
      <c r="B7501" s="457" t="s">
        <v>14781</v>
      </c>
      <c r="C7501" s="231" t="s">
        <v>6641</v>
      </c>
      <c r="F7501" s="232">
        <v>521.82000000000005</v>
      </c>
    </row>
    <row r="7502" spans="1:6" ht="15" x14ac:dyDescent="0.2">
      <c r="A7502" s="231">
        <v>87352</v>
      </c>
      <c r="B7502" s="457" t="s">
        <v>14782</v>
      </c>
      <c r="C7502" s="231" t="s">
        <v>6641</v>
      </c>
      <c r="F7502" s="232">
        <v>658.84</v>
      </c>
    </row>
    <row r="7503" spans="1:6" ht="15" x14ac:dyDescent="0.2">
      <c r="A7503" s="231">
        <v>87353</v>
      </c>
      <c r="B7503" s="457" t="s">
        <v>14783</v>
      </c>
      <c r="C7503" s="231" t="s">
        <v>6641</v>
      </c>
      <c r="F7503" s="232">
        <v>547.71</v>
      </c>
    </row>
    <row r="7504" spans="1:6" ht="15" x14ac:dyDescent="0.2">
      <c r="A7504" s="231">
        <v>87354</v>
      </c>
      <c r="B7504" s="457" t="s">
        <v>14784</v>
      </c>
      <c r="C7504" s="231" t="s">
        <v>6641</v>
      </c>
      <c r="F7504" s="232">
        <v>495.16</v>
      </c>
    </row>
    <row r="7505" spans="1:6" ht="15" x14ac:dyDescent="0.2">
      <c r="A7505" s="231">
        <v>100480</v>
      </c>
      <c r="B7505" s="457" t="s">
        <v>14785</v>
      </c>
      <c r="C7505" s="231" t="s">
        <v>6641</v>
      </c>
      <c r="F7505" s="232">
        <v>847.92</v>
      </c>
    </row>
    <row r="7506" spans="1:6" ht="15" x14ac:dyDescent="0.2">
      <c r="A7506" s="231">
        <v>100476</v>
      </c>
      <c r="B7506" s="457" t="s">
        <v>14786</v>
      </c>
      <c r="C7506" s="231" t="s">
        <v>6641</v>
      </c>
      <c r="F7506" s="232">
        <v>0</v>
      </c>
    </row>
    <row r="7507" spans="1:6" ht="15" x14ac:dyDescent="0.2">
      <c r="A7507" s="231">
        <v>100475</v>
      </c>
      <c r="B7507" s="457" t="s">
        <v>14787</v>
      </c>
      <c r="C7507" s="231" t="s">
        <v>6641</v>
      </c>
      <c r="F7507" s="232">
        <v>711.11</v>
      </c>
    </row>
    <row r="7508" spans="1:6" ht="15" x14ac:dyDescent="0.2">
      <c r="A7508" s="231">
        <v>100491</v>
      </c>
      <c r="B7508" s="457" t="s">
        <v>14788</v>
      </c>
      <c r="C7508" s="231" t="s">
        <v>6641</v>
      </c>
      <c r="F7508" s="232">
        <v>706.46</v>
      </c>
    </row>
    <row r="7509" spans="1:6" ht="15" x14ac:dyDescent="0.2">
      <c r="A7509" s="231">
        <v>100477</v>
      </c>
      <c r="B7509" s="457" t="s">
        <v>14789</v>
      </c>
      <c r="C7509" s="231" t="s">
        <v>6641</v>
      </c>
      <c r="F7509" s="232">
        <v>808.53</v>
      </c>
    </row>
    <row r="7510" spans="1:6" ht="15" x14ac:dyDescent="0.2">
      <c r="A7510" s="231">
        <v>100478</v>
      </c>
      <c r="B7510" s="457" t="s">
        <v>14790</v>
      </c>
      <c r="C7510" s="231" t="s">
        <v>6641</v>
      </c>
      <c r="F7510" s="232">
        <v>696.75</v>
      </c>
    </row>
    <row r="7511" spans="1:6" ht="15" x14ac:dyDescent="0.2">
      <c r="A7511" s="231">
        <v>100479</v>
      </c>
      <c r="B7511" s="457" t="s">
        <v>14791</v>
      </c>
      <c r="C7511" s="231" t="s">
        <v>6641</v>
      </c>
      <c r="F7511" s="232">
        <v>671.18</v>
      </c>
    </row>
    <row r="7512" spans="1:6" ht="15" x14ac:dyDescent="0.2">
      <c r="A7512" s="231">
        <v>87372</v>
      </c>
      <c r="B7512" s="457" t="s">
        <v>14792</v>
      </c>
      <c r="C7512" s="231" t="s">
        <v>6641</v>
      </c>
      <c r="F7512" s="232">
        <v>863.4</v>
      </c>
    </row>
    <row r="7513" spans="1:6" ht="15" x14ac:dyDescent="0.2">
      <c r="A7513" s="231">
        <v>100453</v>
      </c>
      <c r="B7513" s="457" t="s">
        <v>14793</v>
      </c>
      <c r="C7513" s="231" t="s">
        <v>6641</v>
      </c>
      <c r="F7513" s="232">
        <v>0</v>
      </c>
    </row>
    <row r="7514" spans="1:6" ht="15" x14ac:dyDescent="0.2">
      <c r="A7514" s="231">
        <v>87298</v>
      </c>
      <c r="B7514" s="457" t="s">
        <v>14794</v>
      </c>
      <c r="C7514" s="231" t="s">
        <v>6641</v>
      </c>
      <c r="F7514" s="232">
        <v>675.54</v>
      </c>
    </row>
    <row r="7515" spans="1:6" ht="15" x14ac:dyDescent="0.2">
      <c r="A7515" s="231">
        <v>87299</v>
      </c>
      <c r="B7515" s="457" t="s">
        <v>14795</v>
      </c>
      <c r="C7515" s="231" t="s">
        <v>6641</v>
      </c>
      <c r="F7515" s="232">
        <v>451.59</v>
      </c>
    </row>
    <row r="7516" spans="1:6" ht="15" x14ac:dyDescent="0.2">
      <c r="A7516" s="231">
        <v>87339</v>
      </c>
      <c r="B7516" s="457" t="s">
        <v>14796</v>
      </c>
      <c r="C7516" s="231" t="s">
        <v>6641</v>
      </c>
      <c r="F7516" s="232">
        <v>859.33</v>
      </c>
    </row>
    <row r="7517" spans="1:6" ht="15" x14ac:dyDescent="0.2">
      <c r="A7517" s="231">
        <v>87340</v>
      </c>
      <c r="B7517" s="457" t="s">
        <v>14797</v>
      </c>
      <c r="C7517" s="231" t="s">
        <v>6641</v>
      </c>
      <c r="F7517" s="232">
        <v>678.25</v>
      </c>
    </row>
    <row r="7518" spans="1:6" ht="15" x14ac:dyDescent="0.2">
      <c r="A7518" s="231">
        <v>87341</v>
      </c>
      <c r="B7518" s="457" t="s">
        <v>14798</v>
      </c>
      <c r="C7518" s="231" t="s">
        <v>6641</v>
      </c>
      <c r="F7518" s="232">
        <v>631.24</v>
      </c>
    </row>
    <row r="7519" spans="1:6" ht="15" x14ac:dyDescent="0.2">
      <c r="A7519" s="231">
        <v>88629</v>
      </c>
      <c r="B7519" s="457" t="s">
        <v>14799</v>
      </c>
      <c r="C7519" s="231" t="s">
        <v>6641</v>
      </c>
      <c r="F7519" s="232">
        <v>698.21</v>
      </c>
    </row>
    <row r="7520" spans="1:6" ht="15" x14ac:dyDescent="0.2">
      <c r="A7520" s="231">
        <v>100467</v>
      </c>
      <c r="B7520" s="457" t="s">
        <v>14800</v>
      </c>
      <c r="C7520" s="231" t="s">
        <v>6641</v>
      </c>
      <c r="F7520" s="232">
        <v>0</v>
      </c>
    </row>
    <row r="7521" spans="1:6" ht="15" x14ac:dyDescent="0.2">
      <c r="A7521" s="231">
        <v>88628</v>
      </c>
      <c r="B7521" s="457" t="s">
        <v>14801</v>
      </c>
      <c r="C7521" s="231" t="s">
        <v>6641</v>
      </c>
      <c r="F7521" s="232">
        <v>559.44000000000005</v>
      </c>
    </row>
    <row r="7522" spans="1:6" ht="15" x14ac:dyDescent="0.2">
      <c r="A7522" s="231">
        <v>100489</v>
      </c>
      <c r="B7522" s="457" t="s">
        <v>14802</v>
      </c>
      <c r="C7522" s="231" t="s">
        <v>6641</v>
      </c>
      <c r="F7522" s="232">
        <v>553.54</v>
      </c>
    </row>
    <row r="7523" spans="1:6" ht="15" x14ac:dyDescent="0.2">
      <c r="A7523" s="231">
        <v>100468</v>
      </c>
      <c r="B7523" s="457" t="s">
        <v>14803</v>
      </c>
      <c r="C7523" s="231" t="s">
        <v>6641</v>
      </c>
      <c r="F7523" s="232">
        <v>711.27</v>
      </c>
    </row>
    <row r="7524" spans="1:6" ht="15" x14ac:dyDescent="0.2">
      <c r="A7524" s="231">
        <v>100469</v>
      </c>
      <c r="B7524" s="457" t="s">
        <v>14804</v>
      </c>
      <c r="C7524" s="231" t="s">
        <v>6641</v>
      </c>
      <c r="F7524" s="232">
        <v>548.58000000000004</v>
      </c>
    </row>
    <row r="7525" spans="1:6" ht="15" x14ac:dyDescent="0.2">
      <c r="A7525" s="231">
        <v>100470</v>
      </c>
      <c r="B7525" s="457" t="s">
        <v>14805</v>
      </c>
      <c r="C7525" s="231" t="s">
        <v>6641</v>
      </c>
      <c r="F7525" s="232">
        <v>498.83</v>
      </c>
    </row>
    <row r="7526" spans="1:6" ht="15" x14ac:dyDescent="0.2">
      <c r="A7526" s="231">
        <v>87371</v>
      </c>
      <c r="B7526" s="457" t="s">
        <v>14806</v>
      </c>
      <c r="C7526" s="231" t="s">
        <v>6641</v>
      </c>
      <c r="F7526" s="232">
        <v>730.13</v>
      </c>
    </row>
    <row r="7527" spans="1:6" ht="15" x14ac:dyDescent="0.2">
      <c r="A7527" s="231">
        <v>87295</v>
      </c>
      <c r="B7527" s="457" t="s">
        <v>14807</v>
      </c>
      <c r="C7527" s="231" t="s">
        <v>6641</v>
      </c>
      <c r="F7527" s="232">
        <v>596.38</v>
      </c>
    </row>
    <row r="7528" spans="1:6" ht="15" x14ac:dyDescent="0.2">
      <c r="A7528" s="231">
        <v>87296</v>
      </c>
      <c r="B7528" s="457" t="s">
        <v>14808</v>
      </c>
      <c r="C7528" s="231" t="s">
        <v>6641</v>
      </c>
      <c r="F7528" s="232">
        <v>550.01</v>
      </c>
    </row>
    <row r="7529" spans="1:6" ht="15" x14ac:dyDescent="0.2">
      <c r="A7529" s="231">
        <v>87338</v>
      </c>
      <c r="B7529" s="457" t="s">
        <v>14809</v>
      </c>
      <c r="C7529" s="231" t="s">
        <v>6641</v>
      </c>
      <c r="F7529" s="232">
        <v>552.79999999999995</v>
      </c>
    </row>
    <row r="7530" spans="1:6" ht="15" x14ac:dyDescent="0.2">
      <c r="A7530" s="231">
        <v>88630</v>
      </c>
      <c r="B7530" s="457" t="s">
        <v>14810</v>
      </c>
      <c r="C7530" s="231" t="s">
        <v>6641</v>
      </c>
      <c r="F7530" s="232">
        <v>479.55</v>
      </c>
    </row>
    <row r="7531" spans="1:6" ht="15" x14ac:dyDescent="0.2">
      <c r="A7531" s="231">
        <v>87381</v>
      </c>
      <c r="B7531" s="457" t="s">
        <v>14811</v>
      </c>
      <c r="C7531" s="231" t="s">
        <v>6641</v>
      </c>
      <c r="F7531" s="232">
        <v>3387.08</v>
      </c>
    </row>
    <row r="7532" spans="1:6" ht="15" x14ac:dyDescent="0.2">
      <c r="A7532" s="231">
        <v>100462</v>
      </c>
      <c r="B7532" s="457" t="s">
        <v>14812</v>
      </c>
      <c r="C7532" s="231" t="s">
        <v>6641</v>
      </c>
      <c r="F7532" s="232">
        <v>0</v>
      </c>
    </row>
    <row r="7533" spans="1:6" ht="15" x14ac:dyDescent="0.2">
      <c r="A7533" s="231">
        <v>87325</v>
      </c>
      <c r="B7533" s="457" t="s">
        <v>14813</v>
      </c>
      <c r="C7533" s="231" t="s">
        <v>6641</v>
      </c>
      <c r="F7533" s="232">
        <v>3237.84</v>
      </c>
    </row>
    <row r="7534" spans="1:6" ht="15" x14ac:dyDescent="0.2">
      <c r="A7534" s="231">
        <v>87326</v>
      </c>
      <c r="B7534" s="457" t="s">
        <v>14814</v>
      </c>
      <c r="C7534" s="231" t="s">
        <v>6641</v>
      </c>
      <c r="F7534" s="232">
        <v>3228.43</v>
      </c>
    </row>
    <row r="7535" spans="1:6" ht="15" x14ac:dyDescent="0.2">
      <c r="A7535" s="231">
        <v>87363</v>
      </c>
      <c r="B7535" s="457" t="s">
        <v>14815</v>
      </c>
      <c r="C7535" s="231" t="s">
        <v>6641</v>
      </c>
      <c r="F7535" s="232">
        <v>3226.93</v>
      </c>
    </row>
    <row r="7536" spans="1:6" ht="15" x14ac:dyDescent="0.2">
      <c r="A7536" s="231">
        <v>87364</v>
      </c>
      <c r="B7536" s="457" t="s">
        <v>14816</v>
      </c>
      <c r="C7536" s="231" t="s">
        <v>6641</v>
      </c>
      <c r="F7536" s="232">
        <v>3167.08</v>
      </c>
    </row>
    <row r="7537" spans="1:6" ht="15" x14ac:dyDescent="0.2">
      <c r="A7537" s="231">
        <v>87378</v>
      </c>
      <c r="B7537" s="457" t="s">
        <v>14817</v>
      </c>
      <c r="C7537" s="231" t="s">
        <v>6641</v>
      </c>
      <c r="F7537" s="232">
        <v>652.73</v>
      </c>
    </row>
    <row r="7538" spans="1:6" ht="15" x14ac:dyDescent="0.2">
      <c r="A7538" s="231">
        <v>100459</v>
      </c>
      <c r="B7538" s="457" t="s">
        <v>14818</v>
      </c>
      <c r="C7538" s="231" t="s">
        <v>6641</v>
      </c>
      <c r="F7538" s="232">
        <v>0</v>
      </c>
    </row>
    <row r="7539" spans="1:6" ht="15" x14ac:dyDescent="0.2">
      <c r="A7539" s="231">
        <v>87316</v>
      </c>
      <c r="B7539" s="457" t="s">
        <v>14819</v>
      </c>
      <c r="C7539" s="231" t="s">
        <v>6641</v>
      </c>
      <c r="F7539" s="232">
        <v>495.35</v>
      </c>
    </row>
    <row r="7540" spans="1:6" ht="15" x14ac:dyDescent="0.2">
      <c r="A7540" s="231">
        <v>87317</v>
      </c>
      <c r="B7540" s="457" t="s">
        <v>14820</v>
      </c>
      <c r="C7540" s="231" t="s">
        <v>6641</v>
      </c>
      <c r="F7540" s="232">
        <v>468.77</v>
      </c>
    </row>
    <row r="7541" spans="1:6" ht="15" x14ac:dyDescent="0.2">
      <c r="A7541" s="231">
        <v>87355</v>
      </c>
      <c r="B7541" s="457" t="s">
        <v>14821</v>
      </c>
      <c r="C7541" s="231" t="s">
        <v>6641</v>
      </c>
      <c r="F7541" s="232">
        <v>553.91999999999996</v>
      </c>
    </row>
    <row r="7542" spans="1:6" ht="15" x14ac:dyDescent="0.2">
      <c r="A7542" s="231">
        <v>87356</v>
      </c>
      <c r="B7542" s="457" t="s">
        <v>14822</v>
      </c>
      <c r="C7542" s="231" t="s">
        <v>6641</v>
      </c>
      <c r="F7542" s="232">
        <v>477.85</v>
      </c>
    </row>
    <row r="7543" spans="1:6" ht="15" x14ac:dyDescent="0.2">
      <c r="A7543" s="231">
        <v>87357</v>
      </c>
      <c r="B7543" s="457" t="s">
        <v>14823</v>
      </c>
      <c r="C7543" s="231" t="s">
        <v>6641</v>
      </c>
      <c r="F7543" s="232">
        <v>439.85</v>
      </c>
    </row>
    <row r="7544" spans="1:6" ht="15" x14ac:dyDescent="0.2">
      <c r="A7544" s="231">
        <v>100486</v>
      </c>
      <c r="B7544" s="457" t="s">
        <v>14824</v>
      </c>
      <c r="C7544" s="231" t="s">
        <v>6641</v>
      </c>
      <c r="F7544" s="232">
        <v>755.57</v>
      </c>
    </row>
    <row r="7545" spans="1:6" ht="15" x14ac:dyDescent="0.2">
      <c r="A7545" s="231">
        <v>100482</v>
      </c>
      <c r="B7545" s="457" t="s">
        <v>14825</v>
      </c>
      <c r="C7545" s="231" t="s">
        <v>6641</v>
      </c>
      <c r="F7545" s="232">
        <v>0</v>
      </c>
    </row>
    <row r="7546" spans="1:6" ht="15" x14ac:dyDescent="0.2">
      <c r="A7546" s="231">
        <v>100481</v>
      </c>
      <c r="B7546" s="457" t="s">
        <v>14826</v>
      </c>
      <c r="C7546" s="231" t="s">
        <v>6641</v>
      </c>
      <c r="F7546" s="232">
        <v>614.64</v>
      </c>
    </row>
    <row r="7547" spans="1:6" ht="15" x14ac:dyDescent="0.2">
      <c r="A7547" s="231">
        <v>100492</v>
      </c>
      <c r="B7547" s="457" t="s">
        <v>14827</v>
      </c>
      <c r="C7547" s="231" t="s">
        <v>6641</v>
      </c>
      <c r="F7547" s="232">
        <v>610.42999999999995</v>
      </c>
    </row>
    <row r="7548" spans="1:6" ht="15" x14ac:dyDescent="0.2">
      <c r="A7548" s="231">
        <v>100483</v>
      </c>
      <c r="B7548" s="457" t="s">
        <v>14828</v>
      </c>
      <c r="C7548" s="231" t="s">
        <v>6641</v>
      </c>
      <c r="F7548" s="232">
        <v>687.42</v>
      </c>
    </row>
    <row r="7549" spans="1:6" ht="15" x14ac:dyDescent="0.2">
      <c r="A7549" s="231">
        <v>100484</v>
      </c>
      <c r="B7549" s="457" t="s">
        <v>14829</v>
      </c>
      <c r="C7549" s="231" t="s">
        <v>6641</v>
      </c>
      <c r="F7549" s="232">
        <v>617.03</v>
      </c>
    </row>
    <row r="7550" spans="1:6" ht="15" x14ac:dyDescent="0.2">
      <c r="A7550" s="231">
        <v>100485</v>
      </c>
      <c r="B7550" s="457" t="s">
        <v>14830</v>
      </c>
      <c r="C7550" s="231" t="s">
        <v>6641</v>
      </c>
      <c r="F7550" s="232">
        <v>585.69000000000005</v>
      </c>
    </row>
    <row r="7551" spans="1:6" ht="15" x14ac:dyDescent="0.2">
      <c r="A7551" s="231">
        <v>87373</v>
      </c>
      <c r="B7551" s="457" t="s">
        <v>14831</v>
      </c>
      <c r="C7551" s="231" t="s">
        <v>6641</v>
      </c>
      <c r="F7551" s="232">
        <v>775.58</v>
      </c>
    </row>
    <row r="7552" spans="1:6" ht="15" x14ac:dyDescent="0.2">
      <c r="A7552" s="231">
        <v>100454</v>
      </c>
      <c r="B7552" s="457" t="s">
        <v>14832</v>
      </c>
      <c r="C7552" s="231" t="s">
        <v>6641</v>
      </c>
      <c r="F7552" s="232">
        <v>0</v>
      </c>
    </row>
    <row r="7553" spans="1:6" ht="15" x14ac:dyDescent="0.2">
      <c r="A7553" s="231">
        <v>87301</v>
      </c>
      <c r="B7553" s="457" t="s">
        <v>14833</v>
      </c>
      <c r="C7553" s="231" t="s">
        <v>6641</v>
      </c>
      <c r="F7553" s="232">
        <v>616.1</v>
      </c>
    </row>
    <row r="7554" spans="1:6" ht="15" x14ac:dyDescent="0.2">
      <c r="A7554" s="231">
        <v>87302</v>
      </c>
      <c r="B7554" s="457" t="s">
        <v>14834</v>
      </c>
      <c r="C7554" s="231" t="s">
        <v>6641</v>
      </c>
      <c r="F7554" s="232">
        <v>597.27</v>
      </c>
    </row>
    <row r="7555" spans="1:6" ht="15" x14ac:dyDescent="0.2">
      <c r="A7555" s="231">
        <v>87342</v>
      </c>
      <c r="B7555" s="457" t="s">
        <v>14835</v>
      </c>
      <c r="C7555" s="231" t="s">
        <v>6641</v>
      </c>
      <c r="F7555" s="232">
        <v>724.11</v>
      </c>
    </row>
    <row r="7556" spans="1:6" ht="15" x14ac:dyDescent="0.2">
      <c r="A7556" s="231">
        <v>87343</v>
      </c>
      <c r="B7556" s="457" t="s">
        <v>14836</v>
      </c>
      <c r="C7556" s="231" t="s">
        <v>6641</v>
      </c>
      <c r="F7556" s="232">
        <v>621.45000000000005</v>
      </c>
    </row>
    <row r="7557" spans="1:6" ht="15" x14ac:dyDescent="0.2">
      <c r="A7557" s="231">
        <v>87344</v>
      </c>
      <c r="B7557" s="457" t="s">
        <v>14837</v>
      </c>
      <c r="C7557" s="231" t="s">
        <v>6641</v>
      </c>
      <c r="F7557" s="232">
        <v>562.46</v>
      </c>
    </row>
    <row r="7558" spans="1:6" ht="15" x14ac:dyDescent="0.2">
      <c r="A7558" s="231">
        <v>88631</v>
      </c>
      <c r="B7558" s="457" t="s">
        <v>14838</v>
      </c>
      <c r="C7558" s="231" t="s">
        <v>6641</v>
      </c>
      <c r="F7558" s="232">
        <v>630.05999999999995</v>
      </c>
    </row>
    <row r="7559" spans="1:6" ht="15" x14ac:dyDescent="0.2">
      <c r="A7559" s="231">
        <v>100471</v>
      </c>
      <c r="B7559" s="457" t="s">
        <v>14839</v>
      </c>
      <c r="C7559" s="231" t="s">
        <v>6641</v>
      </c>
      <c r="F7559" s="232">
        <v>0</v>
      </c>
    </row>
    <row r="7560" spans="1:6" ht="15" x14ac:dyDescent="0.2">
      <c r="A7560" s="231">
        <v>100490</v>
      </c>
      <c r="B7560" s="457" t="s">
        <v>14840</v>
      </c>
      <c r="C7560" s="231" t="s">
        <v>6641</v>
      </c>
      <c r="F7560" s="232">
        <v>488.43</v>
      </c>
    </row>
    <row r="7561" spans="1:6" ht="15" x14ac:dyDescent="0.2">
      <c r="A7561" s="231">
        <v>100472</v>
      </c>
      <c r="B7561" s="457" t="s">
        <v>14841</v>
      </c>
      <c r="C7561" s="231" t="s">
        <v>6641</v>
      </c>
      <c r="F7561" s="232">
        <v>570.16</v>
      </c>
    </row>
    <row r="7562" spans="1:6" ht="15" x14ac:dyDescent="0.2">
      <c r="A7562" s="231">
        <v>100473</v>
      </c>
      <c r="B7562" s="457" t="s">
        <v>14842</v>
      </c>
      <c r="C7562" s="231" t="s">
        <v>6641</v>
      </c>
      <c r="F7562" s="232">
        <v>498.75</v>
      </c>
    </row>
    <row r="7563" spans="1:6" ht="15" x14ac:dyDescent="0.2">
      <c r="A7563" s="231">
        <v>100474</v>
      </c>
      <c r="B7563" s="457" t="s">
        <v>14843</v>
      </c>
      <c r="C7563" s="231" t="s">
        <v>6641</v>
      </c>
      <c r="F7563" s="232">
        <v>465.47</v>
      </c>
    </row>
    <row r="7564" spans="1:6" ht="15" x14ac:dyDescent="0.2">
      <c r="A7564" s="231">
        <v>87379</v>
      </c>
      <c r="B7564" s="457" t="s">
        <v>14844</v>
      </c>
      <c r="C7564" s="231" t="s">
        <v>6641</v>
      </c>
      <c r="F7564" s="232">
        <v>3357.57</v>
      </c>
    </row>
    <row r="7565" spans="1:6" ht="15" x14ac:dyDescent="0.2">
      <c r="A7565" s="231">
        <v>100460</v>
      </c>
      <c r="B7565" s="457" t="s">
        <v>14845</v>
      </c>
      <c r="C7565" s="231" t="s">
        <v>6641</v>
      </c>
      <c r="F7565" s="232">
        <v>0</v>
      </c>
    </row>
    <row r="7566" spans="1:6" ht="15" x14ac:dyDescent="0.2">
      <c r="A7566" s="231">
        <v>87319</v>
      </c>
      <c r="B7566" s="457" t="s">
        <v>14846</v>
      </c>
      <c r="C7566" s="231" t="s">
        <v>6641</v>
      </c>
      <c r="F7566" s="232">
        <v>3206.61</v>
      </c>
    </row>
    <row r="7567" spans="1:6" ht="15" x14ac:dyDescent="0.2">
      <c r="A7567" s="231">
        <v>87320</v>
      </c>
      <c r="B7567" s="457" t="s">
        <v>14847</v>
      </c>
      <c r="C7567" s="231" t="s">
        <v>6641</v>
      </c>
      <c r="F7567" s="232">
        <v>3203.04</v>
      </c>
    </row>
    <row r="7568" spans="1:6" ht="15" x14ac:dyDescent="0.2">
      <c r="A7568" s="231">
        <v>87358</v>
      </c>
      <c r="B7568" s="457" t="s">
        <v>14848</v>
      </c>
      <c r="C7568" s="231" t="s">
        <v>6641</v>
      </c>
      <c r="F7568" s="232">
        <v>3185.7</v>
      </c>
    </row>
    <row r="7569" spans="1:6" ht="15" x14ac:dyDescent="0.2">
      <c r="A7569" s="231">
        <v>87359</v>
      </c>
      <c r="B7569" s="457" t="s">
        <v>14849</v>
      </c>
      <c r="C7569" s="231" t="s">
        <v>6641</v>
      </c>
      <c r="F7569" s="232">
        <v>3136.75</v>
      </c>
    </row>
    <row r="7570" spans="1:6" ht="15" x14ac:dyDescent="0.2">
      <c r="A7570" s="231">
        <v>87376</v>
      </c>
      <c r="B7570" s="457" t="s">
        <v>14850</v>
      </c>
      <c r="C7570" s="231" t="s">
        <v>6641</v>
      </c>
      <c r="F7570" s="232">
        <v>621.58000000000004</v>
      </c>
    </row>
    <row r="7571" spans="1:6" ht="15" x14ac:dyDescent="0.2">
      <c r="A7571" s="231">
        <v>100457</v>
      </c>
      <c r="B7571" s="457" t="s">
        <v>14851</v>
      </c>
      <c r="C7571" s="231" t="s">
        <v>6641</v>
      </c>
      <c r="F7571" s="232">
        <v>0</v>
      </c>
    </row>
    <row r="7572" spans="1:6" ht="15" x14ac:dyDescent="0.2">
      <c r="A7572" s="231">
        <v>87310</v>
      </c>
      <c r="B7572" s="457" t="s">
        <v>14852</v>
      </c>
      <c r="C7572" s="231" t="s">
        <v>6641</v>
      </c>
      <c r="F7572" s="232">
        <v>449.79</v>
      </c>
    </row>
    <row r="7573" spans="1:6" ht="15" x14ac:dyDescent="0.2">
      <c r="A7573" s="231">
        <v>87311</v>
      </c>
      <c r="B7573" s="457" t="s">
        <v>14853</v>
      </c>
      <c r="C7573" s="231" t="s">
        <v>6641</v>
      </c>
      <c r="F7573" s="232">
        <v>431.86</v>
      </c>
    </row>
    <row r="7574" spans="1:6" ht="15" x14ac:dyDescent="0.2">
      <c r="A7574" s="231">
        <v>87350</v>
      </c>
      <c r="B7574" s="457" t="s">
        <v>14854</v>
      </c>
      <c r="C7574" s="231" t="s">
        <v>6641</v>
      </c>
      <c r="F7574" s="232">
        <v>517.80999999999995</v>
      </c>
    </row>
    <row r="7575" spans="1:6" ht="15" x14ac:dyDescent="0.2">
      <c r="A7575" s="231">
        <v>87351</v>
      </c>
      <c r="B7575" s="457" t="s">
        <v>14855</v>
      </c>
      <c r="C7575" s="231" t="s">
        <v>6641</v>
      </c>
      <c r="F7575" s="232">
        <v>412.65</v>
      </c>
    </row>
    <row r="7576" spans="1:6" ht="15" x14ac:dyDescent="0.2">
      <c r="A7576" s="231">
        <v>87374</v>
      </c>
      <c r="B7576" s="457" t="s">
        <v>14856</v>
      </c>
      <c r="C7576" s="231" t="s">
        <v>6641</v>
      </c>
      <c r="F7576" s="232">
        <v>730.41</v>
      </c>
    </row>
    <row r="7577" spans="1:6" ht="15" x14ac:dyDescent="0.2">
      <c r="A7577" s="231">
        <v>100455</v>
      </c>
      <c r="B7577" s="457" t="s">
        <v>14857</v>
      </c>
      <c r="C7577" s="231" t="s">
        <v>6641</v>
      </c>
      <c r="F7577" s="232">
        <v>0</v>
      </c>
    </row>
    <row r="7578" spans="1:6" ht="15" x14ac:dyDescent="0.2">
      <c r="A7578" s="231">
        <v>87304</v>
      </c>
      <c r="B7578" s="457" t="s">
        <v>14858</v>
      </c>
      <c r="C7578" s="231" t="s">
        <v>6641</v>
      </c>
      <c r="F7578" s="232">
        <v>555.4</v>
      </c>
    </row>
    <row r="7579" spans="1:6" ht="15" x14ac:dyDescent="0.2">
      <c r="A7579" s="231">
        <v>87305</v>
      </c>
      <c r="B7579" s="457" t="s">
        <v>14859</v>
      </c>
      <c r="C7579" s="231" t="s">
        <v>6641</v>
      </c>
      <c r="F7579" s="232">
        <v>554.5</v>
      </c>
    </row>
    <row r="7580" spans="1:6" ht="15" x14ac:dyDescent="0.2">
      <c r="A7580" s="231">
        <v>87345</v>
      </c>
      <c r="B7580" s="457" t="s">
        <v>14860</v>
      </c>
      <c r="C7580" s="231" t="s">
        <v>6641</v>
      </c>
      <c r="F7580" s="232">
        <v>647.41</v>
      </c>
    </row>
    <row r="7581" spans="1:6" ht="15" x14ac:dyDescent="0.2">
      <c r="A7581" s="231">
        <v>87346</v>
      </c>
      <c r="B7581" s="457" t="s">
        <v>14861</v>
      </c>
      <c r="C7581" s="231" t="s">
        <v>6641</v>
      </c>
      <c r="F7581" s="232">
        <v>562.35</v>
      </c>
    </row>
    <row r="7582" spans="1:6" ht="15" x14ac:dyDescent="0.2">
      <c r="A7582" s="231">
        <v>87347</v>
      </c>
      <c r="B7582" s="457" t="s">
        <v>14862</v>
      </c>
      <c r="C7582" s="231" t="s">
        <v>6641</v>
      </c>
      <c r="F7582" s="232">
        <v>515.52</v>
      </c>
    </row>
    <row r="7583" spans="1:6" ht="15" x14ac:dyDescent="0.2">
      <c r="A7583" s="231">
        <v>87366</v>
      </c>
      <c r="B7583" s="457" t="s">
        <v>14863</v>
      </c>
      <c r="C7583" s="231" t="s">
        <v>6641</v>
      </c>
      <c r="F7583" s="232">
        <v>645.33000000000004</v>
      </c>
    </row>
    <row r="7584" spans="1:6" ht="15" x14ac:dyDescent="0.2">
      <c r="A7584" s="231">
        <v>100448</v>
      </c>
      <c r="B7584" s="457" t="s">
        <v>14864</v>
      </c>
      <c r="C7584" s="231" t="s">
        <v>6641</v>
      </c>
      <c r="F7584" s="232">
        <v>0</v>
      </c>
    </row>
    <row r="7585" spans="1:6" ht="15" x14ac:dyDescent="0.2">
      <c r="A7585" s="231">
        <v>87283</v>
      </c>
      <c r="B7585" s="457" t="s">
        <v>14865</v>
      </c>
      <c r="C7585" s="231" t="s">
        <v>6641</v>
      </c>
      <c r="F7585" s="232">
        <v>466.17</v>
      </c>
    </row>
    <row r="7586" spans="1:6" ht="15" x14ac:dyDescent="0.2">
      <c r="A7586" s="231">
        <v>87284</v>
      </c>
      <c r="B7586" s="457" t="s">
        <v>14866</v>
      </c>
      <c r="C7586" s="231" t="s">
        <v>6641</v>
      </c>
      <c r="F7586" s="232">
        <v>451.33</v>
      </c>
    </row>
    <row r="7587" spans="1:6" ht="15" x14ac:dyDescent="0.2">
      <c r="A7587" s="231">
        <v>87329</v>
      </c>
      <c r="B7587" s="457" t="s">
        <v>14867</v>
      </c>
      <c r="C7587" s="231" t="s">
        <v>6641</v>
      </c>
      <c r="F7587" s="232">
        <v>528.52</v>
      </c>
    </row>
    <row r="7588" spans="1:6" ht="15" x14ac:dyDescent="0.2">
      <c r="A7588" s="231">
        <v>87330</v>
      </c>
      <c r="B7588" s="457" t="s">
        <v>14868</v>
      </c>
      <c r="C7588" s="231" t="s">
        <v>6641</v>
      </c>
      <c r="F7588" s="232">
        <v>430.17</v>
      </c>
    </row>
    <row r="7589" spans="1:6" ht="15" x14ac:dyDescent="0.2">
      <c r="A7589" s="231">
        <v>87375</v>
      </c>
      <c r="B7589" s="457" t="s">
        <v>14869</v>
      </c>
      <c r="C7589" s="231" t="s">
        <v>6641</v>
      </c>
      <c r="F7589" s="232">
        <v>702.94</v>
      </c>
    </row>
    <row r="7590" spans="1:6" ht="15" x14ac:dyDescent="0.2">
      <c r="A7590" s="231">
        <v>100456</v>
      </c>
      <c r="B7590" s="457" t="s">
        <v>14870</v>
      </c>
      <c r="C7590" s="231" t="s">
        <v>6641</v>
      </c>
      <c r="F7590" s="232">
        <v>0</v>
      </c>
    </row>
    <row r="7591" spans="1:6" ht="15" x14ac:dyDescent="0.2">
      <c r="A7591" s="231">
        <v>87307</v>
      </c>
      <c r="B7591" s="457" t="s">
        <v>14871</v>
      </c>
      <c r="C7591" s="231" t="s">
        <v>6641</v>
      </c>
      <c r="F7591" s="232">
        <v>535.37</v>
      </c>
    </row>
    <row r="7592" spans="1:6" ht="15" x14ac:dyDescent="0.2">
      <c r="A7592" s="231">
        <v>87308</v>
      </c>
      <c r="B7592" s="457" t="s">
        <v>14872</v>
      </c>
      <c r="C7592" s="231" t="s">
        <v>6641</v>
      </c>
      <c r="F7592" s="232">
        <v>517.46</v>
      </c>
    </row>
    <row r="7593" spans="1:6" ht="15" x14ac:dyDescent="0.2">
      <c r="A7593" s="231">
        <v>87348</v>
      </c>
      <c r="B7593" s="457" t="s">
        <v>14873</v>
      </c>
      <c r="C7593" s="231" t="s">
        <v>6641</v>
      </c>
      <c r="F7593" s="232">
        <v>589.49</v>
      </c>
    </row>
    <row r="7594" spans="1:6" ht="15" x14ac:dyDescent="0.2">
      <c r="A7594" s="231">
        <v>87349</v>
      </c>
      <c r="B7594" s="457" t="s">
        <v>14874</v>
      </c>
      <c r="C7594" s="231" t="s">
        <v>6641</v>
      </c>
      <c r="F7594" s="232">
        <v>475.97</v>
      </c>
    </row>
    <row r="7595" spans="1:6" ht="15" x14ac:dyDescent="0.2">
      <c r="A7595" s="231">
        <v>87365</v>
      </c>
      <c r="B7595" s="457" t="s">
        <v>14875</v>
      </c>
      <c r="C7595" s="231" t="s">
        <v>6641</v>
      </c>
      <c r="F7595" s="232">
        <v>613.29</v>
      </c>
    </row>
    <row r="7596" spans="1:6" ht="15" x14ac:dyDescent="0.2">
      <c r="A7596" s="231">
        <v>100447</v>
      </c>
      <c r="B7596" s="457" t="s">
        <v>14876</v>
      </c>
      <c r="C7596" s="231" t="s">
        <v>6641</v>
      </c>
      <c r="F7596" s="232">
        <v>0</v>
      </c>
    </row>
    <row r="7597" spans="1:6" ht="15" x14ac:dyDescent="0.2">
      <c r="A7597" s="231">
        <v>87280</v>
      </c>
      <c r="B7597" s="457" t="s">
        <v>14877</v>
      </c>
      <c r="C7597" s="231" t="s">
        <v>6641</v>
      </c>
      <c r="F7597" s="232">
        <v>456.67</v>
      </c>
    </row>
    <row r="7598" spans="1:6" ht="15" x14ac:dyDescent="0.2">
      <c r="A7598" s="231">
        <v>87281</v>
      </c>
      <c r="B7598" s="457" t="s">
        <v>14878</v>
      </c>
      <c r="C7598" s="231" t="s">
        <v>6641</v>
      </c>
      <c r="F7598" s="232">
        <v>442.47</v>
      </c>
    </row>
    <row r="7599" spans="1:6" ht="15" x14ac:dyDescent="0.2">
      <c r="A7599" s="231">
        <v>87327</v>
      </c>
      <c r="B7599" s="457" t="s">
        <v>14879</v>
      </c>
      <c r="C7599" s="231" t="s">
        <v>6641</v>
      </c>
      <c r="F7599" s="232">
        <v>490.77</v>
      </c>
    </row>
    <row r="7600" spans="1:6" ht="15" x14ac:dyDescent="0.2">
      <c r="A7600" s="231">
        <v>87328</v>
      </c>
      <c r="B7600" s="457" t="s">
        <v>14880</v>
      </c>
      <c r="C7600" s="231" t="s">
        <v>6641</v>
      </c>
      <c r="F7600" s="232">
        <v>403.65</v>
      </c>
    </row>
    <row r="7601" spans="1:6" ht="15" x14ac:dyDescent="0.2">
      <c r="A7601" s="231">
        <v>87410</v>
      </c>
      <c r="B7601" s="457" t="s">
        <v>14881</v>
      </c>
      <c r="C7601" s="231" t="s">
        <v>6641</v>
      </c>
      <c r="F7601" s="232">
        <v>880.96</v>
      </c>
    </row>
    <row r="7602" spans="1:6" ht="15" x14ac:dyDescent="0.2">
      <c r="A7602" s="231">
        <v>95577</v>
      </c>
      <c r="B7602" s="457" t="s">
        <v>14882</v>
      </c>
      <c r="C7602" s="231" t="s">
        <v>6650</v>
      </c>
      <c r="F7602" s="232">
        <v>9.1999999999999993</v>
      </c>
    </row>
    <row r="7603" spans="1:6" ht="15" x14ac:dyDescent="0.2">
      <c r="A7603" s="231">
        <v>95578</v>
      </c>
      <c r="B7603" s="457" t="s">
        <v>14883</v>
      </c>
      <c r="C7603" s="231" t="s">
        <v>6650</v>
      </c>
      <c r="F7603" s="232">
        <v>7.52</v>
      </c>
    </row>
    <row r="7604" spans="1:6" ht="15" x14ac:dyDescent="0.2">
      <c r="A7604" s="231">
        <v>95579</v>
      </c>
      <c r="B7604" s="457" t="s">
        <v>14884</v>
      </c>
      <c r="C7604" s="231" t="s">
        <v>6650</v>
      </c>
      <c r="F7604" s="232">
        <v>7.13</v>
      </c>
    </row>
    <row r="7605" spans="1:6" ht="15" x14ac:dyDescent="0.2">
      <c r="A7605" s="231">
        <v>95580</v>
      </c>
      <c r="B7605" s="457" t="s">
        <v>14885</v>
      </c>
      <c r="C7605" s="231" t="s">
        <v>6650</v>
      </c>
      <c r="F7605" s="232">
        <v>8.1199999999999992</v>
      </c>
    </row>
    <row r="7606" spans="1:6" ht="15" x14ac:dyDescent="0.2">
      <c r="A7606" s="231">
        <v>95581</v>
      </c>
      <c r="B7606" s="457" t="s">
        <v>14886</v>
      </c>
      <c r="C7606" s="231" t="s">
        <v>6650</v>
      </c>
      <c r="F7606" s="232">
        <v>8.06</v>
      </c>
    </row>
    <row r="7607" spans="1:6" ht="15" x14ac:dyDescent="0.2">
      <c r="A7607" s="231">
        <v>95582</v>
      </c>
      <c r="B7607" s="457" t="s">
        <v>14887</v>
      </c>
      <c r="C7607" s="231" t="s">
        <v>6650</v>
      </c>
      <c r="F7607" s="232">
        <v>8.75</v>
      </c>
    </row>
    <row r="7608" spans="1:6" ht="15" x14ac:dyDescent="0.2">
      <c r="A7608" s="231">
        <v>95576</v>
      </c>
      <c r="B7608" s="457" t="s">
        <v>14888</v>
      </c>
      <c r="C7608" s="231" t="s">
        <v>6650</v>
      </c>
      <c r="F7608" s="232">
        <v>11.33</v>
      </c>
    </row>
    <row r="7609" spans="1:6" ht="15" x14ac:dyDescent="0.2">
      <c r="A7609" s="231">
        <v>95583</v>
      </c>
      <c r="B7609" s="457" t="s">
        <v>14889</v>
      </c>
      <c r="C7609" s="231" t="s">
        <v>6650</v>
      </c>
      <c r="F7609" s="232">
        <v>16.03</v>
      </c>
    </row>
    <row r="7610" spans="1:6" ht="15" x14ac:dyDescent="0.2">
      <c r="A7610" s="231">
        <v>95584</v>
      </c>
      <c r="B7610" s="457" t="s">
        <v>14890</v>
      </c>
      <c r="C7610" s="231" t="s">
        <v>6650</v>
      </c>
      <c r="F7610" s="232">
        <v>13.23</v>
      </c>
    </row>
    <row r="7611" spans="1:6" ht="15" x14ac:dyDescent="0.2">
      <c r="A7611" s="231">
        <v>95593</v>
      </c>
      <c r="B7611" s="457" t="s">
        <v>14891</v>
      </c>
      <c r="C7611" s="231" t="s">
        <v>6650</v>
      </c>
      <c r="F7611" s="232">
        <v>13.23</v>
      </c>
    </row>
    <row r="7612" spans="1:6" ht="15" x14ac:dyDescent="0.2">
      <c r="A7612" s="231">
        <v>95592</v>
      </c>
      <c r="B7612" s="457" t="s">
        <v>14892</v>
      </c>
      <c r="C7612" s="231" t="s">
        <v>6650</v>
      </c>
      <c r="F7612" s="232">
        <v>16.03</v>
      </c>
    </row>
    <row r="7613" spans="1:6" ht="15" x14ac:dyDescent="0.2">
      <c r="A7613" s="231">
        <v>92919</v>
      </c>
      <c r="B7613" s="457" t="s">
        <v>14893</v>
      </c>
      <c r="C7613" s="231" t="s">
        <v>6650</v>
      </c>
      <c r="F7613" s="232">
        <v>10.84</v>
      </c>
    </row>
    <row r="7614" spans="1:6" ht="15" x14ac:dyDescent="0.2">
      <c r="A7614" s="231">
        <v>92921</v>
      </c>
      <c r="B7614" s="457" t="s">
        <v>14894</v>
      </c>
      <c r="C7614" s="231" t="s">
        <v>6650</v>
      </c>
      <c r="F7614" s="232">
        <v>8.77</v>
      </c>
    </row>
    <row r="7615" spans="1:6" ht="15" x14ac:dyDescent="0.2">
      <c r="A7615" s="231">
        <v>92922</v>
      </c>
      <c r="B7615" s="457" t="s">
        <v>14895</v>
      </c>
      <c r="C7615" s="231" t="s">
        <v>6650</v>
      </c>
      <c r="F7615" s="232">
        <v>8.19</v>
      </c>
    </row>
    <row r="7616" spans="1:6" ht="15" x14ac:dyDescent="0.2">
      <c r="A7616" s="231">
        <v>92923</v>
      </c>
      <c r="B7616" s="457" t="s">
        <v>14896</v>
      </c>
      <c r="C7616" s="231" t="s">
        <v>6650</v>
      </c>
      <c r="F7616" s="232">
        <v>8.9600000000000009</v>
      </c>
    </row>
    <row r="7617" spans="1:6" ht="15" x14ac:dyDescent="0.2">
      <c r="A7617" s="231">
        <v>92924</v>
      </c>
      <c r="B7617" s="457" t="s">
        <v>14897</v>
      </c>
      <c r="C7617" s="231" t="s">
        <v>6650</v>
      </c>
      <c r="F7617" s="232">
        <v>8.7100000000000009</v>
      </c>
    </row>
    <row r="7618" spans="1:6" ht="15" x14ac:dyDescent="0.2">
      <c r="A7618" s="231">
        <v>104104</v>
      </c>
      <c r="B7618" s="457" t="s">
        <v>14898</v>
      </c>
      <c r="C7618" s="231" t="s">
        <v>6650</v>
      </c>
      <c r="F7618" s="232">
        <v>8.92</v>
      </c>
    </row>
    <row r="7619" spans="1:6" ht="15" x14ac:dyDescent="0.2">
      <c r="A7619" s="231">
        <v>92916</v>
      </c>
      <c r="B7619" s="457" t="s">
        <v>14899</v>
      </c>
      <c r="C7619" s="231" t="s">
        <v>6650</v>
      </c>
      <c r="F7619" s="232">
        <v>14.72</v>
      </c>
    </row>
    <row r="7620" spans="1:6" ht="15" x14ac:dyDescent="0.2">
      <c r="A7620" s="231">
        <v>92917</v>
      </c>
      <c r="B7620" s="457" t="s">
        <v>14900</v>
      </c>
      <c r="C7620" s="231" t="s">
        <v>6650</v>
      </c>
      <c r="F7620" s="232">
        <v>12.8</v>
      </c>
    </row>
    <row r="7621" spans="1:6" ht="15" x14ac:dyDescent="0.2">
      <c r="A7621" s="231">
        <v>92915</v>
      </c>
      <c r="B7621" s="457" t="s">
        <v>14901</v>
      </c>
      <c r="C7621" s="231" t="s">
        <v>6650</v>
      </c>
      <c r="F7621" s="232">
        <v>17.03</v>
      </c>
    </row>
    <row r="7622" spans="1:6" ht="15" x14ac:dyDescent="0.2">
      <c r="A7622" s="231">
        <v>92771</v>
      </c>
      <c r="B7622" s="457" t="s">
        <v>14902</v>
      </c>
      <c r="C7622" s="231" t="s">
        <v>6650</v>
      </c>
      <c r="F7622" s="232">
        <v>9.06</v>
      </c>
    </row>
    <row r="7623" spans="1:6" ht="15" x14ac:dyDescent="0.2">
      <c r="A7623" s="231">
        <v>92772</v>
      </c>
      <c r="B7623" s="457" t="s">
        <v>14903</v>
      </c>
      <c r="C7623" s="231" t="s">
        <v>6650</v>
      </c>
      <c r="F7623" s="232">
        <v>7.47</v>
      </c>
    </row>
    <row r="7624" spans="1:6" ht="15" x14ac:dyDescent="0.2">
      <c r="A7624" s="231">
        <v>92773</v>
      </c>
      <c r="B7624" s="457" t="s">
        <v>14904</v>
      </c>
      <c r="C7624" s="231" t="s">
        <v>6650</v>
      </c>
      <c r="F7624" s="232">
        <v>7.25</v>
      </c>
    </row>
    <row r="7625" spans="1:6" ht="15" x14ac:dyDescent="0.2">
      <c r="A7625" s="231">
        <v>92774</v>
      </c>
      <c r="B7625" s="457" t="s">
        <v>14905</v>
      </c>
      <c r="C7625" s="231" t="s">
        <v>6650</v>
      </c>
      <c r="F7625" s="232">
        <v>8.2899999999999991</v>
      </c>
    </row>
    <row r="7626" spans="1:6" ht="15" x14ac:dyDescent="0.2">
      <c r="A7626" s="231">
        <v>92769</v>
      </c>
      <c r="B7626" s="457" t="s">
        <v>14906</v>
      </c>
      <c r="C7626" s="231" t="s">
        <v>6650</v>
      </c>
      <c r="F7626" s="232">
        <v>11.57</v>
      </c>
    </row>
    <row r="7627" spans="1:6" ht="15" x14ac:dyDescent="0.2">
      <c r="A7627" s="231">
        <v>92770</v>
      </c>
      <c r="B7627" s="457" t="s">
        <v>14907</v>
      </c>
      <c r="C7627" s="231" t="s">
        <v>6650</v>
      </c>
      <c r="F7627" s="232">
        <v>10.42</v>
      </c>
    </row>
    <row r="7628" spans="1:6" ht="15" x14ac:dyDescent="0.2">
      <c r="A7628" s="231">
        <v>92767</v>
      </c>
      <c r="B7628" s="457" t="s">
        <v>14908</v>
      </c>
      <c r="C7628" s="231" t="s">
        <v>6650</v>
      </c>
      <c r="F7628" s="232">
        <v>15.35</v>
      </c>
    </row>
    <row r="7629" spans="1:6" ht="15" x14ac:dyDescent="0.2">
      <c r="A7629" s="231">
        <v>92768</v>
      </c>
      <c r="B7629" s="457" t="s">
        <v>14909</v>
      </c>
      <c r="C7629" s="231" t="s">
        <v>6650</v>
      </c>
      <c r="F7629" s="232">
        <v>12.97</v>
      </c>
    </row>
    <row r="7630" spans="1:6" ht="15" x14ac:dyDescent="0.2">
      <c r="A7630" s="231">
        <v>92762</v>
      </c>
      <c r="B7630" s="457" t="s">
        <v>14910</v>
      </c>
      <c r="C7630" s="231" t="s">
        <v>6650</v>
      </c>
      <c r="F7630" s="232">
        <v>9.61</v>
      </c>
    </row>
    <row r="7631" spans="1:6" ht="15" x14ac:dyDescent="0.2">
      <c r="A7631" s="231">
        <v>92763</v>
      </c>
      <c r="B7631" s="457" t="s">
        <v>14911</v>
      </c>
      <c r="C7631" s="231" t="s">
        <v>6650</v>
      </c>
      <c r="F7631" s="232">
        <v>7.96</v>
      </c>
    </row>
    <row r="7632" spans="1:6" ht="15" x14ac:dyDescent="0.2">
      <c r="A7632" s="231">
        <v>92764</v>
      </c>
      <c r="B7632" s="457" t="s">
        <v>14912</v>
      </c>
      <c r="C7632" s="231" t="s">
        <v>6650</v>
      </c>
      <c r="F7632" s="232">
        <v>7.58</v>
      </c>
    </row>
    <row r="7633" spans="1:6" ht="15" x14ac:dyDescent="0.2">
      <c r="A7633" s="231">
        <v>92765</v>
      </c>
      <c r="B7633" s="457" t="s">
        <v>14913</v>
      </c>
      <c r="C7633" s="231" t="s">
        <v>6650</v>
      </c>
      <c r="F7633" s="232">
        <v>8.48</v>
      </c>
    </row>
    <row r="7634" spans="1:6" ht="15" x14ac:dyDescent="0.2">
      <c r="A7634" s="231">
        <v>92766</v>
      </c>
      <c r="B7634" s="457" t="s">
        <v>14914</v>
      </c>
      <c r="C7634" s="231" t="s">
        <v>6650</v>
      </c>
      <c r="F7634" s="232">
        <v>8.34</v>
      </c>
    </row>
    <row r="7635" spans="1:6" ht="15" x14ac:dyDescent="0.2">
      <c r="A7635" s="231">
        <v>104105</v>
      </c>
      <c r="B7635" s="457" t="s">
        <v>14915</v>
      </c>
      <c r="C7635" s="231" t="s">
        <v>6650</v>
      </c>
      <c r="F7635" s="232">
        <v>8.92</v>
      </c>
    </row>
    <row r="7636" spans="1:6" ht="15" x14ac:dyDescent="0.2">
      <c r="A7636" s="231">
        <v>92760</v>
      </c>
      <c r="B7636" s="457" t="s">
        <v>14916</v>
      </c>
      <c r="C7636" s="231" t="s">
        <v>6650</v>
      </c>
      <c r="F7636" s="232">
        <v>12.24</v>
      </c>
    </row>
    <row r="7637" spans="1:6" ht="15" x14ac:dyDescent="0.2">
      <c r="A7637" s="231">
        <v>92761</v>
      </c>
      <c r="B7637" s="457" t="s">
        <v>14917</v>
      </c>
      <c r="C7637" s="231" t="s">
        <v>6650</v>
      </c>
      <c r="F7637" s="232">
        <v>11.04</v>
      </c>
    </row>
    <row r="7638" spans="1:6" ht="15" x14ac:dyDescent="0.2">
      <c r="A7638" s="231">
        <v>92759</v>
      </c>
      <c r="B7638" s="457" t="s">
        <v>14918</v>
      </c>
      <c r="C7638" s="231" t="s">
        <v>6650</v>
      </c>
      <c r="F7638" s="232">
        <v>13.68</v>
      </c>
    </row>
    <row r="7639" spans="1:6" ht="15" x14ac:dyDescent="0.2">
      <c r="A7639" s="231">
        <v>104108</v>
      </c>
      <c r="B7639" s="457" t="s">
        <v>14919</v>
      </c>
      <c r="C7639" s="231" t="s">
        <v>6650</v>
      </c>
      <c r="F7639" s="232">
        <v>11.8</v>
      </c>
    </row>
    <row r="7640" spans="1:6" ht="15" x14ac:dyDescent="0.2">
      <c r="A7640" s="231">
        <v>104107</v>
      </c>
      <c r="B7640" s="457" t="s">
        <v>14920</v>
      </c>
      <c r="C7640" s="231" t="s">
        <v>6650</v>
      </c>
      <c r="F7640" s="232">
        <v>9.85</v>
      </c>
    </row>
    <row r="7641" spans="1:6" ht="15" x14ac:dyDescent="0.2">
      <c r="A7641" s="231">
        <v>104106</v>
      </c>
      <c r="B7641" s="457" t="s">
        <v>14921</v>
      </c>
      <c r="C7641" s="231" t="s">
        <v>6650</v>
      </c>
      <c r="F7641" s="232">
        <v>9.01</v>
      </c>
    </row>
    <row r="7642" spans="1:6" ht="15" x14ac:dyDescent="0.2">
      <c r="A7642" s="231">
        <v>104110</v>
      </c>
      <c r="B7642" s="457" t="s">
        <v>14922</v>
      </c>
      <c r="C7642" s="231" t="s">
        <v>6650</v>
      </c>
      <c r="F7642" s="232">
        <v>18.05</v>
      </c>
    </row>
    <row r="7643" spans="1:6" ht="15" x14ac:dyDescent="0.2">
      <c r="A7643" s="231">
        <v>104109</v>
      </c>
      <c r="B7643" s="457" t="s">
        <v>14923</v>
      </c>
      <c r="C7643" s="231" t="s">
        <v>6650</v>
      </c>
      <c r="F7643" s="232">
        <v>15.16</v>
      </c>
    </row>
    <row r="7644" spans="1:6" ht="15" x14ac:dyDescent="0.2">
      <c r="A7644" s="231">
        <v>104111</v>
      </c>
      <c r="B7644" s="457" t="s">
        <v>14924</v>
      </c>
      <c r="C7644" s="231" t="s">
        <v>6650</v>
      </c>
      <c r="F7644" s="232">
        <v>21.54</v>
      </c>
    </row>
    <row r="7645" spans="1:6" ht="15" x14ac:dyDescent="0.2">
      <c r="A7645" s="231">
        <v>92884</v>
      </c>
      <c r="B7645" s="457" t="s">
        <v>14925</v>
      </c>
      <c r="C7645" s="231" t="s">
        <v>6650</v>
      </c>
      <c r="F7645" s="232">
        <v>10.81</v>
      </c>
    </row>
    <row r="7646" spans="1:6" ht="15" x14ac:dyDescent="0.2">
      <c r="A7646" s="231">
        <v>92885</v>
      </c>
      <c r="B7646" s="457" t="s">
        <v>14926</v>
      </c>
      <c r="C7646" s="231" t="s">
        <v>6650</v>
      </c>
      <c r="F7646" s="232">
        <v>10</v>
      </c>
    </row>
    <row r="7647" spans="1:6" ht="15" x14ac:dyDescent="0.2">
      <c r="A7647" s="231">
        <v>92886</v>
      </c>
      <c r="B7647" s="457" t="s">
        <v>14927</v>
      </c>
      <c r="C7647" s="231" t="s">
        <v>6650</v>
      </c>
      <c r="F7647" s="232">
        <v>9.34</v>
      </c>
    </row>
    <row r="7648" spans="1:6" ht="15" x14ac:dyDescent="0.2">
      <c r="A7648" s="231">
        <v>92887</v>
      </c>
      <c r="B7648" s="457" t="s">
        <v>14928</v>
      </c>
      <c r="C7648" s="231" t="s">
        <v>6650</v>
      </c>
      <c r="F7648" s="232">
        <v>9.1199999999999992</v>
      </c>
    </row>
    <row r="7649" spans="1:6" ht="15" x14ac:dyDescent="0.2">
      <c r="A7649" s="231">
        <v>92888</v>
      </c>
      <c r="B7649" s="457" t="s">
        <v>14929</v>
      </c>
      <c r="C7649" s="231" t="s">
        <v>6650</v>
      </c>
      <c r="F7649" s="232">
        <v>8.8000000000000007</v>
      </c>
    </row>
    <row r="7650" spans="1:6" ht="15" x14ac:dyDescent="0.2">
      <c r="A7650" s="231">
        <v>92882</v>
      </c>
      <c r="B7650" s="457" t="s">
        <v>14930</v>
      </c>
      <c r="C7650" s="231" t="s">
        <v>6650</v>
      </c>
      <c r="F7650" s="232">
        <v>12.59</v>
      </c>
    </row>
    <row r="7651" spans="1:6" ht="15" x14ac:dyDescent="0.2">
      <c r="A7651" s="231">
        <v>92883</v>
      </c>
      <c r="B7651" s="457" t="s">
        <v>14931</v>
      </c>
      <c r="C7651" s="231" t="s">
        <v>6650</v>
      </c>
      <c r="F7651" s="232">
        <v>11.11</v>
      </c>
    </row>
    <row r="7652" spans="1:6" ht="15" x14ac:dyDescent="0.2">
      <c r="A7652" s="231">
        <v>92877</v>
      </c>
      <c r="B7652" s="457" t="s">
        <v>14932</v>
      </c>
      <c r="C7652" s="231" t="s">
        <v>6650</v>
      </c>
      <c r="F7652" s="232">
        <v>8.11</v>
      </c>
    </row>
    <row r="7653" spans="1:6" ht="15" x14ac:dyDescent="0.2">
      <c r="A7653" s="231">
        <v>92878</v>
      </c>
      <c r="B7653" s="457" t="s">
        <v>14933</v>
      </c>
      <c r="C7653" s="231" t="s">
        <v>6650</v>
      </c>
      <c r="F7653" s="232">
        <v>7.9</v>
      </c>
    </row>
    <row r="7654" spans="1:6" ht="15" x14ac:dyDescent="0.2">
      <c r="A7654" s="231">
        <v>92879</v>
      </c>
      <c r="B7654" s="457" t="s">
        <v>14934</v>
      </c>
      <c r="C7654" s="231" t="s">
        <v>6650</v>
      </c>
      <c r="F7654" s="232">
        <v>7.76</v>
      </c>
    </row>
    <row r="7655" spans="1:6" ht="15" x14ac:dyDescent="0.2">
      <c r="A7655" s="231">
        <v>92880</v>
      </c>
      <c r="B7655" s="457" t="s">
        <v>14935</v>
      </c>
      <c r="C7655" s="231" t="s">
        <v>6650</v>
      </c>
      <c r="F7655" s="232">
        <v>7.91</v>
      </c>
    </row>
    <row r="7656" spans="1:6" ht="15" x14ac:dyDescent="0.2">
      <c r="A7656" s="231">
        <v>92881</v>
      </c>
      <c r="B7656" s="457" t="s">
        <v>14936</v>
      </c>
      <c r="C7656" s="231" t="s">
        <v>6650</v>
      </c>
      <c r="F7656" s="232">
        <v>7.88</v>
      </c>
    </row>
    <row r="7657" spans="1:6" ht="15" x14ac:dyDescent="0.2">
      <c r="A7657" s="231">
        <v>92875</v>
      </c>
      <c r="B7657" s="457" t="s">
        <v>14937</v>
      </c>
      <c r="C7657" s="231" t="s">
        <v>6650</v>
      </c>
      <c r="F7657" s="232">
        <v>8.18</v>
      </c>
    </row>
    <row r="7658" spans="1:6" ht="15" x14ac:dyDescent="0.2">
      <c r="A7658" s="231">
        <v>92876</v>
      </c>
      <c r="B7658" s="457" t="s">
        <v>14938</v>
      </c>
      <c r="C7658" s="231" t="s">
        <v>6650</v>
      </c>
      <c r="F7658" s="232">
        <v>7.68</v>
      </c>
    </row>
    <row r="7659" spans="1:6" ht="15" x14ac:dyDescent="0.2">
      <c r="A7659" s="231">
        <v>92803</v>
      </c>
      <c r="B7659" s="457" t="s">
        <v>14939</v>
      </c>
      <c r="C7659" s="231" t="s">
        <v>6650</v>
      </c>
      <c r="F7659" s="232">
        <v>7.45</v>
      </c>
    </row>
    <row r="7660" spans="1:6" ht="15" x14ac:dyDescent="0.2">
      <c r="A7660" s="231">
        <v>92804</v>
      </c>
      <c r="B7660" s="457" t="s">
        <v>14940</v>
      </c>
      <c r="C7660" s="231" t="s">
        <v>6650</v>
      </c>
      <c r="F7660" s="232">
        <v>6.35</v>
      </c>
    </row>
    <row r="7661" spans="1:6" ht="15" x14ac:dyDescent="0.2">
      <c r="A7661" s="231">
        <v>92805</v>
      </c>
      <c r="B7661" s="457" t="s">
        <v>14941</v>
      </c>
      <c r="C7661" s="231" t="s">
        <v>6650</v>
      </c>
      <c r="F7661" s="232">
        <v>6.25</v>
      </c>
    </row>
    <row r="7662" spans="1:6" ht="15" x14ac:dyDescent="0.2">
      <c r="A7662" s="231">
        <v>92806</v>
      </c>
      <c r="B7662" s="457" t="s">
        <v>14942</v>
      </c>
      <c r="C7662" s="231" t="s">
        <v>6650</v>
      </c>
      <c r="F7662" s="232">
        <v>7.34</v>
      </c>
    </row>
    <row r="7663" spans="1:6" ht="15" x14ac:dyDescent="0.2">
      <c r="A7663" s="231">
        <v>92798</v>
      </c>
      <c r="B7663" s="457" t="s">
        <v>14943</v>
      </c>
      <c r="C7663" s="231" t="s">
        <v>6650</v>
      </c>
      <c r="F7663" s="232">
        <v>7.33</v>
      </c>
    </row>
    <row r="7664" spans="1:6" ht="15" x14ac:dyDescent="0.2">
      <c r="A7664" s="231">
        <v>95448</v>
      </c>
      <c r="B7664" s="457" t="s">
        <v>14944</v>
      </c>
      <c r="C7664" s="231" t="s">
        <v>6650</v>
      </c>
      <c r="F7664" s="232">
        <v>8.0399999999999991</v>
      </c>
    </row>
    <row r="7665" spans="1:6" ht="15" x14ac:dyDescent="0.2">
      <c r="A7665" s="231">
        <v>92801</v>
      </c>
      <c r="B7665" s="457" t="s">
        <v>14945</v>
      </c>
      <c r="C7665" s="231" t="s">
        <v>6650</v>
      </c>
      <c r="F7665" s="232">
        <v>8.44</v>
      </c>
    </row>
    <row r="7666" spans="1:6" ht="15" x14ac:dyDescent="0.2">
      <c r="A7666" s="231">
        <v>92802</v>
      </c>
      <c r="B7666" s="457" t="s">
        <v>14946</v>
      </c>
      <c r="C7666" s="231" t="s">
        <v>6650</v>
      </c>
      <c r="F7666" s="232">
        <v>8.17</v>
      </c>
    </row>
    <row r="7667" spans="1:6" ht="15" x14ac:dyDescent="0.2">
      <c r="A7667" s="231">
        <v>92799</v>
      </c>
      <c r="B7667" s="457" t="s">
        <v>14947</v>
      </c>
      <c r="C7667" s="231" t="s">
        <v>6650</v>
      </c>
      <c r="F7667" s="232">
        <v>10.11</v>
      </c>
    </row>
    <row r="7668" spans="1:6" ht="15" x14ac:dyDescent="0.2">
      <c r="A7668" s="231">
        <v>92800</v>
      </c>
      <c r="B7668" s="457" t="s">
        <v>14948</v>
      </c>
      <c r="C7668" s="231" t="s">
        <v>6650</v>
      </c>
      <c r="F7668" s="232">
        <v>8.74</v>
      </c>
    </row>
    <row r="7669" spans="1:6" ht="15" x14ac:dyDescent="0.2">
      <c r="A7669" s="231">
        <v>95605</v>
      </c>
      <c r="B7669" s="457" t="s">
        <v>14949</v>
      </c>
      <c r="C7669" s="231" t="s">
        <v>6635</v>
      </c>
      <c r="F7669" s="232">
        <v>180.67</v>
      </c>
    </row>
    <row r="7670" spans="1:6" ht="15" x14ac:dyDescent="0.2">
      <c r="A7670" s="231">
        <v>95602</v>
      </c>
      <c r="B7670" s="457" t="s">
        <v>14950</v>
      </c>
      <c r="C7670" s="231" t="s">
        <v>6635</v>
      </c>
      <c r="F7670" s="232">
        <v>37.159999999999997</v>
      </c>
    </row>
    <row r="7671" spans="1:6" ht="15" x14ac:dyDescent="0.2">
      <c r="A7671" s="231">
        <v>95603</v>
      </c>
      <c r="B7671" s="457" t="s">
        <v>14951</v>
      </c>
      <c r="C7671" s="231" t="s">
        <v>6635</v>
      </c>
      <c r="F7671" s="232">
        <v>63.41</v>
      </c>
    </row>
    <row r="7672" spans="1:6" ht="15" x14ac:dyDescent="0.2">
      <c r="A7672" s="231">
        <v>95604</v>
      </c>
      <c r="B7672" s="457" t="s">
        <v>14952</v>
      </c>
      <c r="C7672" s="231" t="s">
        <v>6635</v>
      </c>
      <c r="F7672" s="232">
        <v>98.4</v>
      </c>
    </row>
    <row r="7673" spans="1:6" ht="15" x14ac:dyDescent="0.2">
      <c r="A7673" s="231">
        <v>95601</v>
      </c>
      <c r="B7673" s="457" t="s">
        <v>14953</v>
      </c>
      <c r="C7673" s="231" t="s">
        <v>6635</v>
      </c>
      <c r="F7673" s="232">
        <v>23.22</v>
      </c>
    </row>
    <row r="7674" spans="1:6" ht="15" x14ac:dyDescent="0.2">
      <c r="A7674" s="231">
        <v>102521</v>
      </c>
      <c r="B7674" s="457" t="s">
        <v>14954</v>
      </c>
      <c r="C7674" s="231" t="s">
        <v>6635</v>
      </c>
      <c r="F7674" s="232">
        <v>149.04</v>
      </c>
    </row>
    <row r="7675" spans="1:6" ht="15" x14ac:dyDescent="0.2">
      <c r="A7675" s="231">
        <v>102522</v>
      </c>
      <c r="B7675" s="457" t="s">
        <v>14955</v>
      </c>
      <c r="C7675" s="231" t="s">
        <v>6635</v>
      </c>
      <c r="F7675" s="232">
        <v>218.67</v>
      </c>
    </row>
    <row r="7676" spans="1:6" ht="15" x14ac:dyDescent="0.2">
      <c r="A7676" s="231">
        <v>102523</v>
      </c>
      <c r="B7676" s="457" t="s">
        <v>14956</v>
      </c>
      <c r="C7676" s="231" t="s">
        <v>6635</v>
      </c>
      <c r="F7676" s="232">
        <v>288.27</v>
      </c>
    </row>
    <row r="7677" spans="1:6" ht="15" x14ac:dyDescent="0.2">
      <c r="A7677" s="231">
        <v>95608</v>
      </c>
      <c r="B7677" s="457" t="s">
        <v>14957</v>
      </c>
      <c r="C7677" s="231" t="s">
        <v>6635</v>
      </c>
      <c r="F7677" s="232">
        <v>43.06</v>
      </c>
    </row>
    <row r="7678" spans="1:6" ht="15" x14ac:dyDescent="0.2">
      <c r="A7678" s="231">
        <v>95609</v>
      </c>
      <c r="B7678" s="457" t="s">
        <v>14958</v>
      </c>
      <c r="C7678" s="231" t="s">
        <v>6635</v>
      </c>
      <c r="F7678" s="232">
        <v>54.62</v>
      </c>
    </row>
    <row r="7679" spans="1:6" ht="15" x14ac:dyDescent="0.2">
      <c r="A7679" s="231">
        <v>95607</v>
      </c>
      <c r="B7679" s="457" t="s">
        <v>14959</v>
      </c>
      <c r="C7679" s="231" t="s">
        <v>6635</v>
      </c>
      <c r="F7679" s="232">
        <v>29.69</v>
      </c>
    </row>
    <row r="7680" spans="1:6" ht="15" x14ac:dyDescent="0.2">
      <c r="A7680" s="231">
        <v>106132</v>
      </c>
      <c r="B7680" s="457" t="s">
        <v>14960</v>
      </c>
      <c r="C7680" s="231" t="s">
        <v>6641</v>
      </c>
      <c r="F7680" s="232">
        <v>0</v>
      </c>
    </row>
    <row r="7681" spans="1:6" ht="15" x14ac:dyDescent="0.2">
      <c r="A7681" s="231">
        <v>106133</v>
      </c>
      <c r="B7681" s="457" t="s">
        <v>14961</v>
      </c>
      <c r="C7681" s="231" t="s">
        <v>6641</v>
      </c>
      <c r="F7681" s="232">
        <v>0</v>
      </c>
    </row>
    <row r="7682" spans="1:6" ht="15" x14ac:dyDescent="0.2">
      <c r="A7682" s="231">
        <v>95996</v>
      </c>
      <c r="B7682" s="457" t="s">
        <v>14962</v>
      </c>
      <c r="C7682" s="231" t="s">
        <v>6641</v>
      </c>
      <c r="F7682" s="232">
        <v>1315.81</v>
      </c>
    </row>
    <row r="7683" spans="1:6" ht="15" x14ac:dyDescent="0.2">
      <c r="A7683" s="231">
        <v>95995</v>
      </c>
      <c r="B7683" s="457" t="s">
        <v>14963</v>
      </c>
      <c r="C7683" s="231" t="s">
        <v>6641</v>
      </c>
      <c r="F7683" s="232">
        <v>1528.59</v>
      </c>
    </row>
    <row r="7684" spans="1:6" ht="15" x14ac:dyDescent="0.2">
      <c r="A7684" s="231">
        <v>104372</v>
      </c>
      <c r="B7684" s="457" t="s">
        <v>14964</v>
      </c>
      <c r="C7684" s="231" t="s">
        <v>6641</v>
      </c>
      <c r="F7684" s="232">
        <v>0</v>
      </c>
    </row>
    <row r="7685" spans="1:6" ht="15" x14ac:dyDescent="0.2">
      <c r="A7685" s="231">
        <v>104371</v>
      </c>
      <c r="B7685" s="457" t="s">
        <v>14965</v>
      </c>
      <c r="C7685" s="231" t="s">
        <v>6641</v>
      </c>
      <c r="F7685" s="232">
        <v>0</v>
      </c>
    </row>
    <row r="7686" spans="1:6" ht="15" x14ac:dyDescent="0.2">
      <c r="A7686" s="231">
        <v>106138</v>
      </c>
      <c r="B7686" s="457" t="s">
        <v>14966</v>
      </c>
      <c r="C7686" s="231" t="s">
        <v>6637</v>
      </c>
      <c r="F7686" s="232">
        <v>8.92</v>
      </c>
    </row>
    <row r="7687" spans="1:6" ht="15" x14ac:dyDescent="0.2">
      <c r="A7687" s="231">
        <v>106135</v>
      </c>
      <c r="B7687" s="457" t="s">
        <v>14967</v>
      </c>
      <c r="C7687" s="231" t="s">
        <v>6637</v>
      </c>
      <c r="F7687" s="232">
        <v>7.62</v>
      </c>
    </row>
    <row r="7688" spans="1:6" ht="15" x14ac:dyDescent="0.2">
      <c r="A7688" s="231">
        <v>106137</v>
      </c>
      <c r="B7688" s="457" t="s">
        <v>14968</v>
      </c>
      <c r="C7688" s="231" t="s">
        <v>6637</v>
      </c>
      <c r="F7688" s="232">
        <v>10.35</v>
      </c>
    </row>
    <row r="7689" spans="1:6" ht="15" x14ac:dyDescent="0.2">
      <c r="A7689" s="231">
        <v>96001</v>
      </c>
      <c r="B7689" s="457" t="s">
        <v>14969</v>
      </c>
      <c r="C7689" s="231" t="s">
        <v>6637</v>
      </c>
      <c r="F7689" s="232">
        <v>8.75</v>
      </c>
    </row>
    <row r="7690" spans="1:6" ht="15" x14ac:dyDescent="0.2">
      <c r="A7690" s="231">
        <v>106136</v>
      </c>
      <c r="B7690" s="457" t="s">
        <v>14970</v>
      </c>
      <c r="C7690" s="231" t="s">
        <v>6637</v>
      </c>
      <c r="F7690" s="232">
        <v>12.12</v>
      </c>
    </row>
    <row r="7691" spans="1:6" ht="15" x14ac:dyDescent="0.2">
      <c r="A7691" s="231">
        <v>106134</v>
      </c>
      <c r="B7691" s="457" t="s">
        <v>14971</v>
      </c>
      <c r="C7691" s="231" t="s">
        <v>6637</v>
      </c>
      <c r="F7691" s="232">
        <v>10.18</v>
      </c>
    </row>
    <row r="7692" spans="1:6" ht="15" x14ac:dyDescent="0.2">
      <c r="A7692" s="231">
        <v>94880</v>
      </c>
      <c r="B7692" s="457" t="s">
        <v>14972</v>
      </c>
      <c r="C7692" s="231" t="s">
        <v>6640</v>
      </c>
      <c r="F7692" s="232">
        <v>49.99</v>
      </c>
    </row>
    <row r="7693" spans="1:6" ht="15" x14ac:dyDescent="0.2">
      <c r="A7693" s="231">
        <v>94882</v>
      </c>
      <c r="B7693" s="457" t="s">
        <v>14973</v>
      </c>
      <c r="C7693" s="231" t="s">
        <v>6640</v>
      </c>
      <c r="F7693" s="232">
        <v>58.29</v>
      </c>
    </row>
    <row r="7694" spans="1:6" ht="15" x14ac:dyDescent="0.2">
      <c r="A7694" s="231">
        <v>94884</v>
      </c>
      <c r="B7694" s="457" t="s">
        <v>14974</v>
      </c>
      <c r="C7694" s="231" t="s">
        <v>6640</v>
      </c>
      <c r="F7694" s="232">
        <v>75.150000000000006</v>
      </c>
    </row>
    <row r="7695" spans="1:6" ht="15" x14ac:dyDescent="0.2">
      <c r="A7695" s="231">
        <v>94870</v>
      </c>
      <c r="B7695" s="457" t="s">
        <v>14975</v>
      </c>
      <c r="C7695" s="231" t="s">
        <v>6640</v>
      </c>
      <c r="F7695" s="232">
        <v>2.15</v>
      </c>
    </row>
    <row r="7696" spans="1:6" ht="15" x14ac:dyDescent="0.2">
      <c r="A7696" s="231">
        <v>94872</v>
      </c>
      <c r="B7696" s="457" t="s">
        <v>14976</v>
      </c>
      <c r="C7696" s="231" t="s">
        <v>6640</v>
      </c>
      <c r="F7696" s="232">
        <v>3.14</v>
      </c>
    </row>
    <row r="7697" spans="1:6" ht="15" x14ac:dyDescent="0.2">
      <c r="A7697" s="231">
        <v>90746</v>
      </c>
      <c r="B7697" s="457" t="s">
        <v>14977</v>
      </c>
      <c r="C7697" s="231" t="s">
        <v>6640</v>
      </c>
      <c r="F7697" s="232">
        <v>4.8499999999999996</v>
      </c>
    </row>
    <row r="7698" spans="1:6" ht="15" x14ac:dyDescent="0.2">
      <c r="A7698" s="231">
        <v>90747</v>
      </c>
      <c r="B7698" s="457" t="s">
        <v>14978</v>
      </c>
      <c r="C7698" s="231" t="s">
        <v>6640</v>
      </c>
      <c r="F7698" s="232">
        <v>20.52</v>
      </c>
    </row>
    <row r="7699" spans="1:6" ht="15" x14ac:dyDescent="0.2">
      <c r="A7699" s="231">
        <v>94876</v>
      </c>
      <c r="B7699" s="457" t="s">
        <v>14979</v>
      </c>
      <c r="C7699" s="231" t="s">
        <v>6640</v>
      </c>
      <c r="F7699" s="232">
        <v>33.74</v>
      </c>
    </row>
    <row r="7700" spans="1:6" ht="15" x14ac:dyDescent="0.2">
      <c r="A7700" s="231">
        <v>94878</v>
      </c>
      <c r="B7700" s="457" t="s">
        <v>14980</v>
      </c>
      <c r="C7700" s="231" t="s">
        <v>6640</v>
      </c>
      <c r="F7700" s="232">
        <v>39.130000000000003</v>
      </c>
    </row>
    <row r="7701" spans="1:6" ht="15" x14ac:dyDescent="0.2">
      <c r="A7701" s="231">
        <v>90740</v>
      </c>
      <c r="B7701" s="457" t="s">
        <v>14981</v>
      </c>
      <c r="C7701" s="231" t="s">
        <v>6640</v>
      </c>
      <c r="F7701" s="232">
        <v>5.93</v>
      </c>
    </row>
    <row r="7702" spans="1:6" ht="15" x14ac:dyDescent="0.2">
      <c r="A7702" s="231">
        <v>90741</v>
      </c>
      <c r="B7702" s="457" t="s">
        <v>14982</v>
      </c>
      <c r="C7702" s="231" t="s">
        <v>6640</v>
      </c>
      <c r="F7702" s="232">
        <v>6.75</v>
      </c>
    </row>
    <row r="7703" spans="1:6" ht="15" x14ac:dyDescent="0.2">
      <c r="A7703" s="231">
        <v>90742</v>
      </c>
      <c r="B7703" s="457" t="s">
        <v>14983</v>
      </c>
      <c r="C7703" s="231" t="s">
        <v>6640</v>
      </c>
      <c r="F7703" s="232">
        <v>7.58</v>
      </c>
    </row>
    <row r="7704" spans="1:6" ht="15" x14ac:dyDescent="0.2">
      <c r="A7704" s="231">
        <v>90743</v>
      </c>
      <c r="B7704" s="457" t="s">
        <v>14984</v>
      </c>
      <c r="C7704" s="231" t="s">
        <v>6640</v>
      </c>
      <c r="F7704" s="232">
        <v>8.41</v>
      </c>
    </row>
    <row r="7705" spans="1:6" ht="15" x14ac:dyDescent="0.2">
      <c r="A7705" s="231">
        <v>90744</v>
      </c>
      <c r="B7705" s="457" t="s">
        <v>14985</v>
      </c>
      <c r="C7705" s="231" t="s">
        <v>6640</v>
      </c>
      <c r="F7705" s="232">
        <v>9.24</v>
      </c>
    </row>
    <row r="7706" spans="1:6" ht="15" x14ac:dyDescent="0.2">
      <c r="A7706" s="231">
        <v>90745</v>
      </c>
      <c r="B7706" s="457" t="s">
        <v>14986</v>
      </c>
      <c r="C7706" s="231" t="s">
        <v>6640</v>
      </c>
      <c r="F7706" s="232">
        <v>12.63</v>
      </c>
    </row>
    <row r="7707" spans="1:6" ht="15" x14ac:dyDescent="0.2">
      <c r="A7707" s="231">
        <v>90733</v>
      </c>
      <c r="B7707" s="457" t="s">
        <v>14987</v>
      </c>
      <c r="C7707" s="231" t="s">
        <v>6640</v>
      </c>
      <c r="F7707" s="232">
        <v>4.49</v>
      </c>
    </row>
    <row r="7708" spans="1:6" ht="15" x14ac:dyDescent="0.2">
      <c r="A7708" s="231">
        <v>90734</v>
      </c>
      <c r="B7708" s="457" t="s">
        <v>14988</v>
      </c>
      <c r="C7708" s="231" t="s">
        <v>6640</v>
      </c>
      <c r="F7708" s="232">
        <v>5.32</v>
      </c>
    </row>
    <row r="7709" spans="1:6" ht="15" x14ac:dyDescent="0.2">
      <c r="A7709" s="231">
        <v>90735</v>
      </c>
      <c r="B7709" s="457" t="s">
        <v>14989</v>
      </c>
      <c r="C7709" s="231" t="s">
        <v>6640</v>
      </c>
      <c r="F7709" s="232">
        <v>6.14</v>
      </c>
    </row>
    <row r="7710" spans="1:6" ht="15" x14ac:dyDescent="0.2">
      <c r="A7710" s="231">
        <v>90736</v>
      </c>
      <c r="B7710" s="457" t="s">
        <v>14990</v>
      </c>
      <c r="C7710" s="231" t="s">
        <v>6640</v>
      </c>
      <c r="F7710" s="232">
        <v>6.97</v>
      </c>
    </row>
    <row r="7711" spans="1:6" ht="15" x14ac:dyDescent="0.2">
      <c r="A7711" s="231">
        <v>90737</v>
      </c>
      <c r="B7711" s="457" t="s">
        <v>14991</v>
      </c>
      <c r="C7711" s="231" t="s">
        <v>6640</v>
      </c>
      <c r="F7711" s="232">
        <v>7.8</v>
      </c>
    </row>
    <row r="7712" spans="1:6" ht="15" x14ac:dyDescent="0.2">
      <c r="A7712" s="231">
        <v>90738</v>
      </c>
      <c r="B7712" s="457" t="s">
        <v>14992</v>
      </c>
      <c r="C7712" s="231" t="s">
        <v>6640</v>
      </c>
      <c r="F7712" s="232">
        <v>8.6300000000000008</v>
      </c>
    </row>
    <row r="7713" spans="1:6" ht="15" x14ac:dyDescent="0.2">
      <c r="A7713" s="231">
        <v>90739</v>
      </c>
      <c r="B7713" s="457" t="s">
        <v>14993</v>
      </c>
      <c r="C7713" s="231" t="s">
        <v>6640</v>
      </c>
      <c r="F7713" s="232">
        <v>11.31</v>
      </c>
    </row>
    <row r="7714" spans="1:6" ht="15" x14ac:dyDescent="0.2">
      <c r="A7714" s="231">
        <v>90724</v>
      </c>
      <c r="B7714" s="457" t="s">
        <v>14994</v>
      </c>
      <c r="C7714" s="231" t="s">
        <v>6635</v>
      </c>
      <c r="F7714" s="232">
        <v>31.62</v>
      </c>
    </row>
    <row r="7715" spans="1:6" ht="15" x14ac:dyDescent="0.2">
      <c r="A7715" s="231">
        <v>102267</v>
      </c>
      <c r="B7715" s="457" t="s">
        <v>14995</v>
      </c>
      <c r="C7715" s="231" t="s">
        <v>6635</v>
      </c>
      <c r="F7715" s="232">
        <v>169.4</v>
      </c>
    </row>
    <row r="7716" spans="1:6" ht="15" x14ac:dyDescent="0.2">
      <c r="A7716" s="231">
        <v>102268</v>
      </c>
      <c r="B7716" s="457" t="s">
        <v>14996</v>
      </c>
      <c r="C7716" s="231" t="s">
        <v>6635</v>
      </c>
      <c r="F7716" s="232">
        <v>191.13</v>
      </c>
    </row>
    <row r="7717" spans="1:6" ht="15" x14ac:dyDescent="0.2">
      <c r="A7717" s="231">
        <v>90725</v>
      </c>
      <c r="B7717" s="457" t="s">
        <v>14997</v>
      </c>
      <c r="C7717" s="231" t="s">
        <v>6635</v>
      </c>
      <c r="F7717" s="232">
        <v>38.86</v>
      </c>
    </row>
    <row r="7718" spans="1:6" ht="15" x14ac:dyDescent="0.2">
      <c r="A7718" s="231">
        <v>102269</v>
      </c>
      <c r="B7718" s="457" t="s">
        <v>14998</v>
      </c>
      <c r="C7718" s="231" t="s">
        <v>6635</v>
      </c>
      <c r="F7718" s="232">
        <v>234.6</v>
      </c>
    </row>
    <row r="7719" spans="1:6" ht="15" x14ac:dyDescent="0.2">
      <c r="A7719" s="231">
        <v>90726</v>
      </c>
      <c r="B7719" s="457" t="s">
        <v>14999</v>
      </c>
      <c r="C7719" s="231" t="s">
        <v>6635</v>
      </c>
      <c r="F7719" s="232">
        <v>46.18</v>
      </c>
    </row>
    <row r="7720" spans="1:6" ht="15" x14ac:dyDescent="0.2">
      <c r="A7720" s="231">
        <v>90727</v>
      </c>
      <c r="B7720" s="457" t="s">
        <v>15000</v>
      </c>
      <c r="C7720" s="231" t="s">
        <v>6635</v>
      </c>
      <c r="F7720" s="232">
        <v>53.42</v>
      </c>
    </row>
    <row r="7721" spans="1:6" ht="15" x14ac:dyDescent="0.2">
      <c r="A7721" s="231">
        <v>90728</v>
      </c>
      <c r="B7721" s="457" t="s">
        <v>15001</v>
      </c>
      <c r="C7721" s="231" t="s">
        <v>6635</v>
      </c>
      <c r="F7721" s="232">
        <v>60.67</v>
      </c>
    </row>
    <row r="7722" spans="1:6" ht="15" x14ac:dyDescent="0.2">
      <c r="A7722" s="231">
        <v>90729</v>
      </c>
      <c r="B7722" s="457" t="s">
        <v>15002</v>
      </c>
      <c r="C7722" s="231" t="s">
        <v>6635</v>
      </c>
      <c r="F7722" s="232">
        <v>67.91</v>
      </c>
    </row>
    <row r="7723" spans="1:6" ht="15" x14ac:dyDescent="0.2">
      <c r="A7723" s="231">
        <v>90730</v>
      </c>
      <c r="B7723" s="457" t="s">
        <v>15003</v>
      </c>
      <c r="C7723" s="231" t="s">
        <v>6635</v>
      </c>
      <c r="F7723" s="232">
        <v>75.150000000000006</v>
      </c>
    </row>
    <row r="7724" spans="1:6" ht="15" x14ac:dyDescent="0.2">
      <c r="A7724" s="231">
        <v>90731</v>
      </c>
      <c r="B7724" s="457" t="s">
        <v>15004</v>
      </c>
      <c r="C7724" s="231" t="s">
        <v>6635</v>
      </c>
      <c r="F7724" s="232">
        <v>82.4</v>
      </c>
    </row>
    <row r="7725" spans="1:6" ht="15" x14ac:dyDescent="0.2">
      <c r="A7725" s="231">
        <v>90732</v>
      </c>
      <c r="B7725" s="457" t="s">
        <v>15005</v>
      </c>
      <c r="C7725" s="231" t="s">
        <v>6635</v>
      </c>
      <c r="F7725" s="232">
        <v>104.14</v>
      </c>
    </row>
    <row r="7726" spans="1:6" ht="15" x14ac:dyDescent="0.2">
      <c r="A7726" s="231">
        <v>102265</v>
      </c>
      <c r="B7726" s="457" t="s">
        <v>15006</v>
      </c>
      <c r="C7726" s="231" t="s">
        <v>6635</v>
      </c>
      <c r="F7726" s="232">
        <v>133.1</v>
      </c>
    </row>
    <row r="7727" spans="1:6" ht="15" x14ac:dyDescent="0.2">
      <c r="A7727" s="231">
        <v>102266</v>
      </c>
      <c r="B7727" s="457" t="s">
        <v>15007</v>
      </c>
      <c r="C7727" s="231" t="s">
        <v>6635</v>
      </c>
      <c r="F7727" s="232">
        <v>147.59</v>
      </c>
    </row>
    <row r="7728" spans="1:6" ht="15" x14ac:dyDescent="0.2">
      <c r="A7728" s="231">
        <v>94879</v>
      </c>
      <c r="B7728" s="457" t="s">
        <v>15008</v>
      </c>
      <c r="C7728" s="231" t="s">
        <v>6640</v>
      </c>
      <c r="F7728" s="232">
        <v>1946.42</v>
      </c>
    </row>
    <row r="7729" spans="1:6" ht="15" x14ac:dyDescent="0.2">
      <c r="A7729" s="231">
        <v>94881</v>
      </c>
      <c r="B7729" s="457" t="s">
        <v>15009</v>
      </c>
      <c r="C7729" s="231" t="s">
        <v>6640</v>
      </c>
      <c r="F7729" s="232">
        <v>2679.28</v>
      </c>
    </row>
    <row r="7730" spans="1:6" ht="15" x14ac:dyDescent="0.2">
      <c r="A7730" s="231">
        <v>94869</v>
      </c>
      <c r="B7730" s="457" t="s">
        <v>15010</v>
      </c>
      <c r="C7730" s="231" t="s">
        <v>6640</v>
      </c>
      <c r="F7730" s="232">
        <v>137.01</v>
      </c>
    </row>
    <row r="7731" spans="1:6" ht="15" x14ac:dyDescent="0.2">
      <c r="A7731" s="231">
        <v>94871</v>
      </c>
      <c r="B7731" s="457" t="s">
        <v>15011</v>
      </c>
      <c r="C7731" s="231" t="s">
        <v>6640</v>
      </c>
      <c r="F7731" s="232">
        <v>214.42</v>
      </c>
    </row>
    <row r="7732" spans="1:6" ht="15" x14ac:dyDescent="0.2">
      <c r="A7732" s="231">
        <v>90708</v>
      </c>
      <c r="B7732" s="457" t="s">
        <v>15012</v>
      </c>
      <c r="C7732" s="231" t="s">
        <v>6640</v>
      </c>
      <c r="F7732" s="232">
        <v>779.17</v>
      </c>
    </row>
    <row r="7733" spans="1:6" ht="15" x14ac:dyDescent="0.2">
      <c r="A7733" s="231">
        <v>94875</v>
      </c>
      <c r="B7733" s="457" t="s">
        <v>15013</v>
      </c>
      <c r="C7733" s="231" t="s">
        <v>6640</v>
      </c>
      <c r="F7733" s="232">
        <v>1264.81</v>
      </c>
    </row>
    <row r="7734" spans="1:6" ht="15" x14ac:dyDescent="0.2">
      <c r="A7734" s="231">
        <v>102264</v>
      </c>
      <c r="B7734" s="457" t="s">
        <v>15014</v>
      </c>
      <c r="C7734" s="231" t="s">
        <v>6640</v>
      </c>
      <c r="F7734" s="232">
        <v>25.08</v>
      </c>
    </row>
    <row r="7735" spans="1:6" ht="15" x14ac:dyDescent="0.2">
      <c r="A7735" s="231">
        <v>90701</v>
      </c>
      <c r="B7735" s="457" t="s">
        <v>15015</v>
      </c>
      <c r="C7735" s="231" t="s">
        <v>6640</v>
      </c>
      <c r="F7735" s="232">
        <v>86.26</v>
      </c>
    </row>
    <row r="7736" spans="1:6" ht="15" x14ac:dyDescent="0.2">
      <c r="A7736" s="231">
        <v>90702</v>
      </c>
      <c r="B7736" s="457" t="s">
        <v>15016</v>
      </c>
      <c r="C7736" s="231" t="s">
        <v>6640</v>
      </c>
      <c r="F7736" s="232">
        <v>142.81</v>
      </c>
    </row>
    <row r="7737" spans="1:6" ht="15" x14ac:dyDescent="0.2">
      <c r="A7737" s="231">
        <v>90703</v>
      </c>
      <c r="B7737" s="457" t="s">
        <v>15017</v>
      </c>
      <c r="C7737" s="231" t="s">
        <v>6640</v>
      </c>
      <c r="F7737" s="232">
        <v>222.81</v>
      </c>
    </row>
    <row r="7738" spans="1:6" ht="15" x14ac:dyDescent="0.2">
      <c r="A7738" s="231">
        <v>90704</v>
      </c>
      <c r="B7738" s="457" t="s">
        <v>15018</v>
      </c>
      <c r="C7738" s="231" t="s">
        <v>6640</v>
      </c>
      <c r="F7738" s="232">
        <v>329.38</v>
      </c>
    </row>
    <row r="7739" spans="1:6" ht="15" x14ac:dyDescent="0.2">
      <c r="A7739" s="231">
        <v>90705</v>
      </c>
      <c r="B7739" s="457" t="s">
        <v>15019</v>
      </c>
      <c r="C7739" s="231" t="s">
        <v>6640</v>
      </c>
      <c r="F7739" s="232">
        <v>433.36</v>
      </c>
    </row>
    <row r="7740" spans="1:6" ht="15" x14ac:dyDescent="0.2">
      <c r="A7740" s="231">
        <v>90706</v>
      </c>
      <c r="B7740" s="457" t="s">
        <v>15020</v>
      </c>
      <c r="C7740" s="231" t="s">
        <v>6640</v>
      </c>
      <c r="F7740" s="232">
        <v>573.35</v>
      </c>
    </row>
    <row r="7741" spans="1:6" ht="15" x14ac:dyDescent="0.2">
      <c r="A7741" s="231">
        <v>90694</v>
      </c>
      <c r="B7741" s="457" t="s">
        <v>15021</v>
      </c>
      <c r="C7741" s="231" t="s">
        <v>6640</v>
      </c>
      <c r="F7741" s="232">
        <v>58.19</v>
      </c>
    </row>
    <row r="7742" spans="1:6" ht="15" x14ac:dyDescent="0.2">
      <c r="A7742" s="231">
        <v>90695</v>
      </c>
      <c r="B7742" s="457" t="s">
        <v>15022</v>
      </c>
      <c r="C7742" s="231" t="s">
        <v>6640</v>
      </c>
      <c r="F7742" s="232">
        <v>110.51</v>
      </c>
    </row>
    <row r="7743" spans="1:6" ht="15" x14ac:dyDescent="0.2">
      <c r="A7743" s="231">
        <v>90696</v>
      </c>
      <c r="B7743" s="457" t="s">
        <v>15023</v>
      </c>
      <c r="C7743" s="231" t="s">
        <v>6640</v>
      </c>
      <c r="F7743" s="232">
        <v>184.57</v>
      </c>
    </row>
    <row r="7744" spans="1:6" ht="15" x14ac:dyDescent="0.2">
      <c r="A7744" s="231">
        <v>90697</v>
      </c>
      <c r="B7744" s="457" t="s">
        <v>15024</v>
      </c>
      <c r="C7744" s="231" t="s">
        <v>6640</v>
      </c>
      <c r="F7744" s="232">
        <v>286.3</v>
      </c>
    </row>
    <row r="7745" spans="1:6" ht="15" x14ac:dyDescent="0.2">
      <c r="A7745" s="231">
        <v>90698</v>
      </c>
      <c r="B7745" s="457" t="s">
        <v>15025</v>
      </c>
      <c r="C7745" s="231" t="s">
        <v>6640</v>
      </c>
      <c r="F7745" s="232">
        <v>437.57</v>
      </c>
    </row>
    <row r="7746" spans="1:6" ht="15" x14ac:dyDescent="0.2">
      <c r="A7746" s="231">
        <v>90699</v>
      </c>
      <c r="B7746" s="457" t="s">
        <v>15026</v>
      </c>
      <c r="C7746" s="231" t="s">
        <v>6640</v>
      </c>
      <c r="F7746" s="232">
        <v>615.86</v>
      </c>
    </row>
    <row r="7747" spans="1:6" ht="15" x14ac:dyDescent="0.2">
      <c r="A7747" s="231">
        <v>90700</v>
      </c>
      <c r="B7747" s="457" t="s">
        <v>15027</v>
      </c>
      <c r="C7747" s="231" t="s">
        <v>6640</v>
      </c>
      <c r="F7747" s="232">
        <v>718.47</v>
      </c>
    </row>
    <row r="7748" spans="1:6" ht="15" x14ac:dyDescent="0.2">
      <c r="A7748" s="231">
        <v>105378</v>
      </c>
      <c r="B7748" s="457" t="s">
        <v>15028</v>
      </c>
      <c r="C7748" s="231" t="s">
        <v>6635</v>
      </c>
      <c r="F7748" s="232">
        <v>14.57</v>
      </c>
    </row>
    <row r="7749" spans="1:6" ht="15" x14ac:dyDescent="0.2">
      <c r="A7749" s="231">
        <v>105373</v>
      </c>
      <c r="B7749" s="457" t="s">
        <v>15029</v>
      </c>
      <c r="C7749" s="231" t="s">
        <v>6635</v>
      </c>
      <c r="F7749" s="232">
        <v>11.41</v>
      </c>
    </row>
    <row r="7750" spans="1:6" ht="15" x14ac:dyDescent="0.2">
      <c r="A7750" s="231">
        <v>105380</v>
      </c>
      <c r="B7750" s="457" t="s">
        <v>15030</v>
      </c>
      <c r="C7750" s="231" t="s">
        <v>6635</v>
      </c>
      <c r="F7750" s="232">
        <v>117.18</v>
      </c>
    </row>
    <row r="7751" spans="1:6" ht="15" x14ac:dyDescent="0.2">
      <c r="A7751" s="231">
        <v>105267</v>
      </c>
      <c r="B7751" s="457" t="s">
        <v>15031</v>
      </c>
      <c r="C7751" s="231" t="s">
        <v>6635</v>
      </c>
      <c r="F7751" s="232">
        <v>95.64</v>
      </c>
    </row>
    <row r="7752" spans="1:6" ht="15" x14ac:dyDescent="0.2">
      <c r="A7752" s="231">
        <v>105249</v>
      </c>
      <c r="B7752" s="457" t="s">
        <v>15032</v>
      </c>
      <c r="C7752" s="231" t="s">
        <v>6635</v>
      </c>
      <c r="F7752" s="232">
        <v>142.32</v>
      </c>
    </row>
    <row r="7753" spans="1:6" ht="15" x14ac:dyDescent="0.2">
      <c r="A7753" s="231">
        <v>105268</v>
      </c>
      <c r="B7753" s="457" t="s">
        <v>15033</v>
      </c>
      <c r="C7753" s="231" t="s">
        <v>6635</v>
      </c>
      <c r="F7753" s="232">
        <v>116.9</v>
      </c>
    </row>
    <row r="7754" spans="1:6" ht="15" x14ac:dyDescent="0.2">
      <c r="A7754" s="231">
        <v>105379</v>
      </c>
      <c r="B7754" s="457" t="s">
        <v>15034</v>
      </c>
      <c r="C7754" s="231" t="s">
        <v>6635</v>
      </c>
      <c r="F7754" s="232">
        <v>19.48</v>
      </c>
    </row>
    <row r="7755" spans="1:6" ht="15" x14ac:dyDescent="0.2">
      <c r="A7755" s="231">
        <v>105388</v>
      </c>
      <c r="B7755" s="457" t="s">
        <v>15035</v>
      </c>
      <c r="C7755" s="231" t="s">
        <v>6635</v>
      </c>
      <c r="F7755" s="232">
        <v>15.51</v>
      </c>
    </row>
    <row r="7756" spans="1:6" ht="15" x14ac:dyDescent="0.2">
      <c r="A7756" s="231">
        <v>105392</v>
      </c>
      <c r="B7756" s="457" t="s">
        <v>15036</v>
      </c>
      <c r="C7756" s="231" t="s">
        <v>6635</v>
      </c>
      <c r="F7756" s="232">
        <v>24.38</v>
      </c>
    </row>
    <row r="7757" spans="1:6" ht="15" x14ac:dyDescent="0.2">
      <c r="A7757" s="231">
        <v>105389</v>
      </c>
      <c r="B7757" s="457" t="s">
        <v>15037</v>
      </c>
      <c r="C7757" s="231" t="s">
        <v>6635</v>
      </c>
      <c r="F7757" s="232">
        <v>19.62</v>
      </c>
    </row>
    <row r="7758" spans="1:6" ht="15" x14ac:dyDescent="0.2">
      <c r="A7758" s="231">
        <v>105393</v>
      </c>
      <c r="B7758" s="457" t="s">
        <v>15038</v>
      </c>
      <c r="C7758" s="231" t="s">
        <v>6635</v>
      </c>
      <c r="F7758" s="232">
        <v>29.46</v>
      </c>
    </row>
    <row r="7759" spans="1:6" ht="15" x14ac:dyDescent="0.2">
      <c r="A7759" s="231">
        <v>105316</v>
      </c>
      <c r="B7759" s="457" t="s">
        <v>15039</v>
      </c>
      <c r="C7759" s="231" t="s">
        <v>6635</v>
      </c>
      <c r="F7759" s="232">
        <v>23.9</v>
      </c>
    </row>
    <row r="7760" spans="1:6" ht="15" x14ac:dyDescent="0.2">
      <c r="A7760" s="231">
        <v>105394</v>
      </c>
      <c r="B7760" s="457" t="s">
        <v>15040</v>
      </c>
      <c r="C7760" s="231" t="s">
        <v>6635</v>
      </c>
      <c r="F7760" s="232">
        <v>34.479999999999997</v>
      </c>
    </row>
    <row r="7761" spans="1:6" ht="15" x14ac:dyDescent="0.2">
      <c r="A7761" s="231">
        <v>105317</v>
      </c>
      <c r="B7761" s="457" t="s">
        <v>15041</v>
      </c>
      <c r="C7761" s="231" t="s">
        <v>6635</v>
      </c>
      <c r="F7761" s="232">
        <v>28.12</v>
      </c>
    </row>
    <row r="7762" spans="1:6" ht="15" x14ac:dyDescent="0.2">
      <c r="A7762" s="231">
        <v>105395</v>
      </c>
      <c r="B7762" s="457" t="s">
        <v>15042</v>
      </c>
      <c r="C7762" s="231" t="s">
        <v>6635</v>
      </c>
      <c r="F7762" s="232">
        <v>39.520000000000003</v>
      </c>
    </row>
    <row r="7763" spans="1:6" ht="15" x14ac:dyDescent="0.2">
      <c r="A7763" s="231">
        <v>105318</v>
      </c>
      <c r="B7763" s="457" t="s">
        <v>15043</v>
      </c>
      <c r="C7763" s="231" t="s">
        <v>6635</v>
      </c>
      <c r="F7763" s="232">
        <v>32.369999999999997</v>
      </c>
    </row>
    <row r="7764" spans="1:6" ht="15" x14ac:dyDescent="0.2">
      <c r="A7764" s="231">
        <v>105396</v>
      </c>
      <c r="B7764" s="457" t="s">
        <v>15044</v>
      </c>
      <c r="C7764" s="231" t="s">
        <v>6635</v>
      </c>
      <c r="F7764" s="232">
        <v>44.57</v>
      </c>
    </row>
    <row r="7765" spans="1:6" ht="15" x14ac:dyDescent="0.2">
      <c r="A7765" s="231">
        <v>105258</v>
      </c>
      <c r="B7765" s="457" t="s">
        <v>15045</v>
      </c>
      <c r="C7765" s="231" t="s">
        <v>6635</v>
      </c>
      <c r="F7765" s="232">
        <v>36.61</v>
      </c>
    </row>
    <row r="7766" spans="1:6" ht="15" x14ac:dyDescent="0.2">
      <c r="A7766" s="231">
        <v>105397</v>
      </c>
      <c r="B7766" s="457" t="s">
        <v>15046</v>
      </c>
      <c r="C7766" s="231" t="s">
        <v>6635</v>
      </c>
      <c r="F7766" s="232">
        <v>49.72</v>
      </c>
    </row>
    <row r="7767" spans="1:6" ht="15" x14ac:dyDescent="0.2">
      <c r="A7767" s="231">
        <v>105261</v>
      </c>
      <c r="B7767" s="457" t="s">
        <v>15047</v>
      </c>
      <c r="C7767" s="231" t="s">
        <v>6635</v>
      </c>
      <c r="F7767" s="232">
        <v>40.96</v>
      </c>
    </row>
    <row r="7768" spans="1:6" ht="15" x14ac:dyDescent="0.2">
      <c r="A7768" s="231">
        <v>105398</v>
      </c>
      <c r="B7768" s="457" t="s">
        <v>15048</v>
      </c>
      <c r="C7768" s="231" t="s">
        <v>6635</v>
      </c>
      <c r="F7768" s="232">
        <v>61.87</v>
      </c>
    </row>
    <row r="7769" spans="1:6" ht="15" x14ac:dyDescent="0.2">
      <c r="A7769" s="231">
        <v>105262</v>
      </c>
      <c r="B7769" s="457" t="s">
        <v>15049</v>
      </c>
      <c r="C7769" s="231" t="s">
        <v>6635</v>
      </c>
      <c r="F7769" s="232">
        <v>50.03</v>
      </c>
    </row>
    <row r="7770" spans="1:6" ht="15" x14ac:dyDescent="0.2">
      <c r="A7770" s="231">
        <v>105399</v>
      </c>
      <c r="B7770" s="457" t="s">
        <v>15050</v>
      </c>
      <c r="C7770" s="231" t="s">
        <v>6635</v>
      </c>
      <c r="F7770" s="232">
        <v>73.25</v>
      </c>
    </row>
    <row r="7771" spans="1:6" ht="15" x14ac:dyDescent="0.2">
      <c r="A7771" s="231">
        <v>105263</v>
      </c>
      <c r="B7771" s="457" t="s">
        <v>15051</v>
      </c>
      <c r="C7771" s="231" t="s">
        <v>6635</v>
      </c>
      <c r="F7771" s="232">
        <v>59.45</v>
      </c>
    </row>
    <row r="7772" spans="1:6" ht="15" x14ac:dyDescent="0.2">
      <c r="A7772" s="231">
        <v>105400</v>
      </c>
      <c r="B7772" s="457" t="s">
        <v>15052</v>
      </c>
      <c r="C7772" s="231" t="s">
        <v>6635</v>
      </c>
      <c r="F7772" s="232">
        <v>83.91</v>
      </c>
    </row>
    <row r="7773" spans="1:6" ht="15" x14ac:dyDescent="0.2">
      <c r="A7773" s="231">
        <v>105264</v>
      </c>
      <c r="B7773" s="457" t="s">
        <v>15053</v>
      </c>
      <c r="C7773" s="231" t="s">
        <v>6635</v>
      </c>
      <c r="F7773" s="232">
        <v>68.180000000000007</v>
      </c>
    </row>
    <row r="7774" spans="1:6" ht="15" x14ac:dyDescent="0.2">
      <c r="A7774" s="231">
        <v>105297</v>
      </c>
      <c r="B7774" s="457" t="s">
        <v>15054</v>
      </c>
      <c r="C7774" s="231" t="s">
        <v>6635</v>
      </c>
      <c r="F7774" s="232">
        <v>12.58</v>
      </c>
    </row>
    <row r="7775" spans="1:6" ht="15" x14ac:dyDescent="0.2">
      <c r="A7775" s="231">
        <v>105372</v>
      </c>
      <c r="B7775" s="457" t="s">
        <v>15055</v>
      </c>
      <c r="C7775" s="231" t="s">
        <v>6635</v>
      </c>
      <c r="F7775" s="232">
        <v>9.7200000000000006</v>
      </c>
    </row>
    <row r="7776" spans="1:6" ht="15" x14ac:dyDescent="0.2">
      <c r="A7776" s="231">
        <v>105401</v>
      </c>
      <c r="B7776" s="457" t="s">
        <v>15056</v>
      </c>
      <c r="C7776" s="231" t="s">
        <v>6635</v>
      </c>
      <c r="F7776" s="232">
        <v>94.84</v>
      </c>
    </row>
    <row r="7777" spans="1:6" ht="15" x14ac:dyDescent="0.2">
      <c r="A7777" s="231">
        <v>105265</v>
      </c>
      <c r="B7777" s="457" t="s">
        <v>15057</v>
      </c>
      <c r="C7777" s="231" t="s">
        <v>6635</v>
      </c>
      <c r="F7777" s="232">
        <v>77.180000000000007</v>
      </c>
    </row>
    <row r="7778" spans="1:6" ht="15" x14ac:dyDescent="0.2">
      <c r="A7778" s="231">
        <v>105402</v>
      </c>
      <c r="B7778" s="457" t="s">
        <v>15058</v>
      </c>
      <c r="C7778" s="231" t="s">
        <v>6635</v>
      </c>
      <c r="F7778" s="232">
        <v>105.96</v>
      </c>
    </row>
    <row r="7779" spans="1:6" ht="15" x14ac:dyDescent="0.2">
      <c r="A7779" s="231">
        <v>105266</v>
      </c>
      <c r="B7779" s="457" t="s">
        <v>15059</v>
      </c>
      <c r="C7779" s="231" t="s">
        <v>6635</v>
      </c>
      <c r="F7779" s="232">
        <v>86.35</v>
      </c>
    </row>
    <row r="7780" spans="1:6" ht="15" x14ac:dyDescent="0.2">
      <c r="A7780" s="231">
        <v>105361</v>
      </c>
      <c r="B7780" s="457" t="s">
        <v>15060</v>
      </c>
      <c r="C7780" s="231" t="s">
        <v>6635</v>
      </c>
      <c r="F7780" s="232">
        <v>22.48</v>
      </c>
    </row>
    <row r="7781" spans="1:6" ht="15" x14ac:dyDescent="0.2">
      <c r="A7781" s="231">
        <v>105382</v>
      </c>
      <c r="B7781" s="457" t="s">
        <v>15061</v>
      </c>
      <c r="C7781" s="231" t="s">
        <v>6635</v>
      </c>
      <c r="F7781" s="232">
        <v>18.5</v>
      </c>
    </row>
    <row r="7782" spans="1:6" ht="15" x14ac:dyDescent="0.2">
      <c r="A7782" s="231">
        <v>105359</v>
      </c>
      <c r="B7782" s="457" t="s">
        <v>15062</v>
      </c>
      <c r="C7782" s="231" t="s">
        <v>6635</v>
      </c>
      <c r="F7782" s="232">
        <v>16.07</v>
      </c>
    </row>
    <row r="7783" spans="1:6" ht="15" x14ac:dyDescent="0.2">
      <c r="A7783" s="231">
        <v>105315</v>
      </c>
      <c r="B7783" s="457" t="s">
        <v>15063</v>
      </c>
      <c r="C7783" s="231" t="s">
        <v>6635</v>
      </c>
      <c r="F7783" s="232">
        <v>13.15</v>
      </c>
    </row>
    <row r="7784" spans="1:6" ht="15" x14ac:dyDescent="0.2">
      <c r="A7784" s="231">
        <v>105360</v>
      </c>
      <c r="B7784" s="457" t="s">
        <v>15064</v>
      </c>
      <c r="C7784" s="231" t="s">
        <v>6635</v>
      </c>
      <c r="F7784" s="232">
        <v>19.350000000000001</v>
      </c>
    </row>
    <row r="7785" spans="1:6" ht="15" x14ac:dyDescent="0.2">
      <c r="A7785" s="231">
        <v>105381</v>
      </c>
      <c r="B7785" s="457" t="s">
        <v>15065</v>
      </c>
      <c r="C7785" s="231" t="s">
        <v>6635</v>
      </c>
      <c r="F7785" s="232">
        <v>15.91</v>
      </c>
    </row>
    <row r="7786" spans="1:6" ht="15" x14ac:dyDescent="0.2">
      <c r="A7786" s="231">
        <v>105251</v>
      </c>
      <c r="B7786" s="457" t="s">
        <v>15066</v>
      </c>
      <c r="C7786" s="231" t="s">
        <v>6635</v>
      </c>
      <c r="F7786" s="232">
        <v>21.45</v>
      </c>
    </row>
    <row r="7787" spans="1:6" ht="15" x14ac:dyDescent="0.2">
      <c r="A7787" s="231">
        <v>105282</v>
      </c>
      <c r="B7787" s="457" t="s">
        <v>15067</v>
      </c>
      <c r="C7787" s="231" t="s">
        <v>6635</v>
      </c>
      <c r="F7787" s="232">
        <v>16.7</v>
      </c>
    </row>
    <row r="7788" spans="1:6" ht="15" x14ac:dyDescent="0.2">
      <c r="A7788" s="231">
        <v>105276</v>
      </c>
      <c r="B7788" s="457" t="s">
        <v>15068</v>
      </c>
      <c r="C7788" s="231" t="s">
        <v>6635</v>
      </c>
      <c r="F7788" s="232">
        <v>172.16</v>
      </c>
    </row>
    <row r="7789" spans="1:6" ht="15" x14ac:dyDescent="0.2">
      <c r="A7789" s="231">
        <v>105341</v>
      </c>
      <c r="B7789" s="457" t="s">
        <v>15069</v>
      </c>
      <c r="C7789" s="231" t="s">
        <v>6635</v>
      </c>
      <c r="F7789" s="232">
        <v>139.83000000000001</v>
      </c>
    </row>
    <row r="7790" spans="1:6" ht="15" x14ac:dyDescent="0.2">
      <c r="A7790" s="231">
        <v>105277</v>
      </c>
      <c r="B7790" s="457" t="s">
        <v>15070</v>
      </c>
      <c r="C7790" s="231" t="s">
        <v>6635</v>
      </c>
      <c r="F7790" s="232">
        <v>207.66</v>
      </c>
    </row>
    <row r="7791" spans="1:6" ht="15" x14ac:dyDescent="0.2">
      <c r="A7791" s="231">
        <v>105342</v>
      </c>
      <c r="B7791" s="457" t="s">
        <v>15071</v>
      </c>
      <c r="C7791" s="231" t="s">
        <v>6635</v>
      </c>
      <c r="F7791" s="232">
        <v>169.52</v>
      </c>
    </row>
    <row r="7792" spans="1:6" ht="15" x14ac:dyDescent="0.2">
      <c r="A7792" s="231">
        <v>105252</v>
      </c>
      <c r="B7792" s="457" t="s">
        <v>15072</v>
      </c>
      <c r="C7792" s="231" t="s">
        <v>6635</v>
      </c>
      <c r="F7792" s="232">
        <v>28.69</v>
      </c>
    </row>
    <row r="7793" spans="1:6" ht="15" x14ac:dyDescent="0.2">
      <c r="A7793" s="231">
        <v>105298</v>
      </c>
      <c r="B7793" s="457" t="s">
        <v>15073</v>
      </c>
      <c r="C7793" s="231" t="s">
        <v>6635</v>
      </c>
      <c r="F7793" s="232">
        <v>22.73</v>
      </c>
    </row>
    <row r="7794" spans="1:6" ht="15" x14ac:dyDescent="0.2">
      <c r="A7794" s="231">
        <v>105253</v>
      </c>
      <c r="B7794" s="457" t="s">
        <v>15074</v>
      </c>
      <c r="C7794" s="231" t="s">
        <v>6635</v>
      </c>
      <c r="F7794" s="232">
        <v>35.93</v>
      </c>
    </row>
    <row r="7795" spans="1:6" ht="15" x14ac:dyDescent="0.2">
      <c r="A7795" s="231">
        <v>105299</v>
      </c>
      <c r="B7795" s="457" t="s">
        <v>15075</v>
      </c>
      <c r="C7795" s="231" t="s">
        <v>6635</v>
      </c>
      <c r="F7795" s="232">
        <v>28.78</v>
      </c>
    </row>
    <row r="7796" spans="1:6" ht="15" x14ac:dyDescent="0.2">
      <c r="A7796" s="231">
        <v>105254</v>
      </c>
      <c r="B7796" s="457" t="s">
        <v>15076</v>
      </c>
      <c r="C7796" s="231" t="s">
        <v>6635</v>
      </c>
      <c r="F7796" s="232">
        <v>43.31</v>
      </c>
    </row>
    <row r="7797" spans="1:6" ht="15" x14ac:dyDescent="0.2">
      <c r="A7797" s="231">
        <v>105300</v>
      </c>
      <c r="B7797" s="457" t="s">
        <v>15077</v>
      </c>
      <c r="C7797" s="231" t="s">
        <v>6635</v>
      </c>
      <c r="F7797" s="232">
        <v>34.96</v>
      </c>
    </row>
    <row r="7798" spans="1:6" ht="15" x14ac:dyDescent="0.2">
      <c r="A7798" s="231">
        <v>105255</v>
      </c>
      <c r="B7798" s="457" t="s">
        <v>15078</v>
      </c>
      <c r="C7798" s="231" t="s">
        <v>6635</v>
      </c>
      <c r="F7798" s="232">
        <v>50.67</v>
      </c>
    </row>
    <row r="7799" spans="1:6" ht="15" x14ac:dyDescent="0.2">
      <c r="A7799" s="231">
        <v>105301</v>
      </c>
      <c r="B7799" s="457" t="s">
        <v>15079</v>
      </c>
      <c r="C7799" s="231" t="s">
        <v>6635</v>
      </c>
      <c r="F7799" s="232">
        <v>41.13</v>
      </c>
    </row>
    <row r="7800" spans="1:6" ht="15" x14ac:dyDescent="0.2">
      <c r="A7800" s="231">
        <v>105256</v>
      </c>
      <c r="B7800" s="457" t="s">
        <v>15080</v>
      </c>
      <c r="C7800" s="231" t="s">
        <v>6635</v>
      </c>
      <c r="F7800" s="232">
        <v>58.04</v>
      </c>
    </row>
    <row r="7801" spans="1:6" ht="15" x14ac:dyDescent="0.2">
      <c r="A7801" s="231">
        <v>105302</v>
      </c>
      <c r="B7801" s="457" t="s">
        <v>15081</v>
      </c>
      <c r="C7801" s="231" t="s">
        <v>6635</v>
      </c>
      <c r="F7801" s="232">
        <v>47.3</v>
      </c>
    </row>
    <row r="7802" spans="1:6" ht="15" x14ac:dyDescent="0.2">
      <c r="A7802" s="231">
        <v>105257</v>
      </c>
      <c r="B7802" s="457" t="s">
        <v>15082</v>
      </c>
      <c r="C7802" s="231" t="s">
        <v>6635</v>
      </c>
      <c r="F7802" s="232">
        <v>65.39</v>
      </c>
    </row>
    <row r="7803" spans="1:6" ht="15" x14ac:dyDescent="0.2">
      <c r="A7803" s="231">
        <v>105303</v>
      </c>
      <c r="B7803" s="457" t="s">
        <v>15083</v>
      </c>
      <c r="C7803" s="231" t="s">
        <v>6635</v>
      </c>
      <c r="F7803" s="232">
        <v>53.46</v>
      </c>
    </row>
    <row r="7804" spans="1:6" ht="15" x14ac:dyDescent="0.2">
      <c r="A7804" s="231">
        <v>105270</v>
      </c>
      <c r="B7804" s="457" t="s">
        <v>15084</v>
      </c>
      <c r="C7804" s="231" t="s">
        <v>6635</v>
      </c>
      <c r="F7804" s="232">
        <v>72.89</v>
      </c>
    </row>
    <row r="7805" spans="1:6" ht="15" x14ac:dyDescent="0.2">
      <c r="A7805" s="231">
        <v>105304</v>
      </c>
      <c r="B7805" s="457" t="s">
        <v>15085</v>
      </c>
      <c r="C7805" s="231" t="s">
        <v>6635</v>
      </c>
      <c r="F7805" s="232">
        <v>59.77</v>
      </c>
    </row>
    <row r="7806" spans="1:6" ht="15" x14ac:dyDescent="0.2">
      <c r="A7806" s="231">
        <v>105271</v>
      </c>
      <c r="B7806" s="457" t="s">
        <v>15086</v>
      </c>
      <c r="C7806" s="231" t="s">
        <v>6635</v>
      </c>
      <c r="F7806" s="232">
        <v>90.91</v>
      </c>
    </row>
    <row r="7807" spans="1:6" ht="15" x14ac:dyDescent="0.2">
      <c r="A7807" s="231">
        <v>105305</v>
      </c>
      <c r="B7807" s="457" t="s">
        <v>15087</v>
      </c>
      <c r="C7807" s="231" t="s">
        <v>6635</v>
      </c>
      <c r="F7807" s="232">
        <v>73.14</v>
      </c>
    </row>
    <row r="7808" spans="1:6" ht="15" x14ac:dyDescent="0.2">
      <c r="A7808" s="231">
        <v>105272</v>
      </c>
      <c r="B7808" s="457" t="s">
        <v>15088</v>
      </c>
      <c r="C7808" s="231" t="s">
        <v>6635</v>
      </c>
      <c r="F7808" s="232">
        <v>107.47</v>
      </c>
    </row>
    <row r="7809" spans="1:6" ht="15" x14ac:dyDescent="0.2">
      <c r="A7809" s="231">
        <v>105306</v>
      </c>
      <c r="B7809" s="457" t="s">
        <v>15089</v>
      </c>
      <c r="C7809" s="231" t="s">
        <v>6635</v>
      </c>
      <c r="F7809" s="232">
        <v>86.79</v>
      </c>
    </row>
    <row r="7810" spans="1:6" ht="15" x14ac:dyDescent="0.2">
      <c r="A7810" s="231">
        <v>105273</v>
      </c>
      <c r="B7810" s="457" t="s">
        <v>15090</v>
      </c>
      <c r="C7810" s="231" t="s">
        <v>6635</v>
      </c>
      <c r="F7810" s="232">
        <v>123.31</v>
      </c>
    </row>
    <row r="7811" spans="1:6" ht="15" x14ac:dyDescent="0.2">
      <c r="A7811" s="231">
        <v>105307</v>
      </c>
      <c r="B7811" s="457" t="s">
        <v>15091</v>
      </c>
      <c r="C7811" s="231" t="s">
        <v>6635</v>
      </c>
      <c r="F7811" s="232">
        <v>99.72</v>
      </c>
    </row>
    <row r="7812" spans="1:6" ht="15" x14ac:dyDescent="0.2">
      <c r="A7812" s="231">
        <v>105250</v>
      </c>
      <c r="B7812" s="457" t="s">
        <v>15092</v>
      </c>
      <c r="C7812" s="231" t="s">
        <v>6635</v>
      </c>
      <c r="F7812" s="232">
        <v>18.52</v>
      </c>
    </row>
    <row r="7813" spans="1:6" ht="15" x14ac:dyDescent="0.2">
      <c r="A7813" s="231">
        <v>105269</v>
      </c>
      <c r="B7813" s="457" t="s">
        <v>15093</v>
      </c>
      <c r="C7813" s="231" t="s">
        <v>6635</v>
      </c>
      <c r="F7813" s="232">
        <v>14.25</v>
      </c>
    </row>
    <row r="7814" spans="1:6" ht="15" x14ac:dyDescent="0.2">
      <c r="A7814" s="231">
        <v>105274</v>
      </c>
      <c r="B7814" s="457" t="s">
        <v>15094</v>
      </c>
      <c r="C7814" s="231" t="s">
        <v>6635</v>
      </c>
      <c r="F7814" s="232">
        <v>139.41999999999999</v>
      </c>
    </row>
    <row r="7815" spans="1:6" ht="15" x14ac:dyDescent="0.2">
      <c r="A7815" s="231">
        <v>105340</v>
      </c>
      <c r="B7815" s="457" t="s">
        <v>15095</v>
      </c>
      <c r="C7815" s="231" t="s">
        <v>6635</v>
      </c>
      <c r="F7815" s="232">
        <v>112.93</v>
      </c>
    </row>
    <row r="7816" spans="1:6" ht="15" x14ac:dyDescent="0.2">
      <c r="A7816" s="231">
        <v>105275</v>
      </c>
      <c r="B7816" s="457" t="s">
        <v>15096</v>
      </c>
      <c r="C7816" s="231" t="s">
        <v>6635</v>
      </c>
      <c r="F7816" s="232">
        <v>155.72999999999999</v>
      </c>
    </row>
    <row r="7817" spans="1:6" ht="15" x14ac:dyDescent="0.2">
      <c r="A7817" s="231">
        <v>105390</v>
      </c>
      <c r="B7817" s="457" t="s">
        <v>15097</v>
      </c>
      <c r="C7817" s="231" t="s">
        <v>6635</v>
      </c>
      <c r="F7817" s="232">
        <v>126.32</v>
      </c>
    </row>
    <row r="7818" spans="1:6" ht="15" x14ac:dyDescent="0.2">
      <c r="A7818" s="231">
        <v>105364</v>
      </c>
      <c r="B7818" s="457" t="s">
        <v>15098</v>
      </c>
      <c r="C7818" s="231" t="s">
        <v>6635</v>
      </c>
      <c r="F7818" s="232">
        <v>33</v>
      </c>
    </row>
    <row r="7819" spans="1:6" ht="15" x14ac:dyDescent="0.2">
      <c r="A7819" s="231">
        <v>105385</v>
      </c>
      <c r="B7819" s="457" t="s">
        <v>15099</v>
      </c>
      <c r="C7819" s="231" t="s">
        <v>6635</v>
      </c>
      <c r="F7819" s="232">
        <v>27.03</v>
      </c>
    </row>
    <row r="7820" spans="1:6" ht="15" x14ac:dyDescent="0.2">
      <c r="A7820" s="231">
        <v>105362</v>
      </c>
      <c r="B7820" s="457" t="s">
        <v>15100</v>
      </c>
      <c r="C7820" s="231" t="s">
        <v>6635</v>
      </c>
      <c r="F7820" s="232">
        <v>23.79</v>
      </c>
    </row>
    <row r="7821" spans="1:6" ht="15" x14ac:dyDescent="0.2">
      <c r="A7821" s="231">
        <v>105383</v>
      </c>
      <c r="B7821" s="457" t="s">
        <v>15101</v>
      </c>
      <c r="C7821" s="231" t="s">
        <v>6635</v>
      </c>
      <c r="F7821" s="232">
        <v>19.420000000000002</v>
      </c>
    </row>
    <row r="7822" spans="1:6" ht="15" x14ac:dyDescent="0.2">
      <c r="A7822" s="231">
        <v>105363</v>
      </c>
      <c r="B7822" s="457" t="s">
        <v>15102</v>
      </c>
      <c r="C7822" s="231" t="s">
        <v>6635</v>
      </c>
      <c r="F7822" s="232">
        <v>28.46</v>
      </c>
    </row>
    <row r="7823" spans="1:6" ht="15" x14ac:dyDescent="0.2">
      <c r="A7823" s="231">
        <v>105384</v>
      </c>
      <c r="B7823" s="457" t="s">
        <v>15103</v>
      </c>
      <c r="C7823" s="231" t="s">
        <v>6635</v>
      </c>
      <c r="F7823" s="232">
        <v>23.3</v>
      </c>
    </row>
    <row r="7824" spans="1:6" ht="15" x14ac:dyDescent="0.2">
      <c r="A7824" s="231">
        <v>105279</v>
      </c>
      <c r="B7824" s="457" t="s">
        <v>15104</v>
      </c>
      <c r="C7824" s="231" t="s">
        <v>6635</v>
      </c>
      <c r="F7824" s="232">
        <v>29.18</v>
      </c>
    </row>
    <row r="7825" spans="1:6" ht="15" x14ac:dyDescent="0.2">
      <c r="A7825" s="231">
        <v>105259</v>
      </c>
      <c r="B7825" s="457" t="s">
        <v>15105</v>
      </c>
      <c r="C7825" s="231" t="s">
        <v>6635</v>
      </c>
      <c r="F7825" s="232">
        <v>22.84</v>
      </c>
    </row>
    <row r="7826" spans="1:6" ht="15" x14ac:dyDescent="0.2">
      <c r="A7826" s="231">
        <v>105357</v>
      </c>
      <c r="B7826" s="457" t="s">
        <v>15106</v>
      </c>
      <c r="C7826" s="231" t="s">
        <v>6635</v>
      </c>
      <c r="F7826" s="232">
        <v>234.4</v>
      </c>
    </row>
    <row r="7827" spans="1:6" ht="15" x14ac:dyDescent="0.2">
      <c r="A7827" s="231">
        <v>105346</v>
      </c>
      <c r="B7827" s="457" t="s">
        <v>15107</v>
      </c>
      <c r="C7827" s="231" t="s">
        <v>6635</v>
      </c>
      <c r="F7827" s="232">
        <v>191.3</v>
      </c>
    </row>
    <row r="7828" spans="1:6" ht="15" x14ac:dyDescent="0.2">
      <c r="A7828" s="231">
        <v>105358</v>
      </c>
      <c r="B7828" s="457" t="s">
        <v>15108</v>
      </c>
      <c r="C7828" s="231" t="s">
        <v>6635</v>
      </c>
      <c r="F7828" s="232">
        <v>284.66000000000003</v>
      </c>
    </row>
    <row r="7829" spans="1:6" ht="15" x14ac:dyDescent="0.2">
      <c r="A7829" s="231">
        <v>105347</v>
      </c>
      <c r="B7829" s="457" t="s">
        <v>15109</v>
      </c>
      <c r="C7829" s="231" t="s">
        <v>6635</v>
      </c>
      <c r="F7829" s="232">
        <v>233.79</v>
      </c>
    </row>
    <row r="7830" spans="1:6" ht="15" x14ac:dyDescent="0.2">
      <c r="A7830" s="231">
        <v>105280</v>
      </c>
      <c r="B7830" s="457" t="s">
        <v>15110</v>
      </c>
      <c r="C7830" s="231" t="s">
        <v>6635</v>
      </c>
      <c r="F7830" s="232">
        <v>39</v>
      </c>
    </row>
    <row r="7831" spans="1:6" ht="15" x14ac:dyDescent="0.2">
      <c r="A7831" s="231">
        <v>105283</v>
      </c>
      <c r="B7831" s="457" t="s">
        <v>15111</v>
      </c>
      <c r="C7831" s="231" t="s">
        <v>6635</v>
      </c>
      <c r="F7831" s="232">
        <v>31.06</v>
      </c>
    </row>
    <row r="7832" spans="1:6" ht="15" x14ac:dyDescent="0.2">
      <c r="A7832" s="231">
        <v>105281</v>
      </c>
      <c r="B7832" s="457" t="s">
        <v>15112</v>
      </c>
      <c r="C7832" s="231" t="s">
        <v>6635</v>
      </c>
      <c r="F7832" s="232">
        <v>48.8</v>
      </c>
    </row>
    <row r="7833" spans="1:6" ht="15" x14ac:dyDescent="0.2">
      <c r="A7833" s="231">
        <v>105319</v>
      </c>
      <c r="B7833" s="457" t="s">
        <v>15113</v>
      </c>
      <c r="C7833" s="231" t="s">
        <v>6635</v>
      </c>
      <c r="F7833" s="232">
        <v>39.270000000000003</v>
      </c>
    </row>
    <row r="7834" spans="1:6" ht="15" x14ac:dyDescent="0.2">
      <c r="A7834" s="231">
        <v>105284</v>
      </c>
      <c r="B7834" s="457" t="s">
        <v>15114</v>
      </c>
      <c r="C7834" s="231" t="s">
        <v>6635</v>
      </c>
      <c r="F7834" s="232">
        <v>58.93</v>
      </c>
    </row>
    <row r="7835" spans="1:6" ht="15" x14ac:dyDescent="0.2">
      <c r="A7835" s="231">
        <v>105320</v>
      </c>
      <c r="B7835" s="457" t="s">
        <v>15115</v>
      </c>
      <c r="C7835" s="231" t="s">
        <v>6635</v>
      </c>
      <c r="F7835" s="232">
        <v>47.8</v>
      </c>
    </row>
    <row r="7836" spans="1:6" ht="15" x14ac:dyDescent="0.2">
      <c r="A7836" s="231">
        <v>105348</v>
      </c>
      <c r="B7836" s="457" t="s">
        <v>15116</v>
      </c>
      <c r="C7836" s="231" t="s">
        <v>6635</v>
      </c>
      <c r="F7836" s="232">
        <v>68.989999999999995</v>
      </c>
    </row>
    <row r="7837" spans="1:6" ht="15" x14ac:dyDescent="0.2">
      <c r="A7837" s="231">
        <v>105321</v>
      </c>
      <c r="B7837" s="457" t="s">
        <v>15117</v>
      </c>
      <c r="C7837" s="231" t="s">
        <v>6635</v>
      </c>
      <c r="F7837" s="232">
        <v>56.28</v>
      </c>
    </row>
    <row r="7838" spans="1:6" ht="15" x14ac:dyDescent="0.2">
      <c r="A7838" s="231">
        <v>105349</v>
      </c>
      <c r="B7838" s="457" t="s">
        <v>15118</v>
      </c>
      <c r="C7838" s="231" t="s">
        <v>6635</v>
      </c>
      <c r="F7838" s="232">
        <v>79.09</v>
      </c>
    </row>
    <row r="7839" spans="1:6" ht="15" x14ac:dyDescent="0.2">
      <c r="A7839" s="231">
        <v>105322</v>
      </c>
      <c r="B7839" s="457" t="s">
        <v>15119</v>
      </c>
      <c r="C7839" s="231" t="s">
        <v>6635</v>
      </c>
      <c r="F7839" s="232">
        <v>64.760000000000005</v>
      </c>
    </row>
    <row r="7840" spans="1:6" ht="15" x14ac:dyDescent="0.2">
      <c r="A7840" s="231">
        <v>105350</v>
      </c>
      <c r="B7840" s="457" t="s">
        <v>15120</v>
      </c>
      <c r="C7840" s="231" t="s">
        <v>6635</v>
      </c>
      <c r="F7840" s="232">
        <v>89.15</v>
      </c>
    </row>
    <row r="7841" spans="1:6" ht="15" x14ac:dyDescent="0.2">
      <c r="A7841" s="231">
        <v>105323</v>
      </c>
      <c r="B7841" s="457" t="s">
        <v>15121</v>
      </c>
      <c r="C7841" s="231" t="s">
        <v>6635</v>
      </c>
      <c r="F7841" s="232">
        <v>73.239999999999995</v>
      </c>
    </row>
    <row r="7842" spans="1:6" ht="15" x14ac:dyDescent="0.2">
      <c r="A7842" s="231">
        <v>105351</v>
      </c>
      <c r="B7842" s="457" t="s">
        <v>15122</v>
      </c>
      <c r="C7842" s="231" t="s">
        <v>6635</v>
      </c>
      <c r="F7842" s="232">
        <v>99.48</v>
      </c>
    </row>
    <row r="7843" spans="1:6" ht="15" x14ac:dyDescent="0.2">
      <c r="A7843" s="231">
        <v>105324</v>
      </c>
      <c r="B7843" s="457" t="s">
        <v>15123</v>
      </c>
      <c r="C7843" s="231" t="s">
        <v>6635</v>
      </c>
      <c r="F7843" s="232">
        <v>81.96</v>
      </c>
    </row>
    <row r="7844" spans="1:6" ht="15" x14ac:dyDescent="0.2">
      <c r="A7844" s="231">
        <v>105352</v>
      </c>
      <c r="B7844" s="457" t="s">
        <v>15124</v>
      </c>
      <c r="C7844" s="231" t="s">
        <v>6635</v>
      </c>
      <c r="F7844" s="232">
        <v>123.77</v>
      </c>
    </row>
    <row r="7845" spans="1:6" ht="15" x14ac:dyDescent="0.2">
      <c r="A7845" s="231">
        <v>105325</v>
      </c>
      <c r="B7845" s="457" t="s">
        <v>15125</v>
      </c>
      <c r="C7845" s="231" t="s">
        <v>6635</v>
      </c>
      <c r="F7845" s="232">
        <v>100.08</v>
      </c>
    </row>
    <row r="7846" spans="1:6" ht="15" x14ac:dyDescent="0.2">
      <c r="A7846" s="231">
        <v>105353</v>
      </c>
      <c r="B7846" s="457" t="s">
        <v>15126</v>
      </c>
      <c r="C7846" s="231" t="s">
        <v>6635</v>
      </c>
      <c r="F7846" s="232">
        <v>146.53</v>
      </c>
    </row>
    <row r="7847" spans="1:6" ht="15" x14ac:dyDescent="0.2">
      <c r="A7847" s="231">
        <v>105326</v>
      </c>
      <c r="B7847" s="457" t="s">
        <v>15127</v>
      </c>
      <c r="C7847" s="231" t="s">
        <v>6635</v>
      </c>
      <c r="F7847" s="232">
        <v>118.95</v>
      </c>
    </row>
    <row r="7848" spans="1:6" ht="15" x14ac:dyDescent="0.2">
      <c r="A7848" s="231">
        <v>105354</v>
      </c>
      <c r="B7848" s="457" t="s">
        <v>15128</v>
      </c>
      <c r="C7848" s="231" t="s">
        <v>6635</v>
      </c>
      <c r="F7848" s="232">
        <v>167.85</v>
      </c>
    </row>
    <row r="7849" spans="1:6" ht="15" x14ac:dyDescent="0.2">
      <c r="A7849" s="231">
        <v>105344</v>
      </c>
      <c r="B7849" s="457" t="s">
        <v>15129</v>
      </c>
      <c r="C7849" s="231" t="s">
        <v>6635</v>
      </c>
      <c r="F7849" s="232">
        <v>136.38</v>
      </c>
    </row>
    <row r="7850" spans="1:6" ht="15" x14ac:dyDescent="0.2">
      <c r="A7850" s="231">
        <v>105278</v>
      </c>
      <c r="B7850" s="457" t="s">
        <v>15130</v>
      </c>
      <c r="C7850" s="231" t="s">
        <v>6635</v>
      </c>
      <c r="F7850" s="232">
        <v>25.19</v>
      </c>
    </row>
    <row r="7851" spans="1:6" ht="15" x14ac:dyDescent="0.2">
      <c r="A7851" s="231">
        <v>105343</v>
      </c>
      <c r="B7851" s="457" t="s">
        <v>15131</v>
      </c>
      <c r="C7851" s="231" t="s">
        <v>6635</v>
      </c>
      <c r="F7851" s="232">
        <v>19.47</v>
      </c>
    </row>
    <row r="7852" spans="1:6" ht="15" x14ac:dyDescent="0.2">
      <c r="A7852" s="231">
        <v>105355</v>
      </c>
      <c r="B7852" s="457" t="s">
        <v>15132</v>
      </c>
      <c r="C7852" s="231" t="s">
        <v>6635</v>
      </c>
      <c r="F7852" s="232">
        <v>189.69</v>
      </c>
    </row>
    <row r="7853" spans="1:6" ht="15" x14ac:dyDescent="0.2">
      <c r="A7853" s="231">
        <v>105391</v>
      </c>
      <c r="B7853" s="457" t="s">
        <v>15133</v>
      </c>
      <c r="C7853" s="231" t="s">
        <v>6635</v>
      </c>
      <c r="F7853" s="232">
        <v>154.35</v>
      </c>
    </row>
    <row r="7854" spans="1:6" ht="15" x14ac:dyDescent="0.2">
      <c r="A7854" s="231">
        <v>105356</v>
      </c>
      <c r="B7854" s="457" t="s">
        <v>15134</v>
      </c>
      <c r="C7854" s="231" t="s">
        <v>6635</v>
      </c>
      <c r="F7854" s="232">
        <v>211.92</v>
      </c>
    </row>
    <row r="7855" spans="1:6" ht="15" x14ac:dyDescent="0.2">
      <c r="A7855" s="231">
        <v>105345</v>
      </c>
      <c r="B7855" s="457" t="s">
        <v>15135</v>
      </c>
      <c r="C7855" s="231" t="s">
        <v>6635</v>
      </c>
      <c r="F7855" s="232">
        <v>172.71</v>
      </c>
    </row>
    <row r="7856" spans="1:6" ht="15" x14ac:dyDescent="0.2">
      <c r="A7856" s="231">
        <v>105367</v>
      </c>
      <c r="B7856" s="457" t="s">
        <v>15136</v>
      </c>
      <c r="C7856" s="231" t="s">
        <v>6635</v>
      </c>
      <c r="F7856" s="232">
        <v>44.96</v>
      </c>
    </row>
    <row r="7857" spans="1:6" ht="15" x14ac:dyDescent="0.2">
      <c r="A7857" s="231">
        <v>105371</v>
      </c>
      <c r="B7857" s="457" t="s">
        <v>15137</v>
      </c>
      <c r="C7857" s="231" t="s">
        <v>6635</v>
      </c>
      <c r="F7857" s="232">
        <v>37.03</v>
      </c>
    </row>
    <row r="7858" spans="1:6" ht="15" x14ac:dyDescent="0.2">
      <c r="A7858" s="231">
        <v>105365</v>
      </c>
      <c r="B7858" s="457" t="s">
        <v>15138</v>
      </c>
      <c r="C7858" s="231" t="s">
        <v>6635</v>
      </c>
      <c r="F7858" s="232">
        <v>32.15</v>
      </c>
    </row>
    <row r="7859" spans="1:6" ht="15" x14ac:dyDescent="0.2">
      <c r="A7859" s="231">
        <v>105386</v>
      </c>
      <c r="B7859" s="457" t="s">
        <v>15139</v>
      </c>
      <c r="C7859" s="231" t="s">
        <v>6635</v>
      </c>
      <c r="F7859" s="232">
        <v>26.32</v>
      </c>
    </row>
    <row r="7860" spans="1:6" ht="15" x14ac:dyDescent="0.2">
      <c r="A7860" s="231">
        <v>105366</v>
      </c>
      <c r="B7860" s="457" t="s">
        <v>15140</v>
      </c>
      <c r="C7860" s="231" t="s">
        <v>6635</v>
      </c>
      <c r="F7860" s="232">
        <v>38.72</v>
      </c>
    </row>
    <row r="7861" spans="1:6" ht="15" x14ac:dyDescent="0.2">
      <c r="A7861" s="231">
        <v>105387</v>
      </c>
      <c r="B7861" s="457" t="s">
        <v>15141</v>
      </c>
      <c r="C7861" s="231" t="s">
        <v>6635</v>
      </c>
      <c r="F7861" s="232">
        <v>31.84</v>
      </c>
    </row>
    <row r="7862" spans="1:6" ht="15" x14ac:dyDescent="0.2">
      <c r="A7862" s="231">
        <v>97177</v>
      </c>
      <c r="B7862" s="457" t="s">
        <v>15142</v>
      </c>
      <c r="C7862" s="231" t="s">
        <v>6640</v>
      </c>
      <c r="F7862" s="232">
        <v>95.03</v>
      </c>
    </row>
    <row r="7863" spans="1:6" ht="15" x14ac:dyDescent="0.2">
      <c r="A7863" s="231">
        <v>97187</v>
      </c>
      <c r="B7863" s="457" t="s">
        <v>15143</v>
      </c>
      <c r="C7863" s="231" t="s">
        <v>6640</v>
      </c>
      <c r="F7863" s="232">
        <v>85.92</v>
      </c>
    </row>
    <row r="7864" spans="1:6" ht="15" x14ac:dyDescent="0.2">
      <c r="A7864" s="231">
        <v>97178</v>
      </c>
      <c r="B7864" s="457" t="s">
        <v>15144</v>
      </c>
      <c r="C7864" s="231" t="s">
        <v>6640</v>
      </c>
      <c r="F7864" s="232">
        <v>115.8</v>
      </c>
    </row>
    <row r="7865" spans="1:6" ht="15" x14ac:dyDescent="0.2">
      <c r="A7865" s="231">
        <v>97188</v>
      </c>
      <c r="B7865" s="457" t="s">
        <v>15145</v>
      </c>
      <c r="C7865" s="231" t="s">
        <v>6640</v>
      </c>
      <c r="F7865" s="232">
        <v>104.81</v>
      </c>
    </row>
    <row r="7866" spans="1:6" ht="15" x14ac:dyDescent="0.2">
      <c r="A7866" s="231">
        <v>97179</v>
      </c>
      <c r="B7866" s="457" t="s">
        <v>15146</v>
      </c>
      <c r="C7866" s="231" t="s">
        <v>6640</v>
      </c>
      <c r="F7866" s="232">
        <v>136.57</v>
      </c>
    </row>
    <row r="7867" spans="1:6" ht="15" x14ac:dyDescent="0.2">
      <c r="A7867" s="231">
        <v>97189</v>
      </c>
      <c r="B7867" s="457" t="s">
        <v>15147</v>
      </c>
      <c r="C7867" s="231" t="s">
        <v>6640</v>
      </c>
      <c r="F7867" s="232">
        <v>123.68</v>
      </c>
    </row>
    <row r="7868" spans="1:6" ht="15" x14ac:dyDescent="0.2">
      <c r="A7868" s="231">
        <v>97180</v>
      </c>
      <c r="B7868" s="457" t="s">
        <v>15148</v>
      </c>
      <c r="C7868" s="231" t="s">
        <v>6640</v>
      </c>
      <c r="F7868" s="232">
        <v>157.33000000000001</v>
      </c>
    </row>
    <row r="7869" spans="1:6" ht="15" x14ac:dyDescent="0.2">
      <c r="A7869" s="231">
        <v>97190</v>
      </c>
      <c r="B7869" s="457" t="s">
        <v>15149</v>
      </c>
      <c r="C7869" s="231" t="s">
        <v>6640</v>
      </c>
      <c r="F7869" s="232">
        <v>142.55000000000001</v>
      </c>
    </row>
    <row r="7870" spans="1:6" ht="15" x14ac:dyDescent="0.2">
      <c r="A7870" s="231">
        <v>97181</v>
      </c>
      <c r="B7870" s="457" t="s">
        <v>15150</v>
      </c>
      <c r="C7870" s="231" t="s">
        <v>6640</v>
      </c>
      <c r="F7870" s="232">
        <v>178.09</v>
      </c>
    </row>
    <row r="7871" spans="1:6" ht="15" x14ac:dyDescent="0.2">
      <c r="A7871" s="231">
        <v>97191</v>
      </c>
      <c r="B7871" s="457" t="s">
        <v>15151</v>
      </c>
      <c r="C7871" s="231" t="s">
        <v>6640</v>
      </c>
      <c r="F7871" s="232">
        <v>161.43</v>
      </c>
    </row>
    <row r="7872" spans="1:6" ht="15" x14ac:dyDescent="0.2">
      <c r="A7872" s="231">
        <v>97182</v>
      </c>
      <c r="B7872" s="457" t="s">
        <v>15152</v>
      </c>
      <c r="C7872" s="231" t="s">
        <v>6640</v>
      </c>
      <c r="F7872" s="232">
        <v>203.43</v>
      </c>
    </row>
    <row r="7873" spans="1:6" ht="15" x14ac:dyDescent="0.2">
      <c r="A7873" s="231">
        <v>97192</v>
      </c>
      <c r="B7873" s="457" t="s">
        <v>15153</v>
      </c>
      <c r="C7873" s="231" t="s">
        <v>6640</v>
      </c>
      <c r="F7873" s="232">
        <v>183.84</v>
      </c>
    </row>
    <row r="7874" spans="1:6" ht="15" x14ac:dyDescent="0.2">
      <c r="A7874" s="231">
        <v>97173</v>
      </c>
      <c r="B7874" s="457" t="s">
        <v>15154</v>
      </c>
      <c r="C7874" s="231" t="s">
        <v>6640</v>
      </c>
      <c r="F7874" s="232">
        <v>53.49</v>
      </c>
    </row>
    <row r="7875" spans="1:6" ht="15" x14ac:dyDescent="0.2">
      <c r="A7875" s="231">
        <v>97183</v>
      </c>
      <c r="B7875" s="457" t="s">
        <v>15155</v>
      </c>
      <c r="C7875" s="231" t="s">
        <v>6640</v>
      </c>
      <c r="F7875" s="232">
        <v>48.18</v>
      </c>
    </row>
    <row r="7876" spans="1:6" ht="15" x14ac:dyDescent="0.2">
      <c r="A7876" s="231">
        <v>97174</v>
      </c>
      <c r="B7876" s="457" t="s">
        <v>15156</v>
      </c>
      <c r="C7876" s="231" t="s">
        <v>6640</v>
      </c>
      <c r="F7876" s="232">
        <v>63.87</v>
      </c>
    </row>
    <row r="7877" spans="1:6" ht="15" x14ac:dyDescent="0.2">
      <c r="A7877" s="231">
        <v>97184</v>
      </c>
      <c r="B7877" s="457" t="s">
        <v>15157</v>
      </c>
      <c r="C7877" s="231" t="s">
        <v>6640</v>
      </c>
      <c r="F7877" s="232">
        <v>57.6</v>
      </c>
    </row>
    <row r="7878" spans="1:6" ht="15" x14ac:dyDescent="0.2">
      <c r="A7878" s="231">
        <v>97175</v>
      </c>
      <c r="B7878" s="457" t="s">
        <v>15158</v>
      </c>
      <c r="C7878" s="231" t="s">
        <v>6640</v>
      </c>
      <c r="F7878" s="232">
        <v>74.25</v>
      </c>
    </row>
    <row r="7879" spans="1:6" ht="15" x14ac:dyDescent="0.2">
      <c r="A7879" s="231">
        <v>97185</v>
      </c>
      <c r="B7879" s="457" t="s">
        <v>15159</v>
      </c>
      <c r="C7879" s="231" t="s">
        <v>6640</v>
      </c>
      <c r="F7879" s="232">
        <v>67.05</v>
      </c>
    </row>
    <row r="7880" spans="1:6" ht="15" x14ac:dyDescent="0.2">
      <c r="A7880" s="231">
        <v>97176</v>
      </c>
      <c r="B7880" s="457" t="s">
        <v>15160</v>
      </c>
      <c r="C7880" s="231" t="s">
        <v>6640</v>
      </c>
      <c r="F7880" s="232">
        <v>84.64</v>
      </c>
    </row>
    <row r="7881" spans="1:6" ht="15" x14ac:dyDescent="0.2">
      <c r="A7881" s="231">
        <v>97186</v>
      </c>
      <c r="B7881" s="457" t="s">
        <v>15161</v>
      </c>
      <c r="C7881" s="231" t="s">
        <v>6640</v>
      </c>
      <c r="F7881" s="232">
        <v>76.48</v>
      </c>
    </row>
    <row r="7882" spans="1:6" ht="15" x14ac:dyDescent="0.2">
      <c r="A7882" s="231">
        <v>97142</v>
      </c>
      <c r="B7882" s="457" t="s">
        <v>15162</v>
      </c>
      <c r="C7882" s="231" t="s">
        <v>6640</v>
      </c>
      <c r="F7882" s="232">
        <v>6.82</v>
      </c>
    </row>
    <row r="7883" spans="1:6" ht="15" x14ac:dyDescent="0.2">
      <c r="A7883" s="231">
        <v>97158</v>
      </c>
      <c r="B7883" s="457" t="s">
        <v>15163</v>
      </c>
      <c r="C7883" s="231" t="s">
        <v>6640</v>
      </c>
      <c r="F7883" s="232">
        <v>5.28</v>
      </c>
    </row>
    <row r="7884" spans="1:6" ht="15" x14ac:dyDescent="0.2">
      <c r="A7884" s="231">
        <v>97155</v>
      </c>
      <c r="B7884" s="457" t="s">
        <v>15164</v>
      </c>
      <c r="C7884" s="231" t="s">
        <v>6640</v>
      </c>
      <c r="F7884" s="232">
        <v>54.62</v>
      </c>
    </row>
    <row r="7885" spans="1:6" ht="15" x14ac:dyDescent="0.2">
      <c r="A7885" s="231">
        <v>97171</v>
      </c>
      <c r="B7885" s="457" t="s">
        <v>15165</v>
      </c>
      <c r="C7885" s="231" t="s">
        <v>6640</v>
      </c>
      <c r="F7885" s="232">
        <v>44.11</v>
      </c>
    </row>
    <row r="7886" spans="1:6" ht="15" x14ac:dyDescent="0.2">
      <c r="A7886" s="231">
        <v>97156</v>
      </c>
      <c r="B7886" s="457" t="s">
        <v>15166</v>
      </c>
      <c r="C7886" s="231" t="s">
        <v>6640</v>
      </c>
      <c r="F7886" s="232">
        <v>65.349999999999994</v>
      </c>
    </row>
    <row r="7887" spans="1:6" ht="15" x14ac:dyDescent="0.2">
      <c r="A7887" s="231">
        <v>97172</v>
      </c>
      <c r="B7887" s="457" t="s">
        <v>15167</v>
      </c>
      <c r="C7887" s="231" t="s">
        <v>6640</v>
      </c>
      <c r="F7887" s="232">
        <v>52.96</v>
      </c>
    </row>
    <row r="7888" spans="1:6" ht="15" x14ac:dyDescent="0.2">
      <c r="A7888" s="231">
        <v>97143</v>
      </c>
      <c r="B7888" s="457" t="s">
        <v>15168</v>
      </c>
      <c r="C7888" s="231" t="s">
        <v>6640</v>
      </c>
      <c r="F7888" s="232">
        <v>9.14</v>
      </c>
    </row>
    <row r="7889" spans="1:6" ht="15" x14ac:dyDescent="0.2">
      <c r="A7889" s="231">
        <v>97159</v>
      </c>
      <c r="B7889" s="457" t="s">
        <v>15169</v>
      </c>
      <c r="C7889" s="231" t="s">
        <v>6640</v>
      </c>
      <c r="F7889" s="232">
        <v>7.21</v>
      </c>
    </row>
    <row r="7890" spans="1:6" ht="15" x14ac:dyDescent="0.2">
      <c r="A7890" s="231">
        <v>97144</v>
      </c>
      <c r="B7890" s="457" t="s">
        <v>15170</v>
      </c>
      <c r="C7890" s="231" t="s">
        <v>6640</v>
      </c>
      <c r="F7890" s="232">
        <v>11.46</v>
      </c>
    </row>
    <row r="7891" spans="1:6" ht="15" x14ac:dyDescent="0.2">
      <c r="A7891" s="231">
        <v>97160</v>
      </c>
      <c r="B7891" s="457" t="s">
        <v>15171</v>
      </c>
      <c r="C7891" s="231" t="s">
        <v>6640</v>
      </c>
      <c r="F7891" s="232">
        <v>9.1300000000000008</v>
      </c>
    </row>
    <row r="7892" spans="1:6" ht="15" x14ac:dyDescent="0.2">
      <c r="A7892" s="231">
        <v>97145</v>
      </c>
      <c r="B7892" s="457" t="s">
        <v>15172</v>
      </c>
      <c r="C7892" s="231" t="s">
        <v>6640</v>
      </c>
      <c r="F7892" s="232">
        <v>13.78</v>
      </c>
    </row>
    <row r="7893" spans="1:6" ht="15" x14ac:dyDescent="0.2">
      <c r="A7893" s="231">
        <v>97161</v>
      </c>
      <c r="B7893" s="457" t="s">
        <v>15173</v>
      </c>
      <c r="C7893" s="231" t="s">
        <v>6640</v>
      </c>
      <c r="F7893" s="232">
        <v>11.07</v>
      </c>
    </row>
    <row r="7894" spans="1:6" ht="15" x14ac:dyDescent="0.2">
      <c r="A7894" s="231">
        <v>97146</v>
      </c>
      <c r="B7894" s="457" t="s">
        <v>15174</v>
      </c>
      <c r="C7894" s="231" t="s">
        <v>6640</v>
      </c>
      <c r="F7894" s="232">
        <v>16.12</v>
      </c>
    </row>
    <row r="7895" spans="1:6" ht="15" x14ac:dyDescent="0.2">
      <c r="A7895" s="231">
        <v>97162</v>
      </c>
      <c r="B7895" s="457" t="s">
        <v>15175</v>
      </c>
      <c r="C7895" s="231" t="s">
        <v>6640</v>
      </c>
      <c r="F7895" s="232">
        <v>13.02</v>
      </c>
    </row>
    <row r="7896" spans="1:6" ht="15" x14ac:dyDescent="0.2">
      <c r="A7896" s="231">
        <v>97147</v>
      </c>
      <c r="B7896" s="457" t="s">
        <v>15176</v>
      </c>
      <c r="C7896" s="231" t="s">
        <v>6640</v>
      </c>
      <c r="F7896" s="232">
        <v>18.45</v>
      </c>
    </row>
    <row r="7897" spans="1:6" ht="15" x14ac:dyDescent="0.2">
      <c r="A7897" s="231">
        <v>97163</v>
      </c>
      <c r="B7897" s="457" t="s">
        <v>15177</v>
      </c>
      <c r="C7897" s="231" t="s">
        <v>6640</v>
      </c>
      <c r="F7897" s="232">
        <v>14.95</v>
      </c>
    </row>
    <row r="7898" spans="1:6" ht="15" x14ac:dyDescent="0.2">
      <c r="A7898" s="231">
        <v>97148</v>
      </c>
      <c r="B7898" s="457" t="s">
        <v>15178</v>
      </c>
      <c r="C7898" s="231" t="s">
        <v>6640</v>
      </c>
      <c r="F7898" s="232">
        <v>20.78</v>
      </c>
    </row>
    <row r="7899" spans="1:6" ht="15" x14ac:dyDescent="0.2">
      <c r="A7899" s="231">
        <v>97164</v>
      </c>
      <c r="B7899" s="457" t="s">
        <v>15179</v>
      </c>
      <c r="C7899" s="231" t="s">
        <v>6640</v>
      </c>
      <c r="F7899" s="232">
        <v>16.91</v>
      </c>
    </row>
    <row r="7900" spans="1:6" ht="15" x14ac:dyDescent="0.2">
      <c r="A7900" s="231">
        <v>97149</v>
      </c>
      <c r="B7900" s="457" t="s">
        <v>15180</v>
      </c>
      <c r="C7900" s="231" t="s">
        <v>6640</v>
      </c>
      <c r="F7900" s="232">
        <v>23.14</v>
      </c>
    </row>
    <row r="7901" spans="1:6" ht="15" x14ac:dyDescent="0.2">
      <c r="A7901" s="231">
        <v>97165</v>
      </c>
      <c r="B7901" s="457" t="s">
        <v>15181</v>
      </c>
      <c r="C7901" s="231" t="s">
        <v>6640</v>
      </c>
      <c r="F7901" s="232">
        <v>18.87</v>
      </c>
    </row>
    <row r="7902" spans="1:6" ht="15" x14ac:dyDescent="0.2">
      <c r="A7902" s="231">
        <v>97150</v>
      </c>
      <c r="B7902" s="457" t="s">
        <v>15182</v>
      </c>
      <c r="C7902" s="231" t="s">
        <v>6640</v>
      </c>
      <c r="F7902" s="232">
        <v>28.92</v>
      </c>
    </row>
    <row r="7903" spans="1:6" ht="15" x14ac:dyDescent="0.2">
      <c r="A7903" s="231">
        <v>97166</v>
      </c>
      <c r="B7903" s="457" t="s">
        <v>15183</v>
      </c>
      <c r="C7903" s="231" t="s">
        <v>6640</v>
      </c>
      <c r="F7903" s="232">
        <v>23.15</v>
      </c>
    </row>
    <row r="7904" spans="1:6" ht="15" x14ac:dyDescent="0.2">
      <c r="A7904" s="231">
        <v>97151</v>
      </c>
      <c r="B7904" s="457" t="s">
        <v>15184</v>
      </c>
      <c r="C7904" s="231" t="s">
        <v>6640</v>
      </c>
      <c r="F7904" s="232">
        <v>34.15</v>
      </c>
    </row>
    <row r="7905" spans="1:6" ht="15" x14ac:dyDescent="0.2">
      <c r="A7905" s="231">
        <v>97167</v>
      </c>
      <c r="B7905" s="457" t="s">
        <v>15185</v>
      </c>
      <c r="C7905" s="231" t="s">
        <v>6640</v>
      </c>
      <c r="F7905" s="232">
        <v>27.42</v>
      </c>
    </row>
    <row r="7906" spans="1:6" ht="15" x14ac:dyDescent="0.2">
      <c r="A7906" s="231">
        <v>97152</v>
      </c>
      <c r="B7906" s="457" t="s">
        <v>15186</v>
      </c>
      <c r="C7906" s="231" t="s">
        <v>6640</v>
      </c>
      <c r="F7906" s="232">
        <v>39.14</v>
      </c>
    </row>
    <row r="7907" spans="1:6" ht="15" x14ac:dyDescent="0.2">
      <c r="A7907" s="231">
        <v>97168</v>
      </c>
      <c r="B7907" s="457" t="s">
        <v>15187</v>
      </c>
      <c r="C7907" s="231" t="s">
        <v>6640</v>
      </c>
      <c r="F7907" s="232">
        <v>31.48</v>
      </c>
    </row>
    <row r="7908" spans="1:6" ht="15" x14ac:dyDescent="0.2">
      <c r="A7908" s="231">
        <v>97141</v>
      </c>
      <c r="B7908" s="457" t="s">
        <v>15188</v>
      </c>
      <c r="C7908" s="231" t="s">
        <v>6640</v>
      </c>
      <c r="F7908" s="232">
        <v>5.89</v>
      </c>
    </row>
    <row r="7909" spans="1:6" ht="15" x14ac:dyDescent="0.2">
      <c r="A7909" s="231">
        <v>97157</v>
      </c>
      <c r="B7909" s="457" t="s">
        <v>15189</v>
      </c>
      <c r="C7909" s="231" t="s">
        <v>6640</v>
      </c>
      <c r="F7909" s="232">
        <v>4.49</v>
      </c>
    </row>
    <row r="7910" spans="1:6" ht="15" x14ac:dyDescent="0.2">
      <c r="A7910" s="231">
        <v>97153</v>
      </c>
      <c r="B7910" s="457" t="s">
        <v>15190</v>
      </c>
      <c r="C7910" s="231" t="s">
        <v>6640</v>
      </c>
      <c r="F7910" s="232">
        <v>44.27</v>
      </c>
    </row>
    <row r="7911" spans="1:6" ht="15" x14ac:dyDescent="0.2">
      <c r="A7911" s="231">
        <v>97169</v>
      </c>
      <c r="B7911" s="457" t="s">
        <v>15191</v>
      </c>
      <c r="C7911" s="231" t="s">
        <v>6640</v>
      </c>
      <c r="F7911" s="232">
        <v>35.65</v>
      </c>
    </row>
    <row r="7912" spans="1:6" ht="15" x14ac:dyDescent="0.2">
      <c r="A7912" s="231">
        <v>97154</v>
      </c>
      <c r="B7912" s="457" t="s">
        <v>15192</v>
      </c>
      <c r="C7912" s="231" t="s">
        <v>6640</v>
      </c>
      <c r="F7912" s="232">
        <v>49.44</v>
      </c>
    </row>
    <row r="7913" spans="1:6" ht="15" x14ac:dyDescent="0.2">
      <c r="A7913" s="231">
        <v>97170</v>
      </c>
      <c r="B7913" s="457" t="s">
        <v>15193</v>
      </c>
      <c r="C7913" s="231" t="s">
        <v>6640</v>
      </c>
      <c r="F7913" s="232">
        <v>39.880000000000003</v>
      </c>
    </row>
    <row r="7914" spans="1:6" ht="15" x14ac:dyDescent="0.2">
      <c r="A7914" s="231">
        <v>105311</v>
      </c>
      <c r="B7914" s="457" t="s">
        <v>15194</v>
      </c>
      <c r="C7914" s="231" t="s">
        <v>6640</v>
      </c>
      <c r="F7914" s="232">
        <v>5.05</v>
      </c>
    </row>
    <row r="7915" spans="1:6" ht="15" x14ac:dyDescent="0.2">
      <c r="A7915" s="231">
        <v>105339</v>
      </c>
      <c r="B7915" s="457" t="s">
        <v>15195</v>
      </c>
      <c r="C7915" s="231" t="s">
        <v>6640</v>
      </c>
      <c r="F7915" s="232">
        <v>4.1399999999999997</v>
      </c>
    </row>
    <row r="7916" spans="1:6" ht="15" x14ac:dyDescent="0.2">
      <c r="A7916" s="231">
        <v>97127</v>
      </c>
      <c r="B7916" s="457" t="s">
        <v>15196</v>
      </c>
      <c r="C7916" s="231" t="s">
        <v>6640</v>
      </c>
      <c r="F7916" s="232">
        <v>6.56</v>
      </c>
    </row>
    <row r="7917" spans="1:6" ht="15" x14ac:dyDescent="0.2">
      <c r="A7917" s="231">
        <v>97134</v>
      </c>
      <c r="B7917" s="457" t="s">
        <v>15197</v>
      </c>
      <c r="C7917" s="231" t="s">
        <v>6640</v>
      </c>
      <c r="F7917" s="232">
        <v>5.39</v>
      </c>
    </row>
    <row r="7918" spans="1:6" ht="15" x14ac:dyDescent="0.2">
      <c r="A7918" s="231">
        <v>97128</v>
      </c>
      <c r="B7918" s="457" t="s">
        <v>15198</v>
      </c>
      <c r="C7918" s="231" t="s">
        <v>6640</v>
      </c>
      <c r="F7918" s="232">
        <v>12.39</v>
      </c>
    </row>
    <row r="7919" spans="1:6" ht="15" x14ac:dyDescent="0.2">
      <c r="A7919" s="231">
        <v>97135</v>
      </c>
      <c r="B7919" s="457" t="s">
        <v>15199</v>
      </c>
      <c r="C7919" s="231" t="s">
        <v>6640</v>
      </c>
      <c r="F7919" s="232">
        <v>9.4700000000000006</v>
      </c>
    </row>
    <row r="7920" spans="1:6" ht="15" x14ac:dyDescent="0.2">
      <c r="A7920" s="231">
        <v>97129</v>
      </c>
      <c r="B7920" s="457" t="s">
        <v>15200</v>
      </c>
      <c r="C7920" s="231" t="s">
        <v>6640</v>
      </c>
      <c r="F7920" s="232">
        <v>14.65</v>
      </c>
    </row>
    <row r="7921" spans="1:6" ht="15" x14ac:dyDescent="0.2">
      <c r="A7921" s="231">
        <v>97136</v>
      </c>
      <c r="B7921" s="457" t="s">
        <v>15201</v>
      </c>
      <c r="C7921" s="231" t="s">
        <v>6640</v>
      </c>
      <c r="F7921" s="232">
        <v>11.22</v>
      </c>
    </row>
    <row r="7922" spans="1:6" ht="15" x14ac:dyDescent="0.2">
      <c r="A7922" s="231">
        <v>97130</v>
      </c>
      <c r="B7922" s="457" t="s">
        <v>15202</v>
      </c>
      <c r="C7922" s="231" t="s">
        <v>6640</v>
      </c>
      <c r="F7922" s="232">
        <v>16.940000000000001</v>
      </c>
    </row>
    <row r="7923" spans="1:6" ht="15" x14ac:dyDescent="0.2">
      <c r="A7923" s="231">
        <v>97137</v>
      </c>
      <c r="B7923" s="457" t="s">
        <v>15203</v>
      </c>
      <c r="C7923" s="231" t="s">
        <v>6640</v>
      </c>
      <c r="F7923" s="232">
        <v>12.98</v>
      </c>
    </row>
    <row r="7924" spans="1:6" ht="15" x14ac:dyDescent="0.2">
      <c r="A7924" s="231">
        <v>97131</v>
      </c>
      <c r="B7924" s="457" t="s">
        <v>15204</v>
      </c>
      <c r="C7924" s="231" t="s">
        <v>6640</v>
      </c>
      <c r="F7924" s="232">
        <v>19.23</v>
      </c>
    </row>
    <row r="7925" spans="1:6" ht="15" x14ac:dyDescent="0.2">
      <c r="A7925" s="231">
        <v>97138</v>
      </c>
      <c r="B7925" s="457" t="s">
        <v>15205</v>
      </c>
      <c r="C7925" s="231" t="s">
        <v>6640</v>
      </c>
      <c r="F7925" s="232">
        <v>14.73</v>
      </c>
    </row>
    <row r="7926" spans="1:6" ht="15" x14ac:dyDescent="0.2">
      <c r="A7926" s="231">
        <v>97132</v>
      </c>
      <c r="B7926" s="457" t="s">
        <v>15206</v>
      </c>
      <c r="C7926" s="231" t="s">
        <v>6640</v>
      </c>
      <c r="F7926" s="232">
        <v>21.52</v>
      </c>
    </row>
    <row r="7927" spans="1:6" ht="15" x14ac:dyDescent="0.2">
      <c r="A7927" s="231">
        <v>97139</v>
      </c>
      <c r="B7927" s="457" t="s">
        <v>15207</v>
      </c>
      <c r="C7927" s="231" t="s">
        <v>6640</v>
      </c>
      <c r="F7927" s="232">
        <v>16.489999999999998</v>
      </c>
    </row>
    <row r="7928" spans="1:6" ht="15" x14ac:dyDescent="0.2">
      <c r="A7928" s="231">
        <v>97133</v>
      </c>
      <c r="B7928" s="457" t="s">
        <v>15208</v>
      </c>
      <c r="C7928" s="231" t="s">
        <v>6640</v>
      </c>
      <c r="F7928" s="232">
        <v>26.09</v>
      </c>
    </row>
    <row r="7929" spans="1:6" ht="15" x14ac:dyDescent="0.2">
      <c r="A7929" s="231">
        <v>97140</v>
      </c>
      <c r="B7929" s="457" t="s">
        <v>15209</v>
      </c>
      <c r="C7929" s="231" t="s">
        <v>6640</v>
      </c>
      <c r="F7929" s="232">
        <v>19.989999999999998</v>
      </c>
    </row>
    <row r="7930" spans="1:6" ht="15" x14ac:dyDescent="0.2">
      <c r="A7930" s="231">
        <v>97123</v>
      </c>
      <c r="B7930" s="457" t="s">
        <v>15210</v>
      </c>
      <c r="C7930" s="231" t="s">
        <v>6640</v>
      </c>
      <c r="F7930" s="232">
        <v>5.44</v>
      </c>
    </row>
    <row r="7931" spans="1:6" ht="15" x14ac:dyDescent="0.2">
      <c r="A7931" s="231">
        <v>97126</v>
      </c>
      <c r="B7931" s="457" t="s">
        <v>15211</v>
      </c>
      <c r="C7931" s="231" t="s">
        <v>6640</v>
      </c>
      <c r="F7931" s="232">
        <v>4.45</v>
      </c>
    </row>
    <row r="7932" spans="1:6" ht="15" x14ac:dyDescent="0.2">
      <c r="A7932" s="231">
        <v>105308</v>
      </c>
      <c r="B7932" s="457" t="s">
        <v>15212</v>
      </c>
      <c r="C7932" s="231" t="s">
        <v>6640</v>
      </c>
      <c r="F7932" s="232">
        <v>6.23</v>
      </c>
    </row>
    <row r="7933" spans="1:6" ht="15" x14ac:dyDescent="0.2">
      <c r="A7933" s="231">
        <v>105312</v>
      </c>
      <c r="B7933" s="457" t="s">
        <v>15213</v>
      </c>
      <c r="C7933" s="231" t="s">
        <v>6640</v>
      </c>
      <c r="F7933" s="232">
        <v>5.12</v>
      </c>
    </row>
    <row r="7934" spans="1:6" ht="15" x14ac:dyDescent="0.2">
      <c r="A7934" s="231">
        <v>105309</v>
      </c>
      <c r="B7934" s="457" t="s">
        <v>15214</v>
      </c>
      <c r="C7934" s="231" t="s">
        <v>6640</v>
      </c>
      <c r="F7934" s="232">
        <v>6.7</v>
      </c>
    </row>
    <row r="7935" spans="1:6" ht="15" x14ac:dyDescent="0.2">
      <c r="A7935" s="231">
        <v>105313</v>
      </c>
      <c r="B7935" s="457" t="s">
        <v>15215</v>
      </c>
      <c r="C7935" s="231" t="s">
        <v>6640</v>
      </c>
      <c r="F7935" s="232">
        <v>5.51</v>
      </c>
    </row>
    <row r="7936" spans="1:6" ht="15" x14ac:dyDescent="0.2">
      <c r="A7936" s="231">
        <v>105310</v>
      </c>
      <c r="B7936" s="457" t="s">
        <v>15216</v>
      </c>
      <c r="C7936" s="231" t="s">
        <v>6640</v>
      </c>
      <c r="F7936" s="232">
        <v>7.89</v>
      </c>
    </row>
    <row r="7937" spans="1:6" ht="15" x14ac:dyDescent="0.2">
      <c r="A7937" s="231">
        <v>105314</v>
      </c>
      <c r="B7937" s="457" t="s">
        <v>15217</v>
      </c>
      <c r="C7937" s="231" t="s">
        <v>6640</v>
      </c>
      <c r="F7937" s="232">
        <v>6.49</v>
      </c>
    </row>
    <row r="7938" spans="1:6" ht="15" x14ac:dyDescent="0.2">
      <c r="A7938" s="231">
        <v>97121</v>
      </c>
      <c r="B7938" s="457" t="s">
        <v>15218</v>
      </c>
      <c r="C7938" s="231" t="s">
        <v>6640</v>
      </c>
      <c r="F7938" s="232">
        <v>3.92</v>
      </c>
    </row>
    <row r="7939" spans="1:6" ht="15" x14ac:dyDescent="0.2">
      <c r="A7939" s="231">
        <v>97124</v>
      </c>
      <c r="B7939" s="457" t="s">
        <v>15219</v>
      </c>
      <c r="C7939" s="231" t="s">
        <v>6640</v>
      </c>
      <c r="F7939" s="232">
        <v>3.19</v>
      </c>
    </row>
    <row r="7940" spans="1:6" ht="15" x14ac:dyDescent="0.2">
      <c r="A7940" s="231">
        <v>97122</v>
      </c>
      <c r="B7940" s="457" t="s">
        <v>15220</v>
      </c>
      <c r="C7940" s="231" t="s">
        <v>6640</v>
      </c>
      <c r="F7940" s="232">
        <v>4.6900000000000004</v>
      </c>
    </row>
    <row r="7941" spans="1:6" ht="15" x14ac:dyDescent="0.2">
      <c r="A7941" s="231">
        <v>97125</v>
      </c>
      <c r="B7941" s="457" t="s">
        <v>15221</v>
      </c>
      <c r="C7941" s="231" t="s">
        <v>6640</v>
      </c>
      <c r="F7941" s="232">
        <v>3.83</v>
      </c>
    </row>
    <row r="7942" spans="1:6" ht="15" x14ac:dyDescent="0.2">
      <c r="A7942" s="231">
        <v>105296</v>
      </c>
      <c r="B7942" s="457" t="s">
        <v>15222</v>
      </c>
      <c r="C7942" s="231" t="s">
        <v>6635</v>
      </c>
      <c r="F7942" s="232">
        <v>200.2</v>
      </c>
    </row>
    <row r="7943" spans="1:6" ht="15" x14ac:dyDescent="0.2">
      <c r="A7943" s="231">
        <v>105374</v>
      </c>
      <c r="B7943" s="457" t="s">
        <v>15223</v>
      </c>
      <c r="C7943" s="231" t="s">
        <v>6635</v>
      </c>
      <c r="F7943" s="232">
        <v>194.23</v>
      </c>
    </row>
    <row r="7944" spans="1:6" ht="15" x14ac:dyDescent="0.2">
      <c r="A7944" s="231">
        <v>105292</v>
      </c>
      <c r="B7944" s="457" t="s">
        <v>15224</v>
      </c>
      <c r="C7944" s="231" t="s">
        <v>6635</v>
      </c>
      <c r="F7944" s="232">
        <v>60.29</v>
      </c>
    </row>
    <row r="7945" spans="1:6" ht="15" x14ac:dyDescent="0.2">
      <c r="A7945" s="231">
        <v>105293</v>
      </c>
      <c r="B7945" s="457" t="s">
        <v>15225</v>
      </c>
      <c r="C7945" s="231" t="s">
        <v>6635</v>
      </c>
      <c r="F7945" s="232">
        <v>55.92</v>
      </c>
    </row>
    <row r="7946" spans="1:6" ht="15" x14ac:dyDescent="0.2">
      <c r="A7946" s="231">
        <v>105294</v>
      </c>
      <c r="B7946" s="457" t="s">
        <v>15226</v>
      </c>
      <c r="C7946" s="231" t="s">
        <v>6635</v>
      </c>
      <c r="F7946" s="232">
        <v>118.54</v>
      </c>
    </row>
    <row r="7947" spans="1:6" ht="15" x14ac:dyDescent="0.2">
      <c r="A7947" s="231">
        <v>105295</v>
      </c>
      <c r="B7947" s="457" t="s">
        <v>15227</v>
      </c>
      <c r="C7947" s="231" t="s">
        <v>6635</v>
      </c>
      <c r="F7947" s="232">
        <v>113.38</v>
      </c>
    </row>
    <row r="7948" spans="1:6" ht="15" x14ac:dyDescent="0.2">
      <c r="A7948" s="231">
        <v>105290</v>
      </c>
      <c r="B7948" s="457" t="s">
        <v>15228</v>
      </c>
      <c r="C7948" s="231" t="s">
        <v>6635</v>
      </c>
      <c r="F7948" s="232">
        <v>78.17</v>
      </c>
    </row>
    <row r="7949" spans="1:6" ht="15" x14ac:dyDescent="0.2">
      <c r="A7949" s="231">
        <v>105291</v>
      </c>
      <c r="B7949" s="457" t="s">
        <v>15229</v>
      </c>
      <c r="C7949" s="231" t="s">
        <v>6635</v>
      </c>
      <c r="F7949" s="232">
        <v>74.19</v>
      </c>
    </row>
    <row r="7950" spans="1:6" ht="15" x14ac:dyDescent="0.2">
      <c r="A7950" s="231">
        <v>105286</v>
      </c>
      <c r="B7950" s="457" t="s">
        <v>15230</v>
      </c>
      <c r="C7950" s="231" t="s">
        <v>6635</v>
      </c>
      <c r="F7950" s="232">
        <v>36.409999999999997</v>
      </c>
    </row>
    <row r="7951" spans="1:6" ht="15" x14ac:dyDescent="0.2">
      <c r="A7951" s="231">
        <v>105287</v>
      </c>
      <c r="B7951" s="457" t="s">
        <v>15231</v>
      </c>
      <c r="C7951" s="231" t="s">
        <v>6635</v>
      </c>
      <c r="F7951" s="232">
        <v>33.49</v>
      </c>
    </row>
    <row r="7952" spans="1:6" ht="15" x14ac:dyDescent="0.2">
      <c r="A7952" s="231">
        <v>105288</v>
      </c>
      <c r="B7952" s="457" t="s">
        <v>15232</v>
      </c>
      <c r="C7952" s="231" t="s">
        <v>6635</v>
      </c>
      <c r="F7952" s="232">
        <v>58.59</v>
      </c>
    </row>
    <row r="7953" spans="1:6" ht="15" x14ac:dyDescent="0.2">
      <c r="A7953" s="231">
        <v>105289</v>
      </c>
      <c r="B7953" s="457" t="s">
        <v>15233</v>
      </c>
      <c r="C7953" s="231" t="s">
        <v>6635</v>
      </c>
      <c r="F7953" s="232">
        <v>55.15</v>
      </c>
    </row>
    <row r="7954" spans="1:6" ht="15" x14ac:dyDescent="0.2">
      <c r="A7954" s="231">
        <v>105375</v>
      </c>
      <c r="B7954" s="457" t="s">
        <v>15234</v>
      </c>
      <c r="C7954" s="231" t="s">
        <v>6635</v>
      </c>
      <c r="F7954" s="232">
        <v>158.16999999999999</v>
      </c>
    </row>
    <row r="7955" spans="1:6" ht="15" x14ac:dyDescent="0.2">
      <c r="A7955" s="231">
        <v>105376</v>
      </c>
      <c r="B7955" s="457" t="s">
        <v>15235</v>
      </c>
      <c r="C7955" s="231" t="s">
        <v>6635</v>
      </c>
      <c r="F7955" s="232">
        <v>150.24</v>
      </c>
    </row>
    <row r="7956" spans="1:6" ht="15" x14ac:dyDescent="0.2">
      <c r="A7956" s="231">
        <v>105331</v>
      </c>
      <c r="B7956" s="457" t="s">
        <v>15236</v>
      </c>
      <c r="C7956" s="231" t="s">
        <v>6640</v>
      </c>
      <c r="F7956" s="232">
        <v>64.23</v>
      </c>
    </row>
    <row r="7957" spans="1:6" ht="15" x14ac:dyDescent="0.2">
      <c r="A7957" s="231">
        <v>105332</v>
      </c>
      <c r="B7957" s="457" t="s">
        <v>15237</v>
      </c>
      <c r="C7957" s="231" t="s">
        <v>6640</v>
      </c>
      <c r="F7957" s="232">
        <v>63.32</v>
      </c>
    </row>
    <row r="7958" spans="1:6" ht="15" x14ac:dyDescent="0.2">
      <c r="A7958" s="231">
        <v>105333</v>
      </c>
      <c r="B7958" s="457" t="s">
        <v>15238</v>
      </c>
      <c r="C7958" s="231" t="s">
        <v>6640</v>
      </c>
      <c r="F7958" s="232">
        <v>282.29000000000002</v>
      </c>
    </row>
    <row r="7959" spans="1:6" ht="15" x14ac:dyDescent="0.2">
      <c r="A7959" s="231">
        <v>105334</v>
      </c>
      <c r="B7959" s="457" t="s">
        <v>15239</v>
      </c>
      <c r="C7959" s="231" t="s">
        <v>6640</v>
      </c>
      <c r="F7959" s="232">
        <v>279.37</v>
      </c>
    </row>
    <row r="7960" spans="1:6" ht="15" x14ac:dyDescent="0.2">
      <c r="A7960" s="231">
        <v>105335</v>
      </c>
      <c r="B7960" s="457" t="s">
        <v>15240</v>
      </c>
      <c r="C7960" s="231" t="s">
        <v>6640</v>
      </c>
      <c r="F7960" s="232">
        <v>425.54</v>
      </c>
    </row>
    <row r="7961" spans="1:6" ht="15" x14ac:dyDescent="0.2">
      <c r="A7961" s="231">
        <v>105336</v>
      </c>
      <c r="B7961" s="457" t="s">
        <v>15241</v>
      </c>
      <c r="C7961" s="231" t="s">
        <v>6640</v>
      </c>
      <c r="F7961" s="232">
        <v>422.11</v>
      </c>
    </row>
    <row r="7962" spans="1:6" ht="15" x14ac:dyDescent="0.2">
      <c r="A7962" s="231">
        <v>105337</v>
      </c>
      <c r="B7962" s="457" t="s">
        <v>15242</v>
      </c>
      <c r="C7962" s="231" t="s">
        <v>6640</v>
      </c>
      <c r="F7962" s="232">
        <v>600.41</v>
      </c>
    </row>
    <row r="7963" spans="1:6" ht="15" x14ac:dyDescent="0.2">
      <c r="A7963" s="231">
        <v>105338</v>
      </c>
      <c r="B7963" s="457" t="s">
        <v>15243</v>
      </c>
      <c r="C7963" s="231" t="s">
        <v>6640</v>
      </c>
      <c r="F7963" s="232">
        <v>596.45000000000005</v>
      </c>
    </row>
    <row r="7964" spans="1:6" ht="15" x14ac:dyDescent="0.2">
      <c r="A7964" s="231">
        <v>106108</v>
      </c>
      <c r="B7964" s="457" t="s">
        <v>15244</v>
      </c>
      <c r="C7964" s="231" t="s">
        <v>6640</v>
      </c>
      <c r="F7964" s="232">
        <v>90.52</v>
      </c>
    </row>
    <row r="7965" spans="1:6" ht="15" x14ac:dyDescent="0.2">
      <c r="A7965" s="231">
        <v>106109</v>
      </c>
      <c r="B7965" s="457" t="s">
        <v>15245</v>
      </c>
      <c r="C7965" s="231" t="s">
        <v>6640</v>
      </c>
      <c r="F7965" s="232">
        <v>89.53</v>
      </c>
    </row>
    <row r="7966" spans="1:6" ht="15" x14ac:dyDescent="0.2">
      <c r="A7966" s="231">
        <v>106104</v>
      </c>
      <c r="B7966" s="457" t="s">
        <v>15246</v>
      </c>
      <c r="C7966" s="231" t="s">
        <v>6640</v>
      </c>
      <c r="F7966" s="232">
        <v>29.85</v>
      </c>
    </row>
    <row r="7967" spans="1:6" ht="15" x14ac:dyDescent="0.2">
      <c r="A7967" s="231">
        <v>106105</v>
      </c>
      <c r="B7967" s="457" t="s">
        <v>15247</v>
      </c>
      <c r="C7967" s="231" t="s">
        <v>6640</v>
      </c>
      <c r="F7967" s="232">
        <v>29.12</v>
      </c>
    </row>
    <row r="7968" spans="1:6" ht="15" x14ac:dyDescent="0.2">
      <c r="A7968" s="231">
        <v>106106</v>
      </c>
      <c r="B7968" s="457" t="s">
        <v>15248</v>
      </c>
      <c r="C7968" s="231" t="s">
        <v>6640</v>
      </c>
      <c r="F7968" s="232">
        <v>55.61</v>
      </c>
    </row>
    <row r="7969" spans="1:6" ht="15" x14ac:dyDescent="0.2">
      <c r="A7969" s="231">
        <v>106107</v>
      </c>
      <c r="B7969" s="457" t="s">
        <v>15249</v>
      </c>
      <c r="C7969" s="231" t="s">
        <v>6640</v>
      </c>
      <c r="F7969" s="232">
        <v>54.75</v>
      </c>
    </row>
    <row r="7970" spans="1:6" ht="15" x14ac:dyDescent="0.2">
      <c r="A7970" s="231">
        <v>105377</v>
      </c>
      <c r="B7970" s="457" t="s">
        <v>15250</v>
      </c>
      <c r="C7970" s="231" t="s">
        <v>6635</v>
      </c>
      <c r="F7970" s="232">
        <v>49.82</v>
      </c>
    </row>
    <row r="7971" spans="1:6" ht="15" x14ac:dyDescent="0.2">
      <c r="A7971" s="231">
        <v>105368</v>
      </c>
      <c r="B7971" s="457" t="s">
        <v>15251</v>
      </c>
      <c r="C7971" s="231" t="s">
        <v>6635</v>
      </c>
      <c r="F7971" s="232">
        <v>45.55</v>
      </c>
    </row>
    <row r="7972" spans="1:6" ht="15" x14ac:dyDescent="0.2">
      <c r="A7972" s="231">
        <v>105369</v>
      </c>
      <c r="B7972" s="457" t="s">
        <v>15252</v>
      </c>
      <c r="C7972" s="231" t="s">
        <v>6635</v>
      </c>
      <c r="F7972" s="232">
        <v>77.66</v>
      </c>
    </row>
    <row r="7973" spans="1:6" ht="15" x14ac:dyDescent="0.2">
      <c r="A7973" s="231">
        <v>105370</v>
      </c>
      <c r="B7973" s="457" t="s">
        <v>15253</v>
      </c>
      <c r="C7973" s="231" t="s">
        <v>6635</v>
      </c>
      <c r="F7973" s="232">
        <v>71.94</v>
      </c>
    </row>
    <row r="7974" spans="1:6" ht="15" x14ac:dyDescent="0.2">
      <c r="A7974" s="231">
        <v>92864</v>
      </c>
      <c r="B7974" s="457" t="s">
        <v>15254</v>
      </c>
      <c r="C7974" s="231" t="s">
        <v>6640</v>
      </c>
      <c r="F7974" s="232">
        <v>97.85</v>
      </c>
    </row>
    <row r="7975" spans="1:6" ht="15" x14ac:dyDescent="0.2">
      <c r="A7975" s="231">
        <v>92848</v>
      </c>
      <c r="B7975" s="457" t="s">
        <v>15255</v>
      </c>
      <c r="C7975" s="231" t="s">
        <v>6640</v>
      </c>
      <c r="F7975" s="232">
        <v>85.92</v>
      </c>
    </row>
    <row r="7976" spans="1:6" ht="15" x14ac:dyDescent="0.2">
      <c r="A7976" s="231">
        <v>104937</v>
      </c>
      <c r="B7976" s="457" t="s">
        <v>15256</v>
      </c>
      <c r="C7976" s="231" t="s">
        <v>6640</v>
      </c>
      <c r="F7976" s="232">
        <v>0</v>
      </c>
    </row>
    <row r="7977" spans="1:6" ht="15" x14ac:dyDescent="0.2">
      <c r="A7977" s="231">
        <v>104933</v>
      </c>
      <c r="B7977" s="457" t="s">
        <v>15257</v>
      </c>
      <c r="C7977" s="231" t="s">
        <v>6640</v>
      </c>
      <c r="F7977" s="232">
        <v>0</v>
      </c>
    </row>
    <row r="7978" spans="1:6" ht="15" x14ac:dyDescent="0.2">
      <c r="A7978" s="231">
        <v>104939</v>
      </c>
      <c r="B7978" s="457" t="s">
        <v>15258</v>
      </c>
      <c r="C7978" s="231" t="s">
        <v>6640</v>
      </c>
      <c r="F7978" s="232">
        <v>0</v>
      </c>
    </row>
    <row r="7979" spans="1:6" ht="15" x14ac:dyDescent="0.2">
      <c r="A7979" s="231">
        <v>104935</v>
      </c>
      <c r="B7979" s="457" t="s">
        <v>15259</v>
      </c>
      <c r="C7979" s="231" t="s">
        <v>6640</v>
      </c>
      <c r="F7979" s="232">
        <v>0</v>
      </c>
    </row>
    <row r="7980" spans="1:6" ht="15" x14ac:dyDescent="0.2">
      <c r="A7980" s="231">
        <v>92850</v>
      </c>
      <c r="B7980" s="457" t="s">
        <v>15260</v>
      </c>
      <c r="C7980" s="231" t="s">
        <v>6640</v>
      </c>
      <c r="F7980" s="232">
        <v>24.24</v>
      </c>
    </row>
    <row r="7981" spans="1:6" ht="15" x14ac:dyDescent="0.2">
      <c r="A7981" s="231">
        <v>92834</v>
      </c>
      <c r="B7981" s="457" t="s">
        <v>15261</v>
      </c>
      <c r="C7981" s="231" t="s">
        <v>6640</v>
      </c>
      <c r="F7981" s="232">
        <v>21.24</v>
      </c>
    </row>
    <row r="7982" spans="1:6" ht="15" x14ac:dyDescent="0.2">
      <c r="A7982" s="231">
        <v>92852</v>
      </c>
      <c r="B7982" s="457" t="s">
        <v>15262</v>
      </c>
      <c r="C7982" s="231" t="s">
        <v>6640</v>
      </c>
      <c r="F7982" s="232">
        <v>32.75</v>
      </c>
    </row>
    <row r="7983" spans="1:6" ht="15" x14ac:dyDescent="0.2">
      <c r="A7983" s="231">
        <v>92836</v>
      </c>
      <c r="B7983" s="457" t="s">
        <v>15263</v>
      </c>
      <c r="C7983" s="231" t="s">
        <v>6640</v>
      </c>
      <c r="F7983" s="232">
        <v>28.48</v>
      </c>
    </row>
    <row r="7984" spans="1:6" ht="15" x14ac:dyDescent="0.2">
      <c r="A7984" s="231">
        <v>92854</v>
      </c>
      <c r="B7984" s="457" t="s">
        <v>15264</v>
      </c>
      <c r="C7984" s="231" t="s">
        <v>6640</v>
      </c>
      <c r="F7984" s="232">
        <v>41.56</v>
      </c>
    </row>
    <row r="7985" spans="1:6" ht="15" x14ac:dyDescent="0.2">
      <c r="A7985" s="231">
        <v>92838</v>
      </c>
      <c r="B7985" s="457" t="s">
        <v>15265</v>
      </c>
      <c r="C7985" s="231" t="s">
        <v>6640</v>
      </c>
      <c r="F7985" s="232">
        <v>36.03</v>
      </c>
    </row>
    <row r="7986" spans="1:6" ht="15" x14ac:dyDescent="0.2">
      <c r="A7986" s="231">
        <v>92856</v>
      </c>
      <c r="B7986" s="457" t="s">
        <v>15266</v>
      </c>
      <c r="C7986" s="231" t="s">
        <v>6640</v>
      </c>
      <c r="F7986" s="232">
        <v>50.64</v>
      </c>
    </row>
    <row r="7987" spans="1:6" ht="15" x14ac:dyDescent="0.2">
      <c r="A7987" s="231">
        <v>92840</v>
      </c>
      <c r="B7987" s="457" t="s">
        <v>15267</v>
      </c>
      <c r="C7987" s="231" t="s">
        <v>6640</v>
      </c>
      <c r="F7987" s="232">
        <v>43.82</v>
      </c>
    </row>
    <row r="7988" spans="1:6" ht="15" x14ac:dyDescent="0.2">
      <c r="A7988" s="231">
        <v>92858</v>
      </c>
      <c r="B7988" s="457" t="s">
        <v>15268</v>
      </c>
      <c r="C7988" s="231" t="s">
        <v>6640</v>
      </c>
      <c r="F7988" s="232">
        <v>62.47</v>
      </c>
    </row>
    <row r="7989" spans="1:6" ht="15" x14ac:dyDescent="0.2">
      <c r="A7989" s="231">
        <v>92842</v>
      </c>
      <c r="B7989" s="457" t="s">
        <v>15269</v>
      </c>
      <c r="C7989" s="231" t="s">
        <v>6640</v>
      </c>
      <c r="F7989" s="232">
        <v>54.36</v>
      </c>
    </row>
    <row r="7990" spans="1:6" ht="15" x14ac:dyDescent="0.2">
      <c r="A7990" s="231">
        <v>92860</v>
      </c>
      <c r="B7990" s="457" t="s">
        <v>15270</v>
      </c>
      <c r="C7990" s="231" t="s">
        <v>6640</v>
      </c>
      <c r="F7990" s="232">
        <v>73.66</v>
      </c>
    </row>
    <row r="7991" spans="1:6" ht="15" x14ac:dyDescent="0.2">
      <c r="A7991" s="231">
        <v>92844</v>
      </c>
      <c r="B7991" s="457" t="s">
        <v>15271</v>
      </c>
      <c r="C7991" s="231" t="s">
        <v>6640</v>
      </c>
      <c r="F7991" s="232">
        <v>64.28</v>
      </c>
    </row>
    <row r="7992" spans="1:6" ht="15" x14ac:dyDescent="0.2">
      <c r="A7992" s="231">
        <v>92862</v>
      </c>
      <c r="B7992" s="457" t="s">
        <v>15272</v>
      </c>
      <c r="C7992" s="231" t="s">
        <v>6640</v>
      </c>
      <c r="F7992" s="232">
        <v>84.23</v>
      </c>
    </row>
    <row r="7993" spans="1:6" ht="15" x14ac:dyDescent="0.2">
      <c r="A7993" s="231">
        <v>92846</v>
      </c>
      <c r="B7993" s="457" t="s">
        <v>15273</v>
      </c>
      <c r="C7993" s="231" t="s">
        <v>6640</v>
      </c>
      <c r="F7993" s="232">
        <v>73.569999999999993</v>
      </c>
    </row>
    <row r="7994" spans="1:6" ht="15" x14ac:dyDescent="0.2">
      <c r="A7994" s="231">
        <v>92828</v>
      </c>
      <c r="B7994" s="457" t="s">
        <v>15274</v>
      </c>
      <c r="C7994" s="231" t="s">
        <v>6640</v>
      </c>
      <c r="F7994" s="232">
        <v>128.79</v>
      </c>
    </row>
    <row r="7995" spans="1:6" ht="15" x14ac:dyDescent="0.2">
      <c r="A7995" s="231">
        <v>92815</v>
      </c>
      <c r="B7995" s="457" t="s">
        <v>15275</v>
      </c>
      <c r="C7995" s="231" t="s">
        <v>6640</v>
      </c>
      <c r="F7995" s="232">
        <v>116.84</v>
      </c>
    </row>
    <row r="7996" spans="1:6" ht="15" x14ac:dyDescent="0.2">
      <c r="A7996" s="231">
        <v>92830</v>
      </c>
      <c r="B7996" s="457" t="s">
        <v>15276</v>
      </c>
      <c r="C7996" s="231" t="s">
        <v>6640</v>
      </c>
      <c r="F7996" s="232">
        <v>158.57</v>
      </c>
    </row>
    <row r="7997" spans="1:6" ht="15" x14ac:dyDescent="0.2">
      <c r="A7997" s="231">
        <v>92817</v>
      </c>
      <c r="B7997" s="457" t="s">
        <v>15277</v>
      </c>
      <c r="C7997" s="231" t="s">
        <v>6640</v>
      </c>
      <c r="F7997" s="232">
        <v>144.09</v>
      </c>
    </row>
    <row r="7998" spans="1:6" ht="15" x14ac:dyDescent="0.2">
      <c r="A7998" s="231">
        <v>92832</v>
      </c>
      <c r="B7998" s="457" t="s">
        <v>15278</v>
      </c>
      <c r="C7998" s="231" t="s">
        <v>6640</v>
      </c>
      <c r="F7998" s="232">
        <v>205.21</v>
      </c>
    </row>
    <row r="7999" spans="1:6" ht="15" x14ac:dyDescent="0.2">
      <c r="A7999" s="231">
        <v>92819</v>
      </c>
      <c r="B7999" s="457" t="s">
        <v>15279</v>
      </c>
      <c r="C7999" s="231" t="s">
        <v>6640</v>
      </c>
      <c r="F7999" s="232">
        <v>186.88</v>
      </c>
    </row>
    <row r="8000" spans="1:6" ht="15" x14ac:dyDescent="0.2">
      <c r="A8000" s="231">
        <v>92820</v>
      </c>
      <c r="B8000" s="457" t="s">
        <v>15280</v>
      </c>
      <c r="C8000" s="231" t="s">
        <v>6640</v>
      </c>
      <c r="F8000" s="232">
        <v>32.83</v>
      </c>
    </row>
    <row r="8001" spans="1:6" ht="15" x14ac:dyDescent="0.2">
      <c r="A8001" s="231">
        <v>92808</v>
      </c>
      <c r="B8001" s="457" t="s">
        <v>15281</v>
      </c>
      <c r="C8001" s="231" t="s">
        <v>6640</v>
      </c>
      <c r="F8001" s="232">
        <v>29.81</v>
      </c>
    </row>
    <row r="8002" spans="1:6" ht="15" x14ac:dyDescent="0.2">
      <c r="A8002" s="231">
        <v>92821</v>
      </c>
      <c r="B8002" s="457" t="s">
        <v>15282</v>
      </c>
      <c r="C8002" s="231" t="s">
        <v>6640</v>
      </c>
      <c r="F8002" s="232">
        <v>45.69</v>
      </c>
    </row>
    <row r="8003" spans="1:6" ht="15" x14ac:dyDescent="0.2">
      <c r="A8003" s="231">
        <v>92809</v>
      </c>
      <c r="B8003" s="457" t="s">
        <v>15283</v>
      </c>
      <c r="C8003" s="231" t="s">
        <v>6640</v>
      </c>
      <c r="F8003" s="232">
        <v>41.42</v>
      </c>
    </row>
    <row r="8004" spans="1:6" ht="15" x14ac:dyDescent="0.2">
      <c r="A8004" s="231">
        <v>92822</v>
      </c>
      <c r="B8004" s="457" t="s">
        <v>15284</v>
      </c>
      <c r="C8004" s="231" t="s">
        <v>6640</v>
      </c>
      <c r="F8004" s="232">
        <v>58.91</v>
      </c>
    </row>
    <row r="8005" spans="1:6" ht="15" x14ac:dyDescent="0.2">
      <c r="A8005" s="231">
        <v>92810</v>
      </c>
      <c r="B8005" s="457" t="s">
        <v>15285</v>
      </c>
      <c r="C8005" s="231" t="s">
        <v>6640</v>
      </c>
      <c r="F8005" s="232">
        <v>53.37</v>
      </c>
    </row>
    <row r="8006" spans="1:6" ht="15" x14ac:dyDescent="0.2">
      <c r="A8006" s="231">
        <v>92824</v>
      </c>
      <c r="B8006" s="457" t="s">
        <v>15286</v>
      </c>
      <c r="C8006" s="231" t="s">
        <v>6640</v>
      </c>
      <c r="F8006" s="232">
        <v>72.33</v>
      </c>
    </row>
    <row r="8007" spans="1:6" ht="15" x14ac:dyDescent="0.2">
      <c r="A8007" s="231">
        <v>92811</v>
      </c>
      <c r="B8007" s="457" t="s">
        <v>15287</v>
      </c>
      <c r="C8007" s="231" t="s">
        <v>6640</v>
      </c>
      <c r="F8007" s="232">
        <v>65.52</v>
      </c>
    </row>
    <row r="8008" spans="1:6" ht="15" x14ac:dyDescent="0.2">
      <c r="A8008" s="231">
        <v>92825</v>
      </c>
      <c r="B8008" s="457" t="s">
        <v>15288</v>
      </c>
      <c r="C8008" s="231" t="s">
        <v>6640</v>
      </c>
      <c r="F8008" s="232">
        <v>86.05</v>
      </c>
    </row>
    <row r="8009" spans="1:6" ht="15" x14ac:dyDescent="0.2">
      <c r="A8009" s="231">
        <v>92812</v>
      </c>
      <c r="B8009" s="457" t="s">
        <v>15289</v>
      </c>
      <c r="C8009" s="231" t="s">
        <v>6640</v>
      </c>
      <c r="F8009" s="232">
        <v>77.94</v>
      </c>
    </row>
    <row r="8010" spans="1:6" ht="15" x14ac:dyDescent="0.2">
      <c r="A8010" s="231">
        <v>92826</v>
      </c>
      <c r="B8010" s="457" t="s">
        <v>15290</v>
      </c>
      <c r="C8010" s="231" t="s">
        <v>6640</v>
      </c>
      <c r="F8010" s="232">
        <v>100.03</v>
      </c>
    </row>
    <row r="8011" spans="1:6" ht="15" x14ac:dyDescent="0.2">
      <c r="A8011" s="231">
        <v>92813</v>
      </c>
      <c r="B8011" s="457" t="s">
        <v>15291</v>
      </c>
      <c r="C8011" s="231" t="s">
        <v>6640</v>
      </c>
      <c r="F8011" s="232">
        <v>90.67</v>
      </c>
    </row>
    <row r="8012" spans="1:6" ht="15" x14ac:dyDescent="0.2">
      <c r="A8012" s="231">
        <v>92827</v>
      </c>
      <c r="B8012" s="457" t="s">
        <v>15292</v>
      </c>
      <c r="C8012" s="231" t="s">
        <v>6640</v>
      </c>
      <c r="F8012" s="232">
        <v>114.31</v>
      </c>
    </row>
    <row r="8013" spans="1:6" ht="15" x14ac:dyDescent="0.2">
      <c r="A8013" s="231">
        <v>92814</v>
      </c>
      <c r="B8013" s="457" t="s">
        <v>15293</v>
      </c>
      <c r="C8013" s="231" t="s">
        <v>6640</v>
      </c>
      <c r="F8013" s="232">
        <v>103.63</v>
      </c>
    </row>
    <row r="8014" spans="1:6" ht="15" x14ac:dyDescent="0.2">
      <c r="A8014" s="231">
        <v>95570</v>
      </c>
      <c r="B8014" s="457" t="s">
        <v>15294</v>
      </c>
      <c r="C8014" s="231" t="s">
        <v>6640</v>
      </c>
      <c r="F8014" s="232">
        <v>107.13</v>
      </c>
    </row>
    <row r="8015" spans="1:6" ht="15" x14ac:dyDescent="0.2">
      <c r="A8015" s="231">
        <v>95567</v>
      </c>
      <c r="B8015" s="457" t="s">
        <v>15295</v>
      </c>
      <c r="C8015" s="231" t="s">
        <v>6640</v>
      </c>
      <c r="F8015" s="232">
        <v>104.11</v>
      </c>
    </row>
    <row r="8016" spans="1:6" ht="15" x14ac:dyDescent="0.2">
      <c r="A8016" s="231">
        <v>95571</v>
      </c>
      <c r="B8016" s="457" t="s">
        <v>15296</v>
      </c>
      <c r="C8016" s="231" t="s">
        <v>6640</v>
      </c>
      <c r="F8016" s="232">
        <v>133.49</v>
      </c>
    </row>
    <row r="8017" spans="1:6" ht="15" x14ac:dyDescent="0.2">
      <c r="A8017" s="231">
        <v>95568</v>
      </c>
      <c r="B8017" s="457" t="s">
        <v>15297</v>
      </c>
      <c r="C8017" s="231" t="s">
        <v>6640</v>
      </c>
      <c r="F8017" s="232">
        <v>129.22</v>
      </c>
    </row>
    <row r="8018" spans="1:6" ht="15" x14ac:dyDescent="0.2">
      <c r="A8018" s="231">
        <v>95572</v>
      </c>
      <c r="B8018" s="457" t="s">
        <v>15298</v>
      </c>
      <c r="C8018" s="231" t="s">
        <v>6640</v>
      </c>
      <c r="F8018" s="232">
        <v>189.58</v>
      </c>
    </row>
    <row r="8019" spans="1:6" ht="15" x14ac:dyDescent="0.2">
      <c r="A8019" s="231">
        <v>95569</v>
      </c>
      <c r="B8019" s="457" t="s">
        <v>15299</v>
      </c>
      <c r="C8019" s="231" t="s">
        <v>6640</v>
      </c>
      <c r="F8019" s="232">
        <v>184.04</v>
      </c>
    </row>
    <row r="8020" spans="1:6" ht="15" x14ac:dyDescent="0.2">
      <c r="A8020" s="231">
        <v>92863</v>
      </c>
      <c r="B8020" s="457" t="s">
        <v>15300</v>
      </c>
      <c r="C8020" s="231" t="s">
        <v>6640</v>
      </c>
      <c r="F8020" s="232">
        <v>1182.8399999999999</v>
      </c>
    </row>
    <row r="8021" spans="1:6" ht="15" x14ac:dyDescent="0.2">
      <c r="A8021" s="231">
        <v>92847</v>
      </c>
      <c r="B8021" s="457" t="s">
        <v>15301</v>
      </c>
      <c r="C8021" s="231" t="s">
        <v>6640</v>
      </c>
      <c r="F8021" s="232">
        <v>1170.9100000000001</v>
      </c>
    </row>
    <row r="8022" spans="1:6" ht="15" x14ac:dyDescent="0.2">
      <c r="A8022" s="231">
        <v>104936</v>
      </c>
      <c r="B8022" s="457" t="s">
        <v>15302</v>
      </c>
      <c r="C8022" s="231" t="s">
        <v>6640</v>
      </c>
      <c r="F8022" s="232">
        <v>0</v>
      </c>
    </row>
    <row r="8023" spans="1:6" ht="15" x14ac:dyDescent="0.2">
      <c r="A8023" s="231">
        <v>104932</v>
      </c>
      <c r="B8023" s="457" t="s">
        <v>15303</v>
      </c>
      <c r="C8023" s="231" t="s">
        <v>6640</v>
      </c>
      <c r="F8023" s="232">
        <v>0</v>
      </c>
    </row>
    <row r="8024" spans="1:6" ht="15" x14ac:dyDescent="0.2">
      <c r="A8024" s="231">
        <v>104938</v>
      </c>
      <c r="B8024" s="457" t="s">
        <v>15304</v>
      </c>
      <c r="C8024" s="231" t="s">
        <v>6640</v>
      </c>
      <c r="F8024" s="232">
        <v>0</v>
      </c>
    </row>
    <row r="8025" spans="1:6" ht="15" x14ac:dyDescent="0.2">
      <c r="A8025" s="231">
        <v>104934</v>
      </c>
      <c r="B8025" s="457" t="s">
        <v>15305</v>
      </c>
      <c r="C8025" s="231" t="s">
        <v>6640</v>
      </c>
      <c r="F8025" s="232">
        <v>0</v>
      </c>
    </row>
    <row r="8026" spans="1:6" ht="15" x14ac:dyDescent="0.2">
      <c r="A8026" s="231">
        <v>92849</v>
      </c>
      <c r="B8026" s="457" t="s">
        <v>15306</v>
      </c>
      <c r="C8026" s="231" t="s">
        <v>6640</v>
      </c>
      <c r="F8026" s="232">
        <v>251.24</v>
      </c>
    </row>
    <row r="8027" spans="1:6" ht="15" x14ac:dyDescent="0.2">
      <c r="A8027" s="231">
        <v>92833</v>
      </c>
      <c r="B8027" s="457" t="s">
        <v>15307</v>
      </c>
      <c r="C8027" s="231" t="s">
        <v>6640</v>
      </c>
      <c r="F8027" s="232">
        <v>248.24</v>
      </c>
    </row>
    <row r="8028" spans="1:6" ht="15" x14ac:dyDescent="0.2">
      <c r="A8028" s="231">
        <v>92851</v>
      </c>
      <c r="B8028" s="457" t="s">
        <v>15308</v>
      </c>
      <c r="C8028" s="231" t="s">
        <v>6640</v>
      </c>
      <c r="F8028" s="232">
        <v>265.58</v>
      </c>
    </row>
    <row r="8029" spans="1:6" ht="15" x14ac:dyDescent="0.2">
      <c r="A8029" s="231">
        <v>92835</v>
      </c>
      <c r="B8029" s="457" t="s">
        <v>15309</v>
      </c>
      <c r="C8029" s="231" t="s">
        <v>6640</v>
      </c>
      <c r="F8029" s="232">
        <v>261.31</v>
      </c>
    </row>
    <row r="8030" spans="1:6" ht="15" x14ac:dyDescent="0.2">
      <c r="A8030" s="231">
        <v>92853</v>
      </c>
      <c r="B8030" s="457" t="s">
        <v>15310</v>
      </c>
      <c r="C8030" s="231" t="s">
        <v>6640</v>
      </c>
      <c r="F8030" s="232">
        <v>472.29</v>
      </c>
    </row>
    <row r="8031" spans="1:6" ht="15" x14ac:dyDescent="0.2">
      <c r="A8031" s="231">
        <v>92837</v>
      </c>
      <c r="B8031" s="457" t="s">
        <v>15311</v>
      </c>
      <c r="C8031" s="231" t="s">
        <v>6640</v>
      </c>
      <c r="F8031" s="232">
        <v>466.76</v>
      </c>
    </row>
    <row r="8032" spans="1:6" ht="15" x14ac:dyDescent="0.2">
      <c r="A8032" s="231">
        <v>92855</v>
      </c>
      <c r="B8032" s="457" t="s">
        <v>15312</v>
      </c>
      <c r="C8032" s="231" t="s">
        <v>6640</v>
      </c>
      <c r="F8032" s="232">
        <v>579.16</v>
      </c>
    </row>
    <row r="8033" spans="1:6" ht="15" x14ac:dyDescent="0.2">
      <c r="A8033" s="231">
        <v>92839</v>
      </c>
      <c r="B8033" s="457" t="s">
        <v>15313</v>
      </c>
      <c r="C8033" s="231" t="s">
        <v>6640</v>
      </c>
      <c r="F8033" s="232">
        <v>572.34</v>
      </c>
    </row>
    <row r="8034" spans="1:6" ht="15" x14ac:dyDescent="0.2">
      <c r="A8034" s="231">
        <v>92857</v>
      </c>
      <c r="B8034" s="457" t="s">
        <v>15314</v>
      </c>
      <c r="C8034" s="231" t="s">
        <v>6640</v>
      </c>
      <c r="F8034" s="232">
        <v>752.8</v>
      </c>
    </row>
    <row r="8035" spans="1:6" ht="15" x14ac:dyDescent="0.2">
      <c r="A8035" s="231">
        <v>92841</v>
      </c>
      <c r="B8035" s="457" t="s">
        <v>15315</v>
      </c>
      <c r="C8035" s="231" t="s">
        <v>6640</v>
      </c>
      <c r="F8035" s="232">
        <v>744.69</v>
      </c>
    </row>
    <row r="8036" spans="1:6" ht="15" x14ac:dyDescent="0.2">
      <c r="A8036" s="231">
        <v>92859</v>
      </c>
      <c r="B8036" s="457" t="s">
        <v>15316</v>
      </c>
      <c r="C8036" s="231" t="s">
        <v>6640</v>
      </c>
      <c r="F8036" s="232">
        <v>779.25</v>
      </c>
    </row>
    <row r="8037" spans="1:6" ht="15" x14ac:dyDescent="0.2">
      <c r="A8037" s="231">
        <v>92843</v>
      </c>
      <c r="B8037" s="457" t="s">
        <v>15317</v>
      </c>
      <c r="C8037" s="231" t="s">
        <v>6640</v>
      </c>
      <c r="F8037" s="232">
        <v>769.87</v>
      </c>
    </row>
    <row r="8038" spans="1:6" ht="15" x14ac:dyDescent="0.2">
      <c r="A8038" s="231">
        <v>92861</v>
      </c>
      <c r="B8038" s="457" t="s">
        <v>15318</v>
      </c>
      <c r="C8038" s="231" t="s">
        <v>6640</v>
      </c>
      <c r="F8038" s="232">
        <v>1154.0899999999999</v>
      </c>
    </row>
    <row r="8039" spans="1:6" ht="15" x14ac:dyDescent="0.2">
      <c r="A8039" s="231">
        <v>92845</v>
      </c>
      <c r="B8039" s="457" t="s">
        <v>15319</v>
      </c>
      <c r="C8039" s="231" t="s">
        <v>6640</v>
      </c>
      <c r="F8039" s="232">
        <v>1143.43</v>
      </c>
    </row>
    <row r="8040" spans="1:6" ht="15" x14ac:dyDescent="0.2">
      <c r="A8040" s="231">
        <v>92226</v>
      </c>
      <c r="B8040" s="457" t="s">
        <v>15320</v>
      </c>
      <c r="C8040" s="231" t="s">
        <v>6640</v>
      </c>
      <c r="F8040" s="232">
        <v>668.95</v>
      </c>
    </row>
    <row r="8041" spans="1:6" ht="15" x14ac:dyDescent="0.2">
      <c r="A8041" s="231">
        <v>92216</v>
      </c>
      <c r="B8041" s="457" t="s">
        <v>15321</v>
      </c>
      <c r="C8041" s="231" t="s">
        <v>6640</v>
      </c>
      <c r="F8041" s="232">
        <v>657</v>
      </c>
    </row>
    <row r="8042" spans="1:6" ht="15" x14ac:dyDescent="0.2">
      <c r="A8042" s="231">
        <v>92829</v>
      </c>
      <c r="B8042" s="457" t="s">
        <v>15322</v>
      </c>
      <c r="C8042" s="231" t="s">
        <v>6640</v>
      </c>
      <c r="F8042" s="232">
        <v>965.32</v>
      </c>
    </row>
    <row r="8043" spans="1:6" ht="15" x14ac:dyDescent="0.2">
      <c r="A8043" s="231">
        <v>92816</v>
      </c>
      <c r="B8043" s="457" t="s">
        <v>15323</v>
      </c>
      <c r="C8043" s="231" t="s">
        <v>6640</v>
      </c>
      <c r="F8043" s="232">
        <v>950.84</v>
      </c>
    </row>
    <row r="8044" spans="1:6" ht="15" x14ac:dyDescent="0.2">
      <c r="A8044" s="231">
        <v>92831</v>
      </c>
      <c r="B8044" s="457" t="s">
        <v>15324</v>
      </c>
      <c r="C8044" s="231" t="s">
        <v>6640</v>
      </c>
      <c r="F8044" s="232">
        <v>1374.02</v>
      </c>
    </row>
    <row r="8045" spans="1:6" ht="15" x14ac:dyDescent="0.2">
      <c r="A8045" s="231">
        <v>92818</v>
      </c>
      <c r="B8045" s="457" t="s">
        <v>15325</v>
      </c>
      <c r="C8045" s="231" t="s">
        <v>6640</v>
      </c>
      <c r="F8045" s="232">
        <v>1355.69</v>
      </c>
    </row>
    <row r="8046" spans="1:6" ht="15" x14ac:dyDescent="0.2">
      <c r="A8046" s="231">
        <v>95566</v>
      </c>
      <c r="B8046" s="457" t="s">
        <v>15326</v>
      </c>
      <c r="C8046" s="231" t="s">
        <v>6640</v>
      </c>
      <c r="F8046" s="232">
        <v>159.71</v>
      </c>
    </row>
    <row r="8047" spans="1:6" ht="15" x14ac:dyDescent="0.2">
      <c r="A8047" s="231">
        <v>95565</v>
      </c>
      <c r="B8047" s="457" t="s">
        <v>15327</v>
      </c>
      <c r="C8047" s="231" t="s">
        <v>6640</v>
      </c>
      <c r="F8047" s="232">
        <v>156.69</v>
      </c>
    </row>
    <row r="8048" spans="1:6" ht="15" x14ac:dyDescent="0.2">
      <c r="A8048" s="231">
        <v>92219</v>
      </c>
      <c r="B8048" s="457" t="s">
        <v>15328</v>
      </c>
      <c r="C8048" s="231" t="s">
        <v>6640</v>
      </c>
      <c r="F8048" s="232">
        <v>188.88</v>
      </c>
    </row>
    <row r="8049" spans="1:6" ht="15" x14ac:dyDescent="0.2">
      <c r="A8049" s="231">
        <v>92210</v>
      </c>
      <c r="B8049" s="457" t="s">
        <v>15329</v>
      </c>
      <c r="C8049" s="231" t="s">
        <v>6640</v>
      </c>
      <c r="F8049" s="232">
        <v>184.61</v>
      </c>
    </row>
    <row r="8050" spans="1:6" ht="15" x14ac:dyDescent="0.2">
      <c r="A8050" s="231">
        <v>92220</v>
      </c>
      <c r="B8050" s="457" t="s">
        <v>15330</v>
      </c>
      <c r="C8050" s="231" t="s">
        <v>6640</v>
      </c>
      <c r="F8050" s="232">
        <v>230.03</v>
      </c>
    </row>
    <row r="8051" spans="1:6" ht="15" x14ac:dyDescent="0.2">
      <c r="A8051" s="231">
        <v>92211</v>
      </c>
      <c r="B8051" s="457" t="s">
        <v>15331</v>
      </c>
      <c r="C8051" s="231" t="s">
        <v>6640</v>
      </c>
      <c r="F8051" s="232">
        <v>224.49</v>
      </c>
    </row>
    <row r="8052" spans="1:6" ht="15" x14ac:dyDescent="0.2">
      <c r="A8052" s="231">
        <v>92221</v>
      </c>
      <c r="B8052" s="457" t="s">
        <v>15332</v>
      </c>
      <c r="C8052" s="231" t="s">
        <v>6640</v>
      </c>
      <c r="F8052" s="232">
        <v>349.4</v>
      </c>
    </row>
    <row r="8053" spans="1:6" ht="15" x14ac:dyDescent="0.2">
      <c r="A8053" s="231">
        <v>92212</v>
      </c>
      <c r="B8053" s="457" t="s">
        <v>15333</v>
      </c>
      <c r="C8053" s="231" t="s">
        <v>6640</v>
      </c>
      <c r="F8053" s="232">
        <v>342.59</v>
      </c>
    </row>
    <row r="8054" spans="1:6" ht="15" x14ac:dyDescent="0.2">
      <c r="A8054" s="231">
        <v>92222</v>
      </c>
      <c r="B8054" s="457" t="s">
        <v>15334</v>
      </c>
      <c r="C8054" s="231" t="s">
        <v>6640</v>
      </c>
      <c r="F8054" s="232">
        <v>463.69</v>
      </c>
    </row>
    <row r="8055" spans="1:6" ht="15" x14ac:dyDescent="0.2">
      <c r="A8055" s="231">
        <v>92213</v>
      </c>
      <c r="B8055" s="457" t="s">
        <v>15335</v>
      </c>
      <c r="C8055" s="231" t="s">
        <v>6640</v>
      </c>
      <c r="F8055" s="232">
        <v>455.58</v>
      </c>
    </row>
    <row r="8056" spans="1:6" ht="15" x14ac:dyDescent="0.2">
      <c r="A8056" s="231">
        <v>92223</v>
      </c>
      <c r="B8056" s="457" t="s">
        <v>15336</v>
      </c>
      <c r="C8056" s="231" t="s">
        <v>6640</v>
      </c>
      <c r="F8056" s="232">
        <v>561.02</v>
      </c>
    </row>
    <row r="8057" spans="1:6" ht="15" x14ac:dyDescent="0.2">
      <c r="A8057" s="231">
        <v>92214</v>
      </c>
      <c r="B8057" s="457" t="s">
        <v>15337</v>
      </c>
      <c r="C8057" s="231" t="s">
        <v>6640</v>
      </c>
      <c r="F8057" s="232">
        <v>551.66</v>
      </c>
    </row>
    <row r="8058" spans="1:6" ht="15" x14ac:dyDescent="0.2">
      <c r="A8058" s="231">
        <v>92224</v>
      </c>
      <c r="B8058" s="457" t="s">
        <v>15338</v>
      </c>
      <c r="C8058" s="231" t="s">
        <v>6640</v>
      </c>
      <c r="F8058" s="232">
        <v>643.99</v>
      </c>
    </row>
    <row r="8059" spans="1:6" ht="15" x14ac:dyDescent="0.2">
      <c r="A8059" s="231">
        <v>92215</v>
      </c>
      <c r="B8059" s="457" t="s">
        <v>15339</v>
      </c>
      <c r="C8059" s="231" t="s">
        <v>6640</v>
      </c>
      <c r="F8059" s="232">
        <v>633.30999999999995</v>
      </c>
    </row>
    <row r="8060" spans="1:6" ht="15" x14ac:dyDescent="0.2">
      <c r="A8060" s="231">
        <v>94342</v>
      </c>
      <c r="B8060" s="457" t="s">
        <v>15340</v>
      </c>
      <c r="C8060" s="231" t="s">
        <v>6641</v>
      </c>
      <c r="F8060" s="232">
        <v>97.91</v>
      </c>
    </row>
    <row r="8061" spans="1:6" ht="15" x14ac:dyDescent="0.2">
      <c r="A8061" s="231">
        <v>94319</v>
      </c>
      <c r="B8061" s="457" t="s">
        <v>15341</v>
      </c>
      <c r="C8061" s="231" t="s">
        <v>6641</v>
      </c>
      <c r="F8061" s="232">
        <v>89.41</v>
      </c>
    </row>
    <row r="8062" spans="1:6" ht="15" x14ac:dyDescent="0.2">
      <c r="A8062" s="231">
        <v>94304</v>
      </c>
      <c r="B8062" s="457" t="s">
        <v>15342</v>
      </c>
      <c r="C8062" s="231" t="s">
        <v>6641</v>
      </c>
      <c r="F8062" s="232">
        <v>82.44</v>
      </c>
    </row>
    <row r="8063" spans="1:6" ht="15" x14ac:dyDescent="0.2">
      <c r="A8063" s="231">
        <v>94306</v>
      </c>
      <c r="B8063" s="457" t="s">
        <v>15343</v>
      </c>
      <c r="C8063" s="231" t="s">
        <v>6641</v>
      </c>
      <c r="F8063" s="232">
        <v>74.94</v>
      </c>
    </row>
    <row r="8064" spans="1:6" ht="15" x14ac:dyDescent="0.2">
      <c r="A8064" s="231">
        <v>94327</v>
      </c>
      <c r="B8064" s="457" t="s">
        <v>15344</v>
      </c>
      <c r="C8064" s="231" t="s">
        <v>6641</v>
      </c>
      <c r="F8064" s="232">
        <v>90.94</v>
      </c>
    </row>
    <row r="8065" spans="1:6" ht="15" x14ac:dyDescent="0.2">
      <c r="A8065" s="231">
        <v>94329</v>
      </c>
      <c r="B8065" s="457" t="s">
        <v>15345</v>
      </c>
      <c r="C8065" s="231" t="s">
        <v>6641</v>
      </c>
      <c r="F8065" s="232">
        <v>83.44</v>
      </c>
    </row>
    <row r="8066" spans="1:6" ht="15" x14ac:dyDescent="0.2">
      <c r="A8066" s="231">
        <v>94333</v>
      </c>
      <c r="B8066" s="457" t="s">
        <v>15346</v>
      </c>
      <c r="C8066" s="231" t="s">
        <v>6641</v>
      </c>
      <c r="F8066" s="232">
        <v>80.06</v>
      </c>
    </row>
    <row r="8067" spans="1:6" ht="15" x14ac:dyDescent="0.2">
      <c r="A8067" s="231">
        <v>94310</v>
      </c>
      <c r="B8067" s="457" t="s">
        <v>15347</v>
      </c>
      <c r="C8067" s="231" t="s">
        <v>6641</v>
      </c>
      <c r="F8067" s="232">
        <v>71.56</v>
      </c>
    </row>
    <row r="8068" spans="1:6" ht="15" x14ac:dyDescent="0.2">
      <c r="A8068" s="231">
        <v>104739</v>
      </c>
      <c r="B8068" s="457" t="s">
        <v>15348</v>
      </c>
      <c r="C8068" s="231" t="s">
        <v>6641</v>
      </c>
      <c r="F8068" s="232">
        <v>96.38</v>
      </c>
    </row>
    <row r="8069" spans="1:6" ht="15" x14ac:dyDescent="0.2">
      <c r="A8069" s="231">
        <v>104738</v>
      </c>
      <c r="B8069" s="457" t="s">
        <v>15349</v>
      </c>
      <c r="C8069" s="231" t="s">
        <v>6641</v>
      </c>
      <c r="F8069" s="232">
        <v>87.88</v>
      </c>
    </row>
    <row r="8070" spans="1:6" ht="15" x14ac:dyDescent="0.2">
      <c r="A8070" s="231">
        <v>94316</v>
      </c>
      <c r="B8070" s="457" t="s">
        <v>15350</v>
      </c>
      <c r="C8070" s="231" t="s">
        <v>6641</v>
      </c>
      <c r="F8070" s="232">
        <v>76.98</v>
      </c>
    </row>
    <row r="8071" spans="1:6" ht="15" x14ac:dyDescent="0.2">
      <c r="A8071" s="231">
        <v>94318</v>
      </c>
      <c r="B8071" s="457" t="s">
        <v>15351</v>
      </c>
      <c r="C8071" s="231" t="s">
        <v>6641</v>
      </c>
      <c r="F8071" s="232">
        <v>70.28</v>
      </c>
    </row>
    <row r="8072" spans="1:6" ht="15" x14ac:dyDescent="0.2">
      <c r="A8072" s="231">
        <v>94339</v>
      </c>
      <c r="B8072" s="457" t="s">
        <v>15352</v>
      </c>
      <c r="C8072" s="231" t="s">
        <v>6641</v>
      </c>
      <c r="F8072" s="232">
        <v>85.48</v>
      </c>
    </row>
    <row r="8073" spans="1:6" ht="15" x14ac:dyDescent="0.2">
      <c r="A8073" s="231">
        <v>94341</v>
      </c>
      <c r="B8073" s="457" t="s">
        <v>15353</v>
      </c>
      <c r="C8073" s="231" t="s">
        <v>6641</v>
      </c>
      <c r="F8073" s="232">
        <v>78.78</v>
      </c>
    </row>
    <row r="8074" spans="1:6" ht="15" x14ac:dyDescent="0.2">
      <c r="A8074" s="231">
        <v>104742</v>
      </c>
      <c r="B8074" s="457" t="s">
        <v>15354</v>
      </c>
      <c r="C8074" s="231" t="s">
        <v>6637</v>
      </c>
      <c r="F8074" s="232">
        <v>9.07</v>
      </c>
    </row>
    <row r="8075" spans="1:6" ht="15" x14ac:dyDescent="0.2">
      <c r="A8075" s="231">
        <v>93382</v>
      </c>
      <c r="B8075" s="457" t="s">
        <v>15355</v>
      </c>
      <c r="C8075" s="231" t="s">
        <v>6641</v>
      </c>
      <c r="F8075" s="232">
        <v>34.03</v>
      </c>
    </row>
    <row r="8076" spans="1:6" ht="15" x14ac:dyDescent="0.2">
      <c r="A8076" s="231">
        <v>104737</v>
      </c>
      <c r="B8076" s="457" t="s">
        <v>15356</v>
      </c>
      <c r="C8076" s="231" t="s">
        <v>6641</v>
      </c>
      <c r="F8076" s="232">
        <v>28.88</v>
      </c>
    </row>
    <row r="8077" spans="1:6" ht="15" x14ac:dyDescent="0.2">
      <c r="A8077" s="231">
        <v>93369</v>
      </c>
      <c r="B8077" s="457" t="s">
        <v>15357</v>
      </c>
      <c r="C8077" s="231" t="s">
        <v>6641</v>
      </c>
      <c r="F8077" s="232">
        <v>19.559999999999999</v>
      </c>
    </row>
    <row r="8078" spans="1:6" ht="15" x14ac:dyDescent="0.2">
      <c r="A8078" s="231">
        <v>93373</v>
      </c>
      <c r="B8078" s="457" t="s">
        <v>15358</v>
      </c>
      <c r="C8078" s="231" t="s">
        <v>6641</v>
      </c>
      <c r="F8078" s="232">
        <v>16.18</v>
      </c>
    </row>
    <row r="8079" spans="1:6" ht="15" x14ac:dyDescent="0.2">
      <c r="A8079" s="231">
        <v>93368</v>
      </c>
      <c r="B8079" s="457" t="s">
        <v>15359</v>
      </c>
      <c r="C8079" s="231" t="s">
        <v>6641</v>
      </c>
      <c r="F8079" s="232">
        <v>23.74</v>
      </c>
    </row>
    <row r="8080" spans="1:6" ht="15" x14ac:dyDescent="0.2">
      <c r="A8080" s="231">
        <v>104729</v>
      </c>
      <c r="B8080" s="457" t="s">
        <v>15360</v>
      </c>
      <c r="C8080" s="231" t="s">
        <v>6641</v>
      </c>
      <c r="F8080" s="232">
        <v>18.96</v>
      </c>
    </row>
    <row r="8081" spans="1:6" ht="15" x14ac:dyDescent="0.2">
      <c r="A8081" s="231">
        <v>93372</v>
      </c>
      <c r="B8081" s="457" t="s">
        <v>15361</v>
      </c>
      <c r="C8081" s="231" t="s">
        <v>6641</v>
      </c>
      <c r="F8081" s="232">
        <v>18.82</v>
      </c>
    </row>
    <row r="8082" spans="1:6" ht="15" x14ac:dyDescent="0.2">
      <c r="A8082" s="231">
        <v>104731</v>
      </c>
      <c r="B8082" s="457" t="s">
        <v>15362</v>
      </c>
      <c r="C8082" s="231" t="s">
        <v>6641</v>
      </c>
      <c r="F8082" s="232">
        <v>14.06</v>
      </c>
    </row>
    <row r="8083" spans="1:6" ht="15" x14ac:dyDescent="0.2">
      <c r="A8083" s="231">
        <v>93367</v>
      </c>
      <c r="B8083" s="457" t="s">
        <v>15363</v>
      </c>
      <c r="C8083" s="231" t="s">
        <v>6641</v>
      </c>
      <c r="F8083" s="232">
        <v>27.06</v>
      </c>
    </row>
    <row r="8084" spans="1:6" ht="15" x14ac:dyDescent="0.2">
      <c r="A8084" s="231">
        <v>104728</v>
      </c>
      <c r="B8084" s="457" t="s">
        <v>15364</v>
      </c>
      <c r="C8084" s="231" t="s">
        <v>6641</v>
      </c>
      <c r="F8084" s="232">
        <v>22.25</v>
      </c>
    </row>
    <row r="8085" spans="1:6" ht="15" x14ac:dyDescent="0.2">
      <c r="A8085" s="231">
        <v>104730</v>
      </c>
      <c r="B8085" s="457" t="s">
        <v>15365</v>
      </c>
      <c r="C8085" s="231" t="s">
        <v>6641</v>
      </c>
      <c r="F8085" s="232">
        <v>14.79</v>
      </c>
    </row>
    <row r="8086" spans="1:6" ht="15" x14ac:dyDescent="0.2">
      <c r="A8086" s="231">
        <v>104732</v>
      </c>
      <c r="B8086" s="457" t="s">
        <v>15366</v>
      </c>
      <c r="C8086" s="231" t="s">
        <v>6641</v>
      </c>
      <c r="F8086" s="232">
        <v>11.41</v>
      </c>
    </row>
    <row r="8087" spans="1:6" ht="15" x14ac:dyDescent="0.2">
      <c r="A8087" s="231">
        <v>104740</v>
      </c>
      <c r="B8087" s="457" t="s">
        <v>15367</v>
      </c>
      <c r="C8087" s="231" t="s">
        <v>6641</v>
      </c>
      <c r="F8087" s="232">
        <v>32.5</v>
      </c>
    </row>
    <row r="8088" spans="1:6" ht="15" x14ac:dyDescent="0.2">
      <c r="A8088" s="231">
        <v>104741</v>
      </c>
      <c r="B8088" s="457" t="s">
        <v>15368</v>
      </c>
      <c r="C8088" s="231" t="s">
        <v>6641</v>
      </c>
      <c r="F8088" s="232">
        <v>27.35</v>
      </c>
    </row>
    <row r="8089" spans="1:6" ht="15" x14ac:dyDescent="0.2">
      <c r="A8089" s="231">
        <v>93381</v>
      </c>
      <c r="B8089" s="457" t="s">
        <v>15369</v>
      </c>
      <c r="C8089" s="231" t="s">
        <v>6641</v>
      </c>
      <c r="F8089" s="232">
        <v>14.9</v>
      </c>
    </row>
    <row r="8090" spans="1:6" ht="15" x14ac:dyDescent="0.2">
      <c r="A8090" s="231">
        <v>93379</v>
      </c>
      <c r="B8090" s="457" t="s">
        <v>15370</v>
      </c>
      <c r="C8090" s="231" t="s">
        <v>6641</v>
      </c>
      <c r="F8090" s="232">
        <v>21.6</v>
      </c>
    </row>
    <row r="8091" spans="1:6" ht="15" x14ac:dyDescent="0.2">
      <c r="A8091" s="231">
        <v>93380</v>
      </c>
      <c r="B8091" s="457" t="s">
        <v>15371</v>
      </c>
      <c r="C8091" s="231" t="s">
        <v>6641</v>
      </c>
      <c r="F8091" s="232">
        <v>18.38</v>
      </c>
    </row>
    <row r="8092" spans="1:6" ht="15" x14ac:dyDescent="0.2">
      <c r="A8092" s="231">
        <v>93378</v>
      </c>
      <c r="B8092" s="457" t="s">
        <v>15372</v>
      </c>
      <c r="C8092" s="231" t="s">
        <v>6641</v>
      </c>
      <c r="F8092" s="232">
        <v>28.07</v>
      </c>
    </row>
    <row r="8093" spans="1:6" ht="15" x14ac:dyDescent="0.2">
      <c r="A8093" s="231">
        <v>104733</v>
      </c>
      <c r="B8093" s="457" t="s">
        <v>15373</v>
      </c>
      <c r="C8093" s="231" t="s">
        <v>6641</v>
      </c>
      <c r="F8093" s="232">
        <v>22.92</v>
      </c>
    </row>
    <row r="8094" spans="1:6" ht="15" x14ac:dyDescent="0.2">
      <c r="A8094" s="231">
        <v>104735</v>
      </c>
      <c r="B8094" s="457" t="s">
        <v>15374</v>
      </c>
      <c r="C8094" s="231" t="s">
        <v>6641</v>
      </c>
      <c r="F8094" s="232">
        <v>13.52</v>
      </c>
    </row>
    <row r="8095" spans="1:6" ht="15" x14ac:dyDescent="0.2">
      <c r="A8095" s="231">
        <v>104734</v>
      </c>
      <c r="B8095" s="457" t="s">
        <v>15375</v>
      </c>
      <c r="C8095" s="231" t="s">
        <v>6641</v>
      </c>
      <c r="F8095" s="232">
        <v>16.62</v>
      </c>
    </row>
    <row r="8096" spans="1:6" ht="15" x14ac:dyDescent="0.2">
      <c r="A8096" s="231">
        <v>104736</v>
      </c>
      <c r="B8096" s="457" t="s">
        <v>15376</v>
      </c>
      <c r="C8096" s="231" t="s">
        <v>6641</v>
      </c>
      <c r="F8096" s="232">
        <v>10.119999999999999</v>
      </c>
    </row>
    <row r="8097" spans="1:6" ht="15" x14ac:dyDescent="0.2">
      <c r="A8097" s="231">
        <v>105732</v>
      </c>
      <c r="B8097" s="457" t="s">
        <v>15377</v>
      </c>
      <c r="C8097" s="231" t="s">
        <v>6641</v>
      </c>
      <c r="F8097" s="232">
        <v>225.6</v>
      </c>
    </row>
    <row r="8098" spans="1:6" ht="15" x14ac:dyDescent="0.2">
      <c r="A8098" s="231">
        <v>96397</v>
      </c>
      <c r="B8098" s="457" t="s">
        <v>15378</v>
      </c>
      <c r="C8098" s="231" t="s">
        <v>6641</v>
      </c>
      <c r="F8098" s="232">
        <v>220.71</v>
      </c>
    </row>
    <row r="8099" spans="1:6" ht="15" x14ac:dyDescent="0.2">
      <c r="A8099" s="231">
        <v>105735</v>
      </c>
      <c r="B8099" s="457" t="s">
        <v>15379</v>
      </c>
      <c r="C8099" s="231" t="s">
        <v>6641</v>
      </c>
      <c r="F8099" s="232">
        <v>218.27</v>
      </c>
    </row>
    <row r="8100" spans="1:6" ht="15" x14ac:dyDescent="0.2">
      <c r="A8100" s="231">
        <v>105727</v>
      </c>
      <c r="B8100" s="457" t="s">
        <v>15380</v>
      </c>
      <c r="C8100" s="231" t="s">
        <v>6641</v>
      </c>
      <c r="F8100" s="232">
        <v>161.72999999999999</v>
      </c>
    </row>
    <row r="8101" spans="1:6" ht="15" x14ac:dyDescent="0.2">
      <c r="A8101" s="231">
        <v>96396</v>
      </c>
      <c r="B8101" s="457" t="s">
        <v>15381</v>
      </c>
      <c r="C8101" s="231" t="s">
        <v>6641</v>
      </c>
      <c r="F8101" s="232">
        <v>157.97</v>
      </c>
    </row>
    <row r="8102" spans="1:6" ht="15" x14ac:dyDescent="0.2">
      <c r="A8102" s="231">
        <v>105730</v>
      </c>
      <c r="B8102" s="457" t="s">
        <v>15382</v>
      </c>
      <c r="C8102" s="231" t="s">
        <v>6641</v>
      </c>
      <c r="F8102" s="232">
        <v>156.06</v>
      </c>
    </row>
    <row r="8103" spans="1:6" ht="15" x14ac:dyDescent="0.2">
      <c r="A8103" s="231">
        <v>105737</v>
      </c>
      <c r="B8103" s="457" t="s">
        <v>15383</v>
      </c>
      <c r="C8103" s="231" t="s">
        <v>6641</v>
      </c>
      <c r="F8103" s="232">
        <v>307.26</v>
      </c>
    </row>
    <row r="8104" spans="1:6" ht="15" x14ac:dyDescent="0.2">
      <c r="A8104" s="231">
        <v>96398</v>
      </c>
      <c r="B8104" s="457" t="s">
        <v>15384</v>
      </c>
      <c r="C8104" s="231" t="s">
        <v>6641</v>
      </c>
      <c r="F8104" s="232">
        <v>303.60000000000002</v>
      </c>
    </row>
    <row r="8105" spans="1:6" ht="15" x14ac:dyDescent="0.2">
      <c r="A8105" s="231">
        <v>105740</v>
      </c>
      <c r="B8105" s="457" t="s">
        <v>15385</v>
      </c>
      <c r="C8105" s="231" t="s">
        <v>6641</v>
      </c>
      <c r="F8105" s="232">
        <v>301.64</v>
      </c>
    </row>
    <row r="8106" spans="1:6" ht="15" x14ac:dyDescent="0.2">
      <c r="A8106" s="231">
        <v>105749</v>
      </c>
      <c r="B8106" s="457" t="s">
        <v>15386</v>
      </c>
      <c r="C8106" s="231" t="s">
        <v>6641</v>
      </c>
      <c r="F8106" s="232">
        <v>145.91</v>
      </c>
    </row>
    <row r="8107" spans="1:6" ht="15" x14ac:dyDescent="0.2">
      <c r="A8107" s="231">
        <v>96400</v>
      </c>
      <c r="B8107" s="457" t="s">
        <v>15387</v>
      </c>
      <c r="C8107" s="231" t="s">
        <v>6641</v>
      </c>
      <c r="F8107" s="232">
        <v>143.87</v>
      </c>
    </row>
    <row r="8108" spans="1:6" ht="15" x14ac:dyDescent="0.2">
      <c r="A8108" s="231">
        <v>105752</v>
      </c>
      <c r="B8108" s="457" t="s">
        <v>15388</v>
      </c>
      <c r="C8108" s="231" t="s">
        <v>6641</v>
      </c>
      <c r="F8108" s="232">
        <v>142.1</v>
      </c>
    </row>
    <row r="8109" spans="1:6" ht="15" x14ac:dyDescent="0.2">
      <c r="A8109" s="231">
        <v>105754</v>
      </c>
      <c r="B8109" s="457" t="s">
        <v>15389</v>
      </c>
      <c r="C8109" s="231" t="s">
        <v>6641</v>
      </c>
      <c r="F8109" s="232">
        <v>140.41999999999999</v>
      </c>
    </row>
    <row r="8110" spans="1:6" ht="15" x14ac:dyDescent="0.2">
      <c r="A8110" s="231">
        <v>105742</v>
      </c>
      <c r="B8110" s="457" t="s">
        <v>15390</v>
      </c>
      <c r="C8110" s="231" t="s">
        <v>6641</v>
      </c>
      <c r="F8110" s="232">
        <v>110.87</v>
      </c>
    </row>
    <row r="8111" spans="1:6" ht="15" x14ac:dyDescent="0.2">
      <c r="A8111" s="231">
        <v>96399</v>
      </c>
      <c r="B8111" s="457" t="s">
        <v>15391</v>
      </c>
      <c r="C8111" s="231" t="s">
        <v>6641</v>
      </c>
      <c r="F8111" s="232">
        <v>109.05</v>
      </c>
    </row>
    <row r="8112" spans="1:6" ht="15" x14ac:dyDescent="0.2">
      <c r="A8112" s="231">
        <v>105745</v>
      </c>
      <c r="B8112" s="457" t="s">
        <v>15392</v>
      </c>
      <c r="C8112" s="231" t="s">
        <v>6641</v>
      </c>
      <c r="F8112" s="232">
        <v>107.21</v>
      </c>
    </row>
    <row r="8113" spans="1:6" ht="15" x14ac:dyDescent="0.2">
      <c r="A8113" s="231">
        <v>105747</v>
      </c>
      <c r="B8113" s="457" t="s">
        <v>15393</v>
      </c>
      <c r="C8113" s="231" t="s">
        <v>6641</v>
      </c>
      <c r="F8113" s="232">
        <v>105.37</v>
      </c>
    </row>
    <row r="8114" spans="1:6" ht="15" x14ac:dyDescent="0.2">
      <c r="A8114" s="231">
        <v>105657</v>
      </c>
      <c r="B8114" s="457" t="s">
        <v>15394</v>
      </c>
      <c r="C8114" s="231" t="s">
        <v>6641</v>
      </c>
      <c r="F8114" s="232">
        <v>170.92</v>
      </c>
    </row>
    <row r="8115" spans="1:6" ht="15" x14ac:dyDescent="0.2">
      <c r="A8115" s="231">
        <v>100566</v>
      </c>
      <c r="B8115" s="457" t="s">
        <v>15395</v>
      </c>
      <c r="C8115" s="231" t="s">
        <v>6641</v>
      </c>
      <c r="F8115" s="232">
        <v>162.99</v>
      </c>
    </row>
    <row r="8116" spans="1:6" ht="15" x14ac:dyDescent="0.2">
      <c r="A8116" s="231">
        <v>105666</v>
      </c>
      <c r="B8116" s="457" t="s">
        <v>15396</v>
      </c>
      <c r="C8116" s="231" t="s">
        <v>6641</v>
      </c>
      <c r="F8116" s="232">
        <v>158.97999999999999</v>
      </c>
    </row>
    <row r="8117" spans="1:6" ht="15" x14ac:dyDescent="0.2">
      <c r="A8117" s="231">
        <v>105639</v>
      </c>
      <c r="B8117" s="457" t="s">
        <v>15397</v>
      </c>
      <c r="C8117" s="231" t="s">
        <v>6641</v>
      </c>
      <c r="F8117" s="232">
        <v>194.56</v>
      </c>
    </row>
    <row r="8118" spans="1:6" ht="15" x14ac:dyDescent="0.2">
      <c r="A8118" s="231">
        <v>105645</v>
      </c>
      <c r="B8118" s="457" t="s">
        <v>15398</v>
      </c>
      <c r="C8118" s="231" t="s">
        <v>6641</v>
      </c>
      <c r="F8118" s="232">
        <v>190.8</v>
      </c>
    </row>
    <row r="8119" spans="1:6" ht="15" x14ac:dyDescent="0.2">
      <c r="A8119" s="231">
        <v>105651</v>
      </c>
      <c r="B8119" s="457" t="s">
        <v>15399</v>
      </c>
      <c r="C8119" s="231" t="s">
        <v>6641</v>
      </c>
      <c r="F8119" s="232">
        <v>188.89</v>
      </c>
    </row>
    <row r="8120" spans="1:6" ht="15" x14ac:dyDescent="0.2">
      <c r="A8120" s="231">
        <v>105658</v>
      </c>
      <c r="B8120" s="457" t="s">
        <v>15400</v>
      </c>
      <c r="C8120" s="231" t="s">
        <v>6641</v>
      </c>
      <c r="F8120" s="232">
        <v>200.91</v>
      </c>
    </row>
    <row r="8121" spans="1:6" ht="15" x14ac:dyDescent="0.2">
      <c r="A8121" s="231">
        <v>100567</v>
      </c>
      <c r="B8121" s="457" t="s">
        <v>15401</v>
      </c>
      <c r="C8121" s="231" t="s">
        <v>6641</v>
      </c>
      <c r="F8121" s="232">
        <v>192.98</v>
      </c>
    </row>
    <row r="8122" spans="1:6" ht="15" x14ac:dyDescent="0.2">
      <c r="A8122" s="231">
        <v>105667</v>
      </c>
      <c r="B8122" s="457" t="s">
        <v>15402</v>
      </c>
      <c r="C8122" s="231" t="s">
        <v>6641</v>
      </c>
      <c r="F8122" s="232">
        <v>188.97</v>
      </c>
    </row>
    <row r="8123" spans="1:6" ht="15" x14ac:dyDescent="0.2">
      <c r="A8123" s="231">
        <v>105640</v>
      </c>
      <c r="B8123" s="457" t="s">
        <v>15403</v>
      </c>
      <c r="C8123" s="231" t="s">
        <v>6641</v>
      </c>
      <c r="F8123" s="232">
        <v>222.59</v>
      </c>
    </row>
    <row r="8124" spans="1:6" ht="15" x14ac:dyDescent="0.2">
      <c r="A8124" s="231">
        <v>105646</v>
      </c>
      <c r="B8124" s="457" t="s">
        <v>15404</v>
      </c>
      <c r="C8124" s="231" t="s">
        <v>6641</v>
      </c>
      <c r="F8124" s="232">
        <v>218.83</v>
      </c>
    </row>
    <row r="8125" spans="1:6" ht="15" x14ac:dyDescent="0.2">
      <c r="A8125" s="231">
        <v>105652</v>
      </c>
      <c r="B8125" s="457" t="s">
        <v>15405</v>
      </c>
      <c r="C8125" s="231" t="s">
        <v>6641</v>
      </c>
      <c r="F8125" s="232">
        <v>216.92</v>
      </c>
    </row>
    <row r="8126" spans="1:6" ht="15" x14ac:dyDescent="0.2">
      <c r="A8126" s="231">
        <v>105659</v>
      </c>
      <c r="B8126" s="457" t="s">
        <v>15406</v>
      </c>
      <c r="C8126" s="231" t="s">
        <v>6641</v>
      </c>
      <c r="F8126" s="232">
        <v>230.48</v>
      </c>
    </row>
    <row r="8127" spans="1:6" ht="15" x14ac:dyDescent="0.2">
      <c r="A8127" s="231">
        <v>100568</v>
      </c>
      <c r="B8127" s="457" t="s">
        <v>15407</v>
      </c>
      <c r="C8127" s="231" t="s">
        <v>6641</v>
      </c>
      <c r="F8127" s="232">
        <v>222.55</v>
      </c>
    </row>
    <row r="8128" spans="1:6" ht="15" x14ac:dyDescent="0.2">
      <c r="A8128" s="231">
        <v>105668</v>
      </c>
      <c r="B8128" s="457" t="s">
        <v>15408</v>
      </c>
      <c r="C8128" s="231" t="s">
        <v>6641</v>
      </c>
      <c r="F8128" s="232">
        <v>218.54</v>
      </c>
    </row>
    <row r="8129" spans="1:6" ht="15" x14ac:dyDescent="0.2">
      <c r="A8129" s="231">
        <v>105641</v>
      </c>
      <c r="B8129" s="457" t="s">
        <v>15409</v>
      </c>
      <c r="C8129" s="231" t="s">
        <v>6641</v>
      </c>
      <c r="F8129" s="232">
        <v>250.63</v>
      </c>
    </row>
    <row r="8130" spans="1:6" ht="15" x14ac:dyDescent="0.2">
      <c r="A8130" s="231">
        <v>105647</v>
      </c>
      <c r="B8130" s="457" t="s">
        <v>15410</v>
      </c>
      <c r="C8130" s="231" t="s">
        <v>6641</v>
      </c>
      <c r="F8130" s="232">
        <v>246.87</v>
      </c>
    </row>
    <row r="8131" spans="1:6" ht="15" x14ac:dyDescent="0.2">
      <c r="A8131" s="231">
        <v>105653</v>
      </c>
      <c r="B8131" s="457" t="s">
        <v>15411</v>
      </c>
      <c r="C8131" s="231" t="s">
        <v>6641</v>
      </c>
      <c r="F8131" s="232">
        <v>244.96</v>
      </c>
    </row>
    <row r="8132" spans="1:6" ht="15" x14ac:dyDescent="0.2">
      <c r="A8132" s="231">
        <v>105710</v>
      </c>
      <c r="B8132" s="457" t="s">
        <v>15412</v>
      </c>
      <c r="C8132" s="231" t="s">
        <v>6641</v>
      </c>
      <c r="F8132" s="232">
        <v>106.94</v>
      </c>
    </row>
    <row r="8133" spans="1:6" ht="15" x14ac:dyDescent="0.2">
      <c r="A8133" s="231">
        <v>100564</v>
      </c>
      <c r="B8133" s="457" t="s">
        <v>15413</v>
      </c>
      <c r="C8133" s="231" t="s">
        <v>6641</v>
      </c>
      <c r="F8133" s="232">
        <v>99.01</v>
      </c>
    </row>
    <row r="8134" spans="1:6" ht="15" x14ac:dyDescent="0.2">
      <c r="A8134" s="231">
        <v>105711</v>
      </c>
      <c r="B8134" s="457" t="s">
        <v>15414</v>
      </c>
      <c r="C8134" s="231" t="s">
        <v>6641</v>
      </c>
      <c r="F8134" s="232">
        <v>95</v>
      </c>
    </row>
    <row r="8135" spans="1:6" ht="15" x14ac:dyDescent="0.2">
      <c r="A8135" s="231">
        <v>105705</v>
      </c>
      <c r="B8135" s="457" t="s">
        <v>15415</v>
      </c>
      <c r="C8135" s="231" t="s">
        <v>6641</v>
      </c>
      <c r="F8135" s="232">
        <v>138.49</v>
      </c>
    </row>
    <row r="8136" spans="1:6" ht="15" x14ac:dyDescent="0.2">
      <c r="A8136" s="231">
        <v>105706</v>
      </c>
      <c r="B8136" s="457" t="s">
        <v>15416</v>
      </c>
      <c r="C8136" s="231" t="s">
        <v>6641</v>
      </c>
      <c r="F8136" s="232">
        <v>134.72999999999999</v>
      </c>
    </row>
    <row r="8137" spans="1:6" ht="15" x14ac:dyDescent="0.2">
      <c r="A8137" s="231">
        <v>105708</v>
      </c>
      <c r="B8137" s="457" t="s">
        <v>15417</v>
      </c>
      <c r="C8137" s="231" t="s">
        <v>6641</v>
      </c>
      <c r="F8137" s="232">
        <v>132.82</v>
      </c>
    </row>
    <row r="8138" spans="1:6" ht="15" x14ac:dyDescent="0.2">
      <c r="A8138" s="231">
        <v>105690</v>
      </c>
      <c r="B8138" s="457" t="s">
        <v>15418</v>
      </c>
      <c r="C8138" s="231" t="s">
        <v>6641</v>
      </c>
      <c r="F8138" s="232">
        <v>159.41999999999999</v>
      </c>
    </row>
    <row r="8139" spans="1:6" ht="15" x14ac:dyDescent="0.2">
      <c r="A8139" s="231">
        <v>100569</v>
      </c>
      <c r="B8139" s="457" t="s">
        <v>15419</v>
      </c>
      <c r="C8139" s="231" t="s">
        <v>6641</v>
      </c>
      <c r="F8139" s="232">
        <v>151.49</v>
      </c>
    </row>
    <row r="8140" spans="1:6" ht="15" x14ac:dyDescent="0.2">
      <c r="A8140" s="231">
        <v>105699</v>
      </c>
      <c r="B8140" s="457" t="s">
        <v>15420</v>
      </c>
      <c r="C8140" s="231" t="s">
        <v>6641</v>
      </c>
      <c r="F8140" s="232">
        <v>147.47999999999999</v>
      </c>
    </row>
    <row r="8141" spans="1:6" ht="15" x14ac:dyDescent="0.2">
      <c r="A8141" s="231">
        <v>105672</v>
      </c>
      <c r="B8141" s="457" t="s">
        <v>15421</v>
      </c>
      <c r="C8141" s="231" t="s">
        <v>6641</v>
      </c>
      <c r="F8141" s="232">
        <v>177.07</v>
      </c>
    </row>
    <row r="8142" spans="1:6" ht="15" x14ac:dyDescent="0.2">
      <c r="A8142" s="231">
        <v>105678</v>
      </c>
      <c r="B8142" s="457" t="s">
        <v>15422</v>
      </c>
      <c r="C8142" s="231" t="s">
        <v>6641</v>
      </c>
      <c r="F8142" s="232">
        <v>173.31</v>
      </c>
    </row>
    <row r="8143" spans="1:6" ht="15" x14ac:dyDescent="0.2">
      <c r="A8143" s="231">
        <v>105684</v>
      </c>
      <c r="B8143" s="457" t="s">
        <v>15423</v>
      </c>
      <c r="C8143" s="231" t="s">
        <v>6641</v>
      </c>
      <c r="F8143" s="232">
        <v>171.4</v>
      </c>
    </row>
    <row r="8144" spans="1:6" ht="15" x14ac:dyDescent="0.2">
      <c r="A8144" s="231">
        <v>105691</v>
      </c>
      <c r="B8144" s="457" t="s">
        <v>15424</v>
      </c>
      <c r="C8144" s="231" t="s">
        <v>6641</v>
      </c>
      <c r="F8144" s="232">
        <v>189.65</v>
      </c>
    </row>
    <row r="8145" spans="1:6" ht="15" x14ac:dyDescent="0.2">
      <c r="A8145" s="231">
        <v>100570</v>
      </c>
      <c r="B8145" s="457" t="s">
        <v>15425</v>
      </c>
      <c r="C8145" s="231" t="s">
        <v>6641</v>
      </c>
      <c r="F8145" s="232">
        <v>181.72</v>
      </c>
    </row>
    <row r="8146" spans="1:6" ht="15" x14ac:dyDescent="0.2">
      <c r="A8146" s="231">
        <v>105700</v>
      </c>
      <c r="B8146" s="457" t="s">
        <v>15426</v>
      </c>
      <c r="C8146" s="231" t="s">
        <v>6641</v>
      </c>
      <c r="F8146" s="232">
        <v>177.71</v>
      </c>
    </row>
    <row r="8147" spans="1:6" ht="15" x14ac:dyDescent="0.2">
      <c r="A8147" s="231">
        <v>105673</v>
      </c>
      <c r="B8147" s="457" t="s">
        <v>15427</v>
      </c>
      <c r="C8147" s="231" t="s">
        <v>6641</v>
      </c>
      <c r="F8147" s="232">
        <v>205.46</v>
      </c>
    </row>
    <row r="8148" spans="1:6" ht="15" x14ac:dyDescent="0.2">
      <c r="A8148" s="231">
        <v>105679</v>
      </c>
      <c r="B8148" s="457" t="s">
        <v>15428</v>
      </c>
      <c r="C8148" s="231" t="s">
        <v>6641</v>
      </c>
      <c r="F8148" s="232">
        <v>201.7</v>
      </c>
    </row>
    <row r="8149" spans="1:6" ht="15" x14ac:dyDescent="0.2">
      <c r="A8149" s="231">
        <v>105685</v>
      </c>
      <c r="B8149" s="457" t="s">
        <v>15429</v>
      </c>
      <c r="C8149" s="231" t="s">
        <v>6641</v>
      </c>
      <c r="F8149" s="232">
        <v>199.79</v>
      </c>
    </row>
    <row r="8150" spans="1:6" ht="15" x14ac:dyDescent="0.2">
      <c r="A8150" s="231">
        <v>105692</v>
      </c>
      <c r="B8150" s="457" t="s">
        <v>15430</v>
      </c>
      <c r="C8150" s="231" t="s">
        <v>6641</v>
      </c>
      <c r="F8150" s="232">
        <v>219.46</v>
      </c>
    </row>
    <row r="8151" spans="1:6" ht="15" x14ac:dyDescent="0.2">
      <c r="A8151" s="231">
        <v>100571</v>
      </c>
      <c r="B8151" s="457" t="s">
        <v>15431</v>
      </c>
      <c r="C8151" s="231" t="s">
        <v>6641</v>
      </c>
      <c r="F8151" s="232">
        <v>211.53</v>
      </c>
    </row>
    <row r="8152" spans="1:6" ht="15" x14ac:dyDescent="0.2">
      <c r="A8152" s="231">
        <v>105701</v>
      </c>
      <c r="B8152" s="457" t="s">
        <v>15432</v>
      </c>
      <c r="C8152" s="231" t="s">
        <v>6641</v>
      </c>
      <c r="F8152" s="232">
        <v>207.52</v>
      </c>
    </row>
    <row r="8153" spans="1:6" ht="15" x14ac:dyDescent="0.2">
      <c r="A8153" s="231">
        <v>105674</v>
      </c>
      <c r="B8153" s="457" t="s">
        <v>15433</v>
      </c>
      <c r="C8153" s="231" t="s">
        <v>6641</v>
      </c>
      <c r="F8153" s="232">
        <v>233.86</v>
      </c>
    </row>
    <row r="8154" spans="1:6" ht="15" x14ac:dyDescent="0.2">
      <c r="A8154" s="231">
        <v>105680</v>
      </c>
      <c r="B8154" s="457" t="s">
        <v>15434</v>
      </c>
      <c r="C8154" s="231" t="s">
        <v>6641</v>
      </c>
      <c r="F8154" s="232">
        <v>230.1</v>
      </c>
    </row>
    <row r="8155" spans="1:6" ht="15" x14ac:dyDescent="0.2">
      <c r="A8155" s="231">
        <v>105686</v>
      </c>
      <c r="B8155" s="457" t="s">
        <v>15435</v>
      </c>
      <c r="C8155" s="231" t="s">
        <v>6641</v>
      </c>
      <c r="F8155" s="232">
        <v>228.19</v>
      </c>
    </row>
    <row r="8156" spans="1:6" ht="15" x14ac:dyDescent="0.2">
      <c r="A8156" s="231">
        <v>105718</v>
      </c>
      <c r="B8156" s="457" t="s">
        <v>15436</v>
      </c>
      <c r="C8156" s="231" t="s">
        <v>6641</v>
      </c>
      <c r="F8156" s="232">
        <v>94.96</v>
      </c>
    </row>
    <row r="8157" spans="1:6" ht="15" x14ac:dyDescent="0.2">
      <c r="A8157" s="231">
        <v>100565</v>
      </c>
      <c r="B8157" s="457" t="s">
        <v>15437</v>
      </c>
      <c r="C8157" s="231" t="s">
        <v>6641</v>
      </c>
      <c r="F8157" s="232">
        <v>87.03</v>
      </c>
    </row>
    <row r="8158" spans="1:6" ht="15" x14ac:dyDescent="0.2">
      <c r="A8158" s="231">
        <v>105581</v>
      </c>
      <c r="B8158" s="457" t="s">
        <v>15438</v>
      </c>
      <c r="C8158" s="231" t="s">
        <v>6641</v>
      </c>
      <c r="F8158" s="232">
        <v>83.02</v>
      </c>
    </row>
    <row r="8159" spans="1:6" ht="15" x14ac:dyDescent="0.2">
      <c r="A8159" s="231">
        <v>105713</v>
      </c>
      <c r="B8159" s="457" t="s">
        <v>15439</v>
      </c>
      <c r="C8159" s="231" t="s">
        <v>6641</v>
      </c>
      <c r="F8159" s="232">
        <v>120.28</v>
      </c>
    </row>
    <row r="8160" spans="1:6" ht="15" x14ac:dyDescent="0.2">
      <c r="A8160" s="231">
        <v>105714</v>
      </c>
      <c r="B8160" s="457" t="s">
        <v>15440</v>
      </c>
      <c r="C8160" s="231" t="s">
        <v>6641</v>
      </c>
      <c r="F8160" s="232">
        <v>116.52</v>
      </c>
    </row>
    <row r="8161" spans="1:6" ht="15" x14ac:dyDescent="0.2">
      <c r="A8161" s="231">
        <v>105716</v>
      </c>
      <c r="B8161" s="457" t="s">
        <v>15441</v>
      </c>
      <c r="C8161" s="231" t="s">
        <v>6641</v>
      </c>
      <c r="F8161" s="232">
        <v>114.61</v>
      </c>
    </row>
    <row r="8162" spans="1:6" ht="15" x14ac:dyDescent="0.2">
      <c r="A8162" s="231">
        <v>105624</v>
      </c>
      <c r="B8162" s="457" t="s">
        <v>15442</v>
      </c>
      <c r="C8162" s="231" t="s">
        <v>6641</v>
      </c>
      <c r="F8162" s="232">
        <v>119.93</v>
      </c>
    </row>
    <row r="8163" spans="1:6" ht="15" x14ac:dyDescent="0.2">
      <c r="A8163" s="231">
        <v>96391</v>
      </c>
      <c r="B8163" s="457" t="s">
        <v>15443</v>
      </c>
      <c r="C8163" s="231" t="s">
        <v>6641</v>
      </c>
      <c r="F8163" s="232">
        <v>113.53</v>
      </c>
    </row>
    <row r="8164" spans="1:6" ht="15" x14ac:dyDescent="0.2">
      <c r="A8164" s="231">
        <v>105632</v>
      </c>
      <c r="B8164" s="457" t="s">
        <v>15444</v>
      </c>
      <c r="C8164" s="231" t="s">
        <v>6641</v>
      </c>
      <c r="F8164" s="232">
        <v>112.53</v>
      </c>
    </row>
    <row r="8165" spans="1:6" ht="15" x14ac:dyDescent="0.2">
      <c r="A8165" s="231">
        <v>105601</v>
      </c>
      <c r="B8165" s="457" t="s">
        <v>15445</v>
      </c>
      <c r="C8165" s="231" t="s">
        <v>6641</v>
      </c>
      <c r="F8165" s="232">
        <v>112.59</v>
      </c>
    </row>
    <row r="8166" spans="1:6" ht="15" x14ac:dyDescent="0.2">
      <c r="A8166" s="231">
        <v>105609</v>
      </c>
      <c r="B8166" s="457" t="s">
        <v>15446</v>
      </c>
      <c r="C8166" s="231" t="s">
        <v>6641</v>
      </c>
      <c r="F8166" s="232">
        <v>110.13</v>
      </c>
    </row>
    <row r="8167" spans="1:6" ht="15" x14ac:dyDescent="0.2">
      <c r="A8167" s="231">
        <v>105617</v>
      </c>
      <c r="B8167" s="457" t="s">
        <v>15447</v>
      </c>
      <c r="C8167" s="231" t="s">
        <v>6641</v>
      </c>
      <c r="F8167" s="232">
        <v>108.35</v>
      </c>
    </row>
    <row r="8168" spans="1:6" ht="15" x14ac:dyDescent="0.2">
      <c r="A8168" s="231">
        <v>105625</v>
      </c>
      <c r="B8168" s="457" t="s">
        <v>15448</v>
      </c>
      <c r="C8168" s="231" t="s">
        <v>6641</v>
      </c>
      <c r="F8168" s="232">
        <v>150.94</v>
      </c>
    </row>
    <row r="8169" spans="1:6" ht="15" x14ac:dyDescent="0.2">
      <c r="A8169" s="231">
        <v>96392</v>
      </c>
      <c r="B8169" s="457" t="s">
        <v>15449</v>
      </c>
      <c r="C8169" s="231" t="s">
        <v>6641</v>
      </c>
      <c r="F8169" s="232">
        <v>144.54</v>
      </c>
    </row>
    <row r="8170" spans="1:6" ht="15" x14ac:dyDescent="0.2">
      <c r="A8170" s="231">
        <v>105633</v>
      </c>
      <c r="B8170" s="457" t="s">
        <v>15450</v>
      </c>
      <c r="C8170" s="231" t="s">
        <v>6641</v>
      </c>
      <c r="F8170" s="232">
        <v>143.54</v>
      </c>
    </row>
    <row r="8171" spans="1:6" ht="15" x14ac:dyDescent="0.2">
      <c r="A8171" s="231">
        <v>105602</v>
      </c>
      <c r="B8171" s="457" t="s">
        <v>15451</v>
      </c>
      <c r="C8171" s="231" t="s">
        <v>6641</v>
      </c>
      <c r="F8171" s="232">
        <v>142.81</v>
      </c>
    </row>
    <row r="8172" spans="1:6" ht="15" x14ac:dyDescent="0.2">
      <c r="A8172" s="231">
        <v>105610</v>
      </c>
      <c r="B8172" s="457" t="s">
        <v>15452</v>
      </c>
      <c r="C8172" s="231" t="s">
        <v>6641</v>
      </c>
      <c r="F8172" s="232">
        <v>140.35</v>
      </c>
    </row>
    <row r="8173" spans="1:6" ht="15" x14ac:dyDescent="0.2">
      <c r="A8173" s="231">
        <v>105618</v>
      </c>
      <c r="B8173" s="457" t="s">
        <v>15453</v>
      </c>
      <c r="C8173" s="231" t="s">
        <v>6641</v>
      </c>
      <c r="F8173" s="232">
        <v>138.57</v>
      </c>
    </row>
    <row r="8174" spans="1:6" ht="15" x14ac:dyDescent="0.2">
      <c r="A8174" s="231">
        <v>105571</v>
      </c>
      <c r="B8174" s="457" t="s">
        <v>15454</v>
      </c>
      <c r="C8174" s="231" t="s">
        <v>6641</v>
      </c>
      <c r="F8174" s="232">
        <v>56.22</v>
      </c>
    </row>
    <row r="8175" spans="1:6" ht="15" x14ac:dyDescent="0.2">
      <c r="A8175" s="231">
        <v>96389</v>
      </c>
      <c r="B8175" s="457" t="s">
        <v>15455</v>
      </c>
      <c r="C8175" s="231" t="s">
        <v>6641</v>
      </c>
      <c r="F8175" s="232">
        <v>49.82</v>
      </c>
    </row>
    <row r="8176" spans="1:6" ht="15" x14ac:dyDescent="0.2">
      <c r="A8176" s="231">
        <v>105575</v>
      </c>
      <c r="B8176" s="457" t="s">
        <v>15456</v>
      </c>
      <c r="C8176" s="231" t="s">
        <v>6641</v>
      </c>
      <c r="F8176" s="232">
        <v>48.82</v>
      </c>
    </row>
    <row r="8177" spans="1:6" ht="15" x14ac:dyDescent="0.2">
      <c r="A8177" s="231">
        <v>105599</v>
      </c>
      <c r="B8177" s="457" t="s">
        <v>15457</v>
      </c>
      <c r="C8177" s="231" t="s">
        <v>6641</v>
      </c>
      <c r="F8177" s="232">
        <v>52.15</v>
      </c>
    </row>
    <row r="8178" spans="1:6" ht="15" x14ac:dyDescent="0.2">
      <c r="A8178" s="231">
        <v>105607</v>
      </c>
      <c r="B8178" s="457" t="s">
        <v>15458</v>
      </c>
      <c r="C8178" s="231" t="s">
        <v>6641</v>
      </c>
      <c r="F8178" s="232">
        <v>49.69</v>
      </c>
    </row>
    <row r="8179" spans="1:6" ht="15" x14ac:dyDescent="0.2">
      <c r="A8179" s="231">
        <v>105615</v>
      </c>
      <c r="B8179" s="457" t="s">
        <v>15459</v>
      </c>
      <c r="C8179" s="231" t="s">
        <v>6641</v>
      </c>
      <c r="F8179" s="232">
        <v>47.91</v>
      </c>
    </row>
    <row r="8180" spans="1:6" ht="15" x14ac:dyDescent="0.2">
      <c r="A8180" s="231">
        <v>105623</v>
      </c>
      <c r="B8180" s="457" t="s">
        <v>15460</v>
      </c>
      <c r="C8180" s="231" t="s">
        <v>6641</v>
      </c>
      <c r="F8180" s="232">
        <v>88.51</v>
      </c>
    </row>
    <row r="8181" spans="1:6" ht="15" x14ac:dyDescent="0.2">
      <c r="A8181" s="231">
        <v>96390</v>
      </c>
      <c r="B8181" s="457" t="s">
        <v>15461</v>
      </c>
      <c r="C8181" s="231" t="s">
        <v>6641</v>
      </c>
      <c r="F8181" s="232">
        <v>82.11</v>
      </c>
    </row>
    <row r="8182" spans="1:6" ht="15" x14ac:dyDescent="0.2">
      <c r="A8182" s="231">
        <v>105631</v>
      </c>
      <c r="B8182" s="457" t="s">
        <v>15462</v>
      </c>
      <c r="C8182" s="231" t="s">
        <v>6641</v>
      </c>
      <c r="F8182" s="232">
        <v>81.11</v>
      </c>
    </row>
    <row r="8183" spans="1:6" ht="15" x14ac:dyDescent="0.2">
      <c r="A8183" s="231">
        <v>105600</v>
      </c>
      <c r="B8183" s="457" t="s">
        <v>15463</v>
      </c>
      <c r="C8183" s="231" t="s">
        <v>6641</v>
      </c>
      <c r="F8183" s="232">
        <v>82.37</v>
      </c>
    </row>
    <row r="8184" spans="1:6" ht="15" x14ac:dyDescent="0.2">
      <c r="A8184" s="231">
        <v>105608</v>
      </c>
      <c r="B8184" s="457" t="s">
        <v>15464</v>
      </c>
      <c r="C8184" s="231" t="s">
        <v>6641</v>
      </c>
      <c r="F8184" s="232">
        <v>79.91</v>
      </c>
    </row>
    <row r="8185" spans="1:6" ht="15" x14ac:dyDescent="0.2">
      <c r="A8185" s="231">
        <v>105616</v>
      </c>
      <c r="B8185" s="457" t="s">
        <v>15465</v>
      </c>
      <c r="C8185" s="231" t="s">
        <v>6641</v>
      </c>
      <c r="F8185" s="232">
        <v>78.13</v>
      </c>
    </row>
    <row r="8186" spans="1:6" ht="15" x14ac:dyDescent="0.2">
      <c r="A8186" s="231">
        <v>105585</v>
      </c>
      <c r="B8186" s="457" t="s">
        <v>15466</v>
      </c>
      <c r="C8186" s="231" t="s">
        <v>6641</v>
      </c>
      <c r="F8186" s="232">
        <v>115.86</v>
      </c>
    </row>
    <row r="8187" spans="1:6" ht="15" x14ac:dyDescent="0.2">
      <c r="A8187" s="231">
        <v>100572</v>
      </c>
      <c r="B8187" s="457" t="s">
        <v>15467</v>
      </c>
      <c r="C8187" s="231" t="s">
        <v>6641</v>
      </c>
      <c r="F8187" s="232">
        <v>104.95</v>
      </c>
    </row>
    <row r="8188" spans="1:6" ht="15" x14ac:dyDescent="0.2">
      <c r="A8188" s="231">
        <v>105588</v>
      </c>
      <c r="B8188" s="457" t="s">
        <v>15468</v>
      </c>
      <c r="C8188" s="231" t="s">
        <v>6641</v>
      </c>
      <c r="F8188" s="232">
        <v>103.86</v>
      </c>
    </row>
    <row r="8189" spans="1:6" ht="15" x14ac:dyDescent="0.2">
      <c r="A8189" s="231">
        <v>105583</v>
      </c>
      <c r="B8189" s="457" t="s">
        <v>15469</v>
      </c>
      <c r="C8189" s="231" t="s">
        <v>6641</v>
      </c>
      <c r="F8189" s="232">
        <v>145.04</v>
      </c>
    </row>
    <row r="8190" spans="1:6" ht="15" x14ac:dyDescent="0.2">
      <c r="A8190" s="231">
        <v>105719</v>
      </c>
      <c r="B8190" s="457" t="s">
        <v>15470</v>
      </c>
      <c r="C8190" s="231" t="s">
        <v>6641</v>
      </c>
      <c r="F8190" s="232">
        <v>139.11000000000001</v>
      </c>
    </row>
    <row r="8191" spans="1:6" ht="15" x14ac:dyDescent="0.2">
      <c r="A8191" s="231">
        <v>105721</v>
      </c>
      <c r="B8191" s="457" t="s">
        <v>15471</v>
      </c>
      <c r="C8191" s="231" t="s">
        <v>6641</v>
      </c>
      <c r="F8191" s="232">
        <v>139.38</v>
      </c>
    </row>
    <row r="8192" spans="1:6" ht="15" x14ac:dyDescent="0.2">
      <c r="A8192" s="231">
        <v>105592</v>
      </c>
      <c r="B8192" s="457" t="s">
        <v>15472</v>
      </c>
      <c r="C8192" s="231" t="s">
        <v>6641</v>
      </c>
      <c r="F8192" s="232">
        <v>103.88</v>
      </c>
    </row>
    <row r="8193" spans="1:6" ht="15" x14ac:dyDescent="0.2">
      <c r="A8193" s="231">
        <v>100573</v>
      </c>
      <c r="B8193" s="457" t="s">
        <v>15473</v>
      </c>
      <c r="C8193" s="231" t="s">
        <v>6641</v>
      </c>
      <c r="F8193" s="232">
        <v>92.97</v>
      </c>
    </row>
    <row r="8194" spans="1:6" ht="15" x14ac:dyDescent="0.2">
      <c r="A8194" s="231">
        <v>105595</v>
      </c>
      <c r="B8194" s="457" t="s">
        <v>15474</v>
      </c>
      <c r="C8194" s="231" t="s">
        <v>6641</v>
      </c>
      <c r="F8194" s="232">
        <v>91.88</v>
      </c>
    </row>
    <row r="8195" spans="1:6" ht="15" x14ac:dyDescent="0.2">
      <c r="A8195" s="231">
        <v>105590</v>
      </c>
      <c r="B8195" s="457" t="s">
        <v>15475</v>
      </c>
      <c r="C8195" s="231" t="s">
        <v>6641</v>
      </c>
      <c r="F8195" s="232">
        <v>126.83</v>
      </c>
    </row>
    <row r="8196" spans="1:6" ht="15" x14ac:dyDescent="0.2">
      <c r="A8196" s="231">
        <v>105723</v>
      </c>
      <c r="B8196" s="457" t="s">
        <v>15476</v>
      </c>
      <c r="C8196" s="231" t="s">
        <v>6641</v>
      </c>
      <c r="F8196" s="232">
        <v>120.9</v>
      </c>
    </row>
    <row r="8197" spans="1:6" ht="15" x14ac:dyDescent="0.2">
      <c r="A8197" s="231">
        <v>105725</v>
      </c>
      <c r="B8197" s="457" t="s">
        <v>15477</v>
      </c>
      <c r="C8197" s="231" t="s">
        <v>6641</v>
      </c>
      <c r="F8197" s="232">
        <v>121.17</v>
      </c>
    </row>
    <row r="8198" spans="1:6" ht="15" x14ac:dyDescent="0.2">
      <c r="A8198" s="231">
        <v>105566</v>
      </c>
      <c r="B8198" s="457" t="s">
        <v>15478</v>
      </c>
      <c r="C8198" s="231" t="s">
        <v>6641</v>
      </c>
      <c r="F8198" s="232">
        <v>12.39</v>
      </c>
    </row>
    <row r="8199" spans="1:6" ht="15" x14ac:dyDescent="0.2">
      <c r="A8199" s="231">
        <v>96388</v>
      </c>
      <c r="B8199" s="457" t="s">
        <v>15479</v>
      </c>
      <c r="C8199" s="231" t="s">
        <v>6641</v>
      </c>
      <c r="F8199" s="232">
        <v>9.93</v>
      </c>
    </row>
    <row r="8200" spans="1:6" ht="15" x14ac:dyDescent="0.2">
      <c r="A8200" s="231">
        <v>105569</v>
      </c>
      <c r="B8200" s="457" t="s">
        <v>15480</v>
      </c>
      <c r="C8200" s="231" t="s">
        <v>6641</v>
      </c>
      <c r="F8200" s="232">
        <v>8.24</v>
      </c>
    </row>
    <row r="8201" spans="1:6" ht="15" x14ac:dyDescent="0.2">
      <c r="A8201" s="231">
        <v>101767</v>
      </c>
      <c r="B8201" s="457" t="s">
        <v>15481</v>
      </c>
      <c r="C8201" s="231" t="s">
        <v>6641</v>
      </c>
      <c r="F8201" s="232">
        <v>33.43</v>
      </c>
    </row>
    <row r="8202" spans="1:6" ht="15" x14ac:dyDescent="0.2">
      <c r="A8202" s="231">
        <v>101768</v>
      </c>
      <c r="B8202" s="457" t="s">
        <v>15482</v>
      </c>
      <c r="C8202" s="231" t="s">
        <v>6641</v>
      </c>
      <c r="F8202" s="232">
        <v>28.3</v>
      </c>
    </row>
    <row r="8203" spans="1:6" ht="15" x14ac:dyDescent="0.2">
      <c r="A8203" s="231">
        <v>100574</v>
      </c>
      <c r="B8203" s="457" t="s">
        <v>15483</v>
      </c>
      <c r="C8203" s="231" t="s">
        <v>6641</v>
      </c>
      <c r="F8203" s="232">
        <v>1.57</v>
      </c>
    </row>
    <row r="8204" spans="1:6" ht="15" x14ac:dyDescent="0.2">
      <c r="A8204" s="231">
        <v>102470</v>
      </c>
      <c r="B8204" s="457" t="s">
        <v>15484</v>
      </c>
      <c r="C8204" s="231" t="s">
        <v>6637</v>
      </c>
      <c r="F8204" s="232">
        <v>0</v>
      </c>
    </row>
    <row r="8205" spans="1:6" ht="15" x14ac:dyDescent="0.2">
      <c r="A8205" s="231">
        <v>105756</v>
      </c>
      <c r="B8205" s="457" t="s">
        <v>15485</v>
      </c>
      <c r="C8205" s="231" t="s">
        <v>6637</v>
      </c>
      <c r="F8205" s="232">
        <v>0</v>
      </c>
    </row>
    <row r="8206" spans="1:6" ht="15" x14ac:dyDescent="0.2">
      <c r="A8206" s="231">
        <v>104375</v>
      </c>
      <c r="B8206" s="457" t="s">
        <v>15486</v>
      </c>
      <c r="C8206" s="231" t="s">
        <v>6637</v>
      </c>
      <c r="F8206" s="232">
        <v>0</v>
      </c>
    </row>
    <row r="8207" spans="1:6" ht="15" x14ac:dyDescent="0.2">
      <c r="A8207" s="231">
        <v>105757</v>
      </c>
      <c r="B8207" s="457" t="s">
        <v>15487</v>
      </c>
      <c r="C8207" s="231" t="s">
        <v>6637</v>
      </c>
      <c r="F8207" s="232">
        <v>0</v>
      </c>
    </row>
    <row r="8208" spans="1:6" ht="15" x14ac:dyDescent="0.2">
      <c r="A8208" s="231">
        <v>105562</v>
      </c>
      <c r="B8208" s="457" t="s">
        <v>15488</v>
      </c>
      <c r="C8208" s="231" t="s">
        <v>6641</v>
      </c>
      <c r="F8208" s="232">
        <v>9.1300000000000008</v>
      </c>
    </row>
    <row r="8209" spans="1:6" ht="15" x14ac:dyDescent="0.2">
      <c r="A8209" s="231">
        <v>105563</v>
      </c>
      <c r="B8209" s="457" t="s">
        <v>15489</v>
      </c>
      <c r="C8209" s="231" t="s">
        <v>6641</v>
      </c>
      <c r="F8209" s="232">
        <v>7.38</v>
      </c>
    </row>
    <row r="8210" spans="1:6" ht="15" x14ac:dyDescent="0.2">
      <c r="A8210" s="231">
        <v>105565</v>
      </c>
      <c r="B8210" s="457" t="s">
        <v>15490</v>
      </c>
      <c r="C8210" s="231" t="s">
        <v>6641</v>
      </c>
      <c r="F8210" s="232">
        <v>6.85</v>
      </c>
    </row>
    <row r="8211" spans="1:6" ht="15" x14ac:dyDescent="0.2">
      <c r="A8211" s="231">
        <v>105557</v>
      </c>
      <c r="B8211" s="457" t="s">
        <v>15491</v>
      </c>
      <c r="C8211" s="231" t="s">
        <v>6641</v>
      </c>
      <c r="F8211" s="232">
        <v>17.52</v>
      </c>
    </row>
    <row r="8212" spans="1:6" ht="15" x14ac:dyDescent="0.2">
      <c r="A8212" s="231">
        <v>105558</v>
      </c>
      <c r="B8212" s="457" t="s">
        <v>15492</v>
      </c>
      <c r="C8212" s="231" t="s">
        <v>6641</v>
      </c>
      <c r="F8212" s="232">
        <v>15.13</v>
      </c>
    </row>
    <row r="8213" spans="1:6" ht="15" x14ac:dyDescent="0.2">
      <c r="A8213" s="231">
        <v>105560</v>
      </c>
      <c r="B8213" s="457" t="s">
        <v>15493</v>
      </c>
      <c r="C8213" s="231" t="s">
        <v>6641</v>
      </c>
      <c r="F8213" s="232">
        <v>13.8</v>
      </c>
    </row>
    <row r="8214" spans="1:6" ht="15" x14ac:dyDescent="0.2">
      <c r="A8214" s="231">
        <v>96386</v>
      </c>
      <c r="B8214" s="457" t="s">
        <v>15494</v>
      </c>
      <c r="C8214" s="231" t="s">
        <v>6641</v>
      </c>
      <c r="F8214" s="232">
        <v>7.32</v>
      </c>
    </row>
    <row r="8215" spans="1:6" ht="15" x14ac:dyDescent="0.2">
      <c r="A8215" s="231">
        <v>105564</v>
      </c>
      <c r="B8215" s="457" t="s">
        <v>15495</v>
      </c>
      <c r="C8215" s="231" t="s">
        <v>6641</v>
      </c>
      <c r="F8215" s="232">
        <v>6.81</v>
      </c>
    </row>
    <row r="8216" spans="1:6" ht="15" x14ac:dyDescent="0.2">
      <c r="A8216" s="231">
        <v>105561</v>
      </c>
      <c r="B8216" s="457" t="s">
        <v>15496</v>
      </c>
      <c r="C8216" s="231" t="s">
        <v>6641</v>
      </c>
      <c r="F8216" s="232">
        <v>8.94</v>
      </c>
    </row>
    <row r="8217" spans="1:6" ht="15" x14ac:dyDescent="0.2">
      <c r="A8217" s="231">
        <v>96385</v>
      </c>
      <c r="B8217" s="457" t="s">
        <v>15497</v>
      </c>
      <c r="C8217" s="231" t="s">
        <v>6641</v>
      </c>
      <c r="F8217" s="232">
        <v>13.65</v>
      </c>
    </row>
    <row r="8218" spans="1:6" ht="15" x14ac:dyDescent="0.2">
      <c r="A8218" s="231">
        <v>105556</v>
      </c>
      <c r="B8218" s="457" t="s">
        <v>15498</v>
      </c>
      <c r="C8218" s="231" t="s">
        <v>6641</v>
      </c>
      <c r="F8218" s="232">
        <v>15.34</v>
      </c>
    </row>
    <row r="8219" spans="1:6" ht="15" x14ac:dyDescent="0.2">
      <c r="A8219" s="231">
        <v>105559</v>
      </c>
      <c r="B8219" s="457" t="s">
        <v>15499</v>
      </c>
      <c r="C8219" s="231" t="s">
        <v>6641</v>
      </c>
      <c r="F8219" s="232">
        <v>11.6</v>
      </c>
    </row>
    <row r="8220" spans="1:6" ht="15" x14ac:dyDescent="0.2">
      <c r="A8220" s="231">
        <v>105733</v>
      </c>
      <c r="B8220" s="457" t="s">
        <v>15500</v>
      </c>
      <c r="C8220" s="231" t="s">
        <v>6641</v>
      </c>
      <c r="F8220" s="232">
        <v>233.95</v>
      </c>
    </row>
    <row r="8221" spans="1:6" ht="15" x14ac:dyDescent="0.2">
      <c r="A8221" s="231">
        <v>105734</v>
      </c>
      <c r="B8221" s="457" t="s">
        <v>15501</v>
      </c>
      <c r="C8221" s="231" t="s">
        <v>6641</v>
      </c>
      <c r="F8221" s="232">
        <v>227.21</v>
      </c>
    </row>
    <row r="8222" spans="1:6" ht="15" x14ac:dyDescent="0.2">
      <c r="A8222" s="231">
        <v>105736</v>
      </c>
      <c r="B8222" s="457" t="s">
        <v>15502</v>
      </c>
      <c r="C8222" s="231" t="s">
        <v>6641</v>
      </c>
      <c r="F8222" s="232">
        <v>223.84</v>
      </c>
    </row>
    <row r="8223" spans="1:6" ht="15" x14ac:dyDescent="0.2">
      <c r="A8223" s="231">
        <v>105728</v>
      </c>
      <c r="B8223" s="457" t="s">
        <v>15503</v>
      </c>
      <c r="C8223" s="231" t="s">
        <v>6641</v>
      </c>
      <c r="F8223" s="232">
        <v>168.7</v>
      </c>
    </row>
    <row r="8224" spans="1:6" ht="15" x14ac:dyDescent="0.2">
      <c r="A8224" s="231">
        <v>105729</v>
      </c>
      <c r="B8224" s="457" t="s">
        <v>15504</v>
      </c>
      <c r="C8224" s="231" t="s">
        <v>6641</v>
      </c>
      <c r="F8224" s="232">
        <v>163.54</v>
      </c>
    </row>
    <row r="8225" spans="1:6" ht="15" x14ac:dyDescent="0.2">
      <c r="A8225" s="231">
        <v>105731</v>
      </c>
      <c r="B8225" s="457" t="s">
        <v>15505</v>
      </c>
      <c r="C8225" s="231" t="s">
        <v>6641</v>
      </c>
      <c r="F8225" s="232">
        <v>160.93</v>
      </c>
    </row>
    <row r="8226" spans="1:6" ht="15" x14ac:dyDescent="0.2">
      <c r="A8226" s="231">
        <v>105738</v>
      </c>
      <c r="B8226" s="457" t="s">
        <v>15506</v>
      </c>
      <c r="C8226" s="231" t="s">
        <v>6641</v>
      </c>
      <c r="F8226" s="232">
        <v>314.22000000000003</v>
      </c>
    </row>
    <row r="8227" spans="1:6" ht="15" x14ac:dyDescent="0.2">
      <c r="A8227" s="231">
        <v>105739</v>
      </c>
      <c r="B8227" s="457" t="s">
        <v>15507</v>
      </c>
      <c r="C8227" s="231" t="s">
        <v>6641</v>
      </c>
      <c r="F8227" s="232">
        <v>309.17</v>
      </c>
    </row>
    <row r="8228" spans="1:6" ht="15" x14ac:dyDescent="0.2">
      <c r="A8228" s="231">
        <v>105741</v>
      </c>
      <c r="B8228" s="457" t="s">
        <v>15508</v>
      </c>
      <c r="C8228" s="231" t="s">
        <v>6641</v>
      </c>
      <c r="F8228" s="232">
        <v>306.51</v>
      </c>
    </row>
    <row r="8229" spans="1:6" ht="15" x14ac:dyDescent="0.2">
      <c r="A8229" s="231">
        <v>105750</v>
      </c>
      <c r="B8229" s="457" t="s">
        <v>15509</v>
      </c>
      <c r="C8229" s="231" t="s">
        <v>6641</v>
      </c>
      <c r="F8229" s="232">
        <v>157.27000000000001</v>
      </c>
    </row>
    <row r="8230" spans="1:6" ht="15" x14ac:dyDescent="0.2">
      <c r="A8230" s="231">
        <v>105751</v>
      </c>
      <c r="B8230" s="457" t="s">
        <v>15510</v>
      </c>
      <c r="C8230" s="231" t="s">
        <v>6641</v>
      </c>
      <c r="F8230" s="232">
        <v>154.62</v>
      </c>
    </row>
    <row r="8231" spans="1:6" ht="15" x14ac:dyDescent="0.2">
      <c r="A8231" s="231">
        <v>105753</v>
      </c>
      <c r="B8231" s="457" t="s">
        <v>15511</v>
      </c>
      <c r="C8231" s="231" t="s">
        <v>6641</v>
      </c>
      <c r="F8231" s="232">
        <v>152.22999999999999</v>
      </c>
    </row>
    <row r="8232" spans="1:6" ht="15" x14ac:dyDescent="0.2">
      <c r="A8232" s="231">
        <v>105755</v>
      </c>
      <c r="B8232" s="457" t="s">
        <v>15512</v>
      </c>
      <c r="C8232" s="231" t="s">
        <v>6641</v>
      </c>
      <c r="F8232" s="232">
        <v>149.93</v>
      </c>
    </row>
    <row r="8233" spans="1:6" ht="15" x14ac:dyDescent="0.2">
      <c r="A8233" s="231">
        <v>105743</v>
      </c>
      <c r="B8233" s="457" t="s">
        <v>15513</v>
      </c>
      <c r="C8233" s="231" t="s">
        <v>6641</v>
      </c>
      <c r="F8233" s="232">
        <v>118.79</v>
      </c>
    </row>
    <row r="8234" spans="1:6" ht="15" x14ac:dyDescent="0.2">
      <c r="A8234" s="231">
        <v>105744</v>
      </c>
      <c r="B8234" s="457" t="s">
        <v>15514</v>
      </c>
      <c r="C8234" s="231" t="s">
        <v>6641</v>
      </c>
      <c r="F8234" s="232">
        <v>116.24</v>
      </c>
    </row>
    <row r="8235" spans="1:6" ht="15" x14ac:dyDescent="0.2">
      <c r="A8235" s="231">
        <v>105746</v>
      </c>
      <c r="B8235" s="457" t="s">
        <v>15515</v>
      </c>
      <c r="C8235" s="231" t="s">
        <v>6641</v>
      </c>
      <c r="F8235" s="232">
        <v>113.67</v>
      </c>
    </row>
    <row r="8236" spans="1:6" ht="15" x14ac:dyDescent="0.2">
      <c r="A8236" s="231">
        <v>105748</v>
      </c>
      <c r="B8236" s="457" t="s">
        <v>15516</v>
      </c>
      <c r="C8236" s="231" t="s">
        <v>6641</v>
      </c>
      <c r="F8236" s="232">
        <v>111.09</v>
      </c>
    </row>
    <row r="8237" spans="1:6" ht="15" x14ac:dyDescent="0.2">
      <c r="A8237" s="231">
        <v>105660</v>
      </c>
      <c r="B8237" s="457" t="s">
        <v>15517</v>
      </c>
      <c r="C8237" s="231" t="s">
        <v>6641</v>
      </c>
      <c r="F8237" s="232">
        <v>184.29</v>
      </c>
    </row>
    <row r="8238" spans="1:6" ht="15" x14ac:dyDescent="0.2">
      <c r="A8238" s="231">
        <v>105663</v>
      </c>
      <c r="B8238" s="457" t="s">
        <v>15518</v>
      </c>
      <c r="C8238" s="231" t="s">
        <v>6641</v>
      </c>
      <c r="F8238" s="232">
        <v>173.17</v>
      </c>
    </row>
    <row r="8239" spans="1:6" ht="15" x14ac:dyDescent="0.2">
      <c r="A8239" s="231">
        <v>105669</v>
      </c>
      <c r="B8239" s="457" t="s">
        <v>15519</v>
      </c>
      <c r="C8239" s="231" t="s">
        <v>6641</v>
      </c>
      <c r="F8239" s="232">
        <v>167.58</v>
      </c>
    </row>
    <row r="8240" spans="1:6" ht="15" x14ac:dyDescent="0.2">
      <c r="A8240" s="231">
        <v>105642</v>
      </c>
      <c r="B8240" s="457" t="s">
        <v>15520</v>
      </c>
      <c r="C8240" s="231" t="s">
        <v>6641</v>
      </c>
      <c r="F8240" s="232">
        <v>201.53</v>
      </c>
    </row>
    <row r="8241" spans="1:6" ht="15" x14ac:dyDescent="0.2">
      <c r="A8241" s="231">
        <v>105648</v>
      </c>
      <c r="B8241" s="457" t="s">
        <v>15521</v>
      </c>
      <c r="C8241" s="231" t="s">
        <v>6641</v>
      </c>
      <c r="F8241" s="232">
        <v>196.37</v>
      </c>
    </row>
    <row r="8242" spans="1:6" ht="15" x14ac:dyDescent="0.2">
      <c r="A8242" s="231">
        <v>105654</v>
      </c>
      <c r="B8242" s="457" t="s">
        <v>15522</v>
      </c>
      <c r="C8242" s="231" t="s">
        <v>6641</v>
      </c>
      <c r="F8242" s="232">
        <v>193.76</v>
      </c>
    </row>
    <row r="8243" spans="1:6" ht="15" x14ac:dyDescent="0.2">
      <c r="A8243" s="231">
        <v>105661</v>
      </c>
      <c r="B8243" s="457" t="s">
        <v>15523</v>
      </c>
      <c r="C8243" s="231" t="s">
        <v>6641</v>
      </c>
      <c r="F8243" s="232">
        <v>214.28</v>
      </c>
    </row>
    <row r="8244" spans="1:6" ht="15" x14ac:dyDescent="0.2">
      <c r="A8244" s="231">
        <v>105664</v>
      </c>
      <c r="B8244" s="457" t="s">
        <v>15524</v>
      </c>
      <c r="C8244" s="231" t="s">
        <v>6641</v>
      </c>
      <c r="F8244" s="232">
        <v>203.16</v>
      </c>
    </row>
    <row r="8245" spans="1:6" ht="15" x14ac:dyDescent="0.2">
      <c r="A8245" s="231">
        <v>105670</v>
      </c>
      <c r="B8245" s="457" t="s">
        <v>15525</v>
      </c>
      <c r="C8245" s="231" t="s">
        <v>6641</v>
      </c>
      <c r="F8245" s="232">
        <v>197.57</v>
      </c>
    </row>
    <row r="8246" spans="1:6" ht="15" x14ac:dyDescent="0.2">
      <c r="A8246" s="231">
        <v>105643</v>
      </c>
      <c r="B8246" s="457" t="s">
        <v>15526</v>
      </c>
      <c r="C8246" s="231" t="s">
        <v>6641</v>
      </c>
      <c r="F8246" s="232">
        <v>229.56</v>
      </c>
    </row>
    <row r="8247" spans="1:6" ht="15" x14ac:dyDescent="0.2">
      <c r="A8247" s="231">
        <v>105649</v>
      </c>
      <c r="B8247" s="457" t="s">
        <v>15527</v>
      </c>
      <c r="C8247" s="231" t="s">
        <v>6641</v>
      </c>
      <c r="F8247" s="232">
        <v>224.4</v>
      </c>
    </row>
    <row r="8248" spans="1:6" ht="15" x14ac:dyDescent="0.2">
      <c r="A8248" s="231">
        <v>105655</v>
      </c>
      <c r="B8248" s="457" t="s">
        <v>15528</v>
      </c>
      <c r="C8248" s="231" t="s">
        <v>6641</v>
      </c>
      <c r="F8248" s="232">
        <v>221.79</v>
      </c>
    </row>
    <row r="8249" spans="1:6" ht="15" x14ac:dyDescent="0.2">
      <c r="A8249" s="231">
        <v>105662</v>
      </c>
      <c r="B8249" s="457" t="s">
        <v>15529</v>
      </c>
      <c r="C8249" s="231" t="s">
        <v>6641</v>
      </c>
      <c r="F8249" s="232">
        <v>243.85</v>
      </c>
    </row>
    <row r="8250" spans="1:6" ht="15" x14ac:dyDescent="0.2">
      <c r="A8250" s="231">
        <v>105665</v>
      </c>
      <c r="B8250" s="457" t="s">
        <v>15530</v>
      </c>
      <c r="C8250" s="231" t="s">
        <v>6641</v>
      </c>
      <c r="F8250" s="232">
        <v>232.73</v>
      </c>
    </row>
    <row r="8251" spans="1:6" ht="15" x14ac:dyDescent="0.2">
      <c r="A8251" s="231">
        <v>105671</v>
      </c>
      <c r="B8251" s="457" t="s">
        <v>15531</v>
      </c>
      <c r="C8251" s="231" t="s">
        <v>6641</v>
      </c>
      <c r="F8251" s="232">
        <v>227.14</v>
      </c>
    </row>
    <row r="8252" spans="1:6" ht="15" x14ac:dyDescent="0.2">
      <c r="A8252" s="231">
        <v>105644</v>
      </c>
      <c r="B8252" s="457" t="s">
        <v>15532</v>
      </c>
      <c r="C8252" s="231" t="s">
        <v>6641</v>
      </c>
      <c r="F8252" s="232">
        <v>257.60000000000002</v>
      </c>
    </row>
    <row r="8253" spans="1:6" ht="15" x14ac:dyDescent="0.2">
      <c r="A8253" s="231">
        <v>105650</v>
      </c>
      <c r="B8253" s="457" t="s">
        <v>15533</v>
      </c>
      <c r="C8253" s="231" t="s">
        <v>6641</v>
      </c>
      <c r="F8253" s="232">
        <v>252.44</v>
      </c>
    </row>
    <row r="8254" spans="1:6" ht="15" x14ac:dyDescent="0.2">
      <c r="A8254" s="231">
        <v>105656</v>
      </c>
      <c r="B8254" s="457" t="s">
        <v>15534</v>
      </c>
      <c r="C8254" s="231" t="s">
        <v>6641</v>
      </c>
      <c r="F8254" s="232">
        <v>249.83</v>
      </c>
    </row>
    <row r="8255" spans="1:6" ht="15" x14ac:dyDescent="0.2">
      <c r="A8255" s="231">
        <v>105577</v>
      </c>
      <c r="B8255" s="457" t="s">
        <v>15535</v>
      </c>
      <c r="C8255" s="231" t="s">
        <v>6641</v>
      </c>
      <c r="F8255" s="232">
        <v>120.3</v>
      </c>
    </row>
    <row r="8256" spans="1:6" ht="15" x14ac:dyDescent="0.2">
      <c r="A8256" s="231">
        <v>105578</v>
      </c>
      <c r="B8256" s="457" t="s">
        <v>15536</v>
      </c>
      <c r="C8256" s="231" t="s">
        <v>6641</v>
      </c>
      <c r="F8256" s="232">
        <v>109.19</v>
      </c>
    </row>
    <row r="8257" spans="1:6" ht="15" x14ac:dyDescent="0.2">
      <c r="A8257" s="231">
        <v>105712</v>
      </c>
      <c r="B8257" s="457" t="s">
        <v>15537</v>
      </c>
      <c r="C8257" s="231" t="s">
        <v>6641</v>
      </c>
      <c r="F8257" s="232">
        <v>103.59</v>
      </c>
    </row>
    <row r="8258" spans="1:6" ht="15" x14ac:dyDescent="0.2">
      <c r="A8258" s="231">
        <v>105637</v>
      </c>
      <c r="B8258" s="457" t="s">
        <v>15538</v>
      </c>
      <c r="C8258" s="231" t="s">
        <v>6641</v>
      </c>
      <c r="F8258" s="232">
        <v>145.46</v>
      </c>
    </row>
    <row r="8259" spans="1:6" ht="15" x14ac:dyDescent="0.2">
      <c r="A8259" s="231">
        <v>105707</v>
      </c>
      <c r="B8259" s="457" t="s">
        <v>15539</v>
      </c>
      <c r="C8259" s="231" t="s">
        <v>6641</v>
      </c>
      <c r="F8259" s="232">
        <v>140.30000000000001</v>
      </c>
    </row>
    <row r="8260" spans="1:6" ht="15" x14ac:dyDescent="0.2">
      <c r="A8260" s="231">
        <v>105709</v>
      </c>
      <c r="B8260" s="457" t="s">
        <v>15540</v>
      </c>
      <c r="C8260" s="231" t="s">
        <v>6641</v>
      </c>
      <c r="F8260" s="232">
        <v>137.69</v>
      </c>
    </row>
    <row r="8261" spans="1:6" ht="15" x14ac:dyDescent="0.2">
      <c r="A8261" s="231">
        <v>105693</v>
      </c>
      <c r="B8261" s="457" t="s">
        <v>15541</v>
      </c>
      <c r="C8261" s="231" t="s">
        <v>6641</v>
      </c>
      <c r="F8261" s="232">
        <v>172.79</v>
      </c>
    </row>
    <row r="8262" spans="1:6" ht="15" x14ac:dyDescent="0.2">
      <c r="A8262" s="231">
        <v>105696</v>
      </c>
      <c r="B8262" s="457" t="s">
        <v>15542</v>
      </c>
      <c r="C8262" s="231" t="s">
        <v>6641</v>
      </c>
      <c r="F8262" s="232">
        <v>161.66999999999999</v>
      </c>
    </row>
    <row r="8263" spans="1:6" ht="15" x14ac:dyDescent="0.2">
      <c r="A8263" s="231">
        <v>105702</v>
      </c>
      <c r="B8263" s="457" t="s">
        <v>15543</v>
      </c>
      <c r="C8263" s="231" t="s">
        <v>6641</v>
      </c>
      <c r="F8263" s="232">
        <v>156.08000000000001</v>
      </c>
    </row>
    <row r="8264" spans="1:6" ht="15" x14ac:dyDescent="0.2">
      <c r="A8264" s="231">
        <v>105675</v>
      </c>
      <c r="B8264" s="457" t="s">
        <v>15544</v>
      </c>
      <c r="C8264" s="231" t="s">
        <v>6641</v>
      </c>
      <c r="F8264" s="232">
        <v>184.04</v>
      </c>
    </row>
    <row r="8265" spans="1:6" ht="15" x14ac:dyDescent="0.2">
      <c r="A8265" s="231">
        <v>105681</v>
      </c>
      <c r="B8265" s="457" t="s">
        <v>15545</v>
      </c>
      <c r="C8265" s="231" t="s">
        <v>6641</v>
      </c>
      <c r="F8265" s="232">
        <v>178.88</v>
      </c>
    </row>
    <row r="8266" spans="1:6" ht="15" x14ac:dyDescent="0.2">
      <c r="A8266" s="231">
        <v>105687</v>
      </c>
      <c r="B8266" s="457" t="s">
        <v>15546</v>
      </c>
      <c r="C8266" s="231" t="s">
        <v>6641</v>
      </c>
      <c r="F8266" s="232">
        <v>176.27</v>
      </c>
    </row>
    <row r="8267" spans="1:6" ht="15" x14ac:dyDescent="0.2">
      <c r="A8267" s="231">
        <v>105694</v>
      </c>
      <c r="B8267" s="457" t="s">
        <v>15547</v>
      </c>
      <c r="C8267" s="231" t="s">
        <v>6641</v>
      </c>
      <c r="F8267" s="232">
        <v>203.02</v>
      </c>
    </row>
    <row r="8268" spans="1:6" ht="15" x14ac:dyDescent="0.2">
      <c r="A8268" s="231">
        <v>105697</v>
      </c>
      <c r="B8268" s="457" t="s">
        <v>15548</v>
      </c>
      <c r="C8268" s="231" t="s">
        <v>6641</v>
      </c>
      <c r="F8268" s="232">
        <v>191.9</v>
      </c>
    </row>
    <row r="8269" spans="1:6" ht="15" x14ac:dyDescent="0.2">
      <c r="A8269" s="231">
        <v>105703</v>
      </c>
      <c r="B8269" s="457" t="s">
        <v>15549</v>
      </c>
      <c r="C8269" s="231" t="s">
        <v>6641</v>
      </c>
      <c r="F8269" s="232">
        <v>186.31</v>
      </c>
    </row>
    <row r="8270" spans="1:6" ht="15" x14ac:dyDescent="0.2">
      <c r="A8270" s="231">
        <v>105676</v>
      </c>
      <c r="B8270" s="457" t="s">
        <v>15550</v>
      </c>
      <c r="C8270" s="231" t="s">
        <v>6641</v>
      </c>
      <c r="F8270" s="232">
        <v>212.43</v>
      </c>
    </row>
    <row r="8271" spans="1:6" ht="15" x14ac:dyDescent="0.2">
      <c r="A8271" s="231">
        <v>105682</v>
      </c>
      <c r="B8271" s="457" t="s">
        <v>15551</v>
      </c>
      <c r="C8271" s="231" t="s">
        <v>6641</v>
      </c>
      <c r="F8271" s="232">
        <v>207.27</v>
      </c>
    </row>
    <row r="8272" spans="1:6" ht="15" x14ac:dyDescent="0.2">
      <c r="A8272" s="231">
        <v>105688</v>
      </c>
      <c r="B8272" s="457" t="s">
        <v>15552</v>
      </c>
      <c r="C8272" s="231" t="s">
        <v>6641</v>
      </c>
      <c r="F8272" s="232">
        <v>204.66</v>
      </c>
    </row>
    <row r="8273" spans="1:6" ht="15" x14ac:dyDescent="0.2">
      <c r="A8273" s="231">
        <v>105695</v>
      </c>
      <c r="B8273" s="457" t="s">
        <v>15553</v>
      </c>
      <c r="C8273" s="231" t="s">
        <v>6641</v>
      </c>
      <c r="F8273" s="232">
        <v>232.83</v>
      </c>
    </row>
    <row r="8274" spans="1:6" ht="15" x14ac:dyDescent="0.2">
      <c r="A8274" s="231">
        <v>105698</v>
      </c>
      <c r="B8274" s="457" t="s">
        <v>15554</v>
      </c>
      <c r="C8274" s="231" t="s">
        <v>6641</v>
      </c>
      <c r="F8274" s="232">
        <v>221.71</v>
      </c>
    </row>
    <row r="8275" spans="1:6" ht="15" x14ac:dyDescent="0.2">
      <c r="A8275" s="231">
        <v>105704</v>
      </c>
      <c r="B8275" s="457" t="s">
        <v>15555</v>
      </c>
      <c r="C8275" s="231" t="s">
        <v>6641</v>
      </c>
      <c r="F8275" s="232">
        <v>216.12</v>
      </c>
    </row>
    <row r="8276" spans="1:6" ht="15" x14ac:dyDescent="0.2">
      <c r="A8276" s="231">
        <v>105677</v>
      </c>
      <c r="B8276" s="457" t="s">
        <v>15556</v>
      </c>
      <c r="C8276" s="231" t="s">
        <v>6641</v>
      </c>
      <c r="F8276" s="232">
        <v>240.83</v>
      </c>
    </row>
    <row r="8277" spans="1:6" ht="15" x14ac:dyDescent="0.2">
      <c r="A8277" s="231">
        <v>105683</v>
      </c>
      <c r="B8277" s="457" t="s">
        <v>15557</v>
      </c>
      <c r="C8277" s="231" t="s">
        <v>6641</v>
      </c>
      <c r="F8277" s="232">
        <v>235.67</v>
      </c>
    </row>
    <row r="8278" spans="1:6" ht="15" x14ac:dyDescent="0.2">
      <c r="A8278" s="231">
        <v>105689</v>
      </c>
      <c r="B8278" s="457" t="s">
        <v>15558</v>
      </c>
      <c r="C8278" s="231" t="s">
        <v>6641</v>
      </c>
      <c r="F8278" s="232">
        <v>233.06</v>
      </c>
    </row>
    <row r="8279" spans="1:6" ht="15" x14ac:dyDescent="0.2">
      <c r="A8279" s="231">
        <v>105579</v>
      </c>
      <c r="B8279" s="457" t="s">
        <v>15559</v>
      </c>
      <c r="C8279" s="231" t="s">
        <v>6641</v>
      </c>
      <c r="F8279" s="232">
        <v>108.32</v>
      </c>
    </row>
    <row r="8280" spans="1:6" ht="15" x14ac:dyDescent="0.2">
      <c r="A8280" s="231">
        <v>105580</v>
      </c>
      <c r="B8280" s="457" t="s">
        <v>15560</v>
      </c>
      <c r="C8280" s="231" t="s">
        <v>6641</v>
      </c>
      <c r="F8280" s="232">
        <v>97.21</v>
      </c>
    </row>
    <row r="8281" spans="1:6" ht="15" x14ac:dyDescent="0.2">
      <c r="A8281" s="231">
        <v>105582</v>
      </c>
      <c r="B8281" s="457" t="s">
        <v>15561</v>
      </c>
      <c r="C8281" s="231" t="s">
        <v>6641</v>
      </c>
      <c r="F8281" s="232">
        <v>91.61</v>
      </c>
    </row>
    <row r="8282" spans="1:6" ht="15" x14ac:dyDescent="0.2">
      <c r="A8282" s="231">
        <v>105638</v>
      </c>
      <c r="B8282" s="457" t="s">
        <v>15562</v>
      </c>
      <c r="C8282" s="231" t="s">
        <v>6641</v>
      </c>
      <c r="F8282" s="232">
        <v>127.25</v>
      </c>
    </row>
    <row r="8283" spans="1:6" ht="15" x14ac:dyDescent="0.2">
      <c r="A8283" s="231">
        <v>105715</v>
      </c>
      <c r="B8283" s="457" t="s">
        <v>15563</v>
      </c>
      <c r="C8283" s="231" t="s">
        <v>6641</v>
      </c>
      <c r="F8283" s="232">
        <v>122.09</v>
      </c>
    </row>
    <row r="8284" spans="1:6" ht="15" x14ac:dyDescent="0.2">
      <c r="A8284" s="231">
        <v>105717</v>
      </c>
      <c r="B8284" s="457" t="s">
        <v>15564</v>
      </c>
      <c r="C8284" s="231" t="s">
        <v>6641</v>
      </c>
      <c r="F8284" s="232">
        <v>119.48</v>
      </c>
    </row>
    <row r="8285" spans="1:6" ht="15" x14ac:dyDescent="0.2">
      <c r="A8285" s="231">
        <v>105626</v>
      </c>
      <c r="B8285" s="457" t="s">
        <v>15565</v>
      </c>
      <c r="C8285" s="231" t="s">
        <v>6641</v>
      </c>
      <c r="F8285" s="232">
        <v>127.57</v>
      </c>
    </row>
    <row r="8286" spans="1:6" ht="15" x14ac:dyDescent="0.2">
      <c r="A8286" s="231">
        <v>105629</v>
      </c>
      <c r="B8286" s="457" t="s">
        <v>15566</v>
      </c>
      <c r="C8286" s="231" t="s">
        <v>6641</v>
      </c>
      <c r="F8286" s="232">
        <v>118.63</v>
      </c>
    </row>
    <row r="8287" spans="1:6" ht="15" x14ac:dyDescent="0.2">
      <c r="A8287" s="231">
        <v>105635</v>
      </c>
      <c r="B8287" s="457" t="s">
        <v>15567</v>
      </c>
      <c r="C8287" s="231" t="s">
        <v>6641</v>
      </c>
      <c r="F8287" s="232">
        <v>117.38</v>
      </c>
    </row>
    <row r="8288" spans="1:6" ht="15" x14ac:dyDescent="0.2">
      <c r="A8288" s="231">
        <v>105605</v>
      </c>
      <c r="B8288" s="457" t="s">
        <v>15568</v>
      </c>
      <c r="C8288" s="231" t="s">
        <v>6641</v>
      </c>
      <c r="F8288" s="232">
        <v>116.59</v>
      </c>
    </row>
    <row r="8289" spans="1:6" ht="15" x14ac:dyDescent="0.2">
      <c r="A8289" s="231">
        <v>105613</v>
      </c>
      <c r="B8289" s="457" t="s">
        <v>15569</v>
      </c>
      <c r="C8289" s="231" t="s">
        <v>6641</v>
      </c>
      <c r="F8289" s="232">
        <v>113.27</v>
      </c>
    </row>
    <row r="8290" spans="1:6" ht="15" x14ac:dyDescent="0.2">
      <c r="A8290" s="231">
        <v>105621</v>
      </c>
      <c r="B8290" s="457" t="s">
        <v>15570</v>
      </c>
      <c r="C8290" s="231" t="s">
        <v>6641</v>
      </c>
      <c r="F8290" s="232">
        <v>110.87</v>
      </c>
    </row>
    <row r="8291" spans="1:6" ht="15" x14ac:dyDescent="0.2">
      <c r="A8291" s="231">
        <v>105627</v>
      </c>
      <c r="B8291" s="457" t="s">
        <v>15571</v>
      </c>
      <c r="C8291" s="231" t="s">
        <v>6641</v>
      </c>
      <c r="F8291" s="232">
        <v>158.58000000000001</v>
      </c>
    </row>
    <row r="8292" spans="1:6" ht="15" x14ac:dyDescent="0.2">
      <c r="A8292" s="231">
        <v>105630</v>
      </c>
      <c r="B8292" s="457" t="s">
        <v>15572</v>
      </c>
      <c r="C8292" s="231" t="s">
        <v>6641</v>
      </c>
      <c r="F8292" s="232">
        <v>149.63999999999999</v>
      </c>
    </row>
    <row r="8293" spans="1:6" ht="15" x14ac:dyDescent="0.2">
      <c r="A8293" s="231">
        <v>105636</v>
      </c>
      <c r="B8293" s="457" t="s">
        <v>15573</v>
      </c>
      <c r="C8293" s="231" t="s">
        <v>6641</v>
      </c>
      <c r="F8293" s="232">
        <v>148.38999999999999</v>
      </c>
    </row>
    <row r="8294" spans="1:6" ht="15" x14ac:dyDescent="0.2">
      <c r="A8294" s="231">
        <v>105606</v>
      </c>
      <c r="B8294" s="457" t="s">
        <v>15574</v>
      </c>
      <c r="C8294" s="231" t="s">
        <v>6641</v>
      </c>
      <c r="F8294" s="232">
        <v>146.81</v>
      </c>
    </row>
    <row r="8295" spans="1:6" ht="15" x14ac:dyDescent="0.2">
      <c r="A8295" s="231">
        <v>105614</v>
      </c>
      <c r="B8295" s="457" t="s">
        <v>15575</v>
      </c>
      <c r="C8295" s="231" t="s">
        <v>6641</v>
      </c>
      <c r="F8295" s="232">
        <v>143.49</v>
      </c>
    </row>
    <row r="8296" spans="1:6" ht="15" x14ac:dyDescent="0.2">
      <c r="A8296" s="231">
        <v>105622</v>
      </c>
      <c r="B8296" s="457" t="s">
        <v>15576</v>
      </c>
      <c r="C8296" s="231" t="s">
        <v>6641</v>
      </c>
      <c r="F8296" s="232">
        <v>141.09</v>
      </c>
    </row>
    <row r="8297" spans="1:6" ht="15" x14ac:dyDescent="0.2">
      <c r="A8297" s="231">
        <v>105572</v>
      </c>
      <c r="B8297" s="457" t="s">
        <v>15577</v>
      </c>
      <c r="C8297" s="231" t="s">
        <v>6641</v>
      </c>
      <c r="F8297" s="232">
        <v>63.86</v>
      </c>
    </row>
    <row r="8298" spans="1:6" ht="15" x14ac:dyDescent="0.2">
      <c r="A8298" s="231">
        <v>105574</v>
      </c>
      <c r="B8298" s="457" t="s">
        <v>15578</v>
      </c>
      <c r="C8298" s="231" t="s">
        <v>6641</v>
      </c>
      <c r="F8298" s="232">
        <v>54.92</v>
      </c>
    </row>
    <row r="8299" spans="1:6" ht="15" x14ac:dyDescent="0.2">
      <c r="A8299" s="231">
        <v>105576</v>
      </c>
      <c r="B8299" s="457" t="s">
        <v>15579</v>
      </c>
      <c r="C8299" s="231" t="s">
        <v>6641</v>
      </c>
      <c r="F8299" s="232">
        <v>53.67</v>
      </c>
    </row>
    <row r="8300" spans="1:6" ht="15" x14ac:dyDescent="0.2">
      <c r="A8300" s="231">
        <v>105603</v>
      </c>
      <c r="B8300" s="457" t="s">
        <v>15580</v>
      </c>
      <c r="C8300" s="231" t="s">
        <v>6641</v>
      </c>
      <c r="F8300" s="232">
        <v>56.15</v>
      </c>
    </row>
    <row r="8301" spans="1:6" ht="15" x14ac:dyDescent="0.2">
      <c r="A8301" s="231">
        <v>105611</v>
      </c>
      <c r="B8301" s="457" t="s">
        <v>15581</v>
      </c>
      <c r="C8301" s="231" t="s">
        <v>6641</v>
      </c>
      <c r="F8301" s="232">
        <v>52.83</v>
      </c>
    </row>
    <row r="8302" spans="1:6" ht="15" x14ac:dyDescent="0.2">
      <c r="A8302" s="231">
        <v>105619</v>
      </c>
      <c r="B8302" s="457" t="s">
        <v>15582</v>
      </c>
      <c r="C8302" s="231" t="s">
        <v>6641</v>
      </c>
      <c r="F8302" s="232">
        <v>50.43</v>
      </c>
    </row>
    <row r="8303" spans="1:6" ht="15" x14ac:dyDescent="0.2">
      <c r="A8303" s="231">
        <v>105573</v>
      </c>
      <c r="B8303" s="457" t="s">
        <v>15583</v>
      </c>
      <c r="C8303" s="231" t="s">
        <v>6641</v>
      </c>
      <c r="F8303" s="232">
        <v>96.15</v>
      </c>
    </row>
    <row r="8304" spans="1:6" ht="15" x14ac:dyDescent="0.2">
      <c r="A8304" s="231">
        <v>105628</v>
      </c>
      <c r="B8304" s="457" t="s">
        <v>15584</v>
      </c>
      <c r="C8304" s="231" t="s">
        <v>6641</v>
      </c>
      <c r="F8304" s="232">
        <v>87.21</v>
      </c>
    </row>
    <row r="8305" spans="1:6" ht="15" x14ac:dyDescent="0.2">
      <c r="A8305" s="231">
        <v>105634</v>
      </c>
      <c r="B8305" s="457" t="s">
        <v>15585</v>
      </c>
      <c r="C8305" s="231" t="s">
        <v>6641</v>
      </c>
      <c r="F8305" s="232">
        <v>85.96</v>
      </c>
    </row>
    <row r="8306" spans="1:6" ht="15" x14ac:dyDescent="0.2">
      <c r="A8306" s="231">
        <v>105604</v>
      </c>
      <c r="B8306" s="457" t="s">
        <v>15586</v>
      </c>
      <c r="C8306" s="231" t="s">
        <v>6641</v>
      </c>
      <c r="F8306" s="232">
        <v>86.37</v>
      </c>
    </row>
    <row r="8307" spans="1:6" ht="15" x14ac:dyDescent="0.2">
      <c r="A8307" s="231">
        <v>105612</v>
      </c>
      <c r="B8307" s="457" t="s">
        <v>15587</v>
      </c>
      <c r="C8307" s="231" t="s">
        <v>6641</v>
      </c>
      <c r="F8307" s="232">
        <v>83.05</v>
      </c>
    </row>
    <row r="8308" spans="1:6" ht="15" x14ac:dyDescent="0.2">
      <c r="A8308" s="231">
        <v>105620</v>
      </c>
      <c r="B8308" s="457" t="s">
        <v>15588</v>
      </c>
      <c r="C8308" s="231" t="s">
        <v>6641</v>
      </c>
      <c r="F8308" s="232">
        <v>80.650000000000006</v>
      </c>
    </row>
    <row r="8309" spans="1:6" ht="15" x14ac:dyDescent="0.2">
      <c r="A8309" s="231">
        <v>105586</v>
      </c>
      <c r="B8309" s="457" t="s">
        <v>15589</v>
      </c>
      <c r="C8309" s="231" t="s">
        <v>6641</v>
      </c>
      <c r="F8309" s="232">
        <v>133.08000000000001</v>
      </c>
    </row>
    <row r="8310" spans="1:6" ht="15" x14ac:dyDescent="0.2">
      <c r="A8310" s="231">
        <v>105587</v>
      </c>
      <c r="B8310" s="457" t="s">
        <v>15590</v>
      </c>
      <c r="C8310" s="231" t="s">
        <v>6641</v>
      </c>
      <c r="F8310" s="232">
        <v>117.7</v>
      </c>
    </row>
    <row r="8311" spans="1:6" ht="15" x14ac:dyDescent="0.2">
      <c r="A8311" s="231">
        <v>105589</v>
      </c>
      <c r="B8311" s="457" t="s">
        <v>15591</v>
      </c>
      <c r="C8311" s="231" t="s">
        <v>6641</v>
      </c>
      <c r="F8311" s="232">
        <v>116.28</v>
      </c>
    </row>
    <row r="8312" spans="1:6" ht="15" x14ac:dyDescent="0.2">
      <c r="A8312" s="231">
        <v>105584</v>
      </c>
      <c r="B8312" s="457" t="s">
        <v>15592</v>
      </c>
      <c r="C8312" s="231" t="s">
        <v>6641</v>
      </c>
      <c r="F8312" s="232">
        <v>154.83000000000001</v>
      </c>
    </row>
    <row r="8313" spans="1:6" ht="15" x14ac:dyDescent="0.2">
      <c r="A8313" s="231">
        <v>105720</v>
      </c>
      <c r="B8313" s="457" t="s">
        <v>15593</v>
      </c>
      <c r="C8313" s="231" t="s">
        <v>6641</v>
      </c>
      <c r="F8313" s="232">
        <v>146.57</v>
      </c>
    </row>
    <row r="8314" spans="1:6" ht="15" x14ac:dyDescent="0.2">
      <c r="A8314" s="231">
        <v>105722</v>
      </c>
      <c r="B8314" s="457" t="s">
        <v>15594</v>
      </c>
      <c r="C8314" s="231" t="s">
        <v>6641</v>
      </c>
      <c r="F8314" s="232">
        <v>147.07</v>
      </c>
    </row>
    <row r="8315" spans="1:6" ht="15" x14ac:dyDescent="0.2">
      <c r="A8315" s="231">
        <v>105593</v>
      </c>
      <c r="B8315" s="457" t="s">
        <v>15595</v>
      </c>
      <c r="C8315" s="231" t="s">
        <v>6641</v>
      </c>
      <c r="F8315" s="232">
        <v>121.1</v>
      </c>
    </row>
    <row r="8316" spans="1:6" ht="15" x14ac:dyDescent="0.2">
      <c r="A8316" s="231">
        <v>105594</v>
      </c>
      <c r="B8316" s="457" t="s">
        <v>15596</v>
      </c>
      <c r="C8316" s="231" t="s">
        <v>6641</v>
      </c>
      <c r="F8316" s="232">
        <v>105.72</v>
      </c>
    </row>
    <row r="8317" spans="1:6" ht="15" x14ac:dyDescent="0.2">
      <c r="A8317" s="231">
        <v>105596</v>
      </c>
      <c r="B8317" s="457" t="s">
        <v>15597</v>
      </c>
      <c r="C8317" s="231" t="s">
        <v>6641</v>
      </c>
      <c r="F8317" s="232">
        <v>104.3</v>
      </c>
    </row>
    <row r="8318" spans="1:6" ht="15" x14ac:dyDescent="0.2">
      <c r="A8318" s="231">
        <v>105591</v>
      </c>
      <c r="B8318" s="457" t="s">
        <v>15598</v>
      </c>
      <c r="C8318" s="231" t="s">
        <v>6641</v>
      </c>
      <c r="F8318" s="232">
        <v>136.62</v>
      </c>
    </row>
    <row r="8319" spans="1:6" ht="15" x14ac:dyDescent="0.2">
      <c r="A8319" s="231">
        <v>105724</v>
      </c>
      <c r="B8319" s="457" t="s">
        <v>15599</v>
      </c>
      <c r="C8319" s="231" t="s">
        <v>6641</v>
      </c>
      <c r="F8319" s="232">
        <v>128.36000000000001</v>
      </c>
    </row>
    <row r="8320" spans="1:6" ht="15" x14ac:dyDescent="0.2">
      <c r="A8320" s="231">
        <v>105726</v>
      </c>
      <c r="B8320" s="457" t="s">
        <v>15600</v>
      </c>
      <c r="C8320" s="231" t="s">
        <v>6641</v>
      </c>
      <c r="F8320" s="232">
        <v>128.86000000000001</v>
      </c>
    </row>
    <row r="8321" spans="1:6" ht="15" x14ac:dyDescent="0.2">
      <c r="A8321" s="231">
        <v>105567</v>
      </c>
      <c r="B8321" s="457" t="s">
        <v>15601</v>
      </c>
      <c r="C8321" s="231" t="s">
        <v>6641</v>
      </c>
      <c r="F8321" s="232">
        <v>16.39</v>
      </c>
    </row>
    <row r="8322" spans="1:6" ht="15" x14ac:dyDescent="0.2">
      <c r="A8322" s="231">
        <v>105568</v>
      </c>
      <c r="B8322" s="457" t="s">
        <v>15602</v>
      </c>
      <c r="C8322" s="231" t="s">
        <v>6641</v>
      </c>
      <c r="F8322" s="232">
        <v>13.07</v>
      </c>
    </row>
    <row r="8323" spans="1:6" ht="15" x14ac:dyDescent="0.2">
      <c r="A8323" s="231">
        <v>105570</v>
      </c>
      <c r="B8323" s="457" t="s">
        <v>15603</v>
      </c>
      <c r="C8323" s="231" t="s">
        <v>6641</v>
      </c>
      <c r="F8323" s="232">
        <v>10.8</v>
      </c>
    </row>
    <row r="8324" spans="1:6" ht="15" x14ac:dyDescent="0.2">
      <c r="A8324" s="231">
        <v>100575</v>
      </c>
      <c r="B8324" s="457" t="s">
        <v>15604</v>
      </c>
      <c r="C8324" s="231" t="s">
        <v>6637</v>
      </c>
      <c r="F8324" s="232">
        <v>0.64</v>
      </c>
    </row>
    <row r="8325" spans="1:6" ht="15" x14ac:dyDescent="0.2">
      <c r="A8325" s="231">
        <v>100577</v>
      </c>
      <c r="B8325" s="457" t="s">
        <v>15605</v>
      </c>
      <c r="C8325" s="231" t="s">
        <v>6637</v>
      </c>
      <c r="F8325" s="232">
        <v>1.58</v>
      </c>
    </row>
    <row r="8326" spans="1:6" ht="15" x14ac:dyDescent="0.2">
      <c r="A8326" s="231">
        <v>105598</v>
      </c>
      <c r="B8326" s="457" t="s">
        <v>15606</v>
      </c>
      <c r="C8326" s="231" t="s">
        <v>6637</v>
      </c>
      <c r="F8326" s="232">
        <v>2.12</v>
      </c>
    </row>
    <row r="8327" spans="1:6" ht="15" x14ac:dyDescent="0.2">
      <c r="A8327" s="231">
        <v>100576</v>
      </c>
      <c r="B8327" s="457" t="s">
        <v>15607</v>
      </c>
      <c r="C8327" s="231" t="s">
        <v>6637</v>
      </c>
      <c r="F8327" s="232">
        <v>3.14</v>
      </c>
    </row>
    <row r="8328" spans="1:6" ht="15" x14ac:dyDescent="0.2">
      <c r="A8328" s="231">
        <v>105597</v>
      </c>
      <c r="B8328" s="457" t="s">
        <v>15608</v>
      </c>
      <c r="C8328" s="231" t="s">
        <v>6637</v>
      </c>
      <c r="F8328" s="232">
        <v>4.29</v>
      </c>
    </row>
    <row r="8329" spans="1:6" ht="15" x14ac:dyDescent="0.2">
      <c r="A8329" s="231">
        <v>102730</v>
      </c>
      <c r="B8329" s="457" t="s">
        <v>15609</v>
      </c>
      <c r="C8329" s="231" t="s">
        <v>6650</v>
      </c>
      <c r="F8329" s="232">
        <v>10.7</v>
      </c>
    </row>
    <row r="8330" spans="1:6" ht="15" x14ac:dyDescent="0.2">
      <c r="A8330" s="231">
        <v>102731</v>
      </c>
      <c r="B8330" s="457" t="s">
        <v>15610</v>
      </c>
      <c r="C8330" s="231" t="s">
        <v>6650</v>
      </c>
      <c r="F8330" s="232">
        <v>8.8699999999999992</v>
      </c>
    </row>
    <row r="8331" spans="1:6" ht="15" x14ac:dyDescent="0.2">
      <c r="A8331" s="231">
        <v>102732</v>
      </c>
      <c r="B8331" s="457" t="s">
        <v>15611</v>
      </c>
      <c r="C8331" s="231" t="s">
        <v>6650</v>
      </c>
      <c r="F8331" s="232">
        <v>8.1199999999999992</v>
      </c>
    </row>
    <row r="8332" spans="1:6" ht="15" x14ac:dyDescent="0.2">
      <c r="A8332" s="231">
        <v>102733</v>
      </c>
      <c r="B8332" s="457" t="s">
        <v>15612</v>
      </c>
      <c r="C8332" s="231" t="s">
        <v>6650</v>
      </c>
      <c r="F8332" s="232">
        <v>8.74</v>
      </c>
    </row>
    <row r="8333" spans="1:6" ht="15" x14ac:dyDescent="0.2">
      <c r="A8333" s="231">
        <v>102728</v>
      </c>
      <c r="B8333" s="457" t="s">
        <v>15613</v>
      </c>
      <c r="C8333" s="231" t="s">
        <v>6650</v>
      </c>
      <c r="F8333" s="232">
        <v>13.86</v>
      </c>
    </row>
    <row r="8334" spans="1:6" ht="15" x14ac:dyDescent="0.2">
      <c r="A8334" s="231">
        <v>102729</v>
      </c>
      <c r="B8334" s="457" t="s">
        <v>15614</v>
      </c>
      <c r="C8334" s="231" t="s">
        <v>6650</v>
      </c>
      <c r="F8334" s="232">
        <v>12.35</v>
      </c>
    </row>
    <row r="8335" spans="1:6" ht="15" x14ac:dyDescent="0.2">
      <c r="A8335" s="231">
        <v>102734</v>
      </c>
      <c r="B8335" s="457" t="s">
        <v>15615</v>
      </c>
      <c r="C8335" s="231" t="s">
        <v>6650</v>
      </c>
      <c r="F8335" s="232">
        <v>12.64</v>
      </c>
    </row>
    <row r="8336" spans="1:6" ht="15" x14ac:dyDescent="0.2">
      <c r="A8336" s="231">
        <v>102735</v>
      </c>
      <c r="B8336" s="457" t="s">
        <v>15616</v>
      </c>
      <c r="C8336" s="231" t="s">
        <v>6650</v>
      </c>
      <c r="F8336" s="232">
        <v>11.31</v>
      </c>
    </row>
    <row r="8337" spans="1:6" ht="15" x14ac:dyDescent="0.2">
      <c r="A8337" s="231">
        <v>102765</v>
      </c>
      <c r="B8337" s="457" t="s">
        <v>15617</v>
      </c>
      <c r="C8337" s="231" t="s">
        <v>6635</v>
      </c>
      <c r="F8337" s="232">
        <v>15739.7</v>
      </c>
    </row>
    <row r="8338" spans="1:6" ht="15" x14ac:dyDescent="0.2">
      <c r="A8338" s="231">
        <v>102795</v>
      </c>
      <c r="B8338" s="457" t="s">
        <v>15618</v>
      </c>
      <c r="C8338" s="231" t="s">
        <v>6635</v>
      </c>
      <c r="F8338" s="232">
        <v>32885.99</v>
      </c>
    </row>
    <row r="8339" spans="1:6" ht="15" x14ac:dyDescent="0.2">
      <c r="A8339" s="231">
        <v>102766</v>
      </c>
      <c r="B8339" s="457" t="s">
        <v>15619</v>
      </c>
      <c r="C8339" s="231" t="s">
        <v>6635</v>
      </c>
      <c r="F8339" s="232">
        <v>23535.09</v>
      </c>
    </row>
    <row r="8340" spans="1:6" ht="15" x14ac:dyDescent="0.2">
      <c r="A8340" s="231">
        <v>102796</v>
      </c>
      <c r="B8340" s="457" t="s">
        <v>15620</v>
      </c>
      <c r="C8340" s="231" t="s">
        <v>6635</v>
      </c>
      <c r="F8340" s="232">
        <v>52762.11</v>
      </c>
    </row>
    <row r="8341" spans="1:6" ht="15" x14ac:dyDescent="0.2">
      <c r="A8341" s="231">
        <v>102767</v>
      </c>
      <c r="B8341" s="457" t="s">
        <v>15621</v>
      </c>
      <c r="C8341" s="231" t="s">
        <v>6635</v>
      </c>
      <c r="F8341" s="232">
        <v>32737.200000000001</v>
      </c>
    </row>
    <row r="8342" spans="1:6" ht="15" x14ac:dyDescent="0.2">
      <c r="A8342" s="231">
        <v>102797</v>
      </c>
      <c r="B8342" s="457" t="s">
        <v>15622</v>
      </c>
      <c r="C8342" s="231" t="s">
        <v>6635</v>
      </c>
      <c r="F8342" s="232">
        <v>74693.86</v>
      </c>
    </row>
    <row r="8343" spans="1:6" ht="15" x14ac:dyDescent="0.2">
      <c r="A8343" s="231">
        <v>102768</v>
      </c>
      <c r="B8343" s="457" t="s">
        <v>15623</v>
      </c>
      <c r="C8343" s="231" t="s">
        <v>6635</v>
      </c>
      <c r="F8343" s="232">
        <v>45370.64</v>
      </c>
    </row>
    <row r="8344" spans="1:6" ht="15" x14ac:dyDescent="0.2">
      <c r="A8344" s="231">
        <v>102798</v>
      </c>
      <c r="B8344" s="457" t="s">
        <v>15624</v>
      </c>
      <c r="C8344" s="231" t="s">
        <v>6635</v>
      </c>
      <c r="F8344" s="232">
        <v>91257.39</v>
      </c>
    </row>
    <row r="8345" spans="1:6" ht="15" x14ac:dyDescent="0.2">
      <c r="A8345" s="231">
        <v>102744</v>
      </c>
      <c r="B8345" s="457" t="s">
        <v>15625</v>
      </c>
      <c r="C8345" s="231" t="s">
        <v>6635</v>
      </c>
      <c r="F8345" s="232">
        <v>6548.5</v>
      </c>
    </row>
    <row r="8346" spans="1:6" ht="15" x14ac:dyDescent="0.2">
      <c r="A8346" s="231">
        <v>102755</v>
      </c>
      <c r="B8346" s="457" t="s">
        <v>15626</v>
      </c>
      <c r="C8346" s="231" t="s">
        <v>6635</v>
      </c>
      <c r="F8346" s="232">
        <v>10071.200000000001</v>
      </c>
    </row>
    <row r="8347" spans="1:6" ht="15" x14ac:dyDescent="0.2">
      <c r="A8347" s="231">
        <v>102782</v>
      </c>
      <c r="B8347" s="457" t="s">
        <v>15627</v>
      </c>
      <c r="C8347" s="231" t="s">
        <v>6635</v>
      </c>
      <c r="F8347" s="232">
        <v>16057.69</v>
      </c>
    </row>
    <row r="8348" spans="1:6" ht="15" x14ac:dyDescent="0.2">
      <c r="A8348" s="231">
        <v>102745</v>
      </c>
      <c r="B8348" s="457" t="s">
        <v>15628</v>
      </c>
      <c r="C8348" s="231" t="s">
        <v>6635</v>
      </c>
      <c r="F8348" s="232">
        <v>9176.39</v>
      </c>
    </row>
    <row r="8349" spans="1:6" ht="15" x14ac:dyDescent="0.2">
      <c r="A8349" s="231">
        <v>102756</v>
      </c>
      <c r="B8349" s="457" t="s">
        <v>15629</v>
      </c>
      <c r="C8349" s="231" t="s">
        <v>6635</v>
      </c>
      <c r="F8349" s="232">
        <v>14900.64</v>
      </c>
    </row>
    <row r="8350" spans="1:6" ht="15" x14ac:dyDescent="0.2">
      <c r="A8350" s="231">
        <v>102783</v>
      </c>
      <c r="B8350" s="457" t="s">
        <v>15630</v>
      </c>
      <c r="C8350" s="231" t="s">
        <v>6635</v>
      </c>
      <c r="F8350" s="232">
        <v>21279.87</v>
      </c>
    </row>
    <row r="8351" spans="1:6" ht="15" x14ac:dyDescent="0.2">
      <c r="A8351" s="231">
        <v>102746</v>
      </c>
      <c r="B8351" s="457" t="s">
        <v>15631</v>
      </c>
      <c r="C8351" s="231" t="s">
        <v>6635</v>
      </c>
      <c r="F8351" s="232">
        <v>15863</v>
      </c>
    </row>
    <row r="8352" spans="1:6" ht="15" x14ac:dyDescent="0.2">
      <c r="A8352" s="231">
        <v>102757</v>
      </c>
      <c r="B8352" s="457" t="s">
        <v>15632</v>
      </c>
      <c r="C8352" s="231" t="s">
        <v>6635</v>
      </c>
      <c r="F8352" s="232">
        <v>27640.14</v>
      </c>
    </row>
    <row r="8353" spans="1:6" ht="15" x14ac:dyDescent="0.2">
      <c r="A8353" s="231">
        <v>102784</v>
      </c>
      <c r="B8353" s="457" t="s">
        <v>15633</v>
      </c>
      <c r="C8353" s="231" t="s">
        <v>6635</v>
      </c>
      <c r="F8353" s="232">
        <v>32447.7</v>
      </c>
    </row>
    <row r="8354" spans="1:6" ht="15" x14ac:dyDescent="0.2">
      <c r="A8354" s="231">
        <v>102779</v>
      </c>
      <c r="B8354" s="457" t="s">
        <v>15634</v>
      </c>
      <c r="C8354" s="231" t="s">
        <v>6635</v>
      </c>
      <c r="F8354" s="232">
        <v>8530.2199999999993</v>
      </c>
    </row>
    <row r="8355" spans="1:6" ht="15" x14ac:dyDescent="0.2">
      <c r="A8355" s="231">
        <v>102780</v>
      </c>
      <c r="B8355" s="457" t="s">
        <v>15635</v>
      </c>
      <c r="C8355" s="231" t="s">
        <v>6635</v>
      </c>
      <c r="F8355" s="232">
        <v>9818.49</v>
      </c>
    </row>
    <row r="8356" spans="1:6" ht="15" x14ac:dyDescent="0.2">
      <c r="A8356" s="231">
        <v>102743</v>
      </c>
      <c r="B8356" s="457" t="s">
        <v>15636</v>
      </c>
      <c r="C8356" s="231" t="s">
        <v>6635</v>
      </c>
      <c r="F8356" s="232">
        <v>4386.29</v>
      </c>
    </row>
    <row r="8357" spans="1:6" ht="15" x14ac:dyDescent="0.2">
      <c r="A8357" s="231">
        <v>102781</v>
      </c>
      <c r="B8357" s="457" t="s">
        <v>15637</v>
      </c>
      <c r="C8357" s="231" t="s">
        <v>6635</v>
      </c>
      <c r="F8357" s="232">
        <v>14518.44</v>
      </c>
    </row>
    <row r="8358" spans="1:6" ht="15" x14ac:dyDescent="0.2">
      <c r="A8358" s="231">
        <v>102761</v>
      </c>
      <c r="B8358" s="457" t="s">
        <v>15638</v>
      </c>
      <c r="C8358" s="231" t="s">
        <v>6635</v>
      </c>
      <c r="F8358" s="232">
        <v>12601.91</v>
      </c>
    </row>
    <row r="8359" spans="1:6" ht="15" x14ac:dyDescent="0.2">
      <c r="A8359" s="231">
        <v>102791</v>
      </c>
      <c r="B8359" s="457" t="s">
        <v>15639</v>
      </c>
      <c r="C8359" s="231" t="s">
        <v>6635</v>
      </c>
      <c r="F8359" s="232">
        <v>30795.81</v>
      </c>
    </row>
    <row r="8360" spans="1:6" ht="15" x14ac:dyDescent="0.2">
      <c r="A8360" s="231">
        <v>102762</v>
      </c>
      <c r="B8360" s="457" t="s">
        <v>15640</v>
      </c>
      <c r="C8360" s="231" t="s">
        <v>6635</v>
      </c>
      <c r="F8360" s="232">
        <v>19318.689999999999</v>
      </c>
    </row>
    <row r="8361" spans="1:6" ht="15" x14ac:dyDescent="0.2">
      <c r="A8361" s="231">
        <v>102792</v>
      </c>
      <c r="B8361" s="457" t="s">
        <v>15641</v>
      </c>
      <c r="C8361" s="231" t="s">
        <v>6635</v>
      </c>
      <c r="F8361" s="232">
        <v>49867.42</v>
      </c>
    </row>
    <row r="8362" spans="1:6" ht="15" x14ac:dyDescent="0.2">
      <c r="A8362" s="231">
        <v>102763</v>
      </c>
      <c r="B8362" s="457" t="s">
        <v>15642</v>
      </c>
      <c r="C8362" s="231" t="s">
        <v>6635</v>
      </c>
      <c r="F8362" s="232">
        <v>26742.38</v>
      </c>
    </row>
    <row r="8363" spans="1:6" ht="15" x14ac:dyDescent="0.2">
      <c r="A8363" s="231">
        <v>102793</v>
      </c>
      <c r="B8363" s="457" t="s">
        <v>15643</v>
      </c>
      <c r="C8363" s="231" t="s">
        <v>6635</v>
      </c>
      <c r="F8363" s="232">
        <v>66829.27</v>
      </c>
    </row>
    <row r="8364" spans="1:6" ht="15" x14ac:dyDescent="0.2">
      <c r="A8364" s="231">
        <v>102764</v>
      </c>
      <c r="B8364" s="457" t="s">
        <v>15644</v>
      </c>
      <c r="C8364" s="231" t="s">
        <v>6635</v>
      </c>
      <c r="F8364" s="232">
        <v>37418.080000000002</v>
      </c>
    </row>
    <row r="8365" spans="1:6" ht="15" x14ac:dyDescent="0.2">
      <c r="A8365" s="231">
        <v>102794</v>
      </c>
      <c r="B8365" s="457" t="s">
        <v>15645</v>
      </c>
      <c r="C8365" s="231" t="s">
        <v>6635</v>
      </c>
      <c r="F8365" s="232">
        <v>95496.3</v>
      </c>
    </row>
    <row r="8366" spans="1:6" ht="15" x14ac:dyDescent="0.2">
      <c r="A8366" s="231">
        <v>102740</v>
      </c>
      <c r="B8366" s="457" t="s">
        <v>15646</v>
      </c>
      <c r="C8366" s="231" t="s">
        <v>6635</v>
      </c>
      <c r="F8366" s="232">
        <v>5396.39</v>
      </c>
    </row>
    <row r="8367" spans="1:6" ht="15" x14ac:dyDescent="0.2">
      <c r="A8367" s="231">
        <v>102752</v>
      </c>
      <c r="B8367" s="457" t="s">
        <v>15647</v>
      </c>
      <c r="C8367" s="231" t="s">
        <v>6635</v>
      </c>
      <c r="F8367" s="232">
        <v>7218.78</v>
      </c>
    </row>
    <row r="8368" spans="1:6" ht="15" x14ac:dyDescent="0.2">
      <c r="A8368" s="231">
        <v>102776</v>
      </c>
      <c r="B8368" s="457" t="s">
        <v>15648</v>
      </c>
      <c r="C8368" s="231" t="s">
        <v>6635</v>
      </c>
      <c r="F8368" s="232">
        <v>12707.96</v>
      </c>
    </row>
    <row r="8369" spans="1:6" ht="15" x14ac:dyDescent="0.2">
      <c r="A8369" s="231">
        <v>102741</v>
      </c>
      <c r="B8369" s="457" t="s">
        <v>15649</v>
      </c>
      <c r="C8369" s="231" t="s">
        <v>6635</v>
      </c>
      <c r="F8369" s="232">
        <v>7553.35</v>
      </c>
    </row>
    <row r="8370" spans="1:6" ht="15" x14ac:dyDescent="0.2">
      <c r="A8370" s="231">
        <v>102753</v>
      </c>
      <c r="B8370" s="457" t="s">
        <v>15650</v>
      </c>
      <c r="C8370" s="231" t="s">
        <v>6635</v>
      </c>
      <c r="F8370" s="232">
        <v>10647.64</v>
      </c>
    </row>
    <row r="8371" spans="1:6" ht="15" x14ac:dyDescent="0.2">
      <c r="A8371" s="231">
        <v>102777</v>
      </c>
      <c r="B8371" s="457" t="s">
        <v>15651</v>
      </c>
      <c r="C8371" s="231" t="s">
        <v>6635</v>
      </c>
      <c r="F8371" s="232">
        <v>19218.400000000001</v>
      </c>
    </row>
    <row r="8372" spans="1:6" ht="15" x14ac:dyDescent="0.2">
      <c r="A8372" s="231">
        <v>102742</v>
      </c>
      <c r="B8372" s="457" t="s">
        <v>15652</v>
      </c>
      <c r="C8372" s="231" t="s">
        <v>6635</v>
      </c>
      <c r="F8372" s="232">
        <v>13043.92</v>
      </c>
    </row>
    <row r="8373" spans="1:6" ht="15" x14ac:dyDescent="0.2">
      <c r="A8373" s="231">
        <v>102754</v>
      </c>
      <c r="B8373" s="457" t="s">
        <v>15653</v>
      </c>
      <c r="C8373" s="231" t="s">
        <v>6635</v>
      </c>
      <c r="F8373" s="232">
        <v>20184.060000000001</v>
      </c>
    </row>
    <row r="8374" spans="1:6" ht="15" x14ac:dyDescent="0.2">
      <c r="A8374" s="231">
        <v>102778</v>
      </c>
      <c r="B8374" s="457" t="s">
        <v>15654</v>
      </c>
      <c r="C8374" s="231" t="s">
        <v>6635</v>
      </c>
      <c r="F8374" s="232">
        <v>28037.93</v>
      </c>
    </row>
    <row r="8375" spans="1:6" ht="15" x14ac:dyDescent="0.2">
      <c r="A8375" s="231">
        <v>102737</v>
      </c>
      <c r="B8375" s="457" t="s">
        <v>15655</v>
      </c>
      <c r="C8375" s="231" t="s">
        <v>6635</v>
      </c>
      <c r="F8375" s="232">
        <v>1062.47</v>
      </c>
    </row>
    <row r="8376" spans="1:6" ht="15" x14ac:dyDescent="0.2">
      <c r="A8376" s="231">
        <v>102773</v>
      </c>
      <c r="B8376" s="457" t="s">
        <v>15656</v>
      </c>
      <c r="C8376" s="231" t="s">
        <v>6635</v>
      </c>
      <c r="F8376" s="232">
        <v>8530.2199999999993</v>
      </c>
    </row>
    <row r="8377" spans="1:6" ht="15" x14ac:dyDescent="0.2">
      <c r="A8377" s="231">
        <v>102738</v>
      </c>
      <c r="B8377" s="457" t="s">
        <v>15657</v>
      </c>
      <c r="C8377" s="231" t="s">
        <v>6635</v>
      </c>
      <c r="F8377" s="232">
        <v>2164.48</v>
      </c>
    </row>
    <row r="8378" spans="1:6" ht="15" x14ac:dyDescent="0.2">
      <c r="A8378" s="231">
        <v>102750</v>
      </c>
      <c r="B8378" s="457" t="s">
        <v>15658</v>
      </c>
      <c r="C8378" s="231" t="s">
        <v>6635</v>
      </c>
      <c r="F8378" s="232">
        <v>2634.04</v>
      </c>
    </row>
    <row r="8379" spans="1:6" ht="15" x14ac:dyDescent="0.2">
      <c r="A8379" s="231">
        <v>102774</v>
      </c>
      <c r="B8379" s="457" t="s">
        <v>15659</v>
      </c>
      <c r="C8379" s="231" t="s">
        <v>6635</v>
      </c>
      <c r="F8379" s="232">
        <v>8530.2199999999993</v>
      </c>
    </row>
    <row r="8380" spans="1:6" ht="15" x14ac:dyDescent="0.2">
      <c r="A8380" s="231">
        <v>102739</v>
      </c>
      <c r="B8380" s="457" t="s">
        <v>15660</v>
      </c>
      <c r="C8380" s="231" t="s">
        <v>6635</v>
      </c>
      <c r="F8380" s="232">
        <v>3611.5</v>
      </c>
    </row>
    <row r="8381" spans="1:6" ht="15" x14ac:dyDescent="0.2">
      <c r="A8381" s="231">
        <v>102751</v>
      </c>
      <c r="B8381" s="457" t="s">
        <v>15661</v>
      </c>
      <c r="C8381" s="231" t="s">
        <v>6635</v>
      </c>
      <c r="F8381" s="232">
        <v>4550.03</v>
      </c>
    </row>
    <row r="8382" spans="1:6" ht="15" x14ac:dyDescent="0.2">
      <c r="A8382" s="231">
        <v>102775</v>
      </c>
      <c r="B8382" s="457" t="s">
        <v>15662</v>
      </c>
      <c r="C8382" s="231" t="s">
        <v>6635</v>
      </c>
      <c r="F8382" s="232">
        <v>12707.96</v>
      </c>
    </row>
    <row r="8383" spans="1:6" ht="15" x14ac:dyDescent="0.2">
      <c r="A8383" s="231">
        <v>102769</v>
      </c>
      <c r="B8383" s="457" t="s">
        <v>15663</v>
      </c>
      <c r="C8383" s="231" t="s">
        <v>6635</v>
      </c>
      <c r="F8383" s="232">
        <v>18224.66</v>
      </c>
    </row>
    <row r="8384" spans="1:6" ht="15" x14ac:dyDescent="0.2">
      <c r="A8384" s="231">
        <v>102799</v>
      </c>
      <c r="B8384" s="457" t="s">
        <v>15664</v>
      </c>
      <c r="C8384" s="231" t="s">
        <v>6635</v>
      </c>
      <c r="F8384" s="232">
        <v>33582.28</v>
      </c>
    </row>
    <row r="8385" spans="1:6" ht="15" x14ac:dyDescent="0.2">
      <c r="A8385" s="231">
        <v>102770</v>
      </c>
      <c r="B8385" s="457" t="s">
        <v>15665</v>
      </c>
      <c r="C8385" s="231" t="s">
        <v>6635</v>
      </c>
      <c r="F8385" s="232">
        <v>27795.05</v>
      </c>
    </row>
    <row r="8386" spans="1:6" ht="15" x14ac:dyDescent="0.2">
      <c r="A8386" s="231">
        <v>102800</v>
      </c>
      <c r="B8386" s="457" t="s">
        <v>15666</v>
      </c>
      <c r="C8386" s="231" t="s">
        <v>6635</v>
      </c>
      <c r="F8386" s="232">
        <v>57953.64</v>
      </c>
    </row>
    <row r="8387" spans="1:6" ht="15" x14ac:dyDescent="0.2">
      <c r="A8387" s="231">
        <v>102771</v>
      </c>
      <c r="B8387" s="457" t="s">
        <v>15667</v>
      </c>
      <c r="C8387" s="231" t="s">
        <v>6635</v>
      </c>
      <c r="F8387" s="232">
        <v>38649.019999999997</v>
      </c>
    </row>
    <row r="8388" spans="1:6" ht="15" x14ac:dyDescent="0.2">
      <c r="A8388" s="231">
        <v>102801</v>
      </c>
      <c r="B8388" s="457" t="s">
        <v>15668</v>
      </c>
      <c r="C8388" s="231" t="s">
        <v>6635</v>
      </c>
      <c r="F8388" s="232">
        <v>80970.240000000005</v>
      </c>
    </row>
    <row r="8389" spans="1:6" ht="15" x14ac:dyDescent="0.2">
      <c r="A8389" s="231">
        <v>102772</v>
      </c>
      <c r="B8389" s="457" t="s">
        <v>15669</v>
      </c>
      <c r="C8389" s="231" t="s">
        <v>6635</v>
      </c>
      <c r="F8389" s="232">
        <v>53824.480000000003</v>
      </c>
    </row>
    <row r="8390" spans="1:6" ht="15" x14ac:dyDescent="0.2">
      <c r="A8390" s="231">
        <v>102802</v>
      </c>
      <c r="B8390" s="457" t="s">
        <v>15670</v>
      </c>
      <c r="C8390" s="231" t="s">
        <v>6635</v>
      </c>
      <c r="F8390" s="232">
        <v>97008.31</v>
      </c>
    </row>
    <row r="8391" spans="1:6" ht="15" x14ac:dyDescent="0.2">
      <c r="A8391" s="231">
        <v>102747</v>
      </c>
      <c r="B8391" s="457" t="s">
        <v>15671</v>
      </c>
      <c r="C8391" s="231" t="s">
        <v>6635</v>
      </c>
      <c r="F8391" s="232">
        <v>8129.48</v>
      </c>
    </row>
    <row r="8392" spans="1:6" ht="15" x14ac:dyDescent="0.2">
      <c r="A8392" s="231">
        <v>102758</v>
      </c>
      <c r="B8392" s="457" t="s">
        <v>15672</v>
      </c>
      <c r="C8392" s="231" t="s">
        <v>6635</v>
      </c>
      <c r="F8392" s="232">
        <v>12937.04</v>
      </c>
    </row>
    <row r="8393" spans="1:6" ht="15" x14ac:dyDescent="0.2">
      <c r="A8393" s="231">
        <v>102788</v>
      </c>
      <c r="B8393" s="457" t="s">
        <v>15673</v>
      </c>
      <c r="C8393" s="231" t="s">
        <v>6635</v>
      </c>
      <c r="F8393" s="232">
        <v>17546.080000000002</v>
      </c>
    </row>
    <row r="8394" spans="1:6" ht="15" x14ac:dyDescent="0.2">
      <c r="A8394" s="231">
        <v>102748</v>
      </c>
      <c r="B8394" s="457" t="s">
        <v>15674</v>
      </c>
      <c r="C8394" s="231" t="s">
        <v>6635</v>
      </c>
      <c r="F8394" s="232">
        <v>11343.39</v>
      </c>
    </row>
    <row r="8395" spans="1:6" ht="15" x14ac:dyDescent="0.2">
      <c r="A8395" s="231">
        <v>102759</v>
      </c>
      <c r="B8395" s="457" t="s">
        <v>15675</v>
      </c>
      <c r="C8395" s="231" t="s">
        <v>6635</v>
      </c>
      <c r="F8395" s="232">
        <v>19173.990000000002</v>
      </c>
    </row>
    <row r="8396" spans="1:6" ht="15" x14ac:dyDescent="0.2">
      <c r="A8396" s="231">
        <v>102789</v>
      </c>
      <c r="B8396" s="457" t="s">
        <v>15676</v>
      </c>
      <c r="C8396" s="231" t="s">
        <v>6635</v>
      </c>
      <c r="F8396" s="232">
        <v>23036.19</v>
      </c>
    </row>
    <row r="8397" spans="1:6" ht="15" x14ac:dyDescent="0.2">
      <c r="A8397" s="231">
        <v>102749</v>
      </c>
      <c r="B8397" s="457" t="s">
        <v>15677</v>
      </c>
      <c r="C8397" s="231" t="s">
        <v>6635</v>
      </c>
      <c r="F8397" s="232">
        <v>19422.32</v>
      </c>
    </row>
    <row r="8398" spans="1:6" ht="15" x14ac:dyDescent="0.2">
      <c r="A8398" s="231">
        <v>102760</v>
      </c>
      <c r="B8398" s="457" t="s">
        <v>15678</v>
      </c>
      <c r="C8398" s="231" t="s">
        <v>6635</v>
      </c>
      <c r="F8398" s="232">
        <v>35239.699999999997</v>
      </c>
    </row>
    <row r="8399" spans="1:6" ht="15" x14ac:dyDescent="0.2">
      <c r="A8399" s="231">
        <v>102790</v>
      </c>
      <c r="B8399" s="457" t="s">
        <v>15679</v>
      </c>
      <c r="C8399" s="231" t="s">
        <v>6635</v>
      </c>
      <c r="F8399" s="232">
        <v>37705.089999999997</v>
      </c>
    </row>
    <row r="8400" spans="1:6" ht="15" x14ac:dyDescent="0.2">
      <c r="A8400" s="231">
        <v>102785</v>
      </c>
      <c r="B8400" s="457" t="s">
        <v>15680</v>
      </c>
      <c r="C8400" s="231" t="s">
        <v>6635</v>
      </c>
      <c r="F8400" s="232">
        <v>9818.49</v>
      </c>
    </row>
    <row r="8401" spans="1:6" ht="15" x14ac:dyDescent="0.2">
      <c r="A8401" s="231">
        <v>102786</v>
      </c>
      <c r="B8401" s="457" t="s">
        <v>15681</v>
      </c>
      <c r="C8401" s="231" t="s">
        <v>6635</v>
      </c>
      <c r="F8401" s="232">
        <v>10835.52</v>
      </c>
    </row>
    <row r="8402" spans="1:6" ht="15" x14ac:dyDescent="0.2">
      <c r="A8402" s="231">
        <v>102787</v>
      </c>
      <c r="B8402" s="457" t="s">
        <v>15682</v>
      </c>
      <c r="C8402" s="231" t="s">
        <v>6635</v>
      </c>
      <c r="F8402" s="232">
        <v>16057.69</v>
      </c>
    </row>
    <row r="8403" spans="1:6" ht="15" x14ac:dyDescent="0.2">
      <c r="A8403" s="231">
        <v>102736</v>
      </c>
      <c r="B8403" s="457" t="s">
        <v>15683</v>
      </c>
      <c r="C8403" s="231" t="s">
        <v>6641</v>
      </c>
      <c r="F8403" s="232">
        <v>622.17999999999995</v>
      </c>
    </row>
    <row r="8404" spans="1:6" ht="15" x14ac:dyDescent="0.2">
      <c r="A8404" s="231">
        <v>102727</v>
      </c>
      <c r="B8404" s="457" t="s">
        <v>15684</v>
      </c>
      <c r="C8404" s="231" t="s">
        <v>6637</v>
      </c>
      <c r="F8404" s="232">
        <v>101.64</v>
      </c>
    </row>
    <row r="8405" spans="1:6" ht="15" x14ac:dyDescent="0.2">
      <c r="A8405" s="231">
        <v>102111</v>
      </c>
      <c r="B8405" s="457" t="s">
        <v>15685</v>
      </c>
      <c r="C8405" s="231" t="s">
        <v>6635</v>
      </c>
      <c r="F8405" s="232">
        <v>977.89</v>
      </c>
    </row>
    <row r="8406" spans="1:6" ht="15" x14ac:dyDescent="0.2">
      <c r="A8406" s="231">
        <v>102113</v>
      </c>
      <c r="B8406" s="457" t="s">
        <v>15686</v>
      </c>
      <c r="C8406" s="231" t="s">
        <v>6635</v>
      </c>
      <c r="F8406" s="232">
        <v>1468.82</v>
      </c>
    </row>
    <row r="8407" spans="1:6" ht="15" x14ac:dyDescent="0.2">
      <c r="A8407" s="231">
        <v>102116</v>
      </c>
      <c r="B8407" s="457" t="s">
        <v>15687</v>
      </c>
      <c r="C8407" s="231" t="s">
        <v>6635</v>
      </c>
      <c r="F8407" s="232">
        <v>1560.52</v>
      </c>
    </row>
    <row r="8408" spans="1:6" ht="15" x14ac:dyDescent="0.2">
      <c r="A8408" s="231">
        <v>102132</v>
      </c>
      <c r="B8408" s="457" t="s">
        <v>15688</v>
      </c>
      <c r="C8408" s="231" t="s">
        <v>6635</v>
      </c>
      <c r="F8408" s="232">
        <v>0</v>
      </c>
    </row>
    <row r="8409" spans="1:6" ht="15" x14ac:dyDescent="0.2">
      <c r="A8409" s="231">
        <v>102115</v>
      </c>
      <c r="B8409" s="457" t="s">
        <v>15689</v>
      </c>
      <c r="C8409" s="231" t="s">
        <v>6635</v>
      </c>
      <c r="F8409" s="232">
        <v>2405.6999999999998</v>
      </c>
    </row>
    <row r="8410" spans="1:6" ht="15" x14ac:dyDescent="0.2">
      <c r="A8410" s="231">
        <v>102122</v>
      </c>
      <c r="B8410" s="457" t="s">
        <v>15690</v>
      </c>
      <c r="C8410" s="231" t="s">
        <v>6635</v>
      </c>
      <c r="F8410" s="232">
        <v>6655.74</v>
      </c>
    </row>
    <row r="8411" spans="1:6" ht="15" x14ac:dyDescent="0.2">
      <c r="A8411" s="231">
        <v>102118</v>
      </c>
      <c r="B8411" s="457" t="s">
        <v>15691</v>
      </c>
      <c r="C8411" s="231" t="s">
        <v>6635</v>
      </c>
      <c r="F8411" s="232">
        <v>2072.0100000000002</v>
      </c>
    </row>
    <row r="8412" spans="1:6" ht="15" x14ac:dyDescent="0.2">
      <c r="A8412" s="231">
        <v>102133</v>
      </c>
      <c r="B8412" s="457" t="s">
        <v>15692</v>
      </c>
      <c r="C8412" s="231" t="s">
        <v>6635</v>
      </c>
      <c r="F8412" s="232">
        <v>0</v>
      </c>
    </row>
    <row r="8413" spans="1:6" ht="15" x14ac:dyDescent="0.2">
      <c r="A8413" s="231">
        <v>102126</v>
      </c>
      <c r="B8413" s="457" t="s">
        <v>15693</v>
      </c>
      <c r="C8413" s="231" t="s">
        <v>6635</v>
      </c>
      <c r="F8413" s="232">
        <v>11084.09</v>
      </c>
    </row>
    <row r="8414" spans="1:6" ht="15" x14ac:dyDescent="0.2">
      <c r="A8414" s="231">
        <v>102137</v>
      </c>
      <c r="B8414" s="457" t="s">
        <v>15694</v>
      </c>
      <c r="C8414" s="231" t="s">
        <v>6635</v>
      </c>
      <c r="F8414" s="232">
        <v>154.32</v>
      </c>
    </row>
    <row r="8415" spans="1:6" ht="15" x14ac:dyDescent="0.2">
      <c r="A8415" s="231">
        <v>106258</v>
      </c>
      <c r="B8415" s="457" t="s">
        <v>15695</v>
      </c>
      <c r="C8415" s="231" t="s">
        <v>6635</v>
      </c>
      <c r="F8415" s="232">
        <v>0</v>
      </c>
    </row>
    <row r="8416" spans="1:6" ht="15" x14ac:dyDescent="0.2">
      <c r="A8416" s="231">
        <v>102112</v>
      </c>
      <c r="B8416" s="457" t="s">
        <v>15696</v>
      </c>
      <c r="C8416" s="231" t="s">
        <v>6635</v>
      </c>
      <c r="F8416" s="232">
        <v>268.66000000000003</v>
      </c>
    </row>
    <row r="8417" spans="1:6" ht="15" x14ac:dyDescent="0.2">
      <c r="A8417" s="231">
        <v>102114</v>
      </c>
      <c r="B8417" s="457" t="s">
        <v>15697</v>
      </c>
      <c r="C8417" s="231" t="s">
        <v>6635</v>
      </c>
      <c r="F8417" s="232">
        <v>273.29000000000002</v>
      </c>
    </row>
    <row r="8418" spans="1:6" ht="15" x14ac:dyDescent="0.2">
      <c r="A8418" s="231">
        <v>102117</v>
      </c>
      <c r="B8418" s="457" t="s">
        <v>15698</v>
      </c>
      <c r="C8418" s="231" t="s">
        <v>6635</v>
      </c>
      <c r="F8418" s="232">
        <v>278.91000000000003</v>
      </c>
    </row>
    <row r="8419" spans="1:6" ht="15" x14ac:dyDescent="0.2">
      <c r="A8419" s="231">
        <v>102123</v>
      </c>
      <c r="B8419" s="457" t="s">
        <v>15699</v>
      </c>
      <c r="C8419" s="231" t="s">
        <v>6635</v>
      </c>
      <c r="F8419" s="232">
        <v>348.86</v>
      </c>
    </row>
    <row r="8420" spans="1:6" ht="15" x14ac:dyDescent="0.2">
      <c r="A8420" s="231">
        <v>102119</v>
      </c>
      <c r="B8420" s="457" t="s">
        <v>15700</v>
      </c>
      <c r="C8420" s="231" t="s">
        <v>6635</v>
      </c>
      <c r="F8420" s="232">
        <v>283.77</v>
      </c>
    </row>
    <row r="8421" spans="1:6" ht="15" x14ac:dyDescent="0.2">
      <c r="A8421" s="231">
        <v>102127</v>
      </c>
      <c r="B8421" s="457" t="s">
        <v>15701</v>
      </c>
      <c r="C8421" s="231" t="s">
        <v>6635</v>
      </c>
      <c r="F8421" s="232">
        <v>855.97</v>
      </c>
    </row>
    <row r="8422" spans="1:6" ht="15" x14ac:dyDescent="0.2">
      <c r="A8422" s="231">
        <v>102121</v>
      </c>
      <c r="B8422" s="457" t="s">
        <v>15702</v>
      </c>
      <c r="C8422" s="231" t="s">
        <v>6635</v>
      </c>
      <c r="F8422" s="232">
        <v>334.42</v>
      </c>
    </row>
    <row r="8423" spans="1:6" ht="15" x14ac:dyDescent="0.2">
      <c r="A8423" s="231">
        <v>102138</v>
      </c>
      <c r="B8423" s="457" t="s">
        <v>15703</v>
      </c>
      <c r="C8423" s="231" t="s">
        <v>6635</v>
      </c>
      <c r="F8423" s="232">
        <v>372.36</v>
      </c>
    </row>
    <row r="8424" spans="1:6" ht="15" x14ac:dyDescent="0.2">
      <c r="A8424" s="231">
        <v>102129</v>
      </c>
      <c r="B8424" s="457" t="s">
        <v>15704</v>
      </c>
      <c r="C8424" s="231" t="s">
        <v>6635</v>
      </c>
      <c r="F8424" s="232">
        <v>1143</v>
      </c>
    </row>
    <row r="8425" spans="1:6" ht="15" x14ac:dyDescent="0.2">
      <c r="A8425" s="231">
        <v>102131</v>
      </c>
      <c r="B8425" s="457" t="s">
        <v>15705</v>
      </c>
      <c r="C8425" s="231" t="s">
        <v>6635</v>
      </c>
      <c r="F8425" s="232">
        <v>1246.72</v>
      </c>
    </row>
    <row r="8426" spans="1:6" ht="15" x14ac:dyDescent="0.2">
      <c r="A8426" s="231">
        <v>102120</v>
      </c>
      <c r="B8426" s="457" t="s">
        <v>15706</v>
      </c>
      <c r="C8426" s="231" t="s">
        <v>6635</v>
      </c>
      <c r="F8426" s="232">
        <v>0</v>
      </c>
    </row>
    <row r="8427" spans="1:6" ht="15" x14ac:dyDescent="0.2">
      <c r="A8427" s="231">
        <v>102334</v>
      </c>
      <c r="B8427" s="457" t="s">
        <v>15707</v>
      </c>
      <c r="C8427" s="231" t="s">
        <v>6635</v>
      </c>
      <c r="F8427" s="232">
        <v>0</v>
      </c>
    </row>
    <row r="8428" spans="1:6" ht="15" x14ac:dyDescent="0.2">
      <c r="A8428" s="231">
        <v>102128</v>
      </c>
      <c r="B8428" s="457" t="s">
        <v>15708</v>
      </c>
      <c r="C8428" s="231" t="s">
        <v>6635</v>
      </c>
      <c r="F8428" s="232">
        <v>0</v>
      </c>
    </row>
    <row r="8429" spans="1:6" ht="15" x14ac:dyDescent="0.2">
      <c r="A8429" s="231">
        <v>102130</v>
      </c>
      <c r="B8429" s="457" t="s">
        <v>15709</v>
      </c>
      <c r="C8429" s="231" t="s">
        <v>6635</v>
      </c>
      <c r="F8429" s="232">
        <v>0</v>
      </c>
    </row>
    <row r="8430" spans="1:6" ht="15" x14ac:dyDescent="0.2">
      <c r="A8430" s="231">
        <v>104941</v>
      </c>
      <c r="B8430" s="457" t="s">
        <v>15710</v>
      </c>
      <c r="C8430" s="231" t="s">
        <v>6637</v>
      </c>
      <c r="F8430" s="232">
        <v>0</v>
      </c>
    </row>
    <row r="8431" spans="1:6" ht="15" x14ac:dyDescent="0.2">
      <c r="A8431" s="231">
        <v>104942</v>
      </c>
      <c r="B8431" s="457" t="s">
        <v>15711</v>
      </c>
      <c r="C8431" s="231" t="s">
        <v>6637</v>
      </c>
      <c r="F8431" s="232">
        <v>0</v>
      </c>
    </row>
    <row r="8432" spans="1:6" ht="15" x14ac:dyDescent="0.2">
      <c r="A8432" s="231">
        <v>104940</v>
      </c>
      <c r="B8432" s="457" t="s">
        <v>15712</v>
      </c>
      <c r="C8432" s="231" t="s">
        <v>6635</v>
      </c>
      <c r="F8432" s="232">
        <v>0</v>
      </c>
    </row>
    <row r="8433" spans="1:6" ht="15" x14ac:dyDescent="0.2">
      <c r="A8433" s="231">
        <v>104943</v>
      </c>
      <c r="B8433" s="457" t="s">
        <v>15713</v>
      </c>
      <c r="C8433" s="231" t="s">
        <v>6637</v>
      </c>
      <c r="F8433" s="232">
        <v>0</v>
      </c>
    </row>
    <row r="8434" spans="1:6" ht="15" x14ac:dyDescent="0.2">
      <c r="A8434" s="231">
        <v>101801</v>
      </c>
      <c r="B8434" s="457" t="s">
        <v>15714</v>
      </c>
      <c r="C8434" s="231" t="s">
        <v>6635</v>
      </c>
      <c r="F8434" s="232">
        <v>1130.2</v>
      </c>
    </row>
    <row r="8435" spans="1:6" ht="15" x14ac:dyDescent="0.2">
      <c r="A8435" s="231">
        <v>101800</v>
      </c>
      <c r="B8435" s="457" t="s">
        <v>15715</v>
      </c>
      <c r="C8435" s="231" t="s">
        <v>6635</v>
      </c>
      <c r="F8435" s="232">
        <v>1552.24</v>
      </c>
    </row>
    <row r="8436" spans="1:6" ht="15" x14ac:dyDescent="0.2">
      <c r="A8436" s="231">
        <v>98108</v>
      </c>
      <c r="B8436" s="457" t="s">
        <v>15716</v>
      </c>
      <c r="C8436" s="231" t="s">
        <v>6635</v>
      </c>
      <c r="F8436" s="232">
        <v>567.32000000000005</v>
      </c>
    </row>
    <row r="8437" spans="1:6" ht="15" x14ac:dyDescent="0.2">
      <c r="A8437" s="231">
        <v>98105</v>
      </c>
      <c r="B8437" s="457" t="s">
        <v>15717</v>
      </c>
      <c r="C8437" s="231" t="s">
        <v>6635</v>
      </c>
      <c r="F8437" s="232">
        <v>724.66</v>
      </c>
    </row>
    <row r="8438" spans="1:6" ht="15" x14ac:dyDescent="0.2">
      <c r="A8438" s="231">
        <v>98109</v>
      </c>
      <c r="B8438" s="457" t="s">
        <v>15718</v>
      </c>
      <c r="C8438" s="231" t="s">
        <v>6635</v>
      </c>
      <c r="F8438" s="232">
        <v>920.99</v>
      </c>
    </row>
    <row r="8439" spans="1:6" ht="15" x14ac:dyDescent="0.2">
      <c r="A8439" s="231">
        <v>98106</v>
      </c>
      <c r="B8439" s="457" t="s">
        <v>15719</v>
      </c>
      <c r="C8439" s="231" t="s">
        <v>6635</v>
      </c>
      <c r="F8439" s="232">
        <v>1193.6500000000001</v>
      </c>
    </row>
    <row r="8440" spans="1:6" ht="15" x14ac:dyDescent="0.2">
      <c r="A8440" s="231">
        <v>98110</v>
      </c>
      <c r="B8440" s="457" t="s">
        <v>15720</v>
      </c>
      <c r="C8440" s="231" t="s">
        <v>6635</v>
      </c>
      <c r="F8440" s="232">
        <v>440.07</v>
      </c>
    </row>
    <row r="8441" spans="1:6" ht="15" x14ac:dyDescent="0.2">
      <c r="A8441" s="231">
        <v>98107</v>
      </c>
      <c r="B8441" s="457" t="s">
        <v>15721</v>
      </c>
      <c r="C8441" s="231" t="s">
        <v>6635</v>
      </c>
      <c r="F8441" s="232">
        <v>317.73</v>
      </c>
    </row>
    <row r="8442" spans="1:6" ht="15" x14ac:dyDescent="0.2">
      <c r="A8442" s="231">
        <v>98104</v>
      </c>
      <c r="B8442" s="457" t="s">
        <v>15722</v>
      </c>
      <c r="C8442" s="231" t="s">
        <v>6635</v>
      </c>
      <c r="F8442" s="232">
        <v>415.17</v>
      </c>
    </row>
    <row r="8443" spans="1:6" ht="15" x14ac:dyDescent="0.2">
      <c r="A8443" s="231">
        <v>98102</v>
      </c>
      <c r="B8443" s="457" t="s">
        <v>15723</v>
      </c>
      <c r="C8443" s="231" t="s">
        <v>6635</v>
      </c>
      <c r="F8443" s="232">
        <v>204.47</v>
      </c>
    </row>
    <row r="8444" spans="1:6" ht="15" x14ac:dyDescent="0.2">
      <c r="A8444" s="231">
        <v>98111</v>
      </c>
      <c r="B8444" s="457" t="s">
        <v>15724</v>
      </c>
      <c r="C8444" s="231" t="s">
        <v>6635</v>
      </c>
      <c r="F8444" s="232">
        <v>59.92</v>
      </c>
    </row>
    <row r="8445" spans="1:6" ht="15" x14ac:dyDescent="0.2">
      <c r="A8445" s="231">
        <v>97891</v>
      </c>
      <c r="B8445" s="457" t="s">
        <v>15725</v>
      </c>
      <c r="C8445" s="231" t="s">
        <v>6635</v>
      </c>
      <c r="F8445" s="232">
        <v>233.98</v>
      </c>
    </row>
    <row r="8446" spans="1:6" ht="15" x14ac:dyDescent="0.2">
      <c r="A8446" s="231">
        <v>97892</v>
      </c>
      <c r="B8446" s="457" t="s">
        <v>15726</v>
      </c>
      <c r="C8446" s="231" t="s">
        <v>6635</v>
      </c>
      <c r="F8446" s="232">
        <v>437.97</v>
      </c>
    </row>
    <row r="8447" spans="1:6" ht="15" x14ac:dyDescent="0.2">
      <c r="A8447" s="231">
        <v>97893</v>
      </c>
      <c r="B8447" s="457" t="s">
        <v>15727</v>
      </c>
      <c r="C8447" s="231" t="s">
        <v>6635</v>
      </c>
      <c r="F8447" s="232">
        <v>603.74</v>
      </c>
    </row>
    <row r="8448" spans="1:6" ht="15" x14ac:dyDescent="0.2">
      <c r="A8448" s="231">
        <v>97894</v>
      </c>
      <c r="B8448" s="457" t="s">
        <v>15728</v>
      </c>
      <c r="C8448" s="231" t="s">
        <v>6635</v>
      </c>
      <c r="F8448" s="232">
        <v>667.88</v>
      </c>
    </row>
    <row r="8449" spans="1:6" ht="15" x14ac:dyDescent="0.2">
      <c r="A8449" s="231">
        <v>97886</v>
      </c>
      <c r="B8449" s="457" t="s">
        <v>15729</v>
      </c>
      <c r="C8449" s="231" t="s">
        <v>6635</v>
      </c>
      <c r="F8449" s="232">
        <v>187.01</v>
      </c>
    </row>
    <row r="8450" spans="1:6" ht="15" x14ac:dyDescent="0.2">
      <c r="A8450" s="231">
        <v>97887</v>
      </c>
      <c r="B8450" s="457" t="s">
        <v>15730</v>
      </c>
      <c r="C8450" s="231" t="s">
        <v>6635</v>
      </c>
      <c r="F8450" s="232">
        <v>294.87</v>
      </c>
    </row>
    <row r="8451" spans="1:6" ht="15" x14ac:dyDescent="0.2">
      <c r="A8451" s="231">
        <v>97888</v>
      </c>
      <c r="B8451" s="457" t="s">
        <v>15731</v>
      </c>
      <c r="C8451" s="231" t="s">
        <v>6635</v>
      </c>
      <c r="F8451" s="232">
        <v>566.67999999999995</v>
      </c>
    </row>
    <row r="8452" spans="1:6" ht="15" x14ac:dyDescent="0.2">
      <c r="A8452" s="231">
        <v>97889</v>
      </c>
      <c r="B8452" s="457" t="s">
        <v>15732</v>
      </c>
      <c r="C8452" s="231" t="s">
        <v>6635</v>
      </c>
      <c r="F8452" s="232">
        <v>767.9</v>
      </c>
    </row>
    <row r="8453" spans="1:6" ht="15" x14ac:dyDescent="0.2">
      <c r="A8453" s="231">
        <v>97890</v>
      </c>
      <c r="B8453" s="457" t="s">
        <v>15733</v>
      </c>
      <c r="C8453" s="231" t="s">
        <v>6635</v>
      </c>
      <c r="F8453" s="232">
        <v>866.79</v>
      </c>
    </row>
    <row r="8454" spans="1:6" ht="15" x14ac:dyDescent="0.2">
      <c r="A8454" s="231">
        <v>97881</v>
      </c>
      <c r="B8454" s="457" t="s">
        <v>15734</v>
      </c>
      <c r="C8454" s="231" t="s">
        <v>6635</v>
      </c>
      <c r="F8454" s="232">
        <v>154.85</v>
      </c>
    </row>
    <row r="8455" spans="1:6" ht="15" x14ac:dyDescent="0.2">
      <c r="A8455" s="231">
        <v>97882</v>
      </c>
      <c r="B8455" s="457" t="s">
        <v>15735</v>
      </c>
      <c r="C8455" s="231" t="s">
        <v>6635</v>
      </c>
      <c r="F8455" s="232">
        <v>245.82</v>
      </c>
    </row>
    <row r="8456" spans="1:6" ht="15" x14ac:dyDescent="0.2">
      <c r="A8456" s="231">
        <v>97883</v>
      </c>
      <c r="B8456" s="457" t="s">
        <v>15736</v>
      </c>
      <c r="C8456" s="231" t="s">
        <v>6635</v>
      </c>
      <c r="F8456" s="232">
        <v>474.13</v>
      </c>
    </row>
    <row r="8457" spans="1:6" ht="15" x14ac:dyDescent="0.2">
      <c r="A8457" s="231">
        <v>97884</v>
      </c>
      <c r="B8457" s="457" t="s">
        <v>15737</v>
      </c>
      <c r="C8457" s="231" t="s">
        <v>6635</v>
      </c>
      <c r="F8457" s="232">
        <v>933.42</v>
      </c>
    </row>
    <row r="8458" spans="1:6" ht="15" x14ac:dyDescent="0.2">
      <c r="A8458" s="231">
        <v>97885</v>
      </c>
      <c r="B8458" s="457" t="s">
        <v>15738</v>
      </c>
      <c r="C8458" s="231" t="s">
        <v>6635</v>
      </c>
      <c r="F8458" s="232">
        <v>1447.82</v>
      </c>
    </row>
    <row r="8459" spans="1:6" ht="15" x14ac:dyDescent="0.2">
      <c r="A8459" s="231">
        <v>99250</v>
      </c>
      <c r="B8459" s="457" t="s">
        <v>15739</v>
      </c>
      <c r="C8459" s="231" t="s">
        <v>6635</v>
      </c>
      <c r="F8459" s="232">
        <v>206.02</v>
      </c>
    </row>
    <row r="8460" spans="1:6" ht="15" x14ac:dyDescent="0.2">
      <c r="A8460" s="231">
        <v>97900</v>
      </c>
      <c r="B8460" s="457" t="s">
        <v>15740</v>
      </c>
      <c r="C8460" s="231" t="s">
        <v>6635</v>
      </c>
      <c r="F8460" s="232">
        <v>210.57</v>
      </c>
    </row>
    <row r="8461" spans="1:6" ht="15" x14ac:dyDescent="0.2">
      <c r="A8461" s="231">
        <v>99251</v>
      </c>
      <c r="B8461" s="457" t="s">
        <v>15741</v>
      </c>
      <c r="C8461" s="231" t="s">
        <v>6635</v>
      </c>
      <c r="F8461" s="232">
        <v>322.56</v>
      </c>
    </row>
    <row r="8462" spans="1:6" ht="15" x14ac:dyDescent="0.2">
      <c r="A8462" s="231">
        <v>97901</v>
      </c>
      <c r="B8462" s="457" t="s">
        <v>15742</v>
      </c>
      <c r="C8462" s="231" t="s">
        <v>6635</v>
      </c>
      <c r="F8462" s="232">
        <v>330.37</v>
      </c>
    </row>
    <row r="8463" spans="1:6" ht="15" x14ac:dyDescent="0.2">
      <c r="A8463" s="231">
        <v>99253</v>
      </c>
      <c r="B8463" s="457" t="s">
        <v>15743</v>
      </c>
      <c r="C8463" s="231" t="s">
        <v>6635</v>
      </c>
      <c r="F8463" s="232">
        <v>620.54</v>
      </c>
    </row>
    <row r="8464" spans="1:6" ht="15" x14ac:dyDescent="0.2">
      <c r="A8464" s="231">
        <v>97902</v>
      </c>
      <c r="B8464" s="457" t="s">
        <v>15744</v>
      </c>
      <c r="C8464" s="231" t="s">
        <v>6635</v>
      </c>
      <c r="F8464" s="232">
        <v>638.07000000000005</v>
      </c>
    </row>
    <row r="8465" spans="1:6" ht="15" x14ac:dyDescent="0.2">
      <c r="A8465" s="231">
        <v>99255</v>
      </c>
      <c r="B8465" s="457" t="s">
        <v>15745</v>
      </c>
      <c r="C8465" s="231" t="s">
        <v>6635</v>
      </c>
      <c r="F8465" s="232">
        <v>863.23</v>
      </c>
    </row>
    <row r="8466" spans="1:6" ht="15" x14ac:dyDescent="0.2">
      <c r="A8466" s="231">
        <v>97903</v>
      </c>
      <c r="B8466" s="457" t="s">
        <v>15746</v>
      </c>
      <c r="C8466" s="231" t="s">
        <v>6635</v>
      </c>
      <c r="F8466" s="232">
        <v>887.27</v>
      </c>
    </row>
    <row r="8467" spans="1:6" ht="15" x14ac:dyDescent="0.2">
      <c r="A8467" s="231">
        <v>99257</v>
      </c>
      <c r="B8467" s="457" t="s">
        <v>15747</v>
      </c>
      <c r="C8467" s="231" t="s">
        <v>6635</v>
      </c>
      <c r="F8467" s="232">
        <v>1000.33</v>
      </c>
    </row>
    <row r="8468" spans="1:6" ht="15" x14ac:dyDescent="0.2">
      <c r="A8468" s="231">
        <v>97904</v>
      </c>
      <c r="B8468" s="457" t="s">
        <v>15748</v>
      </c>
      <c r="C8468" s="231" t="s">
        <v>6635</v>
      </c>
      <c r="F8468" s="232">
        <v>1031.42</v>
      </c>
    </row>
    <row r="8469" spans="1:6" ht="15" x14ac:dyDescent="0.2">
      <c r="A8469" s="231">
        <v>99258</v>
      </c>
      <c r="B8469" s="457" t="s">
        <v>15749</v>
      </c>
      <c r="C8469" s="231" t="s">
        <v>6635</v>
      </c>
      <c r="F8469" s="232">
        <v>271.92</v>
      </c>
    </row>
    <row r="8470" spans="1:6" ht="15" x14ac:dyDescent="0.2">
      <c r="A8470" s="231">
        <v>97905</v>
      </c>
      <c r="B8470" s="457" t="s">
        <v>15750</v>
      </c>
      <c r="C8470" s="231" t="s">
        <v>6635</v>
      </c>
      <c r="F8470" s="232">
        <v>276.88</v>
      </c>
    </row>
    <row r="8471" spans="1:6" ht="15" x14ac:dyDescent="0.2">
      <c r="A8471" s="231">
        <v>99260</v>
      </c>
      <c r="B8471" s="457" t="s">
        <v>15751</v>
      </c>
      <c r="C8471" s="231" t="s">
        <v>6635</v>
      </c>
      <c r="F8471" s="232">
        <v>501.07</v>
      </c>
    </row>
    <row r="8472" spans="1:6" ht="15" x14ac:dyDescent="0.2">
      <c r="A8472" s="231">
        <v>97906</v>
      </c>
      <c r="B8472" s="457" t="s">
        <v>15752</v>
      </c>
      <c r="C8472" s="231" t="s">
        <v>6635</v>
      </c>
      <c r="F8472" s="232">
        <v>512.11</v>
      </c>
    </row>
    <row r="8473" spans="1:6" ht="15" x14ac:dyDescent="0.2">
      <c r="A8473" s="231">
        <v>99262</v>
      </c>
      <c r="B8473" s="457" t="s">
        <v>15753</v>
      </c>
      <c r="C8473" s="231" t="s">
        <v>6635</v>
      </c>
      <c r="F8473" s="232">
        <v>710.81</v>
      </c>
    </row>
    <row r="8474" spans="1:6" ht="15" x14ac:dyDescent="0.2">
      <c r="A8474" s="231">
        <v>97907</v>
      </c>
      <c r="B8474" s="457" t="s">
        <v>15754</v>
      </c>
      <c r="C8474" s="231" t="s">
        <v>6635</v>
      </c>
      <c r="F8474" s="232">
        <v>726.57</v>
      </c>
    </row>
    <row r="8475" spans="1:6" ht="15" x14ac:dyDescent="0.2">
      <c r="A8475" s="231">
        <v>99264</v>
      </c>
      <c r="B8475" s="457" t="s">
        <v>15755</v>
      </c>
      <c r="C8475" s="231" t="s">
        <v>6635</v>
      </c>
      <c r="F8475" s="232">
        <v>819.98</v>
      </c>
    </row>
    <row r="8476" spans="1:6" ht="15" x14ac:dyDescent="0.2">
      <c r="A8476" s="231">
        <v>97908</v>
      </c>
      <c r="B8476" s="457" t="s">
        <v>15756</v>
      </c>
      <c r="C8476" s="231" t="s">
        <v>6635</v>
      </c>
      <c r="F8476" s="232">
        <v>841.27</v>
      </c>
    </row>
    <row r="8477" spans="1:6" ht="15" x14ac:dyDescent="0.2">
      <c r="A8477" s="231">
        <v>97895</v>
      </c>
      <c r="B8477" s="457" t="s">
        <v>15757</v>
      </c>
      <c r="C8477" s="231" t="s">
        <v>6635</v>
      </c>
      <c r="F8477" s="232">
        <v>215.2</v>
      </c>
    </row>
    <row r="8478" spans="1:6" ht="15" x14ac:dyDescent="0.2">
      <c r="A8478" s="231">
        <v>97896</v>
      </c>
      <c r="B8478" s="457" t="s">
        <v>15758</v>
      </c>
      <c r="C8478" s="231" t="s">
        <v>6635</v>
      </c>
      <c r="F8478" s="232">
        <v>399.25</v>
      </c>
    </row>
    <row r="8479" spans="1:6" ht="15" x14ac:dyDescent="0.2">
      <c r="A8479" s="231">
        <v>97897</v>
      </c>
      <c r="B8479" s="457" t="s">
        <v>15759</v>
      </c>
      <c r="C8479" s="231" t="s">
        <v>6635</v>
      </c>
      <c r="F8479" s="232">
        <v>517.75</v>
      </c>
    </row>
    <row r="8480" spans="1:6" ht="15" x14ac:dyDescent="0.2">
      <c r="A8480" s="231">
        <v>97898</v>
      </c>
      <c r="B8480" s="457" t="s">
        <v>15760</v>
      </c>
      <c r="C8480" s="231" t="s">
        <v>6635</v>
      </c>
      <c r="F8480" s="232">
        <v>991.35</v>
      </c>
    </row>
    <row r="8481" spans="1:6" ht="15" x14ac:dyDescent="0.2">
      <c r="A8481" s="231">
        <v>97899</v>
      </c>
      <c r="B8481" s="457" t="s">
        <v>15761</v>
      </c>
      <c r="C8481" s="231" t="s">
        <v>6635</v>
      </c>
      <c r="F8481" s="232">
        <v>0</v>
      </c>
    </row>
    <row r="8482" spans="1:6" ht="15" x14ac:dyDescent="0.2">
      <c r="A8482" s="231">
        <v>101795</v>
      </c>
      <c r="B8482" s="457" t="s">
        <v>15762</v>
      </c>
      <c r="C8482" s="231" t="s">
        <v>6635</v>
      </c>
      <c r="F8482" s="232">
        <v>659.71</v>
      </c>
    </row>
    <row r="8483" spans="1:6" ht="15" x14ac:dyDescent="0.2">
      <c r="A8483" s="231">
        <v>101796</v>
      </c>
      <c r="B8483" s="457" t="s">
        <v>15763</v>
      </c>
      <c r="C8483" s="231" t="s">
        <v>6635</v>
      </c>
      <c r="F8483" s="232">
        <v>0</v>
      </c>
    </row>
    <row r="8484" spans="1:6" ht="15" x14ac:dyDescent="0.2">
      <c r="A8484" s="231">
        <v>101797</v>
      </c>
      <c r="B8484" s="457" t="s">
        <v>15764</v>
      </c>
      <c r="C8484" s="231" t="s">
        <v>6635</v>
      </c>
      <c r="F8484" s="232">
        <v>0</v>
      </c>
    </row>
    <row r="8485" spans="1:6" ht="15" x14ac:dyDescent="0.2">
      <c r="A8485" s="231">
        <v>101802</v>
      </c>
      <c r="B8485" s="457" t="s">
        <v>15765</v>
      </c>
      <c r="C8485" s="231" t="s">
        <v>6635</v>
      </c>
      <c r="F8485" s="232">
        <v>1926.6</v>
      </c>
    </row>
    <row r="8486" spans="1:6" ht="15" x14ac:dyDescent="0.2">
      <c r="A8486" s="231">
        <v>101803</v>
      </c>
      <c r="B8486" s="457" t="s">
        <v>15766</v>
      </c>
      <c r="C8486" s="231" t="s">
        <v>6635</v>
      </c>
      <c r="F8486" s="232">
        <v>1238.45</v>
      </c>
    </row>
    <row r="8487" spans="1:6" ht="15" x14ac:dyDescent="0.2">
      <c r="A8487" s="231">
        <v>101804</v>
      </c>
      <c r="B8487" s="457" t="s">
        <v>15767</v>
      </c>
      <c r="C8487" s="231" t="s">
        <v>6635</v>
      </c>
      <c r="F8487" s="232">
        <v>1541.93</v>
      </c>
    </row>
    <row r="8488" spans="1:6" ht="15" x14ac:dyDescent="0.2">
      <c r="A8488" s="231">
        <v>101805</v>
      </c>
      <c r="B8488" s="457" t="s">
        <v>15768</v>
      </c>
      <c r="C8488" s="231" t="s">
        <v>6635</v>
      </c>
      <c r="F8488" s="232">
        <v>1957.76</v>
      </c>
    </row>
    <row r="8489" spans="1:6" ht="15" x14ac:dyDescent="0.2">
      <c r="A8489" s="231">
        <v>98115</v>
      </c>
      <c r="B8489" s="457" t="s">
        <v>15769</v>
      </c>
      <c r="C8489" s="231" t="s">
        <v>6635</v>
      </c>
      <c r="F8489" s="232">
        <v>110.73</v>
      </c>
    </row>
    <row r="8490" spans="1:6" ht="15" x14ac:dyDescent="0.2">
      <c r="A8490" s="231">
        <v>98114</v>
      </c>
      <c r="B8490" s="457" t="s">
        <v>15770</v>
      </c>
      <c r="C8490" s="231" t="s">
        <v>6635</v>
      </c>
      <c r="F8490" s="232">
        <v>615.03</v>
      </c>
    </row>
    <row r="8491" spans="1:6" ht="15" x14ac:dyDescent="0.2">
      <c r="A8491" s="231">
        <v>98112</v>
      </c>
      <c r="B8491" s="457" t="s">
        <v>15771</v>
      </c>
      <c r="C8491" s="231" t="s">
        <v>6635</v>
      </c>
      <c r="F8491" s="232">
        <v>119.7</v>
      </c>
    </row>
    <row r="8492" spans="1:6" ht="15" x14ac:dyDescent="0.2">
      <c r="A8492" s="231">
        <v>100128</v>
      </c>
      <c r="B8492" s="457" t="s">
        <v>15772</v>
      </c>
      <c r="C8492" s="231" t="s">
        <v>6635</v>
      </c>
      <c r="F8492" s="232">
        <v>1979.99</v>
      </c>
    </row>
    <row r="8493" spans="1:6" ht="15" x14ac:dyDescent="0.2">
      <c r="A8493" s="231">
        <v>102623</v>
      </c>
      <c r="B8493" s="457" t="s">
        <v>15773</v>
      </c>
      <c r="C8493" s="231" t="s">
        <v>6635</v>
      </c>
      <c r="F8493" s="232">
        <v>941.41</v>
      </c>
    </row>
    <row r="8494" spans="1:6" ht="15" x14ac:dyDescent="0.2">
      <c r="A8494" s="231">
        <v>102607</v>
      </c>
      <c r="B8494" s="457" t="s">
        <v>15774</v>
      </c>
      <c r="C8494" s="231" t="s">
        <v>6635</v>
      </c>
      <c r="F8494" s="232">
        <v>496.44</v>
      </c>
    </row>
    <row r="8495" spans="1:6" ht="15" x14ac:dyDescent="0.2">
      <c r="A8495" s="231">
        <v>102608</v>
      </c>
      <c r="B8495" s="457" t="s">
        <v>15775</v>
      </c>
      <c r="C8495" s="231" t="s">
        <v>6635</v>
      </c>
      <c r="F8495" s="232">
        <v>1135.6600000000001</v>
      </c>
    </row>
    <row r="8496" spans="1:6" ht="15" x14ac:dyDescent="0.2">
      <c r="A8496" s="231">
        <v>102609</v>
      </c>
      <c r="B8496" s="457" t="s">
        <v>15776</v>
      </c>
      <c r="C8496" s="231" t="s">
        <v>6635</v>
      </c>
      <c r="F8496" s="232">
        <v>1291.06</v>
      </c>
    </row>
    <row r="8497" spans="1:6" ht="15" x14ac:dyDescent="0.2">
      <c r="A8497" s="231">
        <v>102610</v>
      </c>
      <c r="B8497" s="457" t="s">
        <v>15777</v>
      </c>
      <c r="C8497" s="231" t="s">
        <v>6635</v>
      </c>
      <c r="F8497" s="232">
        <v>2216.9699999999998</v>
      </c>
    </row>
    <row r="8498" spans="1:6" ht="15" x14ac:dyDescent="0.2">
      <c r="A8498" s="231">
        <v>102622</v>
      </c>
      <c r="B8498" s="457" t="s">
        <v>15778</v>
      </c>
      <c r="C8498" s="231" t="s">
        <v>6635</v>
      </c>
      <c r="F8498" s="232">
        <v>687.12</v>
      </c>
    </row>
    <row r="8499" spans="1:6" ht="15" x14ac:dyDescent="0.2">
      <c r="A8499" s="231">
        <v>102605</v>
      </c>
      <c r="B8499" s="457" t="s">
        <v>15779</v>
      </c>
      <c r="C8499" s="231" t="s">
        <v>6635</v>
      </c>
      <c r="F8499" s="232">
        <v>301.19</v>
      </c>
    </row>
    <row r="8500" spans="1:6" ht="15" x14ac:dyDescent="0.2">
      <c r="A8500" s="231">
        <v>102606</v>
      </c>
      <c r="B8500" s="457" t="s">
        <v>15780</v>
      </c>
      <c r="C8500" s="231" t="s">
        <v>6635</v>
      </c>
      <c r="F8500" s="232">
        <v>463.59</v>
      </c>
    </row>
    <row r="8501" spans="1:6" ht="15" x14ac:dyDescent="0.2">
      <c r="A8501" s="231">
        <v>102613</v>
      </c>
      <c r="B8501" s="457" t="s">
        <v>15781</v>
      </c>
      <c r="C8501" s="231" t="s">
        <v>6635</v>
      </c>
      <c r="F8501" s="232">
        <v>695.02</v>
      </c>
    </row>
    <row r="8502" spans="1:6" ht="15" x14ac:dyDescent="0.2">
      <c r="A8502" s="231">
        <v>102619</v>
      </c>
      <c r="B8502" s="457" t="s">
        <v>15782</v>
      </c>
      <c r="C8502" s="231" t="s">
        <v>6635</v>
      </c>
      <c r="F8502" s="232">
        <v>5899.45</v>
      </c>
    </row>
    <row r="8503" spans="1:6" ht="15" x14ac:dyDescent="0.2">
      <c r="A8503" s="231">
        <v>102614</v>
      </c>
      <c r="B8503" s="457" t="s">
        <v>15783</v>
      </c>
      <c r="C8503" s="231" t="s">
        <v>6635</v>
      </c>
      <c r="F8503" s="232">
        <v>1068.06</v>
      </c>
    </row>
    <row r="8504" spans="1:6" ht="15" x14ac:dyDescent="0.2">
      <c r="A8504" s="231">
        <v>102620</v>
      </c>
      <c r="B8504" s="457" t="s">
        <v>15784</v>
      </c>
      <c r="C8504" s="231" t="s">
        <v>6635</v>
      </c>
      <c r="F8504" s="232">
        <v>8572.25</v>
      </c>
    </row>
    <row r="8505" spans="1:6" ht="15" x14ac:dyDescent="0.2">
      <c r="A8505" s="231">
        <v>102615</v>
      </c>
      <c r="B8505" s="457" t="s">
        <v>15785</v>
      </c>
      <c r="C8505" s="231" t="s">
        <v>6635</v>
      </c>
      <c r="F8505" s="232">
        <v>1340.4</v>
      </c>
    </row>
    <row r="8506" spans="1:6" ht="15" x14ac:dyDescent="0.2">
      <c r="A8506" s="231">
        <v>102621</v>
      </c>
      <c r="B8506" s="457" t="s">
        <v>15786</v>
      </c>
      <c r="C8506" s="231" t="s">
        <v>6635</v>
      </c>
      <c r="F8506" s="232">
        <v>13178.19</v>
      </c>
    </row>
    <row r="8507" spans="1:6" ht="15" x14ac:dyDescent="0.2">
      <c r="A8507" s="231">
        <v>102616</v>
      </c>
      <c r="B8507" s="457" t="s">
        <v>15787</v>
      </c>
      <c r="C8507" s="231" t="s">
        <v>6635</v>
      </c>
      <c r="F8507" s="232">
        <v>1983.58</v>
      </c>
    </row>
    <row r="8508" spans="1:6" ht="15" x14ac:dyDescent="0.2">
      <c r="A8508" s="231">
        <v>102611</v>
      </c>
      <c r="B8508" s="457" t="s">
        <v>15788</v>
      </c>
      <c r="C8508" s="231" t="s">
        <v>6635</v>
      </c>
      <c r="F8508" s="232">
        <v>499.46</v>
      </c>
    </row>
    <row r="8509" spans="1:6" ht="15" x14ac:dyDescent="0.2">
      <c r="A8509" s="231">
        <v>102617</v>
      </c>
      <c r="B8509" s="457" t="s">
        <v>15789</v>
      </c>
      <c r="C8509" s="231" t="s">
        <v>6635</v>
      </c>
      <c r="F8509" s="232">
        <v>3651.71</v>
      </c>
    </row>
    <row r="8510" spans="1:6" ht="15" x14ac:dyDescent="0.2">
      <c r="A8510" s="231">
        <v>102618</v>
      </c>
      <c r="B8510" s="457" t="s">
        <v>15790</v>
      </c>
      <c r="C8510" s="231" t="s">
        <v>6635</v>
      </c>
      <c r="F8510" s="232">
        <v>4393.83</v>
      </c>
    </row>
    <row r="8511" spans="1:6" ht="15" x14ac:dyDescent="0.2">
      <c r="A8511" s="231">
        <v>102612</v>
      </c>
      <c r="B8511" s="457" t="s">
        <v>15791</v>
      </c>
      <c r="C8511" s="231" t="s">
        <v>6635</v>
      </c>
      <c r="F8511" s="232">
        <v>716.49</v>
      </c>
    </row>
    <row r="8512" spans="1:6" ht="15" x14ac:dyDescent="0.2">
      <c r="A8512" s="231">
        <v>102603</v>
      </c>
      <c r="B8512" s="457" t="s">
        <v>15792</v>
      </c>
      <c r="C8512" s="231" t="s">
        <v>6635</v>
      </c>
      <c r="F8512" s="232">
        <v>14.12</v>
      </c>
    </row>
    <row r="8513" spans="1:6" ht="15" x14ac:dyDescent="0.2">
      <c r="A8513" s="231">
        <v>102587</v>
      </c>
      <c r="B8513" s="457" t="s">
        <v>15793</v>
      </c>
      <c r="C8513" s="231" t="s">
        <v>6635</v>
      </c>
      <c r="F8513" s="232">
        <v>4.84</v>
      </c>
    </row>
    <row r="8514" spans="1:6" ht="15" x14ac:dyDescent="0.2">
      <c r="A8514" s="231">
        <v>102589</v>
      </c>
      <c r="B8514" s="457" t="s">
        <v>15794</v>
      </c>
      <c r="C8514" s="231" t="s">
        <v>6635</v>
      </c>
      <c r="F8514" s="232">
        <v>5.38</v>
      </c>
    </row>
    <row r="8515" spans="1:6" ht="15" x14ac:dyDescent="0.2">
      <c r="A8515" s="231">
        <v>102591</v>
      </c>
      <c r="B8515" s="457" t="s">
        <v>15795</v>
      </c>
      <c r="C8515" s="231" t="s">
        <v>6635</v>
      </c>
      <c r="F8515" s="232">
        <v>5.93</v>
      </c>
    </row>
    <row r="8516" spans="1:6" ht="15" x14ac:dyDescent="0.2">
      <c r="A8516" s="231">
        <v>102593</v>
      </c>
      <c r="B8516" s="457" t="s">
        <v>15796</v>
      </c>
      <c r="C8516" s="231" t="s">
        <v>6635</v>
      </c>
      <c r="F8516" s="232">
        <v>6.69</v>
      </c>
    </row>
    <row r="8517" spans="1:6" ht="15" x14ac:dyDescent="0.2">
      <c r="A8517" s="231">
        <v>102595</v>
      </c>
      <c r="B8517" s="457" t="s">
        <v>15797</v>
      </c>
      <c r="C8517" s="231" t="s">
        <v>6635</v>
      </c>
      <c r="F8517" s="232">
        <v>7.56</v>
      </c>
    </row>
    <row r="8518" spans="1:6" ht="15" x14ac:dyDescent="0.2">
      <c r="A8518" s="231">
        <v>102597</v>
      </c>
      <c r="B8518" s="457" t="s">
        <v>15798</v>
      </c>
      <c r="C8518" s="231" t="s">
        <v>6635</v>
      </c>
      <c r="F8518" s="232">
        <v>8.67</v>
      </c>
    </row>
    <row r="8519" spans="1:6" ht="15" x14ac:dyDescent="0.2">
      <c r="A8519" s="231">
        <v>102599</v>
      </c>
      <c r="B8519" s="457" t="s">
        <v>15799</v>
      </c>
      <c r="C8519" s="231" t="s">
        <v>6635</v>
      </c>
      <c r="F8519" s="232">
        <v>9.75</v>
      </c>
    </row>
    <row r="8520" spans="1:6" ht="15" x14ac:dyDescent="0.2">
      <c r="A8520" s="231">
        <v>102601</v>
      </c>
      <c r="B8520" s="457" t="s">
        <v>15800</v>
      </c>
      <c r="C8520" s="231" t="s">
        <v>6635</v>
      </c>
      <c r="F8520" s="232">
        <v>11.39</v>
      </c>
    </row>
    <row r="8521" spans="1:6" ht="15" x14ac:dyDescent="0.2">
      <c r="A8521" s="231">
        <v>102604</v>
      </c>
      <c r="B8521" s="457" t="s">
        <v>15801</v>
      </c>
      <c r="C8521" s="231" t="s">
        <v>6635</v>
      </c>
      <c r="F8521" s="232">
        <v>16.29</v>
      </c>
    </row>
    <row r="8522" spans="1:6" ht="15" x14ac:dyDescent="0.2">
      <c r="A8522" s="231">
        <v>102588</v>
      </c>
      <c r="B8522" s="457" t="s">
        <v>15802</v>
      </c>
      <c r="C8522" s="231" t="s">
        <v>6635</v>
      </c>
      <c r="F8522" s="232">
        <v>7</v>
      </c>
    </row>
    <row r="8523" spans="1:6" ht="15" x14ac:dyDescent="0.2">
      <c r="A8523" s="231">
        <v>102590</v>
      </c>
      <c r="B8523" s="457" t="s">
        <v>15803</v>
      </c>
      <c r="C8523" s="231" t="s">
        <v>6635</v>
      </c>
      <c r="F8523" s="232">
        <v>7.55</v>
      </c>
    </row>
    <row r="8524" spans="1:6" ht="15" x14ac:dyDescent="0.2">
      <c r="A8524" s="231">
        <v>102592</v>
      </c>
      <c r="B8524" s="457" t="s">
        <v>15804</v>
      </c>
      <c r="C8524" s="231" t="s">
        <v>6635</v>
      </c>
      <c r="F8524" s="232">
        <v>8.09</v>
      </c>
    </row>
    <row r="8525" spans="1:6" ht="15" x14ac:dyDescent="0.2">
      <c r="A8525" s="231">
        <v>102594</v>
      </c>
      <c r="B8525" s="457" t="s">
        <v>15805</v>
      </c>
      <c r="C8525" s="231" t="s">
        <v>6635</v>
      </c>
      <c r="F8525" s="232">
        <v>8.8699999999999992</v>
      </c>
    </row>
    <row r="8526" spans="1:6" ht="15" x14ac:dyDescent="0.2">
      <c r="A8526" s="231">
        <v>102596</v>
      </c>
      <c r="B8526" s="457" t="s">
        <v>15806</v>
      </c>
      <c r="C8526" s="231" t="s">
        <v>6635</v>
      </c>
      <c r="F8526" s="232">
        <v>9.74</v>
      </c>
    </row>
    <row r="8527" spans="1:6" ht="15" x14ac:dyDescent="0.2">
      <c r="A8527" s="231">
        <v>102598</v>
      </c>
      <c r="B8527" s="457" t="s">
        <v>15807</v>
      </c>
      <c r="C8527" s="231" t="s">
        <v>6635</v>
      </c>
      <c r="F8527" s="232">
        <v>10.82</v>
      </c>
    </row>
    <row r="8528" spans="1:6" ht="15" x14ac:dyDescent="0.2">
      <c r="A8528" s="231">
        <v>102600</v>
      </c>
      <c r="B8528" s="457" t="s">
        <v>15808</v>
      </c>
      <c r="C8528" s="231" t="s">
        <v>6635</v>
      </c>
      <c r="F8528" s="232">
        <v>11.92</v>
      </c>
    </row>
    <row r="8529" spans="1:6" ht="15" x14ac:dyDescent="0.2">
      <c r="A8529" s="231">
        <v>102602</v>
      </c>
      <c r="B8529" s="457" t="s">
        <v>15809</v>
      </c>
      <c r="C8529" s="231" t="s">
        <v>6635</v>
      </c>
      <c r="F8529" s="232">
        <v>13.56</v>
      </c>
    </row>
    <row r="8530" spans="1:6" ht="15" x14ac:dyDescent="0.2">
      <c r="A8530" s="231">
        <v>103005</v>
      </c>
      <c r="B8530" s="457" t="s">
        <v>15810</v>
      </c>
      <c r="C8530" s="231" t="s">
        <v>6635</v>
      </c>
      <c r="F8530" s="232">
        <v>644.30999999999995</v>
      </c>
    </row>
    <row r="8531" spans="1:6" ht="15" x14ac:dyDescent="0.2">
      <c r="A8531" s="231">
        <v>103006</v>
      </c>
      <c r="B8531" s="457" t="s">
        <v>15811</v>
      </c>
      <c r="C8531" s="231" t="s">
        <v>6635</v>
      </c>
      <c r="F8531" s="232">
        <v>818.19</v>
      </c>
    </row>
    <row r="8532" spans="1:6" ht="15" x14ac:dyDescent="0.2">
      <c r="A8532" s="231">
        <v>103007</v>
      </c>
      <c r="B8532" s="457" t="s">
        <v>15812</v>
      </c>
      <c r="C8532" s="231" t="s">
        <v>6635</v>
      </c>
      <c r="F8532" s="232">
        <v>1080.79</v>
      </c>
    </row>
    <row r="8533" spans="1:6" ht="15" x14ac:dyDescent="0.2">
      <c r="A8533" s="231">
        <v>103004</v>
      </c>
      <c r="B8533" s="457" t="s">
        <v>15813</v>
      </c>
      <c r="C8533" s="231" t="s">
        <v>6640</v>
      </c>
      <c r="F8533" s="232">
        <v>0</v>
      </c>
    </row>
    <row r="8534" spans="1:6" ht="15" x14ac:dyDescent="0.2">
      <c r="A8534" s="231">
        <v>102989</v>
      </c>
      <c r="B8534" s="457" t="s">
        <v>15814</v>
      </c>
      <c r="C8534" s="231" t="s">
        <v>6640</v>
      </c>
      <c r="F8534" s="232">
        <v>46.46</v>
      </c>
    </row>
    <row r="8535" spans="1:6" ht="15" x14ac:dyDescent="0.2">
      <c r="A8535" s="231">
        <v>102990</v>
      </c>
      <c r="B8535" s="457" t="s">
        <v>15815</v>
      </c>
      <c r="C8535" s="231" t="s">
        <v>6640</v>
      </c>
      <c r="F8535" s="232">
        <v>58.39</v>
      </c>
    </row>
    <row r="8536" spans="1:6" ht="15" x14ac:dyDescent="0.2">
      <c r="A8536" s="231">
        <v>102991</v>
      </c>
      <c r="B8536" s="457" t="s">
        <v>15816</v>
      </c>
      <c r="C8536" s="231" t="s">
        <v>6640</v>
      </c>
      <c r="F8536" s="232">
        <v>76.83</v>
      </c>
    </row>
    <row r="8537" spans="1:6" ht="15" x14ac:dyDescent="0.2">
      <c r="A8537" s="231">
        <v>102992</v>
      </c>
      <c r="B8537" s="457" t="s">
        <v>15817</v>
      </c>
      <c r="C8537" s="231" t="s">
        <v>6640</v>
      </c>
      <c r="F8537" s="232">
        <v>112.95</v>
      </c>
    </row>
    <row r="8538" spans="1:6" ht="15" x14ac:dyDescent="0.2">
      <c r="A8538" s="231">
        <v>102993</v>
      </c>
      <c r="B8538" s="457" t="s">
        <v>15818</v>
      </c>
      <c r="C8538" s="231" t="s">
        <v>6640</v>
      </c>
      <c r="F8538" s="232">
        <v>146.9</v>
      </c>
    </row>
    <row r="8539" spans="1:6" ht="15" x14ac:dyDescent="0.2">
      <c r="A8539" s="231">
        <v>102994</v>
      </c>
      <c r="B8539" s="457" t="s">
        <v>15819</v>
      </c>
      <c r="C8539" s="231" t="s">
        <v>6640</v>
      </c>
      <c r="F8539" s="232">
        <v>274.36</v>
      </c>
    </row>
    <row r="8540" spans="1:6" ht="15" x14ac:dyDescent="0.2">
      <c r="A8540" s="231">
        <v>106017</v>
      </c>
      <c r="B8540" s="457" t="s">
        <v>15820</v>
      </c>
      <c r="C8540" s="231" t="s">
        <v>6635</v>
      </c>
      <c r="F8540" s="232">
        <v>0</v>
      </c>
    </row>
    <row r="8541" spans="1:6" ht="15" x14ac:dyDescent="0.2">
      <c r="A8541" s="231">
        <v>105944</v>
      </c>
      <c r="B8541" s="457" t="s">
        <v>15821</v>
      </c>
      <c r="C8541" s="231" t="s">
        <v>6641</v>
      </c>
      <c r="F8541" s="232">
        <v>819.73</v>
      </c>
    </row>
    <row r="8542" spans="1:6" ht="15" x14ac:dyDescent="0.2">
      <c r="A8542" s="231">
        <v>106004</v>
      </c>
      <c r="B8542" s="457" t="s">
        <v>15822</v>
      </c>
      <c r="C8542" s="231" t="s">
        <v>6640</v>
      </c>
      <c r="F8542" s="232">
        <v>186.87</v>
      </c>
    </row>
    <row r="8543" spans="1:6" ht="15" x14ac:dyDescent="0.2">
      <c r="A8543" s="231">
        <v>106005</v>
      </c>
      <c r="B8543" s="457" t="s">
        <v>15823</v>
      </c>
      <c r="C8543" s="231" t="s">
        <v>6640</v>
      </c>
      <c r="F8543" s="232">
        <v>221.06</v>
      </c>
    </row>
    <row r="8544" spans="1:6" ht="15" x14ac:dyDescent="0.2">
      <c r="A8544" s="231">
        <v>106006</v>
      </c>
      <c r="B8544" s="457" t="s">
        <v>15824</v>
      </c>
      <c r="C8544" s="231" t="s">
        <v>6640</v>
      </c>
      <c r="F8544" s="232">
        <v>263.13</v>
      </c>
    </row>
    <row r="8545" spans="1:6" ht="15" x14ac:dyDescent="0.2">
      <c r="A8545" s="231">
        <v>106007</v>
      </c>
      <c r="B8545" s="457" t="s">
        <v>15825</v>
      </c>
      <c r="C8545" s="231" t="s">
        <v>6640</v>
      </c>
      <c r="F8545" s="232">
        <v>299.93</v>
      </c>
    </row>
    <row r="8546" spans="1:6" ht="15" x14ac:dyDescent="0.2">
      <c r="A8546" s="231">
        <v>106008</v>
      </c>
      <c r="B8546" s="457" t="s">
        <v>15826</v>
      </c>
      <c r="C8546" s="231" t="s">
        <v>6640</v>
      </c>
      <c r="F8546" s="232">
        <v>336.76</v>
      </c>
    </row>
    <row r="8547" spans="1:6" ht="15" x14ac:dyDescent="0.2">
      <c r="A8547" s="231">
        <v>106009</v>
      </c>
      <c r="B8547" s="457" t="s">
        <v>15827</v>
      </c>
      <c r="C8547" s="231" t="s">
        <v>6640</v>
      </c>
      <c r="F8547" s="232">
        <v>415.63</v>
      </c>
    </row>
    <row r="8548" spans="1:6" ht="15" x14ac:dyDescent="0.2">
      <c r="A8548" s="231">
        <v>106010</v>
      </c>
      <c r="B8548" s="457" t="s">
        <v>15828</v>
      </c>
      <c r="C8548" s="231" t="s">
        <v>6640</v>
      </c>
      <c r="F8548" s="232">
        <v>486.64</v>
      </c>
    </row>
    <row r="8549" spans="1:6" ht="15" x14ac:dyDescent="0.2">
      <c r="A8549" s="231">
        <v>106011</v>
      </c>
      <c r="B8549" s="457" t="s">
        <v>15829</v>
      </c>
      <c r="C8549" s="231" t="s">
        <v>6640</v>
      </c>
      <c r="F8549" s="232">
        <v>847.91</v>
      </c>
    </row>
    <row r="8550" spans="1:6" ht="15" x14ac:dyDescent="0.2">
      <c r="A8550" s="231">
        <v>106013</v>
      </c>
      <c r="B8550" s="457" t="s">
        <v>15830</v>
      </c>
      <c r="C8550" s="231" t="s">
        <v>6640</v>
      </c>
      <c r="F8550" s="232">
        <v>1061.1400000000001</v>
      </c>
    </row>
    <row r="8551" spans="1:6" ht="15" x14ac:dyDescent="0.2">
      <c r="A8551" s="231">
        <v>106012</v>
      </c>
      <c r="B8551" s="457" t="s">
        <v>15831</v>
      </c>
      <c r="C8551" s="231" t="s">
        <v>6640</v>
      </c>
      <c r="F8551" s="232">
        <v>933.12</v>
      </c>
    </row>
    <row r="8552" spans="1:6" ht="15" x14ac:dyDescent="0.2">
      <c r="A8552" s="231">
        <v>106014</v>
      </c>
      <c r="B8552" s="457" t="s">
        <v>15832</v>
      </c>
      <c r="C8552" s="231" t="s">
        <v>6640</v>
      </c>
      <c r="F8552" s="232">
        <v>1186.6099999999999</v>
      </c>
    </row>
    <row r="8553" spans="1:6" ht="15" x14ac:dyDescent="0.2">
      <c r="A8553" s="231">
        <v>106015</v>
      </c>
      <c r="B8553" s="457" t="s">
        <v>15833</v>
      </c>
      <c r="C8553" s="231" t="s">
        <v>6640</v>
      </c>
      <c r="F8553" s="232">
        <v>1424.01</v>
      </c>
    </row>
    <row r="8554" spans="1:6" ht="15" x14ac:dyDescent="0.2">
      <c r="A8554" s="231">
        <v>106016</v>
      </c>
      <c r="B8554" s="457" t="s">
        <v>15834</v>
      </c>
      <c r="C8554" s="231" t="s">
        <v>6640</v>
      </c>
      <c r="F8554" s="232">
        <v>1675.15</v>
      </c>
    </row>
    <row r="8555" spans="1:6" ht="15" x14ac:dyDescent="0.2">
      <c r="A8555" s="231">
        <v>106003</v>
      </c>
      <c r="B8555" s="457" t="s">
        <v>15835</v>
      </c>
      <c r="C8555" s="231" t="s">
        <v>6640</v>
      </c>
      <c r="F8555" s="232">
        <v>175.89</v>
      </c>
    </row>
    <row r="8556" spans="1:6" ht="15" x14ac:dyDescent="0.2">
      <c r="A8556" s="231">
        <v>105997</v>
      </c>
      <c r="B8556" s="457" t="s">
        <v>15836</v>
      </c>
      <c r="C8556" s="231" t="s">
        <v>6640</v>
      </c>
      <c r="F8556" s="232">
        <v>96.28</v>
      </c>
    </row>
    <row r="8557" spans="1:6" ht="15" x14ac:dyDescent="0.2">
      <c r="A8557" s="231">
        <v>105998</v>
      </c>
      <c r="B8557" s="457" t="s">
        <v>15837</v>
      </c>
      <c r="C8557" s="231" t="s">
        <v>6640</v>
      </c>
      <c r="F8557" s="232">
        <v>106.67</v>
      </c>
    </row>
    <row r="8558" spans="1:6" ht="15" x14ac:dyDescent="0.2">
      <c r="A8558" s="231">
        <v>105999</v>
      </c>
      <c r="B8558" s="457" t="s">
        <v>15838</v>
      </c>
      <c r="C8558" s="231" t="s">
        <v>6640</v>
      </c>
      <c r="F8558" s="232">
        <v>121.38</v>
      </c>
    </row>
    <row r="8559" spans="1:6" ht="15" x14ac:dyDescent="0.2">
      <c r="A8559" s="231">
        <v>106000</v>
      </c>
      <c r="B8559" s="457" t="s">
        <v>15839</v>
      </c>
      <c r="C8559" s="231" t="s">
        <v>6640</v>
      </c>
      <c r="F8559" s="232">
        <v>136.07</v>
      </c>
    </row>
    <row r="8560" spans="1:6" ht="15" x14ac:dyDescent="0.2">
      <c r="A8560" s="231">
        <v>106001</v>
      </c>
      <c r="B8560" s="457" t="s">
        <v>15840</v>
      </c>
      <c r="C8560" s="231" t="s">
        <v>6640</v>
      </c>
      <c r="F8560" s="232">
        <v>146.49</v>
      </c>
    </row>
    <row r="8561" spans="1:6" ht="15" x14ac:dyDescent="0.2">
      <c r="A8561" s="231">
        <v>106002</v>
      </c>
      <c r="B8561" s="457" t="s">
        <v>15841</v>
      </c>
      <c r="C8561" s="231" t="s">
        <v>6640</v>
      </c>
      <c r="F8561" s="232">
        <v>161.18</v>
      </c>
    </row>
    <row r="8562" spans="1:6" ht="15" x14ac:dyDescent="0.2">
      <c r="A8562" s="231">
        <v>105992</v>
      </c>
      <c r="B8562" s="457" t="s">
        <v>15842</v>
      </c>
      <c r="C8562" s="231" t="s">
        <v>6640</v>
      </c>
      <c r="F8562" s="232">
        <v>105.93</v>
      </c>
    </row>
    <row r="8563" spans="1:6" ht="15" x14ac:dyDescent="0.2">
      <c r="A8563" s="231">
        <v>105993</v>
      </c>
      <c r="B8563" s="457" t="s">
        <v>15843</v>
      </c>
      <c r="C8563" s="231" t="s">
        <v>6640</v>
      </c>
      <c r="F8563" s="232">
        <v>127.1</v>
      </c>
    </row>
    <row r="8564" spans="1:6" ht="15" x14ac:dyDescent="0.2">
      <c r="A8564" s="231">
        <v>105994</v>
      </c>
      <c r="B8564" s="457" t="s">
        <v>15844</v>
      </c>
      <c r="C8564" s="231" t="s">
        <v>6640</v>
      </c>
      <c r="F8564" s="232">
        <v>155.79</v>
      </c>
    </row>
    <row r="8565" spans="1:6" ht="15" x14ac:dyDescent="0.2">
      <c r="A8565" s="231">
        <v>105995</v>
      </c>
      <c r="B8565" s="457" t="s">
        <v>15845</v>
      </c>
      <c r="C8565" s="231" t="s">
        <v>6640</v>
      </c>
      <c r="F8565" s="232">
        <v>184.53</v>
      </c>
    </row>
    <row r="8566" spans="1:6" ht="15" x14ac:dyDescent="0.2">
      <c r="A8566" s="231">
        <v>105996</v>
      </c>
      <c r="B8566" s="457" t="s">
        <v>15846</v>
      </c>
      <c r="C8566" s="231" t="s">
        <v>6640</v>
      </c>
      <c r="F8566" s="232">
        <v>199.53</v>
      </c>
    </row>
    <row r="8567" spans="1:6" ht="15" x14ac:dyDescent="0.2">
      <c r="A8567" s="231">
        <v>105988</v>
      </c>
      <c r="B8567" s="457" t="s">
        <v>15847</v>
      </c>
      <c r="C8567" s="231" t="s">
        <v>6640</v>
      </c>
      <c r="F8567" s="232">
        <v>69.760000000000005</v>
      </c>
    </row>
    <row r="8568" spans="1:6" ht="15" x14ac:dyDescent="0.2">
      <c r="A8568" s="231">
        <v>105989</v>
      </c>
      <c r="B8568" s="457" t="s">
        <v>15848</v>
      </c>
      <c r="C8568" s="231" t="s">
        <v>6640</v>
      </c>
      <c r="F8568" s="232">
        <v>77.239999999999995</v>
      </c>
    </row>
    <row r="8569" spans="1:6" ht="15" x14ac:dyDescent="0.2">
      <c r="A8569" s="231">
        <v>105990</v>
      </c>
      <c r="B8569" s="457" t="s">
        <v>15849</v>
      </c>
      <c r="C8569" s="231" t="s">
        <v>6640</v>
      </c>
      <c r="F8569" s="232">
        <v>87.84</v>
      </c>
    </row>
    <row r="8570" spans="1:6" ht="15" x14ac:dyDescent="0.2">
      <c r="A8570" s="231">
        <v>105991</v>
      </c>
      <c r="B8570" s="457" t="s">
        <v>15850</v>
      </c>
      <c r="C8570" s="231" t="s">
        <v>6640</v>
      </c>
      <c r="F8570" s="232">
        <v>98.42</v>
      </c>
    </row>
    <row r="8571" spans="1:6" ht="15" x14ac:dyDescent="0.2">
      <c r="A8571" s="231">
        <v>105987</v>
      </c>
      <c r="B8571" s="457" t="s">
        <v>15851</v>
      </c>
      <c r="C8571" s="231" t="s">
        <v>6640</v>
      </c>
      <c r="F8571" s="232">
        <v>120.91</v>
      </c>
    </row>
    <row r="8572" spans="1:6" ht="15" x14ac:dyDescent="0.2">
      <c r="A8572" s="231">
        <v>105986</v>
      </c>
      <c r="B8572" s="457" t="s">
        <v>15852</v>
      </c>
      <c r="C8572" s="231" t="s">
        <v>6640</v>
      </c>
      <c r="F8572" s="232">
        <v>150.88</v>
      </c>
    </row>
    <row r="8573" spans="1:6" ht="15" x14ac:dyDescent="0.2">
      <c r="A8573" s="231">
        <v>106019</v>
      </c>
      <c r="B8573" s="457" t="s">
        <v>15853</v>
      </c>
      <c r="C8573" s="231" t="s">
        <v>6635</v>
      </c>
      <c r="F8573" s="232">
        <v>0</v>
      </c>
    </row>
    <row r="8574" spans="1:6" ht="15" x14ac:dyDescent="0.2">
      <c r="A8574" s="231">
        <v>103001</v>
      </c>
      <c r="B8574" s="457" t="s">
        <v>15854</v>
      </c>
      <c r="C8574" s="231" t="s">
        <v>6635</v>
      </c>
      <c r="F8574" s="232">
        <v>200.56</v>
      </c>
    </row>
    <row r="8575" spans="1:6" ht="15" x14ac:dyDescent="0.2">
      <c r="A8575" s="231">
        <v>103002</v>
      </c>
      <c r="B8575" s="457" t="s">
        <v>15855</v>
      </c>
      <c r="C8575" s="231" t="s">
        <v>6635</v>
      </c>
      <c r="F8575" s="232">
        <v>250.49</v>
      </c>
    </row>
    <row r="8576" spans="1:6" ht="15" x14ac:dyDescent="0.2">
      <c r="A8576" s="231">
        <v>103003</v>
      </c>
      <c r="B8576" s="457" t="s">
        <v>15856</v>
      </c>
      <c r="C8576" s="231" t="s">
        <v>6635</v>
      </c>
      <c r="F8576" s="232">
        <v>350.34</v>
      </c>
    </row>
    <row r="8577" spans="1:6" ht="15" x14ac:dyDescent="0.2">
      <c r="A8577" s="231">
        <v>106018</v>
      </c>
      <c r="B8577" s="457" t="s">
        <v>15857</v>
      </c>
      <c r="C8577" s="231" t="s">
        <v>6635</v>
      </c>
      <c r="F8577" s="232">
        <v>0</v>
      </c>
    </row>
    <row r="8578" spans="1:6" ht="15" x14ac:dyDescent="0.2">
      <c r="A8578" s="231">
        <v>105945</v>
      </c>
      <c r="B8578" s="457" t="s">
        <v>15858</v>
      </c>
      <c r="C8578" s="231" t="s">
        <v>6637</v>
      </c>
      <c r="F8578" s="232">
        <v>9.34</v>
      </c>
    </row>
    <row r="8579" spans="1:6" ht="15" x14ac:dyDescent="0.2">
      <c r="A8579" s="231">
        <v>98522</v>
      </c>
      <c r="B8579" s="457" t="s">
        <v>15859</v>
      </c>
      <c r="C8579" s="231" t="s">
        <v>6640</v>
      </c>
      <c r="F8579" s="232">
        <v>173.24</v>
      </c>
    </row>
    <row r="8580" spans="1:6" ht="15" x14ac:dyDescent="0.2">
      <c r="A8580" s="231">
        <v>98523</v>
      </c>
      <c r="B8580" s="457" t="s">
        <v>15860</v>
      </c>
      <c r="C8580" s="231" t="s">
        <v>6640</v>
      </c>
      <c r="F8580" s="232">
        <v>0</v>
      </c>
    </row>
    <row r="8581" spans="1:6" ht="15" x14ac:dyDescent="0.2">
      <c r="A8581" s="231">
        <v>102364</v>
      </c>
      <c r="B8581" s="457" t="s">
        <v>15861</v>
      </c>
      <c r="C8581" s="231" t="s">
        <v>6637</v>
      </c>
      <c r="F8581" s="232">
        <v>185.25</v>
      </c>
    </row>
    <row r="8582" spans="1:6" ht="15" x14ac:dyDescent="0.2">
      <c r="A8582" s="231">
        <v>102363</v>
      </c>
      <c r="B8582" s="457" t="s">
        <v>15862</v>
      </c>
      <c r="C8582" s="231" t="s">
        <v>6637</v>
      </c>
      <c r="F8582" s="232">
        <v>163.93</v>
      </c>
    </row>
    <row r="8583" spans="1:6" ht="15" x14ac:dyDescent="0.2">
      <c r="A8583" s="231">
        <v>102362</v>
      </c>
      <c r="B8583" s="457" t="s">
        <v>15863</v>
      </c>
      <c r="C8583" s="231" t="s">
        <v>6637</v>
      </c>
      <c r="F8583" s="232">
        <v>151.86000000000001</v>
      </c>
    </row>
    <row r="8584" spans="1:6" ht="15" x14ac:dyDescent="0.2">
      <c r="A8584" s="231">
        <v>101196</v>
      </c>
      <c r="B8584" s="457" t="s">
        <v>15864</v>
      </c>
      <c r="C8584" s="231" t="s">
        <v>6640</v>
      </c>
      <c r="F8584" s="232">
        <v>0</v>
      </c>
    </row>
    <row r="8585" spans="1:6" ht="15" x14ac:dyDescent="0.2">
      <c r="A8585" s="231">
        <v>101195</v>
      </c>
      <c r="B8585" s="457" t="s">
        <v>15865</v>
      </c>
      <c r="C8585" s="231" t="s">
        <v>6640</v>
      </c>
      <c r="F8585" s="232">
        <v>0</v>
      </c>
    </row>
    <row r="8586" spans="1:6" ht="15" x14ac:dyDescent="0.2">
      <c r="A8586" s="231">
        <v>101193</v>
      </c>
      <c r="B8586" s="457" t="s">
        <v>15866</v>
      </c>
      <c r="C8586" s="231" t="s">
        <v>6640</v>
      </c>
      <c r="F8586" s="232">
        <v>54.62</v>
      </c>
    </row>
    <row r="8587" spans="1:6" ht="15" x14ac:dyDescent="0.2">
      <c r="A8587" s="231">
        <v>106459</v>
      </c>
      <c r="B8587" s="457" t="s">
        <v>15867</v>
      </c>
      <c r="C8587" s="231" t="s">
        <v>6640</v>
      </c>
      <c r="F8587" s="232">
        <v>54.76</v>
      </c>
    </row>
    <row r="8588" spans="1:6" ht="15" x14ac:dyDescent="0.2">
      <c r="A8588" s="231">
        <v>101194</v>
      </c>
      <c r="B8588" s="457" t="s">
        <v>15868</v>
      </c>
      <c r="C8588" s="231" t="s">
        <v>6640</v>
      </c>
      <c r="F8588" s="232">
        <v>54.95</v>
      </c>
    </row>
    <row r="8589" spans="1:6" ht="15" x14ac:dyDescent="0.2">
      <c r="A8589" s="231">
        <v>101190</v>
      </c>
      <c r="B8589" s="457" t="s">
        <v>15869</v>
      </c>
      <c r="C8589" s="231" t="s">
        <v>6640</v>
      </c>
      <c r="F8589" s="232">
        <v>59.63</v>
      </c>
    </row>
    <row r="8590" spans="1:6" ht="15" x14ac:dyDescent="0.2">
      <c r="A8590" s="231">
        <v>106458</v>
      </c>
      <c r="B8590" s="457" t="s">
        <v>15870</v>
      </c>
      <c r="C8590" s="231" t="s">
        <v>6640</v>
      </c>
      <c r="F8590" s="232">
        <v>59.77</v>
      </c>
    </row>
    <row r="8591" spans="1:6" ht="15" x14ac:dyDescent="0.2">
      <c r="A8591" s="231">
        <v>101191</v>
      </c>
      <c r="B8591" s="457" t="s">
        <v>15871</v>
      </c>
      <c r="C8591" s="231" t="s">
        <v>6640</v>
      </c>
      <c r="F8591" s="232">
        <v>59.96</v>
      </c>
    </row>
    <row r="8592" spans="1:6" ht="15" x14ac:dyDescent="0.2">
      <c r="A8592" s="231">
        <v>101198</v>
      </c>
      <c r="B8592" s="457" t="s">
        <v>15872</v>
      </c>
      <c r="C8592" s="231" t="s">
        <v>6640</v>
      </c>
      <c r="F8592" s="232">
        <v>87.17</v>
      </c>
    </row>
    <row r="8593" spans="1:6" ht="15" x14ac:dyDescent="0.2">
      <c r="A8593" s="231">
        <v>106460</v>
      </c>
      <c r="B8593" s="457" t="s">
        <v>15873</v>
      </c>
      <c r="C8593" s="231" t="s">
        <v>6640</v>
      </c>
      <c r="F8593" s="232">
        <v>87.53</v>
      </c>
    </row>
    <row r="8594" spans="1:6" ht="15" x14ac:dyDescent="0.2">
      <c r="A8594" s="231">
        <v>101199</v>
      </c>
      <c r="B8594" s="457" t="s">
        <v>15874</v>
      </c>
      <c r="C8594" s="231" t="s">
        <v>6640</v>
      </c>
      <c r="F8594" s="232">
        <v>87.98</v>
      </c>
    </row>
    <row r="8595" spans="1:6" ht="15" x14ac:dyDescent="0.2">
      <c r="A8595" s="231">
        <v>101203</v>
      </c>
      <c r="B8595" s="457" t="s">
        <v>15875</v>
      </c>
      <c r="C8595" s="231" t="s">
        <v>6640</v>
      </c>
      <c r="F8595" s="232">
        <v>39.69</v>
      </c>
    </row>
    <row r="8596" spans="1:6" ht="15" x14ac:dyDescent="0.2">
      <c r="A8596" s="231">
        <v>101204</v>
      </c>
      <c r="B8596" s="457" t="s">
        <v>15876</v>
      </c>
      <c r="C8596" s="231" t="s">
        <v>6640</v>
      </c>
      <c r="F8596" s="232">
        <v>40.020000000000003</v>
      </c>
    </row>
    <row r="8597" spans="1:6" ht="15" x14ac:dyDescent="0.2">
      <c r="A8597" s="231">
        <v>106257</v>
      </c>
      <c r="B8597" s="457" t="s">
        <v>15877</v>
      </c>
      <c r="C8597" s="231" t="s">
        <v>6640</v>
      </c>
      <c r="F8597" s="232">
        <v>39.86</v>
      </c>
    </row>
    <row r="8598" spans="1:6" ht="15" x14ac:dyDescent="0.2">
      <c r="A8598" s="231">
        <v>106461</v>
      </c>
      <c r="B8598" s="457" t="s">
        <v>15878</v>
      </c>
      <c r="C8598" s="231" t="s">
        <v>6640</v>
      </c>
      <c r="F8598" s="232">
        <v>59.04</v>
      </c>
    </row>
    <row r="8599" spans="1:6" ht="15" x14ac:dyDescent="0.2">
      <c r="A8599" s="231">
        <v>106462</v>
      </c>
      <c r="B8599" s="457" t="s">
        <v>15879</v>
      </c>
      <c r="C8599" s="231" t="s">
        <v>6640</v>
      </c>
      <c r="F8599" s="232">
        <v>72.58</v>
      </c>
    </row>
    <row r="8600" spans="1:6" ht="15" x14ac:dyDescent="0.2">
      <c r="A8600" s="231">
        <v>106479</v>
      </c>
      <c r="B8600" s="457" t="s">
        <v>15880</v>
      </c>
      <c r="C8600" s="231" t="s">
        <v>6640</v>
      </c>
      <c r="F8600" s="232">
        <v>65.95</v>
      </c>
    </row>
    <row r="8601" spans="1:6" ht="15" x14ac:dyDescent="0.2">
      <c r="A8601" s="231">
        <v>106483</v>
      </c>
      <c r="B8601" s="457" t="s">
        <v>15881</v>
      </c>
      <c r="C8601" s="231" t="s">
        <v>6635</v>
      </c>
      <c r="F8601" s="232">
        <v>99.79</v>
      </c>
    </row>
    <row r="8602" spans="1:6" ht="15" x14ac:dyDescent="0.2">
      <c r="A8602" s="231">
        <v>106484</v>
      </c>
      <c r="B8602" s="457" t="s">
        <v>15882</v>
      </c>
      <c r="C8602" s="231" t="s">
        <v>6635</v>
      </c>
      <c r="F8602" s="232">
        <v>107.2</v>
      </c>
    </row>
    <row r="8603" spans="1:6" ht="15" x14ac:dyDescent="0.2">
      <c r="A8603" s="231">
        <v>106480</v>
      </c>
      <c r="B8603" s="457" t="s">
        <v>15883</v>
      </c>
      <c r="C8603" s="231" t="s">
        <v>6635</v>
      </c>
      <c r="F8603" s="232">
        <v>96.35</v>
      </c>
    </row>
    <row r="8604" spans="1:6" ht="15" x14ac:dyDescent="0.2">
      <c r="A8604" s="231">
        <v>106482</v>
      </c>
      <c r="B8604" s="457" t="s">
        <v>15884</v>
      </c>
      <c r="C8604" s="231" t="s">
        <v>6635</v>
      </c>
      <c r="F8604" s="232">
        <v>0</v>
      </c>
    </row>
    <row r="8605" spans="1:6" ht="15" x14ac:dyDescent="0.2">
      <c r="A8605" s="231">
        <v>106481</v>
      </c>
      <c r="B8605" s="457" t="s">
        <v>15885</v>
      </c>
      <c r="C8605" s="231" t="s">
        <v>6635</v>
      </c>
      <c r="F8605" s="232">
        <v>108.87</v>
      </c>
    </row>
    <row r="8606" spans="1:6" ht="15" x14ac:dyDescent="0.2">
      <c r="A8606" s="231">
        <v>106467</v>
      </c>
      <c r="B8606" s="457" t="s">
        <v>15886</v>
      </c>
      <c r="C8606" s="231" t="s">
        <v>6637</v>
      </c>
      <c r="F8606" s="232">
        <v>0</v>
      </c>
    </row>
    <row r="8607" spans="1:6" ht="15" x14ac:dyDescent="0.2">
      <c r="A8607" s="231">
        <v>106465</v>
      </c>
      <c r="B8607" s="457" t="s">
        <v>15887</v>
      </c>
      <c r="C8607" s="231" t="s">
        <v>6637</v>
      </c>
      <c r="F8607" s="232">
        <v>0</v>
      </c>
    </row>
    <row r="8608" spans="1:6" ht="15" x14ac:dyDescent="0.2">
      <c r="A8608" s="231">
        <v>106469</v>
      </c>
      <c r="B8608" s="457" t="s">
        <v>15888</v>
      </c>
      <c r="C8608" s="231" t="s">
        <v>6637</v>
      </c>
      <c r="F8608" s="232">
        <v>33.22</v>
      </c>
    </row>
    <row r="8609" spans="1:6" ht="15" x14ac:dyDescent="0.2">
      <c r="A8609" s="231">
        <v>106468</v>
      </c>
      <c r="B8609" s="457" t="s">
        <v>15889</v>
      </c>
      <c r="C8609" s="231" t="s">
        <v>6637</v>
      </c>
      <c r="F8609" s="232">
        <v>21.17</v>
      </c>
    </row>
    <row r="8610" spans="1:6" ht="15" x14ac:dyDescent="0.2">
      <c r="A8610" s="231">
        <v>106466</v>
      </c>
      <c r="B8610" s="457" t="s">
        <v>15890</v>
      </c>
      <c r="C8610" s="231" t="s">
        <v>6637</v>
      </c>
      <c r="F8610" s="232">
        <v>44.74</v>
      </c>
    </row>
    <row r="8611" spans="1:6" ht="15" x14ac:dyDescent="0.2">
      <c r="A8611" s="231">
        <v>106464</v>
      </c>
      <c r="B8611" s="457" t="s">
        <v>15891</v>
      </c>
      <c r="C8611" s="231" t="s">
        <v>6637</v>
      </c>
      <c r="F8611" s="232">
        <v>58.66</v>
      </c>
    </row>
    <row r="8612" spans="1:6" ht="15" x14ac:dyDescent="0.2">
      <c r="A8612" s="231">
        <v>106476</v>
      </c>
      <c r="B8612" s="457" t="s">
        <v>15892</v>
      </c>
      <c r="C8612" s="231" t="s">
        <v>6640</v>
      </c>
      <c r="F8612" s="232">
        <v>61.81</v>
      </c>
    </row>
    <row r="8613" spans="1:6" ht="15" x14ac:dyDescent="0.2">
      <c r="A8613" s="231">
        <v>106477</v>
      </c>
      <c r="B8613" s="457" t="s">
        <v>15893</v>
      </c>
      <c r="C8613" s="231" t="s">
        <v>6640</v>
      </c>
      <c r="F8613" s="232">
        <v>52.15</v>
      </c>
    </row>
    <row r="8614" spans="1:6" ht="15" x14ac:dyDescent="0.2">
      <c r="A8614" s="231">
        <v>106478</v>
      </c>
      <c r="B8614" s="457" t="s">
        <v>15894</v>
      </c>
      <c r="C8614" s="231" t="s">
        <v>6640</v>
      </c>
      <c r="F8614" s="232">
        <v>112.1</v>
      </c>
    </row>
    <row r="8615" spans="1:6" ht="15" x14ac:dyDescent="0.2">
      <c r="A8615" s="231">
        <v>106471</v>
      </c>
      <c r="B8615" s="457" t="s">
        <v>15895</v>
      </c>
      <c r="C8615" s="231" t="s">
        <v>6640</v>
      </c>
      <c r="F8615" s="232">
        <v>142.13</v>
      </c>
    </row>
    <row r="8616" spans="1:6" ht="15" x14ac:dyDescent="0.2">
      <c r="A8616" s="231">
        <v>106470</v>
      </c>
      <c r="B8616" s="457" t="s">
        <v>15896</v>
      </c>
      <c r="C8616" s="231" t="s">
        <v>6640</v>
      </c>
      <c r="F8616" s="232">
        <v>123.57</v>
      </c>
    </row>
    <row r="8617" spans="1:6" ht="15" x14ac:dyDescent="0.2">
      <c r="A8617" s="231">
        <v>106472</v>
      </c>
      <c r="B8617" s="457" t="s">
        <v>15897</v>
      </c>
      <c r="C8617" s="231" t="s">
        <v>6640</v>
      </c>
      <c r="F8617" s="232">
        <v>175.31</v>
      </c>
    </row>
    <row r="8618" spans="1:6" ht="15" x14ac:dyDescent="0.2">
      <c r="A8618" s="231">
        <v>106475</v>
      </c>
      <c r="B8618" s="457" t="s">
        <v>15898</v>
      </c>
      <c r="C8618" s="231" t="s">
        <v>6640</v>
      </c>
      <c r="F8618" s="232">
        <v>141.62</v>
      </c>
    </row>
    <row r="8619" spans="1:6" ht="15" x14ac:dyDescent="0.2">
      <c r="A8619" s="231">
        <v>106474</v>
      </c>
      <c r="B8619" s="457" t="s">
        <v>15899</v>
      </c>
      <c r="C8619" s="231" t="s">
        <v>6640</v>
      </c>
      <c r="F8619" s="232">
        <v>108.2</v>
      </c>
    </row>
    <row r="8620" spans="1:6" ht="15" x14ac:dyDescent="0.2">
      <c r="A8620" s="231">
        <v>106473</v>
      </c>
      <c r="B8620" s="457" t="s">
        <v>15900</v>
      </c>
      <c r="C8620" s="231" t="s">
        <v>6640</v>
      </c>
      <c r="F8620" s="232">
        <v>89.44</v>
      </c>
    </row>
    <row r="8621" spans="1:6" ht="15" x14ac:dyDescent="0.2">
      <c r="A8621" s="231">
        <v>101205</v>
      </c>
      <c r="B8621" s="457" t="s">
        <v>15901</v>
      </c>
      <c r="C8621" s="231" t="s">
        <v>6640</v>
      </c>
      <c r="F8621" s="232">
        <v>39.86</v>
      </c>
    </row>
    <row r="8622" spans="1:6" ht="15" x14ac:dyDescent="0.2">
      <c r="A8622" s="231">
        <v>106463</v>
      </c>
      <c r="B8622" s="457" t="s">
        <v>15902</v>
      </c>
      <c r="C8622" s="231" t="s">
        <v>6637</v>
      </c>
      <c r="F8622" s="232">
        <v>0</v>
      </c>
    </row>
    <row r="8623" spans="1:6" ht="15" x14ac:dyDescent="0.2">
      <c r="A8623" s="231">
        <v>106457</v>
      </c>
      <c r="B8623" s="457" t="s">
        <v>15903</v>
      </c>
      <c r="C8623" s="231" t="s">
        <v>6640</v>
      </c>
      <c r="F8623" s="232">
        <v>6.75</v>
      </c>
    </row>
    <row r="8624" spans="1:6" ht="15" x14ac:dyDescent="0.2">
      <c r="A8624" s="231">
        <v>87905</v>
      </c>
      <c r="B8624" s="457" t="s">
        <v>15904</v>
      </c>
      <c r="C8624" s="231" t="s">
        <v>6637</v>
      </c>
      <c r="F8624" s="232">
        <v>9.52</v>
      </c>
    </row>
    <row r="8625" spans="1:6" ht="15" x14ac:dyDescent="0.2">
      <c r="A8625" s="231">
        <v>87904</v>
      </c>
      <c r="B8625" s="457" t="s">
        <v>15905</v>
      </c>
      <c r="C8625" s="231" t="s">
        <v>6637</v>
      </c>
      <c r="F8625" s="232">
        <v>10.17</v>
      </c>
    </row>
    <row r="8626" spans="1:6" ht="15" x14ac:dyDescent="0.2">
      <c r="A8626" s="231">
        <v>87908</v>
      </c>
      <c r="B8626" s="457" t="s">
        <v>15906</v>
      </c>
      <c r="C8626" s="231" t="s">
        <v>6637</v>
      </c>
      <c r="F8626" s="232">
        <v>7.06</v>
      </c>
    </row>
    <row r="8627" spans="1:6" ht="15" x14ac:dyDescent="0.2">
      <c r="A8627" s="231">
        <v>87907</v>
      </c>
      <c r="B8627" s="457" t="s">
        <v>15907</v>
      </c>
      <c r="C8627" s="231" t="s">
        <v>6637</v>
      </c>
      <c r="F8627" s="232">
        <v>7.71</v>
      </c>
    </row>
    <row r="8628" spans="1:6" ht="15" x14ac:dyDescent="0.2">
      <c r="A8628" s="231">
        <v>87903</v>
      </c>
      <c r="B8628" s="457" t="s">
        <v>15908</v>
      </c>
      <c r="C8628" s="231" t="s">
        <v>6637</v>
      </c>
      <c r="F8628" s="232">
        <v>12.03</v>
      </c>
    </row>
    <row r="8629" spans="1:6" ht="15" x14ac:dyDescent="0.2">
      <c r="A8629" s="231">
        <v>87902</v>
      </c>
      <c r="B8629" s="457" t="s">
        <v>15909</v>
      </c>
      <c r="C8629" s="231" t="s">
        <v>6637</v>
      </c>
      <c r="F8629" s="232">
        <v>12.53</v>
      </c>
    </row>
    <row r="8630" spans="1:6" ht="15" x14ac:dyDescent="0.2">
      <c r="A8630" s="231">
        <v>87900</v>
      </c>
      <c r="B8630" s="457" t="s">
        <v>15910</v>
      </c>
      <c r="C8630" s="231" t="s">
        <v>6637</v>
      </c>
      <c r="F8630" s="232">
        <v>9.5399999999999991</v>
      </c>
    </row>
    <row r="8631" spans="1:6" ht="15" x14ac:dyDescent="0.2">
      <c r="A8631" s="231">
        <v>87899</v>
      </c>
      <c r="B8631" s="457" t="s">
        <v>15911</v>
      </c>
      <c r="C8631" s="231" t="s">
        <v>6637</v>
      </c>
      <c r="F8631" s="232">
        <v>9.77</v>
      </c>
    </row>
    <row r="8632" spans="1:6" ht="15" x14ac:dyDescent="0.2">
      <c r="A8632" s="231">
        <v>87894</v>
      </c>
      <c r="B8632" s="457" t="s">
        <v>15912</v>
      </c>
      <c r="C8632" s="231" t="s">
        <v>6637</v>
      </c>
      <c r="F8632" s="232">
        <v>8.07</v>
      </c>
    </row>
    <row r="8633" spans="1:6" ht="15" x14ac:dyDescent="0.2">
      <c r="A8633" s="231">
        <v>87893</v>
      </c>
      <c r="B8633" s="457" t="s">
        <v>15913</v>
      </c>
      <c r="C8633" s="231" t="s">
        <v>6637</v>
      </c>
      <c r="F8633" s="232">
        <v>8.7200000000000006</v>
      </c>
    </row>
    <row r="8634" spans="1:6" ht="15" x14ac:dyDescent="0.2">
      <c r="A8634" s="231">
        <v>87897</v>
      </c>
      <c r="B8634" s="457" t="s">
        <v>15914</v>
      </c>
      <c r="C8634" s="231" t="s">
        <v>6637</v>
      </c>
      <c r="F8634" s="232">
        <v>5.73</v>
      </c>
    </row>
    <row r="8635" spans="1:6" ht="15" x14ac:dyDescent="0.2">
      <c r="A8635" s="231">
        <v>87896</v>
      </c>
      <c r="B8635" s="457" t="s">
        <v>15915</v>
      </c>
      <c r="C8635" s="231" t="s">
        <v>6637</v>
      </c>
      <c r="F8635" s="232">
        <v>6.38</v>
      </c>
    </row>
    <row r="8636" spans="1:6" ht="15" x14ac:dyDescent="0.2">
      <c r="A8636" s="231">
        <v>87892</v>
      </c>
      <c r="B8636" s="457" t="s">
        <v>15916</v>
      </c>
      <c r="C8636" s="231" t="s">
        <v>6637</v>
      </c>
      <c r="F8636" s="232">
        <v>11.12</v>
      </c>
    </row>
    <row r="8637" spans="1:6" ht="15" x14ac:dyDescent="0.2">
      <c r="A8637" s="231">
        <v>87891</v>
      </c>
      <c r="B8637" s="457" t="s">
        <v>15917</v>
      </c>
      <c r="C8637" s="231" t="s">
        <v>6637</v>
      </c>
      <c r="F8637" s="232">
        <v>11.62</v>
      </c>
    </row>
    <row r="8638" spans="1:6" ht="15" x14ac:dyDescent="0.2">
      <c r="A8638" s="231">
        <v>87889</v>
      </c>
      <c r="B8638" s="457" t="s">
        <v>15918</v>
      </c>
      <c r="C8638" s="231" t="s">
        <v>6637</v>
      </c>
      <c r="F8638" s="232">
        <v>8.6300000000000008</v>
      </c>
    </row>
    <row r="8639" spans="1:6" ht="15" x14ac:dyDescent="0.2">
      <c r="A8639" s="231">
        <v>87888</v>
      </c>
      <c r="B8639" s="457" t="s">
        <v>15919</v>
      </c>
      <c r="C8639" s="231" t="s">
        <v>6637</v>
      </c>
      <c r="F8639" s="232">
        <v>8.86</v>
      </c>
    </row>
    <row r="8640" spans="1:6" ht="15" x14ac:dyDescent="0.2">
      <c r="A8640" s="231">
        <v>104411</v>
      </c>
      <c r="B8640" s="457" t="s">
        <v>15920</v>
      </c>
      <c r="C8640" s="231" t="s">
        <v>6637</v>
      </c>
      <c r="F8640" s="232">
        <v>5.0599999999999996</v>
      </c>
    </row>
    <row r="8641" spans="1:6" ht="15" x14ac:dyDescent="0.2">
      <c r="A8641" s="231">
        <v>104410</v>
      </c>
      <c r="B8641" s="457" t="s">
        <v>15921</v>
      </c>
      <c r="C8641" s="231" t="s">
        <v>6637</v>
      </c>
      <c r="F8641" s="232">
        <v>5.81</v>
      </c>
    </row>
    <row r="8642" spans="1:6" ht="15" x14ac:dyDescent="0.2">
      <c r="A8642" s="231">
        <v>87879</v>
      </c>
      <c r="B8642" s="457" t="s">
        <v>15922</v>
      </c>
      <c r="C8642" s="231" t="s">
        <v>6637</v>
      </c>
      <c r="F8642" s="232">
        <v>5.03</v>
      </c>
    </row>
    <row r="8643" spans="1:6" ht="15" x14ac:dyDescent="0.2">
      <c r="A8643" s="231">
        <v>87878</v>
      </c>
      <c r="B8643" s="457" t="s">
        <v>15923</v>
      </c>
      <c r="C8643" s="231" t="s">
        <v>6637</v>
      </c>
      <c r="F8643" s="232">
        <v>5.68</v>
      </c>
    </row>
    <row r="8644" spans="1:6" ht="15" x14ac:dyDescent="0.2">
      <c r="A8644" s="231">
        <v>87885</v>
      </c>
      <c r="B8644" s="457" t="s">
        <v>15924</v>
      </c>
      <c r="C8644" s="231" t="s">
        <v>6637</v>
      </c>
      <c r="F8644" s="232">
        <v>9.07</v>
      </c>
    </row>
    <row r="8645" spans="1:6" ht="15" x14ac:dyDescent="0.2">
      <c r="A8645" s="231">
        <v>87884</v>
      </c>
      <c r="B8645" s="457" t="s">
        <v>15925</v>
      </c>
      <c r="C8645" s="231" t="s">
        <v>6637</v>
      </c>
      <c r="F8645" s="232">
        <v>9.57</v>
      </c>
    </row>
    <row r="8646" spans="1:6" ht="15" x14ac:dyDescent="0.2">
      <c r="A8646" s="231">
        <v>87882</v>
      </c>
      <c r="B8646" s="457" t="s">
        <v>15926</v>
      </c>
      <c r="C8646" s="231" t="s">
        <v>6637</v>
      </c>
      <c r="F8646" s="232">
        <v>6.58</v>
      </c>
    </row>
    <row r="8647" spans="1:6" ht="15" x14ac:dyDescent="0.2">
      <c r="A8647" s="231">
        <v>87881</v>
      </c>
      <c r="B8647" s="457" t="s">
        <v>15927</v>
      </c>
      <c r="C8647" s="231" t="s">
        <v>6637</v>
      </c>
      <c r="F8647" s="232">
        <v>6.81</v>
      </c>
    </row>
    <row r="8648" spans="1:6" ht="15" x14ac:dyDescent="0.2">
      <c r="A8648" s="231">
        <v>87887</v>
      </c>
      <c r="B8648" s="457" t="s">
        <v>15928</v>
      </c>
      <c r="C8648" s="231" t="s">
        <v>6637</v>
      </c>
      <c r="F8648" s="232">
        <v>16.39</v>
      </c>
    </row>
    <row r="8649" spans="1:6" ht="15" x14ac:dyDescent="0.2">
      <c r="A8649" s="231">
        <v>87886</v>
      </c>
      <c r="B8649" s="457" t="s">
        <v>15929</v>
      </c>
      <c r="C8649" s="231" t="s">
        <v>6637</v>
      </c>
      <c r="F8649" s="232">
        <v>17.489999999999998</v>
      </c>
    </row>
    <row r="8650" spans="1:6" ht="15" x14ac:dyDescent="0.2">
      <c r="A8650" s="231">
        <v>87911</v>
      </c>
      <c r="B8650" s="457" t="s">
        <v>15930</v>
      </c>
      <c r="C8650" s="231" t="s">
        <v>6637</v>
      </c>
      <c r="F8650" s="232">
        <v>23.21</v>
      </c>
    </row>
    <row r="8651" spans="1:6" ht="15" x14ac:dyDescent="0.2">
      <c r="A8651" s="231">
        <v>87910</v>
      </c>
      <c r="B8651" s="457" t="s">
        <v>15931</v>
      </c>
      <c r="C8651" s="231" t="s">
        <v>6637</v>
      </c>
      <c r="F8651" s="232">
        <v>24.31</v>
      </c>
    </row>
    <row r="8652" spans="1:6" ht="15" x14ac:dyDescent="0.2">
      <c r="A8652" s="231">
        <v>103686</v>
      </c>
      <c r="B8652" s="457" t="s">
        <v>15932</v>
      </c>
      <c r="C8652" s="231" t="s">
        <v>6641</v>
      </c>
      <c r="F8652" s="232">
        <v>713.93</v>
      </c>
    </row>
    <row r="8653" spans="1:6" ht="15" x14ac:dyDescent="0.2">
      <c r="A8653" s="231">
        <v>103685</v>
      </c>
      <c r="B8653" s="457" t="s">
        <v>15933</v>
      </c>
      <c r="C8653" s="231" t="s">
        <v>6641</v>
      </c>
      <c r="F8653" s="232">
        <v>640.52</v>
      </c>
    </row>
    <row r="8654" spans="1:6" ht="15" x14ac:dyDescent="0.2">
      <c r="A8654" s="231">
        <v>103669</v>
      </c>
      <c r="B8654" s="457" t="s">
        <v>15934</v>
      </c>
      <c r="C8654" s="231" t="s">
        <v>6641</v>
      </c>
      <c r="F8654" s="232">
        <v>1000.23</v>
      </c>
    </row>
    <row r="8655" spans="1:6" ht="15" x14ac:dyDescent="0.2">
      <c r="A8655" s="231">
        <v>103672</v>
      </c>
      <c r="B8655" s="457" t="s">
        <v>15935</v>
      </c>
      <c r="C8655" s="231" t="s">
        <v>6641</v>
      </c>
      <c r="F8655" s="232">
        <v>635.27</v>
      </c>
    </row>
    <row r="8656" spans="1:6" ht="15" x14ac:dyDescent="0.2">
      <c r="A8656" s="231">
        <v>103671</v>
      </c>
      <c r="B8656" s="457" t="s">
        <v>15936</v>
      </c>
      <c r="C8656" s="231" t="s">
        <v>6641</v>
      </c>
      <c r="F8656" s="232">
        <v>678.25</v>
      </c>
    </row>
    <row r="8657" spans="1:6" ht="15" x14ac:dyDescent="0.2">
      <c r="A8657" s="231">
        <v>103688</v>
      </c>
      <c r="B8657" s="457" t="s">
        <v>15937</v>
      </c>
      <c r="C8657" s="231" t="s">
        <v>6641</v>
      </c>
      <c r="F8657" s="232">
        <v>846.2</v>
      </c>
    </row>
    <row r="8658" spans="1:6" ht="15" x14ac:dyDescent="0.2">
      <c r="A8658" s="231">
        <v>103687</v>
      </c>
      <c r="B8658" s="457" t="s">
        <v>15938</v>
      </c>
      <c r="C8658" s="231" t="s">
        <v>6641</v>
      </c>
      <c r="F8658" s="232">
        <v>1162.5</v>
      </c>
    </row>
    <row r="8659" spans="1:6" ht="15" x14ac:dyDescent="0.2">
      <c r="A8659" s="231">
        <v>103684</v>
      </c>
      <c r="B8659" s="457" t="s">
        <v>15939</v>
      </c>
      <c r="C8659" s="231" t="s">
        <v>6641</v>
      </c>
      <c r="F8659" s="232">
        <v>656.82</v>
      </c>
    </row>
    <row r="8660" spans="1:6" ht="15" x14ac:dyDescent="0.2">
      <c r="A8660" s="231">
        <v>103681</v>
      </c>
      <c r="B8660" s="457" t="s">
        <v>15940</v>
      </c>
      <c r="C8660" s="231" t="s">
        <v>6641</v>
      </c>
      <c r="F8660" s="232">
        <v>710.24</v>
      </c>
    </row>
    <row r="8661" spans="1:6" ht="15" x14ac:dyDescent="0.2">
      <c r="A8661" s="231">
        <v>103679</v>
      </c>
      <c r="B8661" s="457" t="s">
        <v>15941</v>
      </c>
      <c r="C8661" s="231" t="s">
        <v>6641</v>
      </c>
      <c r="F8661" s="232">
        <v>800.67</v>
      </c>
    </row>
    <row r="8662" spans="1:6" ht="15" x14ac:dyDescent="0.2">
      <c r="A8662" s="231">
        <v>103677</v>
      </c>
      <c r="B8662" s="457" t="s">
        <v>15942</v>
      </c>
      <c r="C8662" s="231" t="s">
        <v>6641</v>
      </c>
      <c r="F8662" s="232">
        <v>855.4</v>
      </c>
    </row>
    <row r="8663" spans="1:6" ht="15" x14ac:dyDescent="0.2">
      <c r="A8663" s="231">
        <v>103675</v>
      </c>
      <c r="B8663" s="457" t="s">
        <v>15943</v>
      </c>
      <c r="C8663" s="231" t="s">
        <v>6641</v>
      </c>
      <c r="F8663" s="232">
        <v>634.70000000000005</v>
      </c>
    </row>
    <row r="8664" spans="1:6" ht="15" x14ac:dyDescent="0.2">
      <c r="A8664" s="231">
        <v>103680</v>
      </c>
      <c r="B8664" s="457" t="s">
        <v>15944</v>
      </c>
      <c r="C8664" s="231" t="s">
        <v>6641</v>
      </c>
      <c r="F8664" s="232">
        <v>855.26</v>
      </c>
    </row>
    <row r="8665" spans="1:6" ht="15" x14ac:dyDescent="0.2">
      <c r="A8665" s="231">
        <v>103678</v>
      </c>
      <c r="B8665" s="457" t="s">
        <v>15945</v>
      </c>
      <c r="C8665" s="231" t="s">
        <v>6641</v>
      </c>
      <c r="F8665" s="232">
        <v>954.32</v>
      </c>
    </row>
    <row r="8666" spans="1:6" ht="15" x14ac:dyDescent="0.2">
      <c r="A8666" s="231">
        <v>103676</v>
      </c>
      <c r="B8666" s="457" t="s">
        <v>15946</v>
      </c>
      <c r="C8666" s="231" t="s">
        <v>6641</v>
      </c>
      <c r="F8666" s="232">
        <v>1077.81</v>
      </c>
    </row>
    <row r="8667" spans="1:6" ht="15" x14ac:dyDescent="0.2">
      <c r="A8667" s="231">
        <v>103674</v>
      </c>
      <c r="B8667" s="457" t="s">
        <v>15947</v>
      </c>
      <c r="C8667" s="231" t="s">
        <v>6641</v>
      </c>
      <c r="F8667" s="232">
        <v>660.02</v>
      </c>
    </row>
    <row r="8668" spans="1:6" ht="15" x14ac:dyDescent="0.2">
      <c r="A8668" s="231">
        <v>103683</v>
      </c>
      <c r="B8668" s="457" t="s">
        <v>15948</v>
      </c>
      <c r="C8668" s="231" t="s">
        <v>6641</v>
      </c>
      <c r="F8668" s="232">
        <v>1399.88</v>
      </c>
    </row>
    <row r="8669" spans="1:6" ht="15" x14ac:dyDescent="0.2">
      <c r="A8669" s="231">
        <v>103682</v>
      </c>
      <c r="B8669" s="457" t="s">
        <v>15949</v>
      </c>
      <c r="C8669" s="231" t="s">
        <v>6641</v>
      </c>
      <c r="F8669" s="232">
        <v>1025.22</v>
      </c>
    </row>
    <row r="8670" spans="1:6" ht="15" x14ac:dyDescent="0.2">
      <c r="A8670" s="231">
        <v>103670</v>
      </c>
      <c r="B8670" s="457" t="s">
        <v>15950</v>
      </c>
      <c r="C8670" s="231" t="s">
        <v>6641</v>
      </c>
      <c r="F8670" s="232">
        <v>384.28</v>
      </c>
    </row>
    <row r="8671" spans="1:6" ht="15" x14ac:dyDescent="0.2">
      <c r="A8671" s="231">
        <v>103673</v>
      </c>
      <c r="B8671" s="457" t="s">
        <v>15951</v>
      </c>
      <c r="C8671" s="231" t="s">
        <v>6641</v>
      </c>
      <c r="F8671" s="232">
        <v>54.77</v>
      </c>
    </row>
    <row r="8672" spans="1:6" ht="15" x14ac:dyDescent="0.2">
      <c r="A8672" s="231">
        <v>91084</v>
      </c>
      <c r="B8672" s="457" t="s">
        <v>15952</v>
      </c>
      <c r="C8672" s="231" t="s">
        <v>6637</v>
      </c>
      <c r="F8672" s="232">
        <v>255.59</v>
      </c>
    </row>
    <row r="8673" spans="1:6" ht="15" x14ac:dyDescent="0.2">
      <c r="A8673" s="231">
        <v>91080</v>
      </c>
      <c r="B8673" s="457" t="s">
        <v>15953</v>
      </c>
      <c r="C8673" s="231" t="s">
        <v>6637</v>
      </c>
      <c r="F8673" s="232">
        <v>201.21</v>
      </c>
    </row>
    <row r="8674" spans="1:6" ht="15" x14ac:dyDescent="0.2">
      <c r="A8674" s="231">
        <v>91101</v>
      </c>
      <c r="B8674" s="457" t="s">
        <v>15954</v>
      </c>
      <c r="C8674" s="231" t="s">
        <v>6637</v>
      </c>
      <c r="F8674" s="232">
        <v>237.32</v>
      </c>
    </row>
    <row r="8675" spans="1:6" ht="15" x14ac:dyDescent="0.2">
      <c r="A8675" s="231">
        <v>91097</v>
      </c>
      <c r="B8675" s="457" t="s">
        <v>15955</v>
      </c>
      <c r="C8675" s="231" t="s">
        <v>6637</v>
      </c>
      <c r="F8675" s="232">
        <v>194.33</v>
      </c>
    </row>
    <row r="8676" spans="1:6" ht="15" x14ac:dyDescent="0.2">
      <c r="A8676" s="231">
        <v>91082</v>
      </c>
      <c r="B8676" s="457" t="s">
        <v>15956</v>
      </c>
      <c r="C8676" s="231" t="s">
        <v>6637</v>
      </c>
      <c r="F8676" s="232">
        <v>228.43</v>
      </c>
    </row>
    <row r="8677" spans="1:6" ht="15" x14ac:dyDescent="0.2">
      <c r="A8677" s="231">
        <v>91078</v>
      </c>
      <c r="B8677" s="457" t="s">
        <v>15957</v>
      </c>
      <c r="C8677" s="231" t="s">
        <v>6637</v>
      </c>
      <c r="F8677" s="232">
        <v>188.39</v>
      </c>
    </row>
    <row r="8678" spans="1:6" ht="15" x14ac:dyDescent="0.2">
      <c r="A8678" s="231">
        <v>91099</v>
      </c>
      <c r="B8678" s="457" t="s">
        <v>15958</v>
      </c>
      <c r="C8678" s="231" t="s">
        <v>6637</v>
      </c>
      <c r="F8678" s="232">
        <v>215.74</v>
      </c>
    </row>
    <row r="8679" spans="1:6" ht="15" x14ac:dyDescent="0.2">
      <c r="A8679" s="231">
        <v>91095</v>
      </c>
      <c r="B8679" s="457" t="s">
        <v>15959</v>
      </c>
      <c r="C8679" s="231" t="s">
        <v>6637</v>
      </c>
      <c r="F8679" s="232">
        <v>183</v>
      </c>
    </row>
    <row r="8680" spans="1:6" ht="15" x14ac:dyDescent="0.2">
      <c r="A8680" s="231">
        <v>91076</v>
      </c>
      <c r="B8680" s="457" t="s">
        <v>15960</v>
      </c>
      <c r="C8680" s="231" t="s">
        <v>6637</v>
      </c>
      <c r="F8680" s="232">
        <v>343.85</v>
      </c>
    </row>
    <row r="8681" spans="1:6" ht="15" x14ac:dyDescent="0.2">
      <c r="A8681" s="231">
        <v>91072</v>
      </c>
      <c r="B8681" s="457" t="s">
        <v>15961</v>
      </c>
      <c r="C8681" s="231" t="s">
        <v>6637</v>
      </c>
      <c r="F8681" s="232">
        <v>300.85000000000002</v>
      </c>
    </row>
    <row r="8682" spans="1:6" ht="15" x14ac:dyDescent="0.2">
      <c r="A8682" s="231">
        <v>91093</v>
      </c>
      <c r="B8682" s="457" t="s">
        <v>15962</v>
      </c>
      <c r="C8682" s="231" t="s">
        <v>6637</v>
      </c>
      <c r="F8682" s="232">
        <v>356.48</v>
      </c>
    </row>
    <row r="8683" spans="1:6" ht="15" x14ac:dyDescent="0.2">
      <c r="A8683" s="231">
        <v>91089</v>
      </c>
      <c r="B8683" s="457" t="s">
        <v>15963</v>
      </c>
      <c r="C8683" s="231" t="s">
        <v>6637</v>
      </c>
      <c r="F8683" s="232">
        <v>321.33</v>
      </c>
    </row>
    <row r="8684" spans="1:6" ht="15" x14ac:dyDescent="0.2">
      <c r="A8684" s="231">
        <v>91074</v>
      </c>
      <c r="B8684" s="457" t="s">
        <v>15964</v>
      </c>
      <c r="C8684" s="231" t="s">
        <v>6637</v>
      </c>
      <c r="F8684" s="232">
        <v>222.12</v>
      </c>
    </row>
    <row r="8685" spans="1:6" ht="15" x14ac:dyDescent="0.2">
      <c r="A8685" s="231">
        <v>91070</v>
      </c>
      <c r="B8685" s="457" t="s">
        <v>15965</v>
      </c>
      <c r="C8685" s="231" t="s">
        <v>6637</v>
      </c>
      <c r="F8685" s="232">
        <v>189.68</v>
      </c>
    </row>
    <row r="8686" spans="1:6" ht="15" x14ac:dyDescent="0.2">
      <c r="A8686" s="231">
        <v>91091</v>
      </c>
      <c r="B8686" s="457" t="s">
        <v>15966</v>
      </c>
      <c r="C8686" s="231" t="s">
        <v>6637</v>
      </c>
      <c r="F8686" s="232">
        <v>235.55</v>
      </c>
    </row>
    <row r="8687" spans="1:6" ht="15" x14ac:dyDescent="0.2">
      <c r="A8687" s="231">
        <v>91087</v>
      </c>
      <c r="B8687" s="457" t="s">
        <v>15967</v>
      </c>
      <c r="C8687" s="231" t="s">
        <v>6637</v>
      </c>
      <c r="F8687" s="232">
        <v>208.52</v>
      </c>
    </row>
    <row r="8688" spans="1:6" ht="15" x14ac:dyDescent="0.2">
      <c r="A8688" s="231">
        <v>91083</v>
      </c>
      <c r="B8688" s="457" t="s">
        <v>15968</v>
      </c>
      <c r="C8688" s="231" t="s">
        <v>6637</v>
      </c>
      <c r="F8688" s="232">
        <v>316.39999999999998</v>
      </c>
    </row>
    <row r="8689" spans="1:6" ht="15" x14ac:dyDescent="0.2">
      <c r="A8689" s="231">
        <v>91079</v>
      </c>
      <c r="B8689" s="457" t="s">
        <v>15969</v>
      </c>
      <c r="C8689" s="231" t="s">
        <v>6637</v>
      </c>
      <c r="F8689" s="232">
        <v>188.78</v>
      </c>
    </row>
    <row r="8690" spans="1:6" ht="15" x14ac:dyDescent="0.2">
      <c r="A8690" s="231">
        <v>91100</v>
      </c>
      <c r="B8690" s="457" t="s">
        <v>15970</v>
      </c>
      <c r="C8690" s="231" t="s">
        <v>6637</v>
      </c>
      <c r="F8690" s="232">
        <v>262.82</v>
      </c>
    </row>
    <row r="8691" spans="1:6" ht="15" x14ac:dyDescent="0.2">
      <c r="A8691" s="231">
        <v>91096</v>
      </c>
      <c r="B8691" s="457" t="s">
        <v>15971</v>
      </c>
      <c r="C8691" s="231" t="s">
        <v>6637</v>
      </c>
      <c r="F8691" s="232">
        <v>178.38</v>
      </c>
    </row>
    <row r="8692" spans="1:6" ht="15" x14ac:dyDescent="0.2">
      <c r="A8692" s="231">
        <v>91081</v>
      </c>
      <c r="B8692" s="457" t="s">
        <v>15972</v>
      </c>
      <c r="C8692" s="231" t="s">
        <v>6637</v>
      </c>
      <c r="F8692" s="232">
        <v>250.39</v>
      </c>
    </row>
    <row r="8693" spans="1:6" ht="15" x14ac:dyDescent="0.2">
      <c r="A8693" s="231">
        <v>91077</v>
      </c>
      <c r="B8693" s="457" t="s">
        <v>15973</v>
      </c>
      <c r="C8693" s="231" t="s">
        <v>6637</v>
      </c>
      <c r="F8693" s="232">
        <v>172.39</v>
      </c>
    </row>
    <row r="8694" spans="1:6" ht="15" x14ac:dyDescent="0.2">
      <c r="A8694" s="231">
        <v>91098</v>
      </c>
      <c r="B8694" s="457" t="s">
        <v>15974</v>
      </c>
      <c r="C8694" s="231" t="s">
        <v>6637</v>
      </c>
      <c r="F8694" s="232">
        <v>220.61</v>
      </c>
    </row>
    <row r="8695" spans="1:6" ht="15" x14ac:dyDescent="0.2">
      <c r="A8695" s="231">
        <v>91094</v>
      </c>
      <c r="B8695" s="457" t="s">
        <v>15975</v>
      </c>
      <c r="C8695" s="231" t="s">
        <v>6637</v>
      </c>
      <c r="F8695" s="232">
        <v>164.82</v>
      </c>
    </row>
    <row r="8696" spans="1:6" ht="15" x14ac:dyDescent="0.2">
      <c r="A8696" s="231">
        <v>91075</v>
      </c>
      <c r="B8696" s="457" t="s">
        <v>15976</v>
      </c>
      <c r="C8696" s="231" t="s">
        <v>6637</v>
      </c>
      <c r="F8696" s="232">
        <v>375.93</v>
      </c>
    </row>
    <row r="8697" spans="1:6" ht="15" x14ac:dyDescent="0.2">
      <c r="A8697" s="231">
        <v>91071</v>
      </c>
      <c r="B8697" s="457" t="s">
        <v>15977</v>
      </c>
      <c r="C8697" s="231" t="s">
        <v>6637</v>
      </c>
      <c r="F8697" s="232">
        <v>292.94</v>
      </c>
    </row>
    <row r="8698" spans="1:6" ht="15" x14ac:dyDescent="0.2">
      <c r="A8698" s="231">
        <v>91092</v>
      </c>
      <c r="B8698" s="457" t="s">
        <v>15978</v>
      </c>
      <c r="C8698" s="231" t="s">
        <v>6637</v>
      </c>
      <c r="F8698" s="232">
        <v>370.63</v>
      </c>
    </row>
    <row r="8699" spans="1:6" ht="15" x14ac:dyDescent="0.2">
      <c r="A8699" s="231">
        <v>91088</v>
      </c>
      <c r="B8699" s="457" t="s">
        <v>15979</v>
      </c>
      <c r="C8699" s="231" t="s">
        <v>6637</v>
      </c>
      <c r="F8699" s="232">
        <v>311.11</v>
      </c>
    </row>
    <row r="8700" spans="1:6" ht="15" x14ac:dyDescent="0.2">
      <c r="A8700" s="231">
        <v>91073</v>
      </c>
      <c r="B8700" s="457" t="s">
        <v>15980</v>
      </c>
      <c r="C8700" s="231" t="s">
        <v>6637</v>
      </c>
      <c r="F8700" s="232">
        <v>234.57</v>
      </c>
    </row>
    <row r="8701" spans="1:6" ht="15" x14ac:dyDescent="0.2">
      <c r="A8701" s="231">
        <v>91069</v>
      </c>
      <c r="B8701" s="457" t="s">
        <v>15981</v>
      </c>
      <c r="C8701" s="231" t="s">
        <v>6637</v>
      </c>
      <c r="F8701" s="232">
        <v>179.61</v>
      </c>
    </row>
    <row r="8702" spans="1:6" ht="15" x14ac:dyDescent="0.2">
      <c r="A8702" s="231">
        <v>91090</v>
      </c>
      <c r="B8702" s="457" t="s">
        <v>15982</v>
      </c>
      <c r="C8702" s="231" t="s">
        <v>6637</v>
      </c>
      <c r="F8702" s="232">
        <v>238.46</v>
      </c>
    </row>
    <row r="8703" spans="1:6" ht="15" x14ac:dyDescent="0.2">
      <c r="A8703" s="231">
        <v>91086</v>
      </c>
      <c r="B8703" s="457" t="s">
        <v>15983</v>
      </c>
      <c r="C8703" s="231" t="s">
        <v>6637</v>
      </c>
      <c r="F8703" s="232">
        <v>196.96</v>
      </c>
    </row>
    <row r="8704" spans="1:6" ht="15" x14ac:dyDescent="0.2">
      <c r="A8704" s="231">
        <v>105522</v>
      </c>
      <c r="B8704" s="457" t="s">
        <v>15984</v>
      </c>
      <c r="C8704" s="231" t="s">
        <v>6637</v>
      </c>
      <c r="F8704" s="232">
        <v>0</v>
      </c>
    </row>
    <row r="8705" spans="1:6" ht="15" x14ac:dyDescent="0.2">
      <c r="A8705" s="231">
        <v>104281</v>
      </c>
      <c r="B8705" s="457" t="s">
        <v>15985</v>
      </c>
      <c r="C8705" s="231" t="s">
        <v>6635</v>
      </c>
      <c r="F8705" s="232">
        <v>0</v>
      </c>
    </row>
    <row r="8706" spans="1:6" ht="15" x14ac:dyDescent="0.2">
      <c r="A8706" s="231">
        <v>104287</v>
      </c>
      <c r="B8706" s="457" t="s">
        <v>15986</v>
      </c>
      <c r="C8706" s="231" t="s">
        <v>6635</v>
      </c>
      <c r="F8706" s="232">
        <v>0</v>
      </c>
    </row>
    <row r="8707" spans="1:6" ht="15" x14ac:dyDescent="0.2">
      <c r="A8707" s="231">
        <v>104286</v>
      </c>
      <c r="B8707" s="457" t="s">
        <v>15987</v>
      </c>
      <c r="C8707" s="231" t="s">
        <v>6635</v>
      </c>
      <c r="F8707" s="232">
        <v>0</v>
      </c>
    </row>
    <row r="8708" spans="1:6" ht="15" x14ac:dyDescent="0.2">
      <c r="A8708" s="231">
        <v>104292</v>
      </c>
      <c r="B8708" s="457" t="s">
        <v>15988</v>
      </c>
      <c r="C8708" s="231" t="s">
        <v>6635</v>
      </c>
      <c r="F8708" s="232">
        <v>0</v>
      </c>
    </row>
    <row r="8709" spans="1:6" ht="15" x14ac:dyDescent="0.2">
      <c r="A8709" s="231">
        <v>104282</v>
      </c>
      <c r="B8709" s="457" t="s">
        <v>15989</v>
      </c>
      <c r="C8709" s="231" t="s">
        <v>6635</v>
      </c>
      <c r="F8709" s="232">
        <v>0</v>
      </c>
    </row>
    <row r="8710" spans="1:6" ht="15" x14ac:dyDescent="0.2">
      <c r="A8710" s="231">
        <v>104288</v>
      </c>
      <c r="B8710" s="457" t="s">
        <v>15990</v>
      </c>
      <c r="C8710" s="231" t="s">
        <v>6635</v>
      </c>
      <c r="F8710" s="232">
        <v>0</v>
      </c>
    </row>
    <row r="8711" spans="1:6" ht="15" x14ac:dyDescent="0.2">
      <c r="A8711" s="231">
        <v>104283</v>
      </c>
      <c r="B8711" s="457" t="s">
        <v>15991</v>
      </c>
      <c r="C8711" s="231" t="s">
        <v>6635</v>
      </c>
      <c r="F8711" s="232">
        <v>0</v>
      </c>
    </row>
    <row r="8712" spans="1:6" ht="15" x14ac:dyDescent="0.2">
      <c r="A8712" s="231">
        <v>104289</v>
      </c>
      <c r="B8712" s="457" t="s">
        <v>15992</v>
      </c>
      <c r="C8712" s="231" t="s">
        <v>6635</v>
      </c>
      <c r="F8712" s="232">
        <v>0</v>
      </c>
    </row>
    <row r="8713" spans="1:6" ht="15" x14ac:dyDescent="0.2">
      <c r="A8713" s="231">
        <v>104284</v>
      </c>
      <c r="B8713" s="457" t="s">
        <v>15993</v>
      </c>
      <c r="C8713" s="231" t="s">
        <v>6635</v>
      </c>
      <c r="F8713" s="232">
        <v>0</v>
      </c>
    </row>
    <row r="8714" spans="1:6" ht="15" x14ac:dyDescent="0.2">
      <c r="A8714" s="231">
        <v>104290</v>
      </c>
      <c r="B8714" s="457" t="s">
        <v>15994</v>
      </c>
      <c r="C8714" s="231" t="s">
        <v>6635</v>
      </c>
      <c r="F8714" s="232">
        <v>0</v>
      </c>
    </row>
    <row r="8715" spans="1:6" ht="15" x14ac:dyDescent="0.2">
      <c r="A8715" s="231">
        <v>104285</v>
      </c>
      <c r="B8715" s="457" t="s">
        <v>15995</v>
      </c>
      <c r="C8715" s="231" t="s">
        <v>6635</v>
      </c>
      <c r="F8715" s="232">
        <v>0</v>
      </c>
    </row>
    <row r="8716" spans="1:6" ht="15" x14ac:dyDescent="0.2">
      <c r="A8716" s="231">
        <v>104291</v>
      </c>
      <c r="B8716" s="457" t="s">
        <v>15996</v>
      </c>
      <c r="C8716" s="231" t="s">
        <v>6635</v>
      </c>
      <c r="F8716" s="232">
        <v>0</v>
      </c>
    </row>
    <row r="8717" spans="1:6" ht="15" x14ac:dyDescent="0.2">
      <c r="A8717" s="231">
        <v>104267</v>
      </c>
      <c r="B8717" s="457" t="s">
        <v>15997</v>
      </c>
      <c r="C8717" s="231" t="s">
        <v>6635</v>
      </c>
      <c r="F8717" s="232">
        <v>0</v>
      </c>
    </row>
    <row r="8718" spans="1:6" ht="15" x14ac:dyDescent="0.2">
      <c r="A8718" s="231">
        <v>104268</v>
      </c>
      <c r="B8718" s="457" t="s">
        <v>15998</v>
      </c>
      <c r="C8718" s="231" t="s">
        <v>6635</v>
      </c>
      <c r="F8718" s="232">
        <v>0</v>
      </c>
    </row>
    <row r="8719" spans="1:6" ht="15" x14ac:dyDescent="0.2">
      <c r="A8719" s="231">
        <v>104269</v>
      </c>
      <c r="B8719" s="457" t="s">
        <v>15999</v>
      </c>
      <c r="C8719" s="231" t="s">
        <v>6635</v>
      </c>
      <c r="F8719" s="232">
        <v>0</v>
      </c>
    </row>
    <row r="8720" spans="1:6" ht="15" x14ac:dyDescent="0.2">
      <c r="A8720" s="231">
        <v>104270</v>
      </c>
      <c r="B8720" s="457" t="s">
        <v>16000</v>
      </c>
      <c r="C8720" s="231" t="s">
        <v>6635</v>
      </c>
      <c r="F8720" s="232">
        <v>0</v>
      </c>
    </row>
    <row r="8721" spans="1:6" ht="15" x14ac:dyDescent="0.2">
      <c r="A8721" s="231">
        <v>104276</v>
      </c>
      <c r="B8721" s="457" t="s">
        <v>16001</v>
      </c>
      <c r="C8721" s="231" t="s">
        <v>6635</v>
      </c>
      <c r="F8721" s="232">
        <v>0</v>
      </c>
    </row>
    <row r="8722" spans="1:6" ht="15" x14ac:dyDescent="0.2">
      <c r="A8722" s="231">
        <v>104280</v>
      </c>
      <c r="B8722" s="457" t="s">
        <v>16002</v>
      </c>
      <c r="C8722" s="231" t="s">
        <v>6635</v>
      </c>
      <c r="F8722" s="232">
        <v>0</v>
      </c>
    </row>
    <row r="8723" spans="1:6" ht="15" x14ac:dyDescent="0.2">
      <c r="A8723" s="231">
        <v>104271</v>
      </c>
      <c r="B8723" s="457" t="s">
        <v>16003</v>
      </c>
      <c r="C8723" s="231" t="s">
        <v>6635</v>
      </c>
      <c r="F8723" s="232">
        <v>0</v>
      </c>
    </row>
    <row r="8724" spans="1:6" ht="15" x14ac:dyDescent="0.2">
      <c r="A8724" s="231">
        <v>104272</v>
      </c>
      <c r="B8724" s="457" t="s">
        <v>16004</v>
      </c>
      <c r="C8724" s="231" t="s">
        <v>6635</v>
      </c>
      <c r="F8724" s="232">
        <v>0</v>
      </c>
    </row>
    <row r="8725" spans="1:6" ht="15" x14ac:dyDescent="0.2">
      <c r="A8725" s="231">
        <v>104273</v>
      </c>
      <c r="B8725" s="457" t="s">
        <v>16005</v>
      </c>
      <c r="C8725" s="231" t="s">
        <v>6635</v>
      </c>
      <c r="F8725" s="232">
        <v>0</v>
      </c>
    </row>
    <row r="8726" spans="1:6" ht="15" x14ac:dyDescent="0.2">
      <c r="A8726" s="231">
        <v>104277</v>
      </c>
      <c r="B8726" s="457" t="s">
        <v>16006</v>
      </c>
      <c r="C8726" s="231" t="s">
        <v>6635</v>
      </c>
      <c r="F8726" s="232">
        <v>0</v>
      </c>
    </row>
    <row r="8727" spans="1:6" ht="15" x14ac:dyDescent="0.2">
      <c r="A8727" s="231">
        <v>104274</v>
      </c>
      <c r="B8727" s="457" t="s">
        <v>16007</v>
      </c>
      <c r="C8727" s="231" t="s">
        <v>6635</v>
      </c>
      <c r="F8727" s="232">
        <v>0</v>
      </c>
    </row>
    <row r="8728" spans="1:6" ht="15" x14ac:dyDescent="0.2">
      <c r="A8728" s="231">
        <v>104278</v>
      </c>
      <c r="B8728" s="457" t="s">
        <v>16008</v>
      </c>
      <c r="C8728" s="231" t="s">
        <v>6635</v>
      </c>
      <c r="F8728" s="232">
        <v>0</v>
      </c>
    </row>
    <row r="8729" spans="1:6" ht="15" x14ac:dyDescent="0.2">
      <c r="A8729" s="231">
        <v>104275</v>
      </c>
      <c r="B8729" s="457" t="s">
        <v>16009</v>
      </c>
      <c r="C8729" s="231" t="s">
        <v>6635</v>
      </c>
      <c r="F8729" s="232">
        <v>0</v>
      </c>
    </row>
    <row r="8730" spans="1:6" ht="15" x14ac:dyDescent="0.2">
      <c r="A8730" s="231">
        <v>104279</v>
      </c>
      <c r="B8730" s="457" t="s">
        <v>16010</v>
      </c>
      <c r="C8730" s="231" t="s">
        <v>6635</v>
      </c>
      <c r="F8730" s="232">
        <v>0</v>
      </c>
    </row>
    <row r="8731" spans="1:6" ht="15" x14ac:dyDescent="0.2">
      <c r="A8731" s="231">
        <v>104265</v>
      </c>
      <c r="B8731" s="457" t="s">
        <v>16011</v>
      </c>
      <c r="C8731" s="231" t="s">
        <v>6635</v>
      </c>
      <c r="F8731" s="232">
        <v>0</v>
      </c>
    </row>
    <row r="8732" spans="1:6" ht="15" x14ac:dyDescent="0.2">
      <c r="A8732" s="231">
        <v>104266</v>
      </c>
      <c r="B8732" s="457" t="s">
        <v>16012</v>
      </c>
      <c r="C8732" s="231" t="s">
        <v>6635</v>
      </c>
      <c r="F8732" s="232">
        <v>0</v>
      </c>
    </row>
    <row r="8733" spans="1:6" ht="15" x14ac:dyDescent="0.2">
      <c r="A8733" s="231">
        <v>104305</v>
      </c>
      <c r="B8733" s="457" t="s">
        <v>16013</v>
      </c>
      <c r="C8733" s="231" t="s">
        <v>6640</v>
      </c>
      <c r="F8733" s="232">
        <v>0</v>
      </c>
    </row>
    <row r="8734" spans="1:6" ht="15" x14ac:dyDescent="0.2">
      <c r="A8734" s="231">
        <v>104306</v>
      </c>
      <c r="B8734" s="457" t="s">
        <v>16014</v>
      </c>
      <c r="C8734" s="231" t="s">
        <v>6640</v>
      </c>
      <c r="F8734" s="232">
        <v>0</v>
      </c>
    </row>
    <row r="8735" spans="1:6" ht="15" x14ac:dyDescent="0.2">
      <c r="A8735" s="231">
        <v>104307</v>
      </c>
      <c r="B8735" s="457" t="s">
        <v>16015</v>
      </c>
      <c r="C8735" s="231" t="s">
        <v>6640</v>
      </c>
      <c r="F8735" s="232">
        <v>0</v>
      </c>
    </row>
    <row r="8736" spans="1:6" ht="15" x14ac:dyDescent="0.2">
      <c r="A8736" s="231">
        <v>104308</v>
      </c>
      <c r="B8736" s="457" t="s">
        <v>16016</v>
      </c>
      <c r="C8736" s="231" t="s">
        <v>6640</v>
      </c>
      <c r="F8736" s="232">
        <v>0</v>
      </c>
    </row>
    <row r="8737" spans="1:6" ht="15" x14ac:dyDescent="0.2">
      <c r="A8737" s="231">
        <v>104309</v>
      </c>
      <c r="B8737" s="457" t="s">
        <v>16017</v>
      </c>
      <c r="C8737" s="231" t="s">
        <v>6640</v>
      </c>
      <c r="F8737" s="232">
        <v>0</v>
      </c>
    </row>
    <row r="8738" spans="1:6" ht="15" x14ac:dyDescent="0.2">
      <c r="A8738" s="231">
        <v>104310</v>
      </c>
      <c r="B8738" s="457" t="s">
        <v>16018</v>
      </c>
      <c r="C8738" s="231" t="s">
        <v>6640</v>
      </c>
      <c r="F8738" s="232">
        <v>0</v>
      </c>
    </row>
    <row r="8739" spans="1:6" ht="15" x14ac:dyDescent="0.2">
      <c r="A8739" s="231">
        <v>104311</v>
      </c>
      <c r="B8739" s="457" t="s">
        <v>16019</v>
      </c>
      <c r="C8739" s="231" t="s">
        <v>6640</v>
      </c>
      <c r="F8739" s="232">
        <v>0</v>
      </c>
    </row>
    <row r="8740" spans="1:6" ht="15" x14ac:dyDescent="0.2">
      <c r="A8740" s="231">
        <v>104301</v>
      </c>
      <c r="B8740" s="457" t="s">
        <v>16020</v>
      </c>
      <c r="C8740" s="231" t="s">
        <v>6650</v>
      </c>
      <c r="F8740" s="232">
        <v>0</v>
      </c>
    </row>
    <row r="8741" spans="1:6" ht="15" x14ac:dyDescent="0.2">
      <c r="A8741" s="231">
        <v>104302</v>
      </c>
      <c r="B8741" s="457" t="s">
        <v>16021</v>
      </c>
      <c r="C8741" s="231" t="s">
        <v>6650</v>
      </c>
      <c r="F8741" s="232">
        <v>0</v>
      </c>
    </row>
    <row r="8742" spans="1:6" ht="15" x14ac:dyDescent="0.2">
      <c r="A8742" s="231">
        <v>104303</v>
      </c>
      <c r="B8742" s="457" t="s">
        <v>16022</v>
      </c>
      <c r="C8742" s="231" t="s">
        <v>6650</v>
      </c>
      <c r="F8742" s="232">
        <v>0</v>
      </c>
    </row>
    <row r="8743" spans="1:6" ht="15" x14ac:dyDescent="0.2">
      <c r="A8743" s="231">
        <v>104304</v>
      </c>
      <c r="B8743" s="457" t="s">
        <v>16023</v>
      </c>
      <c r="C8743" s="231" t="s">
        <v>6650</v>
      </c>
      <c r="F8743" s="232">
        <v>0</v>
      </c>
    </row>
    <row r="8744" spans="1:6" ht="15" x14ac:dyDescent="0.2">
      <c r="A8744" s="231">
        <v>104293</v>
      </c>
      <c r="B8744" s="457" t="s">
        <v>16024</v>
      </c>
      <c r="C8744" s="231" t="s">
        <v>6650</v>
      </c>
      <c r="F8744" s="232">
        <v>0</v>
      </c>
    </row>
    <row r="8745" spans="1:6" ht="15" x14ac:dyDescent="0.2">
      <c r="A8745" s="231">
        <v>104297</v>
      </c>
      <c r="B8745" s="457" t="s">
        <v>16025</v>
      </c>
      <c r="C8745" s="231" t="s">
        <v>6650</v>
      </c>
      <c r="F8745" s="232">
        <v>0</v>
      </c>
    </row>
    <row r="8746" spans="1:6" ht="15" x14ac:dyDescent="0.2">
      <c r="A8746" s="231">
        <v>104295</v>
      </c>
      <c r="B8746" s="457" t="s">
        <v>16026</v>
      </c>
      <c r="C8746" s="231" t="s">
        <v>6650</v>
      </c>
      <c r="F8746" s="232">
        <v>0</v>
      </c>
    </row>
    <row r="8747" spans="1:6" ht="15" x14ac:dyDescent="0.2">
      <c r="A8747" s="231">
        <v>104299</v>
      </c>
      <c r="B8747" s="457" t="s">
        <v>16027</v>
      </c>
      <c r="C8747" s="231" t="s">
        <v>6650</v>
      </c>
      <c r="F8747" s="232">
        <v>0</v>
      </c>
    </row>
    <row r="8748" spans="1:6" ht="15" x14ac:dyDescent="0.2">
      <c r="A8748" s="231">
        <v>104294</v>
      </c>
      <c r="B8748" s="457" t="s">
        <v>16028</v>
      </c>
      <c r="C8748" s="231" t="s">
        <v>6650</v>
      </c>
      <c r="F8748" s="232">
        <v>0</v>
      </c>
    </row>
    <row r="8749" spans="1:6" ht="15" x14ac:dyDescent="0.2">
      <c r="A8749" s="231">
        <v>104298</v>
      </c>
      <c r="B8749" s="457" t="s">
        <v>16029</v>
      </c>
      <c r="C8749" s="231" t="s">
        <v>6650</v>
      </c>
      <c r="F8749" s="232">
        <v>0</v>
      </c>
    </row>
    <row r="8750" spans="1:6" ht="15" x14ac:dyDescent="0.2">
      <c r="A8750" s="231">
        <v>104296</v>
      </c>
      <c r="B8750" s="457" t="s">
        <v>16030</v>
      </c>
      <c r="C8750" s="231" t="s">
        <v>6650</v>
      </c>
      <c r="F8750" s="232">
        <v>0</v>
      </c>
    </row>
    <row r="8751" spans="1:6" ht="15" x14ac:dyDescent="0.2">
      <c r="A8751" s="231">
        <v>104300</v>
      </c>
      <c r="B8751" s="457" t="s">
        <v>16031</v>
      </c>
      <c r="C8751" s="231" t="s">
        <v>6650</v>
      </c>
      <c r="F8751" s="232">
        <v>0</v>
      </c>
    </row>
    <row r="8752" spans="1:6" ht="15" x14ac:dyDescent="0.2">
      <c r="A8752" s="231">
        <v>90944</v>
      </c>
      <c r="B8752" s="457" t="s">
        <v>16032</v>
      </c>
      <c r="C8752" s="231" t="s">
        <v>6637</v>
      </c>
      <c r="F8752" s="232">
        <v>189.58</v>
      </c>
    </row>
    <row r="8753" spans="1:6" ht="15" x14ac:dyDescent="0.2">
      <c r="A8753" s="231">
        <v>90934</v>
      </c>
      <c r="B8753" s="457" t="s">
        <v>16033</v>
      </c>
      <c r="C8753" s="231" t="s">
        <v>6637</v>
      </c>
      <c r="F8753" s="232">
        <v>175.74</v>
      </c>
    </row>
    <row r="8754" spans="1:6" ht="15" x14ac:dyDescent="0.2">
      <c r="A8754" s="231">
        <v>90954</v>
      </c>
      <c r="B8754" s="457" t="s">
        <v>16034</v>
      </c>
      <c r="C8754" s="231" t="s">
        <v>6637</v>
      </c>
      <c r="F8754" s="232">
        <v>214.91</v>
      </c>
    </row>
    <row r="8755" spans="1:6" ht="15" x14ac:dyDescent="0.2">
      <c r="A8755" s="231">
        <v>90933</v>
      </c>
      <c r="B8755" s="457" t="s">
        <v>16035</v>
      </c>
      <c r="C8755" s="231" t="s">
        <v>6637</v>
      </c>
      <c r="F8755" s="232">
        <v>158.38</v>
      </c>
    </row>
    <row r="8756" spans="1:6" ht="15" x14ac:dyDescent="0.2">
      <c r="A8756" s="231">
        <v>90943</v>
      </c>
      <c r="B8756" s="457" t="s">
        <v>16036</v>
      </c>
      <c r="C8756" s="231" t="s">
        <v>6637</v>
      </c>
      <c r="F8756" s="232">
        <v>170.67</v>
      </c>
    </row>
    <row r="8757" spans="1:6" ht="15" x14ac:dyDescent="0.2">
      <c r="A8757" s="231">
        <v>90953</v>
      </c>
      <c r="B8757" s="457" t="s">
        <v>16037</v>
      </c>
      <c r="C8757" s="231" t="s">
        <v>6637</v>
      </c>
      <c r="F8757" s="232">
        <v>193.17</v>
      </c>
    </row>
    <row r="8758" spans="1:6" ht="15" x14ac:dyDescent="0.2">
      <c r="A8758" s="231">
        <v>90932</v>
      </c>
      <c r="B8758" s="457" t="s">
        <v>16038</v>
      </c>
      <c r="C8758" s="231" t="s">
        <v>6637</v>
      </c>
      <c r="F8758" s="232">
        <v>93.5</v>
      </c>
    </row>
    <row r="8759" spans="1:6" ht="15" x14ac:dyDescent="0.2">
      <c r="A8759" s="231">
        <v>90942</v>
      </c>
      <c r="B8759" s="457" t="s">
        <v>16039</v>
      </c>
      <c r="C8759" s="231" t="s">
        <v>6637</v>
      </c>
      <c r="F8759" s="232">
        <v>100.02</v>
      </c>
    </row>
    <row r="8760" spans="1:6" ht="15" x14ac:dyDescent="0.2">
      <c r="A8760" s="231">
        <v>90952</v>
      </c>
      <c r="B8760" s="457" t="s">
        <v>16040</v>
      </c>
      <c r="C8760" s="231" t="s">
        <v>6637</v>
      </c>
      <c r="F8760" s="232">
        <v>111.94</v>
      </c>
    </row>
    <row r="8761" spans="1:6" ht="15" x14ac:dyDescent="0.2">
      <c r="A8761" s="231">
        <v>90930</v>
      </c>
      <c r="B8761" s="457" t="s">
        <v>16041</v>
      </c>
      <c r="C8761" s="231" t="s">
        <v>6637</v>
      </c>
      <c r="F8761" s="232">
        <v>83.82</v>
      </c>
    </row>
    <row r="8762" spans="1:6" ht="15" x14ac:dyDescent="0.2">
      <c r="A8762" s="231">
        <v>90940</v>
      </c>
      <c r="B8762" s="457" t="s">
        <v>16042</v>
      </c>
      <c r="C8762" s="231" t="s">
        <v>6637</v>
      </c>
      <c r="F8762" s="232">
        <v>89.48</v>
      </c>
    </row>
    <row r="8763" spans="1:6" ht="15" x14ac:dyDescent="0.2">
      <c r="A8763" s="231">
        <v>90950</v>
      </c>
      <c r="B8763" s="457" t="s">
        <v>16043</v>
      </c>
      <c r="C8763" s="231" t="s">
        <v>6637</v>
      </c>
      <c r="F8763" s="232">
        <v>99.82</v>
      </c>
    </row>
    <row r="8764" spans="1:6" ht="15" x14ac:dyDescent="0.2">
      <c r="A8764" s="231">
        <v>88476</v>
      </c>
      <c r="B8764" s="457" t="s">
        <v>16044</v>
      </c>
      <c r="C8764" s="231" t="s">
        <v>6637</v>
      </c>
      <c r="F8764" s="232">
        <v>21.65</v>
      </c>
    </row>
    <row r="8765" spans="1:6" ht="15" x14ac:dyDescent="0.2">
      <c r="A8765" s="231">
        <v>88477</v>
      </c>
      <c r="B8765" s="457" t="s">
        <v>16045</v>
      </c>
      <c r="C8765" s="231" t="s">
        <v>6637</v>
      </c>
      <c r="F8765" s="232">
        <v>30.14</v>
      </c>
    </row>
    <row r="8766" spans="1:6" ht="15" x14ac:dyDescent="0.2">
      <c r="A8766" s="231">
        <v>88478</v>
      </c>
      <c r="B8766" s="457" t="s">
        <v>16046</v>
      </c>
      <c r="C8766" s="231" t="s">
        <v>6637</v>
      </c>
      <c r="F8766" s="232">
        <v>37.130000000000003</v>
      </c>
    </row>
    <row r="8767" spans="1:6" ht="15" x14ac:dyDescent="0.2">
      <c r="A8767" s="231">
        <v>88470</v>
      </c>
      <c r="B8767" s="457" t="s">
        <v>16047</v>
      </c>
      <c r="C8767" s="231" t="s">
        <v>6637</v>
      </c>
      <c r="F8767" s="232">
        <v>26.2</v>
      </c>
    </row>
    <row r="8768" spans="1:6" ht="15" x14ac:dyDescent="0.2">
      <c r="A8768" s="231">
        <v>88471</v>
      </c>
      <c r="B8768" s="457" t="s">
        <v>16048</v>
      </c>
      <c r="C8768" s="231" t="s">
        <v>6637</v>
      </c>
      <c r="F8768" s="232">
        <v>32.909999999999997</v>
      </c>
    </row>
    <row r="8769" spans="1:6" ht="15" x14ac:dyDescent="0.2">
      <c r="A8769" s="231">
        <v>88472</v>
      </c>
      <c r="B8769" s="457" t="s">
        <v>16049</v>
      </c>
      <c r="C8769" s="231" t="s">
        <v>6637</v>
      </c>
      <c r="F8769" s="232">
        <v>38.229999999999997</v>
      </c>
    </row>
    <row r="8770" spans="1:6" ht="15" x14ac:dyDescent="0.2">
      <c r="A8770" s="231">
        <v>87759</v>
      </c>
      <c r="B8770" s="457" t="s">
        <v>16050</v>
      </c>
      <c r="C8770" s="231" t="s">
        <v>6637</v>
      </c>
      <c r="F8770" s="232">
        <v>120.78</v>
      </c>
    </row>
    <row r="8771" spans="1:6" ht="15" x14ac:dyDescent="0.2">
      <c r="A8771" s="231">
        <v>87769</v>
      </c>
      <c r="B8771" s="457" t="s">
        <v>16051</v>
      </c>
      <c r="C8771" s="231" t="s">
        <v>6637</v>
      </c>
      <c r="F8771" s="232">
        <v>143.19999999999999</v>
      </c>
    </row>
    <row r="8772" spans="1:6" ht="15" x14ac:dyDescent="0.2">
      <c r="A8772" s="231">
        <v>87739</v>
      </c>
      <c r="B8772" s="457" t="s">
        <v>16052</v>
      </c>
      <c r="C8772" s="231" t="s">
        <v>6637</v>
      </c>
      <c r="F8772" s="232">
        <v>95.24</v>
      </c>
    </row>
    <row r="8773" spans="1:6" ht="15" x14ac:dyDescent="0.2">
      <c r="A8773" s="231">
        <v>87749</v>
      </c>
      <c r="B8773" s="457" t="s">
        <v>16053</v>
      </c>
      <c r="C8773" s="231" t="s">
        <v>6637</v>
      </c>
      <c r="F8773" s="232">
        <v>122.54</v>
      </c>
    </row>
    <row r="8774" spans="1:6" ht="15" x14ac:dyDescent="0.2">
      <c r="A8774" s="231">
        <v>87624</v>
      </c>
      <c r="B8774" s="457" t="s">
        <v>16054</v>
      </c>
      <c r="C8774" s="231" t="s">
        <v>6637</v>
      </c>
      <c r="F8774" s="232">
        <v>79.91</v>
      </c>
    </row>
    <row r="8775" spans="1:6" ht="15" x14ac:dyDescent="0.2">
      <c r="A8775" s="231">
        <v>87634</v>
      </c>
      <c r="B8775" s="457" t="s">
        <v>16055</v>
      </c>
      <c r="C8775" s="231" t="s">
        <v>6637</v>
      </c>
      <c r="F8775" s="232">
        <v>107.21</v>
      </c>
    </row>
    <row r="8776" spans="1:6" ht="15" x14ac:dyDescent="0.2">
      <c r="A8776" s="231">
        <v>87644</v>
      </c>
      <c r="B8776" s="457" t="s">
        <v>16056</v>
      </c>
      <c r="C8776" s="231" t="s">
        <v>6637</v>
      </c>
      <c r="F8776" s="232">
        <v>129.56</v>
      </c>
    </row>
    <row r="8777" spans="1:6" ht="15" x14ac:dyDescent="0.2">
      <c r="A8777" s="231">
        <v>87684</v>
      </c>
      <c r="B8777" s="457" t="s">
        <v>16057</v>
      </c>
      <c r="C8777" s="231" t="s">
        <v>6637</v>
      </c>
      <c r="F8777" s="232">
        <v>124.95</v>
      </c>
    </row>
    <row r="8778" spans="1:6" ht="15" x14ac:dyDescent="0.2">
      <c r="A8778" s="231">
        <v>87694</v>
      </c>
      <c r="B8778" s="457" t="s">
        <v>16058</v>
      </c>
      <c r="C8778" s="231" t="s">
        <v>6637</v>
      </c>
      <c r="F8778" s="232">
        <v>143.13999999999999</v>
      </c>
    </row>
    <row r="8779" spans="1:6" ht="15" x14ac:dyDescent="0.2">
      <c r="A8779" s="231">
        <v>87704</v>
      </c>
      <c r="B8779" s="457" t="s">
        <v>16059</v>
      </c>
      <c r="C8779" s="231" t="s">
        <v>6637</v>
      </c>
      <c r="F8779" s="232">
        <v>155.33000000000001</v>
      </c>
    </row>
    <row r="8780" spans="1:6" ht="15" x14ac:dyDescent="0.2">
      <c r="A8780" s="231">
        <v>87758</v>
      </c>
      <c r="B8780" s="457" t="s">
        <v>16060</v>
      </c>
      <c r="C8780" s="231" t="s">
        <v>6637</v>
      </c>
      <c r="F8780" s="232">
        <v>108.45</v>
      </c>
    </row>
    <row r="8781" spans="1:6" ht="15" x14ac:dyDescent="0.2">
      <c r="A8781" s="231">
        <v>87768</v>
      </c>
      <c r="B8781" s="457" t="s">
        <v>16061</v>
      </c>
      <c r="C8781" s="231" t="s">
        <v>6637</v>
      </c>
      <c r="F8781" s="232">
        <v>128.04</v>
      </c>
    </row>
    <row r="8782" spans="1:6" ht="15" x14ac:dyDescent="0.2">
      <c r="A8782" s="231">
        <v>87738</v>
      </c>
      <c r="B8782" s="457" t="s">
        <v>16062</v>
      </c>
      <c r="C8782" s="231" t="s">
        <v>6637</v>
      </c>
      <c r="F8782" s="232">
        <v>86.37</v>
      </c>
    </row>
    <row r="8783" spans="1:6" ht="15" x14ac:dyDescent="0.2">
      <c r="A8783" s="231">
        <v>87748</v>
      </c>
      <c r="B8783" s="457" t="s">
        <v>16063</v>
      </c>
      <c r="C8783" s="231" t="s">
        <v>6637</v>
      </c>
      <c r="F8783" s="232">
        <v>110.21</v>
      </c>
    </row>
    <row r="8784" spans="1:6" ht="15" x14ac:dyDescent="0.2">
      <c r="A8784" s="231">
        <v>87623</v>
      </c>
      <c r="B8784" s="457" t="s">
        <v>16064</v>
      </c>
      <c r="C8784" s="231" t="s">
        <v>6637</v>
      </c>
      <c r="F8784" s="232">
        <v>71.040000000000006</v>
      </c>
    </row>
    <row r="8785" spans="1:6" ht="15" x14ac:dyDescent="0.2">
      <c r="A8785" s="231">
        <v>87633</v>
      </c>
      <c r="B8785" s="457" t="s">
        <v>16065</v>
      </c>
      <c r="C8785" s="231" t="s">
        <v>6637</v>
      </c>
      <c r="F8785" s="232">
        <v>94.88</v>
      </c>
    </row>
    <row r="8786" spans="1:6" ht="15" x14ac:dyDescent="0.2">
      <c r="A8786" s="231">
        <v>87643</v>
      </c>
      <c r="B8786" s="457" t="s">
        <v>16066</v>
      </c>
      <c r="C8786" s="231" t="s">
        <v>6637</v>
      </c>
      <c r="F8786" s="232">
        <v>114.4</v>
      </c>
    </row>
    <row r="8787" spans="1:6" ht="15" x14ac:dyDescent="0.2">
      <c r="A8787" s="231">
        <v>87683</v>
      </c>
      <c r="B8787" s="457" t="s">
        <v>16067</v>
      </c>
      <c r="C8787" s="231" t="s">
        <v>6637</v>
      </c>
      <c r="F8787" s="232">
        <v>109.79</v>
      </c>
    </row>
    <row r="8788" spans="1:6" ht="15" x14ac:dyDescent="0.2">
      <c r="A8788" s="231">
        <v>87703</v>
      </c>
      <c r="B8788" s="457" t="s">
        <v>16068</v>
      </c>
      <c r="C8788" s="231" t="s">
        <v>6637</v>
      </c>
      <c r="F8788" s="232">
        <v>136.41999999999999</v>
      </c>
    </row>
    <row r="8789" spans="1:6" ht="15" x14ac:dyDescent="0.2">
      <c r="A8789" s="231">
        <v>87693</v>
      </c>
      <c r="B8789" s="457" t="s">
        <v>16069</v>
      </c>
      <c r="C8789" s="231" t="s">
        <v>6637</v>
      </c>
      <c r="F8789" s="232">
        <v>125.78</v>
      </c>
    </row>
    <row r="8790" spans="1:6" ht="15" x14ac:dyDescent="0.2">
      <c r="A8790" s="231">
        <v>87757</v>
      </c>
      <c r="B8790" s="457" t="s">
        <v>16070</v>
      </c>
      <c r="C8790" s="231" t="s">
        <v>6637</v>
      </c>
      <c r="F8790" s="232">
        <v>62.38</v>
      </c>
    </row>
    <row r="8791" spans="1:6" ht="15" x14ac:dyDescent="0.2">
      <c r="A8791" s="231">
        <v>87767</v>
      </c>
      <c r="B8791" s="457" t="s">
        <v>16071</v>
      </c>
      <c r="C8791" s="231" t="s">
        <v>6637</v>
      </c>
      <c r="F8791" s="232">
        <v>71.39</v>
      </c>
    </row>
    <row r="8792" spans="1:6" ht="15" x14ac:dyDescent="0.2">
      <c r="A8792" s="231">
        <v>87737</v>
      </c>
      <c r="B8792" s="457" t="s">
        <v>16072</v>
      </c>
      <c r="C8792" s="231" t="s">
        <v>6637</v>
      </c>
      <c r="F8792" s="232">
        <v>53.24</v>
      </c>
    </row>
    <row r="8793" spans="1:6" ht="15" x14ac:dyDescent="0.2">
      <c r="A8793" s="231">
        <v>87747</v>
      </c>
      <c r="B8793" s="457" t="s">
        <v>16073</v>
      </c>
      <c r="C8793" s="231" t="s">
        <v>6637</v>
      </c>
      <c r="F8793" s="232">
        <v>64.14</v>
      </c>
    </row>
    <row r="8794" spans="1:6" ht="15" x14ac:dyDescent="0.2">
      <c r="A8794" s="231">
        <v>87622</v>
      </c>
      <c r="B8794" s="457" t="s">
        <v>16074</v>
      </c>
      <c r="C8794" s="231" t="s">
        <v>6637</v>
      </c>
      <c r="F8794" s="232">
        <v>37.909999999999997</v>
      </c>
    </row>
    <row r="8795" spans="1:6" ht="15" x14ac:dyDescent="0.2">
      <c r="A8795" s="231">
        <v>87632</v>
      </c>
      <c r="B8795" s="457" t="s">
        <v>16075</v>
      </c>
      <c r="C8795" s="231" t="s">
        <v>6637</v>
      </c>
      <c r="F8795" s="232">
        <v>48.81</v>
      </c>
    </row>
    <row r="8796" spans="1:6" ht="15" x14ac:dyDescent="0.2">
      <c r="A8796" s="231">
        <v>87642</v>
      </c>
      <c r="B8796" s="457" t="s">
        <v>16076</v>
      </c>
      <c r="C8796" s="231" t="s">
        <v>6637</v>
      </c>
      <c r="F8796" s="232">
        <v>57.75</v>
      </c>
    </row>
    <row r="8797" spans="1:6" ht="15" x14ac:dyDescent="0.2">
      <c r="A8797" s="231">
        <v>87682</v>
      </c>
      <c r="B8797" s="457" t="s">
        <v>16077</v>
      </c>
      <c r="C8797" s="231" t="s">
        <v>6637</v>
      </c>
      <c r="F8797" s="232">
        <v>53.14</v>
      </c>
    </row>
    <row r="8798" spans="1:6" ht="15" x14ac:dyDescent="0.2">
      <c r="A8798" s="231">
        <v>87692</v>
      </c>
      <c r="B8798" s="457" t="s">
        <v>16078</v>
      </c>
      <c r="C8798" s="231" t="s">
        <v>6637</v>
      </c>
      <c r="F8798" s="232">
        <v>60.9</v>
      </c>
    </row>
    <row r="8799" spans="1:6" ht="15" x14ac:dyDescent="0.2">
      <c r="A8799" s="231">
        <v>87702</v>
      </c>
      <c r="B8799" s="457" t="s">
        <v>16079</v>
      </c>
      <c r="C8799" s="231" t="s">
        <v>6637</v>
      </c>
      <c r="F8799" s="232">
        <v>65.77</v>
      </c>
    </row>
    <row r="8800" spans="1:6" ht="15" x14ac:dyDescent="0.2">
      <c r="A8800" s="231">
        <v>87755</v>
      </c>
      <c r="B8800" s="457" t="s">
        <v>16080</v>
      </c>
      <c r="C8800" s="231" t="s">
        <v>6637</v>
      </c>
      <c r="F8800" s="232">
        <v>55.51</v>
      </c>
    </row>
    <row r="8801" spans="1:6" ht="15" x14ac:dyDescent="0.2">
      <c r="A8801" s="231">
        <v>87765</v>
      </c>
      <c r="B8801" s="457" t="s">
        <v>16081</v>
      </c>
      <c r="C8801" s="231" t="s">
        <v>6637</v>
      </c>
      <c r="F8801" s="232">
        <v>62.94</v>
      </c>
    </row>
    <row r="8802" spans="1:6" ht="15" x14ac:dyDescent="0.2">
      <c r="A8802" s="231">
        <v>87735</v>
      </c>
      <c r="B8802" s="457" t="s">
        <v>16082</v>
      </c>
      <c r="C8802" s="231" t="s">
        <v>6637</v>
      </c>
      <c r="F8802" s="232">
        <v>48.29</v>
      </c>
    </row>
    <row r="8803" spans="1:6" ht="15" x14ac:dyDescent="0.2">
      <c r="A8803" s="231">
        <v>87745</v>
      </c>
      <c r="B8803" s="457" t="s">
        <v>16083</v>
      </c>
      <c r="C8803" s="231" t="s">
        <v>6637</v>
      </c>
      <c r="F8803" s="232">
        <v>57.27</v>
      </c>
    </row>
    <row r="8804" spans="1:6" ht="15" x14ac:dyDescent="0.2">
      <c r="A8804" s="231">
        <v>87620</v>
      </c>
      <c r="B8804" s="457" t="s">
        <v>16084</v>
      </c>
      <c r="C8804" s="231" t="s">
        <v>6637</v>
      </c>
      <c r="F8804" s="232">
        <v>32.96</v>
      </c>
    </row>
    <row r="8805" spans="1:6" ht="15" x14ac:dyDescent="0.2">
      <c r="A8805" s="231">
        <v>87630</v>
      </c>
      <c r="B8805" s="457" t="s">
        <v>16085</v>
      </c>
      <c r="C8805" s="231" t="s">
        <v>6637</v>
      </c>
      <c r="F8805" s="232">
        <v>41.94</v>
      </c>
    </row>
    <row r="8806" spans="1:6" ht="15" x14ac:dyDescent="0.2">
      <c r="A8806" s="231">
        <v>87640</v>
      </c>
      <c r="B8806" s="457" t="s">
        <v>16086</v>
      </c>
      <c r="C8806" s="231" t="s">
        <v>6637</v>
      </c>
      <c r="F8806" s="232">
        <v>49.3</v>
      </c>
    </row>
    <row r="8807" spans="1:6" ht="15" x14ac:dyDescent="0.2">
      <c r="A8807" s="231">
        <v>87680</v>
      </c>
      <c r="B8807" s="457" t="s">
        <v>16087</v>
      </c>
      <c r="C8807" s="231" t="s">
        <v>6637</v>
      </c>
      <c r="F8807" s="232">
        <v>44.69</v>
      </c>
    </row>
    <row r="8808" spans="1:6" ht="15" x14ac:dyDescent="0.2">
      <c r="A8808" s="231">
        <v>87690</v>
      </c>
      <c r="B8808" s="457" t="s">
        <v>16088</v>
      </c>
      <c r="C8808" s="231" t="s">
        <v>6637</v>
      </c>
      <c r="F8808" s="232">
        <v>51.22</v>
      </c>
    </row>
    <row r="8809" spans="1:6" ht="15" x14ac:dyDescent="0.2">
      <c r="A8809" s="231">
        <v>87700</v>
      </c>
      <c r="B8809" s="457" t="s">
        <v>16089</v>
      </c>
      <c r="C8809" s="231" t="s">
        <v>6637</v>
      </c>
      <c r="F8809" s="232">
        <v>55.23</v>
      </c>
    </row>
    <row r="8810" spans="1:6" ht="15" x14ac:dyDescent="0.2">
      <c r="A8810" s="231">
        <v>102803</v>
      </c>
      <c r="B8810" s="457" t="s">
        <v>16090</v>
      </c>
      <c r="C8810" s="231" t="s">
        <v>6637</v>
      </c>
      <c r="F8810" s="232">
        <v>2.88</v>
      </c>
    </row>
    <row r="8811" spans="1:6" ht="15" x14ac:dyDescent="0.2">
      <c r="A8811" s="231">
        <v>92717</v>
      </c>
      <c r="B8811" s="457" t="s">
        <v>16091</v>
      </c>
      <c r="C8811" s="231" t="s">
        <v>16092</v>
      </c>
      <c r="F8811" s="232">
        <v>0.28999999999999998</v>
      </c>
    </row>
    <row r="8812" spans="1:6" ht="15" x14ac:dyDescent="0.2">
      <c r="A8812" s="231">
        <v>92716</v>
      </c>
      <c r="B8812" s="457" t="s">
        <v>16093</v>
      </c>
      <c r="C8812" s="231" t="s">
        <v>16094</v>
      </c>
      <c r="F8812" s="232">
        <v>115.31</v>
      </c>
    </row>
    <row r="8813" spans="1:6" ht="15" x14ac:dyDescent="0.2">
      <c r="A8813" s="231">
        <v>103668</v>
      </c>
      <c r="B8813" s="457" t="s">
        <v>16095</v>
      </c>
      <c r="C8813" s="231" t="s">
        <v>16092</v>
      </c>
      <c r="F8813" s="232">
        <v>0</v>
      </c>
    </row>
    <row r="8814" spans="1:6" ht="15" x14ac:dyDescent="0.2">
      <c r="A8814" s="231">
        <v>103667</v>
      </c>
      <c r="B8814" s="457" t="s">
        <v>16096</v>
      </c>
      <c r="C8814" s="231" t="s">
        <v>16094</v>
      </c>
      <c r="F8814" s="232">
        <v>0</v>
      </c>
    </row>
    <row r="8815" spans="1:6" ht="15" x14ac:dyDescent="0.2">
      <c r="A8815" s="231">
        <v>89218</v>
      </c>
      <c r="B8815" s="457" t="s">
        <v>16097</v>
      </c>
      <c r="C8815" s="231" t="s">
        <v>16092</v>
      </c>
      <c r="F8815" s="232">
        <v>112.98</v>
      </c>
    </row>
    <row r="8816" spans="1:6" ht="15" x14ac:dyDescent="0.2">
      <c r="A8816" s="231">
        <v>89843</v>
      </c>
      <c r="B8816" s="457" t="s">
        <v>16098</v>
      </c>
      <c r="C8816" s="231" t="s">
        <v>16094</v>
      </c>
      <c r="F8816" s="232">
        <v>248.31</v>
      </c>
    </row>
    <row r="8817" spans="1:6" ht="15" x14ac:dyDescent="0.2">
      <c r="A8817" s="231">
        <v>87446</v>
      </c>
      <c r="B8817" s="457" t="s">
        <v>16099</v>
      </c>
      <c r="C8817" s="231" t="s">
        <v>16092</v>
      </c>
      <c r="F8817" s="232">
        <v>0.55000000000000004</v>
      </c>
    </row>
    <row r="8818" spans="1:6" ht="15" x14ac:dyDescent="0.2">
      <c r="A8818" s="231">
        <v>87445</v>
      </c>
      <c r="B8818" s="457" t="s">
        <v>16100</v>
      </c>
      <c r="C8818" s="231" t="s">
        <v>16094</v>
      </c>
      <c r="F8818" s="232">
        <v>5.95</v>
      </c>
    </row>
    <row r="8819" spans="1:6" ht="15" x14ac:dyDescent="0.2">
      <c r="A8819" s="231">
        <v>93234</v>
      </c>
      <c r="B8819" s="457" t="s">
        <v>16101</v>
      </c>
      <c r="C8819" s="231" t="s">
        <v>16092</v>
      </c>
      <c r="F8819" s="232">
        <v>0.5</v>
      </c>
    </row>
    <row r="8820" spans="1:6" ht="15" x14ac:dyDescent="0.2">
      <c r="A8820" s="231">
        <v>93233</v>
      </c>
      <c r="B8820" s="457" t="s">
        <v>16102</v>
      </c>
      <c r="C8820" s="231" t="s">
        <v>16094</v>
      </c>
      <c r="F8820" s="232">
        <v>6</v>
      </c>
    </row>
    <row r="8821" spans="1:6" ht="15" x14ac:dyDescent="0.2">
      <c r="A8821" s="231">
        <v>102953</v>
      </c>
      <c r="B8821" s="457" t="s">
        <v>16103</v>
      </c>
      <c r="C8821" s="231" t="s">
        <v>16092</v>
      </c>
      <c r="F8821" s="232">
        <v>0</v>
      </c>
    </row>
    <row r="8822" spans="1:6" ht="15" x14ac:dyDescent="0.2">
      <c r="A8822" s="231">
        <v>102952</v>
      </c>
      <c r="B8822" s="457" t="s">
        <v>16104</v>
      </c>
      <c r="C8822" s="231" t="s">
        <v>16094</v>
      </c>
      <c r="F8822" s="232">
        <v>0</v>
      </c>
    </row>
    <row r="8823" spans="1:6" ht="15" x14ac:dyDescent="0.2">
      <c r="A8823" s="231">
        <v>88831</v>
      </c>
      <c r="B8823" s="457" t="s">
        <v>16105</v>
      </c>
      <c r="C8823" s="231" t="s">
        <v>16092</v>
      </c>
      <c r="F8823" s="232">
        <v>0.4</v>
      </c>
    </row>
    <row r="8824" spans="1:6" ht="15" x14ac:dyDescent="0.2">
      <c r="A8824" s="231">
        <v>88830</v>
      </c>
      <c r="B8824" s="457" t="s">
        <v>16106</v>
      </c>
      <c r="C8824" s="231" t="s">
        <v>16094</v>
      </c>
      <c r="F8824" s="232">
        <v>1.86</v>
      </c>
    </row>
    <row r="8825" spans="1:6" ht="15" x14ac:dyDescent="0.2">
      <c r="A8825" s="231">
        <v>89226</v>
      </c>
      <c r="B8825" s="457" t="s">
        <v>16107</v>
      </c>
      <c r="C8825" s="231" t="s">
        <v>16092</v>
      </c>
      <c r="F8825" s="232">
        <v>1.66</v>
      </c>
    </row>
    <row r="8826" spans="1:6" ht="15" x14ac:dyDescent="0.2">
      <c r="A8826" s="231">
        <v>89225</v>
      </c>
      <c r="B8826" s="457" t="s">
        <v>16108</v>
      </c>
      <c r="C8826" s="231" t="s">
        <v>16094</v>
      </c>
      <c r="F8826" s="232">
        <v>5.34</v>
      </c>
    </row>
    <row r="8827" spans="1:6" ht="15" x14ac:dyDescent="0.2">
      <c r="A8827" s="231">
        <v>89279</v>
      </c>
      <c r="B8827" s="457" t="s">
        <v>16109</v>
      </c>
      <c r="C8827" s="231" t="s">
        <v>16092</v>
      </c>
      <c r="F8827" s="232">
        <v>2.0299999999999998</v>
      </c>
    </row>
    <row r="8828" spans="1:6" ht="15" x14ac:dyDescent="0.2">
      <c r="A8828" s="231">
        <v>89278</v>
      </c>
      <c r="B8828" s="457" t="s">
        <v>16110</v>
      </c>
      <c r="C8828" s="231" t="s">
        <v>16094</v>
      </c>
      <c r="F8828" s="232">
        <v>13.77</v>
      </c>
    </row>
    <row r="8829" spans="1:6" ht="15" x14ac:dyDescent="0.2">
      <c r="A8829" s="231">
        <v>90651</v>
      </c>
      <c r="B8829" s="457" t="s">
        <v>16111</v>
      </c>
      <c r="C8829" s="231" t="s">
        <v>16092</v>
      </c>
      <c r="F8829" s="232">
        <v>0.82</v>
      </c>
    </row>
    <row r="8830" spans="1:6" ht="15" x14ac:dyDescent="0.2">
      <c r="A8830" s="231">
        <v>90650</v>
      </c>
      <c r="B8830" s="457" t="s">
        <v>16112</v>
      </c>
      <c r="C8830" s="231" t="s">
        <v>16094</v>
      </c>
      <c r="F8830" s="232">
        <v>10.1</v>
      </c>
    </row>
    <row r="8831" spans="1:6" ht="15" x14ac:dyDescent="0.2">
      <c r="A8831" s="231">
        <v>106101</v>
      </c>
      <c r="B8831" s="457" t="s">
        <v>16113</v>
      </c>
      <c r="C8831" s="231" t="s">
        <v>16092</v>
      </c>
      <c r="F8831" s="232">
        <v>0</v>
      </c>
    </row>
    <row r="8832" spans="1:6" ht="15" x14ac:dyDescent="0.2">
      <c r="A8832" s="231">
        <v>106100</v>
      </c>
      <c r="B8832" s="457" t="s">
        <v>16114</v>
      </c>
      <c r="C8832" s="231" t="s">
        <v>16094</v>
      </c>
      <c r="F8832" s="232">
        <v>0</v>
      </c>
    </row>
    <row r="8833" spans="1:6" ht="15" x14ac:dyDescent="0.2">
      <c r="A8833" s="231">
        <v>90657</v>
      </c>
      <c r="B8833" s="457" t="s">
        <v>16115</v>
      </c>
      <c r="C8833" s="231" t="s">
        <v>16092</v>
      </c>
      <c r="F8833" s="232">
        <v>5</v>
      </c>
    </row>
    <row r="8834" spans="1:6" ht="15" x14ac:dyDescent="0.2">
      <c r="A8834" s="231">
        <v>90656</v>
      </c>
      <c r="B8834" s="457" t="s">
        <v>16116</v>
      </c>
      <c r="C8834" s="231" t="s">
        <v>16094</v>
      </c>
      <c r="F8834" s="232">
        <v>15.07</v>
      </c>
    </row>
    <row r="8835" spans="1:6" ht="15" x14ac:dyDescent="0.2">
      <c r="A8835" s="231">
        <v>90663</v>
      </c>
      <c r="B8835" s="457" t="s">
        <v>16117</v>
      </c>
      <c r="C8835" s="231" t="s">
        <v>16092</v>
      </c>
      <c r="F8835" s="232">
        <v>5.35</v>
      </c>
    </row>
    <row r="8836" spans="1:6" ht="15" x14ac:dyDescent="0.2">
      <c r="A8836" s="231">
        <v>90662</v>
      </c>
      <c r="B8836" s="457" t="s">
        <v>16118</v>
      </c>
      <c r="C8836" s="231" t="s">
        <v>16094</v>
      </c>
      <c r="F8836" s="232">
        <v>15.74</v>
      </c>
    </row>
    <row r="8837" spans="1:6" ht="15" x14ac:dyDescent="0.2">
      <c r="A8837" s="231">
        <v>89022</v>
      </c>
      <c r="B8837" s="457" t="s">
        <v>16119</v>
      </c>
      <c r="C8837" s="231" t="s">
        <v>16092</v>
      </c>
      <c r="F8837" s="232">
        <v>0.5</v>
      </c>
    </row>
    <row r="8838" spans="1:6" ht="15" x14ac:dyDescent="0.2">
      <c r="A8838" s="231">
        <v>89021</v>
      </c>
      <c r="B8838" s="457" t="s">
        <v>16120</v>
      </c>
      <c r="C8838" s="231" t="s">
        <v>16094</v>
      </c>
      <c r="F8838" s="232">
        <v>2.64</v>
      </c>
    </row>
    <row r="8839" spans="1:6" ht="15" x14ac:dyDescent="0.2">
      <c r="A8839" s="231">
        <v>90644</v>
      </c>
      <c r="B8839" s="457" t="s">
        <v>16121</v>
      </c>
      <c r="C8839" s="231" t="s">
        <v>16092</v>
      </c>
      <c r="F8839" s="232">
        <v>7.68</v>
      </c>
    </row>
    <row r="8840" spans="1:6" ht="15" x14ac:dyDescent="0.2">
      <c r="A8840" s="231">
        <v>90643</v>
      </c>
      <c r="B8840" s="457" t="s">
        <v>16122</v>
      </c>
      <c r="C8840" s="231" t="s">
        <v>16094</v>
      </c>
      <c r="F8840" s="232">
        <v>29.04</v>
      </c>
    </row>
    <row r="8841" spans="1:6" ht="15" x14ac:dyDescent="0.2">
      <c r="A8841" s="231">
        <v>102811</v>
      </c>
      <c r="B8841" s="457" t="s">
        <v>16123</v>
      </c>
      <c r="C8841" s="231" t="s">
        <v>16092</v>
      </c>
      <c r="F8841" s="232">
        <v>0</v>
      </c>
    </row>
    <row r="8842" spans="1:6" ht="15" x14ac:dyDescent="0.2">
      <c r="A8842" s="231">
        <v>102810</v>
      </c>
      <c r="B8842" s="457" t="s">
        <v>16124</v>
      </c>
      <c r="C8842" s="231" t="s">
        <v>16094</v>
      </c>
      <c r="F8842" s="232">
        <v>0</v>
      </c>
    </row>
    <row r="8843" spans="1:6" ht="15" x14ac:dyDescent="0.2">
      <c r="A8843" s="231">
        <v>92146</v>
      </c>
      <c r="B8843" s="457" t="s">
        <v>16125</v>
      </c>
      <c r="C8843" s="231" t="s">
        <v>16092</v>
      </c>
      <c r="F8843" s="232">
        <v>38.270000000000003</v>
      </c>
    </row>
    <row r="8844" spans="1:6" ht="15" x14ac:dyDescent="0.2">
      <c r="A8844" s="231">
        <v>92145</v>
      </c>
      <c r="B8844" s="457" t="s">
        <v>16126</v>
      </c>
      <c r="C8844" s="231" t="s">
        <v>16094</v>
      </c>
      <c r="F8844" s="232">
        <v>87.7</v>
      </c>
    </row>
    <row r="8845" spans="1:6" ht="15" x14ac:dyDescent="0.2">
      <c r="A8845" s="231">
        <v>92139</v>
      </c>
      <c r="B8845" s="457" t="s">
        <v>16127</v>
      </c>
      <c r="C8845" s="231" t="s">
        <v>16092</v>
      </c>
      <c r="F8845" s="232">
        <v>50.49</v>
      </c>
    </row>
    <row r="8846" spans="1:6" ht="15" x14ac:dyDescent="0.2">
      <c r="A8846" s="231">
        <v>92138</v>
      </c>
      <c r="B8846" s="457" t="s">
        <v>16128</v>
      </c>
      <c r="C8846" s="231" t="s">
        <v>16094</v>
      </c>
      <c r="F8846" s="232">
        <v>108.05</v>
      </c>
    </row>
    <row r="8847" spans="1:6" ht="15" x14ac:dyDescent="0.2">
      <c r="A8847" s="231">
        <v>91387</v>
      </c>
      <c r="B8847" s="457" t="s">
        <v>16129</v>
      </c>
      <c r="C8847" s="231" t="s">
        <v>16092</v>
      </c>
      <c r="F8847" s="232">
        <v>83.76</v>
      </c>
    </row>
    <row r="8848" spans="1:6" ht="15" x14ac:dyDescent="0.2">
      <c r="A8848" s="231">
        <v>91386</v>
      </c>
      <c r="B8848" s="457" t="s">
        <v>16130</v>
      </c>
      <c r="C8848" s="231" t="s">
        <v>16094</v>
      </c>
      <c r="F8848" s="232">
        <v>302.52</v>
      </c>
    </row>
    <row r="8849" spans="1:6" ht="15" x14ac:dyDescent="0.2">
      <c r="A8849" s="231">
        <v>96036</v>
      </c>
      <c r="B8849" s="457" t="s">
        <v>16131</v>
      </c>
      <c r="C8849" s="231" t="s">
        <v>16092</v>
      </c>
      <c r="F8849" s="232">
        <v>93.21</v>
      </c>
    </row>
    <row r="8850" spans="1:6" ht="15" x14ac:dyDescent="0.2">
      <c r="A8850" s="231">
        <v>96035</v>
      </c>
      <c r="B8850" s="457" t="s">
        <v>16132</v>
      </c>
      <c r="C8850" s="231" t="s">
        <v>16094</v>
      </c>
      <c r="F8850" s="232">
        <v>318.10000000000002</v>
      </c>
    </row>
    <row r="8851" spans="1:6" ht="15" x14ac:dyDescent="0.2">
      <c r="A8851" s="231">
        <v>89877</v>
      </c>
      <c r="B8851" s="457" t="s">
        <v>16133</v>
      </c>
      <c r="C8851" s="231" t="s">
        <v>16092</v>
      </c>
      <c r="F8851" s="232">
        <v>96.3</v>
      </c>
    </row>
    <row r="8852" spans="1:6" ht="15" x14ac:dyDescent="0.2">
      <c r="A8852" s="231">
        <v>89876</v>
      </c>
      <c r="B8852" s="457" t="s">
        <v>16134</v>
      </c>
      <c r="C8852" s="231" t="s">
        <v>16094</v>
      </c>
      <c r="F8852" s="232">
        <v>368.17</v>
      </c>
    </row>
    <row r="8853" spans="1:6" ht="15" x14ac:dyDescent="0.2">
      <c r="A8853" s="231">
        <v>89884</v>
      </c>
      <c r="B8853" s="457" t="s">
        <v>16135</v>
      </c>
      <c r="C8853" s="231" t="s">
        <v>16092</v>
      </c>
      <c r="F8853" s="232">
        <v>100.16</v>
      </c>
    </row>
    <row r="8854" spans="1:6" ht="15" x14ac:dyDescent="0.2">
      <c r="A8854" s="231">
        <v>89883</v>
      </c>
      <c r="B8854" s="457" t="s">
        <v>16136</v>
      </c>
      <c r="C8854" s="231" t="s">
        <v>16094</v>
      </c>
      <c r="F8854" s="232">
        <v>407.49</v>
      </c>
    </row>
    <row r="8855" spans="1:6" ht="15" x14ac:dyDescent="0.2">
      <c r="A8855" s="231">
        <v>67827</v>
      </c>
      <c r="B8855" s="457" t="s">
        <v>16137</v>
      </c>
      <c r="C8855" s="231" t="s">
        <v>16092</v>
      </c>
      <c r="F8855" s="232">
        <v>73.819999999999993</v>
      </c>
    </row>
    <row r="8856" spans="1:6" ht="15" x14ac:dyDescent="0.2">
      <c r="A8856" s="231">
        <v>67826</v>
      </c>
      <c r="B8856" s="457" t="s">
        <v>16138</v>
      </c>
      <c r="C8856" s="231" t="s">
        <v>16094</v>
      </c>
      <c r="F8856" s="232">
        <v>211.21</v>
      </c>
    </row>
    <row r="8857" spans="1:6" ht="15" x14ac:dyDescent="0.2">
      <c r="A8857" s="231">
        <v>5961</v>
      </c>
      <c r="B8857" s="457" t="s">
        <v>16139</v>
      </c>
      <c r="C8857" s="231" t="s">
        <v>16092</v>
      </c>
      <c r="F8857" s="232">
        <v>72.540000000000006</v>
      </c>
    </row>
    <row r="8858" spans="1:6" ht="15" x14ac:dyDescent="0.2">
      <c r="A8858" s="231">
        <v>5811</v>
      </c>
      <c r="B8858" s="457" t="s">
        <v>16140</v>
      </c>
      <c r="C8858" s="231" t="s">
        <v>16094</v>
      </c>
      <c r="F8858" s="232">
        <v>231.38</v>
      </c>
    </row>
    <row r="8859" spans="1:6" ht="15" x14ac:dyDescent="0.2">
      <c r="A8859" s="231">
        <v>106373</v>
      </c>
      <c r="B8859" s="457" t="s">
        <v>16141</v>
      </c>
      <c r="C8859" s="231" t="s">
        <v>16092</v>
      </c>
      <c r="F8859" s="232">
        <v>0</v>
      </c>
    </row>
    <row r="8860" spans="1:6" ht="15" x14ac:dyDescent="0.2">
      <c r="A8860" s="231">
        <v>106366</v>
      </c>
      <c r="B8860" s="457" t="s">
        <v>16142</v>
      </c>
      <c r="C8860" s="231" t="s">
        <v>16094</v>
      </c>
      <c r="F8860" s="232">
        <v>0</v>
      </c>
    </row>
    <row r="8861" spans="1:6" ht="15" x14ac:dyDescent="0.2">
      <c r="A8861" s="231">
        <v>106371</v>
      </c>
      <c r="B8861" s="457" t="s">
        <v>16143</v>
      </c>
      <c r="C8861" s="231" t="s">
        <v>16092</v>
      </c>
      <c r="F8861" s="232">
        <v>0</v>
      </c>
    </row>
    <row r="8862" spans="1:6" ht="15" x14ac:dyDescent="0.2">
      <c r="A8862" s="231">
        <v>106364</v>
      </c>
      <c r="B8862" s="457" t="s">
        <v>16144</v>
      </c>
      <c r="C8862" s="231" t="s">
        <v>16094</v>
      </c>
      <c r="F8862" s="232">
        <v>0</v>
      </c>
    </row>
    <row r="8863" spans="1:6" ht="15" x14ac:dyDescent="0.2">
      <c r="A8863" s="231">
        <v>92243</v>
      </c>
      <c r="B8863" s="457" t="s">
        <v>16145</v>
      </c>
      <c r="C8863" s="231" t="s">
        <v>16092</v>
      </c>
      <c r="F8863" s="232">
        <v>89.53</v>
      </c>
    </row>
    <row r="8864" spans="1:6" ht="15" x14ac:dyDescent="0.2">
      <c r="A8864" s="231">
        <v>92242</v>
      </c>
      <c r="B8864" s="457" t="s">
        <v>16146</v>
      </c>
      <c r="C8864" s="231" t="s">
        <v>16094</v>
      </c>
      <c r="F8864" s="232">
        <v>462.48</v>
      </c>
    </row>
    <row r="8865" spans="1:6" ht="15" x14ac:dyDescent="0.2">
      <c r="A8865" s="231">
        <v>91646</v>
      </c>
      <c r="B8865" s="457" t="s">
        <v>16147</v>
      </c>
      <c r="C8865" s="231" t="s">
        <v>16092</v>
      </c>
      <c r="F8865" s="232">
        <v>107.01</v>
      </c>
    </row>
    <row r="8866" spans="1:6" ht="15" x14ac:dyDescent="0.2">
      <c r="A8866" s="231">
        <v>91645</v>
      </c>
      <c r="B8866" s="457" t="s">
        <v>16148</v>
      </c>
      <c r="C8866" s="231" t="s">
        <v>16094</v>
      </c>
      <c r="F8866" s="232">
        <v>529.24</v>
      </c>
    </row>
    <row r="8867" spans="1:6" ht="15" x14ac:dyDescent="0.2">
      <c r="A8867" s="231">
        <v>92107</v>
      </c>
      <c r="B8867" s="457" t="s">
        <v>16149</v>
      </c>
      <c r="C8867" s="231" t="s">
        <v>16092</v>
      </c>
      <c r="F8867" s="232">
        <v>104.18</v>
      </c>
    </row>
    <row r="8868" spans="1:6" ht="15" x14ac:dyDescent="0.2">
      <c r="A8868" s="231">
        <v>92106</v>
      </c>
      <c r="B8868" s="457" t="s">
        <v>16150</v>
      </c>
      <c r="C8868" s="231" t="s">
        <v>16094</v>
      </c>
      <c r="F8868" s="232">
        <v>401.49</v>
      </c>
    </row>
    <row r="8869" spans="1:6" ht="15" x14ac:dyDescent="0.2">
      <c r="A8869" s="231">
        <v>5903</v>
      </c>
      <c r="B8869" s="457" t="s">
        <v>16151</v>
      </c>
      <c r="C8869" s="231" t="s">
        <v>16092</v>
      </c>
      <c r="F8869" s="232">
        <v>83.12</v>
      </c>
    </row>
    <row r="8870" spans="1:6" ht="15" x14ac:dyDescent="0.2">
      <c r="A8870" s="231">
        <v>5901</v>
      </c>
      <c r="B8870" s="457" t="s">
        <v>16152</v>
      </c>
      <c r="C8870" s="231" t="s">
        <v>16094</v>
      </c>
      <c r="F8870" s="232">
        <v>359.92</v>
      </c>
    </row>
    <row r="8871" spans="1:6" ht="15" x14ac:dyDescent="0.2">
      <c r="A8871" s="231">
        <v>106252</v>
      </c>
      <c r="B8871" s="457" t="s">
        <v>16153</v>
      </c>
      <c r="C8871" s="231" t="s">
        <v>16092</v>
      </c>
      <c r="F8871" s="232">
        <v>82.66</v>
      </c>
    </row>
    <row r="8872" spans="1:6" ht="15" x14ac:dyDescent="0.2">
      <c r="A8872" s="231">
        <v>106247</v>
      </c>
      <c r="B8872" s="457" t="s">
        <v>16154</v>
      </c>
      <c r="C8872" s="231" t="s">
        <v>16094</v>
      </c>
      <c r="F8872" s="232">
        <v>318.45</v>
      </c>
    </row>
    <row r="8873" spans="1:6" ht="15" x14ac:dyDescent="0.2">
      <c r="A8873" s="231">
        <v>6260</v>
      </c>
      <c r="B8873" s="457" t="s">
        <v>16155</v>
      </c>
      <c r="C8873" s="231" t="s">
        <v>16092</v>
      </c>
      <c r="F8873" s="232">
        <v>69.83</v>
      </c>
    </row>
    <row r="8874" spans="1:6" ht="15" x14ac:dyDescent="0.2">
      <c r="A8874" s="231">
        <v>6259</v>
      </c>
      <c r="B8874" s="457" t="s">
        <v>16156</v>
      </c>
      <c r="C8874" s="231" t="s">
        <v>16094</v>
      </c>
      <c r="F8874" s="232">
        <v>291.49</v>
      </c>
    </row>
    <row r="8875" spans="1:6" ht="15" x14ac:dyDescent="0.2">
      <c r="A8875" s="231">
        <v>104705</v>
      </c>
      <c r="B8875" s="457" t="s">
        <v>16157</v>
      </c>
      <c r="C8875" s="231" t="s">
        <v>16092</v>
      </c>
      <c r="F8875" s="232">
        <v>0</v>
      </c>
    </row>
    <row r="8876" spans="1:6" ht="15" x14ac:dyDescent="0.2">
      <c r="A8876" s="231">
        <v>104704</v>
      </c>
      <c r="B8876" s="457" t="s">
        <v>16158</v>
      </c>
      <c r="C8876" s="231" t="s">
        <v>16094</v>
      </c>
      <c r="F8876" s="232">
        <v>0</v>
      </c>
    </row>
    <row r="8877" spans="1:6" ht="15" x14ac:dyDescent="0.2">
      <c r="A8877" s="231">
        <v>91395</v>
      </c>
      <c r="B8877" s="457" t="s">
        <v>16159</v>
      </c>
      <c r="C8877" s="231" t="s">
        <v>16092</v>
      </c>
      <c r="F8877" s="232">
        <v>67.290000000000006</v>
      </c>
    </row>
    <row r="8878" spans="1:6" ht="15" x14ac:dyDescent="0.2">
      <c r="A8878" s="231">
        <v>73467</v>
      </c>
      <c r="B8878" s="457" t="s">
        <v>16160</v>
      </c>
      <c r="C8878" s="231" t="s">
        <v>16094</v>
      </c>
      <c r="F8878" s="232">
        <v>283.01</v>
      </c>
    </row>
    <row r="8879" spans="1:6" ht="15" x14ac:dyDescent="0.2">
      <c r="A8879" s="231">
        <v>5826</v>
      </c>
      <c r="B8879" s="457" t="s">
        <v>16161</v>
      </c>
      <c r="C8879" s="231" t="s">
        <v>16092</v>
      </c>
      <c r="F8879" s="232">
        <v>70.3</v>
      </c>
    </row>
    <row r="8880" spans="1:6" ht="15" x14ac:dyDescent="0.2">
      <c r="A8880" s="231">
        <v>5824</v>
      </c>
      <c r="B8880" s="457" t="s">
        <v>16162</v>
      </c>
      <c r="C8880" s="231" t="s">
        <v>16094</v>
      </c>
      <c r="F8880" s="232">
        <v>245.27</v>
      </c>
    </row>
    <row r="8881" spans="1:6" ht="15" x14ac:dyDescent="0.2">
      <c r="A8881" s="231">
        <v>106369</v>
      </c>
      <c r="B8881" s="457" t="s">
        <v>16163</v>
      </c>
      <c r="C8881" s="231" t="s">
        <v>16092</v>
      </c>
      <c r="F8881" s="232">
        <v>0</v>
      </c>
    </row>
    <row r="8882" spans="1:6" ht="15" x14ac:dyDescent="0.2">
      <c r="A8882" s="231">
        <v>106362</v>
      </c>
      <c r="B8882" s="457" t="s">
        <v>16164</v>
      </c>
      <c r="C8882" s="231" t="s">
        <v>16094</v>
      </c>
      <c r="F8882" s="232">
        <v>0</v>
      </c>
    </row>
    <row r="8883" spans="1:6" ht="15" x14ac:dyDescent="0.2">
      <c r="A8883" s="231">
        <v>106253</v>
      </c>
      <c r="B8883" s="457" t="s">
        <v>16165</v>
      </c>
      <c r="C8883" s="231" t="s">
        <v>16092</v>
      </c>
      <c r="F8883" s="232">
        <v>85.77</v>
      </c>
    </row>
    <row r="8884" spans="1:6" ht="15" x14ac:dyDescent="0.2">
      <c r="A8884" s="231">
        <v>106248</v>
      </c>
      <c r="B8884" s="457" t="s">
        <v>16166</v>
      </c>
      <c r="C8884" s="231" t="s">
        <v>16094</v>
      </c>
      <c r="F8884" s="232">
        <v>327.61</v>
      </c>
    </row>
    <row r="8885" spans="1:6" ht="15" x14ac:dyDescent="0.2">
      <c r="A8885" s="231">
        <v>106372</v>
      </c>
      <c r="B8885" s="457" t="s">
        <v>16167</v>
      </c>
      <c r="C8885" s="231" t="s">
        <v>16092</v>
      </c>
      <c r="F8885" s="232">
        <v>0</v>
      </c>
    </row>
    <row r="8886" spans="1:6" ht="15" x14ac:dyDescent="0.2">
      <c r="A8886" s="231">
        <v>106365</v>
      </c>
      <c r="B8886" s="457" t="s">
        <v>16168</v>
      </c>
      <c r="C8886" s="231" t="s">
        <v>16094</v>
      </c>
      <c r="F8886" s="232">
        <v>0</v>
      </c>
    </row>
    <row r="8887" spans="1:6" ht="15" x14ac:dyDescent="0.2">
      <c r="A8887" s="231">
        <v>106370</v>
      </c>
      <c r="B8887" s="457" t="s">
        <v>16169</v>
      </c>
      <c r="C8887" s="231" t="s">
        <v>16092</v>
      </c>
      <c r="F8887" s="232">
        <v>0</v>
      </c>
    </row>
    <row r="8888" spans="1:6" ht="15" x14ac:dyDescent="0.2">
      <c r="A8888" s="231">
        <v>106363</v>
      </c>
      <c r="B8888" s="457" t="s">
        <v>16170</v>
      </c>
      <c r="C8888" s="231" t="s">
        <v>16094</v>
      </c>
      <c r="F8888" s="232">
        <v>0</v>
      </c>
    </row>
    <row r="8889" spans="1:6" ht="15" x14ac:dyDescent="0.2">
      <c r="A8889" s="231">
        <v>5892</v>
      </c>
      <c r="B8889" s="457" t="s">
        <v>16171</v>
      </c>
      <c r="C8889" s="231" t="s">
        <v>16092</v>
      </c>
      <c r="F8889" s="232">
        <v>65.040000000000006</v>
      </c>
    </row>
    <row r="8890" spans="1:6" ht="15" x14ac:dyDescent="0.2">
      <c r="A8890" s="231">
        <v>5890</v>
      </c>
      <c r="B8890" s="457" t="s">
        <v>16172</v>
      </c>
      <c r="C8890" s="231" t="s">
        <v>16094</v>
      </c>
      <c r="F8890" s="232">
        <v>231.57</v>
      </c>
    </row>
    <row r="8891" spans="1:6" ht="15" x14ac:dyDescent="0.2">
      <c r="A8891" s="231">
        <v>5896</v>
      </c>
      <c r="B8891" s="457" t="s">
        <v>16173</v>
      </c>
      <c r="C8891" s="231" t="s">
        <v>16092</v>
      </c>
      <c r="F8891" s="232">
        <v>67.900000000000006</v>
      </c>
    </row>
    <row r="8892" spans="1:6" ht="15" x14ac:dyDescent="0.2">
      <c r="A8892" s="231">
        <v>5894</v>
      </c>
      <c r="B8892" s="457" t="s">
        <v>16174</v>
      </c>
      <c r="C8892" s="231" t="s">
        <v>16094</v>
      </c>
      <c r="F8892" s="232">
        <v>240.66</v>
      </c>
    </row>
    <row r="8893" spans="1:6" ht="15" x14ac:dyDescent="0.2">
      <c r="A8893" s="231">
        <v>91032</v>
      </c>
      <c r="B8893" s="457" t="s">
        <v>16175</v>
      </c>
      <c r="C8893" s="231" t="s">
        <v>16092</v>
      </c>
      <c r="F8893" s="232">
        <v>76.39</v>
      </c>
    </row>
    <row r="8894" spans="1:6" ht="15" x14ac:dyDescent="0.2">
      <c r="A8894" s="231">
        <v>91031</v>
      </c>
      <c r="B8894" s="457" t="s">
        <v>16176</v>
      </c>
      <c r="C8894" s="231" t="s">
        <v>16094</v>
      </c>
      <c r="F8894" s="232">
        <v>293.58</v>
      </c>
    </row>
    <row r="8895" spans="1:6" ht="15" x14ac:dyDescent="0.2">
      <c r="A8895" s="231">
        <v>106255</v>
      </c>
      <c r="B8895" s="457" t="s">
        <v>16177</v>
      </c>
      <c r="C8895" s="231" t="s">
        <v>16092</v>
      </c>
      <c r="F8895" s="232">
        <v>0</v>
      </c>
    </row>
    <row r="8896" spans="1:6" ht="15" x14ac:dyDescent="0.2">
      <c r="A8896" s="231">
        <v>106250</v>
      </c>
      <c r="B8896" s="457" t="s">
        <v>16178</v>
      </c>
      <c r="C8896" s="231" t="s">
        <v>16094</v>
      </c>
      <c r="F8896" s="232">
        <v>0</v>
      </c>
    </row>
    <row r="8897" spans="1:6" ht="15" x14ac:dyDescent="0.2">
      <c r="A8897" s="231">
        <v>106374</v>
      </c>
      <c r="B8897" s="457" t="s">
        <v>16179</v>
      </c>
      <c r="C8897" s="231" t="s">
        <v>16092</v>
      </c>
      <c r="F8897" s="232">
        <v>0</v>
      </c>
    </row>
    <row r="8898" spans="1:6" ht="15" x14ac:dyDescent="0.2">
      <c r="A8898" s="231">
        <v>106367</v>
      </c>
      <c r="B8898" s="457" t="s">
        <v>16180</v>
      </c>
      <c r="C8898" s="231" t="s">
        <v>16094</v>
      </c>
      <c r="F8898" s="232">
        <v>0</v>
      </c>
    </row>
    <row r="8899" spans="1:6" ht="15" x14ac:dyDescent="0.2">
      <c r="A8899" s="231">
        <v>106375</v>
      </c>
      <c r="B8899" s="457" t="s">
        <v>16181</v>
      </c>
      <c r="C8899" s="231" t="s">
        <v>16092</v>
      </c>
      <c r="F8899" s="232">
        <v>0</v>
      </c>
    </row>
    <row r="8900" spans="1:6" ht="15" x14ac:dyDescent="0.2">
      <c r="A8900" s="231">
        <v>106368</v>
      </c>
      <c r="B8900" s="457" t="s">
        <v>16182</v>
      </c>
      <c r="C8900" s="231" t="s">
        <v>16094</v>
      </c>
      <c r="F8900" s="232">
        <v>0</v>
      </c>
    </row>
    <row r="8901" spans="1:6" ht="15" x14ac:dyDescent="0.2">
      <c r="A8901" s="231">
        <v>102817</v>
      </c>
      <c r="B8901" s="457" t="s">
        <v>16183</v>
      </c>
      <c r="C8901" s="231" t="s">
        <v>16092</v>
      </c>
      <c r="F8901" s="232">
        <v>0</v>
      </c>
    </row>
    <row r="8902" spans="1:6" ht="15" x14ac:dyDescent="0.2">
      <c r="A8902" s="231">
        <v>102816</v>
      </c>
      <c r="B8902" s="457" t="s">
        <v>16184</v>
      </c>
      <c r="C8902" s="231" t="s">
        <v>16094</v>
      </c>
      <c r="F8902" s="232">
        <v>0</v>
      </c>
    </row>
    <row r="8903" spans="1:6" ht="15" x14ac:dyDescent="0.2">
      <c r="A8903" s="231">
        <v>91534</v>
      </c>
      <c r="B8903" s="457" t="s">
        <v>16185</v>
      </c>
      <c r="C8903" s="231" t="s">
        <v>16092</v>
      </c>
      <c r="F8903" s="232">
        <v>37.81</v>
      </c>
    </row>
    <row r="8904" spans="1:6" ht="15" x14ac:dyDescent="0.2">
      <c r="A8904" s="231">
        <v>91533</v>
      </c>
      <c r="B8904" s="457" t="s">
        <v>16186</v>
      </c>
      <c r="C8904" s="231" t="s">
        <v>16094</v>
      </c>
      <c r="F8904" s="232">
        <v>45.51</v>
      </c>
    </row>
    <row r="8905" spans="1:6" ht="15" x14ac:dyDescent="0.2">
      <c r="A8905" s="231">
        <v>95265</v>
      </c>
      <c r="B8905" s="457" t="s">
        <v>16187</v>
      </c>
      <c r="C8905" s="231" t="s">
        <v>16092</v>
      </c>
      <c r="F8905" s="232">
        <v>0.85</v>
      </c>
    </row>
    <row r="8906" spans="1:6" ht="15" x14ac:dyDescent="0.2">
      <c r="A8906" s="231">
        <v>95264</v>
      </c>
      <c r="B8906" s="457" t="s">
        <v>16188</v>
      </c>
      <c r="C8906" s="231" t="s">
        <v>16094</v>
      </c>
      <c r="F8906" s="232">
        <v>6.73</v>
      </c>
    </row>
    <row r="8907" spans="1:6" ht="15" x14ac:dyDescent="0.2">
      <c r="A8907" s="231">
        <v>90973</v>
      </c>
      <c r="B8907" s="457" t="s">
        <v>16189</v>
      </c>
      <c r="C8907" s="231" t="s">
        <v>16092</v>
      </c>
      <c r="F8907" s="232">
        <v>8.93</v>
      </c>
    </row>
    <row r="8908" spans="1:6" ht="15" x14ac:dyDescent="0.2">
      <c r="A8908" s="231">
        <v>90972</v>
      </c>
      <c r="B8908" s="457" t="s">
        <v>16190</v>
      </c>
      <c r="C8908" s="231" t="s">
        <v>16094</v>
      </c>
      <c r="F8908" s="232">
        <v>87.83</v>
      </c>
    </row>
    <row r="8909" spans="1:6" ht="15" x14ac:dyDescent="0.2">
      <c r="A8909" s="231">
        <v>91001</v>
      </c>
      <c r="B8909" s="457" t="s">
        <v>16191</v>
      </c>
      <c r="C8909" s="231" t="s">
        <v>16092</v>
      </c>
      <c r="F8909" s="232">
        <v>10.59</v>
      </c>
    </row>
    <row r="8910" spans="1:6" ht="15" x14ac:dyDescent="0.2">
      <c r="A8910" s="231">
        <v>90999</v>
      </c>
      <c r="B8910" s="457" t="s">
        <v>16192</v>
      </c>
      <c r="C8910" s="231" t="s">
        <v>16094</v>
      </c>
      <c r="F8910" s="232">
        <v>116.25</v>
      </c>
    </row>
    <row r="8911" spans="1:6" ht="15" x14ac:dyDescent="0.2">
      <c r="A8911" s="231">
        <v>5954</v>
      </c>
      <c r="B8911" s="457" t="s">
        <v>16193</v>
      </c>
      <c r="C8911" s="231" t="s">
        <v>16092</v>
      </c>
      <c r="F8911" s="232">
        <v>6.67</v>
      </c>
    </row>
    <row r="8912" spans="1:6" ht="15" x14ac:dyDescent="0.2">
      <c r="A8912" s="231">
        <v>5953</v>
      </c>
      <c r="B8912" s="457" t="s">
        <v>16194</v>
      </c>
      <c r="C8912" s="231" t="s">
        <v>16094</v>
      </c>
      <c r="F8912" s="232">
        <v>67.77</v>
      </c>
    </row>
    <row r="8913" spans="1:6" ht="15" x14ac:dyDescent="0.2">
      <c r="A8913" s="231">
        <v>90982</v>
      </c>
      <c r="B8913" s="457" t="s">
        <v>16195</v>
      </c>
      <c r="C8913" s="231" t="s">
        <v>16092</v>
      </c>
      <c r="F8913" s="232">
        <v>22.69</v>
      </c>
    </row>
    <row r="8914" spans="1:6" ht="15" x14ac:dyDescent="0.2">
      <c r="A8914" s="231">
        <v>90979</v>
      </c>
      <c r="B8914" s="457" t="s">
        <v>16196</v>
      </c>
      <c r="C8914" s="231" t="s">
        <v>16094</v>
      </c>
      <c r="F8914" s="232">
        <v>226.93</v>
      </c>
    </row>
    <row r="8915" spans="1:6" ht="15" x14ac:dyDescent="0.2">
      <c r="A8915" s="231">
        <v>90965</v>
      </c>
      <c r="B8915" s="457" t="s">
        <v>16197</v>
      </c>
      <c r="C8915" s="231" t="s">
        <v>16092</v>
      </c>
      <c r="F8915" s="232">
        <v>8.9</v>
      </c>
    </row>
    <row r="8916" spans="1:6" ht="15" x14ac:dyDescent="0.2">
      <c r="A8916" s="231">
        <v>90964</v>
      </c>
      <c r="B8916" s="457" t="s">
        <v>16198</v>
      </c>
      <c r="C8916" s="231" t="s">
        <v>16094</v>
      </c>
      <c r="F8916" s="232">
        <v>34.99</v>
      </c>
    </row>
    <row r="8917" spans="1:6" ht="15" x14ac:dyDescent="0.2">
      <c r="A8917" s="231">
        <v>102970</v>
      </c>
      <c r="B8917" s="457" t="s">
        <v>16199</v>
      </c>
      <c r="C8917" s="231" t="s">
        <v>16092</v>
      </c>
      <c r="F8917" s="232">
        <v>0.2</v>
      </c>
    </row>
    <row r="8918" spans="1:6" ht="15" x14ac:dyDescent="0.2">
      <c r="A8918" s="231">
        <v>102971</v>
      </c>
      <c r="B8918" s="457" t="s">
        <v>16200</v>
      </c>
      <c r="C8918" s="231" t="s">
        <v>16094</v>
      </c>
      <c r="F8918" s="232">
        <v>0.49</v>
      </c>
    </row>
    <row r="8919" spans="1:6" ht="15" x14ac:dyDescent="0.2">
      <c r="A8919" s="231">
        <v>102822</v>
      </c>
      <c r="B8919" s="457" t="s">
        <v>16201</v>
      </c>
      <c r="C8919" s="231" t="s">
        <v>16092</v>
      </c>
      <c r="F8919" s="232">
        <v>0</v>
      </c>
    </row>
    <row r="8920" spans="1:6" ht="15" x14ac:dyDescent="0.2">
      <c r="A8920" s="231">
        <v>102821</v>
      </c>
      <c r="B8920" s="457" t="s">
        <v>16202</v>
      </c>
      <c r="C8920" s="231" t="s">
        <v>16094</v>
      </c>
      <c r="F8920" s="232">
        <v>0</v>
      </c>
    </row>
    <row r="8921" spans="1:6" ht="15" x14ac:dyDescent="0.2">
      <c r="A8921" s="231">
        <v>102828</v>
      </c>
      <c r="B8921" s="457" t="s">
        <v>16203</v>
      </c>
      <c r="C8921" s="231" t="s">
        <v>16092</v>
      </c>
      <c r="F8921" s="232">
        <v>0</v>
      </c>
    </row>
    <row r="8922" spans="1:6" ht="15" x14ac:dyDescent="0.2">
      <c r="A8922" s="231">
        <v>102827</v>
      </c>
      <c r="B8922" s="457" t="s">
        <v>16204</v>
      </c>
      <c r="C8922" s="231" t="s">
        <v>16094</v>
      </c>
      <c r="F8922" s="232">
        <v>0</v>
      </c>
    </row>
    <row r="8923" spans="1:6" ht="15" x14ac:dyDescent="0.2">
      <c r="A8923" s="231">
        <v>103939</v>
      </c>
      <c r="B8923" s="457" t="s">
        <v>16205</v>
      </c>
      <c r="C8923" s="231" t="s">
        <v>16092</v>
      </c>
      <c r="F8923" s="232">
        <v>0</v>
      </c>
    </row>
    <row r="8924" spans="1:6" ht="15" x14ac:dyDescent="0.2">
      <c r="A8924" s="231">
        <v>103938</v>
      </c>
      <c r="B8924" s="457" t="s">
        <v>16206</v>
      </c>
      <c r="C8924" s="231" t="s">
        <v>16094</v>
      </c>
      <c r="F8924" s="232">
        <v>0</v>
      </c>
    </row>
    <row r="8925" spans="1:6" ht="15" x14ac:dyDescent="0.2">
      <c r="A8925" s="231">
        <v>103945</v>
      </c>
      <c r="B8925" s="457" t="s">
        <v>16207</v>
      </c>
      <c r="C8925" s="231" t="s">
        <v>16092</v>
      </c>
      <c r="F8925" s="232">
        <v>0</v>
      </c>
    </row>
    <row r="8926" spans="1:6" ht="15" x14ac:dyDescent="0.2">
      <c r="A8926" s="231">
        <v>103944</v>
      </c>
      <c r="B8926" s="457" t="s">
        <v>16208</v>
      </c>
      <c r="C8926" s="231" t="s">
        <v>16094</v>
      </c>
      <c r="F8926" s="232">
        <v>0</v>
      </c>
    </row>
    <row r="8927" spans="1:6" ht="15" x14ac:dyDescent="0.2">
      <c r="A8927" s="231">
        <v>106416</v>
      </c>
      <c r="B8927" s="457" t="s">
        <v>16209</v>
      </c>
      <c r="C8927" s="231" t="s">
        <v>16092</v>
      </c>
      <c r="F8927" s="232">
        <v>11.91</v>
      </c>
    </row>
    <row r="8928" spans="1:6" ht="15" x14ac:dyDescent="0.2">
      <c r="A8928" s="231">
        <v>106414</v>
      </c>
      <c r="B8928" s="457" t="s">
        <v>16210</v>
      </c>
      <c r="C8928" s="231" t="s">
        <v>16094</v>
      </c>
      <c r="F8928" s="232">
        <v>22.39</v>
      </c>
    </row>
    <row r="8929" spans="1:6" ht="15" x14ac:dyDescent="0.2">
      <c r="A8929" s="231">
        <v>91285</v>
      </c>
      <c r="B8929" s="457" t="s">
        <v>16211</v>
      </c>
      <c r="C8929" s="231" t="s">
        <v>16092</v>
      </c>
      <c r="F8929" s="232">
        <v>0.47</v>
      </c>
    </row>
    <row r="8930" spans="1:6" ht="15" x14ac:dyDescent="0.2">
      <c r="A8930" s="231">
        <v>91283</v>
      </c>
      <c r="B8930" s="457" t="s">
        <v>16212</v>
      </c>
      <c r="C8930" s="231" t="s">
        <v>16094</v>
      </c>
      <c r="F8930" s="232">
        <v>10.35</v>
      </c>
    </row>
    <row r="8931" spans="1:6" ht="15" x14ac:dyDescent="0.2">
      <c r="A8931" s="231">
        <v>95283</v>
      </c>
      <c r="B8931" s="457" t="s">
        <v>16213</v>
      </c>
      <c r="C8931" s="231" t="s">
        <v>16092</v>
      </c>
      <c r="F8931" s="232">
        <v>0.78</v>
      </c>
    </row>
    <row r="8932" spans="1:6" ht="15" x14ac:dyDescent="0.2">
      <c r="A8932" s="231">
        <v>95282</v>
      </c>
      <c r="B8932" s="457" t="s">
        <v>16214</v>
      </c>
      <c r="C8932" s="231" t="s">
        <v>16094</v>
      </c>
      <c r="F8932" s="232">
        <v>10.73</v>
      </c>
    </row>
    <row r="8933" spans="1:6" ht="15" x14ac:dyDescent="0.2">
      <c r="A8933" s="231">
        <v>95128</v>
      </c>
      <c r="B8933" s="457" t="s">
        <v>16215</v>
      </c>
      <c r="C8933" s="231" t="s">
        <v>16092</v>
      </c>
      <c r="F8933" s="232">
        <v>63.33</v>
      </c>
    </row>
    <row r="8934" spans="1:6" ht="15" x14ac:dyDescent="0.2">
      <c r="A8934" s="231">
        <v>95127</v>
      </c>
      <c r="B8934" s="457" t="s">
        <v>16216</v>
      </c>
      <c r="C8934" s="231" t="s">
        <v>16094</v>
      </c>
      <c r="F8934" s="232">
        <v>255.85</v>
      </c>
    </row>
    <row r="8935" spans="1:6" ht="15" x14ac:dyDescent="0.2">
      <c r="A8935" s="231">
        <v>92044</v>
      </c>
      <c r="B8935" s="457" t="s">
        <v>16217</v>
      </c>
      <c r="C8935" s="231" t="s">
        <v>16092</v>
      </c>
      <c r="F8935" s="232">
        <v>8.8699999999999992</v>
      </c>
    </row>
    <row r="8936" spans="1:6" ht="15" x14ac:dyDescent="0.2">
      <c r="A8936" s="231">
        <v>92043</v>
      </c>
      <c r="B8936" s="457" t="s">
        <v>16218</v>
      </c>
      <c r="C8936" s="231" t="s">
        <v>16094</v>
      </c>
      <c r="F8936" s="232">
        <v>15</v>
      </c>
    </row>
    <row r="8937" spans="1:6" ht="15" x14ac:dyDescent="0.2">
      <c r="A8937" s="231">
        <v>106417</v>
      </c>
      <c r="B8937" s="457" t="s">
        <v>16219</v>
      </c>
      <c r="C8937" s="231" t="s">
        <v>16092</v>
      </c>
      <c r="F8937" s="232">
        <v>6.78</v>
      </c>
    </row>
    <row r="8938" spans="1:6" ht="15" x14ac:dyDescent="0.2">
      <c r="A8938" s="231">
        <v>106415</v>
      </c>
      <c r="B8938" s="457" t="s">
        <v>16220</v>
      </c>
      <c r="C8938" s="231" t="s">
        <v>16094</v>
      </c>
      <c r="F8938" s="232">
        <v>14.22</v>
      </c>
    </row>
    <row r="8939" spans="1:6" ht="15" x14ac:dyDescent="0.2">
      <c r="A8939" s="231">
        <v>102834</v>
      </c>
      <c r="B8939" s="457" t="s">
        <v>16221</v>
      </c>
      <c r="C8939" s="231" t="s">
        <v>16092</v>
      </c>
      <c r="F8939" s="232">
        <v>0</v>
      </c>
    </row>
    <row r="8940" spans="1:6" ht="15" x14ac:dyDescent="0.2">
      <c r="A8940" s="231">
        <v>102833</v>
      </c>
      <c r="B8940" s="457" t="s">
        <v>16222</v>
      </c>
      <c r="C8940" s="231" t="s">
        <v>16094</v>
      </c>
      <c r="F8940" s="232">
        <v>0</v>
      </c>
    </row>
    <row r="8941" spans="1:6" ht="15" x14ac:dyDescent="0.2">
      <c r="A8941" s="231">
        <v>92119</v>
      </c>
      <c r="B8941" s="457" t="s">
        <v>16223</v>
      </c>
      <c r="C8941" s="231" t="s">
        <v>16092</v>
      </c>
      <c r="F8941" s="232">
        <v>0.28999999999999998</v>
      </c>
    </row>
    <row r="8942" spans="1:6" ht="15" x14ac:dyDescent="0.2">
      <c r="A8942" s="231">
        <v>92118</v>
      </c>
      <c r="B8942" s="457" t="s">
        <v>16224</v>
      </c>
      <c r="C8942" s="231" t="s">
        <v>16094</v>
      </c>
      <c r="F8942" s="232">
        <v>0.46</v>
      </c>
    </row>
    <row r="8943" spans="1:6" ht="15" x14ac:dyDescent="0.2">
      <c r="A8943" s="231">
        <v>102917</v>
      </c>
      <c r="B8943" s="457" t="s">
        <v>16225</v>
      </c>
      <c r="C8943" s="231" t="s">
        <v>16092</v>
      </c>
      <c r="F8943" s="232">
        <v>0</v>
      </c>
    </row>
    <row r="8944" spans="1:6" ht="15" x14ac:dyDescent="0.2">
      <c r="A8944" s="231">
        <v>102916</v>
      </c>
      <c r="B8944" s="457" t="s">
        <v>16226</v>
      </c>
      <c r="C8944" s="231" t="s">
        <v>16094</v>
      </c>
      <c r="F8944" s="232">
        <v>0</v>
      </c>
    </row>
    <row r="8945" spans="1:6" ht="15" x14ac:dyDescent="0.2">
      <c r="A8945" s="231">
        <v>95721</v>
      </c>
      <c r="B8945" s="457" t="s">
        <v>16227</v>
      </c>
      <c r="C8945" s="231" t="s">
        <v>16092</v>
      </c>
      <c r="F8945" s="232">
        <v>127.09</v>
      </c>
    </row>
    <row r="8946" spans="1:6" ht="15" x14ac:dyDescent="0.2">
      <c r="A8946" s="231">
        <v>95720</v>
      </c>
      <c r="B8946" s="457" t="s">
        <v>16228</v>
      </c>
      <c r="C8946" s="231" t="s">
        <v>16094</v>
      </c>
      <c r="F8946" s="232">
        <v>313.48</v>
      </c>
    </row>
    <row r="8947" spans="1:6" ht="15" x14ac:dyDescent="0.2">
      <c r="A8947" s="231">
        <v>104717</v>
      </c>
      <c r="B8947" s="457" t="s">
        <v>16229</v>
      </c>
      <c r="C8947" s="231" t="s">
        <v>16092</v>
      </c>
      <c r="F8947" s="232">
        <v>122.08</v>
      </c>
    </row>
    <row r="8948" spans="1:6" ht="15" x14ac:dyDescent="0.2">
      <c r="A8948" s="231">
        <v>104716</v>
      </c>
      <c r="B8948" s="457" t="s">
        <v>16230</v>
      </c>
      <c r="C8948" s="231" t="s">
        <v>16094</v>
      </c>
      <c r="F8948" s="232">
        <v>303.51</v>
      </c>
    </row>
    <row r="8949" spans="1:6" ht="15" x14ac:dyDescent="0.2">
      <c r="A8949" s="231">
        <v>106399</v>
      </c>
      <c r="B8949" s="457" t="s">
        <v>16231</v>
      </c>
      <c r="C8949" s="231" t="s">
        <v>16092</v>
      </c>
      <c r="F8949" s="232">
        <v>0</v>
      </c>
    </row>
    <row r="8950" spans="1:6" ht="15" x14ac:dyDescent="0.2">
      <c r="A8950" s="231">
        <v>106398</v>
      </c>
      <c r="B8950" s="457" t="s">
        <v>16232</v>
      </c>
      <c r="C8950" s="231" t="s">
        <v>16094</v>
      </c>
      <c r="F8950" s="232">
        <v>0</v>
      </c>
    </row>
    <row r="8951" spans="1:6" ht="15" x14ac:dyDescent="0.2">
      <c r="A8951" s="231">
        <v>106405</v>
      </c>
      <c r="B8951" s="457" t="s">
        <v>16233</v>
      </c>
      <c r="C8951" s="231" t="s">
        <v>16092</v>
      </c>
      <c r="F8951" s="232">
        <v>0</v>
      </c>
    </row>
    <row r="8952" spans="1:6" ht="15" x14ac:dyDescent="0.2">
      <c r="A8952" s="231">
        <v>106404</v>
      </c>
      <c r="B8952" s="457" t="s">
        <v>16234</v>
      </c>
      <c r="C8952" s="231" t="s">
        <v>16094</v>
      </c>
      <c r="F8952" s="232">
        <v>0</v>
      </c>
    </row>
    <row r="8953" spans="1:6" ht="15" x14ac:dyDescent="0.2">
      <c r="A8953" s="231">
        <v>102899</v>
      </c>
      <c r="B8953" s="457" t="s">
        <v>16235</v>
      </c>
      <c r="C8953" s="231" t="s">
        <v>16092</v>
      </c>
      <c r="F8953" s="232">
        <v>0</v>
      </c>
    </row>
    <row r="8954" spans="1:6" ht="15" x14ac:dyDescent="0.2">
      <c r="A8954" s="231">
        <v>102898</v>
      </c>
      <c r="B8954" s="457" t="s">
        <v>16236</v>
      </c>
      <c r="C8954" s="231" t="s">
        <v>16094</v>
      </c>
      <c r="F8954" s="232">
        <v>0</v>
      </c>
    </row>
    <row r="8955" spans="1:6" ht="15" x14ac:dyDescent="0.2">
      <c r="A8955" s="231">
        <v>5632</v>
      </c>
      <c r="B8955" s="457" t="s">
        <v>16237</v>
      </c>
      <c r="C8955" s="231" t="s">
        <v>16092</v>
      </c>
      <c r="F8955" s="232">
        <v>103.94</v>
      </c>
    </row>
    <row r="8956" spans="1:6" ht="15" x14ac:dyDescent="0.2">
      <c r="A8956" s="231">
        <v>5631</v>
      </c>
      <c r="B8956" s="457" t="s">
        <v>16238</v>
      </c>
      <c r="C8956" s="231" t="s">
        <v>16094</v>
      </c>
      <c r="F8956" s="232">
        <v>237.96</v>
      </c>
    </row>
    <row r="8957" spans="1:6" ht="15" x14ac:dyDescent="0.2">
      <c r="A8957" s="231">
        <v>88908</v>
      </c>
      <c r="B8957" s="457" t="s">
        <v>16239</v>
      </c>
      <c r="C8957" s="231" t="s">
        <v>16092</v>
      </c>
      <c r="F8957" s="232">
        <v>111.85</v>
      </c>
    </row>
    <row r="8958" spans="1:6" ht="15" x14ac:dyDescent="0.2">
      <c r="A8958" s="231">
        <v>88907</v>
      </c>
      <c r="B8958" s="457" t="s">
        <v>16240</v>
      </c>
      <c r="C8958" s="231" t="s">
        <v>16094</v>
      </c>
      <c r="F8958" s="232">
        <v>283.17</v>
      </c>
    </row>
    <row r="8959" spans="1:6" ht="15" x14ac:dyDescent="0.2">
      <c r="A8959" s="231">
        <v>5911</v>
      </c>
      <c r="B8959" s="457" t="s">
        <v>16241</v>
      </c>
      <c r="C8959" s="231" t="s">
        <v>16092</v>
      </c>
      <c r="F8959" s="232">
        <v>35.08</v>
      </c>
    </row>
    <row r="8960" spans="1:6" ht="15" x14ac:dyDescent="0.2">
      <c r="A8960" s="231">
        <v>5909</v>
      </c>
      <c r="B8960" s="457" t="s">
        <v>16242</v>
      </c>
      <c r="C8960" s="231" t="s">
        <v>16094</v>
      </c>
      <c r="F8960" s="232">
        <v>43.45</v>
      </c>
    </row>
    <row r="8961" spans="1:6" ht="15" x14ac:dyDescent="0.2">
      <c r="A8961" s="231">
        <v>91486</v>
      </c>
      <c r="B8961" s="457" t="s">
        <v>16243</v>
      </c>
      <c r="C8961" s="231" t="s">
        <v>16092</v>
      </c>
      <c r="F8961" s="232">
        <v>78.34</v>
      </c>
    </row>
    <row r="8962" spans="1:6" ht="15" x14ac:dyDescent="0.2">
      <c r="A8962" s="231">
        <v>83362</v>
      </c>
      <c r="B8962" s="457" t="s">
        <v>16244</v>
      </c>
      <c r="C8962" s="231" t="s">
        <v>16094</v>
      </c>
      <c r="F8962" s="232">
        <v>303.13</v>
      </c>
    </row>
    <row r="8963" spans="1:6" ht="15" x14ac:dyDescent="0.2">
      <c r="A8963" s="231">
        <v>102839</v>
      </c>
      <c r="B8963" s="457" t="s">
        <v>16245</v>
      </c>
      <c r="C8963" s="231" t="s">
        <v>16092</v>
      </c>
      <c r="F8963" s="232">
        <v>0</v>
      </c>
    </row>
    <row r="8964" spans="1:6" ht="15" x14ac:dyDescent="0.2">
      <c r="A8964" s="231">
        <v>102838</v>
      </c>
      <c r="B8964" s="457" t="s">
        <v>16246</v>
      </c>
      <c r="C8964" s="231" t="s">
        <v>16094</v>
      </c>
      <c r="F8964" s="232">
        <v>0</v>
      </c>
    </row>
    <row r="8965" spans="1:6" ht="15" x14ac:dyDescent="0.2">
      <c r="A8965" s="231">
        <v>89235</v>
      </c>
      <c r="B8965" s="457" t="s">
        <v>16247</v>
      </c>
      <c r="C8965" s="231" t="s">
        <v>16092</v>
      </c>
      <c r="F8965" s="232">
        <v>191.35</v>
      </c>
    </row>
    <row r="8966" spans="1:6" ht="15" x14ac:dyDescent="0.2">
      <c r="A8966" s="231">
        <v>89234</v>
      </c>
      <c r="B8966" s="457" t="s">
        <v>16248</v>
      </c>
      <c r="C8966" s="231" t="s">
        <v>16094</v>
      </c>
      <c r="F8966" s="232">
        <v>598.53</v>
      </c>
    </row>
    <row r="8967" spans="1:6" ht="15" x14ac:dyDescent="0.2">
      <c r="A8967" s="231">
        <v>89243</v>
      </c>
      <c r="B8967" s="457" t="s">
        <v>16249</v>
      </c>
      <c r="C8967" s="231" t="s">
        <v>16092</v>
      </c>
      <c r="F8967" s="232">
        <v>400.63</v>
      </c>
    </row>
    <row r="8968" spans="1:6" ht="15" x14ac:dyDescent="0.2">
      <c r="A8968" s="231">
        <v>89242</v>
      </c>
      <c r="B8968" s="457" t="s">
        <v>16250</v>
      </c>
      <c r="C8968" s="231" t="s">
        <v>16094</v>
      </c>
      <c r="F8968" s="232">
        <v>1411.44</v>
      </c>
    </row>
    <row r="8969" spans="1:6" ht="15" x14ac:dyDescent="0.2">
      <c r="A8969" s="231">
        <v>102935</v>
      </c>
      <c r="B8969" s="457" t="s">
        <v>16251</v>
      </c>
      <c r="C8969" s="231" t="s">
        <v>16092</v>
      </c>
      <c r="F8969" s="232">
        <v>0</v>
      </c>
    </row>
    <row r="8970" spans="1:6" ht="15" x14ac:dyDescent="0.2">
      <c r="A8970" s="231">
        <v>102934</v>
      </c>
      <c r="B8970" s="457" t="s">
        <v>16252</v>
      </c>
      <c r="C8970" s="231" t="s">
        <v>16094</v>
      </c>
      <c r="F8970" s="232">
        <v>0</v>
      </c>
    </row>
    <row r="8971" spans="1:6" ht="15" x14ac:dyDescent="0.2">
      <c r="A8971" s="231">
        <v>93416</v>
      </c>
      <c r="B8971" s="457" t="s">
        <v>16253</v>
      </c>
      <c r="C8971" s="231" t="s">
        <v>16092</v>
      </c>
      <c r="F8971" s="232">
        <v>0.42</v>
      </c>
    </row>
    <row r="8972" spans="1:6" ht="15" x14ac:dyDescent="0.2">
      <c r="A8972" s="231">
        <v>93415</v>
      </c>
      <c r="B8972" s="457" t="s">
        <v>16254</v>
      </c>
      <c r="C8972" s="231" t="s">
        <v>16094</v>
      </c>
      <c r="F8972" s="232">
        <v>12.47</v>
      </c>
    </row>
    <row r="8973" spans="1:6" ht="15" x14ac:dyDescent="0.2">
      <c r="A8973" s="231">
        <v>5689</v>
      </c>
      <c r="B8973" s="457" t="s">
        <v>16255</v>
      </c>
      <c r="C8973" s="231" t="s">
        <v>16094</v>
      </c>
      <c r="F8973" s="232">
        <v>6.57</v>
      </c>
    </row>
    <row r="8974" spans="1:6" ht="15" x14ac:dyDescent="0.2">
      <c r="A8974" s="231">
        <v>5690</v>
      </c>
      <c r="B8974" s="457" t="s">
        <v>16256</v>
      </c>
      <c r="C8974" s="231" t="s">
        <v>16092</v>
      </c>
      <c r="F8974" s="232">
        <v>4.25</v>
      </c>
    </row>
    <row r="8975" spans="1:6" ht="15" x14ac:dyDescent="0.2">
      <c r="A8975" s="231">
        <v>5923</v>
      </c>
      <c r="B8975" s="457" t="s">
        <v>16257</v>
      </c>
      <c r="C8975" s="231" t="s">
        <v>16092</v>
      </c>
      <c r="F8975" s="232">
        <v>3.33</v>
      </c>
    </row>
    <row r="8976" spans="1:6" ht="15" x14ac:dyDescent="0.2">
      <c r="A8976" s="231">
        <v>5921</v>
      </c>
      <c r="B8976" s="457" t="s">
        <v>16258</v>
      </c>
      <c r="C8976" s="231" t="s">
        <v>16094</v>
      </c>
      <c r="F8976" s="232">
        <v>5.15</v>
      </c>
    </row>
    <row r="8977" spans="1:6" ht="15" x14ac:dyDescent="0.2">
      <c r="A8977" s="231">
        <v>95212</v>
      </c>
      <c r="B8977" s="457" t="s">
        <v>16259</v>
      </c>
      <c r="C8977" s="231" t="s">
        <v>16094</v>
      </c>
      <c r="F8977" s="232">
        <v>166.89</v>
      </c>
    </row>
    <row r="8978" spans="1:6" ht="15" x14ac:dyDescent="0.2">
      <c r="A8978" s="231">
        <v>95213</v>
      </c>
      <c r="B8978" s="457" t="s">
        <v>16260</v>
      </c>
      <c r="C8978" s="231" t="s">
        <v>16092</v>
      </c>
      <c r="F8978" s="232">
        <v>99.93</v>
      </c>
    </row>
    <row r="8979" spans="1:6" ht="15" x14ac:dyDescent="0.2">
      <c r="A8979" s="231">
        <v>93272</v>
      </c>
      <c r="B8979" s="457" t="s">
        <v>16261</v>
      </c>
      <c r="C8979" s="231" t="s">
        <v>16094</v>
      </c>
      <c r="F8979" s="232">
        <v>104.6</v>
      </c>
    </row>
    <row r="8980" spans="1:6" ht="15" x14ac:dyDescent="0.2">
      <c r="A8980" s="231">
        <v>93274</v>
      </c>
      <c r="B8980" s="457" t="s">
        <v>16262</v>
      </c>
      <c r="C8980" s="231" t="s">
        <v>16092</v>
      </c>
      <c r="F8980" s="232">
        <v>70.459999999999994</v>
      </c>
    </row>
    <row r="8981" spans="1:6" ht="15" x14ac:dyDescent="0.2">
      <c r="A8981" s="231">
        <v>83766</v>
      </c>
      <c r="B8981" s="457" t="s">
        <v>16263</v>
      </c>
      <c r="C8981" s="231" t="s">
        <v>16092</v>
      </c>
      <c r="F8981" s="232">
        <v>53.02</v>
      </c>
    </row>
    <row r="8982" spans="1:6" ht="15" x14ac:dyDescent="0.2">
      <c r="A8982" s="231">
        <v>83765</v>
      </c>
      <c r="B8982" s="457" t="s">
        <v>16264</v>
      </c>
      <c r="C8982" s="231" t="s">
        <v>16094</v>
      </c>
      <c r="F8982" s="232">
        <v>118.93</v>
      </c>
    </row>
    <row r="8983" spans="1:6" ht="15" x14ac:dyDescent="0.2">
      <c r="A8983" s="231">
        <v>95873</v>
      </c>
      <c r="B8983" s="457" t="s">
        <v>16265</v>
      </c>
      <c r="C8983" s="231" t="s">
        <v>16092</v>
      </c>
      <c r="F8983" s="232">
        <v>12.72</v>
      </c>
    </row>
    <row r="8984" spans="1:6" ht="15" x14ac:dyDescent="0.2">
      <c r="A8984" s="231">
        <v>95872</v>
      </c>
      <c r="B8984" s="457" t="s">
        <v>16266</v>
      </c>
      <c r="C8984" s="231" t="s">
        <v>16094</v>
      </c>
      <c r="F8984" s="232">
        <v>336.93</v>
      </c>
    </row>
    <row r="8985" spans="1:6" ht="15" x14ac:dyDescent="0.2">
      <c r="A8985" s="231">
        <v>104689</v>
      </c>
      <c r="B8985" s="457" t="s">
        <v>16267</v>
      </c>
      <c r="C8985" s="231" t="s">
        <v>16092</v>
      </c>
      <c r="F8985" s="232">
        <v>0</v>
      </c>
    </row>
    <row r="8986" spans="1:6" ht="15" x14ac:dyDescent="0.2">
      <c r="A8986" s="231">
        <v>104688</v>
      </c>
      <c r="B8986" s="457" t="s">
        <v>16268</v>
      </c>
      <c r="C8986" s="231" t="s">
        <v>16094</v>
      </c>
      <c r="F8986" s="232">
        <v>0</v>
      </c>
    </row>
    <row r="8987" spans="1:6" ht="15" x14ac:dyDescent="0.2">
      <c r="A8987" s="231">
        <v>73395</v>
      </c>
      <c r="B8987" s="457" t="s">
        <v>16269</v>
      </c>
      <c r="C8987" s="231" t="s">
        <v>16092</v>
      </c>
      <c r="F8987" s="232">
        <v>8.94</v>
      </c>
    </row>
    <row r="8988" spans="1:6" ht="15" x14ac:dyDescent="0.2">
      <c r="A8988" s="231">
        <v>73417</v>
      </c>
      <c r="B8988" s="457" t="s">
        <v>16270</v>
      </c>
      <c r="C8988" s="231" t="s">
        <v>16094</v>
      </c>
      <c r="F8988" s="232">
        <v>218.51</v>
      </c>
    </row>
    <row r="8989" spans="1:6" ht="15" x14ac:dyDescent="0.2">
      <c r="A8989" s="231">
        <v>93428</v>
      </c>
      <c r="B8989" s="457" t="s">
        <v>16271</v>
      </c>
      <c r="C8989" s="231" t="s">
        <v>16092</v>
      </c>
      <c r="F8989" s="232">
        <v>7.95</v>
      </c>
    </row>
    <row r="8990" spans="1:6" ht="15" x14ac:dyDescent="0.2">
      <c r="A8990" s="231">
        <v>93427</v>
      </c>
      <c r="B8990" s="457" t="s">
        <v>16272</v>
      </c>
      <c r="C8990" s="231" t="s">
        <v>16094</v>
      </c>
      <c r="F8990" s="232">
        <v>198.58</v>
      </c>
    </row>
    <row r="8991" spans="1:6" ht="15" x14ac:dyDescent="0.2">
      <c r="A8991" s="231">
        <v>93422</v>
      </c>
      <c r="B8991" s="457" t="s">
        <v>16273</v>
      </c>
      <c r="C8991" s="231" t="s">
        <v>16092</v>
      </c>
      <c r="F8991" s="232">
        <v>5.62</v>
      </c>
    </row>
    <row r="8992" spans="1:6" ht="15" x14ac:dyDescent="0.2">
      <c r="A8992" s="231">
        <v>93421</v>
      </c>
      <c r="B8992" s="457" t="s">
        <v>16274</v>
      </c>
      <c r="C8992" s="231" t="s">
        <v>16094</v>
      </c>
      <c r="F8992" s="232">
        <v>86.9</v>
      </c>
    </row>
    <row r="8993" spans="1:6" ht="15" x14ac:dyDescent="0.2">
      <c r="A8993" s="231">
        <v>93282</v>
      </c>
      <c r="B8993" s="457" t="s">
        <v>16275</v>
      </c>
      <c r="C8993" s="231" t="s">
        <v>16092</v>
      </c>
      <c r="F8993" s="232">
        <v>33.24</v>
      </c>
    </row>
    <row r="8994" spans="1:6" ht="15" x14ac:dyDescent="0.2">
      <c r="A8994" s="231">
        <v>93281</v>
      </c>
      <c r="B8994" s="457" t="s">
        <v>16276</v>
      </c>
      <c r="C8994" s="231" t="s">
        <v>16094</v>
      </c>
      <c r="F8994" s="232">
        <v>34.14</v>
      </c>
    </row>
    <row r="8995" spans="1:6" ht="15" x14ac:dyDescent="0.2">
      <c r="A8995" s="231">
        <v>104914</v>
      </c>
      <c r="B8995" s="457" t="s">
        <v>16277</v>
      </c>
      <c r="C8995" s="231" t="s">
        <v>16092</v>
      </c>
      <c r="F8995" s="232">
        <v>0</v>
      </c>
    </row>
    <row r="8996" spans="1:6" ht="15" x14ac:dyDescent="0.2">
      <c r="A8996" s="231">
        <v>104913</v>
      </c>
      <c r="B8996" s="457" t="s">
        <v>16278</v>
      </c>
      <c r="C8996" s="231" t="s">
        <v>16094</v>
      </c>
      <c r="F8996" s="232">
        <v>0</v>
      </c>
    </row>
    <row r="8997" spans="1:6" ht="15" x14ac:dyDescent="0.2">
      <c r="A8997" s="231">
        <v>102845</v>
      </c>
      <c r="B8997" s="457" t="s">
        <v>16279</v>
      </c>
      <c r="C8997" s="231" t="s">
        <v>16092</v>
      </c>
      <c r="F8997" s="232">
        <v>0</v>
      </c>
    </row>
    <row r="8998" spans="1:6" ht="15" x14ac:dyDescent="0.2">
      <c r="A8998" s="231">
        <v>102844</v>
      </c>
      <c r="B8998" s="457" t="s">
        <v>16280</v>
      </c>
      <c r="C8998" s="231" t="s">
        <v>16094</v>
      </c>
      <c r="F8998" s="232">
        <v>0</v>
      </c>
    </row>
    <row r="8999" spans="1:6" ht="15" x14ac:dyDescent="0.2">
      <c r="A8999" s="231">
        <v>89273</v>
      </c>
      <c r="B8999" s="457" t="s">
        <v>16281</v>
      </c>
      <c r="C8999" s="231" t="s">
        <v>16092</v>
      </c>
      <c r="F8999" s="232">
        <v>111.25</v>
      </c>
    </row>
    <row r="9000" spans="1:6" ht="15" x14ac:dyDescent="0.2">
      <c r="A9000" s="231">
        <v>89272</v>
      </c>
      <c r="B9000" s="457" t="s">
        <v>16282</v>
      </c>
      <c r="C9000" s="231" t="s">
        <v>16094</v>
      </c>
      <c r="F9000" s="232">
        <v>228.1</v>
      </c>
    </row>
    <row r="9001" spans="1:6" ht="15" x14ac:dyDescent="0.2">
      <c r="A9001" s="231">
        <v>93288</v>
      </c>
      <c r="B9001" s="457" t="s">
        <v>16283</v>
      </c>
      <c r="C9001" s="231" t="s">
        <v>16092</v>
      </c>
      <c r="F9001" s="232">
        <v>182.75</v>
      </c>
    </row>
    <row r="9002" spans="1:6" ht="15" x14ac:dyDescent="0.2">
      <c r="A9002" s="231">
        <v>93287</v>
      </c>
      <c r="B9002" s="457" t="s">
        <v>16284</v>
      </c>
      <c r="C9002" s="231" t="s">
        <v>16094</v>
      </c>
      <c r="F9002" s="232">
        <v>354.36</v>
      </c>
    </row>
    <row r="9003" spans="1:6" ht="15" x14ac:dyDescent="0.2">
      <c r="A9003" s="231">
        <v>104711</v>
      </c>
      <c r="B9003" s="457" t="s">
        <v>16285</v>
      </c>
      <c r="C9003" s="231" t="s">
        <v>16092</v>
      </c>
      <c r="F9003" s="232">
        <v>0</v>
      </c>
    </row>
    <row r="9004" spans="1:6" ht="15" x14ac:dyDescent="0.2">
      <c r="A9004" s="231">
        <v>104710</v>
      </c>
      <c r="B9004" s="457" t="s">
        <v>16286</v>
      </c>
      <c r="C9004" s="231" t="s">
        <v>16094</v>
      </c>
      <c r="F9004" s="232">
        <v>0</v>
      </c>
    </row>
    <row r="9005" spans="1:6" ht="15" x14ac:dyDescent="0.2">
      <c r="A9005" s="231">
        <v>104908</v>
      </c>
      <c r="B9005" s="457" t="s">
        <v>16287</v>
      </c>
      <c r="C9005" s="231" t="s">
        <v>16092</v>
      </c>
      <c r="F9005" s="232">
        <v>0</v>
      </c>
    </row>
    <row r="9006" spans="1:6" ht="15" x14ac:dyDescent="0.2">
      <c r="A9006" s="231">
        <v>104907</v>
      </c>
      <c r="B9006" s="457" t="s">
        <v>16288</v>
      </c>
      <c r="C9006" s="231" t="s">
        <v>16094</v>
      </c>
      <c r="F9006" s="232">
        <v>0</v>
      </c>
    </row>
    <row r="9007" spans="1:6" ht="15" x14ac:dyDescent="0.2">
      <c r="A9007" s="231">
        <v>102851</v>
      </c>
      <c r="B9007" s="457" t="s">
        <v>16289</v>
      </c>
      <c r="C9007" s="231" t="s">
        <v>16092</v>
      </c>
      <c r="F9007" s="232">
        <v>0</v>
      </c>
    </row>
    <row r="9008" spans="1:6" ht="15" x14ac:dyDescent="0.2">
      <c r="A9008" s="231">
        <v>102850</v>
      </c>
      <c r="B9008" s="457" t="s">
        <v>16290</v>
      </c>
      <c r="C9008" s="231" t="s">
        <v>16094</v>
      </c>
      <c r="F9008" s="232">
        <v>0</v>
      </c>
    </row>
    <row r="9009" spans="1:6" ht="15" x14ac:dyDescent="0.2">
      <c r="A9009" s="231">
        <v>102857</v>
      </c>
      <c r="B9009" s="457" t="s">
        <v>16291</v>
      </c>
      <c r="C9009" s="231" t="s">
        <v>16092</v>
      </c>
      <c r="F9009" s="232">
        <v>0</v>
      </c>
    </row>
    <row r="9010" spans="1:6" ht="15" x14ac:dyDescent="0.2">
      <c r="A9010" s="231">
        <v>102856</v>
      </c>
      <c r="B9010" s="457" t="s">
        <v>16292</v>
      </c>
      <c r="C9010" s="231" t="s">
        <v>16094</v>
      </c>
      <c r="F9010" s="232">
        <v>0</v>
      </c>
    </row>
    <row r="9011" spans="1:6" ht="15" x14ac:dyDescent="0.2">
      <c r="A9011" s="231">
        <v>106256</v>
      </c>
      <c r="B9011" s="457" t="s">
        <v>16293</v>
      </c>
      <c r="C9011" s="231" t="s">
        <v>16092</v>
      </c>
      <c r="F9011" s="232">
        <v>108.75</v>
      </c>
    </row>
    <row r="9012" spans="1:6" ht="15" x14ac:dyDescent="0.2">
      <c r="A9012" s="231">
        <v>106251</v>
      </c>
      <c r="B9012" s="457" t="s">
        <v>16294</v>
      </c>
      <c r="C9012" s="231" t="s">
        <v>16094</v>
      </c>
      <c r="F9012" s="232">
        <v>364.95</v>
      </c>
    </row>
    <row r="9013" spans="1:6" ht="15" x14ac:dyDescent="0.2">
      <c r="A9013" s="231">
        <v>93403</v>
      </c>
      <c r="B9013" s="457" t="s">
        <v>16295</v>
      </c>
      <c r="C9013" s="231" t="s">
        <v>16092</v>
      </c>
      <c r="F9013" s="232">
        <v>79.31</v>
      </c>
    </row>
    <row r="9014" spans="1:6" ht="15" x14ac:dyDescent="0.2">
      <c r="A9014" s="231">
        <v>93402</v>
      </c>
      <c r="B9014" s="457" t="s">
        <v>16296</v>
      </c>
      <c r="C9014" s="231" t="s">
        <v>16094</v>
      </c>
      <c r="F9014" s="232">
        <v>307.27</v>
      </c>
    </row>
    <row r="9015" spans="1:6" ht="15" x14ac:dyDescent="0.2">
      <c r="A9015" s="231">
        <v>5930</v>
      </c>
      <c r="B9015" s="457" t="s">
        <v>16297</v>
      </c>
      <c r="C9015" s="231" t="s">
        <v>16092</v>
      </c>
      <c r="F9015" s="232">
        <v>82.44</v>
      </c>
    </row>
    <row r="9016" spans="1:6" ht="15" x14ac:dyDescent="0.2">
      <c r="A9016" s="231">
        <v>5928</v>
      </c>
      <c r="B9016" s="457" t="s">
        <v>16298</v>
      </c>
      <c r="C9016" s="231" t="s">
        <v>16094</v>
      </c>
      <c r="F9016" s="232">
        <v>313.26</v>
      </c>
    </row>
    <row r="9017" spans="1:6" ht="15" x14ac:dyDescent="0.2">
      <c r="A9017" s="231">
        <v>105845</v>
      </c>
      <c r="B9017" s="457" t="s">
        <v>16299</v>
      </c>
      <c r="C9017" s="231" t="s">
        <v>16092</v>
      </c>
      <c r="F9017" s="232">
        <v>0</v>
      </c>
    </row>
    <row r="9018" spans="1:6" ht="15" x14ac:dyDescent="0.2">
      <c r="A9018" s="231">
        <v>105844</v>
      </c>
      <c r="B9018" s="457" t="s">
        <v>16300</v>
      </c>
      <c r="C9018" s="231" t="s">
        <v>16094</v>
      </c>
      <c r="F9018" s="232">
        <v>0</v>
      </c>
    </row>
    <row r="9019" spans="1:6" ht="15" x14ac:dyDescent="0.2">
      <c r="A9019" s="231">
        <v>91635</v>
      </c>
      <c r="B9019" s="457" t="s">
        <v>16301</v>
      </c>
      <c r="C9019" s="231" t="s">
        <v>16092</v>
      </c>
      <c r="F9019" s="232">
        <v>73.709999999999994</v>
      </c>
    </row>
    <row r="9020" spans="1:6" ht="15" x14ac:dyDescent="0.2">
      <c r="A9020" s="231">
        <v>91634</v>
      </c>
      <c r="B9020" s="457" t="s">
        <v>16302</v>
      </c>
      <c r="C9020" s="231" t="s">
        <v>16094</v>
      </c>
      <c r="F9020" s="232">
        <v>266.94</v>
      </c>
    </row>
    <row r="9021" spans="1:6" ht="15" x14ac:dyDescent="0.2">
      <c r="A9021" s="231">
        <v>105985</v>
      </c>
      <c r="B9021" s="457" t="s">
        <v>16303</v>
      </c>
      <c r="C9021" s="231" t="s">
        <v>16092</v>
      </c>
      <c r="F9021" s="232">
        <v>106</v>
      </c>
    </row>
    <row r="9022" spans="1:6" ht="15" x14ac:dyDescent="0.2">
      <c r="A9022" s="231">
        <v>105984</v>
      </c>
      <c r="B9022" s="457" t="s">
        <v>16304</v>
      </c>
      <c r="C9022" s="231" t="s">
        <v>16094</v>
      </c>
      <c r="F9022" s="232">
        <v>359.7</v>
      </c>
    </row>
    <row r="9023" spans="1:6" ht="15" x14ac:dyDescent="0.2">
      <c r="A9023" s="231">
        <v>98765</v>
      </c>
      <c r="B9023" s="457" t="s">
        <v>16305</v>
      </c>
      <c r="C9023" s="231" t="s">
        <v>16092</v>
      </c>
      <c r="F9023" s="232">
        <v>7.0000000000000007E-2</v>
      </c>
    </row>
    <row r="9024" spans="1:6" ht="15" x14ac:dyDescent="0.2">
      <c r="A9024" s="231">
        <v>98764</v>
      </c>
      <c r="B9024" s="457" t="s">
        <v>16306</v>
      </c>
      <c r="C9024" s="231" t="s">
        <v>16094</v>
      </c>
      <c r="F9024" s="232">
        <v>5.38</v>
      </c>
    </row>
    <row r="9025" spans="1:6" ht="15" x14ac:dyDescent="0.2">
      <c r="A9025" s="231">
        <v>99834</v>
      </c>
      <c r="B9025" s="457" t="s">
        <v>16307</v>
      </c>
      <c r="C9025" s="231" t="s">
        <v>16092</v>
      </c>
      <c r="F9025" s="232">
        <v>0.19</v>
      </c>
    </row>
    <row r="9026" spans="1:6" ht="15" x14ac:dyDescent="0.2">
      <c r="A9026" s="231">
        <v>99833</v>
      </c>
      <c r="B9026" s="457" t="s">
        <v>16308</v>
      </c>
      <c r="C9026" s="231" t="s">
        <v>16094</v>
      </c>
      <c r="F9026" s="232">
        <v>4.18</v>
      </c>
    </row>
    <row r="9027" spans="1:6" ht="15" x14ac:dyDescent="0.2">
      <c r="A9027" s="231">
        <v>104521</v>
      </c>
      <c r="B9027" s="457" t="s">
        <v>16309</v>
      </c>
      <c r="C9027" s="231" t="s">
        <v>16092</v>
      </c>
      <c r="F9027" s="232">
        <v>0</v>
      </c>
    </row>
    <row r="9028" spans="1:6" ht="15" x14ac:dyDescent="0.2">
      <c r="A9028" s="231">
        <v>104520</v>
      </c>
      <c r="B9028" s="457" t="s">
        <v>16310</v>
      </c>
      <c r="C9028" s="231" t="s">
        <v>16094</v>
      </c>
      <c r="F9028" s="232">
        <v>0</v>
      </c>
    </row>
    <row r="9029" spans="1:6" ht="15" x14ac:dyDescent="0.2">
      <c r="A9029" s="231">
        <v>90687</v>
      </c>
      <c r="B9029" s="457" t="s">
        <v>16311</v>
      </c>
      <c r="C9029" s="231" t="s">
        <v>16092</v>
      </c>
      <c r="F9029" s="232">
        <v>79.930000000000007</v>
      </c>
    </row>
    <row r="9030" spans="1:6" ht="15" x14ac:dyDescent="0.2">
      <c r="A9030" s="231">
        <v>90686</v>
      </c>
      <c r="B9030" s="457" t="s">
        <v>16312</v>
      </c>
      <c r="C9030" s="231" t="s">
        <v>16094</v>
      </c>
      <c r="F9030" s="232">
        <v>185.9</v>
      </c>
    </row>
    <row r="9031" spans="1:6" ht="15" x14ac:dyDescent="0.2">
      <c r="A9031" s="231">
        <v>5952</v>
      </c>
      <c r="B9031" s="457" t="s">
        <v>16313</v>
      </c>
      <c r="C9031" s="231" t="s">
        <v>16092</v>
      </c>
      <c r="F9031" s="232">
        <v>33.229999999999997</v>
      </c>
    </row>
    <row r="9032" spans="1:6" ht="15" x14ac:dyDescent="0.2">
      <c r="A9032" s="231">
        <v>5795</v>
      </c>
      <c r="B9032" s="457" t="s">
        <v>16314</v>
      </c>
      <c r="C9032" s="231" t="s">
        <v>16094</v>
      </c>
      <c r="F9032" s="232">
        <v>33.72</v>
      </c>
    </row>
    <row r="9033" spans="1:6" ht="15" x14ac:dyDescent="0.2">
      <c r="A9033" s="231">
        <v>104657</v>
      </c>
      <c r="B9033" s="457" t="s">
        <v>16315</v>
      </c>
      <c r="C9033" s="231" t="s">
        <v>16092</v>
      </c>
      <c r="F9033" s="232">
        <v>0</v>
      </c>
    </row>
    <row r="9034" spans="1:6" ht="15" x14ac:dyDescent="0.2">
      <c r="A9034" s="231">
        <v>104656</v>
      </c>
      <c r="B9034" s="457" t="s">
        <v>16316</v>
      </c>
      <c r="C9034" s="231" t="s">
        <v>16094</v>
      </c>
      <c r="F9034" s="232">
        <v>0</v>
      </c>
    </row>
    <row r="9035" spans="1:6" ht="15" x14ac:dyDescent="0.2">
      <c r="A9035" s="231">
        <v>102274</v>
      </c>
      <c r="B9035" s="457" t="s">
        <v>16317</v>
      </c>
      <c r="C9035" s="231" t="s">
        <v>16092</v>
      </c>
      <c r="F9035" s="232">
        <v>33.56</v>
      </c>
    </row>
    <row r="9036" spans="1:6" ht="15" x14ac:dyDescent="0.2">
      <c r="A9036" s="231">
        <v>102275</v>
      </c>
      <c r="B9036" s="457" t="s">
        <v>16318</v>
      </c>
      <c r="C9036" s="231" t="s">
        <v>16094</v>
      </c>
      <c r="F9036" s="232">
        <v>35.880000000000003</v>
      </c>
    </row>
    <row r="9037" spans="1:6" ht="15" x14ac:dyDescent="0.2">
      <c r="A9037" s="231">
        <v>95259</v>
      </c>
      <c r="B9037" s="457" t="s">
        <v>16319</v>
      </c>
      <c r="C9037" s="231" t="s">
        <v>16092</v>
      </c>
      <c r="F9037" s="232">
        <v>33.72</v>
      </c>
    </row>
    <row r="9038" spans="1:6" ht="15" x14ac:dyDescent="0.2">
      <c r="A9038" s="231">
        <v>95258</v>
      </c>
      <c r="B9038" s="457" t="s">
        <v>16320</v>
      </c>
      <c r="C9038" s="231" t="s">
        <v>16094</v>
      </c>
      <c r="F9038" s="232">
        <v>34.71</v>
      </c>
    </row>
    <row r="9039" spans="1:6" ht="15" x14ac:dyDescent="0.2">
      <c r="A9039" s="231">
        <v>105917</v>
      </c>
      <c r="B9039" s="457" t="s">
        <v>16321</v>
      </c>
      <c r="C9039" s="231" t="s">
        <v>16092</v>
      </c>
      <c r="F9039" s="232">
        <v>33.57</v>
      </c>
    </row>
    <row r="9040" spans="1:6" ht="15" x14ac:dyDescent="0.2">
      <c r="A9040" s="231">
        <v>105916</v>
      </c>
      <c r="B9040" s="457" t="s">
        <v>16322</v>
      </c>
      <c r="C9040" s="231" t="s">
        <v>16094</v>
      </c>
      <c r="F9040" s="232">
        <v>34.409999999999997</v>
      </c>
    </row>
    <row r="9041" spans="1:6" ht="15" x14ac:dyDescent="0.2">
      <c r="A9041" s="231">
        <v>103794</v>
      </c>
      <c r="B9041" s="457" t="s">
        <v>16323</v>
      </c>
      <c r="C9041" s="231" t="s">
        <v>16092</v>
      </c>
      <c r="F9041" s="232">
        <v>0</v>
      </c>
    </row>
    <row r="9042" spans="1:6" ht="15" x14ac:dyDescent="0.2">
      <c r="A9042" s="231">
        <v>103793</v>
      </c>
      <c r="B9042" s="457" t="s">
        <v>16324</v>
      </c>
      <c r="C9042" s="231" t="s">
        <v>16094</v>
      </c>
      <c r="F9042" s="232">
        <v>0</v>
      </c>
    </row>
    <row r="9043" spans="1:6" ht="15" x14ac:dyDescent="0.2">
      <c r="A9043" s="231">
        <v>96156</v>
      </c>
      <c r="B9043" s="457" t="s">
        <v>16325</v>
      </c>
      <c r="C9043" s="231" t="s">
        <v>16092</v>
      </c>
      <c r="F9043" s="232">
        <v>74.069999999999993</v>
      </c>
    </row>
    <row r="9044" spans="1:6" ht="15" x14ac:dyDescent="0.2">
      <c r="A9044" s="231">
        <v>96158</v>
      </c>
      <c r="B9044" s="457" t="s">
        <v>16326</v>
      </c>
      <c r="C9044" s="231" t="s">
        <v>16094</v>
      </c>
      <c r="F9044" s="232">
        <v>160.97</v>
      </c>
    </row>
    <row r="9045" spans="1:6" ht="15" x14ac:dyDescent="0.2">
      <c r="A9045" s="231">
        <v>90693</v>
      </c>
      <c r="B9045" s="457" t="s">
        <v>16327</v>
      </c>
      <c r="C9045" s="231" t="s">
        <v>16092</v>
      </c>
      <c r="F9045" s="232">
        <v>69.19</v>
      </c>
    </row>
    <row r="9046" spans="1:6" ht="15" x14ac:dyDescent="0.2">
      <c r="A9046" s="231">
        <v>90692</v>
      </c>
      <c r="B9046" s="457" t="s">
        <v>16328</v>
      </c>
      <c r="C9046" s="231" t="s">
        <v>16094</v>
      </c>
      <c r="F9046" s="232">
        <v>151.27000000000001</v>
      </c>
    </row>
    <row r="9047" spans="1:6" ht="15" x14ac:dyDescent="0.2">
      <c r="A9047" s="231">
        <v>96246</v>
      </c>
      <c r="B9047" s="457" t="s">
        <v>16329</v>
      </c>
      <c r="C9047" s="231" t="s">
        <v>16092</v>
      </c>
      <c r="F9047" s="232">
        <v>82.44</v>
      </c>
    </row>
    <row r="9048" spans="1:6" ht="15" x14ac:dyDescent="0.2">
      <c r="A9048" s="231">
        <v>96245</v>
      </c>
      <c r="B9048" s="457" t="s">
        <v>16330</v>
      </c>
      <c r="C9048" s="231" t="s">
        <v>16094</v>
      </c>
      <c r="F9048" s="232">
        <v>140.82</v>
      </c>
    </row>
    <row r="9049" spans="1:6" ht="15" x14ac:dyDescent="0.2">
      <c r="A9049" s="231">
        <v>88404</v>
      </c>
      <c r="B9049" s="457" t="s">
        <v>16331</v>
      </c>
      <c r="C9049" s="231" t="s">
        <v>16092</v>
      </c>
      <c r="F9049" s="232">
        <v>1.02</v>
      </c>
    </row>
    <row r="9050" spans="1:6" ht="15" x14ac:dyDescent="0.2">
      <c r="A9050" s="231">
        <v>88399</v>
      </c>
      <c r="B9050" s="457" t="s">
        <v>16332</v>
      </c>
      <c r="C9050" s="231" t="s">
        <v>16094</v>
      </c>
      <c r="F9050" s="232">
        <v>3.58</v>
      </c>
    </row>
    <row r="9051" spans="1:6" ht="15" x14ac:dyDescent="0.2">
      <c r="A9051" s="231">
        <v>88392</v>
      </c>
      <c r="B9051" s="457" t="s">
        <v>16333</v>
      </c>
      <c r="C9051" s="231" t="s">
        <v>16092</v>
      </c>
      <c r="F9051" s="232">
        <v>1.08</v>
      </c>
    </row>
    <row r="9052" spans="1:6" ht="15" x14ac:dyDescent="0.2">
      <c r="A9052" s="231">
        <v>88386</v>
      </c>
      <c r="B9052" s="457" t="s">
        <v>16334</v>
      </c>
      <c r="C9052" s="231" t="s">
        <v>16094</v>
      </c>
      <c r="F9052" s="232">
        <v>4.79</v>
      </c>
    </row>
    <row r="9053" spans="1:6" ht="15" x14ac:dyDescent="0.2">
      <c r="A9053" s="231">
        <v>88398</v>
      </c>
      <c r="B9053" s="457" t="s">
        <v>16335</v>
      </c>
      <c r="C9053" s="231" t="s">
        <v>16092</v>
      </c>
      <c r="F9053" s="232">
        <v>1.29</v>
      </c>
    </row>
    <row r="9054" spans="1:6" ht="15" x14ac:dyDescent="0.2">
      <c r="A9054" s="231">
        <v>88393</v>
      </c>
      <c r="B9054" s="457" t="s">
        <v>16336</v>
      </c>
      <c r="C9054" s="231" t="s">
        <v>16094</v>
      </c>
      <c r="F9054" s="232">
        <v>6.56</v>
      </c>
    </row>
    <row r="9055" spans="1:6" ht="15" x14ac:dyDescent="0.2">
      <c r="A9055" s="231">
        <v>90638</v>
      </c>
      <c r="B9055" s="457" t="s">
        <v>16337</v>
      </c>
      <c r="C9055" s="231" t="s">
        <v>16092</v>
      </c>
      <c r="F9055" s="232">
        <v>5.14</v>
      </c>
    </row>
    <row r="9056" spans="1:6" ht="15" x14ac:dyDescent="0.2">
      <c r="A9056" s="231">
        <v>90637</v>
      </c>
      <c r="B9056" s="457" t="s">
        <v>16338</v>
      </c>
      <c r="C9056" s="231" t="s">
        <v>16094</v>
      </c>
      <c r="F9056" s="232">
        <v>15.21</v>
      </c>
    </row>
    <row r="9057" spans="1:6" ht="15" x14ac:dyDescent="0.2">
      <c r="A9057" s="231">
        <v>103243</v>
      </c>
      <c r="B9057" s="457" t="s">
        <v>16339</v>
      </c>
      <c r="C9057" s="231" t="s">
        <v>16092</v>
      </c>
      <c r="F9057" s="232">
        <v>0</v>
      </c>
    </row>
    <row r="9058" spans="1:6" ht="15" x14ac:dyDescent="0.2">
      <c r="A9058" s="231">
        <v>103242</v>
      </c>
      <c r="B9058" s="457" t="s">
        <v>16340</v>
      </c>
      <c r="C9058" s="231" t="s">
        <v>16094</v>
      </c>
      <c r="F9058" s="232">
        <v>0</v>
      </c>
    </row>
    <row r="9059" spans="1:6" ht="15" x14ac:dyDescent="0.2">
      <c r="A9059" s="231">
        <v>5806</v>
      </c>
      <c r="B9059" s="457" t="s">
        <v>16341</v>
      </c>
      <c r="C9059" s="231" t="s">
        <v>16092</v>
      </c>
      <c r="F9059" s="232">
        <v>0.23</v>
      </c>
    </row>
    <row r="9060" spans="1:6" ht="15" x14ac:dyDescent="0.2">
      <c r="A9060" s="231">
        <v>73536</v>
      </c>
      <c r="B9060" s="457" t="s">
        <v>16342</v>
      </c>
      <c r="C9060" s="231" t="s">
        <v>16094</v>
      </c>
      <c r="F9060" s="232">
        <v>22.69</v>
      </c>
    </row>
    <row r="9061" spans="1:6" ht="15" x14ac:dyDescent="0.2">
      <c r="A9061" s="231">
        <v>7043</v>
      </c>
      <c r="B9061" s="457" t="s">
        <v>16343</v>
      </c>
      <c r="C9061" s="231" t="s">
        <v>16092</v>
      </c>
      <c r="F9061" s="232">
        <v>0.28000000000000003</v>
      </c>
    </row>
    <row r="9062" spans="1:6" ht="15" x14ac:dyDescent="0.2">
      <c r="A9062" s="231">
        <v>7042</v>
      </c>
      <c r="B9062" s="457" t="s">
        <v>16344</v>
      </c>
      <c r="C9062" s="231" t="s">
        <v>16094</v>
      </c>
      <c r="F9062" s="232">
        <v>26.79</v>
      </c>
    </row>
    <row r="9063" spans="1:6" ht="15" x14ac:dyDescent="0.2">
      <c r="A9063" s="231">
        <v>5934</v>
      </c>
      <c r="B9063" s="457" t="s">
        <v>16345</v>
      </c>
      <c r="C9063" s="231" t="s">
        <v>16092</v>
      </c>
      <c r="F9063" s="232">
        <v>109.84</v>
      </c>
    </row>
    <row r="9064" spans="1:6" ht="15" x14ac:dyDescent="0.2">
      <c r="A9064" s="231">
        <v>5932</v>
      </c>
      <c r="B9064" s="457" t="s">
        <v>16346</v>
      </c>
      <c r="C9064" s="231" t="s">
        <v>16094</v>
      </c>
      <c r="F9064" s="232">
        <v>283.81</v>
      </c>
    </row>
    <row r="9065" spans="1:6" ht="15" x14ac:dyDescent="0.2">
      <c r="A9065" s="231">
        <v>96159</v>
      </c>
      <c r="B9065" s="457" t="s">
        <v>16347</v>
      </c>
      <c r="C9065" s="231" t="s">
        <v>16092</v>
      </c>
      <c r="F9065" s="232">
        <v>108.85</v>
      </c>
    </row>
    <row r="9066" spans="1:6" ht="15" x14ac:dyDescent="0.2">
      <c r="A9066" s="231">
        <v>95133</v>
      </c>
      <c r="B9066" s="457" t="s">
        <v>16348</v>
      </c>
      <c r="C9066" s="231" t="s">
        <v>16094</v>
      </c>
      <c r="F9066" s="232">
        <v>210.19</v>
      </c>
    </row>
    <row r="9067" spans="1:6" ht="15" x14ac:dyDescent="0.2">
      <c r="A9067" s="231">
        <v>102986</v>
      </c>
      <c r="B9067" s="457" t="s">
        <v>16349</v>
      </c>
      <c r="C9067" s="231" t="s">
        <v>16092</v>
      </c>
      <c r="F9067" s="232">
        <v>0</v>
      </c>
    </row>
    <row r="9068" spans="1:6" ht="15" x14ac:dyDescent="0.2">
      <c r="A9068" s="231">
        <v>102987</v>
      </c>
      <c r="B9068" s="457" t="s">
        <v>16350</v>
      </c>
      <c r="C9068" s="231" t="s">
        <v>16094</v>
      </c>
      <c r="F9068" s="232">
        <v>0</v>
      </c>
    </row>
    <row r="9069" spans="1:6" ht="15" x14ac:dyDescent="0.2">
      <c r="A9069" s="231">
        <v>92961</v>
      </c>
      <c r="B9069" s="457" t="s">
        <v>16351</v>
      </c>
      <c r="C9069" s="231" t="s">
        <v>16092</v>
      </c>
      <c r="F9069" s="232">
        <v>6.22</v>
      </c>
    </row>
    <row r="9070" spans="1:6" ht="15" x14ac:dyDescent="0.2">
      <c r="A9070" s="231">
        <v>92960</v>
      </c>
      <c r="B9070" s="457" t="s">
        <v>16352</v>
      </c>
      <c r="C9070" s="231" t="s">
        <v>16094</v>
      </c>
      <c r="F9070" s="232">
        <v>22.47</v>
      </c>
    </row>
    <row r="9071" spans="1:6" ht="15" x14ac:dyDescent="0.2">
      <c r="A9071" s="231">
        <v>102863</v>
      </c>
      <c r="B9071" s="457" t="s">
        <v>16353</v>
      </c>
      <c r="C9071" s="231" t="s">
        <v>16092</v>
      </c>
      <c r="F9071" s="232">
        <v>0</v>
      </c>
    </row>
    <row r="9072" spans="1:6" ht="15" x14ac:dyDescent="0.2">
      <c r="A9072" s="231">
        <v>102862</v>
      </c>
      <c r="B9072" s="457" t="s">
        <v>16354</v>
      </c>
      <c r="C9072" s="231" t="s">
        <v>16094</v>
      </c>
      <c r="F9072" s="232">
        <v>0</v>
      </c>
    </row>
    <row r="9073" spans="1:6" ht="15" x14ac:dyDescent="0.2">
      <c r="A9073" s="231">
        <v>93409</v>
      </c>
      <c r="B9073" s="457" t="s">
        <v>16355</v>
      </c>
      <c r="C9073" s="231" t="s">
        <v>16092</v>
      </c>
      <c r="F9073" s="232">
        <v>37.630000000000003</v>
      </c>
    </row>
    <row r="9074" spans="1:6" ht="15" x14ac:dyDescent="0.2">
      <c r="A9074" s="231">
        <v>93408</v>
      </c>
      <c r="B9074" s="457" t="s">
        <v>16356</v>
      </c>
      <c r="C9074" s="231" t="s">
        <v>16094</v>
      </c>
      <c r="F9074" s="232">
        <v>101.45</v>
      </c>
    </row>
    <row r="9075" spans="1:6" ht="15" x14ac:dyDescent="0.2">
      <c r="A9075" s="231">
        <v>102941</v>
      </c>
      <c r="B9075" s="457" t="s">
        <v>16357</v>
      </c>
      <c r="C9075" s="231" t="s">
        <v>16092</v>
      </c>
      <c r="F9075" s="232">
        <v>0</v>
      </c>
    </row>
    <row r="9076" spans="1:6" ht="15" x14ac:dyDescent="0.2">
      <c r="A9076" s="231">
        <v>102940</v>
      </c>
      <c r="B9076" s="457" t="s">
        <v>16358</v>
      </c>
      <c r="C9076" s="231" t="s">
        <v>16094</v>
      </c>
      <c r="F9076" s="232">
        <v>0</v>
      </c>
    </row>
    <row r="9077" spans="1:6" ht="15" x14ac:dyDescent="0.2">
      <c r="A9077" s="231">
        <v>103164</v>
      </c>
      <c r="B9077" s="457" t="s">
        <v>16359</v>
      </c>
      <c r="C9077" s="231" t="s">
        <v>16092</v>
      </c>
      <c r="F9077" s="232">
        <v>0</v>
      </c>
    </row>
    <row r="9078" spans="1:6" ht="15" x14ac:dyDescent="0.2">
      <c r="A9078" s="231">
        <v>103163</v>
      </c>
      <c r="B9078" s="457" t="s">
        <v>16360</v>
      </c>
      <c r="C9078" s="231" t="s">
        <v>16094</v>
      </c>
      <c r="F9078" s="232">
        <v>0</v>
      </c>
    </row>
    <row r="9079" spans="1:6" ht="15" x14ac:dyDescent="0.2">
      <c r="A9079" s="231">
        <v>103158</v>
      </c>
      <c r="B9079" s="457" t="s">
        <v>16361</v>
      </c>
      <c r="C9079" s="231" t="s">
        <v>16092</v>
      </c>
      <c r="F9079" s="232">
        <v>0</v>
      </c>
    </row>
    <row r="9080" spans="1:6" ht="15" x14ac:dyDescent="0.2">
      <c r="A9080" s="231">
        <v>103157</v>
      </c>
      <c r="B9080" s="457" t="s">
        <v>16362</v>
      </c>
      <c r="C9080" s="231" t="s">
        <v>16094</v>
      </c>
      <c r="F9080" s="232">
        <v>0</v>
      </c>
    </row>
    <row r="9081" spans="1:6" ht="15" x14ac:dyDescent="0.2">
      <c r="A9081" s="231">
        <v>103176</v>
      </c>
      <c r="B9081" s="457" t="s">
        <v>16363</v>
      </c>
      <c r="C9081" s="231" t="s">
        <v>16092</v>
      </c>
      <c r="F9081" s="232">
        <v>0</v>
      </c>
    </row>
    <row r="9082" spans="1:6" ht="15" x14ac:dyDescent="0.2">
      <c r="A9082" s="231">
        <v>103175</v>
      </c>
      <c r="B9082" s="457" t="s">
        <v>16364</v>
      </c>
      <c r="C9082" s="231" t="s">
        <v>16094</v>
      </c>
      <c r="F9082" s="232">
        <v>0</v>
      </c>
    </row>
    <row r="9083" spans="1:6" ht="15" x14ac:dyDescent="0.2">
      <c r="A9083" s="231">
        <v>103182</v>
      </c>
      <c r="B9083" s="457" t="s">
        <v>16365</v>
      </c>
      <c r="C9083" s="231" t="s">
        <v>16092</v>
      </c>
      <c r="F9083" s="232">
        <v>0</v>
      </c>
    </row>
    <row r="9084" spans="1:6" ht="15" x14ac:dyDescent="0.2">
      <c r="A9084" s="231">
        <v>103181</v>
      </c>
      <c r="B9084" s="457" t="s">
        <v>16366</v>
      </c>
      <c r="C9084" s="231" t="s">
        <v>16094</v>
      </c>
      <c r="F9084" s="232">
        <v>0</v>
      </c>
    </row>
    <row r="9085" spans="1:6" ht="15" x14ac:dyDescent="0.2">
      <c r="A9085" s="231">
        <v>103170</v>
      </c>
      <c r="B9085" s="457" t="s">
        <v>16367</v>
      </c>
      <c r="C9085" s="231" t="s">
        <v>16092</v>
      </c>
      <c r="F9085" s="232">
        <v>0</v>
      </c>
    </row>
    <row r="9086" spans="1:6" ht="15" x14ac:dyDescent="0.2">
      <c r="A9086" s="231">
        <v>103169</v>
      </c>
      <c r="B9086" s="457" t="s">
        <v>16368</v>
      </c>
      <c r="C9086" s="231" t="s">
        <v>16094</v>
      </c>
      <c r="F9086" s="232">
        <v>0</v>
      </c>
    </row>
    <row r="9087" spans="1:6" ht="15" x14ac:dyDescent="0.2">
      <c r="A9087" s="231">
        <v>102869</v>
      </c>
      <c r="B9087" s="457" t="s">
        <v>16369</v>
      </c>
      <c r="C9087" s="231" t="s">
        <v>16092</v>
      </c>
      <c r="F9087" s="232">
        <v>0</v>
      </c>
    </row>
    <row r="9088" spans="1:6" ht="15" x14ac:dyDescent="0.2">
      <c r="A9088" s="231">
        <v>102868</v>
      </c>
      <c r="B9088" s="457" t="s">
        <v>16370</v>
      </c>
      <c r="C9088" s="231" t="s">
        <v>16094</v>
      </c>
      <c r="F9088" s="232">
        <v>0</v>
      </c>
    </row>
    <row r="9089" spans="1:6" ht="15" x14ac:dyDescent="0.2">
      <c r="A9089" s="231">
        <v>106326</v>
      </c>
      <c r="B9089" s="457" t="s">
        <v>16371</v>
      </c>
      <c r="C9089" s="231" t="s">
        <v>16092</v>
      </c>
      <c r="F9089" s="232">
        <v>0</v>
      </c>
    </row>
    <row r="9090" spans="1:6" ht="15" x14ac:dyDescent="0.2">
      <c r="A9090" s="231">
        <v>106325</v>
      </c>
      <c r="B9090" s="457" t="s">
        <v>16372</v>
      </c>
      <c r="C9090" s="231" t="s">
        <v>16094</v>
      </c>
      <c r="F9090" s="232">
        <v>0</v>
      </c>
    </row>
    <row r="9091" spans="1:6" ht="15" x14ac:dyDescent="0.2">
      <c r="A9091" s="231">
        <v>92113</v>
      </c>
      <c r="B9091" s="457" t="s">
        <v>16373</v>
      </c>
      <c r="C9091" s="231" t="s">
        <v>16092</v>
      </c>
      <c r="F9091" s="232">
        <v>1.19</v>
      </c>
    </row>
    <row r="9092" spans="1:6" ht="15" x14ac:dyDescent="0.2">
      <c r="A9092" s="231">
        <v>92112</v>
      </c>
      <c r="B9092" s="457" t="s">
        <v>16374</v>
      </c>
      <c r="C9092" s="231" t="s">
        <v>16094</v>
      </c>
      <c r="F9092" s="232">
        <v>3.51</v>
      </c>
    </row>
    <row r="9093" spans="1:6" ht="15" x14ac:dyDescent="0.2">
      <c r="A9093" s="231">
        <v>90675</v>
      </c>
      <c r="B9093" s="457" t="s">
        <v>16375</v>
      </c>
      <c r="C9093" s="231" t="s">
        <v>16092</v>
      </c>
      <c r="F9093" s="232">
        <v>347.35</v>
      </c>
    </row>
    <row r="9094" spans="1:6" ht="15" x14ac:dyDescent="0.2">
      <c r="A9094" s="231">
        <v>90674</v>
      </c>
      <c r="B9094" s="457" t="s">
        <v>16376</v>
      </c>
      <c r="C9094" s="231" t="s">
        <v>16094</v>
      </c>
      <c r="F9094" s="232">
        <v>792.13</v>
      </c>
    </row>
    <row r="9095" spans="1:6" ht="15" x14ac:dyDescent="0.2">
      <c r="A9095" s="231">
        <v>93225</v>
      </c>
      <c r="B9095" s="457" t="s">
        <v>16377</v>
      </c>
      <c r="C9095" s="231" t="s">
        <v>16092</v>
      </c>
      <c r="F9095" s="232">
        <v>513</v>
      </c>
    </row>
    <row r="9096" spans="1:6" ht="15" x14ac:dyDescent="0.2">
      <c r="A9096" s="231">
        <v>93224</v>
      </c>
      <c r="B9096" s="457" t="s">
        <v>16378</v>
      </c>
      <c r="C9096" s="231" t="s">
        <v>16094</v>
      </c>
      <c r="F9096" s="232">
        <v>1163.58</v>
      </c>
    </row>
    <row r="9097" spans="1:6" ht="15" x14ac:dyDescent="0.2">
      <c r="A9097" s="231">
        <v>104696</v>
      </c>
      <c r="B9097" s="457" t="s">
        <v>16379</v>
      </c>
      <c r="C9097" s="231" t="s">
        <v>16092</v>
      </c>
      <c r="F9097" s="232">
        <v>37.950000000000003</v>
      </c>
    </row>
    <row r="9098" spans="1:6" ht="15" x14ac:dyDescent="0.2">
      <c r="A9098" s="231">
        <v>104695</v>
      </c>
      <c r="B9098" s="457" t="s">
        <v>16380</v>
      </c>
      <c r="C9098" s="231" t="s">
        <v>16094</v>
      </c>
      <c r="F9098" s="232">
        <v>41.04</v>
      </c>
    </row>
    <row r="9099" spans="1:6" ht="15" x14ac:dyDescent="0.2">
      <c r="A9099" s="231">
        <v>90681</v>
      </c>
      <c r="B9099" s="457" t="s">
        <v>16381</v>
      </c>
      <c r="C9099" s="231" t="s">
        <v>16092</v>
      </c>
      <c r="F9099" s="232">
        <v>180.22</v>
      </c>
    </row>
    <row r="9100" spans="1:6" ht="15" x14ac:dyDescent="0.2">
      <c r="A9100" s="231">
        <v>90680</v>
      </c>
      <c r="B9100" s="457" t="s">
        <v>16382</v>
      </c>
      <c r="C9100" s="231" t="s">
        <v>16094</v>
      </c>
      <c r="F9100" s="232">
        <v>427.37</v>
      </c>
    </row>
    <row r="9101" spans="1:6" ht="15" x14ac:dyDescent="0.2">
      <c r="A9101" s="231">
        <v>102875</v>
      </c>
      <c r="B9101" s="457" t="s">
        <v>16383</v>
      </c>
      <c r="C9101" s="231" t="s">
        <v>16092</v>
      </c>
      <c r="F9101" s="232">
        <v>490.38</v>
      </c>
    </row>
    <row r="9102" spans="1:6" ht="15" x14ac:dyDescent="0.2">
      <c r="A9102" s="231">
        <v>102874</v>
      </c>
      <c r="B9102" s="457" t="s">
        <v>16384</v>
      </c>
      <c r="C9102" s="231" t="s">
        <v>16094</v>
      </c>
      <c r="F9102" s="232">
        <v>1075.6400000000001</v>
      </c>
    </row>
    <row r="9103" spans="1:6" ht="15" x14ac:dyDescent="0.2">
      <c r="A9103" s="231">
        <v>102965</v>
      </c>
      <c r="B9103" s="457" t="s">
        <v>16385</v>
      </c>
      <c r="C9103" s="231" t="s">
        <v>16092</v>
      </c>
      <c r="F9103" s="232">
        <v>256.89999999999998</v>
      </c>
    </row>
    <row r="9104" spans="1:6" ht="15" x14ac:dyDescent="0.2">
      <c r="A9104" s="231">
        <v>102964</v>
      </c>
      <c r="B9104" s="457" t="s">
        <v>16386</v>
      </c>
      <c r="C9104" s="231" t="s">
        <v>16094</v>
      </c>
      <c r="F9104" s="232">
        <v>517.54</v>
      </c>
    </row>
    <row r="9105" spans="1:6" ht="15" x14ac:dyDescent="0.2">
      <c r="A9105" s="231">
        <v>90626</v>
      </c>
      <c r="B9105" s="457" t="s">
        <v>16387</v>
      </c>
      <c r="C9105" s="231" t="s">
        <v>16092</v>
      </c>
      <c r="F9105" s="232">
        <v>3.05</v>
      </c>
    </row>
    <row r="9106" spans="1:6" ht="15" x14ac:dyDescent="0.2">
      <c r="A9106" s="231">
        <v>90625</v>
      </c>
      <c r="B9106" s="457" t="s">
        <v>16388</v>
      </c>
      <c r="C9106" s="231" t="s">
        <v>16094</v>
      </c>
      <c r="F9106" s="232">
        <v>8.91</v>
      </c>
    </row>
    <row r="9107" spans="1:6" ht="15" x14ac:dyDescent="0.2">
      <c r="A9107" s="231">
        <v>102881</v>
      </c>
      <c r="B9107" s="457" t="s">
        <v>16389</v>
      </c>
      <c r="C9107" s="231" t="s">
        <v>16092</v>
      </c>
      <c r="F9107" s="232">
        <v>667.15</v>
      </c>
    </row>
    <row r="9108" spans="1:6" ht="15" x14ac:dyDescent="0.2">
      <c r="A9108" s="231">
        <v>102880</v>
      </c>
      <c r="B9108" s="457" t="s">
        <v>16390</v>
      </c>
      <c r="C9108" s="231" t="s">
        <v>16094</v>
      </c>
      <c r="F9108" s="232">
        <v>1495.84</v>
      </c>
    </row>
    <row r="9109" spans="1:6" ht="15" x14ac:dyDescent="0.2">
      <c r="A9109" s="231">
        <v>103225</v>
      </c>
      <c r="B9109" s="457" t="s">
        <v>16391</v>
      </c>
      <c r="C9109" s="231" t="s">
        <v>16092</v>
      </c>
      <c r="F9109" s="232">
        <v>229.54</v>
      </c>
    </row>
    <row r="9110" spans="1:6" ht="15" x14ac:dyDescent="0.2">
      <c r="A9110" s="231">
        <v>103224</v>
      </c>
      <c r="B9110" s="457" t="s">
        <v>16392</v>
      </c>
      <c r="C9110" s="231" t="s">
        <v>16094</v>
      </c>
      <c r="F9110" s="232">
        <v>460.03</v>
      </c>
    </row>
    <row r="9111" spans="1:6" ht="15" x14ac:dyDescent="0.2">
      <c r="A9111" s="231">
        <v>103237</v>
      </c>
      <c r="B9111" s="457" t="s">
        <v>16393</v>
      </c>
      <c r="C9111" s="231" t="s">
        <v>16092</v>
      </c>
      <c r="F9111" s="232">
        <v>641.61</v>
      </c>
    </row>
    <row r="9112" spans="1:6" ht="15" x14ac:dyDescent="0.2">
      <c r="A9112" s="231">
        <v>103236</v>
      </c>
      <c r="B9112" s="457" t="s">
        <v>16394</v>
      </c>
      <c r="C9112" s="231" t="s">
        <v>16094</v>
      </c>
      <c r="F9112" s="232">
        <v>1385.74</v>
      </c>
    </row>
    <row r="9113" spans="1:6" ht="15" x14ac:dyDescent="0.2">
      <c r="A9113" s="231">
        <v>103231</v>
      </c>
      <c r="B9113" s="457" t="s">
        <v>16395</v>
      </c>
      <c r="C9113" s="231" t="s">
        <v>16092</v>
      </c>
      <c r="F9113" s="232">
        <v>479.05</v>
      </c>
    </row>
    <row r="9114" spans="1:6" ht="15" x14ac:dyDescent="0.2">
      <c r="A9114" s="231">
        <v>103230</v>
      </c>
      <c r="B9114" s="457" t="s">
        <v>16396</v>
      </c>
      <c r="C9114" s="231" t="s">
        <v>16094</v>
      </c>
      <c r="F9114" s="232">
        <v>1015.49</v>
      </c>
    </row>
    <row r="9115" spans="1:6" ht="15" x14ac:dyDescent="0.2">
      <c r="A9115" s="231">
        <v>102975</v>
      </c>
      <c r="B9115" s="457" t="s">
        <v>16397</v>
      </c>
      <c r="C9115" s="231" t="s">
        <v>16092</v>
      </c>
      <c r="F9115" s="232">
        <v>154.94999999999999</v>
      </c>
    </row>
    <row r="9116" spans="1:6" ht="15" x14ac:dyDescent="0.2">
      <c r="A9116" s="231">
        <v>102976</v>
      </c>
      <c r="B9116" s="457" t="s">
        <v>16398</v>
      </c>
      <c r="C9116" s="231" t="s">
        <v>16094</v>
      </c>
      <c r="F9116" s="232">
        <v>298.54000000000002</v>
      </c>
    </row>
    <row r="9117" spans="1:6" ht="15" x14ac:dyDescent="0.2">
      <c r="A9117" s="231">
        <v>90632</v>
      </c>
      <c r="B9117" s="457" t="s">
        <v>16399</v>
      </c>
      <c r="C9117" s="231" t="s">
        <v>16092</v>
      </c>
      <c r="F9117" s="232">
        <v>105.6</v>
      </c>
    </row>
    <row r="9118" spans="1:6" ht="15" x14ac:dyDescent="0.2">
      <c r="A9118" s="231">
        <v>90631</v>
      </c>
      <c r="B9118" s="457" t="s">
        <v>16400</v>
      </c>
      <c r="C9118" s="231" t="s">
        <v>16094</v>
      </c>
      <c r="F9118" s="232">
        <v>174.84</v>
      </c>
    </row>
    <row r="9119" spans="1:6" ht="15" x14ac:dyDescent="0.2">
      <c r="A9119" s="231">
        <v>95709</v>
      </c>
      <c r="B9119" s="457" t="s">
        <v>16401</v>
      </c>
      <c r="C9119" s="231" t="s">
        <v>16092</v>
      </c>
      <c r="F9119" s="232">
        <v>106.27</v>
      </c>
    </row>
    <row r="9120" spans="1:6" ht="15" x14ac:dyDescent="0.2">
      <c r="A9120" s="231">
        <v>95708</v>
      </c>
      <c r="B9120" s="457" t="s">
        <v>16402</v>
      </c>
      <c r="C9120" s="231" t="s">
        <v>16094</v>
      </c>
      <c r="F9120" s="232">
        <v>178.46</v>
      </c>
    </row>
    <row r="9121" spans="1:6" ht="15" x14ac:dyDescent="0.2">
      <c r="A9121" s="231">
        <v>91278</v>
      </c>
      <c r="B9121" s="457" t="s">
        <v>16403</v>
      </c>
      <c r="C9121" s="231" t="s">
        <v>16092</v>
      </c>
      <c r="F9121" s="232">
        <v>0.71</v>
      </c>
    </row>
    <row r="9122" spans="1:6" ht="15" x14ac:dyDescent="0.2">
      <c r="A9122" s="231">
        <v>91277</v>
      </c>
      <c r="B9122" s="457" t="s">
        <v>16404</v>
      </c>
      <c r="C9122" s="231" t="s">
        <v>16094</v>
      </c>
      <c r="F9122" s="232">
        <v>10.72</v>
      </c>
    </row>
    <row r="9123" spans="1:6" ht="15" x14ac:dyDescent="0.2">
      <c r="A9123" s="231">
        <v>102887</v>
      </c>
      <c r="B9123" s="457" t="s">
        <v>16405</v>
      </c>
      <c r="C9123" s="231" t="s">
        <v>16092</v>
      </c>
      <c r="F9123" s="232">
        <v>0</v>
      </c>
    </row>
    <row r="9124" spans="1:6" ht="15" x14ac:dyDescent="0.2">
      <c r="A9124" s="231">
        <v>102886</v>
      </c>
      <c r="B9124" s="457" t="s">
        <v>16406</v>
      </c>
      <c r="C9124" s="231" t="s">
        <v>16094</v>
      </c>
      <c r="F9124" s="232">
        <v>0</v>
      </c>
    </row>
    <row r="9125" spans="1:6" ht="15" x14ac:dyDescent="0.2">
      <c r="A9125" s="231">
        <v>95277</v>
      </c>
      <c r="B9125" s="457" t="s">
        <v>16407</v>
      </c>
      <c r="C9125" s="231" t="s">
        <v>16092</v>
      </c>
      <c r="F9125" s="232">
        <v>0.65</v>
      </c>
    </row>
    <row r="9126" spans="1:6" ht="15" x14ac:dyDescent="0.2">
      <c r="A9126" s="231">
        <v>95276</v>
      </c>
      <c r="B9126" s="457" t="s">
        <v>16408</v>
      </c>
      <c r="C9126" s="231" t="s">
        <v>16094</v>
      </c>
      <c r="F9126" s="232">
        <v>3.3</v>
      </c>
    </row>
    <row r="9127" spans="1:6" ht="15" x14ac:dyDescent="0.2">
      <c r="A9127" s="231">
        <v>106254</v>
      </c>
      <c r="B9127" s="457" t="s">
        <v>16409</v>
      </c>
      <c r="C9127" s="231" t="s">
        <v>16092</v>
      </c>
      <c r="F9127" s="232">
        <v>0</v>
      </c>
    </row>
    <row r="9128" spans="1:6" ht="15" x14ac:dyDescent="0.2">
      <c r="A9128" s="231">
        <v>106249</v>
      </c>
      <c r="B9128" s="457" t="s">
        <v>16410</v>
      </c>
      <c r="C9128" s="231" t="s">
        <v>16094</v>
      </c>
      <c r="F9128" s="232">
        <v>0</v>
      </c>
    </row>
    <row r="9129" spans="1:6" ht="15" x14ac:dyDescent="0.2">
      <c r="A9129" s="231">
        <v>88430</v>
      </c>
      <c r="B9129" s="457" t="s">
        <v>16411</v>
      </c>
      <c r="C9129" s="231" t="s">
        <v>16092</v>
      </c>
      <c r="F9129" s="232">
        <v>6.69</v>
      </c>
    </row>
    <row r="9130" spans="1:6" ht="15" x14ac:dyDescent="0.2">
      <c r="A9130" s="231">
        <v>88418</v>
      </c>
      <c r="B9130" s="457" t="s">
        <v>16412</v>
      </c>
      <c r="C9130" s="231" t="s">
        <v>16094</v>
      </c>
      <c r="F9130" s="232">
        <v>14.42</v>
      </c>
    </row>
    <row r="9131" spans="1:6" ht="15" x14ac:dyDescent="0.2">
      <c r="A9131" s="231">
        <v>88438</v>
      </c>
      <c r="B9131" s="457" t="s">
        <v>16413</v>
      </c>
      <c r="C9131" s="231" t="s">
        <v>16092</v>
      </c>
      <c r="F9131" s="232">
        <v>8.8699999999999992</v>
      </c>
    </row>
    <row r="9132" spans="1:6" ht="15" x14ac:dyDescent="0.2">
      <c r="A9132" s="231">
        <v>88433</v>
      </c>
      <c r="B9132" s="457" t="s">
        <v>16414</v>
      </c>
      <c r="C9132" s="231" t="s">
        <v>16094</v>
      </c>
      <c r="F9132" s="232">
        <v>18.809999999999999</v>
      </c>
    </row>
    <row r="9133" spans="1:6" ht="15" x14ac:dyDescent="0.2">
      <c r="A9133" s="231">
        <v>90669</v>
      </c>
      <c r="B9133" s="457" t="s">
        <v>16415</v>
      </c>
      <c r="C9133" s="231" t="s">
        <v>16092</v>
      </c>
      <c r="F9133" s="232">
        <v>8.94</v>
      </c>
    </row>
    <row r="9134" spans="1:6" ht="15" x14ac:dyDescent="0.2">
      <c r="A9134" s="231">
        <v>90668</v>
      </c>
      <c r="B9134" s="457" t="s">
        <v>16416</v>
      </c>
      <c r="C9134" s="231" t="s">
        <v>16094</v>
      </c>
      <c r="F9134" s="232">
        <v>35.08</v>
      </c>
    </row>
    <row r="9135" spans="1:6" ht="15" x14ac:dyDescent="0.2">
      <c r="A9135" s="231">
        <v>102980</v>
      </c>
      <c r="B9135" s="457" t="s">
        <v>16417</v>
      </c>
      <c r="C9135" s="231" t="s">
        <v>16092</v>
      </c>
      <c r="F9135" s="232">
        <v>0</v>
      </c>
    </row>
    <row r="9136" spans="1:6" ht="15" x14ac:dyDescent="0.2">
      <c r="A9136" s="231">
        <v>102981</v>
      </c>
      <c r="B9136" s="457" t="s">
        <v>16418</v>
      </c>
      <c r="C9136" s="231" t="s">
        <v>16094</v>
      </c>
      <c r="F9136" s="232">
        <v>0</v>
      </c>
    </row>
    <row r="9137" spans="1:6" ht="15" x14ac:dyDescent="0.2">
      <c r="A9137" s="231">
        <v>5946</v>
      </c>
      <c r="B9137" s="457" t="s">
        <v>16419</v>
      </c>
      <c r="C9137" s="231" t="s">
        <v>16092</v>
      </c>
      <c r="F9137" s="232">
        <v>101.46</v>
      </c>
    </row>
    <row r="9138" spans="1:6" ht="15" x14ac:dyDescent="0.2">
      <c r="A9138" s="231">
        <v>5944</v>
      </c>
      <c r="B9138" s="457" t="s">
        <v>16420</v>
      </c>
      <c r="C9138" s="231" t="s">
        <v>16094</v>
      </c>
      <c r="F9138" s="232">
        <v>248.83</v>
      </c>
    </row>
    <row r="9139" spans="1:6" ht="15" x14ac:dyDescent="0.2">
      <c r="A9139" s="231">
        <v>5942</v>
      </c>
      <c r="B9139" s="457" t="s">
        <v>16421</v>
      </c>
      <c r="C9139" s="231" t="s">
        <v>16092</v>
      </c>
      <c r="F9139" s="232">
        <v>82.85</v>
      </c>
    </row>
    <row r="9140" spans="1:6" ht="15" x14ac:dyDescent="0.2">
      <c r="A9140" s="231">
        <v>5940</v>
      </c>
      <c r="B9140" s="457" t="s">
        <v>16422</v>
      </c>
      <c r="C9140" s="231" t="s">
        <v>16094</v>
      </c>
      <c r="F9140" s="232">
        <v>183.31</v>
      </c>
    </row>
    <row r="9141" spans="1:6" ht="15" x14ac:dyDescent="0.2">
      <c r="A9141" s="231">
        <v>102893</v>
      </c>
      <c r="B9141" s="457" t="s">
        <v>16423</v>
      </c>
      <c r="C9141" s="231" t="s">
        <v>16092</v>
      </c>
      <c r="F9141" s="232">
        <v>0</v>
      </c>
    </row>
    <row r="9142" spans="1:6" ht="15" x14ac:dyDescent="0.2">
      <c r="A9142" s="231">
        <v>102892</v>
      </c>
      <c r="B9142" s="457" t="s">
        <v>16424</v>
      </c>
      <c r="C9142" s="231" t="s">
        <v>16094</v>
      </c>
      <c r="F9142" s="232">
        <v>0</v>
      </c>
    </row>
    <row r="9143" spans="1:6" ht="15" x14ac:dyDescent="0.2">
      <c r="A9143" s="231">
        <v>89251</v>
      </c>
      <c r="B9143" s="457" t="s">
        <v>16425</v>
      </c>
      <c r="C9143" s="231" t="s">
        <v>16092</v>
      </c>
      <c r="F9143" s="232">
        <v>352.68</v>
      </c>
    </row>
    <row r="9144" spans="1:6" ht="15" x14ac:dyDescent="0.2">
      <c r="A9144" s="231">
        <v>89250</v>
      </c>
      <c r="B9144" s="457" t="s">
        <v>16426</v>
      </c>
      <c r="C9144" s="231" t="s">
        <v>16094</v>
      </c>
      <c r="F9144" s="232">
        <v>1222.57</v>
      </c>
    </row>
    <row r="9145" spans="1:6" ht="15" x14ac:dyDescent="0.2">
      <c r="A9145" s="231">
        <v>102959</v>
      </c>
      <c r="B9145" s="457" t="s">
        <v>16427</v>
      </c>
      <c r="C9145" s="231" t="s">
        <v>16092</v>
      </c>
      <c r="F9145" s="232">
        <v>0</v>
      </c>
    </row>
    <row r="9146" spans="1:6" ht="15" x14ac:dyDescent="0.2">
      <c r="A9146" s="231">
        <v>102958</v>
      </c>
      <c r="B9146" s="457" t="s">
        <v>16428</v>
      </c>
      <c r="C9146" s="231" t="s">
        <v>16094</v>
      </c>
      <c r="F9146" s="232">
        <v>0</v>
      </c>
    </row>
    <row r="9147" spans="1:6" ht="15" x14ac:dyDescent="0.2">
      <c r="A9147" s="231">
        <v>5681</v>
      </c>
      <c r="B9147" s="457" t="s">
        <v>16429</v>
      </c>
      <c r="C9147" s="231" t="s">
        <v>16092</v>
      </c>
      <c r="F9147" s="232">
        <v>73.13</v>
      </c>
    </row>
    <row r="9148" spans="1:6" ht="15" x14ac:dyDescent="0.2">
      <c r="A9148" s="231">
        <v>5680</v>
      </c>
      <c r="B9148" s="457" t="s">
        <v>16430</v>
      </c>
      <c r="C9148" s="231" t="s">
        <v>16094</v>
      </c>
      <c r="F9148" s="232">
        <v>155.16999999999999</v>
      </c>
    </row>
    <row r="9149" spans="1:6" ht="15" x14ac:dyDescent="0.2">
      <c r="A9149" s="231">
        <v>5877</v>
      </c>
      <c r="B9149" s="457" t="s">
        <v>16431</v>
      </c>
      <c r="C9149" s="231" t="s">
        <v>16092</v>
      </c>
      <c r="F9149" s="232">
        <v>75.62</v>
      </c>
    </row>
    <row r="9150" spans="1:6" ht="15" x14ac:dyDescent="0.2">
      <c r="A9150" s="231">
        <v>5875</v>
      </c>
      <c r="B9150" s="457" t="s">
        <v>16432</v>
      </c>
      <c r="C9150" s="231" t="s">
        <v>16094</v>
      </c>
      <c r="F9150" s="232">
        <v>155.41999999999999</v>
      </c>
    </row>
    <row r="9151" spans="1:6" ht="15" x14ac:dyDescent="0.2">
      <c r="A9151" s="231">
        <v>5679</v>
      </c>
      <c r="B9151" s="457" t="s">
        <v>16433</v>
      </c>
      <c r="C9151" s="231" t="s">
        <v>16092</v>
      </c>
      <c r="F9151" s="232">
        <v>76.78</v>
      </c>
    </row>
    <row r="9152" spans="1:6" ht="15" x14ac:dyDescent="0.2">
      <c r="A9152" s="231">
        <v>5678</v>
      </c>
      <c r="B9152" s="457" t="s">
        <v>16434</v>
      </c>
      <c r="C9152" s="231" t="s">
        <v>16094</v>
      </c>
      <c r="F9152" s="232">
        <v>168.45</v>
      </c>
    </row>
    <row r="9153" spans="1:6" ht="15" x14ac:dyDescent="0.2">
      <c r="A9153" s="231">
        <v>6880</v>
      </c>
      <c r="B9153" s="457" t="s">
        <v>16435</v>
      </c>
      <c r="C9153" s="231" t="s">
        <v>16092</v>
      </c>
      <c r="F9153" s="232">
        <v>95.35</v>
      </c>
    </row>
    <row r="9154" spans="1:6" ht="15" x14ac:dyDescent="0.2">
      <c r="A9154" s="231">
        <v>6879</v>
      </c>
      <c r="B9154" s="457" t="s">
        <v>16436</v>
      </c>
      <c r="C9154" s="231" t="s">
        <v>16094</v>
      </c>
      <c r="F9154" s="232">
        <v>229.23</v>
      </c>
    </row>
    <row r="9155" spans="1:6" ht="15" x14ac:dyDescent="0.2">
      <c r="A9155" s="231">
        <v>96464</v>
      </c>
      <c r="B9155" s="457" t="s">
        <v>16437</v>
      </c>
      <c r="C9155" s="231" t="s">
        <v>16092</v>
      </c>
      <c r="F9155" s="232">
        <v>99.05</v>
      </c>
    </row>
    <row r="9156" spans="1:6" ht="15" x14ac:dyDescent="0.2">
      <c r="A9156" s="231">
        <v>96463</v>
      </c>
      <c r="B9156" s="457" t="s">
        <v>16438</v>
      </c>
      <c r="C9156" s="231" t="s">
        <v>16094</v>
      </c>
      <c r="F9156" s="232">
        <v>235.89</v>
      </c>
    </row>
    <row r="9157" spans="1:6" ht="15" x14ac:dyDescent="0.2">
      <c r="A9157" s="231">
        <v>7050</v>
      </c>
      <c r="B9157" s="457" t="s">
        <v>16439</v>
      </c>
      <c r="C9157" s="231" t="s">
        <v>16092</v>
      </c>
      <c r="F9157" s="232">
        <v>88.63</v>
      </c>
    </row>
    <row r="9158" spans="1:6" ht="15" x14ac:dyDescent="0.2">
      <c r="A9158" s="231">
        <v>7049</v>
      </c>
      <c r="B9158" s="457" t="s">
        <v>16440</v>
      </c>
      <c r="C9158" s="231" t="s">
        <v>16094</v>
      </c>
      <c r="F9158" s="232">
        <v>244.52</v>
      </c>
    </row>
    <row r="9159" spans="1:6" ht="15" x14ac:dyDescent="0.2">
      <c r="A9159" s="231">
        <v>95632</v>
      </c>
      <c r="B9159" s="457" t="s">
        <v>16441</v>
      </c>
      <c r="C9159" s="231" t="s">
        <v>16092</v>
      </c>
      <c r="F9159" s="232">
        <v>92.78</v>
      </c>
    </row>
    <row r="9160" spans="1:6" ht="15" x14ac:dyDescent="0.2">
      <c r="A9160" s="231">
        <v>95631</v>
      </c>
      <c r="B9160" s="457" t="s">
        <v>16442</v>
      </c>
      <c r="C9160" s="231" t="s">
        <v>16094</v>
      </c>
      <c r="F9160" s="232">
        <v>252.83</v>
      </c>
    </row>
    <row r="9161" spans="1:6" ht="15" x14ac:dyDescent="0.2">
      <c r="A9161" s="231">
        <v>5685</v>
      </c>
      <c r="B9161" s="457" t="s">
        <v>16443</v>
      </c>
      <c r="C9161" s="231" t="s">
        <v>16092</v>
      </c>
      <c r="F9161" s="232">
        <v>73.69</v>
      </c>
    </row>
    <row r="9162" spans="1:6" ht="15" x14ac:dyDescent="0.2">
      <c r="A9162" s="231">
        <v>5684</v>
      </c>
      <c r="B9162" s="457" t="s">
        <v>16444</v>
      </c>
      <c r="C9162" s="231" t="s">
        <v>16094</v>
      </c>
      <c r="F9162" s="232">
        <v>177.75</v>
      </c>
    </row>
    <row r="9163" spans="1:6" ht="15" x14ac:dyDescent="0.2">
      <c r="A9163" s="231">
        <v>93244</v>
      </c>
      <c r="B9163" s="457" t="s">
        <v>16445</v>
      </c>
      <c r="C9163" s="231" t="s">
        <v>16092</v>
      </c>
      <c r="F9163" s="232">
        <v>75.27</v>
      </c>
    </row>
    <row r="9164" spans="1:6" ht="15" x14ac:dyDescent="0.2">
      <c r="A9164" s="231">
        <v>73436</v>
      </c>
      <c r="B9164" s="457" t="s">
        <v>16446</v>
      </c>
      <c r="C9164" s="231" t="s">
        <v>16094</v>
      </c>
      <c r="F9164" s="232">
        <v>180.84</v>
      </c>
    </row>
    <row r="9165" spans="1:6" ht="15" x14ac:dyDescent="0.2">
      <c r="A9165" s="231">
        <v>5881</v>
      </c>
      <c r="B9165" s="457" t="s">
        <v>16447</v>
      </c>
      <c r="C9165" s="231" t="s">
        <v>16092</v>
      </c>
      <c r="F9165" s="232">
        <v>87.79</v>
      </c>
    </row>
    <row r="9166" spans="1:6" ht="15" x14ac:dyDescent="0.2">
      <c r="A9166" s="231">
        <v>5879</v>
      </c>
      <c r="B9166" s="457" t="s">
        <v>16448</v>
      </c>
      <c r="C9166" s="231" t="s">
        <v>16094</v>
      </c>
      <c r="F9166" s="232">
        <v>153.53</v>
      </c>
    </row>
    <row r="9167" spans="1:6" ht="15" x14ac:dyDescent="0.2">
      <c r="A9167" s="231">
        <v>5865</v>
      </c>
      <c r="B9167" s="457" t="s">
        <v>16449</v>
      </c>
      <c r="C9167" s="231" t="s">
        <v>16092</v>
      </c>
      <c r="F9167" s="232">
        <v>11.61</v>
      </c>
    </row>
    <row r="9168" spans="1:6" ht="15" x14ac:dyDescent="0.2">
      <c r="A9168" s="231">
        <v>5863</v>
      </c>
      <c r="B9168" s="457" t="s">
        <v>16450</v>
      </c>
      <c r="C9168" s="231" t="s">
        <v>16094</v>
      </c>
      <c r="F9168" s="232">
        <v>23.07</v>
      </c>
    </row>
    <row r="9169" spans="1:6" ht="15" x14ac:dyDescent="0.2">
      <c r="A9169" s="231">
        <v>5869</v>
      </c>
      <c r="B9169" s="457" t="s">
        <v>16451</v>
      </c>
      <c r="C9169" s="231" t="s">
        <v>16092</v>
      </c>
      <c r="F9169" s="232">
        <v>82.46</v>
      </c>
    </row>
    <row r="9170" spans="1:6" ht="15" x14ac:dyDescent="0.2">
      <c r="A9170" s="231">
        <v>5867</v>
      </c>
      <c r="B9170" s="457" t="s">
        <v>16452</v>
      </c>
      <c r="C9170" s="231" t="s">
        <v>16094</v>
      </c>
      <c r="F9170" s="232">
        <v>176.36</v>
      </c>
    </row>
    <row r="9171" spans="1:6" ht="15" x14ac:dyDescent="0.2">
      <c r="A9171" s="231">
        <v>95271</v>
      </c>
      <c r="B9171" s="457" t="s">
        <v>16453</v>
      </c>
      <c r="C9171" s="231" t="s">
        <v>16092</v>
      </c>
      <c r="F9171" s="232">
        <v>0.66</v>
      </c>
    </row>
    <row r="9172" spans="1:6" ht="15" x14ac:dyDescent="0.2">
      <c r="A9172" s="231">
        <v>95270</v>
      </c>
      <c r="B9172" s="457" t="s">
        <v>16454</v>
      </c>
      <c r="C9172" s="231" t="s">
        <v>16094</v>
      </c>
      <c r="F9172" s="232">
        <v>10.5</v>
      </c>
    </row>
    <row r="9173" spans="1:6" ht="15" x14ac:dyDescent="0.2">
      <c r="A9173" s="231">
        <v>91693</v>
      </c>
      <c r="B9173" s="457" t="s">
        <v>16455</v>
      </c>
      <c r="C9173" s="231" t="s">
        <v>16092</v>
      </c>
      <c r="F9173" s="232">
        <v>36.86</v>
      </c>
    </row>
    <row r="9174" spans="1:6" ht="15" x14ac:dyDescent="0.2">
      <c r="A9174" s="231">
        <v>91692</v>
      </c>
      <c r="B9174" s="457" t="s">
        <v>16456</v>
      </c>
      <c r="C9174" s="231" t="s">
        <v>16094</v>
      </c>
      <c r="F9174" s="232">
        <v>38.11</v>
      </c>
    </row>
    <row r="9175" spans="1:6" ht="15" x14ac:dyDescent="0.2">
      <c r="A9175" s="231">
        <v>102929</v>
      </c>
      <c r="B9175" s="457" t="s">
        <v>16457</v>
      </c>
      <c r="C9175" s="231" t="s">
        <v>16092</v>
      </c>
      <c r="F9175" s="232">
        <v>0</v>
      </c>
    </row>
    <row r="9176" spans="1:6" ht="15" x14ac:dyDescent="0.2">
      <c r="A9176" s="231">
        <v>102928</v>
      </c>
      <c r="B9176" s="457" t="s">
        <v>16458</v>
      </c>
      <c r="C9176" s="231" t="s">
        <v>16094</v>
      </c>
      <c r="F9176" s="232">
        <v>0</v>
      </c>
    </row>
    <row r="9177" spans="1:6" ht="15" x14ac:dyDescent="0.2">
      <c r="A9177" s="231">
        <v>95140</v>
      </c>
      <c r="B9177" s="457" t="s">
        <v>16459</v>
      </c>
      <c r="C9177" s="231" t="s">
        <v>16092</v>
      </c>
      <c r="F9177" s="232">
        <v>0.03</v>
      </c>
    </row>
    <row r="9178" spans="1:6" ht="15" x14ac:dyDescent="0.2">
      <c r="A9178" s="231">
        <v>95139</v>
      </c>
      <c r="B9178" s="457" t="s">
        <v>16460</v>
      </c>
      <c r="C9178" s="231" t="s">
        <v>16094</v>
      </c>
      <c r="F9178" s="232">
        <v>0.05</v>
      </c>
    </row>
    <row r="9179" spans="1:6" ht="15" x14ac:dyDescent="0.2">
      <c r="A9179" s="231">
        <v>89027</v>
      </c>
      <c r="B9179" s="457" t="s">
        <v>16461</v>
      </c>
      <c r="C9179" s="231" t="s">
        <v>16092</v>
      </c>
      <c r="F9179" s="232">
        <v>5.49</v>
      </c>
    </row>
    <row r="9180" spans="1:6" ht="15" x14ac:dyDescent="0.2">
      <c r="A9180" s="231">
        <v>89028</v>
      </c>
      <c r="B9180" s="457" t="s">
        <v>16462</v>
      </c>
      <c r="C9180" s="231" t="s">
        <v>16094</v>
      </c>
      <c r="F9180" s="232">
        <v>208.32</v>
      </c>
    </row>
    <row r="9181" spans="1:6" ht="15" x14ac:dyDescent="0.2">
      <c r="A9181" s="231">
        <v>7031</v>
      </c>
      <c r="B9181" s="457" t="s">
        <v>16463</v>
      </c>
      <c r="C9181" s="231" t="s">
        <v>16092</v>
      </c>
      <c r="F9181" s="232">
        <v>6.76</v>
      </c>
    </row>
    <row r="9182" spans="1:6" ht="15" x14ac:dyDescent="0.2">
      <c r="A9182" s="231">
        <v>7030</v>
      </c>
      <c r="B9182" s="457" t="s">
        <v>16464</v>
      </c>
      <c r="C9182" s="231" t="s">
        <v>16094</v>
      </c>
      <c r="F9182" s="232">
        <v>309.63</v>
      </c>
    </row>
    <row r="9183" spans="1:6" ht="15" x14ac:dyDescent="0.2">
      <c r="A9183" s="231">
        <v>102947</v>
      </c>
      <c r="B9183" s="457" t="s">
        <v>16465</v>
      </c>
      <c r="C9183" s="231" t="s">
        <v>16092</v>
      </c>
      <c r="F9183" s="232">
        <v>0</v>
      </c>
    </row>
    <row r="9184" spans="1:6" ht="15" x14ac:dyDescent="0.2">
      <c r="A9184" s="231">
        <v>102946</v>
      </c>
      <c r="B9184" s="457" t="s">
        <v>16466</v>
      </c>
      <c r="C9184" s="231" t="s">
        <v>16094</v>
      </c>
      <c r="F9184" s="232">
        <v>0</v>
      </c>
    </row>
    <row r="9185" spans="1:6" ht="15" x14ac:dyDescent="0.2">
      <c r="A9185" s="231">
        <v>104092</v>
      </c>
      <c r="B9185" s="457" t="s">
        <v>16467</v>
      </c>
      <c r="C9185" s="231" t="s">
        <v>16092</v>
      </c>
      <c r="F9185" s="232">
        <v>0.03</v>
      </c>
    </row>
    <row r="9186" spans="1:6" ht="15" x14ac:dyDescent="0.2">
      <c r="A9186" s="231">
        <v>104091</v>
      </c>
      <c r="B9186" s="457" t="s">
        <v>16468</v>
      </c>
      <c r="C9186" s="231" t="s">
        <v>16094</v>
      </c>
      <c r="F9186" s="232">
        <v>0.66</v>
      </c>
    </row>
    <row r="9187" spans="1:6" ht="15" x14ac:dyDescent="0.2">
      <c r="A9187" s="231">
        <v>104098</v>
      </c>
      <c r="B9187" s="457" t="s">
        <v>16469</v>
      </c>
      <c r="C9187" s="231" t="s">
        <v>16092</v>
      </c>
      <c r="F9187" s="232">
        <v>0.05</v>
      </c>
    </row>
    <row r="9188" spans="1:6" ht="15" x14ac:dyDescent="0.2">
      <c r="A9188" s="231">
        <v>104097</v>
      </c>
      <c r="B9188" s="457" t="s">
        <v>16470</v>
      </c>
      <c r="C9188" s="231" t="s">
        <v>16094</v>
      </c>
      <c r="F9188" s="232">
        <v>0.92</v>
      </c>
    </row>
    <row r="9189" spans="1:6" ht="15" x14ac:dyDescent="0.2">
      <c r="A9189" s="231">
        <v>102905</v>
      </c>
      <c r="B9189" s="457" t="s">
        <v>16471</v>
      </c>
      <c r="C9189" s="231" t="s">
        <v>16092</v>
      </c>
      <c r="F9189" s="232">
        <v>0</v>
      </c>
    </row>
    <row r="9190" spans="1:6" ht="15" x14ac:dyDescent="0.2">
      <c r="A9190" s="231">
        <v>102904</v>
      </c>
      <c r="B9190" s="457" t="s">
        <v>16472</v>
      </c>
      <c r="C9190" s="231" t="s">
        <v>16094</v>
      </c>
      <c r="F9190" s="232">
        <v>0</v>
      </c>
    </row>
    <row r="9191" spans="1:6" ht="15" x14ac:dyDescent="0.2">
      <c r="A9191" s="231">
        <v>89031</v>
      </c>
      <c r="B9191" s="457" t="s">
        <v>16473</v>
      </c>
      <c r="C9191" s="231" t="s">
        <v>16092</v>
      </c>
      <c r="F9191" s="232">
        <v>85.13</v>
      </c>
    </row>
    <row r="9192" spans="1:6" ht="15" x14ac:dyDescent="0.2">
      <c r="A9192" s="231">
        <v>89032</v>
      </c>
      <c r="B9192" s="457" t="s">
        <v>16474</v>
      </c>
      <c r="C9192" s="231" t="s">
        <v>16094</v>
      </c>
      <c r="F9192" s="232">
        <v>217.41</v>
      </c>
    </row>
    <row r="9193" spans="1:6" ht="15" x14ac:dyDescent="0.2">
      <c r="A9193" s="231">
        <v>88844</v>
      </c>
      <c r="B9193" s="457" t="s">
        <v>16475</v>
      </c>
      <c r="C9193" s="231" t="s">
        <v>16092</v>
      </c>
      <c r="F9193" s="232">
        <v>87.39</v>
      </c>
    </row>
    <row r="9194" spans="1:6" ht="15" x14ac:dyDescent="0.2">
      <c r="A9194" s="231">
        <v>88843</v>
      </c>
      <c r="B9194" s="457" t="s">
        <v>16476</v>
      </c>
      <c r="C9194" s="231" t="s">
        <v>16094</v>
      </c>
      <c r="F9194" s="232">
        <v>240.6</v>
      </c>
    </row>
    <row r="9195" spans="1:6" ht="15" x14ac:dyDescent="0.2">
      <c r="A9195" s="231">
        <v>5853</v>
      </c>
      <c r="B9195" s="457" t="s">
        <v>16477</v>
      </c>
      <c r="C9195" s="231" t="s">
        <v>16092</v>
      </c>
      <c r="F9195" s="232">
        <v>99.48</v>
      </c>
    </row>
    <row r="9196" spans="1:6" ht="15" x14ac:dyDescent="0.2">
      <c r="A9196" s="231">
        <v>5851</v>
      </c>
      <c r="B9196" s="457" t="s">
        <v>16478</v>
      </c>
      <c r="C9196" s="231" t="s">
        <v>16094</v>
      </c>
      <c r="F9196" s="232">
        <v>285.75</v>
      </c>
    </row>
    <row r="9197" spans="1:6" ht="15" x14ac:dyDescent="0.2">
      <c r="A9197" s="231">
        <v>5849</v>
      </c>
      <c r="B9197" s="457" t="s">
        <v>16479</v>
      </c>
      <c r="C9197" s="231" t="s">
        <v>16092</v>
      </c>
      <c r="F9197" s="232">
        <v>99.09</v>
      </c>
    </row>
    <row r="9198" spans="1:6" ht="15" x14ac:dyDescent="0.2">
      <c r="A9198" s="231">
        <v>5847</v>
      </c>
      <c r="B9198" s="457" t="s">
        <v>16480</v>
      </c>
      <c r="C9198" s="231" t="s">
        <v>16094</v>
      </c>
      <c r="F9198" s="232">
        <v>299.33999999999997</v>
      </c>
    </row>
    <row r="9199" spans="1:6" ht="15" x14ac:dyDescent="0.2">
      <c r="A9199" s="231">
        <v>5857</v>
      </c>
      <c r="B9199" s="457" t="s">
        <v>16481</v>
      </c>
      <c r="C9199" s="231" t="s">
        <v>16092</v>
      </c>
      <c r="F9199" s="232">
        <v>242.19</v>
      </c>
    </row>
    <row r="9200" spans="1:6" ht="15" x14ac:dyDescent="0.2">
      <c r="A9200" s="231">
        <v>5855</v>
      </c>
      <c r="B9200" s="457" t="s">
        <v>16482</v>
      </c>
      <c r="C9200" s="231" t="s">
        <v>16094</v>
      </c>
      <c r="F9200" s="232">
        <v>747.93</v>
      </c>
    </row>
    <row r="9201" spans="1:6" ht="15" x14ac:dyDescent="0.2">
      <c r="A9201" s="231">
        <v>96021</v>
      </c>
      <c r="B9201" s="457" t="s">
        <v>16483</v>
      </c>
      <c r="C9201" s="231" t="s">
        <v>16092</v>
      </c>
      <c r="F9201" s="232">
        <v>65.59</v>
      </c>
    </row>
    <row r="9202" spans="1:6" ht="15" x14ac:dyDescent="0.2">
      <c r="A9202" s="231">
        <v>96020</v>
      </c>
      <c r="B9202" s="457" t="s">
        <v>16484</v>
      </c>
      <c r="C9202" s="231" t="s">
        <v>16094</v>
      </c>
      <c r="F9202" s="232">
        <v>202.28</v>
      </c>
    </row>
    <row r="9203" spans="1:6" ht="15" x14ac:dyDescent="0.2">
      <c r="A9203" s="231">
        <v>96014</v>
      </c>
      <c r="B9203" s="457" t="s">
        <v>16485</v>
      </c>
      <c r="C9203" s="231" t="s">
        <v>16092</v>
      </c>
      <c r="F9203" s="232">
        <v>65.849999999999994</v>
      </c>
    </row>
    <row r="9204" spans="1:6" ht="15" x14ac:dyDescent="0.2">
      <c r="A9204" s="231">
        <v>96013</v>
      </c>
      <c r="B9204" s="457" t="s">
        <v>16486</v>
      </c>
      <c r="C9204" s="231" t="s">
        <v>16094</v>
      </c>
      <c r="F9204" s="232">
        <v>202.77</v>
      </c>
    </row>
    <row r="9205" spans="1:6" ht="15" x14ac:dyDescent="0.2">
      <c r="A9205" s="231">
        <v>96029</v>
      </c>
      <c r="B9205" s="457" t="s">
        <v>16487</v>
      </c>
      <c r="C9205" s="231" t="s">
        <v>16092</v>
      </c>
      <c r="F9205" s="232">
        <v>59.05</v>
      </c>
    </row>
    <row r="9206" spans="1:6" ht="15" x14ac:dyDescent="0.2">
      <c r="A9206" s="231">
        <v>96028</v>
      </c>
      <c r="B9206" s="457" t="s">
        <v>16488</v>
      </c>
      <c r="C9206" s="231" t="s">
        <v>16094</v>
      </c>
      <c r="F9206" s="232">
        <v>156.19</v>
      </c>
    </row>
    <row r="9207" spans="1:6" ht="15" x14ac:dyDescent="0.2">
      <c r="A9207" s="231">
        <v>96155</v>
      </c>
      <c r="B9207" s="457" t="s">
        <v>16489</v>
      </c>
      <c r="C9207" s="231" t="s">
        <v>16092</v>
      </c>
      <c r="F9207" s="232">
        <v>59.31</v>
      </c>
    </row>
    <row r="9208" spans="1:6" ht="15" x14ac:dyDescent="0.2">
      <c r="A9208" s="231">
        <v>96157</v>
      </c>
      <c r="B9208" s="457" t="s">
        <v>16490</v>
      </c>
      <c r="C9208" s="231" t="s">
        <v>16094</v>
      </c>
      <c r="F9208" s="232">
        <v>156.68</v>
      </c>
    </row>
    <row r="9209" spans="1:6" ht="15" x14ac:dyDescent="0.2">
      <c r="A9209" s="231">
        <v>5845</v>
      </c>
      <c r="B9209" s="457" t="s">
        <v>16491</v>
      </c>
      <c r="C9209" s="231" t="s">
        <v>16092</v>
      </c>
      <c r="F9209" s="232">
        <v>61.23</v>
      </c>
    </row>
    <row r="9210" spans="1:6" ht="15" x14ac:dyDescent="0.2">
      <c r="A9210" s="231">
        <v>5843</v>
      </c>
      <c r="B9210" s="457" t="s">
        <v>16492</v>
      </c>
      <c r="C9210" s="231" t="s">
        <v>16094</v>
      </c>
      <c r="F9210" s="232">
        <v>194.13</v>
      </c>
    </row>
    <row r="9211" spans="1:6" ht="15" x14ac:dyDescent="0.2">
      <c r="A9211" s="231">
        <v>89036</v>
      </c>
      <c r="B9211" s="457" t="s">
        <v>16493</v>
      </c>
      <c r="C9211" s="231" t="s">
        <v>16092</v>
      </c>
      <c r="F9211" s="232">
        <v>54.66</v>
      </c>
    </row>
    <row r="9212" spans="1:6" ht="15" x14ac:dyDescent="0.2">
      <c r="A9212" s="231">
        <v>89035</v>
      </c>
      <c r="B9212" s="457" t="s">
        <v>16494</v>
      </c>
      <c r="C9212" s="231" t="s">
        <v>16094</v>
      </c>
      <c r="F9212" s="232">
        <v>148.01</v>
      </c>
    </row>
    <row r="9213" spans="1:6" ht="15" x14ac:dyDescent="0.2">
      <c r="A9213" s="231">
        <v>102911</v>
      </c>
      <c r="B9213" s="457" t="s">
        <v>16495</v>
      </c>
      <c r="C9213" s="231" t="s">
        <v>16092</v>
      </c>
      <c r="F9213" s="232">
        <v>0</v>
      </c>
    </row>
    <row r="9214" spans="1:6" ht="15" x14ac:dyDescent="0.2">
      <c r="A9214" s="231">
        <v>102910</v>
      </c>
      <c r="B9214" s="457" t="s">
        <v>16496</v>
      </c>
      <c r="C9214" s="231" t="s">
        <v>16094</v>
      </c>
      <c r="F9214" s="232">
        <v>0</v>
      </c>
    </row>
    <row r="9215" spans="1:6" ht="15" x14ac:dyDescent="0.2">
      <c r="A9215" s="231">
        <v>93440</v>
      </c>
      <c r="B9215" s="457" t="s">
        <v>16497</v>
      </c>
      <c r="C9215" s="231" t="s">
        <v>16092</v>
      </c>
      <c r="F9215" s="232">
        <v>175.39</v>
      </c>
    </row>
    <row r="9216" spans="1:6" ht="15" x14ac:dyDescent="0.2">
      <c r="A9216" s="231">
        <v>93439</v>
      </c>
      <c r="B9216" s="457" t="s">
        <v>16498</v>
      </c>
      <c r="C9216" s="231" t="s">
        <v>16094</v>
      </c>
      <c r="F9216" s="232">
        <v>316</v>
      </c>
    </row>
    <row r="9217" spans="1:6" ht="15" x14ac:dyDescent="0.2">
      <c r="A9217" s="231">
        <v>100648</v>
      </c>
      <c r="B9217" s="457" t="s">
        <v>16499</v>
      </c>
      <c r="C9217" s="231" t="s">
        <v>16092</v>
      </c>
      <c r="F9217" s="232">
        <v>639.79999999999995</v>
      </c>
    </row>
    <row r="9218" spans="1:6" ht="15" x14ac:dyDescent="0.2">
      <c r="A9218" s="231">
        <v>100647</v>
      </c>
      <c r="B9218" s="457" t="s">
        <v>16500</v>
      </c>
      <c r="C9218" s="231" t="s">
        <v>16094</v>
      </c>
      <c r="F9218" s="232">
        <v>7574.85</v>
      </c>
    </row>
    <row r="9219" spans="1:6" ht="15" x14ac:dyDescent="0.2">
      <c r="A9219" s="231">
        <v>5829</v>
      </c>
      <c r="B9219" s="457" t="s">
        <v>16501</v>
      </c>
      <c r="C9219" s="231" t="s">
        <v>16092</v>
      </c>
      <c r="F9219" s="232">
        <v>205.15</v>
      </c>
    </row>
    <row r="9220" spans="1:6" ht="15" x14ac:dyDescent="0.2">
      <c r="A9220" s="231">
        <v>5823</v>
      </c>
      <c r="B9220" s="457" t="s">
        <v>16502</v>
      </c>
      <c r="C9220" s="231" t="s">
        <v>16094</v>
      </c>
      <c r="F9220" s="232">
        <v>261.70999999999998</v>
      </c>
    </row>
    <row r="9221" spans="1:6" ht="15" x14ac:dyDescent="0.2">
      <c r="A9221" s="231">
        <v>106095</v>
      </c>
      <c r="B9221" s="457" t="s">
        <v>16503</v>
      </c>
      <c r="C9221" s="231" t="s">
        <v>16092</v>
      </c>
      <c r="F9221" s="232">
        <v>117.07</v>
      </c>
    </row>
    <row r="9222" spans="1:6" ht="15" x14ac:dyDescent="0.2">
      <c r="A9222" s="231">
        <v>106094</v>
      </c>
      <c r="B9222" s="457" t="s">
        <v>16504</v>
      </c>
      <c r="C9222" s="231" t="s">
        <v>16094</v>
      </c>
      <c r="F9222" s="232">
        <v>359.25</v>
      </c>
    </row>
    <row r="9223" spans="1:6" ht="15" x14ac:dyDescent="0.2">
      <c r="A9223" s="231">
        <v>100642</v>
      </c>
      <c r="B9223" s="457" t="s">
        <v>16505</v>
      </c>
      <c r="C9223" s="231" t="s">
        <v>16092</v>
      </c>
      <c r="F9223" s="232">
        <v>325.56</v>
      </c>
    </row>
    <row r="9224" spans="1:6" ht="15" x14ac:dyDescent="0.2">
      <c r="A9224" s="231">
        <v>100641</v>
      </c>
      <c r="B9224" s="457" t="s">
        <v>16506</v>
      </c>
      <c r="C9224" s="231" t="s">
        <v>16094</v>
      </c>
      <c r="F9224" s="232">
        <v>5576.49</v>
      </c>
    </row>
    <row r="9225" spans="1:6" ht="15" x14ac:dyDescent="0.2">
      <c r="A9225" s="231">
        <v>93434</v>
      </c>
      <c r="B9225" s="457" t="s">
        <v>16507</v>
      </c>
      <c r="C9225" s="231" t="s">
        <v>16092</v>
      </c>
      <c r="F9225" s="232">
        <v>391.04</v>
      </c>
    </row>
    <row r="9226" spans="1:6" ht="15" x14ac:dyDescent="0.2">
      <c r="A9226" s="231">
        <v>93433</v>
      </c>
      <c r="B9226" s="457" t="s">
        <v>16508</v>
      </c>
      <c r="C9226" s="231" t="s">
        <v>16094</v>
      </c>
      <c r="F9226" s="232">
        <v>3100.86</v>
      </c>
    </row>
    <row r="9227" spans="1:6" ht="15" x14ac:dyDescent="0.2">
      <c r="A9227" s="231">
        <v>95122</v>
      </c>
      <c r="B9227" s="457" t="s">
        <v>16509</v>
      </c>
      <c r="C9227" s="231" t="s">
        <v>16092</v>
      </c>
      <c r="F9227" s="232">
        <v>267.43</v>
      </c>
    </row>
    <row r="9228" spans="1:6" ht="15" x14ac:dyDescent="0.2">
      <c r="A9228" s="231">
        <v>95121</v>
      </c>
      <c r="B9228" s="457" t="s">
        <v>16510</v>
      </c>
      <c r="C9228" s="231" t="s">
        <v>16094</v>
      </c>
      <c r="F9228" s="232">
        <v>411.22</v>
      </c>
    </row>
    <row r="9229" spans="1:6" ht="15" x14ac:dyDescent="0.2">
      <c r="A9229" s="231">
        <v>103662</v>
      </c>
      <c r="B9229" s="457" t="s">
        <v>16511</v>
      </c>
      <c r="C9229" s="231" t="s">
        <v>16092</v>
      </c>
      <c r="F9229" s="232">
        <v>0</v>
      </c>
    </row>
    <row r="9230" spans="1:6" ht="15" x14ac:dyDescent="0.2">
      <c r="A9230" s="231">
        <v>103661</v>
      </c>
      <c r="B9230" s="457" t="s">
        <v>16512</v>
      </c>
      <c r="C9230" s="231" t="s">
        <v>16094</v>
      </c>
      <c r="F9230" s="232">
        <v>0</v>
      </c>
    </row>
    <row r="9231" spans="1:6" ht="15" x14ac:dyDescent="0.2">
      <c r="A9231" s="231">
        <v>5841</v>
      </c>
      <c r="B9231" s="457" t="s">
        <v>16513</v>
      </c>
      <c r="C9231" s="231" t="s">
        <v>16092</v>
      </c>
      <c r="F9231" s="232">
        <v>4.88</v>
      </c>
    </row>
    <row r="9232" spans="1:6" ht="15" x14ac:dyDescent="0.2">
      <c r="A9232" s="231">
        <v>5839</v>
      </c>
      <c r="B9232" s="457" t="s">
        <v>16514</v>
      </c>
      <c r="C9232" s="231" t="s">
        <v>16094</v>
      </c>
      <c r="F9232" s="232">
        <v>9.6999999999999993</v>
      </c>
    </row>
    <row r="9233" spans="1:6" ht="15" x14ac:dyDescent="0.2">
      <c r="A9233" s="231">
        <v>90587</v>
      </c>
      <c r="B9233" s="457" t="s">
        <v>16515</v>
      </c>
      <c r="C9233" s="231" t="s">
        <v>16092</v>
      </c>
      <c r="F9233" s="232">
        <v>0.6</v>
      </c>
    </row>
    <row r="9234" spans="1:6" ht="15" x14ac:dyDescent="0.2">
      <c r="A9234" s="231">
        <v>90586</v>
      </c>
      <c r="B9234" s="457" t="s">
        <v>16516</v>
      </c>
      <c r="C9234" s="231" t="s">
        <v>16094</v>
      </c>
      <c r="F9234" s="232">
        <v>1.43</v>
      </c>
    </row>
    <row r="9235" spans="1:6" ht="15" x14ac:dyDescent="0.2">
      <c r="A9235" s="231">
        <v>106392</v>
      </c>
      <c r="B9235" s="457" t="s">
        <v>16517</v>
      </c>
      <c r="C9235" s="231" t="s">
        <v>16092</v>
      </c>
      <c r="F9235" s="232">
        <v>130.68</v>
      </c>
    </row>
    <row r="9236" spans="1:6" ht="15" x14ac:dyDescent="0.2">
      <c r="A9236" s="231">
        <v>106389</v>
      </c>
      <c r="B9236" s="457" t="s">
        <v>16518</v>
      </c>
      <c r="C9236" s="231" t="s">
        <v>16094</v>
      </c>
      <c r="F9236" s="232">
        <v>352.63</v>
      </c>
    </row>
    <row r="9237" spans="1:6" ht="15" x14ac:dyDescent="0.2">
      <c r="A9237" s="231">
        <v>106391</v>
      </c>
      <c r="B9237" s="457" t="s">
        <v>16519</v>
      </c>
      <c r="C9237" s="231" t="s">
        <v>16092</v>
      </c>
      <c r="F9237" s="232">
        <v>261.05</v>
      </c>
    </row>
    <row r="9238" spans="1:6" ht="15" x14ac:dyDescent="0.2">
      <c r="A9238" s="231">
        <v>106388</v>
      </c>
      <c r="B9238" s="457" t="s">
        <v>16520</v>
      </c>
      <c r="C9238" s="231" t="s">
        <v>16094</v>
      </c>
      <c r="F9238" s="232">
        <v>661.48</v>
      </c>
    </row>
    <row r="9239" spans="1:6" ht="15" x14ac:dyDescent="0.2">
      <c r="A9239" s="231">
        <v>5837</v>
      </c>
      <c r="B9239" s="457" t="s">
        <v>16521</v>
      </c>
      <c r="C9239" s="231" t="s">
        <v>16092</v>
      </c>
      <c r="F9239" s="232">
        <v>150.97999999999999</v>
      </c>
    </row>
    <row r="9240" spans="1:6" ht="15" x14ac:dyDescent="0.2">
      <c r="A9240" s="231">
        <v>5835</v>
      </c>
      <c r="B9240" s="457" t="s">
        <v>16522</v>
      </c>
      <c r="C9240" s="231" t="s">
        <v>16094</v>
      </c>
      <c r="F9240" s="232">
        <v>392.14</v>
      </c>
    </row>
    <row r="9241" spans="1:6" ht="15" x14ac:dyDescent="0.2">
      <c r="A9241" s="231">
        <v>89257</v>
      </c>
      <c r="B9241" s="457" t="s">
        <v>16523</v>
      </c>
      <c r="C9241" s="231" t="s">
        <v>16094</v>
      </c>
      <c r="F9241" s="232">
        <v>341.29</v>
      </c>
    </row>
    <row r="9242" spans="1:6" ht="15" x14ac:dyDescent="0.2">
      <c r="A9242" s="231">
        <v>89258</v>
      </c>
      <c r="B9242" s="457" t="s">
        <v>16524</v>
      </c>
      <c r="C9242" s="231" t="s">
        <v>16092</v>
      </c>
      <c r="F9242" s="232">
        <v>129.99</v>
      </c>
    </row>
    <row r="9243" spans="1:6" ht="15" x14ac:dyDescent="0.2">
      <c r="A9243" s="231">
        <v>106393</v>
      </c>
      <c r="B9243" s="457" t="s">
        <v>16525</v>
      </c>
      <c r="C9243" s="231" t="s">
        <v>16092</v>
      </c>
      <c r="F9243" s="232">
        <v>148.58000000000001</v>
      </c>
    </row>
    <row r="9244" spans="1:6" ht="15" x14ac:dyDescent="0.2">
      <c r="A9244" s="231">
        <v>106390</v>
      </c>
      <c r="B9244" s="457" t="s">
        <v>16526</v>
      </c>
      <c r="C9244" s="231" t="s">
        <v>16094</v>
      </c>
      <c r="F9244" s="232">
        <v>373.98</v>
      </c>
    </row>
    <row r="9245" spans="1:6" ht="15" x14ac:dyDescent="0.2">
      <c r="A9245" s="231">
        <v>97621</v>
      </c>
      <c r="B9245" s="457" t="s">
        <v>16527</v>
      </c>
      <c r="C9245" s="231" t="s">
        <v>6641</v>
      </c>
      <c r="F9245" s="232">
        <v>157.11000000000001</v>
      </c>
    </row>
    <row r="9246" spans="1:6" ht="15" x14ac:dyDescent="0.2">
      <c r="A9246" s="231">
        <v>97622</v>
      </c>
      <c r="B9246" s="457" t="s">
        <v>16528</v>
      </c>
      <c r="C9246" s="231" t="s">
        <v>6641</v>
      </c>
      <c r="F9246" s="232">
        <v>76.569999999999993</v>
      </c>
    </row>
    <row r="9247" spans="1:6" ht="15" x14ac:dyDescent="0.2">
      <c r="A9247" s="231">
        <v>97623</v>
      </c>
      <c r="B9247" s="457" t="s">
        <v>16529</v>
      </c>
      <c r="C9247" s="231" t="s">
        <v>6641</v>
      </c>
      <c r="F9247" s="232">
        <v>234.56</v>
      </c>
    </row>
    <row r="9248" spans="1:6" ht="15" x14ac:dyDescent="0.2">
      <c r="A9248" s="231">
        <v>97624</v>
      </c>
      <c r="B9248" s="457" t="s">
        <v>16530</v>
      </c>
      <c r="C9248" s="231" t="s">
        <v>6641</v>
      </c>
      <c r="F9248" s="232">
        <v>143.96</v>
      </c>
    </row>
    <row r="9249" spans="1:6" ht="15" x14ac:dyDescent="0.2">
      <c r="A9249" s="231">
        <v>97625</v>
      </c>
      <c r="B9249" s="457" t="s">
        <v>16531</v>
      </c>
      <c r="C9249" s="231" t="s">
        <v>6641</v>
      </c>
      <c r="F9249" s="232">
        <v>55.53</v>
      </c>
    </row>
    <row r="9250" spans="1:6" ht="15" x14ac:dyDescent="0.2">
      <c r="A9250" s="231">
        <v>104791</v>
      </c>
      <c r="B9250" s="457" t="s">
        <v>16532</v>
      </c>
      <c r="C9250" s="231" t="s">
        <v>6637</v>
      </c>
      <c r="F9250" s="232">
        <v>8.1199999999999992</v>
      </c>
    </row>
    <row r="9251" spans="1:6" ht="15" x14ac:dyDescent="0.2">
      <c r="A9251" s="231">
        <v>97631</v>
      </c>
      <c r="B9251" s="457" t="s">
        <v>16533</v>
      </c>
      <c r="C9251" s="231" t="s">
        <v>6637</v>
      </c>
      <c r="F9251" s="232">
        <v>15.28</v>
      </c>
    </row>
    <row r="9252" spans="1:6" ht="15" x14ac:dyDescent="0.2">
      <c r="A9252" s="231">
        <v>97630</v>
      </c>
      <c r="B9252" s="457" t="s">
        <v>16534</v>
      </c>
      <c r="C9252" s="231" t="s">
        <v>6641</v>
      </c>
      <c r="F9252" s="232">
        <v>0</v>
      </c>
    </row>
    <row r="9253" spans="1:6" ht="15" x14ac:dyDescent="0.2">
      <c r="A9253" s="231">
        <v>104796</v>
      </c>
      <c r="B9253" s="457" t="s">
        <v>16535</v>
      </c>
      <c r="C9253" s="231" t="s">
        <v>6640</v>
      </c>
      <c r="F9253" s="232">
        <v>17.079999999999998</v>
      </c>
    </row>
    <row r="9254" spans="1:6" ht="15" x14ac:dyDescent="0.2">
      <c r="A9254" s="231">
        <v>97628</v>
      </c>
      <c r="B9254" s="457" t="s">
        <v>16536</v>
      </c>
      <c r="C9254" s="231" t="s">
        <v>6641</v>
      </c>
      <c r="F9254" s="232">
        <v>358.39</v>
      </c>
    </row>
    <row r="9255" spans="1:6" ht="15" x14ac:dyDescent="0.2">
      <c r="A9255" s="231">
        <v>97629</v>
      </c>
      <c r="B9255" s="457" t="s">
        <v>16537</v>
      </c>
      <c r="C9255" s="231" t="s">
        <v>6641</v>
      </c>
      <c r="F9255" s="232">
        <v>113.86</v>
      </c>
    </row>
    <row r="9256" spans="1:6" ht="15" x14ac:dyDescent="0.2">
      <c r="A9256" s="231">
        <v>97626</v>
      </c>
      <c r="B9256" s="457" t="s">
        <v>16538</v>
      </c>
      <c r="C9256" s="231" t="s">
        <v>6641</v>
      </c>
      <c r="F9256" s="232">
        <v>769.52</v>
      </c>
    </row>
    <row r="9257" spans="1:6" ht="15" x14ac:dyDescent="0.2">
      <c r="A9257" s="231">
        <v>97627</v>
      </c>
      <c r="B9257" s="457" t="s">
        <v>16539</v>
      </c>
      <c r="C9257" s="231" t="s">
        <v>6641</v>
      </c>
      <c r="F9257" s="232">
        <v>244.49</v>
      </c>
    </row>
    <row r="9258" spans="1:6" ht="15" x14ac:dyDescent="0.2">
      <c r="A9258" s="231">
        <v>104789</v>
      </c>
      <c r="B9258" s="457" t="s">
        <v>16540</v>
      </c>
      <c r="C9258" s="231" t="s">
        <v>6641</v>
      </c>
      <c r="F9258" s="232">
        <v>269.47000000000003</v>
      </c>
    </row>
    <row r="9259" spans="1:6" ht="15" x14ac:dyDescent="0.2">
      <c r="A9259" s="231">
        <v>104790</v>
      </c>
      <c r="B9259" s="457" t="s">
        <v>16541</v>
      </c>
      <c r="C9259" s="231" t="s">
        <v>6641</v>
      </c>
      <c r="F9259" s="232">
        <v>130.34</v>
      </c>
    </row>
    <row r="9260" spans="1:6" ht="15" x14ac:dyDescent="0.2">
      <c r="A9260" s="231">
        <v>97633</v>
      </c>
      <c r="B9260" s="457" t="s">
        <v>16542</v>
      </c>
      <c r="C9260" s="231" t="s">
        <v>6637</v>
      </c>
      <c r="F9260" s="232">
        <v>30.52</v>
      </c>
    </row>
    <row r="9261" spans="1:6" ht="15" x14ac:dyDescent="0.2">
      <c r="A9261" s="231">
        <v>97634</v>
      </c>
      <c r="B9261" s="457" t="s">
        <v>16543</v>
      </c>
      <c r="C9261" s="231" t="s">
        <v>6637</v>
      </c>
      <c r="F9261" s="232">
        <v>9.11</v>
      </c>
    </row>
    <row r="9262" spans="1:6" ht="15" x14ac:dyDescent="0.2">
      <c r="A9262" s="231">
        <v>97632</v>
      </c>
      <c r="B9262" s="457" t="s">
        <v>16544</v>
      </c>
      <c r="C9262" s="231" t="s">
        <v>6640</v>
      </c>
      <c r="F9262" s="232">
        <v>3.5</v>
      </c>
    </row>
    <row r="9263" spans="1:6" ht="15" x14ac:dyDescent="0.2">
      <c r="A9263" s="231">
        <v>97636</v>
      </c>
      <c r="B9263" s="457" t="s">
        <v>16545</v>
      </c>
      <c r="C9263" s="231" t="s">
        <v>6637</v>
      </c>
      <c r="F9263" s="232">
        <v>25.87</v>
      </c>
    </row>
    <row r="9264" spans="1:6" ht="15" x14ac:dyDescent="0.2">
      <c r="A9264" s="231">
        <v>104797</v>
      </c>
      <c r="B9264" s="457" t="s">
        <v>16546</v>
      </c>
      <c r="C9264" s="231" t="s">
        <v>6640</v>
      </c>
      <c r="F9264" s="232">
        <v>21.34</v>
      </c>
    </row>
    <row r="9265" spans="1:6" ht="15" x14ac:dyDescent="0.2">
      <c r="A9265" s="231">
        <v>104803</v>
      </c>
      <c r="B9265" s="457" t="s">
        <v>16547</v>
      </c>
      <c r="C9265" s="231" t="s">
        <v>6640</v>
      </c>
      <c r="F9265" s="232">
        <v>6.01</v>
      </c>
    </row>
    <row r="9266" spans="1:6" ht="15" x14ac:dyDescent="0.2">
      <c r="A9266" s="231">
        <v>97664</v>
      </c>
      <c r="B9266" s="457" t="s">
        <v>16548</v>
      </c>
      <c r="C9266" s="231" t="s">
        <v>6635</v>
      </c>
      <c r="F9266" s="232">
        <v>2.19</v>
      </c>
    </row>
    <row r="9267" spans="1:6" ht="15" x14ac:dyDescent="0.2">
      <c r="A9267" s="231">
        <v>104801</v>
      </c>
      <c r="B9267" s="457" t="s">
        <v>16549</v>
      </c>
      <c r="C9267" s="231" t="s">
        <v>6637</v>
      </c>
      <c r="F9267" s="232">
        <v>18.61</v>
      </c>
    </row>
    <row r="9268" spans="1:6" ht="15" x14ac:dyDescent="0.2">
      <c r="A9268" s="231">
        <v>97661</v>
      </c>
      <c r="B9268" s="457" t="s">
        <v>16550</v>
      </c>
      <c r="C9268" s="231" t="s">
        <v>6640</v>
      </c>
      <c r="F9268" s="232">
        <v>1.01</v>
      </c>
    </row>
    <row r="9269" spans="1:6" ht="15" x14ac:dyDescent="0.2">
      <c r="A9269" s="231">
        <v>104794</v>
      </c>
      <c r="B9269" s="457" t="s">
        <v>16551</v>
      </c>
      <c r="C9269" s="231" t="s">
        <v>6640</v>
      </c>
      <c r="F9269" s="232">
        <v>1.37</v>
      </c>
    </row>
    <row r="9270" spans="1:6" ht="15" x14ac:dyDescent="0.2">
      <c r="A9270" s="231">
        <v>104795</v>
      </c>
      <c r="B9270" s="457" t="s">
        <v>16552</v>
      </c>
      <c r="C9270" s="231" t="s">
        <v>6640</v>
      </c>
      <c r="F9270" s="232">
        <v>1.92</v>
      </c>
    </row>
    <row r="9271" spans="1:6" ht="15" x14ac:dyDescent="0.2">
      <c r="A9271" s="231">
        <v>104792</v>
      </c>
      <c r="B9271" s="457" t="s">
        <v>16553</v>
      </c>
      <c r="C9271" s="231" t="s">
        <v>6640</v>
      </c>
      <c r="F9271" s="232">
        <v>0.56000000000000005</v>
      </c>
    </row>
    <row r="9272" spans="1:6" ht="15" x14ac:dyDescent="0.2">
      <c r="A9272" s="231">
        <v>104793</v>
      </c>
      <c r="B9272" s="457" t="s">
        <v>16554</v>
      </c>
      <c r="C9272" s="231" t="s">
        <v>6640</v>
      </c>
      <c r="F9272" s="232">
        <v>0.77</v>
      </c>
    </row>
    <row r="9273" spans="1:6" ht="15" x14ac:dyDescent="0.2">
      <c r="A9273" s="231">
        <v>104800</v>
      </c>
      <c r="B9273" s="457" t="s">
        <v>16555</v>
      </c>
      <c r="C9273" s="231" t="s">
        <v>6640</v>
      </c>
      <c r="F9273" s="232">
        <v>12.12</v>
      </c>
    </row>
    <row r="9274" spans="1:6" ht="15" x14ac:dyDescent="0.2">
      <c r="A9274" s="231">
        <v>97638</v>
      </c>
      <c r="B9274" s="457" t="s">
        <v>16556</v>
      </c>
      <c r="C9274" s="231" t="s">
        <v>6637</v>
      </c>
      <c r="F9274" s="232">
        <v>11.34</v>
      </c>
    </row>
    <row r="9275" spans="1:6" ht="15" x14ac:dyDescent="0.2">
      <c r="A9275" s="231">
        <v>97641</v>
      </c>
      <c r="B9275" s="457" t="s">
        <v>16557</v>
      </c>
      <c r="C9275" s="231" t="s">
        <v>6637</v>
      </c>
      <c r="F9275" s="232">
        <v>3.92</v>
      </c>
    </row>
    <row r="9276" spans="1:6" ht="15" x14ac:dyDescent="0.2">
      <c r="A9276" s="231">
        <v>97640</v>
      </c>
      <c r="B9276" s="457" t="s">
        <v>16558</v>
      </c>
      <c r="C9276" s="231" t="s">
        <v>6637</v>
      </c>
      <c r="F9276" s="232">
        <v>2.65</v>
      </c>
    </row>
    <row r="9277" spans="1:6" ht="15" x14ac:dyDescent="0.2">
      <c r="A9277" s="231">
        <v>97660</v>
      </c>
      <c r="B9277" s="457" t="s">
        <v>16559</v>
      </c>
      <c r="C9277" s="231" t="s">
        <v>6635</v>
      </c>
      <c r="F9277" s="232">
        <v>0.95</v>
      </c>
    </row>
    <row r="9278" spans="1:6" ht="15" x14ac:dyDescent="0.2">
      <c r="A9278" s="231">
        <v>97645</v>
      </c>
      <c r="B9278" s="457" t="s">
        <v>16560</v>
      </c>
      <c r="C9278" s="231" t="s">
        <v>6637</v>
      </c>
      <c r="F9278" s="232">
        <v>32.840000000000003</v>
      </c>
    </row>
    <row r="9279" spans="1:6" ht="15" x14ac:dyDescent="0.2">
      <c r="A9279" s="231">
        <v>97663</v>
      </c>
      <c r="B9279" s="457" t="s">
        <v>16561</v>
      </c>
      <c r="C9279" s="231" t="s">
        <v>6635</v>
      </c>
      <c r="F9279" s="232">
        <v>17.559999999999999</v>
      </c>
    </row>
    <row r="9280" spans="1:6" ht="15" x14ac:dyDescent="0.2">
      <c r="A9280" s="231">
        <v>97665</v>
      </c>
      <c r="B9280" s="457" t="s">
        <v>16562</v>
      </c>
      <c r="C9280" s="231" t="s">
        <v>6635</v>
      </c>
      <c r="F9280" s="232">
        <v>2.57</v>
      </c>
    </row>
    <row r="9281" spans="1:6" ht="15" x14ac:dyDescent="0.2">
      <c r="A9281" s="231">
        <v>97666</v>
      </c>
      <c r="B9281" s="457" t="s">
        <v>16563</v>
      </c>
      <c r="C9281" s="231" t="s">
        <v>6635</v>
      </c>
      <c r="F9281" s="232">
        <v>12.8</v>
      </c>
    </row>
    <row r="9282" spans="1:6" ht="15" x14ac:dyDescent="0.2">
      <c r="A9282" s="231">
        <v>97635</v>
      </c>
      <c r="B9282" s="457" t="s">
        <v>16564</v>
      </c>
      <c r="C9282" s="231" t="s">
        <v>6637</v>
      </c>
      <c r="F9282" s="232">
        <v>22.4</v>
      </c>
    </row>
    <row r="9283" spans="1:6" ht="15" x14ac:dyDescent="0.2">
      <c r="A9283" s="231">
        <v>97643</v>
      </c>
      <c r="B9283" s="457" t="s">
        <v>16565</v>
      </c>
      <c r="C9283" s="231" t="s">
        <v>6637</v>
      </c>
      <c r="F9283" s="232">
        <v>33.619999999999997</v>
      </c>
    </row>
    <row r="9284" spans="1:6" ht="15" x14ac:dyDescent="0.2">
      <c r="A9284" s="231">
        <v>104799</v>
      </c>
      <c r="B9284" s="457" t="s">
        <v>16566</v>
      </c>
      <c r="C9284" s="231" t="s">
        <v>6637</v>
      </c>
      <c r="F9284" s="232">
        <v>14.63</v>
      </c>
    </row>
    <row r="9285" spans="1:6" ht="15" x14ac:dyDescent="0.2">
      <c r="A9285" s="231">
        <v>97639</v>
      </c>
      <c r="B9285" s="457" t="s">
        <v>16567</v>
      </c>
      <c r="C9285" s="231" t="s">
        <v>6637</v>
      </c>
      <c r="F9285" s="232">
        <v>27.46</v>
      </c>
    </row>
    <row r="9286" spans="1:6" ht="15" x14ac:dyDescent="0.2">
      <c r="A9286" s="231">
        <v>97644</v>
      </c>
      <c r="B9286" s="457" t="s">
        <v>16568</v>
      </c>
      <c r="C9286" s="231" t="s">
        <v>6637</v>
      </c>
      <c r="F9286" s="232">
        <v>12.72</v>
      </c>
    </row>
    <row r="9287" spans="1:6" ht="15" x14ac:dyDescent="0.2">
      <c r="A9287" s="231">
        <v>97648</v>
      </c>
      <c r="B9287" s="457" t="s">
        <v>16569</v>
      </c>
      <c r="C9287" s="231" t="s">
        <v>6637</v>
      </c>
      <c r="F9287" s="232">
        <v>2.73</v>
      </c>
    </row>
    <row r="9288" spans="1:6" ht="15" x14ac:dyDescent="0.2">
      <c r="A9288" s="231">
        <v>104798</v>
      </c>
      <c r="B9288" s="457" t="s">
        <v>16570</v>
      </c>
      <c r="C9288" s="231" t="s">
        <v>6635</v>
      </c>
      <c r="F9288" s="232">
        <v>18.64</v>
      </c>
    </row>
    <row r="9289" spans="1:6" ht="15" x14ac:dyDescent="0.2">
      <c r="A9289" s="231">
        <v>97637</v>
      </c>
      <c r="B9289" s="457" t="s">
        <v>16571</v>
      </c>
      <c r="C9289" s="231" t="s">
        <v>6637</v>
      </c>
      <c r="F9289" s="232">
        <v>3.89</v>
      </c>
    </row>
    <row r="9290" spans="1:6" ht="15" x14ac:dyDescent="0.2">
      <c r="A9290" s="231">
        <v>104802</v>
      </c>
      <c r="B9290" s="457" t="s">
        <v>16572</v>
      </c>
      <c r="C9290" s="231" t="s">
        <v>6637</v>
      </c>
      <c r="F9290" s="232">
        <v>12.39</v>
      </c>
    </row>
    <row r="9291" spans="1:6" ht="15" x14ac:dyDescent="0.2">
      <c r="A9291" s="231">
        <v>97647</v>
      </c>
      <c r="B9291" s="457" t="s">
        <v>16573</v>
      </c>
      <c r="C9291" s="231" t="s">
        <v>6637</v>
      </c>
      <c r="F9291" s="232">
        <v>4.74</v>
      </c>
    </row>
    <row r="9292" spans="1:6" ht="15" x14ac:dyDescent="0.2">
      <c r="A9292" s="231">
        <v>97649</v>
      </c>
      <c r="B9292" s="457" t="s">
        <v>16574</v>
      </c>
      <c r="C9292" s="231" t="s">
        <v>6637</v>
      </c>
      <c r="F9292" s="232">
        <v>5.79</v>
      </c>
    </row>
    <row r="9293" spans="1:6" ht="15" x14ac:dyDescent="0.2">
      <c r="A9293" s="231">
        <v>97652</v>
      </c>
      <c r="B9293" s="457" t="s">
        <v>16575</v>
      </c>
      <c r="C9293" s="231" t="s">
        <v>6635</v>
      </c>
      <c r="F9293" s="232">
        <v>252.48</v>
      </c>
    </row>
    <row r="9294" spans="1:6" ht="15" x14ac:dyDescent="0.2">
      <c r="A9294" s="231">
        <v>97654</v>
      </c>
      <c r="B9294" s="457" t="s">
        <v>16576</v>
      </c>
      <c r="C9294" s="231" t="s">
        <v>6635</v>
      </c>
      <c r="F9294" s="232">
        <v>200.03</v>
      </c>
    </row>
    <row r="9295" spans="1:6" ht="15" x14ac:dyDescent="0.2">
      <c r="A9295" s="231">
        <v>97651</v>
      </c>
      <c r="B9295" s="457" t="s">
        <v>16577</v>
      </c>
      <c r="C9295" s="231" t="s">
        <v>6635</v>
      </c>
      <c r="F9295" s="232">
        <v>111.37</v>
      </c>
    </row>
    <row r="9296" spans="1:6" ht="15" x14ac:dyDescent="0.2">
      <c r="A9296" s="231">
        <v>97653</v>
      </c>
      <c r="B9296" s="457" t="s">
        <v>16578</v>
      </c>
      <c r="C9296" s="231" t="s">
        <v>6635</v>
      </c>
      <c r="F9296" s="232">
        <v>153.84</v>
      </c>
    </row>
    <row r="9297" spans="1:6" ht="15" x14ac:dyDescent="0.2">
      <c r="A9297" s="231">
        <v>97657</v>
      </c>
      <c r="B9297" s="457" t="s">
        <v>16579</v>
      </c>
      <c r="C9297" s="231" t="s">
        <v>6635</v>
      </c>
      <c r="F9297" s="232">
        <v>815.81</v>
      </c>
    </row>
    <row r="9298" spans="1:6" ht="15" x14ac:dyDescent="0.2">
      <c r="A9298" s="231">
        <v>97659</v>
      </c>
      <c r="B9298" s="457" t="s">
        <v>16580</v>
      </c>
      <c r="C9298" s="231" t="s">
        <v>6635</v>
      </c>
      <c r="F9298" s="232">
        <v>356.75</v>
      </c>
    </row>
    <row r="9299" spans="1:6" ht="15" x14ac:dyDescent="0.2">
      <c r="A9299" s="231">
        <v>97656</v>
      </c>
      <c r="B9299" s="457" t="s">
        <v>16581</v>
      </c>
      <c r="C9299" s="231" t="s">
        <v>6635</v>
      </c>
      <c r="F9299" s="232">
        <v>411.59</v>
      </c>
    </row>
    <row r="9300" spans="1:6" ht="15" x14ac:dyDescent="0.2">
      <c r="A9300" s="231">
        <v>97658</v>
      </c>
      <c r="B9300" s="457" t="s">
        <v>16582</v>
      </c>
      <c r="C9300" s="231" t="s">
        <v>6635</v>
      </c>
      <c r="F9300" s="232">
        <v>249.86</v>
      </c>
    </row>
    <row r="9301" spans="1:6" ht="15" x14ac:dyDescent="0.2">
      <c r="A9301" s="231">
        <v>97650</v>
      </c>
      <c r="B9301" s="457" t="s">
        <v>16583</v>
      </c>
      <c r="C9301" s="231" t="s">
        <v>6637</v>
      </c>
      <c r="F9301" s="232">
        <v>10.220000000000001</v>
      </c>
    </row>
    <row r="9302" spans="1:6" ht="15" x14ac:dyDescent="0.2">
      <c r="A9302" s="231">
        <v>97642</v>
      </c>
      <c r="B9302" s="457" t="s">
        <v>16584</v>
      </c>
      <c r="C9302" s="231" t="s">
        <v>6637</v>
      </c>
      <c r="F9302" s="232">
        <v>3.79</v>
      </c>
    </row>
    <row r="9303" spans="1:6" ht="15" x14ac:dyDescent="0.2">
      <c r="A9303" s="231">
        <v>97655</v>
      </c>
      <c r="B9303" s="457" t="s">
        <v>16585</v>
      </c>
      <c r="C9303" s="231" t="s">
        <v>6637</v>
      </c>
      <c r="F9303" s="232">
        <v>44.59</v>
      </c>
    </row>
    <row r="9304" spans="1:6" ht="15" x14ac:dyDescent="0.2">
      <c r="A9304" s="231">
        <v>97662</v>
      </c>
      <c r="B9304" s="457" t="s">
        <v>16586</v>
      </c>
      <c r="C9304" s="231" t="s">
        <v>6640</v>
      </c>
      <c r="F9304" s="232">
        <v>0.7</v>
      </c>
    </row>
    <row r="9305" spans="1:6" ht="15" x14ac:dyDescent="0.2">
      <c r="A9305" s="231">
        <v>97646</v>
      </c>
      <c r="B9305" s="457" t="s">
        <v>16587</v>
      </c>
      <c r="C9305" s="231" t="s">
        <v>6637</v>
      </c>
      <c r="F9305" s="232">
        <v>0</v>
      </c>
    </row>
    <row r="9306" spans="1:6" ht="15" x14ac:dyDescent="0.2">
      <c r="A9306" s="231">
        <v>92712</v>
      </c>
      <c r="B9306" s="457" t="s">
        <v>16588</v>
      </c>
      <c r="C9306" s="231" t="s">
        <v>6642</v>
      </c>
      <c r="F9306" s="232">
        <v>0.24</v>
      </c>
    </row>
    <row r="9307" spans="1:6" ht="15" x14ac:dyDescent="0.2">
      <c r="A9307" s="231">
        <v>92713</v>
      </c>
      <c r="B9307" s="457" t="s">
        <v>16589</v>
      </c>
      <c r="C9307" s="231" t="s">
        <v>6642</v>
      </c>
      <c r="F9307" s="232">
        <v>0.05</v>
      </c>
    </row>
    <row r="9308" spans="1:6" ht="15" x14ac:dyDescent="0.2">
      <c r="A9308" s="231">
        <v>92714</v>
      </c>
      <c r="B9308" s="457" t="s">
        <v>16590</v>
      </c>
      <c r="C9308" s="231" t="s">
        <v>6642</v>
      </c>
      <c r="F9308" s="232">
        <v>0.3</v>
      </c>
    </row>
    <row r="9309" spans="1:6" ht="15" x14ac:dyDescent="0.2">
      <c r="A9309" s="231">
        <v>92715</v>
      </c>
      <c r="B9309" s="457" t="s">
        <v>16591</v>
      </c>
      <c r="C9309" s="231" t="s">
        <v>6642</v>
      </c>
      <c r="F9309" s="232">
        <v>114.72</v>
      </c>
    </row>
    <row r="9310" spans="1:6" ht="15" x14ac:dyDescent="0.2">
      <c r="A9310" s="231">
        <v>103663</v>
      </c>
      <c r="B9310" s="457" t="s">
        <v>16592</v>
      </c>
      <c r="C9310" s="231" t="s">
        <v>6642</v>
      </c>
      <c r="F9310" s="232">
        <v>0</v>
      </c>
    </row>
    <row r="9311" spans="1:6" ht="15" x14ac:dyDescent="0.2">
      <c r="A9311" s="231">
        <v>104390</v>
      </c>
      <c r="B9311" s="457" t="s">
        <v>16593</v>
      </c>
      <c r="C9311" s="231" t="s">
        <v>6642</v>
      </c>
      <c r="F9311" s="232">
        <v>0</v>
      </c>
    </row>
    <row r="9312" spans="1:6" ht="15" x14ac:dyDescent="0.2">
      <c r="A9312" s="231">
        <v>103664</v>
      </c>
      <c r="B9312" s="457" t="s">
        <v>16594</v>
      </c>
      <c r="C9312" s="231" t="s">
        <v>6642</v>
      </c>
      <c r="F9312" s="232">
        <v>0</v>
      </c>
    </row>
    <row r="9313" spans="1:6" ht="15" x14ac:dyDescent="0.2">
      <c r="A9313" s="231">
        <v>104451</v>
      </c>
      <c r="B9313" s="457" t="s">
        <v>16595</v>
      </c>
      <c r="C9313" s="231" t="s">
        <v>6642</v>
      </c>
      <c r="F9313" s="232">
        <v>0</v>
      </c>
    </row>
    <row r="9314" spans="1:6" ht="15" x14ac:dyDescent="0.2">
      <c r="A9314" s="231">
        <v>103666</v>
      </c>
      <c r="B9314" s="457" t="s">
        <v>16596</v>
      </c>
      <c r="C9314" s="231" t="s">
        <v>6642</v>
      </c>
      <c r="F9314" s="232">
        <v>156.94</v>
      </c>
    </row>
    <row r="9315" spans="1:6" ht="15" x14ac:dyDescent="0.2">
      <c r="A9315" s="231">
        <v>89212</v>
      </c>
      <c r="B9315" s="457" t="s">
        <v>16597</v>
      </c>
      <c r="C9315" s="231" t="s">
        <v>6642</v>
      </c>
      <c r="F9315" s="232">
        <v>29.76</v>
      </c>
    </row>
    <row r="9316" spans="1:6" ht="15" x14ac:dyDescent="0.2">
      <c r="A9316" s="231">
        <v>89213</v>
      </c>
      <c r="B9316" s="457" t="s">
        <v>16598</v>
      </c>
      <c r="C9316" s="231" t="s">
        <v>6642</v>
      </c>
      <c r="F9316" s="232">
        <v>9.18</v>
      </c>
    </row>
    <row r="9317" spans="1:6" ht="15" x14ac:dyDescent="0.2">
      <c r="A9317" s="231">
        <v>89214</v>
      </c>
      <c r="B9317" s="457" t="s">
        <v>16599</v>
      </c>
      <c r="C9317" s="231" t="s">
        <v>6642</v>
      </c>
      <c r="F9317" s="232">
        <v>27.94</v>
      </c>
    </row>
    <row r="9318" spans="1:6" ht="15" x14ac:dyDescent="0.2">
      <c r="A9318" s="231">
        <v>89215</v>
      </c>
      <c r="B9318" s="457" t="s">
        <v>16600</v>
      </c>
      <c r="C9318" s="231" t="s">
        <v>6642</v>
      </c>
      <c r="F9318" s="232">
        <v>107.39</v>
      </c>
    </row>
    <row r="9319" spans="1:6" ht="15" x14ac:dyDescent="0.2">
      <c r="A9319" s="231">
        <v>87441</v>
      </c>
      <c r="B9319" s="457" t="s">
        <v>16601</v>
      </c>
      <c r="C9319" s="231" t="s">
        <v>6642</v>
      </c>
      <c r="F9319" s="232">
        <v>0.45</v>
      </c>
    </row>
    <row r="9320" spans="1:6" ht="15" x14ac:dyDescent="0.2">
      <c r="A9320" s="231">
        <v>87442</v>
      </c>
      <c r="B9320" s="457" t="s">
        <v>16602</v>
      </c>
      <c r="C9320" s="231" t="s">
        <v>6642</v>
      </c>
      <c r="F9320" s="232">
        <v>0.1</v>
      </c>
    </row>
    <row r="9321" spans="1:6" ht="15" x14ac:dyDescent="0.2">
      <c r="A9321" s="231">
        <v>87443</v>
      </c>
      <c r="B9321" s="457" t="s">
        <v>16603</v>
      </c>
      <c r="C9321" s="231" t="s">
        <v>6642</v>
      </c>
      <c r="F9321" s="232">
        <v>0.56000000000000005</v>
      </c>
    </row>
    <row r="9322" spans="1:6" ht="15" x14ac:dyDescent="0.2">
      <c r="A9322" s="231">
        <v>87444</v>
      </c>
      <c r="B9322" s="457" t="s">
        <v>16604</v>
      </c>
      <c r="C9322" s="231" t="s">
        <v>6642</v>
      </c>
      <c r="F9322" s="232">
        <v>4.84</v>
      </c>
    </row>
    <row r="9323" spans="1:6" ht="15" x14ac:dyDescent="0.2">
      <c r="A9323" s="231">
        <v>93229</v>
      </c>
      <c r="B9323" s="457" t="s">
        <v>16605</v>
      </c>
      <c r="C9323" s="231" t="s">
        <v>6642</v>
      </c>
      <c r="F9323" s="232">
        <v>0.41</v>
      </c>
    </row>
    <row r="9324" spans="1:6" ht="15" x14ac:dyDescent="0.2">
      <c r="A9324" s="231">
        <v>93230</v>
      </c>
      <c r="B9324" s="457" t="s">
        <v>16606</v>
      </c>
      <c r="C9324" s="231" t="s">
        <v>6642</v>
      </c>
      <c r="F9324" s="232">
        <v>0.09</v>
      </c>
    </row>
    <row r="9325" spans="1:6" ht="15" x14ac:dyDescent="0.2">
      <c r="A9325" s="231">
        <v>93231</v>
      </c>
      <c r="B9325" s="457" t="s">
        <v>16607</v>
      </c>
      <c r="C9325" s="231" t="s">
        <v>6642</v>
      </c>
      <c r="F9325" s="232">
        <v>0.52</v>
      </c>
    </row>
    <row r="9326" spans="1:6" ht="15" x14ac:dyDescent="0.2">
      <c r="A9326" s="231">
        <v>93232</v>
      </c>
      <c r="B9326" s="457" t="s">
        <v>16608</v>
      </c>
      <c r="C9326" s="231" t="s">
        <v>6642</v>
      </c>
      <c r="F9326" s="232">
        <v>4.9800000000000004</v>
      </c>
    </row>
    <row r="9327" spans="1:6" ht="15" x14ac:dyDescent="0.2">
      <c r="A9327" s="231">
        <v>102948</v>
      </c>
      <c r="B9327" s="457" t="s">
        <v>16609</v>
      </c>
      <c r="C9327" s="231" t="s">
        <v>6642</v>
      </c>
      <c r="F9327" s="232">
        <v>0</v>
      </c>
    </row>
    <row r="9328" spans="1:6" ht="15" x14ac:dyDescent="0.2">
      <c r="A9328" s="231">
        <v>102949</v>
      </c>
      <c r="B9328" s="457" t="s">
        <v>16610</v>
      </c>
      <c r="C9328" s="231" t="s">
        <v>6642</v>
      </c>
      <c r="F9328" s="232">
        <v>0</v>
      </c>
    </row>
    <row r="9329" spans="1:6" ht="15" x14ac:dyDescent="0.2">
      <c r="A9329" s="231">
        <v>102950</v>
      </c>
      <c r="B9329" s="457" t="s">
        <v>16611</v>
      </c>
      <c r="C9329" s="231" t="s">
        <v>6642</v>
      </c>
      <c r="F9329" s="232">
        <v>0</v>
      </c>
    </row>
    <row r="9330" spans="1:6" ht="15" x14ac:dyDescent="0.2">
      <c r="A9330" s="231">
        <v>102951</v>
      </c>
      <c r="B9330" s="457" t="s">
        <v>16612</v>
      </c>
      <c r="C9330" s="231" t="s">
        <v>6642</v>
      </c>
      <c r="F9330" s="232">
        <v>0.55000000000000004</v>
      </c>
    </row>
    <row r="9331" spans="1:6" ht="15" x14ac:dyDescent="0.2">
      <c r="A9331" s="231">
        <v>88826</v>
      </c>
      <c r="B9331" s="457" t="s">
        <v>16613</v>
      </c>
      <c r="C9331" s="231" t="s">
        <v>6642</v>
      </c>
      <c r="F9331" s="232">
        <v>0.33</v>
      </c>
    </row>
    <row r="9332" spans="1:6" ht="15" x14ac:dyDescent="0.2">
      <c r="A9332" s="231">
        <v>88827</v>
      </c>
      <c r="B9332" s="457" t="s">
        <v>16614</v>
      </c>
      <c r="C9332" s="231" t="s">
        <v>6642</v>
      </c>
      <c r="F9332" s="232">
        <v>7.0000000000000007E-2</v>
      </c>
    </row>
    <row r="9333" spans="1:6" ht="15" x14ac:dyDescent="0.2">
      <c r="A9333" s="231">
        <v>88828</v>
      </c>
      <c r="B9333" s="457" t="s">
        <v>16615</v>
      </c>
      <c r="C9333" s="231" t="s">
        <v>6642</v>
      </c>
      <c r="F9333" s="232">
        <v>0.36</v>
      </c>
    </row>
    <row r="9334" spans="1:6" ht="15" x14ac:dyDescent="0.2">
      <c r="A9334" s="231">
        <v>88829</v>
      </c>
      <c r="B9334" s="457" t="s">
        <v>16616</v>
      </c>
      <c r="C9334" s="231" t="s">
        <v>6642</v>
      </c>
      <c r="F9334" s="232">
        <v>1.1000000000000001</v>
      </c>
    </row>
    <row r="9335" spans="1:6" ht="15" x14ac:dyDescent="0.2">
      <c r="A9335" s="231">
        <v>89221</v>
      </c>
      <c r="B9335" s="457" t="s">
        <v>16617</v>
      </c>
      <c r="C9335" s="231" t="s">
        <v>6642</v>
      </c>
      <c r="F9335" s="232">
        <v>1.35</v>
      </c>
    </row>
    <row r="9336" spans="1:6" ht="15" x14ac:dyDescent="0.2">
      <c r="A9336" s="231">
        <v>89222</v>
      </c>
      <c r="B9336" s="457" t="s">
        <v>16618</v>
      </c>
      <c r="C9336" s="231" t="s">
        <v>6642</v>
      </c>
      <c r="F9336" s="232">
        <v>0.31</v>
      </c>
    </row>
    <row r="9337" spans="1:6" ht="15" x14ac:dyDescent="0.2">
      <c r="A9337" s="231">
        <v>89223</v>
      </c>
      <c r="B9337" s="457" t="s">
        <v>16619</v>
      </c>
      <c r="C9337" s="231" t="s">
        <v>6642</v>
      </c>
      <c r="F9337" s="232">
        <v>1.48</v>
      </c>
    </row>
    <row r="9338" spans="1:6" ht="15" x14ac:dyDescent="0.2">
      <c r="A9338" s="231">
        <v>89224</v>
      </c>
      <c r="B9338" s="457" t="s">
        <v>16620</v>
      </c>
      <c r="C9338" s="231" t="s">
        <v>6642</v>
      </c>
      <c r="F9338" s="232">
        <v>2.2000000000000002</v>
      </c>
    </row>
    <row r="9339" spans="1:6" ht="15" x14ac:dyDescent="0.2">
      <c r="A9339" s="231">
        <v>89274</v>
      </c>
      <c r="B9339" s="457" t="s">
        <v>16621</v>
      </c>
      <c r="C9339" s="231" t="s">
        <v>6642</v>
      </c>
      <c r="F9339" s="232">
        <v>1.65</v>
      </c>
    </row>
    <row r="9340" spans="1:6" ht="15" x14ac:dyDescent="0.2">
      <c r="A9340" s="231">
        <v>89275</v>
      </c>
      <c r="B9340" s="457" t="s">
        <v>16622</v>
      </c>
      <c r="C9340" s="231" t="s">
        <v>6642</v>
      </c>
      <c r="F9340" s="232">
        <v>0.38</v>
      </c>
    </row>
    <row r="9341" spans="1:6" ht="15" x14ac:dyDescent="0.2">
      <c r="A9341" s="231">
        <v>89276</v>
      </c>
      <c r="B9341" s="457" t="s">
        <v>16623</v>
      </c>
      <c r="C9341" s="231" t="s">
        <v>6642</v>
      </c>
      <c r="F9341" s="232">
        <v>2.06</v>
      </c>
    </row>
    <row r="9342" spans="1:6" ht="15" x14ac:dyDescent="0.2">
      <c r="A9342" s="231">
        <v>89277</v>
      </c>
      <c r="B9342" s="457" t="s">
        <v>16624</v>
      </c>
      <c r="C9342" s="231" t="s">
        <v>6642</v>
      </c>
      <c r="F9342" s="232">
        <v>9.68</v>
      </c>
    </row>
    <row r="9343" spans="1:6" ht="15" x14ac:dyDescent="0.2">
      <c r="A9343" s="231">
        <v>90646</v>
      </c>
      <c r="B9343" s="457" t="s">
        <v>16625</v>
      </c>
      <c r="C9343" s="231" t="s">
        <v>6642</v>
      </c>
      <c r="F9343" s="232">
        <v>0.67</v>
      </c>
    </row>
    <row r="9344" spans="1:6" ht="15" x14ac:dyDescent="0.2">
      <c r="A9344" s="231">
        <v>90647</v>
      </c>
      <c r="B9344" s="457" t="s">
        <v>16626</v>
      </c>
      <c r="C9344" s="231" t="s">
        <v>6642</v>
      </c>
      <c r="F9344" s="232">
        <v>0.15</v>
      </c>
    </row>
    <row r="9345" spans="1:6" ht="15" x14ac:dyDescent="0.2">
      <c r="A9345" s="231">
        <v>90648</v>
      </c>
      <c r="B9345" s="457" t="s">
        <v>16627</v>
      </c>
      <c r="C9345" s="231" t="s">
        <v>6642</v>
      </c>
      <c r="F9345" s="232">
        <v>0.73</v>
      </c>
    </row>
    <row r="9346" spans="1:6" ht="15" x14ac:dyDescent="0.2">
      <c r="A9346" s="231">
        <v>90649</v>
      </c>
      <c r="B9346" s="457" t="s">
        <v>16628</v>
      </c>
      <c r="C9346" s="231" t="s">
        <v>6642</v>
      </c>
      <c r="F9346" s="232">
        <v>8.5500000000000007</v>
      </c>
    </row>
    <row r="9347" spans="1:6" ht="15" x14ac:dyDescent="0.2">
      <c r="A9347" s="231">
        <v>106096</v>
      </c>
      <c r="B9347" s="457" t="s">
        <v>16629</v>
      </c>
      <c r="C9347" s="231" t="s">
        <v>6642</v>
      </c>
      <c r="F9347" s="232">
        <v>0</v>
      </c>
    </row>
    <row r="9348" spans="1:6" ht="15" x14ac:dyDescent="0.2">
      <c r="A9348" s="231">
        <v>106097</v>
      </c>
      <c r="B9348" s="457" t="s">
        <v>16630</v>
      </c>
      <c r="C9348" s="231" t="s">
        <v>6642</v>
      </c>
      <c r="F9348" s="232">
        <v>0</v>
      </c>
    </row>
    <row r="9349" spans="1:6" ht="15" x14ac:dyDescent="0.2">
      <c r="A9349" s="231">
        <v>106098</v>
      </c>
      <c r="B9349" s="457" t="s">
        <v>16631</v>
      </c>
      <c r="C9349" s="231" t="s">
        <v>6642</v>
      </c>
      <c r="F9349" s="232">
        <v>0</v>
      </c>
    </row>
    <row r="9350" spans="1:6" ht="15" x14ac:dyDescent="0.2">
      <c r="A9350" s="231">
        <v>106099</v>
      </c>
      <c r="B9350" s="457" t="s">
        <v>16632</v>
      </c>
      <c r="C9350" s="231" t="s">
        <v>6642</v>
      </c>
      <c r="F9350" s="232">
        <v>0.92</v>
      </c>
    </row>
    <row r="9351" spans="1:6" ht="15" x14ac:dyDescent="0.2">
      <c r="A9351" s="231">
        <v>90652</v>
      </c>
      <c r="B9351" s="457" t="s">
        <v>16633</v>
      </c>
      <c r="C9351" s="231" t="s">
        <v>6642</v>
      </c>
      <c r="F9351" s="232">
        <v>4.0599999999999996</v>
      </c>
    </row>
    <row r="9352" spans="1:6" ht="15" x14ac:dyDescent="0.2">
      <c r="A9352" s="231">
        <v>90653</v>
      </c>
      <c r="B9352" s="457" t="s">
        <v>16634</v>
      </c>
      <c r="C9352" s="231" t="s">
        <v>6642</v>
      </c>
      <c r="F9352" s="232">
        <v>0.94</v>
      </c>
    </row>
    <row r="9353" spans="1:6" ht="15" x14ac:dyDescent="0.2">
      <c r="A9353" s="231">
        <v>90654</v>
      </c>
      <c r="B9353" s="457" t="s">
        <v>16635</v>
      </c>
      <c r="C9353" s="231" t="s">
        <v>6642</v>
      </c>
      <c r="F9353" s="232">
        <v>4.4400000000000004</v>
      </c>
    </row>
    <row r="9354" spans="1:6" ht="15" x14ac:dyDescent="0.2">
      <c r="A9354" s="231">
        <v>90655</v>
      </c>
      <c r="B9354" s="457" t="s">
        <v>16636</v>
      </c>
      <c r="C9354" s="231" t="s">
        <v>6642</v>
      </c>
      <c r="F9354" s="232">
        <v>5.63</v>
      </c>
    </row>
    <row r="9355" spans="1:6" ht="15" x14ac:dyDescent="0.2">
      <c r="A9355" s="231">
        <v>90658</v>
      </c>
      <c r="B9355" s="457" t="s">
        <v>16637</v>
      </c>
      <c r="C9355" s="231" t="s">
        <v>6642</v>
      </c>
      <c r="F9355" s="232">
        <v>4.3499999999999996</v>
      </c>
    </row>
    <row r="9356" spans="1:6" ht="15" x14ac:dyDescent="0.2">
      <c r="A9356" s="231">
        <v>90659</v>
      </c>
      <c r="B9356" s="457" t="s">
        <v>16638</v>
      </c>
      <c r="C9356" s="231" t="s">
        <v>6642</v>
      </c>
      <c r="F9356" s="232">
        <v>1</v>
      </c>
    </row>
    <row r="9357" spans="1:6" ht="15" x14ac:dyDescent="0.2">
      <c r="A9357" s="231">
        <v>90660</v>
      </c>
      <c r="B9357" s="457" t="s">
        <v>16639</v>
      </c>
      <c r="C9357" s="231" t="s">
        <v>6642</v>
      </c>
      <c r="F9357" s="232">
        <v>4.76</v>
      </c>
    </row>
    <row r="9358" spans="1:6" ht="15" x14ac:dyDescent="0.2">
      <c r="A9358" s="231">
        <v>90661</v>
      </c>
      <c r="B9358" s="457" t="s">
        <v>16640</v>
      </c>
      <c r="C9358" s="231" t="s">
        <v>6642</v>
      </c>
      <c r="F9358" s="232">
        <v>5.63</v>
      </c>
    </row>
    <row r="9359" spans="1:6" ht="15" x14ac:dyDescent="0.2">
      <c r="A9359" s="231">
        <v>89019</v>
      </c>
      <c r="B9359" s="457" t="s">
        <v>16641</v>
      </c>
      <c r="C9359" s="231" t="s">
        <v>6642</v>
      </c>
      <c r="F9359" s="232">
        <v>0.41</v>
      </c>
    </row>
    <row r="9360" spans="1:6" ht="15" x14ac:dyDescent="0.2">
      <c r="A9360" s="231">
        <v>89020</v>
      </c>
      <c r="B9360" s="457" t="s">
        <v>16642</v>
      </c>
      <c r="C9360" s="231" t="s">
        <v>6642</v>
      </c>
      <c r="F9360" s="232">
        <v>0.09</v>
      </c>
    </row>
    <row r="9361" spans="1:6" ht="15" x14ac:dyDescent="0.2">
      <c r="A9361" s="231">
        <v>5800</v>
      </c>
      <c r="B9361" s="457" t="s">
        <v>16643</v>
      </c>
      <c r="C9361" s="231" t="s">
        <v>6642</v>
      </c>
      <c r="F9361" s="232">
        <v>0.45</v>
      </c>
    </row>
    <row r="9362" spans="1:6" ht="15" x14ac:dyDescent="0.2">
      <c r="A9362" s="231">
        <v>53866</v>
      </c>
      <c r="B9362" s="457" t="s">
        <v>16644</v>
      </c>
      <c r="C9362" s="231" t="s">
        <v>6642</v>
      </c>
      <c r="F9362" s="232">
        <v>1.69</v>
      </c>
    </row>
    <row r="9363" spans="1:6" ht="15" x14ac:dyDescent="0.2">
      <c r="A9363" s="231">
        <v>90639</v>
      </c>
      <c r="B9363" s="457" t="s">
        <v>16645</v>
      </c>
      <c r="C9363" s="231" t="s">
        <v>6642</v>
      </c>
      <c r="F9363" s="232">
        <v>6.24</v>
      </c>
    </row>
    <row r="9364" spans="1:6" ht="15" x14ac:dyDescent="0.2">
      <c r="A9364" s="231">
        <v>90640</v>
      </c>
      <c r="B9364" s="457" t="s">
        <v>16646</v>
      </c>
      <c r="C9364" s="231" t="s">
        <v>6642</v>
      </c>
      <c r="F9364" s="232">
        <v>1.44</v>
      </c>
    </row>
    <row r="9365" spans="1:6" ht="15" x14ac:dyDescent="0.2">
      <c r="A9365" s="231">
        <v>90641</v>
      </c>
      <c r="B9365" s="457" t="s">
        <v>16647</v>
      </c>
      <c r="C9365" s="231" t="s">
        <v>6642</v>
      </c>
      <c r="F9365" s="232">
        <v>6.83</v>
      </c>
    </row>
    <row r="9366" spans="1:6" ht="15" x14ac:dyDescent="0.2">
      <c r="A9366" s="231">
        <v>90642</v>
      </c>
      <c r="B9366" s="457" t="s">
        <v>16648</v>
      </c>
      <c r="C9366" s="231" t="s">
        <v>6642</v>
      </c>
      <c r="F9366" s="232">
        <v>14.53</v>
      </c>
    </row>
    <row r="9367" spans="1:6" ht="15" x14ac:dyDescent="0.2">
      <c r="A9367" s="231">
        <v>102806</v>
      </c>
      <c r="B9367" s="457" t="s">
        <v>16649</v>
      </c>
      <c r="C9367" s="231" t="s">
        <v>6642</v>
      </c>
      <c r="F9367" s="232">
        <v>0</v>
      </c>
    </row>
    <row r="9368" spans="1:6" ht="15" x14ac:dyDescent="0.2">
      <c r="A9368" s="231">
        <v>102807</v>
      </c>
      <c r="B9368" s="457" t="s">
        <v>16650</v>
      </c>
      <c r="C9368" s="231" t="s">
        <v>6642</v>
      </c>
      <c r="F9368" s="232">
        <v>0</v>
      </c>
    </row>
    <row r="9369" spans="1:6" ht="15" x14ac:dyDescent="0.2">
      <c r="A9369" s="231">
        <v>102808</v>
      </c>
      <c r="B9369" s="457" t="s">
        <v>16651</v>
      </c>
      <c r="C9369" s="231" t="s">
        <v>6642</v>
      </c>
      <c r="F9369" s="232">
        <v>0</v>
      </c>
    </row>
    <row r="9370" spans="1:6" ht="15" x14ac:dyDescent="0.2">
      <c r="A9370" s="231">
        <v>102809</v>
      </c>
      <c r="B9370" s="457" t="s">
        <v>16652</v>
      </c>
      <c r="C9370" s="231" t="s">
        <v>6642</v>
      </c>
      <c r="F9370" s="232">
        <v>19.100000000000001</v>
      </c>
    </row>
    <row r="9371" spans="1:6" ht="15" x14ac:dyDescent="0.2">
      <c r="A9371" s="231">
        <v>92140</v>
      </c>
      <c r="B9371" s="457" t="s">
        <v>16653</v>
      </c>
      <c r="C9371" s="231" t="s">
        <v>6642</v>
      </c>
      <c r="F9371" s="232">
        <v>4.92</v>
      </c>
    </row>
    <row r="9372" spans="1:6" ht="15" x14ac:dyDescent="0.2">
      <c r="A9372" s="231">
        <v>92142</v>
      </c>
      <c r="B9372" s="457" t="s">
        <v>16654</v>
      </c>
      <c r="C9372" s="231" t="s">
        <v>6642</v>
      </c>
      <c r="F9372" s="232">
        <v>0.61</v>
      </c>
    </row>
    <row r="9373" spans="1:6" ht="15" x14ac:dyDescent="0.2">
      <c r="A9373" s="231">
        <v>92141</v>
      </c>
      <c r="B9373" s="457" t="s">
        <v>16655</v>
      </c>
      <c r="C9373" s="231" t="s">
        <v>6642</v>
      </c>
      <c r="F9373" s="232">
        <v>1.51</v>
      </c>
    </row>
    <row r="9374" spans="1:6" ht="15" x14ac:dyDescent="0.2">
      <c r="A9374" s="231">
        <v>92143</v>
      </c>
      <c r="B9374" s="457" t="s">
        <v>16656</v>
      </c>
      <c r="C9374" s="231" t="s">
        <v>6642</v>
      </c>
      <c r="F9374" s="232">
        <v>6.15</v>
      </c>
    </row>
    <row r="9375" spans="1:6" ht="15" x14ac:dyDescent="0.2">
      <c r="A9375" s="231">
        <v>92144</v>
      </c>
      <c r="B9375" s="457" t="s">
        <v>16657</v>
      </c>
      <c r="C9375" s="231" t="s">
        <v>6642</v>
      </c>
      <c r="F9375" s="232">
        <v>43.28</v>
      </c>
    </row>
    <row r="9376" spans="1:6" ht="15" x14ac:dyDescent="0.2">
      <c r="A9376" s="231">
        <v>92133</v>
      </c>
      <c r="B9376" s="457" t="s">
        <v>16658</v>
      </c>
      <c r="C9376" s="231" t="s">
        <v>6642</v>
      </c>
      <c r="F9376" s="232">
        <v>13.44</v>
      </c>
    </row>
    <row r="9377" spans="1:6" ht="15" x14ac:dyDescent="0.2">
      <c r="A9377" s="231">
        <v>92135</v>
      </c>
      <c r="B9377" s="457" t="s">
        <v>16659</v>
      </c>
      <c r="C9377" s="231" t="s">
        <v>6642</v>
      </c>
      <c r="F9377" s="232">
        <v>1.68</v>
      </c>
    </row>
    <row r="9378" spans="1:6" ht="15" x14ac:dyDescent="0.2">
      <c r="A9378" s="231">
        <v>92134</v>
      </c>
      <c r="B9378" s="457" t="s">
        <v>16660</v>
      </c>
      <c r="C9378" s="231" t="s">
        <v>6642</v>
      </c>
      <c r="F9378" s="232">
        <v>4.1399999999999997</v>
      </c>
    </row>
    <row r="9379" spans="1:6" ht="15" x14ac:dyDescent="0.2">
      <c r="A9379" s="231">
        <v>92136</v>
      </c>
      <c r="B9379" s="457" t="s">
        <v>16661</v>
      </c>
      <c r="C9379" s="231" t="s">
        <v>6642</v>
      </c>
      <c r="F9379" s="232">
        <v>16.809999999999999</v>
      </c>
    </row>
    <row r="9380" spans="1:6" ht="15" x14ac:dyDescent="0.2">
      <c r="A9380" s="231">
        <v>92137</v>
      </c>
      <c r="B9380" s="457" t="s">
        <v>16662</v>
      </c>
      <c r="C9380" s="231" t="s">
        <v>6642</v>
      </c>
      <c r="F9380" s="232">
        <v>40.75</v>
      </c>
    </row>
    <row r="9381" spans="1:6" ht="15" x14ac:dyDescent="0.2">
      <c r="A9381" s="231">
        <v>91380</v>
      </c>
      <c r="B9381" s="457" t="s">
        <v>16663</v>
      </c>
      <c r="C9381" s="231" t="s">
        <v>6642</v>
      </c>
      <c r="F9381" s="232">
        <v>30.39</v>
      </c>
    </row>
    <row r="9382" spans="1:6" ht="15" x14ac:dyDescent="0.2">
      <c r="A9382" s="231">
        <v>91382</v>
      </c>
      <c r="B9382" s="457" t="s">
        <v>16664</v>
      </c>
      <c r="C9382" s="231" t="s">
        <v>6642</v>
      </c>
      <c r="F9382" s="232">
        <v>4.71</v>
      </c>
    </row>
    <row r="9383" spans="1:6" ht="15" x14ac:dyDescent="0.2">
      <c r="A9383" s="231">
        <v>91381</v>
      </c>
      <c r="B9383" s="457" t="s">
        <v>16665</v>
      </c>
      <c r="C9383" s="231" t="s">
        <v>6642</v>
      </c>
      <c r="F9383" s="232">
        <v>11.69</v>
      </c>
    </row>
    <row r="9384" spans="1:6" ht="15" x14ac:dyDescent="0.2">
      <c r="A9384" s="231">
        <v>91383</v>
      </c>
      <c r="B9384" s="457" t="s">
        <v>16666</v>
      </c>
      <c r="C9384" s="231" t="s">
        <v>6642</v>
      </c>
      <c r="F9384" s="232">
        <v>54.76</v>
      </c>
    </row>
    <row r="9385" spans="1:6" ht="15" x14ac:dyDescent="0.2">
      <c r="A9385" s="231">
        <v>91384</v>
      </c>
      <c r="B9385" s="457" t="s">
        <v>16667</v>
      </c>
      <c r="C9385" s="231" t="s">
        <v>6642</v>
      </c>
      <c r="F9385" s="232">
        <v>164</v>
      </c>
    </row>
    <row r="9386" spans="1:6" ht="15" x14ac:dyDescent="0.2">
      <c r="A9386" s="231">
        <v>96030</v>
      </c>
      <c r="B9386" s="457" t="s">
        <v>16668</v>
      </c>
      <c r="C9386" s="231" t="s">
        <v>6642</v>
      </c>
      <c r="F9386" s="232">
        <v>37.75</v>
      </c>
    </row>
    <row r="9387" spans="1:6" ht="15" x14ac:dyDescent="0.2">
      <c r="A9387" s="231">
        <v>96032</v>
      </c>
      <c r="B9387" s="457" t="s">
        <v>16669</v>
      </c>
      <c r="C9387" s="231" t="s">
        <v>6642</v>
      </c>
      <c r="F9387" s="232">
        <v>5.29</v>
      </c>
    </row>
    <row r="9388" spans="1:6" ht="15" x14ac:dyDescent="0.2">
      <c r="A9388" s="231">
        <v>96031</v>
      </c>
      <c r="B9388" s="457" t="s">
        <v>16670</v>
      </c>
      <c r="C9388" s="231" t="s">
        <v>6642</v>
      </c>
      <c r="F9388" s="232">
        <v>13.2</v>
      </c>
    </row>
    <row r="9389" spans="1:6" ht="15" x14ac:dyDescent="0.2">
      <c r="A9389" s="231">
        <v>96033</v>
      </c>
      <c r="B9389" s="457" t="s">
        <v>16671</v>
      </c>
      <c r="C9389" s="231" t="s">
        <v>6642</v>
      </c>
      <c r="F9389" s="232">
        <v>60.89</v>
      </c>
    </row>
    <row r="9390" spans="1:6" ht="15" x14ac:dyDescent="0.2">
      <c r="A9390" s="231">
        <v>96034</v>
      </c>
      <c r="B9390" s="457" t="s">
        <v>16672</v>
      </c>
      <c r="C9390" s="231" t="s">
        <v>6642</v>
      </c>
      <c r="F9390" s="232">
        <v>164</v>
      </c>
    </row>
    <row r="9391" spans="1:6" ht="15" x14ac:dyDescent="0.2">
      <c r="A9391" s="231">
        <v>89870</v>
      </c>
      <c r="B9391" s="457" t="s">
        <v>16673</v>
      </c>
      <c r="C9391" s="231" t="s">
        <v>6642</v>
      </c>
      <c r="F9391" s="232">
        <v>39.75</v>
      </c>
    </row>
    <row r="9392" spans="1:6" ht="15" x14ac:dyDescent="0.2">
      <c r="A9392" s="231">
        <v>89872</v>
      </c>
      <c r="B9392" s="457" t="s">
        <v>16674</v>
      </c>
      <c r="C9392" s="231" t="s">
        <v>6642</v>
      </c>
      <c r="F9392" s="232">
        <v>5.63</v>
      </c>
    </row>
    <row r="9393" spans="1:6" ht="15" x14ac:dyDescent="0.2">
      <c r="A9393" s="231">
        <v>89871</v>
      </c>
      <c r="B9393" s="457" t="s">
        <v>16675</v>
      </c>
      <c r="C9393" s="231" t="s">
        <v>6642</v>
      </c>
      <c r="F9393" s="232">
        <v>13.95</v>
      </c>
    </row>
    <row r="9394" spans="1:6" ht="15" x14ac:dyDescent="0.2">
      <c r="A9394" s="231">
        <v>89873</v>
      </c>
      <c r="B9394" s="457" t="s">
        <v>16676</v>
      </c>
      <c r="C9394" s="231" t="s">
        <v>6642</v>
      </c>
      <c r="F9394" s="232">
        <v>67.94</v>
      </c>
    </row>
    <row r="9395" spans="1:6" ht="15" x14ac:dyDescent="0.2">
      <c r="A9395" s="231">
        <v>89874</v>
      </c>
      <c r="B9395" s="457" t="s">
        <v>16677</v>
      </c>
      <c r="C9395" s="231" t="s">
        <v>6642</v>
      </c>
      <c r="F9395" s="232">
        <v>203.93</v>
      </c>
    </row>
    <row r="9396" spans="1:6" ht="15" x14ac:dyDescent="0.2">
      <c r="A9396" s="231">
        <v>89878</v>
      </c>
      <c r="B9396" s="457" t="s">
        <v>16678</v>
      </c>
      <c r="C9396" s="231" t="s">
        <v>6642</v>
      </c>
      <c r="F9396" s="232">
        <v>42.57</v>
      </c>
    </row>
    <row r="9397" spans="1:6" ht="15" x14ac:dyDescent="0.2">
      <c r="A9397" s="231">
        <v>89880</v>
      </c>
      <c r="B9397" s="457" t="s">
        <v>16679</v>
      </c>
      <c r="C9397" s="231" t="s">
        <v>6642</v>
      </c>
      <c r="F9397" s="232">
        <v>5.93</v>
      </c>
    </row>
    <row r="9398" spans="1:6" ht="15" x14ac:dyDescent="0.2">
      <c r="A9398" s="231">
        <v>89879</v>
      </c>
      <c r="B9398" s="457" t="s">
        <v>16680</v>
      </c>
      <c r="C9398" s="231" t="s">
        <v>6642</v>
      </c>
      <c r="F9398" s="232">
        <v>14.69</v>
      </c>
    </row>
    <row r="9399" spans="1:6" ht="15" x14ac:dyDescent="0.2">
      <c r="A9399" s="231">
        <v>89881</v>
      </c>
      <c r="B9399" s="457" t="s">
        <v>16681</v>
      </c>
      <c r="C9399" s="231" t="s">
        <v>6642</v>
      </c>
      <c r="F9399" s="232">
        <v>72.05</v>
      </c>
    </row>
    <row r="9400" spans="1:6" ht="15" x14ac:dyDescent="0.2">
      <c r="A9400" s="231">
        <v>89882</v>
      </c>
      <c r="B9400" s="457" t="s">
        <v>16682</v>
      </c>
      <c r="C9400" s="231" t="s">
        <v>6642</v>
      </c>
      <c r="F9400" s="232">
        <v>235.28</v>
      </c>
    </row>
    <row r="9401" spans="1:6" ht="15" x14ac:dyDescent="0.2">
      <c r="A9401" s="231">
        <v>7058</v>
      </c>
      <c r="B9401" s="457" t="s">
        <v>16683</v>
      </c>
      <c r="C9401" s="231" t="s">
        <v>6642</v>
      </c>
      <c r="F9401" s="232">
        <v>23.9</v>
      </c>
    </row>
    <row r="9402" spans="1:6" ht="15" x14ac:dyDescent="0.2">
      <c r="A9402" s="231">
        <v>91402</v>
      </c>
      <c r="B9402" s="457" t="s">
        <v>16684</v>
      </c>
      <c r="C9402" s="231" t="s">
        <v>6642</v>
      </c>
      <c r="F9402" s="232">
        <v>3.72</v>
      </c>
    </row>
    <row r="9403" spans="1:6" ht="15" x14ac:dyDescent="0.2">
      <c r="A9403" s="231">
        <v>7059</v>
      </c>
      <c r="B9403" s="457" t="s">
        <v>16685</v>
      </c>
      <c r="C9403" s="231" t="s">
        <v>6642</v>
      </c>
      <c r="F9403" s="232">
        <v>9.23</v>
      </c>
    </row>
    <row r="9404" spans="1:6" ht="15" x14ac:dyDescent="0.2">
      <c r="A9404" s="231">
        <v>7060</v>
      </c>
      <c r="B9404" s="457" t="s">
        <v>16686</v>
      </c>
      <c r="C9404" s="231" t="s">
        <v>6642</v>
      </c>
      <c r="F9404" s="232">
        <v>43.14</v>
      </c>
    </row>
    <row r="9405" spans="1:6" ht="15" x14ac:dyDescent="0.2">
      <c r="A9405" s="231">
        <v>7061</v>
      </c>
      <c r="B9405" s="457" t="s">
        <v>16687</v>
      </c>
      <c r="C9405" s="231" t="s">
        <v>6642</v>
      </c>
      <c r="F9405" s="232">
        <v>94.25</v>
      </c>
    </row>
    <row r="9406" spans="1:6" ht="15" x14ac:dyDescent="0.2">
      <c r="A9406" s="231">
        <v>91367</v>
      </c>
      <c r="B9406" s="457" t="s">
        <v>16688</v>
      </c>
      <c r="C9406" s="231" t="s">
        <v>6642</v>
      </c>
      <c r="F9406" s="232">
        <v>23.09</v>
      </c>
    </row>
    <row r="9407" spans="1:6" ht="15" x14ac:dyDescent="0.2">
      <c r="A9407" s="231">
        <v>91369</v>
      </c>
      <c r="B9407" s="457" t="s">
        <v>16689</v>
      </c>
      <c r="C9407" s="231" t="s">
        <v>6642</v>
      </c>
      <c r="F9407" s="232">
        <v>3.58</v>
      </c>
    </row>
    <row r="9408" spans="1:6" ht="15" x14ac:dyDescent="0.2">
      <c r="A9408" s="231">
        <v>91368</v>
      </c>
      <c r="B9408" s="457" t="s">
        <v>16690</v>
      </c>
      <c r="C9408" s="231" t="s">
        <v>6642</v>
      </c>
      <c r="F9408" s="232">
        <v>8.9</v>
      </c>
    </row>
    <row r="9409" spans="1:6" ht="15" x14ac:dyDescent="0.2">
      <c r="A9409" s="231">
        <v>5695</v>
      </c>
      <c r="B9409" s="457" t="s">
        <v>16691</v>
      </c>
      <c r="C9409" s="231" t="s">
        <v>6642</v>
      </c>
      <c r="F9409" s="232">
        <v>41.69</v>
      </c>
    </row>
    <row r="9410" spans="1:6" ht="15" x14ac:dyDescent="0.2">
      <c r="A9410" s="231">
        <v>53792</v>
      </c>
      <c r="B9410" s="457" t="s">
        <v>16692</v>
      </c>
      <c r="C9410" s="231" t="s">
        <v>6642</v>
      </c>
      <c r="F9410" s="232">
        <v>117.15</v>
      </c>
    </row>
    <row r="9411" spans="1:6" ht="15" x14ac:dyDescent="0.2">
      <c r="A9411" s="231">
        <v>106347</v>
      </c>
      <c r="B9411" s="457" t="s">
        <v>16693</v>
      </c>
      <c r="C9411" s="231" t="s">
        <v>6642</v>
      </c>
      <c r="F9411" s="232">
        <v>0</v>
      </c>
    </row>
    <row r="9412" spans="1:6" ht="15" x14ac:dyDescent="0.2">
      <c r="A9412" s="231">
        <v>106350</v>
      </c>
      <c r="B9412" s="457" t="s">
        <v>16694</v>
      </c>
      <c r="C9412" s="231" t="s">
        <v>6642</v>
      </c>
      <c r="F9412" s="232">
        <v>0</v>
      </c>
    </row>
    <row r="9413" spans="1:6" ht="15" x14ac:dyDescent="0.2">
      <c r="A9413" s="231">
        <v>106348</v>
      </c>
      <c r="B9413" s="457" t="s">
        <v>16695</v>
      </c>
      <c r="C9413" s="231" t="s">
        <v>6642</v>
      </c>
      <c r="F9413" s="232">
        <v>0</v>
      </c>
    </row>
    <row r="9414" spans="1:6" ht="15" x14ac:dyDescent="0.2">
      <c r="A9414" s="231">
        <v>106349</v>
      </c>
      <c r="B9414" s="457" t="s">
        <v>16696</v>
      </c>
      <c r="C9414" s="231" t="s">
        <v>6642</v>
      </c>
      <c r="F9414" s="232">
        <v>0</v>
      </c>
    </row>
    <row r="9415" spans="1:6" ht="15" x14ac:dyDescent="0.2">
      <c r="A9415" s="231">
        <v>106351</v>
      </c>
      <c r="B9415" s="457" t="s">
        <v>16697</v>
      </c>
      <c r="C9415" s="231" t="s">
        <v>6642</v>
      </c>
      <c r="F9415" s="232">
        <v>228.91</v>
      </c>
    </row>
    <row r="9416" spans="1:6" ht="15" x14ac:dyDescent="0.2">
      <c r="A9416" s="231">
        <v>106337</v>
      </c>
      <c r="B9416" s="457" t="s">
        <v>16698</v>
      </c>
      <c r="C9416" s="231" t="s">
        <v>6642</v>
      </c>
      <c r="F9416" s="232">
        <v>0</v>
      </c>
    </row>
    <row r="9417" spans="1:6" ht="15" x14ac:dyDescent="0.2">
      <c r="A9417" s="231">
        <v>106340</v>
      </c>
      <c r="B9417" s="457" t="s">
        <v>16699</v>
      </c>
      <c r="C9417" s="231" t="s">
        <v>6642</v>
      </c>
      <c r="F9417" s="232">
        <v>0</v>
      </c>
    </row>
    <row r="9418" spans="1:6" ht="15" x14ac:dyDescent="0.2">
      <c r="A9418" s="231">
        <v>106338</v>
      </c>
      <c r="B9418" s="457" t="s">
        <v>16700</v>
      </c>
      <c r="C9418" s="231" t="s">
        <v>6642</v>
      </c>
      <c r="F9418" s="232">
        <v>0</v>
      </c>
    </row>
    <row r="9419" spans="1:6" ht="15" x14ac:dyDescent="0.2">
      <c r="A9419" s="231">
        <v>106339</v>
      </c>
      <c r="B9419" s="457" t="s">
        <v>16701</v>
      </c>
      <c r="C9419" s="231" t="s">
        <v>6642</v>
      </c>
      <c r="F9419" s="232">
        <v>0</v>
      </c>
    </row>
    <row r="9420" spans="1:6" ht="15" x14ac:dyDescent="0.2">
      <c r="A9420" s="231">
        <v>106341</v>
      </c>
      <c r="B9420" s="457" t="s">
        <v>16702</v>
      </c>
      <c r="C9420" s="231" t="s">
        <v>6642</v>
      </c>
      <c r="F9420" s="232">
        <v>310.63</v>
      </c>
    </row>
    <row r="9421" spans="1:6" ht="15" x14ac:dyDescent="0.2">
      <c r="A9421" s="231">
        <v>92237</v>
      </c>
      <c r="B9421" s="457" t="s">
        <v>16703</v>
      </c>
      <c r="C9421" s="231" t="s">
        <v>6642</v>
      </c>
      <c r="F9421" s="232">
        <v>29.95</v>
      </c>
    </row>
    <row r="9422" spans="1:6" ht="15" x14ac:dyDescent="0.2">
      <c r="A9422" s="231">
        <v>92239</v>
      </c>
      <c r="B9422" s="457" t="s">
        <v>16704</v>
      </c>
      <c r="C9422" s="231" t="s">
        <v>6642</v>
      </c>
      <c r="F9422" s="232">
        <v>4.8600000000000003</v>
      </c>
    </row>
    <row r="9423" spans="1:6" ht="15" x14ac:dyDescent="0.2">
      <c r="A9423" s="231">
        <v>92238</v>
      </c>
      <c r="B9423" s="457" t="s">
        <v>16705</v>
      </c>
      <c r="C9423" s="231" t="s">
        <v>6642</v>
      </c>
      <c r="F9423" s="232">
        <v>12.04</v>
      </c>
    </row>
    <row r="9424" spans="1:6" ht="15" x14ac:dyDescent="0.2">
      <c r="A9424" s="231">
        <v>92240</v>
      </c>
      <c r="B9424" s="457" t="s">
        <v>16706</v>
      </c>
      <c r="C9424" s="231" t="s">
        <v>6642</v>
      </c>
      <c r="F9424" s="232">
        <v>53.6</v>
      </c>
    </row>
    <row r="9425" spans="1:6" ht="15" x14ac:dyDescent="0.2">
      <c r="A9425" s="231">
        <v>92241</v>
      </c>
      <c r="B9425" s="457" t="s">
        <v>16707</v>
      </c>
      <c r="C9425" s="231" t="s">
        <v>6642</v>
      </c>
      <c r="F9425" s="232">
        <v>319.35000000000002</v>
      </c>
    </row>
    <row r="9426" spans="1:6" ht="15" x14ac:dyDescent="0.2">
      <c r="A9426" s="231">
        <v>91640</v>
      </c>
      <c r="B9426" s="457" t="s">
        <v>16708</v>
      </c>
      <c r="C9426" s="231" t="s">
        <v>6642</v>
      </c>
      <c r="F9426" s="232">
        <v>41.08</v>
      </c>
    </row>
    <row r="9427" spans="1:6" ht="15" x14ac:dyDescent="0.2">
      <c r="A9427" s="231">
        <v>91642</v>
      </c>
      <c r="B9427" s="457" t="s">
        <v>16709</v>
      </c>
      <c r="C9427" s="231" t="s">
        <v>6642</v>
      </c>
      <c r="F9427" s="232">
        <v>6.69</v>
      </c>
    </row>
    <row r="9428" spans="1:6" ht="15" x14ac:dyDescent="0.2">
      <c r="A9428" s="231">
        <v>91641</v>
      </c>
      <c r="B9428" s="457" t="s">
        <v>16710</v>
      </c>
      <c r="C9428" s="231" t="s">
        <v>6642</v>
      </c>
      <c r="F9428" s="232">
        <v>16.559999999999999</v>
      </c>
    </row>
    <row r="9429" spans="1:6" ht="15" x14ac:dyDescent="0.2">
      <c r="A9429" s="231">
        <v>91643</v>
      </c>
      <c r="B9429" s="457" t="s">
        <v>16711</v>
      </c>
      <c r="C9429" s="231" t="s">
        <v>6642</v>
      </c>
      <c r="F9429" s="232">
        <v>73.88</v>
      </c>
    </row>
    <row r="9430" spans="1:6" ht="15" x14ac:dyDescent="0.2">
      <c r="A9430" s="231">
        <v>91644</v>
      </c>
      <c r="B9430" s="457" t="s">
        <v>16712</v>
      </c>
      <c r="C9430" s="231" t="s">
        <v>6642</v>
      </c>
      <c r="F9430" s="232">
        <v>348.35</v>
      </c>
    </row>
    <row r="9431" spans="1:6" ht="15" x14ac:dyDescent="0.2">
      <c r="A9431" s="231">
        <v>92105</v>
      </c>
      <c r="B9431" s="457" t="s">
        <v>16713</v>
      </c>
      <c r="C9431" s="231" t="s">
        <v>6642</v>
      </c>
      <c r="F9431" s="232">
        <v>222.54</v>
      </c>
    </row>
    <row r="9432" spans="1:6" ht="15" x14ac:dyDescent="0.2">
      <c r="A9432" s="231">
        <v>92101</v>
      </c>
      <c r="B9432" s="457" t="s">
        <v>16714</v>
      </c>
      <c r="C9432" s="231" t="s">
        <v>6642</v>
      </c>
      <c r="F9432" s="232">
        <v>47.45</v>
      </c>
    </row>
    <row r="9433" spans="1:6" ht="15" x14ac:dyDescent="0.2">
      <c r="A9433" s="231">
        <v>92103</v>
      </c>
      <c r="B9433" s="457" t="s">
        <v>16715</v>
      </c>
      <c r="C9433" s="231" t="s">
        <v>6642</v>
      </c>
      <c r="F9433" s="232">
        <v>6</v>
      </c>
    </row>
    <row r="9434" spans="1:6" ht="15" x14ac:dyDescent="0.2">
      <c r="A9434" s="231">
        <v>92102</v>
      </c>
      <c r="B9434" s="457" t="s">
        <v>16716</v>
      </c>
      <c r="C9434" s="231" t="s">
        <v>6642</v>
      </c>
      <c r="F9434" s="232">
        <v>14.83</v>
      </c>
    </row>
    <row r="9435" spans="1:6" ht="15" x14ac:dyDescent="0.2">
      <c r="A9435" s="231">
        <v>92104</v>
      </c>
      <c r="B9435" s="457" t="s">
        <v>16717</v>
      </c>
      <c r="C9435" s="231" t="s">
        <v>6642</v>
      </c>
      <c r="F9435" s="232">
        <v>74.77</v>
      </c>
    </row>
    <row r="9436" spans="1:6" ht="15" x14ac:dyDescent="0.2">
      <c r="A9436" s="231">
        <v>91396</v>
      </c>
      <c r="B9436" s="457" t="s">
        <v>16718</v>
      </c>
      <c r="C9436" s="231" t="s">
        <v>6642</v>
      </c>
      <c r="F9436" s="232">
        <v>30.62</v>
      </c>
    </row>
    <row r="9437" spans="1:6" ht="15" x14ac:dyDescent="0.2">
      <c r="A9437" s="231">
        <v>91398</v>
      </c>
      <c r="B9437" s="457" t="s">
        <v>16719</v>
      </c>
      <c r="C9437" s="231" t="s">
        <v>6642</v>
      </c>
      <c r="F9437" s="232">
        <v>4.7699999999999996</v>
      </c>
    </row>
    <row r="9438" spans="1:6" ht="15" x14ac:dyDescent="0.2">
      <c r="A9438" s="231">
        <v>91397</v>
      </c>
      <c r="B9438" s="457" t="s">
        <v>16720</v>
      </c>
      <c r="C9438" s="231" t="s">
        <v>6642</v>
      </c>
      <c r="F9438" s="232">
        <v>11.83</v>
      </c>
    </row>
    <row r="9439" spans="1:6" ht="15" x14ac:dyDescent="0.2">
      <c r="A9439" s="231">
        <v>5763</v>
      </c>
      <c r="B9439" s="457" t="s">
        <v>16721</v>
      </c>
      <c r="C9439" s="231" t="s">
        <v>6642</v>
      </c>
      <c r="F9439" s="232">
        <v>54.26</v>
      </c>
    </row>
    <row r="9440" spans="1:6" ht="15" x14ac:dyDescent="0.2">
      <c r="A9440" s="231">
        <v>53831</v>
      </c>
      <c r="B9440" s="457" t="s">
        <v>16722</v>
      </c>
      <c r="C9440" s="231" t="s">
        <v>6642</v>
      </c>
      <c r="F9440" s="232">
        <v>222.54</v>
      </c>
    </row>
    <row r="9441" spans="1:6" ht="15" x14ac:dyDescent="0.2">
      <c r="A9441" s="231">
        <v>106222</v>
      </c>
      <c r="B9441" s="457" t="s">
        <v>16723</v>
      </c>
      <c r="C9441" s="231" t="s">
        <v>6642</v>
      </c>
      <c r="F9441" s="232">
        <v>30.48</v>
      </c>
    </row>
    <row r="9442" spans="1:6" ht="15" x14ac:dyDescent="0.2">
      <c r="A9442" s="231">
        <v>106225</v>
      </c>
      <c r="B9442" s="457" t="s">
        <v>16724</v>
      </c>
      <c r="C9442" s="231" t="s">
        <v>6642</v>
      </c>
      <c r="F9442" s="232">
        <v>4.6900000000000004</v>
      </c>
    </row>
    <row r="9443" spans="1:6" ht="15" x14ac:dyDescent="0.2">
      <c r="A9443" s="231">
        <v>106223</v>
      </c>
      <c r="B9443" s="457" t="s">
        <v>16725</v>
      </c>
      <c r="C9443" s="231" t="s">
        <v>6642</v>
      </c>
      <c r="F9443" s="232">
        <v>11.59</v>
      </c>
    </row>
    <row r="9444" spans="1:6" ht="15" x14ac:dyDescent="0.2">
      <c r="A9444" s="231">
        <v>106224</v>
      </c>
      <c r="B9444" s="457" t="s">
        <v>16726</v>
      </c>
      <c r="C9444" s="231" t="s">
        <v>6642</v>
      </c>
      <c r="F9444" s="232">
        <v>53.25</v>
      </c>
    </row>
    <row r="9445" spans="1:6" ht="15" x14ac:dyDescent="0.2">
      <c r="A9445" s="231">
        <v>106226</v>
      </c>
      <c r="B9445" s="457" t="s">
        <v>16727</v>
      </c>
      <c r="C9445" s="231" t="s">
        <v>6642</v>
      </c>
      <c r="F9445" s="232">
        <v>182.54</v>
      </c>
    </row>
    <row r="9446" spans="1:6" ht="15" x14ac:dyDescent="0.2">
      <c r="A9446" s="231">
        <v>91359</v>
      </c>
      <c r="B9446" s="457" t="s">
        <v>16728</v>
      </c>
      <c r="C9446" s="231" t="s">
        <v>6642</v>
      </c>
      <c r="F9446" s="232">
        <v>22.08</v>
      </c>
    </row>
    <row r="9447" spans="1:6" ht="15" x14ac:dyDescent="0.2">
      <c r="A9447" s="231">
        <v>91361</v>
      </c>
      <c r="B9447" s="457" t="s">
        <v>16729</v>
      </c>
      <c r="C9447" s="231" t="s">
        <v>6642</v>
      </c>
      <c r="F9447" s="232">
        <v>3.41</v>
      </c>
    </row>
    <row r="9448" spans="1:6" ht="15" x14ac:dyDescent="0.2">
      <c r="A9448" s="231">
        <v>91360</v>
      </c>
      <c r="B9448" s="457" t="s">
        <v>16730</v>
      </c>
      <c r="C9448" s="231" t="s">
        <v>6642</v>
      </c>
      <c r="F9448" s="232">
        <v>8.44</v>
      </c>
    </row>
    <row r="9449" spans="1:6" ht="15" x14ac:dyDescent="0.2">
      <c r="A9449" s="231">
        <v>53882</v>
      </c>
      <c r="B9449" s="457" t="s">
        <v>16731</v>
      </c>
      <c r="C9449" s="231" t="s">
        <v>6642</v>
      </c>
      <c r="F9449" s="232">
        <v>38.770000000000003</v>
      </c>
    </row>
    <row r="9450" spans="1:6" ht="15" x14ac:dyDescent="0.2">
      <c r="A9450" s="231">
        <v>5747</v>
      </c>
      <c r="B9450" s="457" t="s">
        <v>16732</v>
      </c>
      <c r="C9450" s="231" t="s">
        <v>6642</v>
      </c>
      <c r="F9450" s="232">
        <v>182.89</v>
      </c>
    </row>
    <row r="9451" spans="1:6" ht="15" x14ac:dyDescent="0.2">
      <c r="A9451" s="231">
        <v>104699</v>
      </c>
      <c r="B9451" s="457" t="s">
        <v>16733</v>
      </c>
      <c r="C9451" s="231" t="s">
        <v>6642</v>
      </c>
      <c r="F9451" s="232">
        <v>0</v>
      </c>
    </row>
    <row r="9452" spans="1:6" ht="15" x14ac:dyDescent="0.2">
      <c r="A9452" s="231">
        <v>104702</v>
      </c>
      <c r="B9452" s="457" t="s">
        <v>16734</v>
      </c>
      <c r="C9452" s="231" t="s">
        <v>6642</v>
      </c>
      <c r="F9452" s="232">
        <v>0</v>
      </c>
    </row>
    <row r="9453" spans="1:6" ht="15" x14ac:dyDescent="0.2">
      <c r="A9453" s="231">
        <v>104700</v>
      </c>
      <c r="B9453" s="457" t="s">
        <v>16735</v>
      </c>
      <c r="C9453" s="231" t="s">
        <v>6642</v>
      </c>
      <c r="F9453" s="232">
        <v>0</v>
      </c>
    </row>
    <row r="9454" spans="1:6" ht="15" x14ac:dyDescent="0.2">
      <c r="A9454" s="231">
        <v>104701</v>
      </c>
      <c r="B9454" s="457" t="s">
        <v>16736</v>
      </c>
      <c r="C9454" s="231" t="s">
        <v>6642</v>
      </c>
      <c r="F9454" s="232">
        <v>0</v>
      </c>
    </row>
    <row r="9455" spans="1:6" ht="15" x14ac:dyDescent="0.2">
      <c r="A9455" s="231">
        <v>104703</v>
      </c>
      <c r="B9455" s="457" t="s">
        <v>16737</v>
      </c>
      <c r="C9455" s="231" t="s">
        <v>6642</v>
      </c>
      <c r="F9455" s="232">
        <v>106.98</v>
      </c>
    </row>
    <row r="9456" spans="1:6" ht="15" x14ac:dyDescent="0.2">
      <c r="A9456" s="231">
        <v>91390</v>
      </c>
      <c r="B9456" s="457" t="s">
        <v>16738</v>
      </c>
      <c r="C9456" s="231" t="s">
        <v>6642</v>
      </c>
      <c r="F9456" s="232">
        <v>20.13</v>
      </c>
    </row>
    <row r="9457" spans="1:6" ht="15" x14ac:dyDescent="0.2">
      <c r="A9457" s="231">
        <v>91392</v>
      </c>
      <c r="B9457" s="457" t="s">
        <v>16739</v>
      </c>
      <c r="C9457" s="231" t="s">
        <v>6642</v>
      </c>
      <c r="F9457" s="232">
        <v>3.24</v>
      </c>
    </row>
    <row r="9458" spans="1:6" ht="15" x14ac:dyDescent="0.2">
      <c r="A9458" s="231">
        <v>91391</v>
      </c>
      <c r="B9458" s="457" t="s">
        <v>16740</v>
      </c>
      <c r="C9458" s="231" t="s">
        <v>6642</v>
      </c>
      <c r="F9458" s="232">
        <v>8.02</v>
      </c>
    </row>
    <row r="9459" spans="1:6" ht="15" x14ac:dyDescent="0.2">
      <c r="A9459" s="231">
        <v>73335</v>
      </c>
      <c r="B9459" s="457" t="s">
        <v>16741</v>
      </c>
      <c r="C9459" s="231" t="s">
        <v>6642</v>
      </c>
      <c r="F9459" s="232">
        <v>36.700000000000003</v>
      </c>
    </row>
    <row r="9460" spans="1:6" ht="15" x14ac:dyDescent="0.2">
      <c r="A9460" s="231">
        <v>73340</v>
      </c>
      <c r="B9460" s="457" t="s">
        <v>16742</v>
      </c>
      <c r="C9460" s="231" t="s">
        <v>6642</v>
      </c>
      <c r="F9460" s="232">
        <v>179.02</v>
      </c>
    </row>
    <row r="9461" spans="1:6" ht="15" x14ac:dyDescent="0.2">
      <c r="A9461" s="231">
        <v>89264</v>
      </c>
      <c r="B9461" s="457" t="s">
        <v>16743</v>
      </c>
      <c r="C9461" s="231" t="s">
        <v>6642</v>
      </c>
      <c r="F9461" s="232">
        <v>22.05</v>
      </c>
    </row>
    <row r="9462" spans="1:6" ht="15" x14ac:dyDescent="0.2">
      <c r="A9462" s="231">
        <v>89266</v>
      </c>
      <c r="B9462" s="457" t="s">
        <v>16744</v>
      </c>
      <c r="C9462" s="231" t="s">
        <v>6642</v>
      </c>
      <c r="F9462" s="232">
        <v>3.55</v>
      </c>
    </row>
    <row r="9463" spans="1:6" ht="15" x14ac:dyDescent="0.2">
      <c r="A9463" s="231">
        <v>89265</v>
      </c>
      <c r="B9463" s="457" t="s">
        <v>16745</v>
      </c>
      <c r="C9463" s="231" t="s">
        <v>6642</v>
      </c>
      <c r="F9463" s="232">
        <v>8.8000000000000007</v>
      </c>
    </row>
    <row r="9464" spans="1:6" ht="15" x14ac:dyDescent="0.2">
      <c r="A9464" s="231">
        <v>5705</v>
      </c>
      <c r="B9464" s="457" t="s">
        <v>16746</v>
      </c>
      <c r="C9464" s="231" t="s">
        <v>6642</v>
      </c>
      <c r="F9464" s="232">
        <v>40.24</v>
      </c>
    </row>
    <row r="9465" spans="1:6" ht="15" x14ac:dyDescent="0.2">
      <c r="A9465" s="231">
        <v>53797</v>
      </c>
      <c r="B9465" s="457" t="s">
        <v>16747</v>
      </c>
      <c r="C9465" s="231" t="s">
        <v>6642</v>
      </c>
      <c r="F9465" s="232">
        <v>134.72999999999999</v>
      </c>
    </row>
    <row r="9466" spans="1:6" ht="15" x14ac:dyDescent="0.2">
      <c r="A9466" s="231">
        <v>106327</v>
      </c>
      <c r="B9466" s="457" t="s">
        <v>16748</v>
      </c>
      <c r="C9466" s="231" t="s">
        <v>6642</v>
      </c>
      <c r="F9466" s="232">
        <v>0</v>
      </c>
    </row>
    <row r="9467" spans="1:6" ht="15" x14ac:dyDescent="0.2">
      <c r="A9467" s="231">
        <v>106330</v>
      </c>
      <c r="B9467" s="457" t="s">
        <v>16749</v>
      </c>
      <c r="C9467" s="231" t="s">
        <v>6642</v>
      </c>
      <c r="F9467" s="232">
        <v>0</v>
      </c>
    </row>
    <row r="9468" spans="1:6" ht="15" x14ac:dyDescent="0.2">
      <c r="A9468" s="231">
        <v>106328</v>
      </c>
      <c r="B9468" s="457" t="s">
        <v>16750</v>
      </c>
      <c r="C9468" s="231" t="s">
        <v>6642</v>
      </c>
      <c r="F9468" s="232">
        <v>0</v>
      </c>
    </row>
    <row r="9469" spans="1:6" ht="15" x14ac:dyDescent="0.2">
      <c r="A9469" s="231">
        <v>106329</v>
      </c>
      <c r="B9469" s="457" t="s">
        <v>16751</v>
      </c>
      <c r="C9469" s="231" t="s">
        <v>6642</v>
      </c>
      <c r="F9469" s="232">
        <v>0</v>
      </c>
    </row>
    <row r="9470" spans="1:6" ht="15" x14ac:dyDescent="0.2">
      <c r="A9470" s="231">
        <v>106331</v>
      </c>
      <c r="B9470" s="457" t="s">
        <v>16752</v>
      </c>
      <c r="C9470" s="231" t="s">
        <v>6642</v>
      </c>
      <c r="F9470" s="232">
        <v>115.07</v>
      </c>
    </row>
    <row r="9471" spans="1:6" ht="15" x14ac:dyDescent="0.2">
      <c r="A9471" s="231">
        <v>106227</v>
      </c>
      <c r="B9471" s="457" t="s">
        <v>16753</v>
      </c>
      <c r="C9471" s="231" t="s">
        <v>6642</v>
      </c>
      <c r="F9471" s="232">
        <v>31.63</v>
      </c>
    </row>
    <row r="9472" spans="1:6" ht="15" x14ac:dyDescent="0.2">
      <c r="A9472" s="231">
        <v>106230</v>
      </c>
      <c r="B9472" s="457" t="s">
        <v>16754</v>
      </c>
      <c r="C9472" s="231" t="s">
        <v>6642</v>
      </c>
      <c r="F9472" s="232">
        <v>5.25</v>
      </c>
    </row>
    <row r="9473" spans="1:6" ht="15" x14ac:dyDescent="0.2">
      <c r="A9473" s="231">
        <v>106228</v>
      </c>
      <c r="B9473" s="457" t="s">
        <v>16755</v>
      </c>
      <c r="C9473" s="231" t="s">
        <v>6642</v>
      </c>
      <c r="F9473" s="232">
        <v>12.99</v>
      </c>
    </row>
    <row r="9474" spans="1:6" ht="15" x14ac:dyDescent="0.2">
      <c r="A9474" s="231">
        <v>106229</v>
      </c>
      <c r="B9474" s="457" t="s">
        <v>16756</v>
      </c>
      <c r="C9474" s="231" t="s">
        <v>6642</v>
      </c>
      <c r="F9474" s="232">
        <v>59.3</v>
      </c>
    </row>
    <row r="9475" spans="1:6" ht="15" x14ac:dyDescent="0.2">
      <c r="A9475" s="231">
        <v>106231</v>
      </c>
      <c r="B9475" s="457" t="s">
        <v>16757</v>
      </c>
      <c r="C9475" s="231" t="s">
        <v>6642</v>
      </c>
      <c r="F9475" s="232">
        <v>182.54</v>
      </c>
    </row>
    <row r="9476" spans="1:6" ht="15" x14ac:dyDescent="0.2">
      <c r="A9476" s="231">
        <v>106342</v>
      </c>
      <c r="B9476" s="457" t="s">
        <v>16758</v>
      </c>
      <c r="C9476" s="231" t="s">
        <v>6642</v>
      </c>
      <c r="F9476" s="232">
        <v>0</v>
      </c>
    </row>
    <row r="9477" spans="1:6" ht="15" x14ac:dyDescent="0.2">
      <c r="A9477" s="231">
        <v>106345</v>
      </c>
      <c r="B9477" s="457" t="s">
        <v>16759</v>
      </c>
      <c r="C9477" s="231" t="s">
        <v>6642</v>
      </c>
      <c r="F9477" s="232">
        <v>0</v>
      </c>
    </row>
    <row r="9478" spans="1:6" ht="15" x14ac:dyDescent="0.2">
      <c r="A9478" s="231">
        <v>106343</v>
      </c>
      <c r="B9478" s="457" t="s">
        <v>16760</v>
      </c>
      <c r="C9478" s="231" t="s">
        <v>6642</v>
      </c>
      <c r="F9478" s="232">
        <v>0</v>
      </c>
    </row>
    <row r="9479" spans="1:6" ht="15" x14ac:dyDescent="0.2">
      <c r="A9479" s="231">
        <v>106344</v>
      </c>
      <c r="B9479" s="457" t="s">
        <v>16761</v>
      </c>
      <c r="C9479" s="231" t="s">
        <v>6642</v>
      </c>
      <c r="F9479" s="232">
        <v>0</v>
      </c>
    </row>
    <row r="9480" spans="1:6" ht="15" x14ac:dyDescent="0.2">
      <c r="A9480" s="231">
        <v>106346</v>
      </c>
      <c r="B9480" s="457" t="s">
        <v>16762</v>
      </c>
      <c r="C9480" s="231" t="s">
        <v>6642</v>
      </c>
      <c r="F9480" s="232">
        <v>182.54</v>
      </c>
    </row>
    <row r="9481" spans="1:6" ht="15" x14ac:dyDescent="0.2">
      <c r="A9481" s="231">
        <v>106332</v>
      </c>
      <c r="B9481" s="457" t="s">
        <v>16763</v>
      </c>
      <c r="C9481" s="231" t="s">
        <v>6642</v>
      </c>
      <c r="F9481" s="232">
        <v>0</v>
      </c>
    </row>
    <row r="9482" spans="1:6" ht="15" x14ac:dyDescent="0.2">
      <c r="A9482" s="231">
        <v>106335</v>
      </c>
      <c r="B9482" s="457" t="s">
        <v>16764</v>
      </c>
      <c r="C9482" s="231" t="s">
        <v>6642</v>
      </c>
      <c r="F9482" s="232">
        <v>0</v>
      </c>
    </row>
    <row r="9483" spans="1:6" ht="15" x14ac:dyDescent="0.2">
      <c r="A9483" s="231">
        <v>106333</v>
      </c>
      <c r="B9483" s="457" t="s">
        <v>16765</v>
      </c>
      <c r="C9483" s="231" t="s">
        <v>6642</v>
      </c>
      <c r="F9483" s="232">
        <v>0</v>
      </c>
    </row>
    <row r="9484" spans="1:6" ht="15" x14ac:dyDescent="0.2">
      <c r="A9484" s="231">
        <v>106334</v>
      </c>
      <c r="B9484" s="457" t="s">
        <v>16766</v>
      </c>
      <c r="C9484" s="231" t="s">
        <v>6642</v>
      </c>
      <c r="F9484" s="232">
        <v>0</v>
      </c>
    </row>
    <row r="9485" spans="1:6" ht="15" x14ac:dyDescent="0.2">
      <c r="A9485" s="231">
        <v>106336</v>
      </c>
      <c r="B9485" s="457" t="s">
        <v>16767</v>
      </c>
      <c r="C9485" s="231" t="s">
        <v>6642</v>
      </c>
      <c r="F9485" s="232">
        <v>182.54</v>
      </c>
    </row>
    <row r="9486" spans="1:6" ht="15" x14ac:dyDescent="0.2">
      <c r="A9486" s="231">
        <v>91354</v>
      </c>
      <c r="B9486" s="457" t="s">
        <v>16768</v>
      </c>
      <c r="C9486" s="231" t="s">
        <v>6642</v>
      </c>
      <c r="F9486" s="232">
        <v>18.48</v>
      </c>
    </row>
    <row r="9487" spans="1:6" ht="15" x14ac:dyDescent="0.2">
      <c r="A9487" s="231">
        <v>91356</v>
      </c>
      <c r="B9487" s="457" t="s">
        <v>16769</v>
      </c>
      <c r="C9487" s="231" t="s">
        <v>6642</v>
      </c>
      <c r="F9487" s="232">
        <v>3.07</v>
      </c>
    </row>
    <row r="9488" spans="1:6" ht="15" x14ac:dyDescent="0.2">
      <c r="A9488" s="231">
        <v>91355</v>
      </c>
      <c r="B9488" s="457" t="s">
        <v>16770</v>
      </c>
      <c r="C9488" s="231" t="s">
        <v>6642</v>
      </c>
      <c r="F9488" s="232">
        <v>7.59</v>
      </c>
    </row>
    <row r="9489" spans="1:6" ht="15" x14ac:dyDescent="0.2">
      <c r="A9489" s="231">
        <v>5751</v>
      </c>
      <c r="B9489" s="457" t="s">
        <v>16771</v>
      </c>
      <c r="C9489" s="231" t="s">
        <v>6642</v>
      </c>
      <c r="F9489" s="232">
        <v>34.64</v>
      </c>
    </row>
    <row r="9490" spans="1:6" ht="15" x14ac:dyDescent="0.2">
      <c r="A9490" s="231">
        <v>53827</v>
      </c>
      <c r="B9490" s="457" t="s">
        <v>16772</v>
      </c>
      <c r="C9490" s="231" t="s">
        <v>6642</v>
      </c>
      <c r="F9490" s="232">
        <v>131.88999999999999</v>
      </c>
    </row>
    <row r="9491" spans="1:6" ht="15" x14ac:dyDescent="0.2">
      <c r="A9491" s="231">
        <v>91375</v>
      </c>
      <c r="B9491" s="457" t="s">
        <v>16773</v>
      </c>
      <c r="C9491" s="231" t="s">
        <v>6642</v>
      </c>
      <c r="F9491" s="232">
        <v>20.29</v>
      </c>
    </row>
    <row r="9492" spans="1:6" ht="15" x14ac:dyDescent="0.2">
      <c r="A9492" s="231">
        <v>91377</v>
      </c>
      <c r="B9492" s="457" t="s">
        <v>16774</v>
      </c>
      <c r="C9492" s="231" t="s">
        <v>6642</v>
      </c>
      <c r="F9492" s="232">
        <v>3.37</v>
      </c>
    </row>
    <row r="9493" spans="1:6" ht="15" x14ac:dyDescent="0.2">
      <c r="A9493" s="231">
        <v>91376</v>
      </c>
      <c r="B9493" s="457" t="s">
        <v>16775</v>
      </c>
      <c r="C9493" s="231" t="s">
        <v>6642</v>
      </c>
      <c r="F9493" s="232">
        <v>8.34</v>
      </c>
    </row>
    <row r="9494" spans="1:6" ht="15" x14ac:dyDescent="0.2">
      <c r="A9494" s="231">
        <v>5754</v>
      </c>
      <c r="B9494" s="457" t="s">
        <v>16776</v>
      </c>
      <c r="C9494" s="231" t="s">
        <v>6642</v>
      </c>
      <c r="F9494" s="232">
        <v>38.03</v>
      </c>
    </row>
    <row r="9495" spans="1:6" ht="15" x14ac:dyDescent="0.2">
      <c r="A9495" s="231">
        <v>53829</v>
      </c>
      <c r="B9495" s="457" t="s">
        <v>16777</v>
      </c>
      <c r="C9495" s="231" t="s">
        <v>6642</v>
      </c>
      <c r="F9495" s="232">
        <v>134.72999999999999</v>
      </c>
    </row>
    <row r="9496" spans="1:6" ht="15" x14ac:dyDescent="0.2">
      <c r="A9496" s="231">
        <v>91026</v>
      </c>
      <c r="B9496" s="457" t="s">
        <v>16778</v>
      </c>
      <c r="C9496" s="231" t="s">
        <v>6642</v>
      </c>
      <c r="F9496" s="232">
        <v>25.9</v>
      </c>
    </row>
    <row r="9497" spans="1:6" ht="15" x14ac:dyDescent="0.2">
      <c r="A9497" s="231">
        <v>91028</v>
      </c>
      <c r="B9497" s="457" t="s">
        <v>16779</v>
      </c>
      <c r="C9497" s="231" t="s">
        <v>6642</v>
      </c>
      <c r="F9497" s="232">
        <v>4.2</v>
      </c>
    </row>
    <row r="9498" spans="1:6" ht="15" x14ac:dyDescent="0.2">
      <c r="A9498" s="231">
        <v>91027</v>
      </c>
      <c r="B9498" s="457" t="s">
        <v>16780</v>
      </c>
      <c r="C9498" s="231" t="s">
        <v>6642</v>
      </c>
      <c r="F9498" s="232">
        <v>10.39</v>
      </c>
    </row>
    <row r="9499" spans="1:6" ht="15" x14ac:dyDescent="0.2">
      <c r="A9499" s="231">
        <v>91029</v>
      </c>
      <c r="B9499" s="457" t="s">
        <v>16781</v>
      </c>
      <c r="C9499" s="231" t="s">
        <v>6642</v>
      </c>
      <c r="F9499" s="232">
        <v>47.52</v>
      </c>
    </row>
    <row r="9500" spans="1:6" ht="15" x14ac:dyDescent="0.2">
      <c r="A9500" s="231">
        <v>91030</v>
      </c>
      <c r="B9500" s="457" t="s">
        <v>16782</v>
      </c>
      <c r="C9500" s="231" t="s">
        <v>6642</v>
      </c>
      <c r="F9500" s="232">
        <v>169.67</v>
      </c>
    </row>
    <row r="9501" spans="1:6" ht="15" x14ac:dyDescent="0.2">
      <c r="A9501" s="231">
        <v>106237</v>
      </c>
      <c r="B9501" s="457" t="s">
        <v>16783</v>
      </c>
      <c r="C9501" s="231" t="s">
        <v>6642</v>
      </c>
      <c r="F9501" s="232">
        <v>0</v>
      </c>
    </row>
    <row r="9502" spans="1:6" ht="15" x14ac:dyDescent="0.2">
      <c r="A9502" s="231">
        <v>106240</v>
      </c>
      <c r="B9502" s="457" t="s">
        <v>16784</v>
      </c>
      <c r="C9502" s="231" t="s">
        <v>6642</v>
      </c>
      <c r="F9502" s="232">
        <v>0</v>
      </c>
    </row>
    <row r="9503" spans="1:6" ht="15" x14ac:dyDescent="0.2">
      <c r="A9503" s="231">
        <v>106238</v>
      </c>
      <c r="B9503" s="457" t="s">
        <v>16785</v>
      </c>
      <c r="C9503" s="231" t="s">
        <v>6642</v>
      </c>
      <c r="F9503" s="232">
        <v>0</v>
      </c>
    </row>
    <row r="9504" spans="1:6" ht="15" x14ac:dyDescent="0.2">
      <c r="A9504" s="231">
        <v>106239</v>
      </c>
      <c r="B9504" s="457" t="s">
        <v>16786</v>
      </c>
      <c r="C9504" s="231" t="s">
        <v>6642</v>
      </c>
      <c r="F9504" s="232">
        <v>0</v>
      </c>
    </row>
    <row r="9505" spans="1:6" ht="15" x14ac:dyDescent="0.2">
      <c r="A9505" s="231">
        <v>106241</v>
      </c>
      <c r="B9505" s="457" t="s">
        <v>16787</v>
      </c>
      <c r="C9505" s="231" t="s">
        <v>6642</v>
      </c>
      <c r="F9505" s="232">
        <v>256.66000000000003</v>
      </c>
    </row>
    <row r="9506" spans="1:6" ht="15" x14ac:dyDescent="0.2">
      <c r="A9506" s="231">
        <v>106352</v>
      </c>
      <c r="B9506" s="457" t="s">
        <v>16788</v>
      </c>
      <c r="C9506" s="231" t="s">
        <v>6642</v>
      </c>
      <c r="F9506" s="232">
        <v>0</v>
      </c>
    </row>
    <row r="9507" spans="1:6" ht="15" x14ac:dyDescent="0.2">
      <c r="A9507" s="231">
        <v>106355</v>
      </c>
      <c r="B9507" s="457" t="s">
        <v>16789</v>
      </c>
      <c r="C9507" s="231" t="s">
        <v>6642</v>
      </c>
      <c r="F9507" s="232">
        <v>0</v>
      </c>
    </row>
    <row r="9508" spans="1:6" ht="15" x14ac:dyDescent="0.2">
      <c r="A9508" s="231">
        <v>106353</v>
      </c>
      <c r="B9508" s="457" t="s">
        <v>16790</v>
      </c>
      <c r="C9508" s="231" t="s">
        <v>6642</v>
      </c>
      <c r="F9508" s="232">
        <v>0</v>
      </c>
    </row>
    <row r="9509" spans="1:6" ht="15" x14ac:dyDescent="0.2">
      <c r="A9509" s="231">
        <v>106354</v>
      </c>
      <c r="B9509" s="457" t="s">
        <v>16791</v>
      </c>
      <c r="C9509" s="231" t="s">
        <v>6642</v>
      </c>
      <c r="F9509" s="232">
        <v>0</v>
      </c>
    </row>
    <row r="9510" spans="1:6" ht="15" x14ac:dyDescent="0.2">
      <c r="A9510" s="231">
        <v>106356</v>
      </c>
      <c r="B9510" s="457" t="s">
        <v>16792</v>
      </c>
      <c r="C9510" s="231" t="s">
        <v>6642</v>
      </c>
      <c r="F9510" s="232">
        <v>256.66000000000003</v>
      </c>
    </row>
    <row r="9511" spans="1:6" ht="15" x14ac:dyDescent="0.2">
      <c r="A9511" s="231">
        <v>106357</v>
      </c>
      <c r="B9511" s="457" t="s">
        <v>16793</v>
      </c>
      <c r="C9511" s="231" t="s">
        <v>6642</v>
      </c>
      <c r="F9511" s="232">
        <v>0</v>
      </c>
    </row>
    <row r="9512" spans="1:6" ht="15" x14ac:dyDescent="0.2">
      <c r="A9512" s="231">
        <v>106360</v>
      </c>
      <c r="B9512" s="457" t="s">
        <v>16794</v>
      </c>
      <c r="C9512" s="231" t="s">
        <v>6642</v>
      </c>
      <c r="F9512" s="232">
        <v>0</v>
      </c>
    </row>
    <row r="9513" spans="1:6" ht="15" x14ac:dyDescent="0.2">
      <c r="A9513" s="231">
        <v>106358</v>
      </c>
      <c r="B9513" s="457" t="s">
        <v>16795</v>
      </c>
      <c r="C9513" s="231" t="s">
        <v>6642</v>
      </c>
      <c r="F9513" s="232">
        <v>0</v>
      </c>
    </row>
    <row r="9514" spans="1:6" ht="15" x14ac:dyDescent="0.2">
      <c r="A9514" s="231">
        <v>106359</v>
      </c>
      <c r="B9514" s="457" t="s">
        <v>16796</v>
      </c>
      <c r="C9514" s="231" t="s">
        <v>6642</v>
      </c>
      <c r="F9514" s="232">
        <v>0</v>
      </c>
    </row>
    <row r="9515" spans="1:6" ht="15" x14ac:dyDescent="0.2">
      <c r="A9515" s="231">
        <v>106361</v>
      </c>
      <c r="B9515" s="457" t="s">
        <v>16797</v>
      </c>
      <c r="C9515" s="231" t="s">
        <v>6642</v>
      </c>
      <c r="F9515" s="232">
        <v>348.35</v>
      </c>
    </row>
    <row r="9516" spans="1:6" ht="15" x14ac:dyDescent="0.2">
      <c r="A9516" s="231">
        <v>102812</v>
      </c>
      <c r="B9516" s="457" t="s">
        <v>16798</v>
      </c>
      <c r="C9516" s="231" t="s">
        <v>6642</v>
      </c>
      <c r="F9516" s="232">
        <v>0</v>
      </c>
    </row>
    <row r="9517" spans="1:6" ht="15" x14ac:dyDescent="0.2">
      <c r="A9517" s="231">
        <v>102813</v>
      </c>
      <c r="B9517" s="457" t="s">
        <v>16799</v>
      </c>
      <c r="C9517" s="231" t="s">
        <v>6642</v>
      </c>
      <c r="F9517" s="232">
        <v>0</v>
      </c>
    </row>
    <row r="9518" spans="1:6" ht="15" x14ac:dyDescent="0.2">
      <c r="A9518" s="231">
        <v>102814</v>
      </c>
      <c r="B9518" s="457" t="s">
        <v>16800</v>
      </c>
      <c r="C9518" s="231" t="s">
        <v>6642</v>
      </c>
      <c r="F9518" s="232">
        <v>0</v>
      </c>
    </row>
    <row r="9519" spans="1:6" ht="15" x14ac:dyDescent="0.2">
      <c r="A9519" s="231">
        <v>102815</v>
      </c>
      <c r="B9519" s="457" t="s">
        <v>16801</v>
      </c>
      <c r="C9519" s="231" t="s">
        <v>6642</v>
      </c>
      <c r="F9519" s="232">
        <v>2.99</v>
      </c>
    </row>
    <row r="9520" spans="1:6" ht="15" x14ac:dyDescent="0.2">
      <c r="A9520" s="231">
        <v>91529</v>
      </c>
      <c r="B9520" s="457" t="s">
        <v>16802</v>
      </c>
      <c r="C9520" s="231" t="s">
        <v>6642</v>
      </c>
      <c r="F9520" s="232">
        <v>0.83</v>
      </c>
    </row>
    <row r="9521" spans="1:6" ht="15" x14ac:dyDescent="0.2">
      <c r="A9521" s="231">
        <v>91530</v>
      </c>
      <c r="B9521" s="457" t="s">
        <v>16803</v>
      </c>
      <c r="C9521" s="231" t="s">
        <v>6642</v>
      </c>
      <c r="F9521" s="232">
        <v>0.22</v>
      </c>
    </row>
    <row r="9522" spans="1:6" ht="15" x14ac:dyDescent="0.2">
      <c r="A9522" s="231">
        <v>91531</v>
      </c>
      <c r="B9522" s="457" t="s">
        <v>16804</v>
      </c>
      <c r="C9522" s="231" t="s">
        <v>6642</v>
      </c>
      <c r="F9522" s="232">
        <v>1.04</v>
      </c>
    </row>
    <row r="9523" spans="1:6" ht="15" x14ac:dyDescent="0.2">
      <c r="A9523" s="231">
        <v>91532</v>
      </c>
      <c r="B9523" s="457" t="s">
        <v>16805</v>
      </c>
      <c r="C9523" s="231" t="s">
        <v>6642</v>
      </c>
      <c r="F9523" s="232">
        <v>6.66</v>
      </c>
    </row>
    <row r="9524" spans="1:6" ht="15" x14ac:dyDescent="0.2">
      <c r="A9524" s="231">
        <v>95260</v>
      </c>
      <c r="B9524" s="457" t="s">
        <v>16806</v>
      </c>
      <c r="C9524" s="231" t="s">
        <v>6642</v>
      </c>
      <c r="F9524" s="232">
        <v>0.67</v>
      </c>
    </row>
    <row r="9525" spans="1:6" ht="15" x14ac:dyDescent="0.2">
      <c r="A9525" s="231">
        <v>95261</v>
      </c>
      <c r="B9525" s="457" t="s">
        <v>16807</v>
      </c>
      <c r="C9525" s="231" t="s">
        <v>6642</v>
      </c>
      <c r="F9525" s="232">
        <v>0.18</v>
      </c>
    </row>
    <row r="9526" spans="1:6" ht="15" x14ac:dyDescent="0.2">
      <c r="A9526" s="231">
        <v>95262</v>
      </c>
      <c r="B9526" s="457" t="s">
        <v>16808</v>
      </c>
      <c r="C9526" s="231" t="s">
        <v>6642</v>
      </c>
      <c r="F9526" s="232">
        <v>0.84</v>
      </c>
    </row>
    <row r="9527" spans="1:6" ht="15" x14ac:dyDescent="0.2">
      <c r="A9527" s="231">
        <v>95263</v>
      </c>
      <c r="B9527" s="457" t="s">
        <v>16809</v>
      </c>
      <c r="C9527" s="231" t="s">
        <v>6642</v>
      </c>
      <c r="F9527" s="232">
        <v>5.04</v>
      </c>
    </row>
    <row r="9528" spans="1:6" ht="15" x14ac:dyDescent="0.2">
      <c r="A9528" s="231">
        <v>90968</v>
      </c>
      <c r="B9528" s="457" t="s">
        <v>16810</v>
      </c>
      <c r="C9528" s="231" t="s">
        <v>6642</v>
      </c>
      <c r="F9528" s="232">
        <v>7.04</v>
      </c>
    </row>
    <row r="9529" spans="1:6" ht="15" x14ac:dyDescent="0.2">
      <c r="A9529" s="231">
        <v>90969</v>
      </c>
      <c r="B9529" s="457" t="s">
        <v>16811</v>
      </c>
      <c r="C9529" s="231" t="s">
        <v>6642</v>
      </c>
      <c r="F9529" s="232">
        <v>1.89</v>
      </c>
    </row>
    <row r="9530" spans="1:6" ht="15" x14ac:dyDescent="0.2">
      <c r="A9530" s="231">
        <v>90970</v>
      </c>
      <c r="B9530" s="457" t="s">
        <v>16812</v>
      </c>
      <c r="C9530" s="231" t="s">
        <v>6642</v>
      </c>
      <c r="F9530" s="232">
        <v>8.81</v>
      </c>
    </row>
    <row r="9531" spans="1:6" ht="15" x14ac:dyDescent="0.2">
      <c r="A9531" s="231">
        <v>90971</v>
      </c>
      <c r="B9531" s="457" t="s">
        <v>16813</v>
      </c>
      <c r="C9531" s="231" t="s">
        <v>6642</v>
      </c>
      <c r="F9531" s="232">
        <v>70.09</v>
      </c>
    </row>
    <row r="9532" spans="1:6" ht="15" x14ac:dyDescent="0.2">
      <c r="A9532" s="231">
        <v>90992</v>
      </c>
      <c r="B9532" s="457" t="s">
        <v>16814</v>
      </c>
      <c r="C9532" s="231" t="s">
        <v>6642</v>
      </c>
      <c r="F9532" s="232">
        <v>8.35</v>
      </c>
    </row>
    <row r="9533" spans="1:6" ht="15" x14ac:dyDescent="0.2">
      <c r="A9533" s="231">
        <v>90993</v>
      </c>
      <c r="B9533" s="457" t="s">
        <v>16815</v>
      </c>
      <c r="C9533" s="231" t="s">
        <v>6642</v>
      </c>
      <c r="F9533" s="232">
        <v>2.2400000000000002</v>
      </c>
    </row>
    <row r="9534" spans="1:6" ht="15" x14ac:dyDescent="0.2">
      <c r="A9534" s="231">
        <v>90994</v>
      </c>
      <c r="B9534" s="457" t="s">
        <v>16816</v>
      </c>
      <c r="C9534" s="231" t="s">
        <v>6642</v>
      </c>
      <c r="F9534" s="232">
        <v>10.45</v>
      </c>
    </row>
    <row r="9535" spans="1:6" ht="15" x14ac:dyDescent="0.2">
      <c r="A9535" s="231">
        <v>90995</v>
      </c>
      <c r="B9535" s="457" t="s">
        <v>16817</v>
      </c>
      <c r="C9535" s="231" t="s">
        <v>6642</v>
      </c>
      <c r="F9535" s="232">
        <v>95.21</v>
      </c>
    </row>
    <row r="9536" spans="1:6" ht="15" x14ac:dyDescent="0.2">
      <c r="A9536" s="231">
        <v>90957</v>
      </c>
      <c r="B9536" s="457" t="s">
        <v>16818</v>
      </c>
      <c r="C9536" s="231" t="s">
        <v>6642</v>
      </c>
      <c r="F9536" s="232">
        <v>5.26</v>
      </c>
    </row>
    <row r="9537" spans="1:6" ht="15" x14ac:dyDescent="0.2">
      <c r="A9537" s="231">
        <v>90958</v>
      </c>
      <c r="B9537" s="457" t="s">
        <v>16819</v>
      </c>
      <c r="C9537" s="231" t="s">
        <v>6642</v>
      </c>
      <c r="F9537" s="232">
        <v>1.41</v>
      </c>
    </row>
    <row r="9538" spans="1:6" ht="15" x14ac:dyDescent="0.2">
      <c r="A9538" s="231">
        <v>5797</v>
      </c>
      <c r="B9538" s="457" t="s">
        <v>16820</v>
      </c>
      <c r="C9538" s="231" t="s">
        <v>6642</v>
      </c>
      <c r="F9538" s="232">
        <v>6.58</v>
      </c>
    </row>
    <row r="9539" spans="1:6" ht="15" x14ac:dyDescent="0.2">
      <c r="A9539" s="231">
        <v>53865</v>
      </c>
      <c r="B9539" s="457" t="s">
        <v>16821</v>
      </c>
      <c r="C9539" s="231" t="s">
        <v>6642</v>
      </c>
      <c r="F9539" s="232">
        <v>54.52</v>
      </c>
    </row>
    <row r="9540" spans="1:6" ht="15" x14ac:dyDescent="0.2">
      <c r="A9540" s="231">
        <v>90975</v>
      </c>
      <c r="B9540" s="457" t="s">
        <v>16822</v>
      </c>
      <c r="C9540" s="231" t="s">
        <v>6642</v>
      </c>
      <c r="F9540" s="232">
        <v>17.89</v>
      </c>
    </row>
    <row r="9541" spans="1:6" ht="15" x14ac:dyDescent="0.2">
      <c r="A9541" s="231">
        <v>90976</v>
      </c>
      <c r="B9541" s="457" t="s">
        <v>16823</v>
      </c>
      <c r="C9541" s="231" t="s">
        <v>6642</v>
      </c>
      <c r="F9541" s="232">
        <v>4.8</v>
      </c>
    </row>
    <row r="9542" spans="1:6" ht="15" x14ac:dyDescent="0.2">
      <c r="A9542" s="231">
        <v>90977</v>
      </c>
      <c r="B9542" s="457" t="s">
        <v>16824</v>
      </c>
      <c r="C9542" s="231" t="s">
        <v>6642</v>
      </c>
      <c r="F9542" s="232">
        <v>22.39</v>
      </c>
    </row>
    <row r="9543" spans="1:6" ht="15" x14ac:dyDescent="0.2">
      <c r="A9543" s="231">
        <v>90978</v>
      </c>
      <c r="B9543" s="457" t="s">
        <v>16825</v>
      </c>
      <c r="C9543" s="231" t="s">
        <v>6642</v>
      </c>
      <c r="F9543" s="232">
        <v>181.85</v>
      </c>
    </row>
    <row r="9544" spans="1:6" ht="15" x14ac:dyDescent="0.2">
      <c r="A9544" s="231">
        <v>90960</v>
      </c>
      <c r="B9544" s="457" t="s">
        <v>16826</v>
      </c>
      <c r="C9544" s="231" t="s">
        <v>6642</v>
      </c>
      <c r="F9544" s="232">
        <v>7.02</v>
      </c>
    </row>
    <row r="9545" spans="1:6" ht="15" x14ac:dyDescent="0.2">
      <c r="A9545" s="231">
        <v>90961</v>
      </c>
      <c r="B9545" s="457" t="s">
        <v>16827</v>
      </c>
      <c r="C9545" s="231" t="s">
        <v>6642</v>
      </c>
      <c r="F9545" s="232">
        <v>1.88</v>
      </c>
    </row>
    <row r="9546" spans="1:6" ht="15" x14ac:dyDescent="0.2">
      <c r="A9546" s="231">
        <v>90962</v>
      </c>
      <c r="B9546" s="457" t="s">
        <v>16828</v>
      </c>
      <c r="C9546" s="231" t="s">
        <v>6642</v>
      </c>
      <c r="F9546" s="232">
        <v>8.7899999999999991</v>
      </c>
    </row>
    <row r="9547" spans="1:6" ht="15" x14ac:dyDescent="0.2">
      <c r="A9547" s="231">
        <v>90963</v>
      </c>
      <c r="B9547" s="457" t="s">
        <v>16829</v>
      </c>
      <c r="C9547" s="231" t="s">
        <v>6642</v>
      </c>
      <c r="F9547" s="232">
        <v>17.3</v>
      </c>
    </row>
    <row r="9548" spans="1:6" ht="15" x14ac:dyDescent="0.2">
      <c r="A9548" s="231">
        <v>102966</v>
      </c>
      <c r="B9548" s="457" t="s">
        <v>16830</v>
      </c>
      <c r="C9548" s="231" t="s">
        <v>6642</v>
      </c>
      <c r="F9548" s="232">
        <v>0.17</v>
      </c>
    </row>
    <row r="9549" spans="1:6" ht="15" x14ac:dyDescent="0.2">
      <c r="A9549" s="231">
        <v>102967</v>
      </c>
      <c r="B9549" s="457" t="s">
        <v>16831</v>
      </c>
      <c r="C9549" s="231" t="s">
        <v>6642</v>
      </c>
      <c r="F9549" s="232">
        <v>0.03</v>
      </c>
    </row>
    <row r="9550" spans="1:6" ht="15" x14ac:dyDescent="0.2">
      <c r="A9550" s="231">
        <v>102968</v>
      </c>
      <c r="B9550" s="457" t="s">
        <v>16832</v>
      </c>
      <c r="C9550" s="231" t="s">
        <v>6642</v>
      </c>
      <c r="F9550" s="232">
        <v>0.16</v>
      </c>
    </row>
    <row r="9551" spans="1:6" ht="15" x14ac:dyDescent="0.2">
      <c r="A9551" s="231">
        <v>102969</v>
      </c>
      <c r="B9551" s="457" t="s">
        <v>16833</v>
      </c>
      <c r="C9551" s="231" t="s">
        <v>6642</v>
      </c>
      <c r="F9551" s="232">
        <v>0.13</v>
      </c>
    </row>
    <row r="9552" spans="1:6" ht="15" x14ac:dyDescent="0.2">
      <c r="A9552" s="231">
        <v>102818</v>
      </c>
      <c r="B9552" s="457" t="s">
        <v>16834</v>
      </c>
      <c r="C9552" s="231" t="s">
        <v>6642</v>
      </c>
      <c r="F9552" s="232">
        <v>0</v>
      </c>
    </row>
    <row r="9553" spans="1:6" ht="15" x14ac:dyDescent="0.2">
      <c r="A9553" s="231">
        <v>102819</v>
      </c>
      <c r="B9553" s="457" t="s">
        <v>16835</v>
      </c>
      <c r="C9553" s="231" t="s">
        <v>6642</v>
      </c>
      <c r="F9553" s="232">
        <v>0</v>
      </c>
    </row>
    <row r="9554" spans="1:6" ht="15" x14ac:dyDescent="0.2">
      <c r="A9554" s="231">
        <v>102820</v>
      </c>
      <c r="B9554" s="457" t="s">
        <v>16836</v>
      </c>
      <c r="C9554" s="231" t="s">
        <v>6642</v>
      </c>
      <c r="F9554" s="232">
        <v>0</v>
      </c>
    </row>
    <row r="9555" spans="1:6" ht="15" x14ac:dyDescent="0.2">
      <c r="A9555" s="231">
        <v>102832</v>
      </c>
      <c r="B9555" s="457" t="s">
        <v>16837</v>
      </c>
      <c r="C9555" s="231" t="s">
        <v>6642</v>
      </c>
      <c r="F9555" s="232">
        <v>7.48</v>
      </c>
    </row>
    <row r="9556" spans="1:6" ht="15" x14ac:dyDescent="0.2">
      <c r="A9556" s="231">
        <v>102823</v>
      </c>
      <c r="B9556" s="457" t="s">
        <v>16838</v>
      </c>
      <c r="C9556" s="231" t="s">
        <v>6642</v>
      </c>
      <c r="F9556" s="232">
        <v>0</v>
      </c>
    </row>
    <row r="9557" spans="1:6" ht="15" x14ac:dyDescent="0.2">
      <c r="A9557" s="231">
        <v>102824</v>
      </c>
      <c r="B9557" s="457" t="s">
        <v>16839</v>
      </c>
      <c r="C9557" s="231" t="s">
        <v>6642</v>
      </c>
      <c r="F9557" s="232">
        <v>0</v>
      </c>
    </row>
    <row r="9558" spans="1:6" ht="15" x14ac:dyDescent="0.2">
      <c r="A9558" s="231">
        <v>102825</v>
      </c>
      <c r="B9558" s="457" t="s">
        <v>16840</v>
      </c>
      <c r="C9558" s="231" t="s">
        <v>6642</v>
      </c>
      <c r="F9558" s="232">
        <v>0</v>
      </c>
    </row>
    <row r="9559" spans="1:6" ht="15" x14ac:dyDescent="0.2">
      <c r="A9559" s="231">
        <v>102826</v>
      </c>
      <c r="B9559" s="457" t="s">
        <v>16841</v>
      </c>
      <c r="C9559" s="231" t="s">
        <v>6642</v>
      </c>
      <c r="F9559" s="232">
        <v>5.61</v>
      </c>
    </row>
    <row r="9560" spans="1:6" ht="15" x14ac:dyDescent="0.2">
      <c r="A9560" s="231">
        <v>103934</v>
      </c>
      <c r="B9560" s="457" t="s">
        <v>16842</v>
      </c>
      <c r="C9560" s="231" t="s">
        <v>6642</v>
      </c>
      <c r="F9560" s="232">
        <v>0</v>
      </c>
    </row>
    <row r="9561" spans="1:6" ht="15" x14ac:dyDescent="0.2">
      <c r="A9561" s="231">
        <v>103935</v>
      </c>
      <c r="B9561" s="457" t="s">
        <v>16843</v>
      </c>
      <c r="C9561" s="231" t="s">
        <v>6642</v>
      </c>
      <c r="F9561" s="232">
        <v>0</v>
      </c>
    </row>
    <row r="9562" spans="1:6" ht="15" x14ac:dyDescent="0.2">
      <c r="A9562" s="231">
        <v>103936</v>
      </c>
      <c r="B9562" s="457" t="s">
        <v>16844</v>
      </c>
      <c r="C9562" s="231" t="s">
        <v>6642</v>
      </c>
      <c r="F9562" s="232">
        <v>0</v>
      </c>
    </row>
    <row r="9563" spans="1:6" ht="15" x14ac:dyDescent="0.2">
      <c r="A9563" s="231">
        <v>103937</v>
      </c>
      <c r="B9563" s="457" t="s">
        <v>16845</v>
      </c>
      <c r="C9563" s="231" t="s">
        <v>6642</v>
      </c>
      <c r="F9563" s="232">
        <v>1.34</v>
      </c>
    </row>
    <row r="9564" spans="1:6" ht="15" x14ac:dyDescent="0.2">
      <c r="A9564" s="231">
        <v>103940</v>
      </c>
      <c r="B9564" s="457" t="s">
        <v>16846</v>
      </c>
      <c r="C9564" s="231" t="s">
        <v>6642</v>
      </c>
      <c r="F9564" s="232">
        <v>0</v>
      </c>
    </row>
    <row r="9565" spans="1:6" ht="15" x14ac:dyDescent="0.2">
      <c r="A9565" s="231">
        <v>103941</v>
      </c>
      <c r="B9565" s="457" t="s">
        <v>16847</v>
      </c>
      <c r="C9565" s="231" t="s">
        <v>6642</v>
      </c>
      <c r="F9565" s="232">
        <v>0</v>
      </c>
    </row>
    <row r="9566" spans="1:6" ht="15" x14ac:dyDescent="0.2">
      <c r="A9566" s="231">
        <v>103942</v>
      </c>
      <c r="B9566" s="457" t="s">
        <v>16848</v>
      </c>
      <c r="C9566" s="231" t="s">
        <v>6642</v>
      </c>
      <c r="F9566" s="232">
        <v>0</v>
      </c>
    </row>
    <row r="9567" spans="1:6" ht="15" x14ac:dyDescent="0.2">
      <c r="A9567" s="231">
        <v>103943</v>
      </c>
      <c r="B9567" s="457" t="s">
        <v>16849</v>
      </c>
      <c r="C9567" s="231" t="s">
        <v>6642</v>
      </c>
      <c r="F9567" s="232">
        <v>1.34</v>
      </c>
    </row>
    <row r="9568" spans="1:6" ht="15" x14ac:dyDescent="0.2">
      <c r="A9568" s="231">
        <v>106406</v>
      </c>
      <c r="B9568" s="457" t="s">
        <v>16850</v>
      </c>
      <c r="C9568" s="231" t="s">
        <v>6642</v>
      </c>
      <c r="F9568" s="232">
        <v>9.8800000000000008</v>
      </c>
    </row>
    <row r="9569" spans="1:6" ht="15" x14ac:dyDescent="0.2">
      <c r="A9569" s="231">
        <v>106407</v>
      </c>
      <c r="B9569" s="457" t="s">
        <v>16851</v>
      </c>
      <c r="C9569" s="231" t="s">
        <v>6642</v>
      </c>
      <c r="F9569" s="232">
        <v>2.0299999999999998</v>
      </c>
    </row>
    <row r="9570" spans="1:6" ht="15" x14ac:dyDescent="0.2">
      <c r="A9570" s="231">
        <v>106408</v>
      </c>
      <c r="B9570" s="457" t="s">
        <v>16852</v>
      </c>
      <c r="C9570" s="231" t="s">
        <v>6642</v>
      </c>
      <c r="F9570" s="232">
        <v>6.86</v>
      </c>
    </row>
    <row r="9571" spans="1:6" ht="15" x14ac:dyDescent="0.2">
      <c r="A9571" s="231">
        <v>106409</v>
      </c>
      <c r="B9571" s="457" t="s">
        <v>16853</v>
      </c>
      <c r="C9571" s="231" t="s">
        <v>6642</v>
      </c>
      <c r="F9571" s="232">
        <v>3.62</v>
      </c>
    </row>
    <row r="9572" spans="1:6" ht="15" x14ac:dyDescent="0.2">
      <c r="A9572" s="231">
        <v>91279</v>
      </c>
      <c r="B9572" s="457" t="s">
        <v>16854</v>
      </c>
      <c r="C9572" s="231" t="s">
        <v>6642</v>
      </c>
      <c r="F9572" s="232">
        <v>0.39</v>
      </c>
    </row>
    <row r="9573" spans="1:6" ht="15" x14ac:dyDescent="0.2">
      <c r="A9573" s="231">
        <v>91280</v>
      </c>
      <c r="B9573" s="457" t="s">
        <v>16855</v>
      </c>
      <c r="C9573" s="231" t="s">
        <v>6642</v>
      </c>
      <c r="F9573" s="232">
        <v>0.08</v>
      </c>
    </row>
    <row r="9574" spans="1:6" ht="15" x14ac:dyDescent="0.2">
      <c r="A9574" s="231">
        <v>91281</v>
      </c>
      <c r="B9574" s="457" t="s">
        <v>16856</v>
      </c>
      <c r="C9574" s="231" t="s">
        <v>6642</v>
      </c>
      <c r="F9574" s="232">
        <v>0.5</v>
      </c>
    </row>
    <row r="9575" spans="1:6" ht="15" x14ac:dyDescent="0.2">
      <c r="A9575" s="231">
        <v>91282</v>
      </c>
      <c r="B9575" s="457" t="s">
        <v>16857</v>
      </c>
      <c r="C9575" s="231" t="s">
        <v>6642</v>
      </c>
      <c r="F9575" s="232">
        <v>9.3800000000000008</v>
      </c>
    </row>
    <row r="9576" spans="1:6" ht="15" x14ac:dyDescent="0.2">
      <c r="A9576" s="231">
        <v>95278</v>
      </c>
      <c r="B9576" s="457" t="s">
        <v>16858</v>
      </c>
      <c r="C9576" s="231" t="s">
        <v>6642</v>
      </c>
      <c r="F9576" s="232">
        <v>0.65</v>
      </c>
    </row>
    <row r="9577" spans="1:6" ht="15" x14ac:dyDescent="0.2">
      <c r="A9577" s="231">
        <v>95279</v>
      </c>
      <c r="B9577" s="457" t="s">
        <v>16859</v>
      </c>
      <c r="C9577" s="231" t="s">
        <v>6642</v>
      </c>
      <c r="F9577" s="232">
        <v>0.13</v>
      </c>
    </row>
    <row r="9578" spans="1:6" ht="15" x14ac:dyDescent="0.2">
      <c r="A9578" s="231">
        <v>95280</v>
      </c>
      <c r="B9578" s="457" t="s">
        <v>16860</v>
      </c>
      <c r="C9578" s="231" t="s">
        <v>6642</v>
      </c>
      <c r="F9578" s="232">
        <v>0.64</v>
      </c>
    </row>
    <row r="9579" spans="1:6" ht="15" x14ac:dyDescent="0.2">
      <c r="A9579" s="231">
        <v>95281</v>
      </c>
      <c r="B9579" s="457" t="s">
        <v>16861</v>
      </c>
      <c r="C9579" s="231" t="s">
        <v>6642</v>
      </c>
      <c r="F9579" s="232">
        <v>9.31</v>
      </c>
    </row>
    <row r="9580" spans="1:6" ht="15" x14ac:dyDescent="0.2">
      <c r="A9580" s="231">
        <v>95124</v>
      </c>
      <c r="B9580" s="457" t="s">
        <v>16862</v>
      </c>
      <c r="C9580" s="231" t="s">
        <v>6642</v>
      </c>
      <c r="F9580" s="232">
        <v>6.26</v>
      </c>
    </row>
    <row r="9581" spans="1:6" ht="15" x14ac:dyDescent="0.2">
      <c r="A9581" s="231">
        <v>95123</v>
      </c>
      <c r="B9581" s="457" t="s">
        <v>16863</v>
      </c>
      <c r="C9581" s="231" t="s">
        <v>6642</v>
      </c>
      <c r="F9581" s="232">
        <v>20.309999999999999</v>
      </c>
    </row>
    <row r="9582" spans="1:6" ht="15" x14ac:dyDescent="0.2">
      <c r="A9582" s="231">
        <v>95125</v>
      </c>
      <c r="B9582" s="457" t="s">
        <v>16864</v>
      </c>
      <c r="C9582" s="231" t="s">
        <v>6642</v>
      </c>
      <c r="F9582" s="232">
        <v>22.22</v>
      </c>
    </row>
    <row r="9583" spans="1:6" ht="15" x14ac:dyDescent="0.2">
      <c r="A9583" s="231">
        <v>95126</v>
      </c>
      <c r="B9583" s="457" t="s">
        <v>16865</v>
      </c>
      <c r="C9583" s="231" t="s">
        <v>6642</v>
      </c>
      <c r="F9583" s="232">
        <v>170.3</v>
      </c>
    </row>
    <row r="9584" spans="1:6" ht="15" x14ac:dyDescent="0.2">
      <c r="A9584" s="231">
        <v>92040</v>
      </c>
      <c r="B9584" s="457" t="s">
        <v>16866</v>
      </c>
      <c r="C9584" s="231" t="s">
        <v>6642</v>
      </c>
      <c r="F9584" s="232">
        <v>7.36</v>
      </c>
    </row>
    <row r="9585" spans="1:6" ht="15" x14ac:dyDescent="0.2">
      <c r="A9585" s="231">
        <v>92041</v>
      </c>
      <c r="B9585" s="457" t="s">
        <v>16867</v>
      </c>
      <c r="C9585" s="231" t="s">
        <v>6642</v>
      </c>
      <c r="F9585" s="232">
        <v>1.51</v>
      </c>
    </row>
    <row r="9586" spans="1:6" ht="15" x14ac:dyDescent="0.2">
      <c r="A9586" s="231">
        <v>92042</v>
      </c>
      <c r="B9586" s="457" t="s">
        <v>16868</v>
      </c>
      <c r="C9586" s="231" t="s">
        <v>6642</v>
      </c>
      <c r="F9586" s="232">
        <v>6.13</v>
      </c>
    </row>
    <row r="9587" spans="1:6" ht="15" x14ac:dyDescent="0.2">
      <c r="A9587" s="231">
        <v>106410</v>
      </c>
      <c r="B9587" s="457" t="s">
        <v>16869</v>
      </c>
      <c r="C9587" s="231" t="s">
        <v>6642</v>
      </c>
      <c r="F9587" s="232">
        <v>4.76</v>
      </c>
    </row>
    <row r="9588" spans="1:6" ht="15" x14ac:dyDescent="0.2">
      <c r="A9588" s="231">
        <v>106411</v>
      </c>
      <c r="B9588" s="457" t="s">
        <v>16870</v>
      </c>
      <c r="C9588" s="231" t="s">
        <v>6642</v>
      </c>
      <c r="F9588" s="232">
        <v>2.02</v>
      </c>
    </row>
    <row r="9589" spans="1:6" ht="15" x14ac:dyDescent="0.2">
      <c r="A9589" s="231">
        <v>106412</v>
      </c>
      <c r="B9589" s="457" t="s">
        <v>16871</v>
      </c>
      <c r="C9589" s="231" t="s">
        <v>6642</v>
      </c>
      <c r="F9589" s="232">
        <v>5.21</v>
      </c>
    </row>
    <row r="9590" spans="1:6" ht="15" x14ac:dyDescent="0.2">
      <c r="A9590" s="231">
        <v>106413</v>
      </c>
      <c r="B9590" s="457" t="s">
        <v>16872</v>
      </c>
      <c r="C9590" s="231" t="s">
        <v>6642</v>
      </c>
      <c r="F9590" s="232">
        <v>2.23</v>
      </c>
    </row>
    <row r="9591" spans="1:6" ht="15" x14ac:dyDescent="0.2">
      <c r="A9591" s="231">
        <v>102829</v>
      </c>
      <c r="B9591" s="457" t="s">
        <v>16873</v>
      </c>
      <c r="C9591" s="231" t="s">
        <v>6642</v>
      </c>
      <c r="F9591" s="232">
        <v>0</v>
      </c>
    </row>
    <row r="9592" spans="1:6" ht="15" x14ac:dyDescent="0.2">
      <c r="A9592" s="231">
        <v>102830</v>
      </c>
      <c r="B9592" s="457" t="s">
        <v>16874</v>
      </c>
      <c r="C9592" s="231" t="s">
        <v>6642</v>
      </c>
      <c r="F9592" s="232">
        <v>0</v>
      </c>
    </row>
    <row r="9593" spans="1:6" ht="15" x14ac:dyDescent="0.2">
      <c r="A9593" s="231">
        <v>102831</v>
      </c>
      <c r="B9593" s="457" t="s">
        <v>16875</v>
      </c>
      <c r="C9593" s="231" t="s">
        <v>6642</v>
      </c>
      <c r="F9593" s="232">
        <v>0</v>
      </c>
    </row>
    <row r="9594" spans="1:6" ht="15" x14ac:dyDescent="0.2">
      <c r="A9594" s="231">
        <v>92114</v>
      </c>
      <c r="B9594" s="457" t="s">
        <v>16876</v>
      </c>
      <c r="C9594" s="231" t="s">
        <v>6642</v>
      </c>
      <c r="F9594" s="232">
        <v>0.24</v>
      </c>
    </row>
    <row r="9595" spans="1:6" ht="15" x14ac:dyDescent="0.2">
      <c r="A9595" s="231">
        <v>92115</v>
      </c>
      <c r="B9595" s="457" t="s">
        <v>16877</v>
      </c>
      <c r="C9595" s="231" t="s">
        <v>6642</v>
      </c>
      <c r="F9595" s="232">
        <v>0.05</v>
      </c>
    </row>
    <row r="9596" spans="1:6" ht="15" x14ac:dyDescent="0.2">
      <c r="A9596" s="231">
        <v>92116</v>
      </c>
      <c r="B9596" s="457" t="s">
        <v>16878</v>
      </c>
      <c r="C9596" s="231" t="s">
        <v>6642</v>
      </c>
      <c r="F9596" s="232">
        <v>0.17</v>
      </c>
    </row>
    <row r="9597" spans="1:6" ht="15" x14ac:dyDescent="0.2">
      <c r="A9597" s="231">
        <v>102912</v>
      </c>
      <c r="B9597" s="457" t="s">
        <v>16879</v>
      </c>
      <c r="C9597" s="231" t="s">
        <v>6642</v>
      </c>
      <c r="F9597" s="232">
        <v>0</v>
      </c>
    </row>
    <row r="9598" spans="1:6" ht="15" x14ac:dyDescent="0.2">
      <c r="A9598" s="231">
        <v>102913</v>
      </c>
      <c r="B9598" s="457" t="s">
        <v>16880</v>
      </c>
      <c r="C9598" s="231" t="s">
        <v>6642</v>
      </c>
      <c r="F9598" s="232">
        <v>0</v>
      </c>
    </row>
    <row r="9599" spans="1:6" ht="15" x14ac:dyDescent="0.2">
      <c r="A9599" s="231">
        <v>102914</v>
      </c>
      <c r="B9599" s="457" t="s">
        <v>16881</v>
      </c>
      <c r="C9599" s="231" t="s">
        <v>6642</v>
      </c>
      <c r="F9599" s="232">
        <v>0</v>
      </c>
    </row>
    <row r="9600" spans="1:6" ht="15" x14ac:dyDescent="0.2">
      <c r="A9600" s="231">
        <v>102915</v>
      </c>
      <c r="B9600" s="457" t="s">
        <v>16882</v>
      </c>
      <c r="C9600" s="231" t="s">
        <v>6642</v>
      </c>
      <c r="F9600" s="232">
        <v>0.55000000000000004</v>
      </c>
    </row>
    <row r="9601" spans="1:6" ht="15" x14ac:dyDescent="0.2">
      <c r="A9601" s="231">
        <v>95716</v>
      </c>
      <c r="B9601" s="457" t="s">
        <v>16883</v>
      </c>
      <c r="C9601" s="231" t="s">
        <v>6642</v>
      </c>
      <c r="F9601" s="232">
        <v>65.91</v>
      </c>
    </row>
    <row r="9602" spans="1:6" ht="15" x14ac:dyDescent="0.2">
      <c r="A9602" s="231">
        <v>95717</v>
      </c>
      <c r="B9602" s="457" t="s">
        <v>16884</v>
      </c>
      <c r="C9602" s="231" t="s">
        <v>6642</v>
      </c>
      <c r="F9602" s="232">
        <v>17.420000000000002</v>
      </c>
    </row>
    <row r="9603" spans="1:6" ht="15" x14ac:dyDescent="0.2">
      <c r="A9603" s="231">
        <v>95718</v>
      </c>
      <c r="B9603" s="457" t="s">
        <v>16885</v>
      </c>
      <c r="C9603" s="231" t="s">
        <v>6642</v>
      </c>
      <c r="F9603" s="232">
        <v>82.39</v>
      </c>
    </row>
    <row r="9604" spans="1:6" ht="15" x14ac:dyDescent="0.2">
      <c r="A9604" s="231">
        <v>95719</v>
      </c>
      <c r="B9604" s="457" t="s">
        <v>16886</v>
      </c>
      <c r="C9604" s="231" t="s">
        <v>6642</v>
      </c>
      <c r="F9604" s="232">
        <v>104</v>
      </c>
    </row>
    <row r="9605" spans="1:6" ht="15" x14ac:dyDescent="0.2">
      <c r="A9605" s="231">
        <v>104712</v>
      </c>
      <c r="B9605" s="457" t="s">
        <v>16887</v>
      </c>
      <c r="C9605" s="231" t="s">
        <v>6642</v>
      </c>
      <c r="F9605" s="232">
        <v>61.95</v>
      </c>
    </row>
    <row r="9606" spans="1:6" ht="15" x14ac:dyDescent="0.2">
      <c r="A9606" s="231">
        <v>104713</v>
      </c>
      <c r="B9606" s="457" t="s">
        <v>16888</v>
      </c>
      <c r="C9606" s="231" t="s">
        <v>6642</v>
      </c>
      <c r="F9606" s="232">
        <v>16.37</v>
      </c>
    </row>
    <row r="9607" spans="1:6" ht="15" x14ac:dyDescent="0.2">
      <c r="A9607" s="231">
        <v>104714</v>
      </c>
      <c r="B9607" s="457" t="s">
        <v>16889</v>
      </c>
      <c r="C9607" s="231" t="s">
        <v>6642</v>
      </c>
      <c r="F9607" s="232">
        <v>77.430000000000007</v>
      </c>
    </row>
    <row r="9608" spans="1:6" ht="15" x14ac:dyDescent="0.2">
      <c r="A9608" s="231">
        <v>104715</v>
      </c>
      <c r="B9608" s="457" t="s">
        <v>16890</v>
      </c>
      <c r="C9608" s="231" t="s">
        <v>6642</v>
      </c>
      <c r="F9608" s="232">
        <v>104</v>
      </c>
    </row>
    <row r="9609" spans="1:6" ht="15" x14ac:dyDescent="0.2">
      <c r="A9609" s="231">
        <v>106394</v>
      </c>
      <c r="B9609" s="457" t="s">
        <v>16891</v>
      </c>
      <c r="C9609" s="231" t="s">
        <v>6642</v>
      </c>
      <c r="F9609" s="232">
        <v>0</v>
      </c>
    </row>
    <row r="9610" spans="1:6" ht="15" x14ac:dyDescent="0.2">
      <c r="A9610" s="231">
        <v>106395</v>
      </c>
      <c r="B9610" s="457" t="s">
        <v>16892</v>
      </c>
      <c r="C9610" s="231" t="s">
        <v>6642</v>
      </c>
      <c r="F9610" s="232">
        <v>0</v>
      </c>
    </row>
    <row r="9611" spans="1:6" ht="15" x14ac:dyDescent="0.2">
      <c r="A9611" s="231">
        <v>106396</v>
      </c>
      <c r="B9611" s="457" t="s">
        <v>16893</v>
      </c>
      <c r="C9611" s="231" t="s">
        <v>6642</v>
      </c>
      <c r="F9611" s="232">
        <v>0</v>
      </c>
    </row>
    <row r="9612" spans="1:6" ht="15" x14ac:dyDescent="0.2">
      <c r="A9612" s="231">
        <v>106397</v>
      </c>
      <c r="B9612" s="457" t="s">
        <v>16894</v>
      </c>
      <c r="C9612" s="231" t="s">
        <v>6642</v>
      </c>
      <c r="F9612" s="232">
        <v>104</v>
      </c>
    </row>
    <row r="9613" spans="1:6" ht="15" x14ac:dyDescent="0.2">
      <c r="A9613" s="231">
        <v>106400</v>
      </c>
      <c r="B9613" s="457" t="s">
        <v>16895</v>
      </c>
      <c r="C9613" s="231" t="s">
        <v>6642</v>
      </c>
      <c r="F9613" s="232">
        <v>0</v>
      </c>
    </row>
    <row r="9614" spans="1:6" ht="15" x14ac:dyDescent="0.2">
      <c r="A9614" s="231">
        <v>106401</v>
      </c>
      <c r="B9614" s="457" t="s">
        <v>16896</v>
      </c>
      <c r="C9614" s="231" t="s">
        <v>6642</v>
      </c>
      <c r="F9614" s="232">
        <v>0</v>
      </c>
    </row>
    <row r="9615" spans="1:6" ht="15" x14ac:dyDescent="0.2">
      <c r="A9615" s="231">
        <v>106402</v>
      </c>
      <c r="B9615" s="457" t="s">
        <v>16897</v>
      </c>
      <c r="C9615" s="231" t="s">
        <v>6642</v>
      </c>
      <c r="F9615" s="232">
        <v>0</v>
      </c>
    </row>
    <row r="9616" spans="1:6" ht="15" x14ac:dyDescent="0.2">
      <c r="A9616" s="231">
        <v>106403</v>
      </c>
      <c r="B9616" s="457" t="s">
        <v>16898</v>
      </c>
      <c r="C9616" s="231" t="s">
        <v>6642</v>
      </c>
      <c r="F9616" s="232">
        <v>104</v>
      </c>
    </row>
    <row r="9617" spans="1:6" ht="15" x14ac:dyDescent="0.2">
      <c r="A9617" s="231">
        <v>102894</v>
      </c>
      <c r="B9617" s="457" t="s">
        <v>16899</v>
      </c>
      <c r="C9617" s="231" t="s">
        <v>6642</v>
      </c>
      <c r="F9617" s="232">
        <v>0</v>
      </c>
    </row>
    <row r="9618" spans="1:6" ht="15" x14ac:dyDescent="0.2">
      <c r="A9618" s="231">
        <v>104161</v>
      </c>
      <c r="B9618" s="457" t="s">
        <v>16900</v>
      </c>
      <c r="C9618" s="231" t="s">
        <v>6642</v>
      </c>
      <c r="F9618" s="232">
        <v>0</v>
      </c>
    </row>
    <row r="9619" spans="1:6" ht="15" x14ac:dyDescent="0.2">
      <c r="A9619" s="231">
        <v>102896</v>
      </c>
      <c r="B9619" s="457" t="s">
        <v>16901</v>
      </c>
      <c r="C9619" s="231" t="s">
        <v>6642</v>
      </c>
      <c r="F9619" s="232">
        <v>0</v>
      </c>
    </row>
    <row r="9620" spans="1:6" ht="15" x14ac:dyDescent="0.2">
      <c r="A9620" s="231">
        <v>102897</v>
      </c>
      <c r="B9620" s="457" t="s">
        <v>16902</v>
      </c>
      <c r="C9620" s="231" t="s">
        <v>6642</v>
      </c>
      <c r="F9620" s="232">
        <v>104</v>
      </c>
    </row>
    <row r="9621" spans="1:6" ht="15" x14ac:dyDescent="0.2">
      <c r="A9621" s="231">
        <v>5627</v>
      </c>
      <c r="B9621" s="457" t="s">
        <v>16903</v>
      </c>
      <c r="C9621" s="231" t="s">
        <v>6642</v>
      </c>
      <c r="F9621" s="232">
        <v>47.6</v>
      </c>
    </row>
    <row r="9622" spans="1:6" ht="15" x14ac:dyDescent="0.2">
      <c r="A9622" s="231">
        <v>5628</v>
      </c>
      <c r="B9622" s="457" t="s">
        <v>16904</v>
      </c>
      <c r="C9622" s="231" t="s">
        <v>6642</v>
      </c>
      <c r="F9622" s="232">
        <v>12.58</v>
      </c>
    </row>
    <row r="9623" spans="1:6" ht="15" x14ac:dyDescent="0.2">
      <c r="A9623" s="231">
        <v>5629</v>
      </c>
      <c r="B9623" s="457" t="s">
        <v>16905</v>
      </c>
      <c r="C9623" s="231" t="s">
        <v>6642</v>
      </c>
      <c r="F9623" s="232">
        <v>59.5</v>
      </c>
    </row>
    <row r="9624" spans="1:6" ht="15" x14ac:dyDescent="0.2">
      <c r="A9624" s="231">
        <v>5630</v>
      </c>
      <c r="B9624" s="457" t="s">
        <v>16906</v>
      </c>
      <c r="C9624" s="231" t="s">
        <v>6642</v>
      </c>
      <c r="F9624" s="232">
        <v>74.52</v>
      </c>
    </row>
    <row r="9625" spans="1:6" ht="15" x14ac:dyDescent="0.2">
      <c r="A9625" s="231">
        <v>88900</v>
      </c>
      <c r="B9625" s="457" t="s">
        <v>16907</v>
      </c>
      <c r="C9625" s="231" t="s">
        <v>6642</v>
      </c>
      <c r="F9625" s="232">
        <v>53.86</v>
      </c>
    </row>
    <row r="9626" spans="1:6" ht="15" x14ac:dyDescent="0.2">
      <c r="A9626" s="231">
        <v>88902</v>
      </c>
      <c r="B9626" s="457" t="s">
        <v>16908</v>
      </c>
      <c r="C9626" s="231" t="s">
        <v>6642</v>
      </c>
      <c r="F9626" s="232">
        <v>14.23</v>
      </c>
    </row>
    <row r="9627" spans="1:6" ht="15" x14ac:dyDescent="0.2">
      <c r="A9627" s="231">
        <v>88903</v>
      </c>
      <c r="B9627" s="457" t="s">
        <v>16909</v>
      </c>
      <c r="C9627" s="231" t="s">
        <v>6642</v>
      </c>
      <c r="F9627" s="232">
        <v>67.319999999999993</v>
      </c>
    </row>
    <row r="9628" spans="1:6" ht="15" x14ac:dyDescent="0.2">
      <c r="A9628" s="231">
        <v>88904</v>
      </c>
      <c r="B9628" s="457" t="s">
        <v>16910</v>
      </c>
      <c r="C9628" s="231" t="s">
        <v>6642</v>
      </c>
      <c r="F9628" s="232">
        <v>104</v>
      </c>
    </row>
    <row r="9629" spans="1:6" ht="15" x14ac:dyDescent="0.2">
      <c r="A9629" s="231">
        <v>88569</v>
      </c>
      <c r="B9629" s="457" t="s">
        <v>16911</v>
      </c>
      <c r="C9629" s="231" t="s">
        <v>6642</v>
      </c>
      <c r="F9629" s="232">
        <v>4.21</v>
      </c>
    </row>
    <row r="9630" spans="1:6" ht="15" x14ac:dyDescent="0.2">
      <c r="A9630" s="231">
        <v>88570</v>
      </c>
      <c r="B9630" s="457" t="s">
        <v>16912</v>
      </c>
      <c r="C9630" s="231" t="s">
        <v>6642</v>
      </c>
      <c r="F9630" s="232">
        <v>1.46</v>
      </c>
    </row>
    <row r="9631" spans="1:6" ht="15" x14ac:dyDescent="0.2">
      <c r="A9631" s="231">
        <v>5765</v>
      </c>
      <c r="B9631" s="457" t="s">
        <v>16913</v>
      </c>
      <c r="C9631" s="231" t="s">
        <v>6642</v>
      </c>
      <c r="F9631" s="232">
        <v>5.27</v>
      </c>
    </row>
    <row r="9632" spans="1:6" ht="15" x14ac:dyDescent="0.2">
      <c r="A9632" s="231">
        <v>5766</v>
      </c>
      <c r="B9632" s="457" t="s">
        <v>16914</v>
      </c>
      <c r="C9632" s="231" t="s">
        <v>6642</v>
      </c>
      <c r="F9632" s="232">
        <v>3.1</v>
      </c>
    </row>
    <row r="9633" spans="1:6" ht="15" x14ac:dyDescent="0.2">
      <c r="A9633" s="231">
        <v>91468</v>
      </c>
      <c r="B9633" s="457" t="s">
        <v>16915</v>
      </c>
      <c r="C9633" s="231" t="s">
        <v>6642</v>
      </c>
      <c r="F9633" s="232">
        <v>27.43</v>
      </c>
    </row>
    <row r="9634" spans="1:6" ht="15" x14ac:dyDescent="0.2">
      <c r="A9634" s="231">
        <v>91484</v>
      </c>
      <c r="B9634" s="457" t="s">
        <v>16916</v>
      </c>
      <c r="C9634" s="231" t="s">
        <v>6642</v>
      </c>
      <c r="F9634" s="232">
        <v>4.32</v>
      </c>
    </row>
    <row r="9635" spans="1:6" ht="15" x14ac:dyDescent="0.2">
      <c r="A9635" s="231">
        <v>91469</v>
      </c>
      <c r="B9635" s="457" t="s">
        <v>16917</v>
      </c>
      <c r="C9635" s="231" t="s">
        <v>6642</v>
      </c>
      <c r="F9635" s="232">
        <v>10.69</v>
      </c>
    </row>
    <row r="9636" spans="1:6" ht="15" x14ac:dyDescent="0.2">
      <c r="A9636" s="231">
        <v>83361</v>
      </c>
      <c r="B9636" s="457" t="s">
        <v>16918</v>
      </c>
      <c r="C9636" s="231" t="s">
        <v>6642</v>
      </c>
      <c r="F9636" s="232">
        <v>45.77</v>
      </c>
    </row>
    <row r="9637" spans="1:6" ht="15" x14ac:dyDescent="0.2">
      <c r="A9637" s="231">
        <v>91485</v>
      </c>
      <c r="B9637" s="457" t="s">
        <v>16919</v>
      </c>
      <c r="C9637" s="231" t="s">
        <v>6642</v>
      </c>
      <c r="F9637" s="232">
        <v>179.02</v>
      </c>
    </row>
    <row r="9638" spans="1:6" ht="15" x14ac:dyDescent="0.2">
      <c r="A9638" s="231">
        <v>102835</v>
      </c>
      <c r="B9638" s="457" t="s">
        <v>16920</v>
      </c>
      <c r="C9638" s="231" t="s">
        <v>6642</v>
      </c>
      <c r="F9638" s="232">
        <v>0</v>
      </c>
    </row>
    <row r="9639" spans="1:6" ht="15" x14ac:dyDescent="0.2">
      <c r="A9639" s="231">
        <v>102836</v>
      </c>
      <c r="B9639" s="457" t="s">
        <v>16921</v>
      </c>
      <c r="C9639" s="231" t="s">
        <v>6642</v>
      </c>
      <c r="F9639" s="232">
        <v>0</v>
      </c>
    </row>
    <row r="9640" spans="1:6" ht="15" x14ac:dyDescent="0.2">
      <c r="A9640" s="231">
        <v>102837</v>
      </c>
      <c r="B9640" s="457" t="s">
        <v>16922</v>
      </c>
      <c r="C9640" s="231" t="s">
        <v>6642</v>
      </c>
      <c r="F9640" s="232">
        <v>0</v>
      </c>
    </row>
    <row r="9641" spans="1:6" ht="15" x14ac:dyDescent="0.2">
      <c r="A9641" s="231">
        <v>89230</v>
      </c>
      <c r="B9641" s="457" t="s">
        <v>16923</v>
      </c>
      <c r="C9641" s="231" t="s">
        <v>6642</v>
      </c>
      <c r="F9641" s="232">
        <v>119.92</v>
      </c>
    </row>
    <row r="9642" spans="1:6" ht="15" x14ac:dyDescent="0.2">
      <c r="A9642" s="231">
        <v>89231</v>
      </c>
      <c r="B9642" s="457" t="s">
        <v>16924</v>
      </c>
      <c r="C9642" s="231" t="s">
        <v>6642</v>
      </c>
      <c r="F9642" s="232">
        <v>36.72</v>
      </c>
    </row>
    <row r="9643" spans="1:6" ht="15" x14ac:dyDescent="0.2">
      <c r="A9643" s="231">
        <v>89232</v>
      </c>
      <c r="B9643" s="457" t="s">
        <v>16925</v>
      </c>
      <c r="C9643" s="231" t="s">
        <v>6642</v>
      </c>
      <c r="F9643" s="232">
        <v>213.91</v>
      </c>
    </row>
    <row r="9644" spans="1:6" ht="15" x14ac:dyDescent="0.2">
      <c r="A9644" s="231">
        <v>89233</v>
      </c>
      <c r="B9644" s="457" t="s">
        <v>16926</v>
      </c>
      <c r="C9644" s="231" t="s">
        <v>6642</v>
      </c>
      <c r="F9644" s="232">
        <v>193.27</v>
      </c>
    </row>
    <row r="9645" spans="1:6" ht="15" x14ac:dyDescent="0.2">
      <c r="A9645" s="231">
        <v>89236</v>
      </c>
      <c r="B9645" s="457" t="s">
        <v>16927</v>
      </c>
      <c r="C9645" s="231" t="s">
        <v>6642</v>
      </c>
      <c r="F9645" s="232">
        <v>280.14</v>
      </c>
    </row>
    <row r="9646" spans="1:6" ht="15" x14ac:dyDescent="0.2">
      <c r="A9646" s="231">
        <v>89237</v>
      </c>
      <c r="B9646" s="457" t="s">
        <v>16928</v>
      </c>
      <c r="C9646" s="231" t="s">
        <v>6642</v>
      </c>
      <c r="F9646" s="232">
        <v>85.78</v>
      </c>
    </row>
    <row r="9647" spans="1:6" ht="15" x14ac:dyDescent="0.2">
      <c r="A9647" s="231">
        <v>89238</v>
      </c>
      <c r="B9647" s="457" t="s">
        <v>16929</v>
      </c>
      <c r="C9647" s="231" t="s">
        <v>6642</v>
      </c>
      <c r="F9647" s="232">
        <v>499.7</v>
      </c>
    </row>
    <row r="9648" spans="1:6" ht="15" x14ac:dyDescent="0.2">
      <c r="A9648" s="231">
        <v>89239</v>
      </c>
      <c r="B9648" s="457" t="s">
        <v>16930</v>
      </c>
      <c r="C9648" s="231" t="s">
        <v>6642</v>
      </c>
      <c r="F9648" s="232">
        <v>511.11</v>
      </c>
    </row>
    <row r="9649" spans="1:6" ht="15" x14ac:dyDescent="0.2">
      <c r="A9649" s="231">
        <v>102930</v>
      </c>
      <c r="B9649" s="457" t="s">
        <v>16931</v>
      </c>
      <c r="C9649" s="231" t="s">
        <v>6642</v>
      </c>
      <c r="F9649" s="232">
        <v>0</v>
      </c>
    </row>
    <row r="9650" spans="1:6" ht="15" x14ac:dyDescent="0.2">
      <c r="A9650" s="231">
        <v>102931</v>
      </c>
      <c r="B9650" s="457" t="s">
        <v>16932</v>
      </c>
      <c r="C9650" s="231" t="s">
        <v>6642</v>
      </c>
      <c r="F9650" s="232">
        <v>0</v>
      </c>
    </row>
    <row r="9651" spans="1:6" ht="15" x14ac:dyDescent="0.2">
      <c r="A9651" s="231">
        <v>102932</v>
      </c>
      <c r="B9651" s="457" t="s">
        <v>16933</v>
      </c>
      <c r="C9651" s="231" t="s">
        <v>6642</v>
      </c>
      <c r="F9651" s="232">
        <v>0</v>
      </c>
    </row>
    <row r="9652" spans="1:6" ht="15" x14ac:dyDescent="0.2">
      <c r="A9652" s="231">
        <v>102933</v>
      </c>
      <c r="B9652" s="457" t="s">
        <v>16934</v>
      </c>
      <c r="C9652" s="231" t="s">
        <v>6642</v>
      </c>
      <c r="F9652" s="232">
        <v>0.82</v>
      </c>
    </row>
    <row r="9653" spans="1:6" ht="15" x14ac:dyDescent="0.2">
      <c r="A9653" s="231">
        <v>93411</v>
      </c>
      <c r="B9653" s="457" t="s">
        <v>16935</v>
      </c>
      <c r="C9653" s="231" t="s">
        <v>6642</v>
      </c>
      <c r="F9653" s="232">
        <v>0.31</v>
      </c>
    </row>
    <row r="9654" spans="1:6" ht="15" x14ac:dyDescent="0.2">
      <c r="A9654" s="231">
        <v>93412</v>
      </c>
      <c r="B9654" s="457" t="s">
        <v>16936</v>
      </c>
      <c r="C9654" s="231" t="s">
        <v>6642</v>
      </c>
      <c r="F9654" s="232">
        <v>0.11</v>
      </c>
    </row>
    <row r="9655" spans="1:6" ht="15" x14ac:dyDescent="0.2">
      <c r="A9655" s="231">
        <v>93413</v>
      </c>
      <c r="B9655" s="457" t="s">
        <v>16937</v>
      </c>
      <c r="C9655" s="231" t="s">
        <v>6642</v>
      </c>
      <c r="F9655" s="232">
        <v>0.28000000000000003</v>
      </c>
    </row>
    <row r="9656" spans="1:6" ht="15" x14ac:dyDescent="0.2">
      <c r="A9656" s="231">
        <v>93414</v>
      </c>
      <c r="B9656" s="457" t="s">
        <v>16938</v>
      </c>
      <c r="C9656" s="231" t="s">
        <v>6642</v>
      </c>
      <c r="F9656" s="232">
        <v>11.77</v>
      </c>
    </row>
    <row r="9657" spans="1:6" ht="15" x14ac:dyDescent="0.2">
      <c r="A9657" s="231">
        <v>88855</v>
      </c>
      <c r="B9657" s="457" t="s">
        <v>16939</v>
      </c>
      <c r="C9657" s="231" t="s">
        <v>6642</v>
      </c>
      <c r="F9657" s="232">
        <v>3.34</v>
      </c>
    </row>
    <row r="9658" spans="1:6" ht="15" x14ac:dyDescent="0.2">
      <c r="A9658" s="231">
        <v>88856</v>
      </c>
      <c r="B9658" s="457" t="s">
        <v>16940</v>
      </c>
      <c r="C9658" s="231" t="s">
        <v>6642</v>
      </c>
      <c r="F9658" s="232">
        <v>0.91</v>
      </c>
    </row>
    <row r="9659" spans="1:6" ht="15" x14ac:dyDescent="0.2">
      <c r="A9659" s="231">
        <v>5658</v>
      </c>
      <c r="B9659" s="457" t="s">
        <v>16941</v>
      </c>
      <c r="C9659" s="231" t="s">
        <v>6642</v>
      </c>
      <c r="F9659" s="232">
        <v>2.3199999999999998</v>
      </c>
    </row>
    <row r="9660" spans="1:6" ht="15" x14ac:dyDescent="0.2">
      <c r="A9660" s="231">
        <v>53840</v>
      </c>
      <c r="B9660" s="457" t="s">
        <v>16942</v>
      </c>
      <c r="C9660" s="231" t="s">
        <v>6642</v>
      </c>
      <c r="F9660" s="232">
        <v>2.62</v>
      </c>
    </row>
    <row r="9661" spans="1:6" ht="15" x14ac:dyDescent="0.2">
      <c r="A9661" s="231">
        <v>87026</v>
      </c>
      <c r="B9661" s="457" t="s">
        <v>16943</v>
      </c>
      <c r="C9661" s="231" t="s">
        <v>6642</v>
      </c>
      <c r="F9661" s="232">
        <v>0.71</v>
      </c>
    </row>
    <row r="9662" spans="1:6" ht="15" x14ac:dyDescent="0.2">
      <c r="A9662" s="231">
        <v>53841</v>
      </c>
      <c r="B9662" s="457" t="s">
        <v>16944</v>
      </c>
      <c r="C9662" s="231" t="s">
        <v>6642</v>
      </c>
      <c r="F9662" s="232">
        <v>1.82</v>
      </c>
    </row>
    <row r="9663" spans="1:6" ht="15" x14ac:dyDescent="0.2">
      <c r="A9663" s="231">
        <v>95209</v>
      </c>
      <c r="B9663" s="457" t="s">
        <v>16945</v>
      </c>
      <c r="C9663" s="231" t="s">
        <v>6642</v>
      </c>
      <c r="F9663" s="232">
        <v>12.42</v>
      </c>
    </row>
    <row r="9664" spans="1:6" ht="15" x14ac:dyDescent="0.2">
      <c r="A9664" s="231">
        <v>95210</v>
      </c>
      <c r="B9664" s="457" t="s">
        <v>16946</v>
      </c>
      <c r="C9664" s="231" t="s">
        <v>6642</v>
      </c>
      <c r="F9664" s="232">
        <v>58.74</v>
      </c>
    </row>
    <row r="9665" spans="1:6" ht="15" x14ac:dyDescent="0.2">
      <c r="A9665" s="231">
        <v>95211</v>
      </c>
      <c r="B9665" s="457" t="s">
        <v>16947</v>
      </c>
      <c r="C9665" s="231" t="s">
        <v>6642</v>
      </c>
      <c r="F9665" s="232">
        <v>8.2200000000000006</v>
      </c>
    </row>
    <row r="9666" spans="1:6" ht="15" x14ac:dyDescent="0.2">
      <c r="A9666" s="231">
        <v>93267</v>
      </c>
      <c r="B9666" s="457" t="s">
        <v>16948</v>
      </c>
      <c r="C9666" s="231" t="s">
        <v>6642</v>
      </c>
      <c r="F9666" s="232">
        <v>26.66</v>
      </c>
    </row>
    <row r="9667" spans="1:6" ht="15" x14ac:dyDescent="0.2">
      <c r="A9667" s="231">
        <v>93269</v>
      </c>
      <c r="B9667" s="457" t="s">
        <v>16949</v>
      </c>
      <c r="C9667" s="231" t="s">
        <v>6642</v>
      </c>
      <c r="F9667" s="232">
        <v>10</v>
      </c>
    </row>
    <row r="9668" spans="1:6" ht="15" x14ac:dyDescent="0.2">
      <c r="A9668" s="231">
        <v>93270</v>
      </c>
      <c r="B9668" s="457" t="s">
        <v>16950</v>
      </c>
      <c r="C9668" s="231" t="s">
        <v>6642</v>
      </c>
      <c r="F9668" s="232">
        <v>25.92</v>
      </c>
    </row>
    <row r="9669" spans="1:6" ht="15" x14ac:dyDescent="0.2">
      <c r="A9669" s="231">
        <v>93271</v>
      </c>
      <c r="B9669" s="457" t="s">
        <v>16951</v>
      </c>
      <c r="C9669" s="231" t="s">
        <v>6642</v>
      </c>
      <c r="F9669" s="232">
        <v>8.2200000000000006</v>
      </c>
    </row>
    <row r="9670" spans="1:6" ht="15" x14ac:dyDescent="0.2">
      <c r="A9670" s="231">
        <v>95208</v>
      </c>
      <c r="B9670" s="457" t="s">
        <v>16952</v>
      </c>
      <c r="C9670" s="231" t="s">
        <v>6642</v>
      </c>
      <c r="F9670" s="232">
        <v>53.71</v>
      </c>
    </row>
    <row r="9671" spans="1:6" ht="15" x14ac:dyDescent="0.2">
      <c r="A9671" s="231">
        <v>83761</v>
      </c>
      <c r="B9671" s="457" t="s">
        <v>16953</v>
      </c>
      <c r="C9671" s="231" t="s">
        <v>6642</v>
      </c>
      <c r="F9671" s="232">
        <v>8.81</v>
      </c>
    </row>
    <row r="9672" spans="1:6" ht="15" x14ac:dyDescent="0.2">
      <c r="A9672" s="231">
        <v>83764</v>
      </c>
      <c r="B9672" s="457" t="s">
        <v>16954</v>
      </c>
      <c r="C9672" s="231" t="s">
        <v>6642</v>
      </c>
      <c r="F9672" s="232">
        <v>3.1</v>
      </c>
    </row>
    <row r="9673" spans="1:6" ht="15" x14ac:dyDescent="0.2">
      <c r="A9673" s="231">
        <v>83762</v>
      </c>
      <c r="B9673" s="457" t="s">
        <v>16955</v>
      </c>
      <c r="C9673" s="231" t="s">
        <v>6642</v>
      </c>
      <c r="F9673" s="232">
        <v>7.86</v>
      </c>
    </row>
    <row r="9674" spans="1:6" ht="15" x14ac:dyDescent="0.2">
      <c r="A9674" s="231">
        <v>83763</v>
      </c>
      <c r="B9674" s="457" t="s">
        <v>16956</v>
      </c>
      <c r="C9674" s="231" t="s">
        <v>6642</v>
      </c>
      <c r="F9674" s="232">
        <v>58.05</v>
      </c>
    </row>
    <row r="9675" spans="1:6" ht="15" x14ac:dyDescent="0.2">
      <c r="A9675" s="231">
        <v>95874</v>
      </c>
      <c r="B9675" s="457" t="s">
        <v>16957</v>
      </c>
      <c r="C9675" s="231" t="s">
        <v>6642</v>
      </c>
      <c r="F9675" s="232">
        <v>9.41</v>
      </c>
    </row>
    <row r="9676" spans="1:6" ht="15" x14ac:dyDescent="0.2">
      <c r="A9676" s="231">
        <v>95869</v>
      </c>
      <c r="B9676" s="457" t="s">
        <v>16958</v>
      </c>
      <c r="C9676" s="231" t="s">
        <v>6642</v>
      </c>
      <c r="F9676" s="232">
        <v>3.31</v>
      </c>
    </row>
    <row r="9677" spans="1:6" ht="15" x14ac:dyDescent="0.2">
      <c r="A9677" s="231">
        <v>95870</v>
      </c>
      <c r="B9677" s="457" t="s">
        <v>16959</v>
      </c>
      <c r="C9677" s="231" t="s">
        <v>6642</v>
      </c>
      <c r="F9677" s="232">
        <v>8.39</v>
      </c>
    </row>
    <row r="9678" spans="1:6" ht="15" x14ac:dyDescent="0.2">
      <c r="A9678" s="231">
        <v>95871</v>
      </c>
      <c r="B9678" s="457" t="s">
        <v>16960</v>
      </c>
      <c r="C9678" s="231" t="s">
        <v>6642</v>
      </c>
      <c r="F9678" s="232">
        <v>315.82</v>
      </c>
    </row>
    <row r="9679" spans="1:6" ht="15" x14ac:dyDescent="0.2">
      <c r="A9679" s="231">
        <v>104684</v>
      </c>
      <c r="B9679" s="457" t="s">
        <v>16961</v>
      </c>
      <c r="C9679" s="231" t="s">
        <v>6642</v>
      </c>
      <c r="F9679" s="232">
        <v>0</v>
      </c>
    </row>
    <row r="9680" spans="1:6" ht="15" x14ac:dyDescent="0.2">
      <c r="A9680" s="231">
        <v>104685</v>
      </c>
      <c r="B9680" s="457" t="s">
        <v>16962</v>
      </c>
      <c r="C9680" s="231" t="s">
        <v>6642</v>
      </c>
      <c r="F9680" s="232">
        <v>0</v>
      </c>
    </row>
    <row r="9681" spans="1:6" ht="15" x14ac:dyDescent="0.2">
      <c r="A9681" s="231">
        <v>104686</v>
      </c>
      <c r="B9681" s="457" t="s">
        <v>16963</v>
      </c>
      <c r="C9681" s="231" t="s">
        <v>6642</v>
      </c>
      <c r="F9681" s="232">
        <v>0</v>
      </c>
    </row>
    <row r="9682" spans="1:6" ht="15" x14ac:dyDescent="0.2">
      <c r="A9682" s="231">
        <v>104687</v>
      </c>
      <c r="B9682" s="457" t="s">
        <v>16964</v>
      </c>
      <c r="C9682" s="231" t="s">
        <v>6642</v>
      </c>
      <c r="F9682" s="232">
        <v>519.83000000000004</v>
      </c>
    </row>
    <row r="9683" spans="1:6" ht="15" x14ac:dyDescent="0.2">
      <c r="A9683" s="231">
        <v>73303</v>
      </c>
      <c r="B9683" s="457" t="s">
        <v>16965</v>
      </c>
      <c r="C9683" s="231" t="s">
        <v>6642</v>
      </c>
      <c r="F9683" s="232">
        <v>6.61</v>
      </c>
    </row>
    <row r="9684" spans="1:6" ht="15" x14ac:dyDescent="0.2">
      <c r="A9684" s="231">
        <v>93235</v>
      </c>
      <c r="B9684" s="457" t="s">
        <v>16966</v>
      </c>
      <c r="C9684" s="231" t="s">
        <v>6642</v>
      </c>
      <c r="F9684" s="232">
        <v>2.33</v>
      </c>
    </row>
    <row r="9685" spans="1:6" ht="15" x14ac:dyDescent="0.2">
      <c r="A9685" s="231">
        <v>73307</v>
      </c>
      <c r="B9685" s="457" t="s">
        <v>16967</v>
      </c>
      <c r="C9685" s="231" t="s">
        <v>6642</v>
      </c>
      <c r="F9685" s="232">
        <v>5.9</v>
      </c>
    </row>
    <row r="9686" spans="1:6" ht="15" x14ac:dyDescent="0.2">
      <c r="A9686" s="231">
        <v>73311</v>
      </c>
      <c r="B9686" s="457" t="s">
        <v>16968</v>
      </c>
      <c r="C9686" s="231" t="s">
        <v>6642</v>
      </c>
      <c r="F9686" s="232">
        <v>206</v>
      </c>
    </row>
    <row r="9687" spans="1:6" ht="15" x14ac:dyDescent="0.2">
      <c r="A9687" s="231">
        <v>93423</v>
      </c>
      <c r="B9687" s="457" t="s">
        <v>16969</v>
      </c>
      <c r="C9687" s="231" t="s">
        <v>6642</v>
      </c>
      <c r="F9687" s="232">
        <v>5.88</v>
      </c>
    </row>
    <row r="9688" spans="1:6" ht="15" x14ac:dyDescent="0.2">
      <c r="A9688" s="231">
        <v>93424</v>
      </c>
      <c r="B9688" s="457" t="s">
        <v>16970</v>
      </c>
      <c r="C9688" s="231" t="s">
        <v>6642</v>
      </c>
      <c r="F9688" s="232">
        <v>2.0699999999999998</v>
      </c>
    </row>
    <row r="9689" spans="1:6" ht="15" x14ac:dyDescent="0.2">
      <c r="A9689" s="231">
        <v>93425</v>
      </c>
      <c r="B9689" s="457" t="s">
        <v>16971</v>
      </c>
      <c r="C9689" s="231" t="s">
        <v>6642</v>
      </c>
      <c r="F9689" s="232">
        <v>5.25</v>
      </c>
    </row>
    <row r="9690" spans="1:6" ht="15" x14ac:dyDescent="0.2">
      <c r="A9690" s="231">
        <v>93426</v>
      </c>
      <c r="B9690" s="457" t="s">
        <v>16972</v>
      </c>
      <c r="C9690" s="231" t="s">
        <v>6642</v>
      </c>
      <c r="F9690" s="232">
        <v>185.38</v>
      </c>
    </row>
    <row r="9691" spans="1:6" ht="15" x14ac:dyDescent="0.2">
      <c r="A9691" s="231">
        <v>93417</v>
      </c>
      <c r="B9691" s="457" t="s">
        <v>16973</v>
      </c>
      <c r="C9691" s="231" t="s">
        <v>6642</v>
      </c>
      <c r="F9691" s="232">
        <v>4.16</v>
      </c>
    </row>
    <row r="9692" spans="1:6" ht="15" x14ac:dyDescent="0.2">
      <c r="A9692" s="231">
        <v>93418</v>
      </c>
      <c r="B9692" s="457" t="s">
        <v>16974</v>
      </c>
      <c r="C9692" s="231" t="s">
        <v>6642</v>
      </c>
      <c r="F9692" s="232">
        <v>1.46</v>
      </c>
    </row>
    <row r="9693" spans="1:6" ht="15" x14ac:dyDescent="0.2">
      <c r="A9693" s="231">
        <v>93419</v>
      </c>
      <c r="B9693" s="457" t="s">
        <v>16975</v>
      </c>
      <c r="C9693" s="231" t="s">
        <v>6642</v>
      </c>
      <c r="F9693" s="232">
        <v>3.71</v>
      </c>
    </row>
    <row r="9694" spans="1:6" ht="15" x14ac:dyDescent="0.2">
      <c r="A9694" s="231">
        <v>93420</v>
      </c>
      <c r="B9694" s="457" t="s">
        <v>16976</v>
      </c>
      <c r="C9694" s="231" t="s">
        <v>6642</v>
      </c>
      <c r="F9694" s="232">
        <v>77.569999999999993</v>
      </c>
    </row>
    <row r="9695" spans="1:6" ht="15" x14ac:dyDescent="0.2">
      <c r="A9695" s="231">
        <v>93277</v>
      </c>
      <c r="B9695" s="457" t="s">
        <v>16977</v>
      </c>
      <c r="C9695" s="231" t="s">
        <v>6642</v>
      </c>
      <c r="F9695" s="232">
        <v>0.24</v>
      </c>
    </row>
    <row r="9696" spans="1:6" ht="15" x14ac:dyDescent="0.2">
      <c r="A9696" s="231">
        <v>93278</v>
      </c>
      <c r="B9696" s="457" t="s">
        <v>16978</v>
      </c>
      <c r="C9696" s="231" t="s">
        <v>6642</v>
      </c>
      <c r="F9696" s="232">
        <v>0.05</v>
      </c>
    </row>
    <row r="9697" spans="1:6" ht="15" x14ac:dyDescent="0.2">
      <c r="A9697" s="231">
        <v>93279</v>
      </c>
      <c r="B9697" s="457" t="s">
        <v>16979</v>
      </c>
      <c r="C9697" s="231" t="s">
        <v>6642</v>
      </c>
      <c r="F9697" s="232">
        <v>0.22</v>
      </c>
    </row>
    <row r="9698" spans="1:6" ht="15" x14ac:dyDescent="0.2">
      <c r="A9698" s="231">
        <v>93280</v>
      </c>
      <c r="B9698" s="457" t="s">
        <v>16980</v>
      </c>
      <c r="C9698" s="231" t="s">
        <v>6642</v>
      </c>
      <c r="F9698" s="232">
        <v>0.68</v>
      </c>
    </row>
    <row r="9699" spans="1:6" ht="15" x14ac:dyDescent="0.2">
      <c r="A9699" s="231">
        <v>104909</v>
      </c>
      <c r="B9699" s="457" t="s">
        <v>16981</v>
      </c>
      <c r="C9699" s="231" t="s">
        <v>6642</v>
      </c>
      <c r="F9699" s="232">
        <v>0</v>
      </c>
    </row>
    <row r="9700" spans="1:6" ht="15" x14ac:dyDescent="0.2">
      <c r="A9700" s="231">
        <v>104910</v>
      </c>
      <c r="B9700" s="457" t="s">
        <v>16982</v>
      </c>
      <c r="C9700" s="231" t="s">
        <v>6642</v>
      </c>
      <c r="F9700" s="232">
        <v>0</v>
      </c>
    </row>
    <row r="9701" spans="1:6" ht="15" x14ac:dyDescent="0.2">
      <c r="A9701" s="231">
        <v>104911</v>
      </c>
      <c r="B9701" s="457" t="s">
        <v>16983</v>
      </c>
      <c r="C9701" s="231" t="s">
        <v>6642</v>
      </c>
      <c r="F9701" s="232">
        <v>0</v>
      </c>
    </row>
    <row r="9702" spans="1:6" ht="15" x14ac:dyDescent="0.2">
      <c r="A9702" s="231">
        <v>104912</v>
      </c>
      <c r="B9702" s="457" t="s">
        <v>16984</v>
      </c>
      <c r="C9702" s="231" t="s">
        <v>6642</v>
      </c>
      <c r="F9702" s="232">
        <v>33.659999999999997</v>
      </c>
    </row>
    <row r="9703" spans="1:6" ht="15" x14ac:dyDescent="0.2">
      <c r="A9703" s="231">
        <v>102840</v>
      </c>
      <c r="B9703" s="457" t="s">
        <v>16985</v>
      </c>
      <c r="C9703" s="231" t="s">
        <v>6642</v>
      </c>
      <c r="F9703" s="232">
        <v>0</v>
      </c>
    </row>
    <row r="9704" spans="1:6" ht="15" x14ac:dyDescent="0.2">
      <c r="A9704" s="231">
        <v>102841</v>
      </c>
      <c r="B9704" s="457" t="s">
        <v>16986</v>
      </c>
      <c r="C9704" s="231" t="s">
        <v>6642</v>
      </c>
      <c r="F9704" s="232">
        <v>0</v>
      </c>
    </row>
    <row r="9705" spans="1:6" ht="15" x14ac:dyDescent="0.2">
      <c r="A9705" s="231">
        <v>102842</v>
      </c>
      <c r="B9705" s="457" t="s">
        <v>16987</v>
      </c>
      <c r="C9705" s="231" t="s">
        <v>6642</v>
      </c>
      <c r="F9705" s="232">
        <v>0</v>
      </c>
    </row>
    <row r="9706" spans="1:6" ht="15" x14ac:dyDescent="0.2">
      <c r="A9706" s="231">
        <v>102843</v>
      </c>
      <c r="B9706" s="457" t="s">
        <v>16988</v>
      </c>
      <c r="C9706" s="231" t="s">
        <v>6642</v>
      </c>
      <c r="F9706" s="232">
        <v>155.69999999999999</v>
      </c>
    </row>
    <row r="9707" spans="1:6" ht="15" x14ac:dyDescent="0.2">
      <c r="A9707" s="231">
        <v>89267</v>
      </c>
      <c r="B9707" s="457" t="s">
        <v>16989</v>
      </c>
      <c r="C9707" s="231" t="s">
        <v>6642</v>
      </c>
      <c r="F9707" s="232">
        <v>51.81</v>
      </c>
    </row>
    <row r="9708" spans="1:6" ht="15" x14ac:dyDescent="0.2">
      <c r="A9708" s="231">
        <v>89269</v>
      </c>
      <c r="B9708" s="457" t="s">
        <v>16990</v>
      </c>
      <c r="C9708" s="231" t="s">
        <v>6642</v>
      </c>
      <c r="F9708" s="232">
        <v>7.38</v>
      </c>
    </row>
    <row r="9709" spans="1:6" ht="15" x14ac:dyDescent="0.2">
      <c r="A9709" s="231">
        <v>89268</v>
      </c>
      <c r="B9709" s="457" t="s">
        <v>16991</v>
      </c>
      <c r="C9709" s="231" t="s">
        <v>6642</v>
      </c>
      <c r="F9709" s="232">
        <v>18.260000000000002</v>
      </c>
    </row>
    <row r="9710" spans="1:6" ht="15" x14ac:dyDescent="0.2">
      <c r="A9710" s="231">
        <v>89270</v>
      </c>
      <c r="B9710" s="457" t="s">
        <v>16992</v>
      </c>
      <c r="C9710" s="231" t="s">
        <v>6642</v>
      </c>
      <c r="F9710" s="232">
        <v>83.29</v>
      </c>
    </row>
    <row r="9711" spans="1:6" ht="15" x14ac:dyDescent="0.2">
      <c r="A9711" s="231">
        <v>89271</v>
      </c>
      <c r="B9711" s="457" t="s">
        <v>16993</v>
      </c>
      <c r="C9711" s="231" t="s">
        <v>6642</v>
      </c>
      <c r="F9711" s="232">
        <v>33.56</v>
      </c>
    </row>
    <row r="9712" spans="1:6" ht="15" x14ac:dyDescent="0.2">
      <c r="A9712" s="231">
        <v>93283</v>
      </c>
      <c r="B9712" s="457" t="s">
        <v>16994</v>
      </c>
      <c r="C9712" s="231" t="s">
        <v>6642</v>
      </c>
      <c r="F9712" s="232">
        <v>99.64</v>
      </c>
    </row>
    <row r="9713" spans="1:6" ht="15" x14ac:dyDescent="0.2">
      <c r="A9713" s="231">
        <v>93296</v>
      </c>
      <c r="B9713" s="457" t="s">
        <v>16995</v>
      </c>
      <c r="C9713" s="231" t="s">
        <v>6642</v>
      </c>
      <c r="F9713" s="232">
        <v>14.19</v>
      </c>
    </row>
    <row r="9714" spans="1:6" ht="15" x14ac:dyDescent="0.2">
      <c r="A9714" s="231">
        <v>93284</v>
      </c>
      <c r="B9714" s="457" t="s">
        <v>16996</v>
      </c>
      <c r="C9714" s="231" t="s">
        <v>6642</v>
      </c>
      <c r="F9714" s="232">
        <v>35.119999999999997</v>
      </c>
    </row>
    <row r="9715" spans="1:6" ht="15" x14ac:dyDescent="0.2">
      <c r="A9715" s="231">
        <v>93285</v>
      </c>
      <c r="B9715" s="457" t="s">
        <v>16997</v>
      </c>
      <c r="C9715" s="231" t="s">
        <v>6642</v>
      </c>
      <c r="F9715" s="232">
        <v>160.16999999999999</v>
      </c>
    </row>
    <row r="9716" spans="1:6" ht="15" x14ac:dyDescent="0.2">
      <c r="A9716" s="231">
        <v>93286</v>
      </c>
      <c r="B9716" s="457" t="s">
        <v>16998</v>
      </c>
      <c r="C9716" s="231" t="s">
        <v>6642</v>
      </c>
      <c r="F9716" s="232">
        <v>11.44</v>
      </c>
    </row>
    <row r="9717" spans="1:6" ht="15" x14ac:dyDescent="0.2">
      <c r="A9717" s="231">
        <v>104706</v>
      </c>
      <c r="B9717" s="457" t="s">
        <v>16999</v>
      </c>
      <c r="C9717" s="231" t="s">
        <v>6642</v>
      </c>
      <c r="F9717" s="232">
        <v>0</v>
      </c>
    </row>
    <row r="9718" spans="1:6" ht="15" x14ac:dyDescent="0.2">
      <c r="A9718" s="231">
        <v>104707</v>
      </c>
      <c r="B9718" s="457" t="s">
        <v>17000</v>
      </c>
      <c r="C9718" s="231" t="s">
        <v>6642</v>
      </c>
      <c r="F9718" s="232">
        <v>0</v>
      </c>
    </row>
    <row r="9719" spans="1:6" ht="15" x14ac:dyDescent="0.2">
      <c r="A9719" s="231">
        <v>104708</v>
      </c>
      <c r="B9719" s="457" t="s">
        <v>17001</v>
      </c>
      <c r="C9719" s="231" t="s">
        <v>6642</v>
      </c>
      <c r="F9719" s="232">
        <v>0</v>
      </c>
    </row>
    <row r="9720" spans="1:6" ht="15" x14ac:dyDescent="0.2">
      <c r="A9720" s="231">
        <v>104709</v>
      </c>
      <c r="B9720" s="457" t="s">
        <v>17002</v>
      </c>
      <c r="C9720" s="231" t="s">
        <v>6642</v>
      </c>
      <c r="F9720" s="232">
        <v>1352.86</v>
      </c>
    </row>
    <row r="9721" spans="1:6" ht="15" x14ac:dyDescent="0.2">
      <c r="A9721" s="231">
        <v>104903</v>
      </c>
      <c r="B9721" s="457" t="s">
        <v>17003</v>
      </c>
      <c r="C9721" s="231" t="s">
        <v>6642</v>
      </c>
      <c r="F9721" s="232">
        <v>0</v>
      </c>
    </row>
    <row r="9722" spans="1:6" ht="15" x14ac:dyDescent="0.2">
      <c r="A9722" s="231">
        <v>104904</v>
      </c>
      <c r="B9722" s="457" t="s">
        <v>17004</v>
      </c>
      <c r="C9722" s="231" t="s">
        <v>6642</v>
      </c>
      <c r="F9722" s="232">
        <v>0</v>
      </c>
    </row>
    <row r="9723" spans="1:6" ht="15" x14ac:dyDescent="0.2">
      <c r="A9723" s="231">
        <v>104905</v>
      </c>
      <c r="B9723" s="457" t="s">
        <v>17005</v>
      </c>
      <c r="C9723" s="231" t="s">
        <v>6642</v>
      </c>
      <c r="F9723" s="232">
        <v>0</v>
      </c>
    </row>
    <row r="9724" spans="1:6" ht="15" x14ac:dyDescent="0.2">
      <c r="A9724" s="231">
        <v>104906</v>
      </c>
      <c r="B9724" s="457" t="s">
        <v>17006</v>
      </c>
      <c r="C9724" s="231" t="s">
        <v>6642</v>
      </c>
      <c r="F9724" s="232">
        <v>114.18</v>
      </c>
    </row>
    <row r="9725" spans="1:6" ht="15" x14ac:dyDescent="0.2">
      <c r="A9725" s="231">
        <v>102846</v>
      </c>
      <c r="B9725" s="457" t="s">
        <v>17007</v>
      </c>
      <c r="C9725" s="231" t="s">
        <v>6642</v>
      </c>
      <c r="F9725" s="232">
        <v>0</v>
      </c>
    </row>
    <row r="9726" spans="1:6" ht="15" x14ac:dyDescent="0.2">
      <c r="A9726" s="231">
        <v>102847</v>
      </c>
      <c r="B9726" s="457" t="s">
        <v>17008</v>
      </c>
      <c r="C9726" s="231" t="s">
        <v>6642</v>
      </c>
      <c r="F9726" s="232">
        <v>0</v>
      </c>
    </row>
    <row r="9727" spans="1:6" ht="15" x14ac:dyDescent="0.2">
      <c r="A9727" s="231">
        <v>102848</v>
      </c>
      <c r="B9727" s="457" t="s">
        <v>17009</v>
      </c>
      <c r="C9727" s="231" t="s">
        <v>6642</v>
      </c>
      <c r="F9727" s="232">
        <v>0</v>
      </c>
    </row>
    <row r="9728" spans="1:6" ht="15" x14ac:dyDescent="0.2">
      <c r="A9728" s="231">
        <v>102849</v>
      </c>
      <c r="B9728" s="457" t="s">
        <v>17010</v>
      </c>
      <c r="C9728" s="231" t="s">
        <v>6642</v>
      </c>
      <c r="F9728" s="232">
        <v>76.12</v>
      </c>
    </row>
    <row r="9729" spans="1:6" ht="15" x14ac:dyDescent="0.2">
      <c r="A9729" s="231">
        <v>102852</v>
      </c>
      <c r="B9729" s="457" t="s">
        <v>17011</v>
      </c>
      <c r="C9729" s="231" t="s">
        <v>6642</v>
      </c>
      <c r="F9729" s="232">
        <v>0</v>
      </c>
    </row>
    <row r="9730" spans="1:6" ht="15" x14ac:dyDescent="0.2">
      <c r="A9730" s="231">
        <v>102853</v>
      </c>
      <c r="B9730" s="457" t="s">
        <v>17012</v>
      </c>
      <c r="C9730" s="231" t="s">
        <v>6642</v>
      </c>
      <c r="F9730" s="232">
        <v>0</v>
      </c>
    </row>
    <row r="9731" spans="1:6" ht="15" x14ac:dyDescent="0.2">
      <c r="A9731" s="231">
        <v>102854</v>
      </c>
      <c r="B9731" s="457" t="s">
        <v>17013</v>
      </c>
      <c r="C9731" s="231" t="s">
        <v>6642</v>
      </c>
      <c r="F9731" s="232">
        <v>0</v>
      </c>
    </row>
    <row r="9732" spans="1:6" ht="15" x14ac:dyDescent="0.2">
      <c r="A9732" s="231">
        <v>102855</v>
      </c>
      <c r="B9732" s="457" t="s">
        <v>17014</v>
      </c>
      <c r="C9732" s="231" t="s">
        <v>6642</v>
      </c>
      <c r="F9732" s="232">
        <v>76.12</v>
      </c>
    </row>
    <row r="9733" spans="1:6" ht="15" x14ac:dyDescent="0.2">
      <c r="A9733" s="231">
        <v>106242</v>
      </c>
      <c r="B9733" s="457" t="s">
        <v>17015</v>
      </c>
      <c r="C9733" s="231" t="s">
        <v>6642</v>
      </c>
      <c r="F9733" s="232">
        <v>46.81</v>
      </c>
    </row>
    <row r="9734" spans="1:6" ht="15" x14ac:dyDescent="0.2">
      <c r="A9734" s="231">
        <v>106245</v>
      </c>
      <c r="B9734" s="457" t="s">
        <v>17016</v>
      </c>
      <c r="C9734" s="231" t="s">
        <v>6642</v>
      </c>
      <c r="F9734" s="232">
        <v>6.44</v>
      </c>
    </row>
    <row r="9735" spans="1:6" ht="15" x14ac:dyDescent="0.2">
      <c r="A9735" s="231">
        <v>106243</v>
      </c>
      <c r="B9735" s="457" t="s">
        <v>17017</v>
      </c>
      <c r="C9735" s="231" t="s">
        <v>6642</v>
      </c>
      <c r="F9735" s="232">
        <v>15.88</v>
      </c>
    </row>
    <row r="9736" spans="1:6" ht="15" x14ac:dyDescent="0.2">
      <c r="A9736" s="231">
        <v>106244</v>
      </c>
      <c r="B9736" s="457" t="s">
        <v>17018</v>
      </c>
      <c r="C9736" s="231" t="s">
        <v>6642</v>
      </c>
      <c r="F9736" s="232">
        <v>73.66</v>
      </c>
    </row>
    <row r="9737" spans="1:6" ht="15" x14ac:dyDescent="0.2">
      <c r="A9737" s="231">
        <v>106246</v>
      </c>
      <c r="B9737" s="457" t="s">
        <v>17019</v>
      </c>
      <c r="C9737" s="231" t="s">
        <v>6642</v>
      </c>
      <c r="F9737" s="232">
        <v>182.54</v>
      </c>
    </row>
    <row r="9738" spans="1:6" ht="15" x14ac:dyDescent="0.2">
      <c r="A9738" s="231">
        <v>93397</v>
      </c>
      <c r="B9738" s="457" t="s">
        <v>17020</v>
      </c>
      <c r="C9738" s="231" t="s">
        <v>6642</v>
      </c>
      <c r="F9738" s="232">
        <v>25.92</v>
      </c>
    </row>
    <row r="9739" spans="1:6" ht="15" x14ac:dyDescent="0.2">
      <c r="A9739" s="231">
        <v>93399</v>
      </c>
      <c r="B9739" s="457" t="s">
        <v>17021</v>
      </c>
      <c r="C9739" s="231" t="s">
        <v>6642</v>
      </c>
      <c r="F9739" s="232">
        <v>3.96</v>
      </c>
    </row>
    <row r="9740" spans="1:6" ht="15" x14ac:dyDescent="0.2">
      <c r="A9740" s="231">
        <v>93398</v>
      </c>
      <c r="B9740" s="457" t="s">
        <v>17022</v>
      </c>
      <c r="C9740" s="231" t="s">
        <v>6642</v>
      </c>
      <c r="F9740" s="232">
        <v>9.81</v>
      </c>
    </row>
    <row r="9741" spans="1:6" ht="15" x14ac:dyDescent="0.2">
      <c r="A9741" s="231">
        <v>93400</v>
      </c>
      <c r="B9741" s="457" t="s">
        <v>17023</v>
      </c>
      <c r="C9741" s="231" t="s">
        <v>6642</v>
      </c>
      <c r="F9741" s="232">
        <v>45.07</v>
      </c>
    </row>
    <row r="9742" spans="1:6" ht="15" x14ac:dyDescent="0.2">
      <c r="A9742" s="231">
        <v>93401</v>
      </c>
      <c r="B9742" s="457" t="s">
        <v>17024</v>
      </c>
      <c r="C9742" s="231" t="s">
        <v>6642</v>
      </c>
      <c r="F9742" s="232">
        <v>182.89</v>
      </c>
    </row>
    <row r="9743" spans="1:6" ht="15" x14ac:dyDescent="0.2">
      <c r="A9743" s="231">
        <v>89259</v>
      </c>
      <c r="B9743" s="457" t="s">
        <v>17025</v>
      </c>
      <c r="C9743" s="231" t="s">
        <v>6642</v>
      </c>
      <c r="F9743" s="232">
        <v>28.21</v>
      </c>
    </row>
    <row r="9744" spans="1:6" ht="15" x14ac:dyDescent="0.2">
      <c r="A9744" s="231">
        <v>91466</v>
      </c>
      <c r="B9744" s="457" t="s">
        <v>17026</v>
      </c>
      <c r="C9744" s="231" t="s">
        <v>6642</v>
      </c>
      <c r="F9744" s="232">
        <v>4.2</v>
      </c>
    </row>
    <row r="9745" spans="1:6" ht="15" x14ac:dyDescent="0.2">
      <c r="A9745" s="231">
        <v>89260</v>
      </c>
      <c r="B9745" s="457" t="s">
        <v>17027</v>
      </c>
      <c r="C9745" s="231" t="s">
        <v>6642</v>
      </c>
      <c r="F9745" s="232">
        <v>10.41</v>
      </c>
    </row>
    <row r="9746" spans="1:6" ht="15" x14ac:dyDescent="0.2">
      <c r="A9746" s="231">
        <v>89262</v>
      </c>
      <c r="B9746" s="457" t="s">
        <v>17028</v>
      </c>
      <c r="C9746" s="231" t="s">
        <v>6642</v>
      </c>
      <c r="F9746" s="232">
        <v>47.93</v>
      </c>
    </row>
    <row r="9747" spans="1:6" ht="15" x14ac:dyDescent="0.2">
      <c r="A9747" s="231">
        <v>91467</v>
      </c>
      <c r="B9747" s="457" t="s">
        <v>17029</v>
      </c>
      <c r="C9747" s="231" t="s">
        <v>6642</v>
      </c>
      <c r="F9747" s="232">
        <v>182.89</v>
      </c>
    </row>
    <row r="9748" spans="1:6" ht="15" x14ac:dyDescent="0.2">
      <c r="A9748" s="231">
        <v>105839</v>
      </c>
      <c r="B9748" s="457" t="s">
        <v>17030</v>
      </c>
      <c r="C9748" s="231" t="s">
        <v>6642</v>
      </c>
      <c r="F9748" s="232">
        <v>0</v>
      </c>
    </row>
    <row r="9749" spans="1:6" ht="15" x14ac:dyDescent="0.2">
      <c r="A9749" s="231">
        <v>105842</v>
      </c>
      <c r="B9749" s="457" t="s">
        <v>17031</v>
      </c>
      <c r="C9749" s="231" t="s">
        <v>6642</v>
      </c>
      <c r="F9749" s="232">
        <v>0</v>
      </c>
    </row>
    <row r="9750" spans="1:6" ht="15" x14ac:dyDescent="0.2">
      <c r="A9750" s="231">
        <v>105840</v>
      </c>
      <c r="B9750" s="457" t="s">
        <v>17032</v>
      </c>
      <c r="C9750" s="231" t="s">
        <v>6642</v>
      </c>
      <c r="F9750" s="232">
        <v>0</v>
      </c>
    </row>
    <row r="9751" spans="1:6" ht="15" x14ac:dyDescent="0.2">
      <c r="A9751" s="231">
        <v>105841</v>
      </c>
      <c r="B9751" s="457" t="s">
        <v>17033</v>
      </c>
      <c r="C9751" s="231" t="s">
        <v>6642</v>
      </c>
      <c r="F9751" s="232">
        <v>0</v>
      </c>
    </row>
    <row r="9752" spans="1:6" ht="15" x14ac:dyDescent="0.2">
      <c r="A9752" s="231">
        <v>105843</v>
      </c>
      <c r="B9752" s="457" t="s">
        <v>17034</v>
      </c>
      <c r="C9752" s="231" t="s">
        <v>6642</v>
      </c>
      <c r="F9752" s="232">
        <v>96.25</v>
      </c>
    </row>
    <row r="9753" spans="1:6" ht="15" x14ac:dyDescent="0.2">
      <c r="A9753" s="231">
        <v>91629</v>
      </c>
      <c r="B9753" s="457" t="s">
        <v>17035</v>
      </c>
      <c r="C9753" s="231" t="s">
        <v>6642</v>
      </c>
      <c r="F9753" s="232">
        <v>22.37</v>
      </c>
    </row>
    <row r="9754" spans="1:6" ht="15" x14ac:dyDescent="0.2">
      <c r="A9754" s="231">
        <v>91631</v>
      </c>
      <c r="B9754" s="457" t="s">
        <v>17036</v>
      </c>
      <c r="C9754" s="231" t="s">
        <v>6642</v>
      </c>
      <c r="F9754" s="232">
        <v>3.37</v>
      </c>
    </row>
    <row r="9755" spans="1:6" ht="15" x14ac:dyDescent="0.2">
      <c r="A9755" s="231">
        <v>91630</v>
      </c>
      <c r="B9755" s="457" t="s">
        <v>17037</v>
      </c>
      <c r="C9755" s="231" t="s">
        <v>6642</v>
      </c>
      <c r="F9755" s="232">
        <v>8.35</v>
      </c>
    </row>
    <row r="9756" spans="1:6" ht="15" x14ac:dyDescent="0.2">
      <c r="A9756" s="231">
        <v>91632</v>
      </c>
      <c r="B9756" s="457" t="s">
        <v>17038</v>
      </c>
      <c r="C9756" s="231" t="s">
        <v>6642</v>
      </c>
      <c r="F9756" s="232">
        <v>38.43</v>
      </c>
    </row>
    <row r="9757" spans="1:6" ht="15" x14ac:dyDescent="0.2">
      <c r="A9757" s="231">
        <v>91633</v>
      </c>
      <c r="B9757" s="457" t="s">
        <v>17039</v>
      </c>
      <c r="C9757" s="231" t="s">
        <v>6642</v>
      </c>
      <c r="F9757" s="232">
        <v>154.80000000000001</v>
      </c>
    </row>
    <row r="9758" spans="1:6" ht="15" x14ac:dyDescent="0.2">
      <c r="A9758" s="231">
        <v>105979</v>
      </c>
      <c r="B9758" s="457" t="s">
        <v>17040</v>
      </c>
      <c r="C9758" s="231" t="s">
        <v>6642</v>
      </c>
      <c r="F9758" s="232">
        <v>44.8</v>
      </c>
    </row>
    <row r="9759" spans="1:6" ht="15" x14ac:dyDescent="0.2">
      <c r="A9759" s="231">
        <v>105982</v>
      </c>
      <c r="B9759" s="457" t="s">
        <v>17041</v>
      </c>
      <c r="C9759" s="231" t="s">
        <v>6642</v>
      </c>
      <c r="F9759" s="232">
        <v>6.22</v>
      </c>
    </row>
    <row r="9760" spans="1:6" ht="15" x14ac:dyDescent="0.2">
      <c r="A9760" s="231">
        <v>105980</v>
      </c>
      <c r="B9760" s="457" t="s">
        <v>17042</v>
      </c>
      <c r="C9760" s="231" t="s">
        <v>6642</v>
      </c>
      <c r="F9760" s="232">
        <v>15.36</v>
      </c>
    </row>
    <row r="9761" spans="1:6" ht="15" x14ac:dyDescent="0.2">
      <c r="A9761" s="231">
        <v>105981</v>
      </c>
      <c r="B9761" s="457" t="s">
        <v>17043</v>
      </c>
      <c r="C9761" s="231" t="s">
        <v>6642</v>
      </c>
      <c r="F9761" s="232">
        <v>71.16</v>
      </c>
    </row>
    <row r="9762" spans="1:6" ht="15" x14ac:dyDescent="0.2">
      <c r="A9762" s="231">
        <v>105983</v>
      </c>
      <c r="B9762" s="457" t="s">
        <v>17044</v>
      </c>
      <c r="C9762" s="231" t="s">
        <v>6642</v>
      </c>
      <c r="F9762" s="232">
        <v>182.54</v>
      </c>
    </row>
    <row r="9763" spans="1:6" ht="15" x14ac:dyDescent="0.2">
      <c r="A9763" s="231">
        <v>98760</v>
      </c>
      <c r="B9763" s="457" t="s">
        <v>17045</v>
      </c>
      <c r="C9763" s="231" t="s">
        <v>6642</v>
      </c>
      <c r="F9763" s="232">
        <v>0.06</v>
      </c>
    </row>
    <row r="9764" spans="1:6" ht="15" x14ac:dyDescent="0.2">
      <c r="A9764" s="231">
        <v>98761</v>
      </c>
      <c r="B9764" s="457" t="s">
        <v>17046</v>
      </c>
      <c r="C9764" s="231" t="s">
        <v>6642</v>
      </c>
      <c r="F9764" s="232">
        <v>0.01</v>
      </c>
    </row>
    <row r="9765" spans="1:6" ht="15" x14ac:dyDescent="0.2">
      <c r="A9765" s="231">
        <v>98762</v>
      </c>
      <c r="B9765" s="457" t="s">
        <v>17047</v>
      </c>
      <c r="C9765" s="231" t="s">
        <v>6642</v>
      </c>
      <c r="F9765" s="232">
        <v>0.08</v>
      </c>
    </row>
    <row r="9766" spans="1:6" ht="15" x14ac:dyDescent="0.2">
      <c r="A9766" s="231">
        <v>98763</v>
      </c>
      <c r="B9766" s="457" t="s">
        <v>17048</v>
      </c>
      <c r="C9766" s="231" t="s">
        <v>6642</v>
      </c>
      <c r="F9766" s="232">
        <v>5.23</v>
      </c>
    </row>
    <row r="9767" spans="1:6" ht="15" x14ac:dyDescent="0.2">
      <c r="A9767" s="231">
        <v>99829</v>
      </c>
      <c r="B9767" s="457" t="s">
        <v>17049</v>
      </c>
      <c r="C9767" s="231" t="s">
        <v>6642</v>
      </c>
      <c r="F9767" s="232">
        <v>0.16</v>
      </c>
    </row>
    <row r="9768" spans="1:6" ht="15" x14ac:dyDescent="0.2">
      <c r="A9768" s="231">
        <v>99830</v>
      </c>
      <c r="B9768" s="457" t="s">
        <v>17050</v>
      </c>
      <c r="C9768" s="231" t="s">
        <v>6642</v>
      </c>
      <c r="F9768" s="232">
        <v>0.03</v>
      </c>
    </row>
    <row r="9769" spans="1:6" ht="15" x14ac:dyDescent="0.2">
      <c r="A9769" s="231">
        <v>99831</v>
      </c>
      <c r="B9769" s="457" t="s">
        <v>17051</v>
      </c>
      <c r="C9769" s="231" t="s">
        <v>6642</v>
      </c>
      <c r="F9769" s="232">
        <v>0.11</v>
      </c>
    </row>
    <row r="9770" spans="1:6" ht="15" x14ac:dyDescent="0.2">
      <c r="A9770" s="231">
        <v>99832</v>
      </c>
      <c r="B9770" s="457" t="s">
        <v>17052</v>
      </c>
      <c r="C9770" s="231" t="s">
        <v>6642</v>
      </c>
      <c r="F9770" s="232">
        <v>3.88</v>
      </c>
    </row>
    <row r="9771" spans="1:6" ht="15" x14ac:dyDescent="0.2">
      <c r="A9771" s="231">
        <v>104516</v>
      </c>
      <c r="B9771" s="457" t="s">
        <v>17053</v>
      </c>
      <c r="C9771" s="231" t="s">
        <v>6642</v>
      </c>
      <c r="F9771" s="232">
        <v>0</v>
      </c>
    </row>
    <row r="9772" spans="1:6" ht="15" x14ac:dyDescent="0.2">
      <c r="A9772" s="231">
        <v>104517</v>
      </c>
      <c r="B9772" s="457" t="s">
        <v>17054</v>
      </c>
      <c r="C9772" s="231" t="s">
        <v>6642</v>
      </c>
      <c r="F9772" s="232">
        <v>0</v>
      </c>
    </row>
    <row r="9773" spans="1:6" ht="15" x14ac:dyDescent="0.2">
      <c r="A9773" s="231">
        <v>104518</v>
      </c>
      <c r="B9773" s="457" t="s">
        <v>17055</v>
      </c>
      <c r="C9773" s="231" t="s">
        <v>6642</v>
      </c>
      <c r="F9773" s="232">
        <v>0</v>
      </c>
    </row>
    <row r="9774" spans="1:6" ht="15" x14ac:dyDescent="0.2">
      <c r="A9774" s="231">
        <v>104519</v>
      </c>
      <c r="B9774" s="457" t="s">
        <v>17056</v>
      </c>
      <c r="C9774" s="231" t="s">
        <v>6642</v>
      </c>
      <c r="F9774" s="232">
        <v>0.56000000000000005</v>
      </c>
    </row>
    <row r="9775" spans="1:6" ht="15" x14ac:dyDescent="0.2">
      <c r="A9775" s="231">
        <v>90682</v>
      </c>
      <c r="B9775" s="457" t="s">
        <v>17057</v>
      </c>
      <c r="C9775" s="231" t="s">
        <v>6642</v>
      </c>
      <c r="F9775" s="232">
        <v>36.729999999999997</v>
      </c>
    </row>
    <row r="9776" spans="1:6" ht="15" x14ac:dyDescent="0.2">
      <c r="A9776" s="231">
        <v>90683</v>
      </c>
      <c r="B9776" s="457" t="s">
        <v>17058</v>
      </c>
      <c r="C9776" s="231" t="s">
        <v>6642</v>
      </c>
      <c r="F9776" s="232">
        <v>8.49</v>
      </c>
    </row>
    <row r="9777" spans="1:6" ht="15" x14ac:dyDescent="0.2">
      <c r="A9777" s="231">
        <v>90684</v>
      </c>
      <c r="B9777" s="457" t="s">
        <v>17059</v>
      </c>
      <c r="C9777" s="231" t="s">
        <v>6642</v>
      </c>
      <c r="F9777" s="232">
        <v>40.17</v>
      </c>
    </row>
    <row r="9778" spans="1:6" ht="15" x14ac:dyDescent="0.2">
      <c r="A9778" s="231">
        <v>90685</v>
      </c>
      <c r="B9778" s="457" t="s">
        <v>17060</v>
      </c>
      <c r="C9778" s="231" t="s">
        <v>6642</v>
      </c>
      <c r="F9778" s="232">
        <v>65.8</v>
      </c>
    </row>
    <row r="9779" spans="1:6" ht="15" x14ac:dyDescent="0.2">
      <c r="A9779" s="231">
        <v>95114</v>
      </c>
      <c r="B9779" s="457" t="s">
        <v>17061</v>
      </c>
      <c r="C9779" s="231" t="s">
        <v>6642</v>
      </c>
      <c r="F9779" s="232">
        <v>0.39</v>
      </c>
    </row>
    <row r="9780" spans="1:6" ht="15" x14ac:dyDescent="0.2">
      <c r="A9780" s="231">
        <v>95115</v>
      </c>
      <c r="B9780" s="457" t="s">
        <v>17062</v>
      </c>
      <c r="C9780" s="231" t="s">
        <v>6642</v>
      </c>
      <c r="F9780" s="232">
        <v>0.09</v>
      </c>
    </row>
    <row r="9781" spans="1:6" ht="15" x14ac:dyDescent="0.2">
      <c r="A9781" s="231">
        <v>53863</v>
      </c>
      <c r="B9781" s="457" t="s">
        <v>17063</v>
      </c>
      <c r="C9781" s="231" t="s">
        <v>6642</v>
      </c>
      <c r="F9781" s="232">
        <v>0.49</v>
      </c>
    </row>
    <row r="9782" spans="1:6" ht="15" x14ac:dyDescent="0.2">
      <c r="A9782" s="231">
        <v>104652</v>
      </c>
      <c r="B9782" s="457" t="s">
        <v>17064</v>
      </c>
      <c r="C9782" s="231" t="s">
        <v>6642</v>
      </c>
      <c r="F9782" s="232">
        <v>0</v>
      </c>
    </row>
    <row r="9783" spans="1:6" ht="15" x14ac:dyDescent="0.2">
      <c r="A9783" s="231">
        <v>104653</v>
      </c>
      <c r="B9783" s="457" t="s">
        <v>17065</v>
      </c>
      <c r="C9783" s="231" t="s">
        <v>6642</v>
      </c>
      <c r="F9783" s="232">
        <v>0</v>
      </c>
    </row>
    <row r="9784" spans="1:6" ht="15" x14ac:dyDescent="0.2">
      <c r="A9784" s="231">
        <v>104654</v>
      </c>
      <c r="B9784" s="457" t="s">
        <v>17066</v>
      </c>
      <c r="C9784" s="231" t="s">
        <v>6642</v>
      </c>
      <c r="F9784" s="232">
        <v>0</v>
      </c>
    </row>
    <row r="9785" spans="1:6" ht="15" x14ac:dyDescent="0.2">
      <c r="A9785" s="231">
        <v>104655</v>
      </c>
      <c r="B9785" s="457" t="s">
        <v>17067</v>
      </c>
      <c r="C9785" s="231" t="s">
        <v>6642</v>
      </c>
      <c r="F9785" s="232">
        <v>0.59</v>
      </c>
    </row>
    <row r="9786" spans="1:6" ht="15" x14ac:dyDescent="0.2">
      <c r="A9786" s="231">
        <v>102270</v>
      </c>
      <c r="B9786" s="457" t="s">
        <v>17068</v>
      </c>
      <c r="C9786" s="231" t="s">
        <v>6642</v>
      </c>
      <c r="F9786" s="232">
        <v>0.66</v>
      </c>
    </row>
    <row r="9787" spans="1:6" ht="15" x14ac:dyDescent="0.2">
      <c r="A9787" s="231">
        <v>102271</v>
      </c>
      <c r="B9787" s="457" t="s">
        <v>17069</v>
      </c>
      <c r="C9787" s="231" t="s">
        <v>6642</v>
      </c>
      <c r="F9787" s="232">
        <v>0.15</v>
      </c>
    </row>
    <row r="9788" spans="1:6" ht="15" x14ac:dyDescent="0.2">
      <c r="A9788" s="231">
        <v>102272</v>
      </c>
      <c r="B9788" s="457" t="s">
        <v>17070</v>
      </c>
      <c r="C9788" s="231" t="s">
        <v>6642</v>
      </c>
      <c r="F9788" s="232">
        <v>0.83</v>
      </c>
    </row>
    <row r="9789" spans="1:6" ht="15" x14ac:dyDescent="0.2">
      <c r="A9789" s="231">
        <v>102273</v>
      </c>
      <c r="B9789" s="457" t="s">
        <v>17071</v>
      </c>
      <c r="C9789" s="231" t="s">
        <v>6642</v>
      </c>
      <c r="F9789" s="232">
        <v>1.49</v>
      </c>
    </row>
    <row r="9790" spans="1:6" ht="15" x14ac:dyDescent="0.2">
      <c r="A9790" s="231">
        <v>95255</v>
      </c>
      <c r="B9790" s="457" t="s">
        <v>17072</v>
      </c>
      <c r="C9790" s="231" t="s">
        <v>6642</v>
      </c>
      <c r="F9790" s="232">
        <v>0.79</v>
      </c>
    </row>
    <row r="9791" spans="1:6" ht="15" x14ac:dyDescent="0.2">
      <c r="A9791" s="231">
        <v>95256</v>
      </c>
      <c r="B9791" s="457" t="s">
        <v>17073</v>
      </c>
      <c r="C9791" s="231" t="s">
        <v>6642</v>
      </c>
      <c r="F9791" s="232">
        <v>0.18</v>
      </c>
    </row>
    <row r="9792" spans="1:6" ht="15" x14ac:dyDescent="0.2">
      <c r="A9792" s="231">
        <v>95257</v>
      </c>
      <c r="B9792" s="457" t="s">
        <v>17074</v>
      </c>
      <c r="C9792" s="231" t="s">
        <v>6642</v>
      </c>
      <c r="F9792" s="232">
        <v>0.99</v>
      </c>
    </row>
    <row r="9793" spans="1:6" ht="15" x14ac:dyDescent="0.2">
      <c r="A9793" s="231">
        <v>105913</v>
      </c>
      <c r="B9793" s="457" t="s">
        <v>17075</v>
      </c>
      <c r="C9793" s="231" t="s">
        <v>6642</v>
      </c>
      <c r="F9793" s="232">
        <v>0.67</v>
      </c>
    </row>
    <row r="9794" spans="1:6" ht="15" x14ac:dyDescent="0.2">
      <c r="A9794" s="231">
        <v>105914</v>
      </c>
      <c r="B9794" s="457" t="s">
        <v>17076</v>
      </c>
      <c r="C9794" s="231" t="s">
        <v>6642</v>
      </c>
      <c r="F9794" s="232">
        <v>0.15</v>
      </c>
    </row>
    <row r="9795" spans="1:6" ht="15" x14ac:dyDescent="0.2">
      <c r="A9795" s="231">
        <v>105915</v>
      </c>
      <c r="B9795" s="457" t="s">
        <v>17077</v>
      </c>
      <c r="C9795" s="231" t="s">
        <v>6642</v>
      </c>
      <c r="F9795" s="232">
        <v>0.84</v>
      </c>
    </row>
    <row r="9796" spans="1:6" ht="15" x14ac:dyDescent="0.2">
      <c r="A9796" s="231">
        <v>103792</v>
      </c>
      <c r="B9796" s="457" t="s">
        <v>17078</v>
      </c>
      <c r="C9796" s="231" t="s">
        <v>6642</v>
      </c>
      <c r="F9796" s="232">
        <v>4.1100000000000003</v>
      </c>
    </row>
    <row r="9797" spans="1:6" ht="15" x14ac:dyDescent="0.2">
      <c r="A9797" s="231">
        <v>103789</v>
      </c>
      <c r="B9797" s="457" t="s">
        <v>17079</v>
      </c>
      <c r="C9797" s="231" t="s">
        <v>6642</v>
      </c>
      <c r="F9797" s="232">
        <v>0</v>
      </c>
    </row>
    <row r="9798" spans="1:6" ht="15" x14ac:dyDescent="0.2">
      <c r="A9798" s="231">
        <v>103790</v>
      </c>
      <c r="B9798" s="457" t="s">
        <v>17080</v>
      </c>
      <c r="C9798" s="231" t="s">
        <v>6642</v>
      </c>
      <c r="F9798" s="232">
        <v>0</v>
      </c>
    </row>
    <row r="9799" spans="1:6" ht="15" x14ac:dyDescent="0.2">
      <c r="A9799" s="231">
        <v>103791</v>
      </c>
      <c r="B9799" s="457" t="s">
        <v>17081</v>
      </c>
      <c r="C9799" s="231" t="s">
        <v>6642</v>
      </c>
      <c r="F9799" s="232">
        <v>0</v>
      </c>
    </row>
    <row r="9800" spans="1:6" ht="15" x14ac:dyDescent="0.2">
      <c r="A9800" s="231">
        <v>96054</v>
      </c>
      <c r="B9800" s="457" t="s">
        <v>17082</v>
      </c>
      <c r="C9800" s="231" t="s">
        <v>6642</v>
      </c>
      <c r="F9800" s="232">
        <v>32.659999999999997</v>
      </c>
    </row>
    <row r="9801" spans="1:6" ht="15" x14ac:dyDescent="0.2">
      <c r="A9801" s="231">
        <v>96060</v>
      </c>
      <c r="B9801" s="457" t="s">
        <v>17083</v>
      </c>
      <c r="C9801" s="231" t="s">
        <v>6642</v>
      </c>
      <c r="F9801" s="232">
        <v>6.7</v>
      </c>
    </row>
    <row r="9802" spans="1:6" ht="15" x14ac:dyDescent="0.2">
      <c r="A9802" s="231">
        <v>96061</v>
      </c>
      <c r="B9802" s="457" t="s">
        <v>17084</v>
      </c>
      <c r="C9802" s="231" t="s">
        <v>6642</v>
      </c>
      <c r="F9802" s="232">
        <v>40.82</v>
      </c>
    </row>
    <row r="9803" spans="1:6" ht="15" x14ac:dyDescent="0.2">
      <c r="A9803" s="231">
        <v>96062</v>
      </c>
      <c r="B9803" s="457" t="s">
        <v>17085</v>
      </c>
      <c r="C9803" s="231" t="s">
        <v>6642</v>
      </c>
      <c r="F9803" s="232">
        <v>46.08</v>
      </c>
    </row>
    <row r="9804" spans="1:6" ht="15" x14ac:dyDescent="0.2">
      <c r="A9804" s="231">
        <v>90688</v>
      </c>
      <c r="B9804" s="457" t="s">
        <v>17086</v>
      </c>
      <c r="C9804" s="231" t="s">
        <v>6642</v>
      </c>
      <c r="F9804" s="232">
        <v>28.8</v>
      </c>
    </row>
    <row r="9805" spans="1:6" ht="15" x14ac:dyDescent="0.2">
      <c r="A9805" s="231">
        <v>90689</v>
      </c>
      <c r="B9805" s="457" t="s">
        <v>17087</v>
      </c>
      <c r="C9805" s="231" t="s">
        <v>6642</v>
      </c>
      <c r="F9805" s="232">
        <v>5.68</v>
      </c>
    </row>
    <row r="9806" spans="1:6" ht="15" x14ac:dyDescent="0.2">
      <c r="A9806" s="231">
        <v>90690</v>
      </c>
      <c r="B9806" s="457" t="s">
        <v>17088</v>
      </c>
      <c r="C9806" s="231" t="s">
        <v>6642</v>
      </c>
      <c r="F9806" s="232">
        <v>36</v>
      </c>
    </row>
    <row r="9807" spans="1:6" ht="15" x14ac:dyDescent="0.2">
      <c r="A9807" s="231">
        <v>90691</v>
      </c>
      <c r="B9807" s="457" t="s">
        <v>17089</v>
      </c>
      <c r="C9807" s="231" t="s">
        <v>6642</v>
      </c>
      <c r="F9807" s="232">
        <v>46.08</v>
      </c>
    </row>
    <row r="9808" spans="1:6" ht="15" x14ac:dyDescent="0.2">
      <c r="A9808" s="231">
        <v>96241</v>
      </c>
      <c r="B9808" s="457" t="s">
        <v>17090</v>
      </c>
      <c r="C9808" s="231" t="s">
        <v>6642</v>
      </c>
      <c r="F9808" s="232">
        <v>30.6</v>
      </c>
    </row>
    <row r="9809" spans="1:6" ht="15" x14ac:dyDescent="0.2">
      <c r="A9809" s="231">
        <v>96242</v>
      </c>
      <c r="B9809" s="457" t="s">
        <v>17091</v>
      </c>
      <c r="C9809" s="231" t="s">
        <v>6642</v>
      </c>
      <c r="F9809" s="232">
        <v>8.08</v>
      </c>
    </row>
    <row r="9810" spans="1:6" ht="15" x14ac:dyDescent="0.2">
      <c r="A9810" s="231">
        <v>96243</v>
      </c>
      <c r="B9810" s="457" t="s">
        <v>17092</v>
      </c>
      <c r="C9810" s="231" t="s">
        <v>6642</v>
      </c>
      <c r="F9810" s="232">
        <v>38.25</v>
      </c>
    </row>
    <row r="9811" spans="1:6" ht="15" x14ac:dyDescent="0.2">
      <c r="A9811" s="231">
        <v>96244</v>
      </c>
      <c r="B9811" s="457" t="s">
        <v>17093</v>
      </c>
      <c r="C9811" s="231" t="s">
        <v>6642</v>
      </c>
      <c r="F9811" s="232">
        <v>20.13</v>
      </c>
    </row>
    <row r="9812" spans="1:6" ht="15" x14ac:dyDescent="0.2">
      <c r="A9812" s="231">
        <v>88400</v>
      </c>
      <c r="B9812" s="457" t="s">
        <v>17094</v>
      </c>
      <c r="C9812" s="231" t="s">
        <v>6642</v>
      </c>
      <c r="F9812" s="232">
        <v>0.83</v>
      </c>
    </row>
    <row r="9813" spans="1:6" ht="15" x14ac:dyDescent="0.2">
      <c r="A9813" s="231">
        <v>88401</v>
      </c>
      <c r="B9813" s="457" t="s">
        <v>17095</v>
      </c>
      <c r="C9813" s="231" t="s">
        <v>6642</v>
      </c>
      <c r="F9813" s="232">
        <v>0.19</v>
      </c>
    </row>
    <row r="9814" spans="1:6" ht="15" x14ac:dyDescent="0.2">
      <c r="A9814" s="231">
        <v>88402</v>
      </c>
      <c r="B9814" s="457" t="s">
        <v>17096</v>
      </c>
      <c r="C9814" s="231" t="s">
        <v>6642</v>
      </c>
      <c r="F9814" s="232">
        <v>0.91</v>
      </c>
    </row>
    <row r="9815" spans="1:6" ht="15" x14ac:dyDescent="0.2">
      <c r="A9815" s="231">
        <v>88403</v>
      </c>
      <c r="B9815" s="457" t="s">
        <v>17097</v>
      </c>
      <c r="C9815" s="231" t="s">
        <v>6642</v>
      </c>
      <c r="F9815" s="232">
        <v>1.65</v>
      </c>
    </row>
    <row r="9816" spans="1:6" ht="15" x14ac:dyDescent="0.2">
      <c r="A9816" s="231">
        <v>88387</v>
      </c>
      <c r="B9816" s="457" t="s">
        <v>17098</v>
      </c>
      <c r="C9816" s="231" t="s">
        <v>6642</v>
      </c>
      <c r="F9816" s="232">
        <v>0.88</v>
      </c>
    </row>
    <row r="9817" spans="1:6" ht="15" x14ac:dyDescent="0.2">
      <c r="A9817" s="231">
        <v>88389</v>
      </c>
      <c r="B9817" s="457" t="s">
        <v>17099</v>
      </c>
      <c r="C9817" s="231" t="s">
        <v>6642</v>
      </c>
      <c r="F9817" s="232">
        <v>0.2</v>
      </c>
    </row>
    <row r="9818" spans="1:6" ht="15" x14ac:dyDescent="0.2">
      <c r="A9818" s="231">
        <v>88390</v>
      </c>
      <c r="B9818" s="457" t="s">
        <v>17100</v>
      </c>
      <c r="C9818" s="231" t="s">
        <v>6642</v>
      </c>
      <c r="F9818" s="232">
        <v>0.96</v>
      </c>
    </row>
    <row r="9819" spans="1:6" ht="15" x14ac:dyDescent="0.2">
      <c r="A9819" s="231">
        <v>88391</v>
      </c>
      <c r="B9819" s="457" t="s">
        <v>17101</v>
      </c>
      <c r="C9819" s="231" t="s">
        <v>6642</v>
      </c>
      <c r="F9819" s="232">
        <v>2.75</v>
      </c>
    </row>
    <row r="9820" spans="1:6" ht="15" x14ac:dyDescent="0.2">
      <c r="A9820" s="231">
        <v>88394</v>
      </c>
      <c r="B9820" s="457" t="s">
        <v>17102</v>
      </c>
      <c r="C9820" s="231" t="s">
        <v>6642</v>
      </c>
      <c r="F9820" s="232">
        <v>1.05</v>
      </c>
    </row>
    <row r="9821" spans="1:6" ht="15" x14ac:dyDescent="0.2">
      <c r="A9821" s="231">
        <v>88395</v>
      </c>
      <c r="B9821" s="457" t="s">
        <v>17103</v>
      </c>
      <c r="C9821" s="231" t="s">
        <v>6642</v>
      </c>
      <c r="F9821" s="232">
        <v>0.24</v>
      </c>
    </row>
    <row r="9822" spans="1:6" ht="15" x14ac:dyDescent="0.2">
      <c r="A9822" s="231">
        <v>88396</v>
      </c>
      <c r="B9822" s="457" t="s">
        <v>17104</v>
      </c>
      <c r="C9822" s="231" t="s">
        <v>6642</v>
      </c>
      <c r="F9822" s="232">
        <v>1.1499999999999999</v>
      </c>
    </row>
    <row r="9823" spans="1:6" ht="15" x14ac:dyDescent="0.2">
      <c r="A9823" s="231">
        <v>88397</v>
      </c>
      <c r="B9823" s="457" t="s">
        <v>17105</v>
      </c>
      <c r="C9823" s="231" t="s">
        <v>6642</v>
      </c>
      <c r="F9823" s="232">
        <v>4.12</v>
      </c>
    </row>
    <row r="9824" spans="1:6" ht="15" x14ac:dyDescent="0.2">
      <c r="A9824" s="231">
        <v>90633</v>
      </c>
      <c r="B9824" s="457" t="s">
        <v>17106</v>
      </c>
      <c r="C9824" s="231" t="s">
        <v>6642</v>
      </c>
      <c r="F9824" s="232">
        <v>4.18</v>
      </c>
    </row>
    <row r="9825" spans="1:6" ht="15" x14ac:dyDescent="0.2">
      <c r="A9825" s="231">
        <v>90634</v>
      </c>
      <c r="B9825" s="457" t="s">
        <v>17107</v>
      </c>
      <c r="C9825" s="231" t="s">
        <v>6642</v>
      </c>
      <c r="F9825" s="232">
        <v>0.96</v>
      </c>
    </row>
    <row r="9826" spans="1:6" ht="15" x14ac:dyDescent="0.2">
      <c r="A9826" s="231">
        <v>90635</v>
      </c>
      <c r="B9826" s="457" t="s">
        <v>17108</v>
      </c>
      <c r="C9826" s="231" t="s">
        <v>6642</v>
      </c>
      <c r="F9826" s="232">
        <v>4.57</v>
      </c>
    </row>
    <row r="9827" spans="1:6" ht="15" x14ac:dyDescent="0.2">
      <c r="A9827" s="231">
        <v>90636</v>
      </c>
      <c r="B9827" s="457" t="s">
        <v>17109</v>
      </c>
      <c r="C9827" s="231" t="s">
        <v>6642</v>
      </c>
      <c r="F9827" s="232">
        <v>5.5</v>
      </c>
    </row>
    <row r="9828" spans="1:6" ht="15" x14ac:dyDescent="0.2">
      <c r="A9828" s="231">
        <v>103238</v>
      </c>
      <c r="B9828" s="457" t="s">
        <v>17110</v>
      </c>
      <c r="C9828" s="231" t="s">
        <v>6642</v>
      </c>
      <c r="F9828" s="232">
        <v>0</v>
      </c>
    </row>
    <row r="9829" spans="1:6" ht="15" x14ac:dyDescent="0.2">
      <c r="A9829" s="231">
        <v>103239</v>
      </c>
      <c r="B9829" s="457" t="s">
        <v>17111</v>
      </c>
      <c r="C9829" s="231" t="s">
        <v>6642</v>
      </c>
      <c r="F9829" s="232">
        <v>0</v>
      </c>
    </row>
    <row r="9830" spans="1:6" ht="15" x14ac:dyDescent="0.2">
      <c r="A9830" s="231">
        <v>103240</v>
      </c>
      <c r="B9830" s="457" t="s">
        <v>17112</v>
      </c>
      <c r="C9830" s="231" t="s">
        <v>6642</v>
      </c>
      <c r="F9830" s="232">
        <v>0</v>
      </c>
    </row>
    <row r="9831" spans="1:6" ht="15" x14ac:dyDescent="0.2">
      <c r="A9831" s="231">
        <v>103241</v>
      </c>
      <c r="B9831" s="457" t="s">
        <v>17113</v>
      </c>
      <c r="C9831" s="231" t="s">
        <v>6642</v>
      </c>
      <c r="F9831" s="232">
        <v>10.32</v>
      </c>
    </row>
    <row r="9832" spans="1:6" ht="15" x14ac:dyDescent="0.2">
      <c r="A9832" s="231">
        <v>88853</v>
      </c>
      <c r="B9832" s="457" t="s">
        <v>17114</v>
      </c>
      <c r="C9832" s="231" t="s">
        <v>6642</v>
      </c>
      <c r="F9832" s="232">
        <v>0.19</v>
      </c>
    </row>
    <row r="9833" spans="1:6" ht="15" x14ac:dyDescent="0.2">
      <c r="A9833" s="231">
        <v>88854</v>
      </c>
      <c r="B9833" s="457" t="s">
        <v>17115</v>
      </c>
      <c r="C9833" s="231" t="s">
        <v>6642</v>
      </c>
      <c r="F9833" s="232">
        <v>0.04</v>
      </c>
    </row>
    <row r="9834" spans="1:6" ht="15" x14ac:dyDescent="0.2">
      <c r="A9834" s="231">
        <v>5692</v>
      </c>
      <c r="B9834" s="457" t="s">
        <v>17116</v>
      </c>
      <c r="C9834" s="231" t="s">
        <v>6642</v>
      </c>
      <c r="F9834" s="232">
        <v>0.21</v>
      </c>
    </row>
    <row r="9835" spans="1:6" ht="15" x14ac:dyDescent="0.2">
      <c r="A9835" s="231">
        <v>5693</v>
      </c>
      <c r="B9835" s="457" t="s">
        <v>17117</v>
      </c>
      <c r="C9835" s="231" t="s">
        <v>6642</v>
      </c>
      <c r="F9835" s="232">
        <v>22.25</v>
      </c>
    </row>
    <row r="9836" spans="1:6" ht="15" x14ac:dyDescent="0.2">
      <c r="A9836" s="231">
        <v>7044</v>
      </c>
      <c r="B9836" s="457" t="s">
        <v>17118</v>
      </c>
      <c r="C9836" s="231" t="s">
        <v>6642</v>
      </c>
      <c r="F9836" s="232">
        <v>0.23</v>
      </c>
    </row>
    <row r="9837" spans="1:6" ht="15" x14ac:dyDescent="0.2">
      <c r="A9837" s="231">
        <v>7045</v>
      </c>
      <c r="B9837" s="457" t="s">
        <v>17119</v>
      </c>
      <c r="C9837" s="231" t="s">
        <v>6642</v>
      </c>
      <c r="F9837" s="232">
        <v>0.05</v>
      </c>
    </row>
    <row r="9838" spans="1:6" ht="15" x14ac:dyDescent="0.2">
      <c r="A9838" s="231">
        <v>7046</v>
      </c>
      <c r="B9838" s="457" t="s">
        <v>17120</v>
      </c>
      <c r="C9838" s="231" t="s">
        <v>6642</v>
      </c>
      <c r="F9838" s="232">
        <v>0.25</v>
      </c>
    </row>
    <row r="9839" spans="1:6" ht="15" x14ac:dyDescent="0.2">
      <c r="A9839" s="231">
        <v>7047</v>
      </c>
      <c r="B9839" s="457" t="s">
        <v>17121</v>
      </c>
      <c r="C9839" s="231" t="s">
        <v>6642</v>
      </c>
      <c r="F9839" s="232">
        <v>26.26</v>
      </c>
    </row>
    <row r="9840" spans="1:6" ht="15" x14ac:dyDescent="0.2">
      <c r="A9840" s="231">
        <v>89228</v>
      </c>
      <c r="B9840" s="457" t="s">
        <v>17122</v>
      </c>
      <c r="C9840" s="231" t="s">
        <v>6642</v>
      </c>
      <c r="F9840" s="232">
        <v>48</v>
      </c>
    </row>
    <row r="9841" spans="1:6" ht="15" x14ac:dyDescent="0.2">
      <c r="A9841" s="231">
        <v>89229</v>
      </c>
      <c r="B9841" s="457" t="s">
        <v>17123</v>
      </c>
      <c r="C9841" s="231" t="s">
        <v>6642</v>
      </c>
      <c r="F9841" s="232">
        <v>16.920000000000002</v>
      </c>
    </row>
    <row r="9842" spans="1:6" ht="15" x14ac:dyDescent="0.2">
      <c r="A9842" s="231">
        <v>5779</v>
      </c>
      <c r="B9842" s="457" t="s">
        <v>17124</v>
      </c>
      <c r="C9842" s="231" t="s">
        <v>6642</v>
      </c>
      <c r="F9842" s="232">
        <v>77.16</v>
      </c>
    </row>
    <row r="9843" spans="1:6" ht="15" x14ac:dyDescent="0.2">
      <c r="A9843" s="231">
        <v>53849</v>
      </c>
      <c r="B9843" s="457" t="s">
        <v>17125</v>
      </c>
      <c r="C9843" s="231" t="s">
        <v>6642</v>
      </c>
      <c r="F9843" s="232">
        <v>96.81</v>
      </c>
    </row>
    <row r="9844" spans="1:6" ht="15" x14ac:dyDescent="0.2">
      <c r="A9844" s="231">
        <v>95129</v>
      </c>
      <c r="B9844" s="457" t="s">
        <v>17126</v>
      </c>
      <c r="C9844" s="231" t="s">
        <v>6642</v>
      </c>
      <c r="F9844" s="232">
        <v>54.41</v>
      </c>
    </row>
    <row r="9845" spans="1:6" ht="15" x14ac:dyDescent="0.2">
      <c r="A9845" s="231">
        <v>95130</v>
      </c>
      <c r="B9845" s="457" t="s">
        <v>17127</v>
      </c>
      <c r="C9845" s="231" t="s">
        <v>6642</v>
      </c>
      <c r="F9845" s="232">
        <v>19.73</v>
      </c>
    </row>
    <row r="9846" spans="1:6" ht="15" x14ac:dyDescent="0.2">
      <c r="A9846" s="231">
        <v>95131</v>
      </c>
      <c r="B9846" s="457" t="s">
        <v>17128</v>
      </c>
      <c r="C9846" s="231" t="s">
        <v>6642</v>
      </c>
      <c r="F9846" s="232">
        <v>64.05</v>
      </c>
    </row>
    <row r="9847" spans="1:6" ht="15" x14ac:dyDescent="0.2">
      <c r="A9847" s="231">
        <v>95132</v>
      </c>
      <c r="B9847" s="457" t="s">
        <v>17129</v>
      </c>
      <c r="C9847" s="231" t="s">
        <v>6642</v>
      </c>
      <c r="F9847" s="232">
        <v>37.29</v>
      </c>
    </row>
    <row r="9848" spans="1:6" ht="15" x14ac:dyDescent="0.2">
      <c r="A9848" s="231">
        <v>102982</v>
      </c>
      <c r="B9848" s="457" t="s">
        <v>17130</v>
      </c>
      <c r="C9848" s="231" t="s">
        <v>6642</v>
      </c>
      <c r="F9848" s="232">
        <v>0</v>
      </c>
    </row>
    <row r="9849" spans="1:6" ht="15" x14ac:dyDescent="0.2">
      <c r="A9849" s="231">
        <v>102983</v>
      </c>
      <c r="B9849" s="457" t="s">
        <v>17131</v>
      </c>
      <c r="C9849" s="231" t="s">
        <v>6642</v>
      </c>
      <c r="F9849" s="232">
        <v>0</v>
      </c>
    </row>
    <row r="9850" spans="1:6" ht="15" x14ac:dyDescent="0.2">
      <c r="A9850" s="231">
        <v>102984</v>
      </c>
      <c r="B9850" s="457" t="s">
        <v>17132</v>
      </c>
      <c r="C9850" s="231" t="s">
        <v>6642</v>
      </c>
      <c r="F9850" s="232">
        <v>0</v>
      </c>
    </row>
    <row r="9851" spans="1:6" ht="15" x14ac:dyDescent="0.2">
      <c r="A9851" s="231">
        <v>102985</v>
      </c>
      <c r="B9851" s="457" t="s">
        <v>17133</v>
      </c>
      <c r="C9851" s="231" t="s">
        <v>6642</v>
      </c>
      <c r="F9851" s="232">
        <v>17.3</v>
      </c>
    </row>
    <row r="9852" spans="1:6" ht="15" x14ac:dyDescent="0.2">
      <c r="A9852" s="231">
        <v>92956</v>
      </c>
      <c r="B9852" s="457" t="s">
        <v>17134</v>
      </c>
      <c r="C9852" s="231" t="s">
        <v>6642</v>
      </c>
      <c r="F9852" s="232">
        <v>5.05</v>
      </c>
    </row>
    <row r="9853" spans="1:6" ht="15" x14ac:dyDescent="0.2">
      <c r="A9853" s="231">
        <v>92957</v>
      </c>
      <c r="B9853" s="457" t="s">
        <v>17135</v>
      </c>
      <c r="C9853" s="231" t="s">
        <v>6642</v>
      </c>
      <c r="F9853" s="232">
        <v>1.17</v>
      </c>
    </row>
    <row r="9854" spans="1:6" ht="15" x14ac:dyDescent="0.2">
      <c r="A9854" s="231">
        <v>92958</v>
      </c>
      <c r="B9854" s="457" t="s">
        <v>17136</v>
      </c>
      <c r="C9854" s="231" t="s">
        <v>6642</v>
      </c>
      <c r="F9854" s="232">
        <v>5.53</v>
      </c>
    </row>
    <row r="9855" spans="1:6" ht="15" x14ac:dyDescent="0.2">
      <c r="A9855" s="231">
        <v>92959</v>
      </c>
      <c r="B9855" s="457" t="s">
        <v>17137</v>
      </c>
      <c r="C9855" s="231" t="s">
        <v>6642</v>
      </c>
      <c r="F9855" s="232">
        <v>10.72</v>
      </c>
    </row>
    <row r="9856" spans="1:6" ht="15" x14ac:dyDescent="0.2">
      <c r="A9856" s="231">
        <v>102858</v>
      </c>
      <c r="B9856" s="457" t="s">
        <v>17138</v>
      </c>
      <c r="C9856" s="231" t="s">
        <v>6642</v>
      </c>
      <c r="F9856" s="232">
        <v>0</v>
      </c>
    </row>
    <row r="9857" spans="1:6" ht="15" x14ac:dyDescent="0.2">
      <c r="A9857" s="231">
        <v>102859</v>
      </c>
      <c r="B9857" s="457" t="s">
        <v>17139</v>
      </c>
      <c r="C9857" s="231" t="s">
        <v>6642</v>
      </c>
      <c r="F9857" s="232">
        <v>0</v>
      </c>
    </row>
    <row r="9858" spans="1:6" ht="15" x14ac:dyDescent="0.2">
      <c r="A9858" s="231">
        <v>102860</v>
      </c>
      <c r="B9858" s="457" t="s">
        <v>17140</v>
      </c>
      <c r="C9858" s="231" t="s">
        <v>6642</v>
      </c>
      <c r="F9858" s="232">
        <v>0</v>
      </c>
    </row>
    <row r="9859" spans="1:6" ht="15" x14ac:dyDescent="0.2">
      <c r="A9859" s="231">
        <v>102861</v>
      </c>
      <c r="B9859" s="457" t="s">
        <v>17141</v>
      </c>
      <c r="C9859" s="231" t="s">
        <v>6642</v>
      </c>
      <c r="F9859" s="232">
        <v>1.1000000000000001</v>
      </c>
    </row>
    <row r="9860" spans="1:6" ht="15" x14ac:dyDescent="0.2">
      <c r="A9860" s="231">
        <v>93404</v>
      </c>
      <c r="B9860" s="457" t="s">
        <v>17142</v>
      </c>
      <c r="C9860" s="231" t="s">
        <v>6642</v>
      </c>
      <c r="F9860" s="232">
        <v>7.75</v>
      </c>
    </row>
    <row r="9861" spans="1:6" ht="15" x14ac:dyDescent="0.2">
      <c r="A9861" s="231">
        <v>93405</v>
      </c>
      <c r="B9861" s="457" t="s">
        <v>17143</v>
      </c>
      <c r="C9861" s="231" t="s">
        <v>6642</v>
      </c>
      <c r="F9861" s="232">
        <v>1.98</v>
      </c>
    </row>
    <row r="9862" spans="1:6" ht="15" x14ac:dyDescent="0.2">
      <c r="A9862" s="231">
        <v>93406</v>
      </c>
      <c r="B9862" s="457" t="s">
        <v>17144</v>
      </c>
      <c r="C9862" s="231" t="s">
        <v>6642</v>
      </c>
      <c r="F9862" s="232">
        <v>9.3000000000000007</v>
      </c>
    </row>
    <row r="9863" spans="1:6" ht="15" x14ac:dyDescent="0.2">
      <c r="A9863" s="231">
        <v>93407</v>
      </c>
      <c r="B9863" s="457" t="s">
        <v>17145</v>
      </c>
      <c r="C9863" s="231" t="s">
        <v>6642</v>
      </c>
      <c r="F9863" s="232">
        <v>54.52</v>
      </c>
    </row>
    <row r="9864" spans="1:6" ht="15" x14ac:dyDescent="0.2">
      <c r="A9864" s="231">
        <v>102936</v>
      </c>
      <c r="B9864" s="457" t="s">
        <v>17146</v>
      </c>
      <c r="C9864" s="231" t="s">
        <v>6642</v>
      </c>
      <c r="F9864" s="232">
        <v>0</v>
      </c>
    </row>
    <row r="9865" spans="1:6" ht="15" x14ac:dyDescent="0.2">
      <c r="A9865" s="231">
        <v>102937</v>
      </c>
      <c r="B9865" s="457" t="s">
        <v>17147</v>
      </c>
      <c r="C9865" s="231" t="s">
        <v>6642</v>
      </c>
      <c r="F9865" s="232">
        <v>0</v>
      </c>
    </row>
    <row r="9866" spans="1:6" ht="15" x14ac:dyDescent="0.2">
      <c r="A9866" s="231">
        <v>102938</v>
      </c>
      <c r="B9866" s="457" t="s">
        <v>17148</v>
      </c>
      <c r="C9866" s="231" t="s">
        <v>6642</v>
      </c>
      <c r="F9866" s="232">
        <v>0</v>
      </c>
    </row>
    <row r="9867" spans="1:6" ht="15" x14ac:dyDescent="0.2">
      <c r="A9867" s="231">
        <v>102939</v>
      </c>
      <c r="B9867" s="457" t="s">
        <v>17149</v>
      </c>
      <c r="C9867" s="231" t="s">
        <v>6642</v>
      </c>
      <c r="F9867" s="232">
        <v>8.2200000000000006</v>
      </c>
    </row>
    <row r="9868" spans="1:6" ht="15" x14ac:dyDescent="0.2">
      <c r="A9868" s="231">
        <v>103159</v>
      </c>
      <c r="B9868" s="457" t="s">
        <v>17150</v>
      </c>
      <c r="C9868" s="231" t="s">
        <v>6642</v>
      </c>
      <c r="F9868" s="232">
        <v>0</v>
      </c>
    </row>
    <row r="9869" spans="1:6" ht="15" x14ac:dyDescent="0.2">
      <c r="A9869" s="231">
        <v>103160</v>
      </c>
      <c r="B9869" s="457" t="s">
        <v>17151</v>
      </c>
      <c r="C9869" s="231" t="s">
        <v>6642</v>
      </c>
      <c r="F9869" s="232">
        <v>0</v>
      </c>
    </row>
    <row r="9870" spans="1:6" ht="15" x14ac:dyDescent="0.2">
      <c r="A9870" s="231">
        <v>103161</v>
      </c>
      <c r="B9870" s="457" t="s">
        <v>17152</v>
      </c>
      <c r="C9870" s="231" t="s">
        <v>6642</v>
      </c>
      <c r="F9870" s="232">
        <v>0</v>
      </c>
    </row>
    <row r="9871" spans="1:6" ht="15" x14ac:dyDescent="0.2">
      <c r="A9871" s="231">
        <v>103162</v>
      </c>
      <c r="B9871" s="457" t="s">
        <v>17153</v>
      </c>
      <c r="C9871" s="231" t="s">
        <v>6642</v>
      </c>
      <c r="F9871" s="232">
        <v>0.57999999999999996</v>
      </c>
    </row>
    <row r="9872" spans="1:6" ht="15" x14ac:dyDescent="0.2">
      <c r="A9872" s="231">
        <v>103153</v>
      </c>
      <c r="B9872" s="457" t="s">
        <v>17154</v>
      </c>
      <c r="C9872" s="231" t="s">
        <v>6642</v>
      </c>
      <c r="F9872" s="232">
        <v>0</v>
      </c>
    </row>
    <row r="9873" spans="1:6" ht="15" x14ac:dyDescent="0.2">
      <c r="A9873" s="231">
        <v>103154</v>
      </c>
      <c r="B9873" s="457" t="s">
        <v>17155</v>
      </c>
      <c r="C9873" s="231" t="s">
        <v>6642</v>
      </c>
      <c r="F9873" s="232">
        <v>0</v>
      </c>
    </row>
    <row r="9874" spans="1:6" ht="15" x14ac:dyDescent="0.2">
      <c r="A9874" s="231">
        <v>103155</v>
      </c>
      <c r="B9874" s="457" t="s">
        <v>17156</v>
      </c>
      <c r="C9874" s="231" t="s">
        <v>6642</v>
      </c>
      <c r="F9874" s="232">
        <v>0</v>
      </c>
    </row>
    <row r="9875" spans="1:6" ht="15" x14ac:dyDescent="0.2">
      <c r="A9875" s="231">
        <v>103156</v>
      </c>
      <c r="B9875" s="457" t="s">
        <v>17157</v>
      </c>
      <c r="C9875" s="231" t="s">
        <v>6642</v>
      </c>
      <c r="F9875" s="232">
        <v>2.09</v>
      </c>
    </row>
    <row r="9876" spans="1:6" ht="15" x14ac:dyDescent="0.2">
      <c r="A9876" s="231">
        <v>103171</v>
      </c>
      <c r="B9876" s="457" t="s">
        <v>17158</v>
      </c>
      <c r="C9876" s="231" t="s">
        <v>6642</v>
      </c>
      <c r="F9876" s="232">
        <v>0</v>
      </c>
    </row>
    <row r="9877" spans="1:6" ht="15" x14ac:dyDescent="0.2">
      <c r="A9877" s="231">
        <v>103172</v>
      </c>
      <c r="B9877" s="457" t="s">
        <v>17159</v>
      </c>
      <c r="C9877" s="231" t="s">
        <v>6642</v>
      </c>
      <c r="F9877" s="232">
        <v>0</v>
      </c>
    </row>
    <row r="9878" spans="1:6" ht="15" x14ac:dyDescent="0.2">
      <c r="A9878" s="231">
        <v>103173</v>
      </c>
      <c r="B9878" s="457" t="s">
        <v>17160</v>
      </c>
      <c r="C9878" s="231" t="s">
        <v>6642</v>
      </c>
      <c r="F9878" s="232">
        <v>0</v>
      </c>
    </row>
    <row r="9879" spans="1:6" ht="15" x14ac:dyDescent="0.2">
      <c r="A9879" s="231">
        <v>103174</v>
      </c>
      <c r="B9879" s="457" t="s">
        <v>17161</v>
      </c>
      <c r="C9879" s="231" t="s">
        <v>6642</v>
      </c>
      <c r="F9879" s="232">
        <v>1.67</v>
      </c>
    </row>
    <row r="9880" spans="1:6" ht="15" x14ac:dyDescent="0.2">
      <c r="A9880" s="231">
        <v>103177</v>
      </c>
      <c r="B9880" s="457" t="s">
        <v>17162</v>
      </c>
      <c r="C9880" s="231" t="s">
        <v>6642</v>
      </c>
      <c r="F9880" s="232">
        <v>0</v>
      </c>
    </row>
    <row r="9881" spans="1:6" ht="15" x14ac:dyDescent="0.2">
      <c r="A9881" s="231">
        <v>103178</v>
      </c>
      <c r="B9881" s="457" t="s">
        <v>17163</v>
      </c>
      <c r="C9881" s="231" t="s">
        <v>6642</v>
      </c>
      <c r="F9881" s="232">
        <v>0</v>
      </c>
    </row>
    <row r="9882" spans="1:6" ht="15" x14ac:dyDescent="0.2">
      <c r="A9882" s="231">
        <v>103179</v>
      </c>
      <c r="B9882" s="457" t="s">
        <v>17164</v>
      </c>
      <c r="C9882" s="231" t="s">
        <v>6642</v>
      </c>
      <c r="F9882" s="232">
        <v>0</v>
      </c>
    </row>
    <row r="9883" spans="1:6" ht="15" x14ac:dyDescent="0.2">
      <c r="A9883" s="231">
        <v>103180</v>
      </c>
      <c r="B9883" s="457" t="s">
        <v>17165</v>
      </c>
      <c r="C9883" s="231" t="s">
        <v>6642</v>
      </c>
      <c r="F9883" s="232">
        <v>3.84</v>
      </c>
    </row>
    <row r="9884" spans="1:6" ht="15" x14ac:dyDescent="0.2">
      <c r="A9884" s="231">
        <v>103165</v>
      </c>
      <c r="B9884" s="457" t="s">
        <v>17166</v>
      </c>
      <c r="C9884" s="231" t="s">
        <v>6642</v>
      </c>
      <c r="F9884" s="232">
        <v>0</v>
      </c>
    </row>
    <row r="9885" spans="1:6" ht="15" x14ac:dyDescent="0.2">
      <c r="A9885" s="231">
        <v>103166</v>
      </c>
      <c r="B9885" s="457" t="s">
        <v>17167</v>
      </c>
      <c r="C9885" s="231" t="s">
        <v>6642</v>
      </c>
      <c r="F9885" s="232">
        <v>0</v>
      </c>
    </row>
    <row r="9886" spans="1:6" ht="15" x14ac:dyDescent="0.2">
      <c r="A9886" s="231">
        <v>103167</v>
      </c>
      <c r="B9886" s="457" t="s">
        <v>17168</v>
      </c>
      <c r="C9886" s="231" t="s">
        <v>6642</v>
      </c>
      <c r="F9886" s="232">
        <v>0</v>
      </c>
    </row>
    <row r="9887" spans="1:6" ht="15" x14ac:dyDescent="0.2">
      <c r="A9887" s="231">
        <v>103168</v>
      </c>
      <c r="B9887" s="457" t="s">
        <v>17169</v>
      </c>
      <c r="C9887" s="231" t="s">
        <v>6642</v>
      </c>
      <c r="F9887" s="232">
        <v>0.66</v>
      </c>
    </row>
    <row r="9888" spans="1:6" ht="15" x14ac:dyDescent="0.2">
      <c r="A9888" s="231">
        <v>102864</v>
      </c>
      <c r="B9888" s="457" t="s">
        <v>17170</v>
      </c>
      <c r="C9888" s="231" t="s">
        <v>6642</v>
      </c>
      <c r="F9888" s="232">
        <v>0</v>
      </c>
    </row>
    <row r="9889" spans="1:6" ht="15" x14ac:dyDescent="0.2">
      <c r="A9889" s="231">
        <v>102865</v>
      </c>
      <c r="B9889" s="457" t="s">
        <v>17171</v>
      </c>
      <c r="C9889" s="231" t="s">
        <v>6642</v>
      </c>
      <c r="F9889" s="232">
        <v>0</v>
      </c>
    </row>
    <row r="9890" spans="1:6" ht="15" x14ac:dyDescent="0.2">
      <c r="A9890" s="231">
        <v>102866</v>
      </c>
      <c r="B9890" s="457" t="s">
        <v>17172</v>
      </c>
      <c r="C9890" s="231" t="s">
        <v>6642</v>
      </c>
      <c r="F9890" s="232">
        <v>0</v>
      </c>
    </row>
    <row r="9891" spans="1:6" ht="15" x14ac:dyDescent="0.2">
      <c r="A9891" s="231">
        <v>102867</v>
      </c>
      <c r="B9891" s="457" t="s">
        <v>17173</v>
      </c>
      <c r="C9891" s="231" t="s">
        <v>6642</v>
      </c>
      <c r="F9891" s="232">
        <v>0.59</v>
      </c>
    </row>
    <row r="9892" spans="1:6" ht="15" x14ac:dyDescent="0.2">
      <c r="A9892" s="231">
        <v>106321</v>
      </c>
      <c r="B9892" s="457" t="s">
        <v>17174</v>
      </c>
      <c r="C9892" s="231" t="s">
        <v>6642</v>
      </c>
      <c r="F9892" s="232">
        <v>0</v>
      </c>
    </row>
    <row r="9893" spans="1:6" ht="15" x14ac:dyDescent="0.2">
      <c r="A9893" s="231">
        <v>106322</v>
      </c>
      <c r="B9893" s="457" t="s">
        <v>17175</v>
      </c>
      <c r="C9893" s="231" t="s">
        <v>6642</v>
      </c>
      <c r="F9893" s="232">
        <v>0</v>
      </c>
    </row>
    <row r="9894" spans="1:6" ht="15" x14ac:dyDescent="0.2">
      <c r="A9894" s="231">
        <v>106323</v>
      </c>
      <c r="B9894" s="457" t="s">
        <v>17176</v>
      </c>
      <c r="C9894" s="231" t="s">
        <v>6642</v>
      </c>
      <c r="F9894" s="232">
        <v>0</v>
      </c>
    </row>
    <row r="9895" spans="1:6" ht="15" x14ac:dyDescent="0.2">
      <c r="A9895" s="231">
        <v>106324</v>
      </c>
      <c r="B9895" s="457" t="s">
        <v>17177</v>
      </c>
      <c r="C9895" s="231" t="s">
        <v>6642</v>
      </c>
      <c r="F9895" s="232">
        <v>0.55000000000000004</v>
      </c>
    </row>
    <row r="9896" spans="1:6" ht="15" x14ac:dyDescent="0.2">
      <c r="A9896" s="231">
        <v>92108</v>
      </c>
      <c r="B9896" s="457" t="s">
        <v>17178</v>
      </c>
      <c r="C9896" s="231" t="s">
        <v>6642</v>
      </c>
      <c r="F9896" s="232">
        <v>0.97</v>
      </c>
    </row>
    <row r="9897" spans="1:6" ht="15" x14ac:dyDescent="0.2">
      <c r="A9897" s="231">
        <v>92109</v>
      </c>
      <c r="B9897" s="457" t="s">
        <v>17179</v>
      </c>
      <c r="C9897" s="231" t="s">
        <v>6642</v>
      </c>
      <c r="F9897" s="232">
        <v>0.22</v>
      </c>
    </row>
    <row r="9898" spans="1:6" ht="15" x14ac:dyDescent="0.2">
      <c r="A9898" s="231">
        <v>92110</v>
      </c>
      <c r="B9898" s="457" t="s">
        <v>17180</v>
      </c>
      <c r="C9898" s="231" t="s">
        <v>6642</v>
      </c>
      <c r="F9898" s="232">
        <v>1.22</v>
      </c>
    </row>
    <row r="9899" spans="1:6" ht="15" x14ac:dyDescent="0.2">
      <c r="A9899" s="231">
        <v>92111</v>
      </c>
      <c r="B9899" s="457" t="s">
        <v>17181</v>
      </c>
      <c r="C9899" s="231" t="s">
        <v>6642</v>
      </c>
      <c r="F9899" s="232">
        <v>1.1000000000000001</v>
      </c>
    </row>
    <row r="9900" spans="1:6" ht="15" x14ac:dyDescent="0.2">
      <c r="A9900" s="231">
        <v>90670</v>
      </c>
      <c r="B9900" s="457" t="s">
        <v>17182</v>
      </c>
      <c r="C9900" s="231" t="s">
        <v>6642</v>
      </c>
      <c r="F9900" s="232">
        <v>244.89</v>
      </c>
    </row>
    <row r="9901" spans="1:6" ht="15" x14ac:dyDescent="0.2">
      <c r="A9901" s="231">
        <v>90671</v>
      </c>
      <c r="B9901" s="457" t="s">
        <v>17183</v>
      </c>
      <c r="C9901" s="231" t="s">
        <v>6642</v>
      </c>
      <c r="F9901" s="232">
        <v>65.7</v>
      </c>
    </row>
    <row r="9902" spans="1:6" ht="15" x14ac:dyDescent="0.2">
      <c r="A9902" s="231">
        <v>90672</v>
      </c>
      <c r="B9902" s="457" t="s">
        <v>17184</v>
      </c>
      <c r="C9902" s="231" t="s">
        <v>6642</v>
      </c>
      <c r="F9902" s="232">
        <v>306.45</v>
      </c>
    </row>
    <row r="9903" spans="1:6" ht="15" x14ac:dyDescent="0.2">
      <c r="A9903" s="231">
        <v>90673</v>
      </c>
      <c r="B9903" s="457" t="s">
        <v>17185</v>
      </c>
      <c r="C9903" s="231" t="s">
        <v>6642</v>
      </c>
      <c r="F9903" s="232">
        <v>138.33000000000001</v>
      </c>
    </row>
    <row r="9904" spans="1:6" ht="15" x14ac:dyDescent="0.2">
      <c r="A9904" s="231">
        <v>93220</v>
      </c>
      <c r="B9904" s="457" t="s">
        <v>17186</v>
      </c>
      <c r="C9904" s="231" t="s">
        <v>6642</v>
      </c>
      <c r="F9904" s="232">
        <v>375.5</v>
      </c>
    </row>
    <row r="9905" spans="1:6" ht="15" x14ac:dyDescent="0.2">
      <c r="A9905" s="231">
        <v>93221</v>
      </c>
      <c r="B9905" s="457" t="s">
        <v>17187</v>
      </c>
      <c r="C9905" s="231" t="s">
        <v>6642</v>
      </c>
      <c r="F9905" s="232">
        <v>100.74</v>
      </c>
    </row>
    <row r="9906" spans="1:6" ht="15" x14ac:dyDescent="0.2">
      <c r="A9906" s="231">
        <v>93222</v>
      </c>
      <c r="B9906" s="457" t="s">
        <v>17188</v>
      </c>
      <c r="C9906" s="231" t="s">
        <v>6642</v>
      </c>
      <c r="F9906" s="232">
        <v>469.9</v>
      </c>
    </row>
    <row r="9907" spans="1:6" ht="15" x14ac:dyDescent="0.2">
      <c r="A9907" s="231">
        <v>93223</v>
      </c>
      <c r="B9907" s="457" t="s">
        <v>17189</v>
      </c>
      <c r="C9907" s="231" t="s">
        <v>6642</v>
      </c>
      <c r="F9907" s="232">
        <v>180.68</v>
      </c>
    </row>
    <row r="9908" spans="1:6" ht="15" x14ac:dyDescent="0.2">
      <c r="A9908" s="231">
        <v>104691</v>
      </c>
      <c r="B9908" s="457" t="s">
        <v>17190</v>
      </c>
      <c r="C9908" s="231" t="s">
        <v>6642</v>
      </c>
      <c r="F9908" s="232">
        <v>0.97</v>
      </c>
    </row>
    <row r="9909" spans="1:6" ht="15" x14ac:dyDescent="0.2">
      <c r="A9909" s="231">
        <v>104692</v>
      </c>
      <c r="B9909" s="457" t="s">
        <v>17191</v>
      </c>
      <c r="C9909" s="231" t="s">
        <v>6642</v>
      </c>
      <c r="F9909" s="232">
        <v>0.22</v>
      </c>
    </row>
    <row r="9910" spans="1:6" ht="15" x14ac:dyDescent="0.2">
      <c r="A9910" s="231">
        <v>104693</v>
      </c>
      <c r="B9910" s="457" t="s">
        <v>17192</v>
      </c>
      <c r="C9910" s="231" t="s">
        <v>6642</v>
      </c>
      <c r="F9910" s="232">
        <v>1.22</v>
      </c>
    </row>
    <row r="9911" spans="1:6" ht="15" x14ac:dyDescent="0.2">
      <c r="A9911" s="231">
        <v>104694</v>
      </c>
      <c r="B9911" s="457" t="s">
        <v>17193</v>
      </c>
      <c r="C9911" s="231" t="s">
        <v>6642</v>
      </c>
      <c r="F9911" s="232">
        <v>1.87</v>
      </c>
    </row>
    <row r="9912" spans="1:6" ht="15" x14ac:dyDescent="0.2">
      <c r="A9912" s="231">
        <v>90676</v>
      </c>
      <c r="B9912" s="457" t="s">
        <v>17194</v>
      </c>
      <c r="C9912" s="231" t="s">
        <v>6642</v>
      </c>
      <c r="F9912" s="232">
        <v>100.64</v>
      </c>
    </row>
    <row r="9913" spans="1:6" ht="15" x14ac:dyDescent="0.2">
      <c r="A9913" s="231">
        <v>91021</v>
      </c>
      <c r="B9913" s="457" t="s">
        <v>17195</v>
      </c>
      <c r="C9913" s="231" t="s">
        <v>6642</v>
      </c>
      <c r="F9913" s="232">
        <v>12.35</v>
      </c>
    </row>
    <row r="9914" spans="1:6" ht="15" x14ac:dyDescent="0.2">
      <c r="A9914" s="231">
        <v>90677</v>
      </c>
      <c r="B9914" s="457" t="s">
        <v>17196</v>
      </c>
      <c r="C9914" s="231" t="s">
        <v>6642</v>
      </c>
      <c r="F9914" s="232">
        <v>30.47</v>
      </c>
    </row>
    <row r="9915" spans="1:6" ht="15" x14ac:dyDescent="0.2">
      <c r="A9915" s="231">
        <v>90678</v>
      </c>
      <c r="B9915" s="457" t="s">
        <v>17197</v>
      </c>
      <c r="C9915" s="231" t="s">
        <v>6642</v>
      </c>
      <c r="F9915" s="232">
        <v>141.07</v>
      </c>
    </row>
    <row r="9916" spans="1:6" ht="15" x14ac:dyDescent="0.2">
      <c r="A9916" s="231">
        <v>90679</v>
      </c>
      <c r="B9916" s="457" t="s">
        <v>17198</v>
      </c>
      <c r="C9916" s="231" t="s">
        <v>6642</v>
      </c>
      <c r="F9916" s="232">
        <v>106.08</v>
      </c>
    </row>
    <row r="9917" spans="1:6" ht="15" x14ac:dyDescent="0.2">
      <c r="A9917" s="231">
        <v>102870</v>
      </c>
      <c r="B9917" s="457" t="s">
        <v>17199</v>
      </c>
      <c r="C9917" s="231" t="s">
        <v>6642</v>
      </c>
      <c r="F9917" s="232">
        <v>357.14</v>
      </c>
    </row>
    <row r="9918" spans="1:6" ht="15" x14ac:dyDescent="0.2">
      <c r="A9918" s="231">
        <v>102871</v>
      </c>
      <c r="B9918" s="457" t="s">
        <v>17200</v>
      </c>
      <c r="C9918" s="231" t="s">
        <v>6642</v>
      </c>
      <c r="F9918" s="232">
        <v>96.48</v>
      </c>
    </row>
    <row r="9919" spans="1:6" ht="15" x14ac:dyDescent="0.2">
      <c r="A9919" s="231">
        <v>102872</v>
      </c>
      <c r="B9919" s="457" t="s">
        <v>17201</v>
      </c>
      <c r="C9919" s="231" t="s">
        <v>6642</v>
      </c>
      <c r="F9919" s="232">
        <v>446.93</v>
      </c>
    </row>
    <row r="9920" spans="1:6" ht="15" x14ac:dyDescent="0.2">
      <c r="A9920" s="231">
        <v>102873</v>
      </c>
      <c r="B9920" s="457" t="s">
        <v>17202</v>
      </c>
      <c r="C9920" s="231" t="s">
        <v>6642</v>
      </c>
      <c r="F9920" s="232">
        <v>138.33000000000001</v>
      </c>
    </row>
    <row r="9921" spans="1:6" ht="15" x14ac:dyDescent="0.2">
      <c r="A9921" s="231">
        <v>102960</v>
      </c>
      <c r="B9921" s="457" t="s">
        <v>17203</v>
      </c>
      <c r="C9921" s="231" t="s">
        <v>6642</v>
      </c>
      <c r="F9921" s="232">
        <v>173.32</v>
      </c>
    </row>
    <row r="9922" spans="1:6" ht="15" x14ac:dyDescent="0.2">
      <c r="A9922" s="231">
        <v>102961</v>
      </c>
      <c r="B9922" s="457" t="s">
        <v>17204</v>
      </c>
      <c r="C9922" s="231" t="s">
        <v>6642</v>
      </c>
      <c r="F9922" s="232">
        <v>46.82</v>
      </c>
    </row>
    <row r="9923" spans="1:6" ht="15" x14ac:dyDescent="0.2">
      <c r="A9923" s="231">
        <v>102962</v>
      </c>
      <c r="B9923" s="457" t="s">
        <v>17205</v>
      </c>
      <c r="C9923" s="231" t="s">
        <v>6642</v>
      </c>
      <c r="F9923" s="232">
        <v>162.59</v>
      </c>
    </row>
    <row r="9924" spans="1:6" ht="15" x14ac:dyDescent="0.2">
      <c r="A9924" s="231">
        <v>102963</v>
      </c>
      <c r="B9924" s="457" t="s">
        <v>17206</v>
      </c>
      <c r="C9924" s="231" t="s">
        <v>6642</v>
      </c>
      <c r="F9924" s="232">
        <v>98.05</v>
      </c>
    </row>
    <row r="9925" spans="1:6" ht="15" x14ac:dyDescent="0.2">
      <c r="A9925" s="231">
        <v>90621</v>
      </c>
      <c r="B9925" s="457" t="s">
        <v>17207</v>
      </c>
      <c r="C9925" s="231" t="s">
        <v>6642</v>
      </c>
      <c r="F9925" s="232">
        <v>2.48</v>
      </c>
    </row>
    <row r="9926" spans="1:6" ht="15" x14ac:dyDescent="0.2">
      <c r="A9926" s="231">
        <v>90622</v>
      </c>
      <c r="B9926" s="457" t="s">
        <v>17208</v>
      </c>
      <c r="C9926" s="231" t="s">
        <v>6642</v>
      </c>
      <c r="F9926" s="232">
        <v>0.56999999999999995</v>
      </c>
    </row>
    <row r="9927" spans="1:6" ht="15" x14ac:dyDescent="0.2">
      <c r="A9927" s="231">
        <v>90623</v>
      </c>
      <c r="B9927" s="457" t="s">
        <v>17209</v>
      </c>
      <c r="C9927" s="231" t="s">
        <v>6642</v>
      </c>
      <c r="F9927" s="232">
        <v>3.11</v>
      </c>
    </row>
    <row r="9928" spans="1:6" ht="15" x14ac:dyDescent="0.2">
      <c r="A9928" s="231">
        <v>90624</v>
      </c>
      <c r="B9928" s="457" t="s">
        <v>17210</v>
      </c>
      <c r="C9928" s="231" t="s">
        <v>6642</v>
      </c>
      <c r="F9928" s="232">
        <v>2.75</v>
      </c>
    </row>
    <row r="9929" spans="1:6" ht="15" x14ac:dyDescent="0.2">
      <c r="A9929" s="231">
        <v>102876</v>
      </c>
      <c r="B9929" s="457" t="s">
        <v>17211</v>
      </c>
      <c r="C9929" s="231" t="s">
        <v>6642</v>
      </c>
      <c r="F9929" s="232">
        <v>496.31</v>
      </c>
    </row>
    <row r="9930" spans="1:6" ht="15" x14ac:dyDescent="0.2">
      <c r="A9930" s="231">
        <v>102877</v>
      </c>
      <c r="B9930" s="457" t="s">
        <v>17212</v>
      </c>
      <c r="C9930" s="231" t="s">
        <v>6642</v>
      </c>
      <c r="F9930" s="232">
        <v>134.08000000000001</v>
      </c>
    </row>
    <row r="9931" spans="1:6" ht="15" x14ac:dyDescent="0.2">
      <c r="A9931" s="231">
        <v>102878</v>
      </c>
      <c r="B9931" s="457" t="s">
        <v>17213</v>
      </c>
      <c r="C9931" s="231" t="s">
        <v>6642</v>
      </c>
      <c r="F9931" s="232">
        <v>621.09</v>
      </c>
    </row>
    <row r="9932" spans="1:6" ht="15" x14ac:dyDescent="0.2">
      <c r="A9932" s="231">
        <v>102879</v>
      </c>
      <c r="B9932" s="457" t="s">
        <v>17214</v>
      </c>
      <c r="C9932" s="231" t="s">
        <v>6642</v>
      </c>
      <c r="F9932" s="232">
        <v>207.6</v>
      </c>
    </row>
    <row r="9933" spans="1:6" ht="15" x14ac:dyDescent="0.2">
      <c r="A9933" s="231">
        <v>103220</v>
      </c>
      <c r="B9933" s="457" t="s">
        <v>17215</v>
      </c>
      <c r="C9933" s="231" t="s">
        <v>6642</v>
      </c>
      <c r="F9933" s="232">
        <v>151.78</v>
      </c>
    </row>
    <row r="9934" spans="1:6" ht="15" x14ac:dyDescent="0.2">
      <c r="A9934" s="231">
        <v>103221</v>
      </c>
      <c r="B9934" s="457" t="s">
        <v>17216</v>
      </c>
      <c r="C9934" s="231" t="s">
        <v>6642</v>
      </c>
      <c r="F9934" s="232">
        <v>41</v>
      </c>
    </row>
    <row r="9935" spans="1:6" ht="15" x14ac:dyDescent="0.2">
      <c r="A9935" s="231">
        <v>103222</v>
      </c>
      <c r="B9935" s="457" t="s">
        <v>17217</v>
      </c>
      <c r="C9935" s="231" t="s">
        <v>6642</v>
      </c>
      <c r="F9935" s="232">
        <v>189.94</v>
      </c>
    </row>
    <row r="9936" spans="1:6" ht="15" x14ac:dyDescent="0.2">
      <c r="A9936" s="231">
        <v>103223</v>
      </c>
      <c r="B9936" s="457" t="s">
        <v>17218</v>
      </c>
      <c r="C9936" s="231" t="s">
        <v>6642</v>
      </c>
      <c r="F9936" s="232">
        <v>40.549999999999997</v>
      </c>
    </row>
    <row r="9937" spans="1:6" ht="15" x14ac:dyDescent="0.2">
      <c r="A9937" s="231">
        <v>103232</v>
      </c>
      <c r="B9937" s="457" t="s">
        <v>17219</v>
      </c>
      <c r="C9937" s="231" t="s">
        <v>6642</v>
      </c>
      <c r="F9937" s="232">
        <v>476.2</v>
      </c>
    </row>
    <row r="9938" spans="1:6" ht="15" x14ac:dyDescent="0.2">
      <c r="A9938" s="231">
        <v>103233</v>
      </c>
      <c r="B9938" s="457" t="s">
        <v>17220</v>
      </c>
      <c r="C9938" s="231" t="s">
        <v>6642</v>
      </c>
      <c r="F9938" s="232">
        <v>128.65</v>
      </c>
    </row>
    <row r="9939" spans="1:6" ht="15" x14ac:dyDescent="0.2">
      <c r="A9939" s="231">
        <v>103234</v>
      </c>
      <c r="B9939" s="457" t="s">
        <v>17221</v>
      </c>
      <c r="C9939" s="231" t="s">
        <v>6642</v>
      </c>
      <c r="F9939" s="232">
        <v>625.4</v>
      </c>
    </row>
    <row r="9940" spans="1:6" ht="15" x14ac:dyDescent="0.2">
      <c r="A9940" s="231">
        <v>103235</v>
      </c>
      <c r="B9940" s="457" t="s">
        <v>17222</v>
      </c>
      <c r="C9940" s="231" t="s">
        <v>6642</v>
      </c>
      <c r="F9940" s="232">
        <v>118.73</v>
      </c>
    </row>
    <row r="9941" spans="1:6" ht="15" x14ac:dyDescent="0.2">
      <c r="A9941" s="231">
        <v>103228</v>
      </c>
      <c r="B9941" s="457" t="s">
        <v>17223</v>
      </c>
      <c r="C9941" s="231" t="s">
        <v>6642</v>
      </c>
      <c r="F9941" s="232">
        <v>435.76</v>
      </c>
    </row>
    <row r="9942" spans="1:6" ht="15" x14ac:dyDescent="0.2">
      <c r="A9942" s="231">
        <v>103226</v>
      </c>
      <c r="B9942" s="457" t="s">
        <v>17224</v>
      </c>
      <c r="C9942" s="231" t="s">
        <v>6642</v>
      </c>
      <c r="F9942" s="232">
        <v>348.22</v>
      </c>
    </row>
    <row r="9943" spans="1:6" ht="15" x14ac:dyDescent="0.2">
      <c r="A9943" s="231">
        <v>103227</v>
      </c>
      <c r="B9943" s="457" t="s">
        <v>17225</v>
      </c>
      <c r="C9943" s="231" t="s">
        <v>6642</v>
      </c>
      <c r="F9943" s="232">
        <v>94.07</v>
      </c>
    </row>
    <row r="9944" spans="1:6" ht="15" x14ac:dyDescent="0.2">
      <c r="A9944" s="231">
        <v>103229</v>
      </c>
      <c r="B9944" s="457" t="s">
        <v>17226</v>
      </c>
      <c r="C9944" s="231" t="s">
        <v>6642</v>
      </c>
      <c r="F9944" s="232">
        <v>100.68</v>
      </c>
    </row>
    <row r="9945" spans="1:6" ht="15" x14ac:dyDescent="0.2">
      <c r="A9945" s="231">
        <v>102972</v>
      </c>
      <c r="B9945" s="457" t="s">
        <v>17227</v>
      </c>
      <c r="C9945" s="231" t="s">
        <v>6642</v>
      </c>
      <c r="F9945" s="232">
        <v>92.51</v>
      </c>
    </row>
    <row r="9946" spans="1:6" ht="15" x14ac:dyDescent="0.2">
      <c r="A9946" s="231">
        <v>102973</v>
      </c>
      <c r="B9946" s="457" t="s">
        <v>17228</v>
      </c>
      <c r="C9946" s="231" t="s">
        <v>6642</v>
      </c>
      <c r="F9946" s="232">
        <v>25.68</v>
      </c>
    </row>
    <row r="9947" spans="1:6" ht="15" x14ac:dyDescent="0.2">
      <c r="A9947" s="231">
        <v>102974</v>
      </c>
      <c r="B9947" s="457" t="s">
        <v>17229</v>
      </c>
      <c r="C9947" s="231" t="s">
        <v>6642</v>
      </c>
      <c r="F9947" s="232">
        <v>86.78</v>
      </c>
    </row>
    <row r="9948" spans="1:6" ht="15" x14ac:dyDescent="0.2">
      <c r="A9948" s="231">
        <v>96301</v>
      </c>
      <c r="B9948" s="457" t="s">
        <v>17230</v>
      </c>
      <c r="C9948" s="231" t="s">
        <v>6642</v>
      </c>
      <c r="F9948" s="232">
        <v>56.81</v>
      </c>
    </row>
    <row r="9949" spans="1:6" ht="15" x14ac:dyDescent="0.2">
      <c r="A9949" s="231">
        <v>90627</v>
      </c>
      <c r="B9949" s="457" t="s">
        <v>17231</v>
      </c>
      <c r="C9949" s="231" t="s">
        <v>6642</v>
      </c>
      <c r="F9949" s="232">
        <v>54.28</v>
      </c>
    </row>
    <row r="9950" spans="1:6" ht="15" x14ac:dyDescent="0.2">
      <c r="A9950" s="231">
        <v>90628</v>
      </c>
      <c r="B9950" s="457" t="s">
        <v>17232</v>
      </c>
      <c r="C9950" s="231" t="s">
        <v>6642</v>
      </c>
      <c r="F9950" s="232">
        <v>14.56</v>
      </c>
    </row>
    <row r="9951" spans="1:6" ht="15" x14ac:dyDescent="0.2">
      <c r="A9951" s="231">
        <v>90629</v>
      </c>
      <c r="B9951" s="457" t="s">
        <v>17233</v>
      </c>
      <c r="C9951" s="231" t="s">
        <v>6642</v>
      </c>
      <c r="F9951" s="232">
        <v>67.930000000000007</v>
      </c>
    </row>
    <row r="9952" spans="1:6" ht="15" x14ac:dyDescent="0.2">
      <c r="A9952" s="231">
        <v>90630</v>
      </c>
      <c r="B9952" s="457" t="s">
        <v>17234</v>
      </c>
      <c r="C9952" s="231" t="s">
        <v>6642</v>
      </c>
      <c r="F9952" s="232">
        <v>1.31</v>
      </c>
    </row>
    <row r="9953" spans="1:6" ht="15" x14ac:dyDescent="0.2">
      <c r="A9953" s="231">
        <v>95704</v>
      </c>
      <c r="B9953" s="457" t="s">
        <v>17235</v>
      </c>
      <c r="C9953" s="231" t="s">
        <v>6642</v>
      </c>
      <c r="F9953" s="232">
        <v>54.81</v>
      </c>
    </row>
    <row r="9954" spans="1:6" ht="15" x14ac:dyDescent="0.2">
      <c r="A9954" s="231">
        <v>95705</v>
      </c>
      <c r="B9954" s="457" t="s">
        <v>17236</v>
      </c>
      <c r="C9954" s="231" t="s">
        <v>6642</v>
      </c>
      <c r="F9954" s="232">
        <v>14.7</v>
      </c>
    </row>
    <row r="9955" spans="1:6" ht="15" x14ac:dyDescent="0.2">
      <c r="A9955" s="231">
        <v>95706</v>
      </c>
      <c r="B9955" s="457" t="s">
        <v>17237</v>
      </c>
      <c r="C9955" s="231" t="s">
        <v>6642</v>
      </c>
      <c r="F9955" s="232">
        <v>68.59</v>
      </c>
    </row>
    <row r="9956" spans="1:6" ht="15" x14ac:dyDescent="0.2">
      <c r="A9956" s="231">
        <v>95707</v>
      </c>
      <c r="B9956" s="457" t="s">
        <v>17238</v>
      </c>
      <c r="C9956" s="231" t="s">
        <v>6642</v>
      </c>
      <c r="F9956" s="232">
        <v>3.6</v>
      </c>
    </row>
    <row r="9957" spans="1:6" ht="15" x14ac:dyDescent="0.2">
      <c r="A9957" s="231">
        <v>91273</v>
      </c>
      <c r="B9957" s="457" t="s">
        <v>17239</v>
      </c>
      <c r="C9957" s="231" t="s">
        <v>6642</v>
      </c>
      <c r="F9957" s="232">
        <v>0.56000000000000005</v>
      </c>
    </row>
    <row r="9958" spans="1:6" ht="15" x14ac:dyDescent="0.2">
      <c r="A9958" s="231">
        <v>91274</v>
      </c>
      <c r="B9958" s="457" t="s">
        <v>17240</v>
      </c>
      <c r="C9958" s="231" t="s">
        <v>6642</v>
      </c>
      <c r="F9958" s="232">
        <v>0.15</v>
      </c>
    </row>
    <row r="9959" spans="1:6" ht="15" x14ac:dyDescent="0.2">
      <c r="A9959" s="231">
        <v>91275</v>
      </c>
      <c r="B9959" s="457" t="s">
        <v>17241</v>
      </c>
      <c r="C9959" s="231" t="s">
        <v>6642</v>
      </c>
      <c r="F9959" s="232">
        <v>0.7</v>
      </c>
    </row>
    <row r="9960" spans="1:6" ht="15" x14ac:dyDescent="0.2">
      <c r="A9960" s="231">
        <v>91276</v>
      </c>
      <c r="B9960" s="457" t="s">
        <v>17242</v>
      </c>
      <c r="C9960" s="231" t="s">
        <v>6642</v>
      </c>
      <c r="F9960" s="232">
        <v>9.31</v>
      </c>
    </row>
    <row r="9961" spans="1:6" ht="15" x14ac:dyDescent="0.2">
      <c r="A9961" s="231">
        <v>102882</v>
      </c>
      <c r="B9961" s="457" t="s">
        <v>17243</v>
      </c>
      <c r="C9961" s="231" t="s">
        <v>6642</v>
      </c>
      <c r="F9961" s="232">
        <v>0</v>
      </c>
    </row>
    <row r="9962" spans="1:6" ht="15" x14ac:dyDescent="0.2">
      <c r="A9962" s="231">
        <v>102883</v>
      </c>
      <c r="B9962" s="457" t="s">
        <v>17244</v>
      </c>
      <c r="C9962" s="231" t="s">
        <v>6642</v>
      </c>
      <c r="F9962" s="232">
        <v>0</v>
      </c>
    </row>
    <row r="9963" spans="1:6" ht="15" x14ac:dyDescent="0.2">
      <c r="A9963" s="231">
        <v>102884</v>
      </c>
      <c r="B9963" s="457" t="s">
        <v>17245</v>
      </c>
      <c r="C9963" s="231" t="s">
        <v>6642</v>
      </c>
      <c r="F9963" s="232">
        <v>0</v>
      </c>
    </row>
    <row r="9964" spans="1:6" ht="15" x14ac:dyDescent="0.2">
      <c r="A9964" s="231">
        <v>102885</v>
      </c>
      <c r="B9964" s="457" t="s">
        <v>17246</v>
      </c>
      <c r="C9964" s="231" t="s">
        <v>6642</v>
      </c>
      <c r="F9964" s="232">
        <v>1.1200000000000001</v>
      </c>
    </row>
    <row r="9965" spans="1:6" ht="15" x14ac:dyDescent="0.2">
      <c r="A9965" s="231">
        <v>95272</v>
      </c>
      <c r="B9965" s="457" t="s">
        <v>17247</v>
      </c>
      <c r="C9965" s="231" t="s">
        <v>6642</v>
      </c>
      <c r="F9965" s="232">
        <v>0.53</v>
      </c>
    </row>
    <row r="9966" spans="1:6" ht="15" x14ac:dyDescent="0.2">
      <c r="A9966" s="231">
        <v>95273</v>
      </c>
      <c r="B9966" s="457" t="s">
        <v>17248</v>
      </c>
      <c r="C9966" s="231" t="s">
        <v>6642</v>
      </c>
      <c r="F9966" s="232">
        <v>0.12</v>
      </c>
    </row>
    <row r="9967" spans="1:6" ht="15" x14ac:dyDescent="0.2">
      <c r="A9967" s="231">
        <v>95274</v>
      </c>
      <c r="B9967" s="457" t="s">
        <v>17249</v>
      </c>
      <c r="C9967" s="231" t="s">
        <v>6642</v>
      </c>
      <c r="F9967" s="232">
        <v>0.42</v>
      </c>
    </row>
    <row r="9968" spans="1:6" ht="15" x14ac:dyDescent="0.2">
      <c r="A9968" s="231">
        <v>95275</v>
      </c>
      <c r="B9968" s="457" t="s">
        <v>17250</v>
      </c>
      <c r="C9968" s="231" t="s">
        <v>6642</v>
      </c>
      <c r="F9968" s="232">
        <v>2.23</v>
      </c>
    </row>
    <row r="9969" spans="1:6" ht="15" x14ac:dyDescent="0.2">
      <c r="A9969" s="231">
        <v>106232</v>
      </c>
      <c r="B9969" s="457" t="s">
        <v>17251</v>
      </c>
      <c r="C9969" s="231" t="s">
        <v>6642</v>
      </c>
      <c r="F9969" s="232">
        <v>0</v>
      </c>
    </row>
    <row r="9970" spans="1:6" ht="15" x14ac:dyDescent="0.2">
      <c r="A9970" s="231">
        <v>106235</v>
      </c>
      <c r="B9970" s="457" t="s">
        <v>17252</v>
      </c>
      <c r="C9970" s="231" t="s">
        <v>6642</v>
      </c>
      <c r="F9970" s="232">
        <v>0</v>
      </c>
    </row>
    <row r="9971" spans="1:6" ht="15" x14ac:dyDescent="0.2">
      <c r="A9971" s="231">
        <v>106233</v>
      </c>
      <c r="B9971" s="457" t="s">
        <v>17253</v>
      </c>
      <c r="C9971" s="231" t="s">
        <v>6642</v>
      </c>
      <c r="F9971" s="232">
        <v>0</v>
      </c>
    </row>
    <row r="9972" spans="1:6" ht="15" x14ac:dyDescent="0.2">
      <c r="A9972" s="231">
        <v>106234</v>
      </c>
      <c r="B9972" s="457" t="s">
        <v>17254</v>
      </c>
      <c r="C9972" s="231" t="s">
        <v>6642</v>
      </c>
      <c r="F9972" s="232">
        <v>0</v>
      </c>
    </row>
    <row r="9973" spans="1:6" ht="15" x14ac:dyDescent="0.2">
      <c r="A9973" s="231">
        <v>106236</v>
      </c>
      <c r="B9973" s="457" t="s">
        <v>17255</v>
      </c>
      <c r="C9973" s="231" t="s">
        <v>6642</v>
      </c>
      <c r="F9973" s="232">
        <v>179.02</v>
      </c>
    </row>
    <row r="9974" spans="1:6" ht="15" x14ac:dyDescent="0.2">
      <c r="A9974" s="231">
        <v>88419</v>
      </c>
      <c r="B9974" s="457" t="s">
        <v>17256</v>
      </c>
      <c r="C9974" s="231" t="s">
        <v>6642</v>
      </c>
      <c r="F9974" s="232">
        <v>5.44</v>
      </c>
    </row>
    <row r="9975" spans="1:6" ht="15" x14ac:dyDescent="0.2">
      <c r="A9975" s="231">
        <v>88422</v>
      </c>
      <c r="B9975" s="457" t="s">
        <v>17257</v>
      </c>
      <c r="C9975" s="231" t="s">
        <v>6642</v>
      </c>
      <c r="F9975" s="232">
        <v>1.25</v>
      </c>
    </row>
    <row r="9976" spans="1:6" ht="15" x14ac:dyDescent="0.2">
      <c r="A9976" s="231">
        <v>88425</v>
      </c>
      <c r="B9976" s="457" t="s">
        <v>17258</v>
      </c>
      <c r="C9976" s="231" t="s">
        <v>6642</v>
      </c>
      <c r="F9976" s="232">
        <v>6.8</v>
      </c>
    </row>
    <row r="9977" spans="1:6" ht="15" x14ac:dyDescent="0.2">
      <c r="A9977" s="231">
        <v>88427</v>
      </c>
      <c r="B9977" s="457" t="s">
        <v>17259</v>
      </c>
      <c r="C9977" s="231" t="s">
        <v>6642</v>
      </c>
      <c r="F9977" s="232">
        <v>0.93</v>
      </c>
    </row>
    <row r="9978" spans="1:6" ht="15" x14ac:dyDescent="0.2">
      <c r="A9978" s="231">
        <v>88434</v>
      </c>
      <c r="B9978" s="457" t="s">
        <v>17260</v>
      </c>
      <c r="C9978" s="231" t="s">
        <v>6642</v>
      </c>
      <c r="F9978" s="232">
        <v>7.21</v>
      </c>
    </row>
    <row r="9979" spans="1:6" ht="15" x14ac:dyDescent="0.2">
      <c r="A9979" s="231">
        <v>88435</v>
      </c>
      <c r="B9979" s="457" t="s">
        <v>17261</v>
      </c>
      <c r="C9979" s="231" t="s">
        <v>6642</v>
      </c>
      <c r="F9979" s="232">
        <v>1.66</v>
      </c>
    </row>
    <row r="9980" spans="1:6" ht="15" x14ac:dyDescent="0.2">
      <c r="A9980" s="231">
        <v>88436</v>
      </c>
      <c r="B9980" s="457" t="s">
        <v>17262</v>
      </c>
      <c r="C9980" s="231" t="s">
        <v>6642</v>
      </c>
      <c r="F9980" s="232">
        <v>9.01</v>
      </c>
    </row>
    <row r="9981" spans="1:6" ht="15" x14ac:dyDescent="0.2">
      <c r="A9981" s="231">
        <v>88437</v>
      </c>
      <c r="B9981" s="457" t="s">
        <v>17263</v>
      </c>
      <c r="C9981" s="231" t="s">
        <v>6642</v>
      </c>
      <c r="F9981" s="232">
        <v>0.93</v>
      </c>
    </row>
    <row r="9982" spans="1:6" ht="15" x14ac:dyDescent="0.2">
      <c r="A9982" s="231">
        <v>90664</v>
      </c>
      <c r="B9982" s="457" t="s">
        <v>17264</v>
      </c>
      <c r="C9982" s="231" t="s">
        <v>6642</v>
      </c>
      <c r="F9982" s="232">
        <v>7.06</v>
      </c>
    </row>
    <row r="9983" spans="1:6" ht="15" x14ac:dyDescent="0.2">
      <c r="A9983" s="231">
        <v>90665</v>
      </c>
      <c r="B9983" s="457" t="s">
        <v>17265</v>
      </c>
      <c r="C9983" s="231" t="s">
        <v>6642</v>
      </c>
      <c r="F9983" s="232">
        <v>1.88</v>
      </c>
    </row>
    <row r="9984" spans="1:6" ht="15" x14ac:dyDescent="0.2">
      <c r="A9984" s="231">
        <v>90666</v>
      </c>
      <c r="B9984" s="457" t="s">
        <v>17266</v>
      </c>
      <c r="C9984" s="231" t="s">
        <v>6642</v>
      </c>
      <c r="F9984" s="232">
        <v>8.84</v>
      </c>
    </row>
    <row r="9985" spans="1:6" ht="15" x14ac:dyDescent="0.2">
      <c r="A9985" s="231">
        <v>90667</v>
      </c>
      <c r="B9985" s="457" t="s">
        <v>17267</v>
      </c>
      <c r="C9985" s="231" t="s">
        <v>6642</v>
      </c>
      <c r="F9985" s="232">
        <v>17.3</v>
      </c>
    </row>
    <row r="9986" spans="1:6" ht="15" x14ac:dyDescent="0.2">
      <c r="A9986" s="231">
        <v>102977</v>
      </c>
      <c r="B9986" s="457" t="s">
        <v>17268</v>
      </c>
      <c r="C9986" s="231" t="s">
        <v>6642</v>
      </c>
      <c r="F9986" s="232">
        <v>0</v>
      </c>
    </row>
    <row r="9987" spans="1:6" ht="15" x14ac:dyDescent="0.2">
      <c r="A9987" s="231">
        <v>102978</v>
      </c>
      <c r="B9987" s="457" t="s">
        <v>17269</v>
      </c>
      <c r="C9987" s="231" t="s">
        <v>6642</v>
      </c>
      <c r="F9987" s="232">
        <v>0</v>
      </c>
    </row>
    <row r="9988" spans="1:6" ht="15" x14ac:dyDescent="0.2">
      <c r="A9988" s="231">
        <v>102979</v>
      </c>
      <c r="B9988" s="457" t="s">
        <v>17270</v>
      </c>
      <c r="C9988" s="231" t="s">
        <v>6642</v>
      </c>
      <c r="F9988" s="232">
        <v>0</v>
      </c>
    </row>
    <row r="9989" spans="1:6" ht="15" x14ac:dyDescent="0.2">
      <c r="A9989" s="231">
        <v>95217</v>
      </c>
      <c r="B9989" s="457" t="s">
        <v>17271</v>
      </c>
      <c r="C9989" s="231" t="s">
        <v>6642</v>
      </c>
      <c r="F9989" s="232">
        <v>0.55000000000000004</v>
      </c>
    </row>
    <row r="9990" spans="1:6" ht="15" x14ac:dyDescent="0.2">
      <c r="A9990" s="231">
        <v>89130</v>
      </c>
      <c r="B9990" s="457" t="s">
        <v>17272</v>
      </c>
      <c r="C9990" s="231" t="s">
        <v>6642</v>
      </c>
      <c r="F9990" s="232">
        <v>52.8</v>
      </c>
    </row>
    <row r="9991" spans="1:6" ht="15" x14ac:dyDescent="0.2">
      <c r="A9991" s="231">
        <v>89131</v>
      </c>
      <c r="B9991" s="457" t="s">
        <v>17273</v>
      </c>
      <c r="C9991" s="231" t="s">
        <v>6642</v>
      </c>
      <c r="F9991" s="232">
        <v>13.95</v>
      </c>
    </row>
    <row r="9992" spans="1:6" ht="15" x14ac:dyDescent="0.2">
      <c r="A9992" s="231">
        <v>53861</v>
      </c>
      <c r="B9992" s="457" t="s">
        <v>17274</v>
      </c>
      <c r="C9992" s="231" t="s">
        <v>6642</v>
      </c>
      <c r="F9992" s="232">
        <v>66</v>
      </c>
    </row>
    <row r="9993" spans="1:6" ht="15" x14ac:dyDescent="0.2">
      <c r="A9993" s="231">
        <v>5787</v>
      </c>
      <c r="B9993" s="457" t="s">
        <v>17275</v>
      </c>
      <c r="C9993" s="231" t="s">
        <v>6642</v>
      </c>
      <c r="F9993" s="232">
        <v>81.37</v>
      </c>
    </row>
    <row r="9994" spans="1:6" ht="15" x14ac:dyDescent="0.2">
      <c r="A9994" s="231">
        <v>89128</v>
      </c>
      <c r="B9994" s="457" t="s">
        <v>17276</v>
      </c>
      <c r="C9994" s="231" t="s">
        <v>6642</v>
      </c>
      <c r="F9994" s="232">
        <v>38.08</v>
      </c>
    </row>
    <row r="9995" spans="1:6" ht="15" x14ac:dyDescent="0.2">
      <c r="A9995" s="231">
        <v>89129</v>
      </c>
      <c r="B9995" s="457" t="s">
        <v>17277</v>
      </c>
      <c r="C9995" s="231" t="s">
        <v>6642</v>
      </c>
      <c r="F9995" s="232">
        <v>10.06</v>
      </c>
    </row>
    <row r="9996" spans="1:6" ht="15" x14ac:dyDescent="0.2">
      <c r="A9996" s="231">
        <v>53857</v>
      </c>
      <c r="B9996" s="457" t="s">
        <v>17278</v>
      </c>
      <c r="C9996" s="231" t="s">
        <v>6642</v>
      </c>
      <c r="F9996" s="232">
        <v>47.6</v>
      </c>
    </row>
    <row r="9997" spans="1:6" ht="15" x14ac:dyDescent="0.2">
      <c r="A9997" s="231">
        <v>53858</v>
      </c>
      <c r="B9997" s="457" t="s">
        <v>17279</v>
      </c>
      <c r="C9997" s="231" t="s">
        <v>6642</v>
      </c>
      <c r="F9997" s="232">
        <v>52.86</v>
      </c>
    </row>
    <row r="9998" spans="1:6" ht="15" x14ac:dyDescent="0.2">
      <c r="A9998" s="231">
        <v>102888</v>
      </c>
      <c r="B9998" s="457" t="s">
        <v>17280</v>
      </c>
      <c r="C9998" s="231" t="s">
        <v>6642</v>
      </c>
      <c r="F9998" s="232">
        <v>0</v>
      </c>
    </row>
    <row r="9999" spans="1:6" ht="15" x14ac:dyDescent="0.2">
      <c r="A9999" s="231">
        <v>102889</v>
      </c>
      <c r="B9999" s="457" t="s">
        <v>17281</v>
      </c>
      <c r="C9999" s="231" t="s">
        <v>6642</v>
      </c>
      <c r="F9999" s="232">
        <v>0</v>
      </c>
    </row>
    <row r="10000" spans="1:6" ht="15" x14ac:dyDescent="0.2">
      <c r="A10000" s="231">
        <v>102890</v>
      </c>
      <c r="B10000" s="457" t="s">
        <v>17282</v>
      </c>
      <c r="C10000" s="231" t="s">
        <v>6642</v>
      </c>
      <c r="F10000" s="232">
        <v>0</v>
      </c>
    </row>
    <row r="10001" spans="1:6" ht="15" x14ac:dyDescent="0.2">
      <c r="A10001" s="231">
        <v>102891</v>
      </c>
      <c r="B10001" s="457" t="s">
        <v>17283</v>
      </c>
      <c r="C10001" s="231" t="s">
        <v>6642</v>
      </c>
      <c r="F10001" s="232">
        <v>1.1200000000000001</v>
      </c>
    </row>
    <row r="10002" spans="1:6" ht="15" x14ac:dyDescent="0.2">
      <c r="A10002" s="231">
        <v>89246</v>
      </c>
      <c r="B10002" s="457" t="s">
        <v>17284</v>
      </c>
      <c r="C10002" s="231" t="s">
        <v>6642</v>
      </c>
      <c r="F10002" s="232">
        <v>243.43</v>
      </c>
    </row>
    <row r="10003" spans="1:6" ht="15" x14ac:dyDescent="0.2">
      <c r="A10003" s="231">
        <v>89247</v>
      </c>
      <c r="B10003" s="457" t="s">
        <v>17285</v>
      </c>
      <c r="C10003" s="231" t="s">
        <v>6642</v>
      </c>
      <c r="F10003" s="232">
        <v>74.540000000000006</v>
      </c>
    </row>
    <row r="10004" spans="1:6" ht="15" x14ac:dyDescent="0.2">
      <c r="A10004" s="231">
        <v>89248</v>
      </c>
      <c r="B10004" s="457" t="s">
        <v>17286</v>
      </c>
      <c r="C10004" s="231" t="s">
        <v>6642</v>
      </c>
      <c r="F10004" s="232">
        <v>434.21</v>
      </c>
    </row>
    <row r="10005" spans="1:6" ht="15" x14ac:dyDescent="0.2">
      <c r="A10005" s="231">
        <v>89249</v>
      </c>
      <c r="B10005" s="457" t="s">
        <v>17287</v>
      </c>
      <c r="C10005" s="231" t="s">
        <v>6642</v>
      </c>
      <c r="F10005" s="232">
        <v>435.68</v>
      </c>
    </row>
    <row r="10006" spans="1:6" ht="15" x14ac:dyDescent="0.2">
      <c r="A10006" s="231">
        <v>102954</v>
      </c>
      <c r="B10006" s="457" t="s">
        <v>17288</v>
      </c>
      <c r="C10006" s="231" t="s">
        <v>6642</v>
      </c>
      <c r="F10006" s="232">
        <v>0</v>
      </c>
    </row>
    <row r="10007" spans="1:6" ht="15" x14ac:dyDescent="0.2">
      <c r="A10007" s="231">
        <v>104727</v>
      </c>
      <c r="B10007" s="457" t="s">
        <v>17289</v>
      </c>
      <c r="C10007" s="231" t="s">
        <v>6642</v>
      </c>
      <c r="F10007" s="232">
        <v>0</v>
      </c>
    </row>
    <row r="10008" spans="1:6" ht="15" x14ac:dyDescent="0.2">
      <c r="A10008" s="231">
        <v>102956</v>
      </c>
      <c r="B10008" s="457" t="s">
        <v>17290</v>
      </c>
      <c r="C10008" s="231" t="s">
        <v>6642</v>
      </c>
      <c r="F10008" s="232">
        <v>0</v>
      </c>
    </row>
    <row r="10009" spans="1:6" ht="15" x14ac:dyDescent="0.2">
      <c r="A10009" s="231">
        <v>102957</v>
      </c>
      <c r="B10009" s="457" t="s">
        <v>17291</v>
      </c>
      <c r="C10009" s="231" t="s">
        <v>6642</v>
      </c>
      <c r="F10009" s="232">
        <v>45.46</v>
      </c>
    </row>
    <row r="10010" spans="1:6" ht="15" x14ac:dyDescent="0.2">
      <c r="A10010" s="231">
        <v>88859</v>
      </c>
      <c r="B10010" s="457" t="s">
        <v>17292</v>
      </c>
      <c r="C10010" s="231" t="s">
        <v>6642</v>
      </c>
      <c r="F10010" s="232">
        <v>23.23</v>
      </c>
    </row>
    <row r="10011" spans="1:6" ht="15" x14ac:dyDescent="0.2">
      <c r="A10011" s="231">
        <v>88860</v>
      </c>
      <c r="B10011" s="457" t="s">
        <v>17293</v>
      </c>
      <c r="C10011" s="231" t="s">
        <v>6642</v>
      </c>
      <c r="F10011" s="232">
        <v>6.14</v>
      </c>
    </row>
    <row r="10012" spans="1:6" ht="15" x14ac:dyDescent="0.2">
      <c r="A10012" s="231">
        <v>5667</v>
      </c>
      <c r="B10012" s="457" t="s">
        <v>17294</v>
      </c>
      <c r="C10012" s="231" t="s">
        <v>6642</v>
      </c>
      <c r="F10012" s="232">
        <v>29.04</v>
      </c>
    </row>
    <row r="10013" spans="1:6" ht="15" x14ac:dyDescent="0.2">
      <c r="A10013" s="231">
        <v>5668</v>
      </c>
      <c r="B10013" s="457" t="s">
        <v>17295</v>
      </c>
      <c r="C10013" s="231" t="s">
        <v>6642</v>
      </c>
      <c r="F10013" s="232">
        <v>53</v>
      </c>
    </row>
    <row r="10014" spans="1:6" ht="15" x14ac:dyDescent="0.2">
      <c r="A10014" s="231">
        <v>89011</v>
      </c>
      <c r="B10014" s="457" t="s">
        <v>17296</v>
      </c>
      <c r="C10014" s="231" t="s">
        <v>6642</v>
      </c>
      <c r="F10014" s="232">
        <v>25.2</v>
      </c>
    </row>
    <row r="10015" spans="1:6" ht="15" x14ac:dyDescent="0.2">
      <c r="A10015" s="231">
        <v>89012</v>
      </c>
      <c r="B10015" s="457" t="s">
        <v>17297</v>
      </c>
      <c r="C10015" s="231" t="s">
        <v>6642</v>
      </c>
      <c r="F10015" s="232">
        <v>6.66</v>
      </c>
    </row>
    <row r="10016" spans="1:6" ht="15" x14ac:dyDescent="0.2">
      <c r="A10016" s="231">
        <v>5735</v>
      </c>
      <c r="B10016" s="457" t="s">
        <v>17298</v>
      </c>
      <c r="C10016" s="231" t="s">
        <v>6642</v>
      </c>
      <c r="F10016" s="232">
        <v>31.5</v>
      </c>
    </row>
    <row r="10017" spans="1:6" ht="15" x14ac:dyDescent="0.2">
      <c r="A10017" s="231">
        <v>5736</v>
      </c>
      <c r="B10017" s="457" t="s">
        <v>17299</v>
      </c>
      <c r="C10017" s="231" t="s">
        <v>6642</v>
      </c>
      <c r="F10017" s="232">
        <v>48.3</v>
      </c>
    </row>
    <row r="10018" spans="1:6" ht="15" x14ac:dyDescent="0.2">
      <c r="A10018" s="231">
        <v>88857</v>
      </c>
      <c r="B10018" s="457" t="s">
        <v>17300</v>
      </c>
      <c r="C10018" s="231" t="s">
        <v>6642</v>
      </c>
      <c r="F10018" s="232">
        <v>26.12</v>
      </c>
    </row>
    <row r="10019" spans="1:6" ht="15" x14ac:dyDescent="0.2">
      <c r="A10019" s="231">
        <v>88858</v>
      </c>
      <c r="B10019" s="457" t="s">
        <v>17301</v>
      </c>
      <c r="C10019" s="231" t="s">
        <v>6642</v>
      </c>
      <c r="F10019" s="232">
        <v>6.9</v>
      </c>
    </row>
    <row r="10020" spans="1:6" ht="15" x14ac:dyDescent="0.2">
      <c r="A10020" s="231">
        <v>5664</v>
      </c>
      <c r="B10020" s="457" t="s">
        <v>17302</v>
      </c>
      <c r="C10020" s="231" t="s">
        <v>6642</v>
      </c>
      <c r="F10020" s="232">
        <v>32.65</v>
      </c>
    </row>
    <row r="10021" spans="1:6" ht="15" x14ac:dyDescent="0.2">
      <c r="A10021" s="231">
        <v>53786</v>
      </c>
      <c r="B10021" s="457" t="s">
        <v>17303</v>
      </c>
      <c r="C10021" s="231" t="s">
        <v>6642</v>
      </c>
      <c r="F10021" s="232">
        <v>59.02</v>
      </c>
    </row>
    <row r="10022" spans="1:6" ht="15" x14ac:dyDescent="0.2">
      <c r="A10022" s="231">
        <v>7038</v>
      </c>
      <c r="B10022" s="457" t="s">
        <v>17304</v>
      </c>
      <c r="C10022" s="231" t="s">
        <v>6642</v>
      </c>
      <c r="F10022" s="232">
        <v>47.43</v>
      </c>
    </row>
    <row r="10023" spans="1:6" ht="15" x14ac:dyDescent="0.2">
      <c r="A10023" s="231">
        <v>7039</v>
      </c>
      <c r="B10023" s="457" t="s">
        <v>17305</v>
      </c>
      <c r="C10023" s="231" t="s">
        <v>6642</v>
      </c>
      <c r="F10023" s="232">
        <v>12.72</v>
      </c>
    </row>
    <row r="10024" spans="1:6" ht="15" x14ac:dyDescent="0.2">
      <c r="A10024" s="231">
        <v>7040</v>
      </c>
      <c r="B10024" s="457" t="s">
        <v>17306</v>
      </c>
      <c r="C10024" s="231" t="s">
        <v>6642</v>
      </c>
      <c r="F10024" s="232">
        <v>59.36</v>
      </c>
    </row>
    <row r="10025" spans="1:6" ht="15" x14ac:dyDescent="0.2">
      <c r="A10025" s="231">
        <v>55263</v>
      </c>
      <c r="B10025" s="457" t="s">
        <v>17307</v>
      </c>
      <c r="C10025" s="231" t="s">
        <v>6642</v>
      </c>
      <c r="F10025" s="232">
        <v>74.52</v>
      </c>
    </row>
    <row r="10026" spans="1:6" ht="15" x14ac:dyDescent="0.2">
      <c r="A10026" s="231">
        <v>96460</v>
      </c>
      <c r="B10026" s="457" t="s">
        <v>17308</v>
      </c>
      <c r="C10026" s="231" t="s">
        <v>6642</v>
      </c>
      <c r="F10026" s="232">
        <v>50.35</v>
      </c>
    </row>
    <row r="10027" spans="1:6" ht="15" x14ac:dyDescent="0.2">
      <c r="A10027" s="231">
        <v>96459</v>
      </c>
      <c r="B10027" s="457" t="s">
        <v>17309</v>
      </c>
      <c r="C10027" s="231" t="s">
        <v>6642</v>
      </c>
      <c r="F10027" s="232">
        <v>13.5</v>
      </c>
    </row>
    <row r="10028" spans="1:6" ht="15" x14ac:dyDescent="0.2">
      <c r="A10028" s="231">
        <v>96458</v>
      </c>
      <c r="B10028" s="457" t="s">
        <v>17310</v>
      </c>
      <c r="C10028" s="231" t="s">
        <v>6642</v>
      </c>
      <c r="F10028" s="232">
        <v>63.01</v>
      </c>
    </row>
    <row r="10029" spans="1:6" ht="15" x14ac:dyDescent="0.2">
      <c r="A10029" s="231">
        <v>96457</v>
      </c>
      <c r="B10029" s="457" t="s">
        <v>17311</v>
      </c>
      <c r="C10029" s="231" t="s">
        <v>6642</v>
      </c>
      <c r="F10029" s="232">
        <v>73.83</v>
      </c>
    </row>
    <row r="10030" spans="1:6" ht="15" x14ac:dyDescent="0.2">
      <c r="A10030" s="231">
        <v>7051</v>
      </c>
      <c r="B10030" s="457" t="s">
        <v>17312</v>
      </c>
      <c r="C10030" s="231" t="s">
        <v>6642</v>
      </c>
      <c r="F10030" s="232">
        <v>42.07</v>
      </c>
    </row>
    <row r="10031" spans="1:6" ht="15" x14ac:dyDescent="0.2">
      <c r="A10031" s="231">
        <v>7052</v>
      </c>
      <c r="B10031" s="457" t="s">
        <v>17313</v>
      </c>
      <c r="C10031" s="231" t="s">
        <v>6642</v>
      </c>
      <c r="F10031" s="232">
        <v>11.36</v>
      </c>
    </row>
    <row r="10032" spans="1:6" ht="15" x14ac:dyDescent="0.2">
      <c r="A10032" s="231">
        <v>7053</v>
      </c>
      <c r="B10032" s="457" t="s">
        <v>17314</v>
      </c>
      <c r="C10032" s="231" t="s">
        <v>6642</v>
      </c>
      <c r="F10032" s="232">
        <v>52.65</v>
      </c>
    </row>
    <row r="10033" spans="1:6" ht="15" x14ac:dyDescent="0.2">
      <c r="A10033" s="231">
        <v>7054</v>
      </c>
      <c r="B10033" s="457" t="s">
        <v>17315</v>
      </c>
      <c r="C10033" s="231" t="s">
        <v>6642</v>
      </c>
      <c r="F10033" s="232">
        <v>103.24</v>
      </c>
    </row>
    <row r="10034" spans="1:6" ht="15" x14ac:dyDescent="0.2">
      <c r="A10034" s="231">
        <v>95627</v>
      </c>
      <c r="B10034" s="457" t="s">
        <v>17316</v>
      </c>
      <c r="C10034" s="231" t="s">
        <v>6642</v>
      </c>
      <c r="F10034" s="232">
        <v>45.4</v>
      </c>
    </row>
    <row r="10035" spans="1:6" ht="15" x14ac:dyDescent="0.2">
      <c r="A10035" s="231">
        <v>95628</v>
      </c>
      <c r="B10035" s="457" t="s">
        <v>17317</v>
      </c>
      <c r="C10035" s="231" t="s">
        <v>6642</v>
      </c>
      <c r="F10035" s="232">
        <v>12.18</v>
      </c>
    </row>
    <row r="10036" spans="1:6" ht="15" x14ac:dyDescent="0.2">
      <c r="A10036" s="231">
        <v>95629</v>
      </c>
      <c r="B10036" s="457" t="s">
        <v>17318</v>
      </c>
      <c r="C10036" s="231" t="s">
        <v>6642</v>
      </c>
      <c r="F10036" s="232">
        <v>56.81</v>
      </c>
    </row>
    <row r="10037" spans="1:6" ht="15" x14ac:dyDescent="0.2">
      <c r="A10037" s="231">
        <v>95630</v>
      </c>
      <c r="B10037" s="457" t="s">
        <v>17319</v>
      </c>
      <c r="C10037" s="231" t="s">
        <v>6642</v>
      </c>
      <c r="F10037" s="232">
        <v>103.24</v>
      </c>
    </row>
    <row r="10038" spans="1:6" ht="15" x14ac:dyDescent="0.2">
      <c r="A10038" s="231">
        <v>89210</v>
      </c>
      <c r="B10038" s="457" t="s">
        <v>17320</v>
      </c>
      <c r="C10038" s="231" t="s">
        <v>6642</v>
      </c>
      <c r="F10038" s="232">
        <v>30.35</v>
      </c>
    </row>
    <row r="10039" spans="1:6" ht="15" x14ac:dyDescent="0.2">
      <c r="A10039" s="231">
        <v>89211</v>
      </c>
      <c r="B10039" s="457" t="s">
        <v>17321</v>
      </c>
      <c r="C10039" s="231" t="s">
        <v>6642</v>
      </c>
      <c r="F10039" s="232">
        <v>8.14</v>
      </c>
    </row>
    <row r="10040" spans="1:6" ht="15" x14ac:dyDescent="0.2">
      <c r="A10040" s="231">
        <v>5674</v>
      </c>
      <c r="B10040" s="457" t="s">
        <v>17322</v>
      </c>
      <c r="C10040" s="231" t="s">
        <v>6642</v>
      </c>
      <c r="F10040" s="232">
        <v>37.979999999999997</v>
      </c>
    </row>
    <row r="10041" spans="1:6" ht="15" x14ac:dyDescent="0.2">
      <c r="A10041" s="231">
        <v>53788</v>
      </c>
      <c r="B10041" s="457" t="s">
        <v>17323</v>
      </c>
      <c r="C10041" s="231" t="s">
        <v>6642</v>
      </c>
      <c r="F10041" s="232">
        <v>66.08</v>
      </c>
    </row>
    <row r="10042" spans="1:6" ht="15" x14ac:dyDescent="0.2">
      <c r="A10042" s="231">
        <v>73309</v>
      </c>
      <c r="B10042" s="457" t="s">
        <v>17324</v>
      </c>
      <c r="C10042" s="231" t="s">
        <v>6642</v>
      </c>
      <c r="F10042" s="232">
        <v>31.55</v>
      </c>
    </row>
    <row r="10043" spans="1:6" ht="15" x14ac:dyDescent="0.2">
      <c r="A10043" s="231">
        <v>73313</v>
      </c>
      <c r="B10043" s="457" t="s">
        <v>17325</v>
      </c>
      <c r="C10043" s="231" t="s">
        <v>6642</v>
      </c>
      <c r="F10043" s="232">
        <v>8.52</v>
      </c>
    </row>
    <row r="10044" spans="1:6" ht="15" x14ac:dyDescent="0.2">
      <c r="A10044" s="231">
        <v>5089</v>
      </c>
      <c r="B10044" s="457" t="s">
        <v>17326</v>
      </c>
      <c r="C10044" s="231" t="s">
        <v>6642</v>
      </c>
      <c r="F10044" s="232">
        <v>39.49</v>
      </c>
    </row>
    <row r="10045" spans="1:6" ht="15" x14ac:dyDescent="0.2">
      <c r="A10045" s="231">
        <v>73315</v>
      </c>
      <c r="B10045" s="457" t="s">
        <v>17327</v>
      </c>
      <c r="C10045" s="231" t="s">
        <v>6642</v>
      </c>
      <c r="F10045" s="232">
        <v>66.08</v>
      </c>
    </row>
    <row r="10046" spans="1:6" ht="15" x14ac:dyDescent="0.2">
      <c r="A10046" s="231">
        <v>5738</v>
      </c>
      <c r="B10046" s="457" t="s">
        <v>17328</v>
      </c>
      <c r="C10046" s="231" t="s">
        <v>6642</v>
      </c>
      <c r="F10046" s="232">
        <v>41.47</v>
      </c>
    </row>
    <row r="10047" spans="1:6" ht="15" x14ac:dyDescent="0.2">
      <c r="A10047" s="231">
        <v>93239</v>
      </c>
      <c r="B10047" s="457" t="s">
        <v>17329</v>
      </c>
      <c r="C10047" s="231" t="s">
        <v>6642</v>
      </c>
      <c r="F10047" s="232">
        <v>11.12</v>
      </c>
    </row>
    <row r="10048" spans="1:6" ht="15" x14ac:dyDescent="0.2">
      <c r="A10048" s="231">
        <v>5739</v>
      </c>
      <c r="B10048" s="457" t="s">
        <v>17330</v>
      </c>
      <c r="C10048" s="231" t="s">
        <v>6642</v>
      </c>
      <c r="F10048" s="232">
        <v>51.9</v>
      </c>
    </row>
    <row r="10049" spans="1:6" ht="15" x14ac:dyDescent="0.2">
      <c r="A10049" s="231">
        <v>93240</v>
      </c>
      <c r="B10049" s="457" t="s">
        <v>17331</v>
      </c>
      <c r="C10049" s="231" t="s">
        <v>6642</v>
      </c>
      <c r="F10049" s="232">
        <v>13.84</v>
      </c>
    </row>
    <row r="10050" spans="1:6" ht="15" x14ac:dyDescent="0.2">
      <c r="A10050" s="231">
        <v>53818</v>
      </c>
      <c r="B10050" s="457" t="s">
        <v>17332</v>
      </c>
      <c r="C10050" s="231" t="s">
        <v>6642</v>
      </c>
      <c r="F10050" s="232">
        <v>9.16</v>
      </c>
    </row>
    <row r="10051" spans="1:6" ht="15" x14ac:dyDescent="0.2">
      <c r="A10051" s="231">
        <v>93238</v>
      </c>
      <c r="B10051" s="457" t="s">
        <v>17333</v>
      </c>
      <c r="C10051" s="231" t="s">
        <v>6642</v>
      </c>
      <c r="F10051" s="232">
        <v>2.4500000000000002</v>
      </c>
    </row>
    <row r="10052" spans="1:6" ht="15" x14ac:dyDescent="0.2">
      <c r="A10052" s="231">
        <v>5727</v>
      </c>
      <c r="B10052" s="457" t="s">
        <v>17334</v>
      </c>
      <c r="C10052" s="231" t="s">
        <v>6642</v>
      </c>
      <c r="F10052" s="232">
        <v>11.46</v>
      </c>
    </row>
    <row r="10053" spans="1:6" ht="15" x14ac:dyDescent="0.2">
      <c r="A10053" s="231">
        <v>89280</v>
      </c>
      <c r="B10053" s="457" t="s">
        <v>17335</v>
      </c>
      <c r="C10053" s="231" t="s">
        <v>6642</v>
      </c>
      <c r="F10053" s="232">
        <v>37.270000000000003</v>
      </c>
    </row>
    <row r="10054" spans="1:6" ht="15" x14ac:dyDescent="0.2">
      <c r="A10054" s="231">
        <v>89281</v>
      </c>
      <c r="B10054" s="457" t="s">
        <v>17336</v>
      </c>
      <c r="C10054" s="231" t="s">
        <v>6642</v>
      </c>
      <c r="F10054" s="232">
        <v>9.99</v>
      </c>
    </row>
    <row r="10055" spans="1:6" ht="15" x14ac:dyDescent="0.2">
      <c r="A10055" s="231">
        <v>5729</v>
      </c>
      <c r="B10055" s="457" t="s">
        <v>17337</v>
      </c>
      <c r="C10055" s="231" t="s">
        <v>6642</v>
      </c>
      <c r="F10055" s="232">
        <v>46.64</v>
      </c>
    </row>
    <row r="10056" spans="1:6" ht="15" x14ac:dyDescent="0.2">
      <c r="A10056" s="231">
        <v>5730</v>
      </c>
      <c r="B10056" s="457" t="s">
        <v>17338</v>
      </c>
      <c r="C10056" s="231" t="s">
        <v>6642</v>
      </c>
      <c r="F10056" s="232">
        <v>47.26</v>
      </c>
    </row>
    <row r="10057" spans="1:6" ht="15" x14ac:dyDescent="0.2">
      <c r="A10057" s="231">
        <v>95266</v>
      </c>
      <c r="B10057" s="457" t="s">
        <v>17339</v>
      </c>
      <c r="C10057" s="231" t="s">
        <v>6642</v>
      </c>
      <c r="F10057" s="232">
        <v>0.55000000000000004</v>
      </c>
    </row>
    <row r="10058" spans="1:6" ht="15" x14ac:dyDescent="0.2">
      <c r="A10058" s="231">
        <v>95267</v>
      </c>
      <c r="B10058" s="457" t="s">
        <v>17340</v>
      </c>
      <c r="C10058" s="231" t="s">
        <v>6642</v>
      </c>
      <c r="F10058" s="232">
        <v>0.11</v>
      </c>
    </row>
    <row r="10059" spans="1:6" ht="15" x14ac:dyDescent="0.2">
      <c r="A10059" s="231">
        <v>95268</v>
      </c>
      <c r="B10059" s="457" t="s">
        <v>17341</v>
      </c>
      <c r="C10059" s="231" t="s">
        <v>6642</v>
      </c>
      <c r="F10059" s="232">
        <v>0.53</v>
      </c>
    </row>
    <row r="10060" spans="1:6" ht="15" x14ac:dyDescent="0.2">
      <c r="A10060" s="231">
        <v>95269</v>
      </c>
      <c r="B10060" s="457" t="s">
        <v>17342</v>
      </c>
      <c r="C10060" s="231" t="s">
        <v>6642</v>
      </c>
      <c r="F10060" s="232">
        <v>9.31</v>
      </c>
    </row>
    <row r="10061" spans="1:6" ht="15" x14ac:dyDescent="0.2">
      <c r="A10061" s="231">
        <v>91688</v>
      </c>
      <c r="B10061" s="457" t="s">
        <v>17343</v>
      </c>
      <c r="C10061" s="231" t="s">
        <v>6642</v>
      </c>
      <c r="F10061" s="232">
        <v>0.09</v>
      </c>
    </row>
    <row r="10062" spans="1:6" ht="15" x14ac:dyDescent="0.2">
      <c r="A10062" s="231">
        <v>91689</v>
      </c>
      <c r="B10062" s="457" t="s">
        <v>17344</v>
      </c>
      <c r="C10062" s="231" t="s">
        <v>6642</v>
      </c>
      <c r="F10062" s="232">
        <v>0.01</v>
      </c>
    </row>
    <row r="10063" spans="1:6" ht="15" x14ac:dyDescent="0.2">
      <c r="A10063" s="231">
        <v>91690</v>
      </c>
      <c r="B10063" s="457" t="s">
        <v>17345</v>
      </c>
      <c r="C10063" s="231" t="s">
        <v>6642</v>
      </c>
      <c r="F10063" s="232">
        <v>0.06</v>
      </c>
    </row>
    <row r="10064" spans="1:6" ht="15" x14ac:dyDescent="0.2">
      <c r="A10064" s="231">
        <v>91691</v>
      </c>
      <c r="B10064" s="457" t="s">
        <v>17346</v>
      </c>
      <c r="C10064" s="231" t="s">
        <v>6642</v>
      </c>
      <c r="F10064" s="232">
        <v>1.19</v>
      </c>
    </row>
    <row r="10065" spans="1:6" ht="15" x14ac:dyDescent="0.2">
      <c r="A10065" s="231">
        <v>102924</v>
      </c>
      <c r="B10065" s="457" t="s">
        <v>17347</v>
      </c>
      <c r="C10065" s="231" t="s">
        <v>6642</v>
      </c>
      <c r="F10065" s="232">
        <v>0</v>
      </c>
    </row>
    <row r="10066" spans="1:6" ht="15" x14ac:dyDescent="0.2">
      <c r="A10066" s="231">
        <v>102925</v>
      </c>
      <c r="B10066" s="457" t="s">
        <v>17348</v>
      </c>
      <c r="C10066" s="231" t="s">
        <v>6642</v>
      </c>
      <c r="F10066" s="232">
        <v>0</v>
      </c>
    </row>
    <row r="10067" spans="1:6" ht="15" x14ac:dyDescent="0.2">
      <c r="A10067" s="231">
        <v>102926</v>
      </c>
      <c r="B10067" s="457" t="s">
        <v>17349</v>
      </c>
      <c r="C10067" s="231" t="s">
        <v>6642</v>
      </c>
      <c r="F10067" s="232">
        <v>0</v>
      </c>
    </row>
    <row r="10068" spans="1:6" ht="15" x14ac:dyDescent="0.2">
      <c r="A10068" s="231">
        <v>102927</v>
      </c>
      <c r="B10068" s="457" t="s">
        <v>17350</v>
      </c>
      <c r="C10068" s="231" t="s">
        <v>6642</v>
      </c>
      <c r="F10068" s="232">
        <v>0.82</v>
      </c>
    </row>
    <row r="10069" spans="1:6" ht="15" x14ac:dyDescent="0.2">
      <c r="A10069" s="231">
        <v>95136</v>
      </c>
      <c r="B10069" s="457" t="s">
        <v>17351</v>
      </c>
      <c r="C10069" s="231" t="s">
        <v>6642</v>
      </c>
      <c r="F10069" s="232">
        <v>0.02</v>
      </c>
    </row>
    <row r="10070" spans="1:6" ht="15" x14ac:dyDescent="0.2">
      <c r="A10070" s="231">
        <v>95137</v>
      </c>
      <c r="B10070" s="457" t="s">
        <v>17352</v>
      </c>
      <c r="C10070" s="231" t="s">
        <v>6642</v>
      </c>
      <c r="F10070" s="232">
        <v>0.01</v>
      </c>
    </row>
    <row r="10071" spans="1:6" ht="15" x14ac:dyDescent="0.2">
      <c r="A10071" s="231">
        <v>95138</v>
      </c>
      <c r="B10071" s="457" t="s">
        <v>17353</v>
      </c>
      <c r="C10071" s="231" t="s">
        <v>6642</v>
      </c>
      <c r="F10071" s="232">
        <v>0.02</v>
      </c>
    </row>
    <row r="10072" spans="1:6" ht="15" x14ac:dyDescent="0.2">
      <c r="A10072" s="231">
        <v>89023</v>
      </c>
      <c r="B10072" s="457" t="s">
        <v>17354</v>
      </c>
      <c r="C10072" s="231" t="s">
        <v>6642</v>
      </c>
      <c r="F10072" s="232">
        <v>4.08</v>
      </c>
    </row>
    <row r="10073" spans="1:6" ht="15" x14ac:dyDescent="0.2">
      <c r="A10073" s="231">
        <v>89024</v>
      </c>
      <c r="B10073" s="457" t="s">
        <v>17355</v>
      </c>
      <c r="C10073" s="231" t="s">
        <v>6642</v>
      </c>
      <c r="F10073" s="232">
        <v>1.41</v>
      </c>
    </row>
    <row r="10074" spans="1:6" ht="15" x14ac:dyDescent="0.2">
      <c r="A10074" s="231">
        <v>89025</v>
      </c>
      <c r="B10074" s="457" t="s">
        <v>17356</v>
      </c>
      <c r="C10074" s="231" t="s">
        <v>6642</v>
      </c>
      <c r="F10074" s="232">
        <v>5.0999999999999996</v>
      </c>
    </row>
    <row r="10075" spans="1:6" ht="15" x14ac:dyDescent="0.2">
      <c r="A10075" s="231">
        <v>89026</v>
      </c>
      <c r="B10075" s="457" t="s">
        <v>17357</v>
      </c>
      <c r="C10075" s="231" t="s">
        <v>6642</v>
      </c>
      <c r="F10075" s="232">
        <v>197.73</v>
      </c>
    </row>
    <row r="10076" spans="1:6" ht="15" x14ac:dyDescent="0.2">
      <c r="A10076" s="231">
        <v>7032</v>
      </c>
      <c r="B10076" s="457" t="s">
        <v>17358</v>
      </c>
      <c r="C10076" s="231" t="s">
        <v>6642</v>
      </c>
      <c r="F10076" s="232">
        <v>5.0199999999999996</v>
      </c>
    </row>
    <row r="10077" spans="1:6" ht="15" x14ac:dyDescent="0.2">
      <c r="A10077" s="231">
        <v>7033</v>
      </c>
      <c r="B10077" s="457" t="s">
        <v>17359</v>
      </c>
      <c r="C10077" s="231" t="s">
        <v>6642</v>
      </c>
      <c r="F10077" s="232">
        <v>1.74</v>
      </c>
    </row>
    <row r="10078" spans="1:6" ht="15" x14ac:dyDescent="0.2">
      <c r="A10078" s="231">
        <v>7034</v>
      </c>
      <c r="B10078" s="457" t="s">
        <v>17360</v>
      </c>
      <c r="C10078" s="231" t="s">
        <v>6642</v>
      </c>
      <c r="F10078" s="232">
        <v>6.27</v>
      </c>
    </row>
    <row r="10079" spans="1:6" ht="15" x14ac:dyDescent="0.2">
      <c r="A10079" s="231">
        <v>7035</v>
      </c>
      <c r="B10079" s="457" t="s">
        <v>17361</v>
      </c>
      <c r="C10079" s="231" t="s">
        <v>6642</v>
      </c>
      <c r="F10079" s="232">
        <v>296.60000000000002</v>
      </c>
    </row>
    <row r="10080" spans="1:6" ht="15" x14ac:dyDescent="0.2">
      <c r="A10080" s="231">
        <v>102942</v>
      </c>
      <c r="B10080" s="457" t="s">
        <v>17362</v>
      </c>
      <c r="C10080" s="231" t="s">
        <v>6642</v>
      </c>
      <c r="F10080" s="232">
        <v>0</v>
      </c>
    </row>
    <row r="10081" spans="1:6" ht="15" x14ac:dyDescent="0.2">
      <c r="A10081" s="231">
        <v>102943</v>
      </c>
      <c r="B10081" s="457" t="s">
        <v>17363</v>
      </c>
      <c r="C10081" s="231" t="s">
        <v>6642</v>
      </c>
      <c r="F10081" s="232">
        <v>0</v>
      </c>
    </row>
    <row r="10082" spans="1:6" ht="15" x14ac:dyDescent="0.2">
      <c r="A10082" s="231">
        <v>102944</v>
      </c>
      <c r="B10082" s="457" t="s">
        <v>17364</v>
      </c>
      <c r="C10082" s="231" t="s">
        <v>6642</v>
      </c>
      <c r="F10082" s="232">
        <v>0</v>
      </c>
    </row>
    <row r="10083" spans="1:6" ht="15" x14ac:dyDescent="0.2">
      <c r="A10083" s="231">
        <v>102945</v>
      </c>
      <c r="B10083" s="457" t="s">
        <v>17365</v>
      </c>
      <c r="C10083" s="231" t="s">
        <v>6642</v>
      </c>
      <c r="F10083" s="232">
        <v>0.01</v>
      </c>
    </row>
    <row r="10084" spans="1:6" ht="15" x14ac:dyDescent="0.2">
      <c r="A10084" s="231">
        <v>104087</v>
      </c>
      <c r="B10084" s="457" t="s">
        <v>17366</v>
      </c>
      <c r="C10084" s="231" t="s">
        <v>6642</v>
      </c>
      <c r="F10084" s="232">
        <v>0.03</v>
      </c>
    </row>
    <row r="10085" spans="1:6" ht="15" x14ac:dyDescent="0.2">
      <c r="A10085" s="231">
        <v>104088</v>
      </c>
      <c r="B10085" s="457" t="s">
        <v>17367</v>
      </c>
      <c r="C10085" s="231" t="s">
        <v>6642</v>
      </c>
      <c r="F10085" s="232">
        <v>0</v>
      </c>
    </row>
    <row r="10086" spans="1:6" ht="15" x14ac:dyDescent="0.2">
      <c r="A10086" s="231">
        <v>104089</v>
      </c>
      <c r="B10086" s="457" t="s">
        <v>17368</v>
      </c>
      <c r="C10086" s="231" t="s">
        <v>6642</v>
      </c>
      <c r="F10086" s="232">
        <v>0.04</v>
      </c>
    </row>
    <row r="10087" spans="1:6" ht="15" x14ac:dyDescent="0.2">
      <c r="A10087" s="231">
        <v>104090</v>
      </c>
      <c r="B10087" s="457" t="s">
        <v>17369</v>
      </c>
      <c r="C10087" s="231" t="s">
        <v>6642</v>
      </c>
      <c r="F10087" s="232">
        <v>0.59</v>
      </c>
    </row>
    <row r="10088" spans="1:6" ht="15" x14ac:dyDescent="0.2">
      <c r="A10088" s="231">
        <v>104093</v>
      </c>
      <c r="B10088" s="457" t="s">
        <v>17370</v>
      </c>
      <c r="C10088" s="231" t="s">
        <v>6642</v>
      </c>
      <c r="F10088" s="232">
        <v>0.04</v>
      </c>
    </row>
    <row r="10089" spans="1:6" ht="15" x14ac:dyDescent="0.2">
      <c r="A10089" s="231">
        <v>104094</v>
      </c>
      <c r="B10089" s="457" t="s">
        <v>17371</v>
      </c>
      <c r="C10089" s="231" t="s">
        <v>6642</v>
      </c>
      <c r="F10089" s="232">
        <v>0.01</v>
      </c>
    </row>
    <row r="10090" spans="1:6" ht="15" x14ac:dyDescent="0.2">
      <c r="A10090" s="231">
        <v>104095</v>
      </c>
      <c r="B10090" s="457" t="s">
        <v>17372</v>
      </c>
      <c r="C10090" s="231" t="s">
        <v>6642</v>
      </c>
      <c r="F10090" s="232">
        <v>0.05</v>
      </c>
    </row>
    <row r="10091" spans="1:6" ht="15" x14ac:dyDescent="0.2">
      <c r="A10091" s="231">
        <v>104096</v>
      </c>
      <c r="B10091" s="457" t="s">
        <v>17373</v>
      </c>
      <c r="C10091" s="231" t="s">
        <v>6642</v>
      </c>
      <c r="F10091" s="232">
        <v>0.82</v>
      </c>
    </row>
    <row r="10092" spans="1:6" ht="15" x14ac:dyDescent="0.2">
      <c r="A10092" s="231">
        <v>102900</v>
      </c>
      <c r="B10092" s="457" t="s">
        <v>17374</v>
      </c>
      <c r="C10092" s="231" t="s">
        <v>6642</v>
      </c>
      <c r="F10092" s="232">
        <v>0</v>
      </c>
    </row>
    <row r="10093" spans="1:6" ht="15" x14ac:dyDescent="0.2">
      <c r="A10093" s="231">
        <v>102901</v>
      </c>
      <c r="B10093" s="457" t="s">
        <v>17375</v>
      </c>
      <c r="C10093" s="231" t="s">
        <v>6642</v>
      </c>
      <c r="F10093" s="232">
        <v>0</v>
      </c>
    </row>
    <row r="10094" spans="1:6" ht="15" x14ac:dyDescent="0.2">
      <c r="A10094" s="231">
        <v>102902</v>
      </c>
      <c r="B10094" s="457" t="s">
        <v>17376</v>
      </c>
      <c r="C10094" s="231" t="s">
        <v>6642</v>
      </c>
      <c r="F10094" s="232">
        <v>0</v>
      </c>
    </row>
    <row r="10095" spans="1:6" ht="15" x14ac:dyDescent="0.2">
      <c r="A10095" s="231">
        <v>102903</v>
      </c>
      <c r="B10095" s="457" t="s">
        <v>17377</v>
      </c>
      <c r="C10095" s="231" t="s">
        <v>6642</v>
      </c>
      <c r="F10095" s="232">
        <v>13.49</v>
      </c>
    </row>
    <row r="10096" spans="1:6" ht="15" x14ac:dyDescent="0.2">
      <c r="A10096" s="231">
        <v>89029</v>
      </c>
      <c r="B10096" s="457" t="s">
        <v>17378</v>
      </c>
      <c r="C10096" s="231" t="s">
        <v>6642</v>
      </c>
      <c r="F10096" s="232">
        <v>33.58</v>
      </c>
    </row>
    <row r="10097" spans="1:6" ht="15" x14ac:dyDescent="0.2">
      <c r="A10097" s="231">
        <v>89030</v>
      </c>
      <c r="B10097" s="457" t="s">
        <v>17379</v>
      </c>
      <c r="C10097" s="231" t="s">
        <v>6642</v>
      </c>
      <c r="F10097" s="232">
        <v>14.79</v>
      </c>
    </row>
    <row r="10098" spans="1:6" ht="15" x14ac:dyDescent="0.2">
      <c r="A10098" s="231">
        <v>5724</v>
      </c>
      <c r="B10098" s="457" t="s">
        <v>17380</v>
      </c>
      <c r="C10098" s="231" t="s">
        <v>6642</v>
      </c>
      <c r="F10098" s="232">
        <v>60.04</v>
      </c>
    </row>
    <row r="10099" spans="1:6" ht="15" x14ac:dyDescent="0.2">
      <c r="A10099" s="231">
        <v>53817</v>
      </c>
      <c r="B10099" s="457" t="s">
        <v>17381</v>
      </c>
      <c r="C10099" s="231" t="s">
        <v>6642</v>
      </c>
      <c r="F10099" s="232">
        <v>72.239999999999995</v>
      </c>
    </row>
    <row r="10100" spans="1:6" ht="15" x14ac:dyDescent="0.2">
      <c r="A10100" s="231">
        <v>88839</v>
      </c>
      <c r="B10100" s="457" t="s">
        <v>17382</v>
      </c>
      <c r="C10100" s="231" t="s">
        <v>6642</v>
      </c>
      <c r="F10100" s="232">
        <v>35.15</v>
      </c>
    </row>
    <row r="10101" spans="1:6" ht="15" x14ac:dyDescent="0.2">
      <c r="A10101" s="231">
        <v>88840</v>
      </c>
      <c r="B10101" s="457" t="s">
        <v>17383</v>
      </c>
      <c r="C10101" s="231" t="s">
        <v>6642</v>
      </c>
      <c r="F10101" s="232">
        <v>15.48</v>
      </c>
    </row>
    <row r="10102" spans="1:6" ht="15" x14ac:dyDescent="0.2">
      <c r="A10102" s="231">
        <v>88841</v>
      </c>
      <c r="B10102" s="457" t="s">
        <v>17384</v>
      </c>
      <c r="C10102" s="231" t="s">
        <v>6642</v>
      </c>
      <c r="F10102" s="232">
        <v>62.84</v>
      </c>
    </row>
    <row r="10103" spans="1:6" ht="15" x14ac:dyDescent="0.2">
      <c r="A10103" s="231">
        <v>88842</v>
      </c>
      <c r="B10103" s="457" t="s">
        <v>17385</v>
      </c>
      <c r="C10103" s="231" t="s">
        <v>6642</v>
      </c>
      <c r="F10103" s="232">
        <v>90.37</v>
      </c>
    </row>
    <row r="10104" spans="1:6" ht="15" x14ac:dyDescent="0.2">
      <c r="A10104" s="231">
        <v>89009</v>
      </c>
      <c r="B10104" s="457" t="s">
        <v>17386</v>
      </c>
      <c r="C10104" s="231" t="s">
        <v>6642</v>
      </c>
      <c r="F10104" s="232">
        <v>43.54</v>
      </c>
    </row>
    <row r="10105" spans="1:6" ht="15" x14ac:dyDescent="0.2">
      <c r="A10105" s="231">
        <v>89010</v>
      </c>
      <c r="B10105" s="457" t="s">
        <v>17387</v>
      </c>
      <c r="C10105" s="231" t="s">
        <v>6642</v>
      </c>
      <c r="F10105" s="232">
        <v>19.18</v>
      </c>
    </row>
    <row r="10106" spans="1:6" ht="15" x14ac:dyDescent="0.2">
      <c r="A10106" s="231">
        <v>53810</v>
      </c>
      <c r="B10106" s="457" t="s">
        <v>17388</v>
      </c>
      <c r="C10106" s="231" t="s">
        <v>6642</v>
      </c>
      <c r="F10106" s="232">
        <v>77.84</v>
      </c>
    </row>
    <row r="10107" spans="1:6" ht="15" x14ac:dyDescent="0.2">
      <c r="A10107" s="231">
        <v>5721</v>
      </c>
      <c r="B10107" s="457" t="s">
        <v>17389</v>
      </c>
      <c r="C10107" s="231" t="s">
        <v>6642</v>
      </c>
      <c r="F10107" s="232">
        <v>108.43</v>
      </c>
    </row>
    <row r="10108" spans="1:6" ht="15" x14ac:dyDescent="0.2">
      <c r="A10108" s="231">
        <v>89017</v>
      </c>
      <c r="B10108" s="457" t="s">
        <v>17390</v>
      </c>
      <c r="C10108" s="231" t="s">
        <v>6642</v>
      </c>
      <c r="F10108" s="232">
        <v>43.27</v>
      </c>
    </row>
    <row r="10109" spans="1:6" ht="15" x14ac:dyDescent="0.2">
      <c r="A10109" s="231">
        <v>89018</v>
      </c>
      <c r="B10109" s="457" t="s">
        <v>17391</v>
      </c>
      <c r="C10109" s="231" t="s">
        <v>6642</v>
      </c>
      <c r="F10109" s="232">
        <v>19.059999999999999</v>
      </c>
    </row>
    <row r="10110" spans="1:6" ht="15" x14ac:dyDescent="0.2">
      <c r="A10110" s="231">
        <v>53806</v>
      </c>
      <c r="B10110" s="457" t="s">
        <v>17392</v>
      </c>
      <c r="C10110" s="231" t="s">
        <v>6642</v>
      </c>
      <c r="F10110" s="232">
        <v>77.36</v>
      </c>
    </row>
    <row r="10111" spans="1:6" ht="15" x14ac:dyDescent="0.2">
      <c r="A10111" s="231">
        <v>5718</v>
      </c>
      <c r="B10111" s="457" t="s">
        <v>17393</v>
      </c>
      <c r="C10111" s="231" t="s">
        <v>6642</v>
      </c>
      <c r="F10111" s="232">
        <v>122.89</v>
      </c>
    </row>
    <row r="10112" spans="1:6" ht="15" x14ac:dyDescent="0.2">
      <c r="A10112" s="231">
        <v>89013</v>
      </c>
      <c r="B10112" s="457" t="s">
        <v>17394</v>
      </c>
      <c r="C10112" s="231" t="s">
        <v>6642</v>
      </c>
      <c r="F10112" s="232">
        <v>142.61000000000001</v>
      </c>
    </row>
    <row r="10113" spans="1:6" ht="15" x14ac:dyDescent="0.2">
      <c r="A10113" s="231">
        <v>89014</v>
      </c>
      <c r="B10113" s="457" t="s">
        <v>17395</v>
      </c>
      <c r="C10113" s="231" t="s">
        <v>6642</v>
      </c>
      <c r="F10113" s="232">
        <v>62.82</v>
      </c>
    </row>
    <row r="10114" spans="1:6" ht="15" x14ac:dyDescent="0.2">
      <c r="A10114" s="231">
        <v>53814</v>
      </c>
      <c r="B10114" s="457" t="s">
        <v>17396</v>
      </c>
      <c r="C10114" s="231" t="s">
        <v>6642</v>
      </c>
      <c r="F10114" s="232">
        <v>254.96</v>
      </c>
    </row>
    <row r="10115" spans="1:6" ht="15" x14ac:dyDescent="0.2">
      <c r="A10115" s="231">
        <v>5722</v>
      </c>
      <c r="B10115" s="457" t="s">
        <v>17397</v>
      </c>
      <c r="C10115" s="231" t="s">
        <v>6642</v>
      </c>
      <c r="F10115" s="232">
        <v>250.78</v>
      </c>
    </row>
    <row r="10116" spans="1:6" ht="15" x14ac:dyDescent="0.2">
      <c r="A10116" s="231">
        <v>96015</v>
      </c>
      <c r="B10116" s="457" t="s">
        <v>17398</v>
      </c>
      <c r="C10116" s="231" t="s">
        <v>6642</v>
      </c>
      <c r="F10116" s="232">
        <v>22.73</v>
      </c>
    </row>
    <row r="10117" spans="1:6" ht="15" x14ac:dyDescent="0.2">
      <c r="A10117" s="231">
        <v>96016</v>
      </c>
      <c r="B10117" s="457" t="s">
        <v>17399</v>
      </c>
      <c r="C10117" s="231" t="s">
        <v>6642</v>
      </c>
      <c r="F10117" s="232">
        <v>6.1</v>
      </c>
    </row>
    <row r="10118" spans="1:6" ht="15" x14ac:dyDescent="0.2">
      <c r="A10118" s="231">
        <v>96018</v>
      </c>
      <c r="B10118" s="457" t="s">
        <v>17400</v>
      </c>
      <c r="C10118" s="231" t="s">
        <v>6642</v>
      </c>
      <c r="F10118" s="232">
        <v>24.87</v>
      </c>
    </row>
    <row r="10119" spans="1:6" ht="15" x14ac:dyDescent="0.2">
      <c r="A10119" s="231">
        <v>96019</v>
      </c>
      <c r="B10119" s="457" t="s">
        <v>17401</v>
      </c>
      <c r="C10119" s="231" t="s">
        <v>6642</v>
      </c>
      <c r="F10119" s="232">
        <v>111.82</v>
      </c>
    </row>
    <row r="10120" spans="1:6" ht="15" x14ac:dyDescent="0.2">
      <c r="A10120" s="231">
        <v>96008</v>
      </c>
      <c r="B10120" s="457" t="s">
        <v>17402</v>
      </c>
      <c r="C10120" s="231" t="s">
        <v>6642</v>
      </c>
      <c r="F10120" s="232">
        <v>22.94</v>
      </c>
    </row>
    <row r="10121" spans="1:6" ht="15" x14ac:dyDescent="0.2">
      <c r="A10121" s="231">
        <v>96009</v>
      </c>
      <c r="B10121" s="457" t="s">
        <v>17403</v>
      </c>
      <c r="C10121" s="231" t="s">
        <v>6642</v>
      </c>
      <c r="F10121" s="232">
        <v>6.15</v>
      </c>
    </row>
    <row r="10122" spans="1:6" ht="15" x14ac:dyDescent="0.2">
      <c r="A10122" s="231">
        <v>96011</v>
      </c>
      <c r="B10122" s="457" t="s">
        <v>17404</v>
      </c>
      <c r="C10122" s="231" t="s">
        <v>6642</v>
      </c>
      <c r="F10122" s="232">
        <v>25.1</v>
      </c>
    </row>
    <row r="10123" spans="1:6" ht="15" x14ac:dyDescent="0.2">
      <c r="A10123" s="231">
        <v>96012</v>
      </c>
      <c r="B10123" s="457" t="s">
        <v>17405</v>
      </c>
      <c r="C10123" s="231" t="s">
        <v>6642</v>
      </c>
      <c r="F10123" s="232">
        <v>111.82</v>
      </c>
    </row>
    <row r="10124" spans="1:6" ht="15" x14ac:dyDescent="0.2">
      <c r="A10124" s="231">
        <v>96023</v>
      </c>
      <c r="B10124" s="457" t="s">
        <v>17406</v>
      </c>
      <c r="C10124" s="231" t="s">
        <v>6642</v>
      </c>
      <c r="F10124" s="232">
        <v>17.579999999999998</v>
      </c>
    </row>
    <row r="10125" spans="1:6" ht="15" x14ac:dyDescent="0.2">
      <c r="A10125" s="231">
        <v>96024</v>
      </c>
      <c r="B10125" s="457" t="s">
        <v>17407</v>
      </c>
      <c r="C10125" s="231" t="s">
        <v>6642</v>
      </c>
      <c r="F10125" s="232">
        <v>4.71</v>
      </c>
    </row>
    <row r="10126" spans="1:6" ht="15" x14ac:dyDescent="0.2">
      <c r="A10126" s="231">
        <v>96026</v>
      </c>
      <c r="B10126" s="457" t="s">
        <v>17408</v>
      </c>
      <c r="C10126" s="231" t="s">
        <v>6642</v>
      </c>
      <c r="F10126" s="232">
        <v>19.23</v>
      </c>
    </row>
    <row r="10127" spans="1:6" ht="15" x14ac:dyDescent="0.2">
      <c r="A10127" s="231">
        <v>96027</v>
      </c>
      <c r="B10127" s="457" t="s">
        <v>17409</v>
      </c>
      <c r="C10127" s="231" t="s">
        <v>6642</v>
      </c>
      <c r="F10127" s="232">
        <v>77.91</v>
      </c>
    </row>
    <row r="10128" spans="1:6" ht="15" x14ac:dyDescent="0.2">
      <c r="A10128" s="231">
        <v>96053</v>
      </c>
      <c r="B10128" s="457" t="s">
        <v>17410</v>
      </c>
      <c r="C10128" s="231" t="s">
        <v>6642</v>
      </c>
      <c r="F10128" s="232">
        <v>17.79</v>
      </c>
    </row>
    <row r="10129" spans="1:6" ht="15" x14ac:dyDescent="0.2">
      <c r="A10129" s="231">
        <v>96055</v>
      </c>
      <c r="B10129" s="457" t="s">
        <v>17411</v>
      </c>
      <c r="C10129" s="231" t="s">
        <v>6642</v>
      </c>
      <c r="F10129" s="232">
        <v>4.76</v>
      </c>
    </row>
    <row r="10130" spans="1:6" ht="15" x14ac:dyDescent="0.2">
      <c r="A10130" s="231">
        <v>96056</v>
      </c>
      <c r="B10130" s="457" t="s">
        <v>17412</v>
      </c>
      <c r="C10130" s="231" t="s">
        <v>6642</v>
      </c>
      <c r="F10130" s="232">
        <v>19.46</v>
      </c>
    </row>
    <row r="10131" spans="1:6" ht="15" x14ac:dyDescent="0.2">
      <c r="A10131" s="231">
        <v>96057</v>
      </c>
      <c r="B10131" s="457" t="s">
        <v>17413</v>
      </c>
      <c r="C10131" s="231" t="s">
        <v>6642</v>
      </c>
      <c r="F10131" s="232">
        <v>77.91</v>
      </c>
    </row>
    <row r="10132" spans="1:6" ht="15" x14ac:dyDescent="0.2">
      <c r="A10132" s="231">
        <v>7063</v>
      </c>
      <c r="B10132" s="457" t="s">
        <v>17414</v>
      </c>
      <c r="C10132" s="231" t="s">
        <v>6642</v>
      </c>
      <c r="F10132" s="232">
        <v>19.27</v>
      </c>
    </row>
    <row r="10133" spans="1:6" ht="15" x14ac:dyDescent="0.2">
      <c r="A10133" s="231">
        <v>7064</v>
      </c>
      <c r="B10133" s="457" t="s">
        <v>17415</v>
      </c>
      <c r="C10133" s="231" t="s">
        <v>6642</v>
      </c>
      <c r="F10133" s="232">
        <v>5.2</v>
      </c>
    </row>
    <row r="10134" spans="1:6" ht="15" x14ac:dyDescent="0.2">
      <c r="A10134" s="231">
        <v>7065</v>
      </c>
      <c r="B10134" s="457" t="s">
        <v>17416</v>
      </c>
      <c r="C10134" s="231" t="s">
        <v>6642</v>
      </c>
      <c r="F10134" s="232">
        <v>21.08</v>
      </c>
    </row>
    <row r="10135" spans="1:6" ht="15" x14ac:dyDescent="0.2">
      <c r="A10135" s="231">
        <v>7066</v>
      </c>
      <c r="B10135" s="457" t="s">
        <v>17417</v>
      </c>
      <c r="C10135" s="231" t="s">
        <v>6642</v>
      </c>
      <c r="F10135" s="232">
        <v>111.82</v>
      </c>
    </row>
    <row r="10136" spans="1:6" ht="15" x14ac:dyDescent="0.2">
      <c r="A10136" s="231">
        <v>89033</v>
      </c>
      <c r="B10136" s="457" t="s">
        <v>17418</v>
      </c>
      <c r="C10136" s="231" t="s">
        <v>6642</v>
      </c>
      <c r="F10136" s="232">
        <v>14.12</v>
      </c>
    </row>
    <row r="10137" spans="1:6" ht="15" x14ac:dyDescent="0.2">
      <c r="A10137" s="231">
        <v>89034</v>
      </c>
      <c r="B10137" s="457" t="s">
        <v>17419</v>
      </c>
      <c r="C10137" s="231" t="s">
        <v>6642</v>
      </c>
      <c r="F10137" s="232">
        <v>3.78</v>
      </c>
    </row>
    <row r="10138" spans="1:6" ht="15" x14ac:dyDescent="0.2">
      <c r="A10138" s="231">
        <v>5714</v>
      </c>
      <c r="B10138" s="457" t="s">
        <v>17420</v>
      </c>
      <c r="C10138" s="231" t="s">
        <v>6642</v>
      </c>
      <c r="F10138" s="232">
        <v>15.44</v>
      </c>
    </row>
    <row r="10139" spans="1:6" ht="15" x14ac:dyDescent="0.2">
      <c r="A10139" s="231">
        <v>5715</v>
      </c>
      <c r="B10139" s="457" t="s">
        <v>17421</v>
      </c>
      <c r="C10139" s="231" t="s">
        <v>6642</v>
      </c>
      <c r="F10139" s="232">
        <v>77.91</v>
      </c>
    </row>
    <row r="10140" spans="1:6" ht="15" x14ac:dyDescent="0.2">
      <c r="A10140" s="231">
        <v>102906</v>
      </c>
      <c r="B10140" s="457" t="s">
        <v>17422</v>
      </c>
      <c r="C10140" s="231" t="s">
        <v>6642</v>
      </c>
      <c r="F10140" s="232">
        <v>0</v>
      </c>
    </row>
    <row r="10141" spans="1:6" ht="15" x14ac:dyDescent="0.2">
      <c r="A10141" s="231">
        <v>102907</v>
      </c>
      <c r="B10141" s="457" t="s">
        <v>17423</v>
      </c>
      <c r="C10141" s="231" t="s">
        <v>6642</v>
      </c>
      <c r="F10141" s="232">
        <v>0</v>
      </c>
    </row>
    <row r="10142" spans="1:6" ht="15" x14ac:dyDescent="0.2">
      <c r="A10142" s="231">
        <v>102908</v>
      </c>
      <c r="B10142" s="457" t="s">
        <v>17424</v>
      </c>
      <c r="C10142" s="231" t="s">
        <v>6642</v>
      </c>
      <c r="F10142" s="232">
        <v>0</v>
      </c>
    </row>
    <row r="10143" spans="1:6" ht="15" x14ac:dyDescent="0.2">
      <c r="A10143" s="231">
        <v>102909</v>
      </c>
      <c r="B10143" s="457" t="s">
        <v>17425</v>
      </c>
      <c r="C10143" s="231" t="s">
        <v>6642</v>
      </c>
      <c r="F10143" s="232">
        <v>3.59</v>
      </c>
    </row>
    <row r="10144" spans="1:6" ht="15" x14ac:dyDescent="0.2">
      <c r="A10144" s="231">
        <v>93435</v>
      </c>
      <c r="B10144" s="457" t="s">
        <v>17426</v>
      </c>
      <c r="C10144" s="231" t="s">
        <v>6642</v>
      </c>
      <c r="F10144" s="232">
        <v>9.81</v>
      </c>
    </row>
    <row r="10145" spans="1:6" ht="15" x14ac:dyDescent="0.2">
      <c r="A10145" s="231">
        <v>93436</v>
      </c>
      <c r="B10145" s="457" t="s">
        <v>17427</v>
      </c>
      <c r="C10145" s="231" t="s">
        <v>6642</v>
      </c>
      <c r="F10145" s="232">
        <v>3.02</v>
      </c>
    </row>
    <row r="10146" spans="1:6" ht="15" x14ac:dyDescent="0.2">
      <c r="A10146" s="231">
        <v>93437</v>
      </c>
      <c r="B10146" s="457" t="s">
        <v>17428</v>
      </c>
      <c r="C10146" s="231" t="s">
        <v>6642</v>
      </c>
      <c r="F10146" s="232">
        <v>10.73</v>
      </c>
    </row>
    <row r="10147" spans="1:6" ht="15" x14ac:dyDescent="0.2">
      <c r="A10147" s="231">
        <v>93438</v>
      </c>
      <c r="B10147" s="457" t="s">
        <v>17429</v>
      </c>
      <c r="C10147" s="231" t="s">
        <v>6642</v>
      </c>
      <c r="F10147" s="232">
        <v>129.88</v>
      </c>
    </row>
    <row r="10148" spans="1:6" ht="15" x14ac:dyDescent="0.2">
      <c r="A10148" s="231">
        <v>100643</v>
      </c>
      <c r="B10148" s="457" t="s">
        <v>17430</v>
      </c>
      <c r="C10148" s="231" t="s">
        <v>6642</v>
      </c>
      <c r="F10148" s="232">
        <v>439.84</v>
      </c>
    </row>
    <row r="10149" spans="1:6" ht="15" x14ac:dyDescent="0.2">
      <c r="A10149" s="231">
        <v>100644</v>
      </c>
      <c r="B10149" s="457" t="s">
        <v>17431</v>
      </c>
      <c r="C10149" s="231" t="s">
        <v>6642</v>
      </c>
      <c r="F10149" s="232">
        <v>155.04</v>
      </c>
    </row>
    <row r="10150" spans="1:6" ht="15" x14ac:dyDescent="0.2">
      <c r="A10150" s="231">
        <v>100645</v>
      </c>
      <c r="B10150" s="457" t="s">
        <v>17432</v>
      </c>
      <c r="C10150" s="231" t="s">
        <v>6642</v>
      </c>
      <c r="F10150" s="232">
        <v>707.05</v>
      </c>
    </row>
    <row r="10151" spans="1:6" ht="15" x14ac:dyDescent="0.2">
      <c r="A10151" s="231">
        <v>100646</v>
      </c>
      <c r="B10151" s="457" t="s">
        <v>17433</v>
      </c>
      <c r="C10151" s="231" t="s">
        <v>6642</v>
      </c>
      <c r="F10151" s="232">
        <v>6228</v>
      </c>
    </row>
    <row r="10152" spans="1:6" ht="15" x14ac:dyDescent="0.2">
      <c r="A10152" s="231">
        <v>95116</v>
      </c>
      <c r="B10152" s="457" t="s">
        <v>17434</v>
      </c>
      <c r="C10152" s="231" t="s">
        <v>6642</v>
      </c>
      <c r="F10152" s="232">
        <v>32.549999999999997</v>
      </c>
    </row>
    <row r="10153" spans="1:6" ht="15" x14ac:dyDescent="0.2">
      <c r="A10153" s="231">
        <v>95117</v>
      </c>
      <c r="B10153" s="457" t="s">
        <v>17435</v>
      </c>
      <c r="C10153" s="231" t="s">
        <v>6642</v>
      </c>
      <c r="F10153" s="232">
        <v>10.039999999999999</v>
      </c>
    </row>
    <row r="10154" spans="1:6" ht="15" x14ac:dyDescent="0.2">
      <c r="A10154" s="231">
        <v>53794</v>
      </c>
      <c r="B10154" s="457" t="s">
        <v>17436</v>
      </c>
      <c r="C10154" s="231" t="s">
        <v>6642</v>
      </c>
      <c r="F10154" s="232">
        <v>35.619999999999997</v>
      </c>
    </row>
    <row r="10155" spans="1:6" ht="15" x14ac:dyDescent="0.2">
      <c r="A10155" s="231">
        <v>5703</v>
      </c>
      <c r="B10155" s="457" t="s">
        <v>17437</v>
      </c>
      <c r="C10155" s="231" t="s">
        <v>6642</v>
      </c>
      <c r="F10155" s="232">
        <v>20.94</v>
      </c>
    </row>
    <row r="10156" spans="1:6" ht="15" x14ac:dyDescent="0.2">
      <c r="A10156" s="231">
        <v>106089</v>
      </c>
      <c r="B10156" s="457" t="s">
        <v>17438</v>
      </c>
      <c r="C10156" s="231" t="s">
        <v>6642</v>
      </c>
      <c r="F10156" s="232">
        <v>51.48</v>
      </c>
    </row>
    <row r="10157" spans="1:6" ht="15" x14ac:dyDescent="0.2">
      <c r="A10157" s="231">
        <v>106092</v>
      </c>
      <c r="B10157" s="457" t="s">
        <v>17439</v>
      </c>
      <c r="C10157" s="231" t="s">
        <v>6642</v>
      </c>
      <c r="F10157" s="232">
        <v>8.5399999999999991</v>
      </c>
    </row>
    <row r="10158" spans="1:6" ht="15" x14ac:dyDescent="0.2">
      <c r="A10158" s="231">
        <v>106090</v>
      </c>
      <c r="B10158" s="457" t="s">
        <v>17440</v>
      </c>
      <c r="C10158" s="231" t="s">
        <v>6642</v>
      </c>
      <c r="F10158" s="232">
        <v>21.15</v>
      </c>
    </row>
    <row r="10159" spans="1:6" ht="15" x14ac:dyDescent="0.2">
      <c r="A10159" s="231">
        <v>106091</v>
      </c>
      <c r="B10159" s="457" t="s">
        <v>17441</v>
      </c>
      <c r="C10159" s="231" t="s">
        <v>6642</v>
      </c>
      <c r="F10159" s="232">
        <v>96.52</v>
      </c>
    </row>
    <row r="10160" spans="1:6" ht="15" x14ac:dyDescent="0.2">
      <c r="A10160" s="231">
        <v>106093</v>
      </c>
      <c r="B10160" s="457" t="s">
        <v>17442</v>
      </c>
      <c r="C10160" s="231" t="s">
        <v>6642</v>
      </c>
      <c r="F10160" s="232">
        <v>145.66</v>
      </c>
    </row>
    <row r="10161" spans="1:6" ht="15" x14ac:dyDescent="0.2">
      <c r="A10161" s="231">
        <v>100637</v>
      </c>
      <c r="B10161" s="457" t="s">
        <v>17443</v>
      </c>
      <c r="C10161" s="231" t="s">
        <v>6642</v>
      </c>
      <c r="F10161" s="232">
        <v>214.66</v>
      </c>
    </row>
    <row r="10162" spans="1:6" ht="15" x14ac:dyDescent="0.2">
      <c r="A10162" s="231">
        <v>100638</v>
      </c>
      <c r="B10162" s="457" t="s">
        <v>17444</v>
      </c>
      <c r="C10162" s="231" t="s">
        <v>6642</v>
      </c>
      <c r="F10162" s="232">
        <v>65.98</v>
      </c>
    </row>
    <row r="10163" spans="1:6" ht="15" x14ac:dyDescent="0.2">
      <c r="A10163" s="231">
        <v>100639</v>
      </c>
      <c r="B10163" s="457" t="s">
        <v>17445</v>
      </c>
      <c r="C10163" s="231" t="s">
        <v>6642</v>
      </c>
      <c r="F10163" s="232">
        <v>268.52999999999997</v>
      </c>
    </row>
    <row r="10164" spans="1:6" ht="15" x14ac:dyDescent="0.2">
      <c r="A10164" s="231">
        <v>100640</v>
      </c>
      <c r="B10164" s="457" t="s">
        <v>17446</v>
      </c>
      <c r="C10164" s="231" t="s">
        <v>6642</v>
      </c>
      <c r="F10164" s="232">
        <v>4982.3999999999996</v>
      </c>
    </row>
    <row r="10165" spans="1:6" ht="15" x14ac:dyDescent="0.2">
      <c r="A10165" s="231">
        <v>93429</v>
      </c>
      <c r="B10165" s="457" t="s">
        <v>17447</v>
      </c>
      <c r="C10165" s="231" t="s">
        <v>6642</v>
      </c>
      <c r="F10165" s="232">
        <v>174.76</v>
      </c>
    </row>
    <row r="10166" spans="1:6" ht="15" x14ac:dyDescent="0.2">
      <c r="A10166" s="231">
        <v>93430</v>
      </c>
      <c r="B10166" s="457" t="s">
        <v>17448</v>
      </c>
      <c r="C10166" s="231" t="s">
        <v>6642</v>
      </c>
      <c r="F10166" s="232">
        <v>53.72</v>
      </c>
    </row>
    <row r="10167" spans="1:6" ht="15" x14ac:dyDescent="0.2">
      <c r="A10167" s="231">
        <v>93431</v>
      </c>
      <c r="B10167" s="457" t="s">
        <v>17449</v>
      </c>
      <c r="C10167" s="231" t="s">
        <v>6642</v>
      </c>
      <c r="F10167" s="232">
        <v>218.62</v>
      </c>
    </row>
    <row r="10168" spans="1:6" ht="15" x14ac:dyDescent="0.2">
      <c r="A10168" s="231">
        <v>93432</v>
      </c>
      <c r="B10168" s="457" t="s">
        <v>17450</v>
      </c>
      <c r="C10168" s="231" t="s">
        <v>6642</v>
      </c>
      <c r="F10168" s="232">
        <v>2491.1999999999998</v>
      </c>
    </row>
    <row r="10169" spans="1:6" ht="15" x14ac:dyDescent="0.2">
      <c r="A10169" s="231">
        <v>95118</v>
      </c>
      <c r="B10169" s="457" t="s">
        <v>17451</v>
      </c>
      <c r="C10169" s="231" t="s">
        <v>6642</v>
      </c>
      <c r="F10169" s="232">
        <v>80.150000000000006</v>
      </c>
    </row>
    <row r="10170" spans="1:6" ht="15" x14ac:dyDescent="0.2">
      <c r="A10170" s="231">
        <v>95119</v>
      </c>
      <c r="B10170" s="457" t="s">
        <v>17452</v>
      </c>
      <c r="C10170" s="231" t="s">
        <v>6642</v>
      </c>
      <c r="F10170" s="232">
        <v>24.72</v>
      </c>
    </row>
    <row r="10171" spans="1:6" ht="15" x14ac:dyDescent="0.2">
      <c r="A10171" s="231">
        <v>5707</v>
      </c>
      <c r="B10171" s="457" t="s">
        <v>17453</v>
      </c>
      <c r="C10171" s="231" t="s">
        <v>6642</v>
      </c>
      <c r="F10171" s="232">
        <v>87.69</v>
      </c>
    </row>
    <row r="10172" spans="1:6" ht="15" x14ac:dyDescent="0.2">
      <c r="A10172" s="231">
        <v>95120</v>
      </c>
      <c r="B10172" s="457" t="s">
        <v>17454</v>
      </c>
      <c r="C10172" s="231" t="s">
        <v>6642</v>
      </c>
      <c r="F10172" s="232">
        <v>56.1</v>
      </c>
    </row>
    <row r="10173" spans="1:6" ht="15" x14ac:dyDescent="0.2">
      <c r="A10173" s="231">
        <v>103657</v>
      </c>
      <c r="B10173" s="457" t="s">
        <v>17455</v>
      </c>
      <c r="C10173" s="231" t="s">
        <v>6642</v>
      </c>
      <c r="F10173" s="232">
        <v>0</v>
      </c>
    </row>
    <row r="10174" spans="1:6" ht="15" x14ac:dyDescent="0.2">
      <c r="A10174" s="231">
        <v>103658</v>
      </c>
      <c r="B10174" s="457" t="s">
        <v>17456</v>
      </c>
      <c r="C10174" s="231" t="s">
        <v>6642</v>
      </c>
      <c r="F10174" s="232">
        <v>0</v>
      </c>
    </row>
    <row r="10175" spans="1:6" ht="15" x14ac:dyDescent="0.2">
      <c r="A10175" s="231">
        <v>103659</v>
      </c>
      <c r="B10175" s="457" t="s">
        <v>17457</v>
      </c>
      <c r="C10175" s="231" t="s">
        <v>6642</v>
      </c>
      <c r="F10175" s="232">
        <v>0</v>
      </c>
    </row>
    <row r="10176" spans="1:6" ht="15" x14ac:dyDescent="0.2">
      <c r="A10176" s="231">
        <v>103660</v>
      </c>
      <c r="B10176" s="457" t="s">
        <v>17458</v>
      </c>
      <c r="C10176" s="231" t="s">
        <v>6642</v>
      </c>
      <c r="F10176" s="232">
        <v>12.55</v>
      </c>
    </row>
    <row r="10177" spans="1:6" ht="15" x14ac:dyDescent="0.2">
      <c r="A10177" s="231">
        <v>89015</v>
      </c>
      <c r="B10177" s="457" t="s">
        <v>17459</v>
      </c>
      <c r="C10177" s="231" t="s">
        <v>6642</v>
      </c>
      <c r="F10177" s="232">
        <v>3.86</v>
      </c>
    </row>
    <row r="10178" spans="1:6" ht="15" x14ac:dyDescent="0.2">
      <c r="A10178" s="231">
        <v>89016</v>
      </c>
      <c r="B10178" s="457" t="s">
        <v>17460</v>
      </c>
      <c r="C10178" s="231" t="s">
        <v>6642</v>
      </c>
      <c r="F10178" s="232">
        <v>1.02</v>
      </c>
    </row>
    <row r="10179" spans="1:6" ht="15" x14ac:dyDescent="0.2">
      <c r="A10179" s="231">
        <v>53804</v>
      </c>
      <c r="B10179" s="457" t="s">
        <v>17461</v>
      </c>
      <c r="C10179" s="231" t="s">
        <v>6642</v>
      </c>
      <c r="F10179" s="232">
        <v>4.82</v>
      </c>
    </row>
    <row r="10180" spans="1:6" ht="15" x14ac:dyDescent="0.2">
      <c r="A10180" s="231">
        <v>90582</v>
      </c>
      <c r="B10180" s="457" t="s">
        <v>17462</v>
      </c>
      <c r="C10180" s="231" t="s">
        <v>6642</v>
      </c>
      <c r="F10180" s="232">
        <v>0.49</v>
      </c>
    </row>
    <row r="10181" spans="1:6" ht="15" x14ac:dyDescent="0.2">
      <c r="A10181" s="231">
        <v>90583</v>
      </c>
      <c r="B10181" s="457" t="s">
        <v>17463</v>
      </c>
      <c r="C10181" s="231" t="s">
        <v>6642</v>
      </c>
      <c r="F10181" s="232">
        <v>0.11</v>
      </c>
    </row>
    <row r="10182" spans="1:6" ht="15" x14ac:dyDescent="0.2">
      <c r="A10182" s="231">
        <v>90584</v>
      </c>
      <c r="B10182" s="457" t="s">
        <v>17464</v>
      </c>
      <c r="C10182" s="231" t="s">
        <v>6642</v>
      </c>
      <c r="F10182" s="232">
        <v>0.38</v>
      </c>
    </row>
    <row r="10183" spans="1:6" ht="15" x14ac:dyDescent="0.2">
      <c r="A10183" s="231">
        <v>90585</v>
      </c>
      <c r="B10183" s="457" t="s">
        <v>17465</v>
      </c>
      <c r="C10183" s="231" t="s">
        <v>6642</v>
      </c>
      <c r="F10183" s="232">
        <v>0.45</v>
      </c>
    </row>
    <row r="10184" spans="1:6" ht="15" x14ac:dyDescent="0.2">
      <c r="A10184" s="231">
        <v>106380</v>
      </c>
      <c r="B10184" s="457" t="s">
        <v>17466</v>
      </c>
      <c r="C10184" s="231" t="s">
        <v>6642</v>
      </c>
      <c r="F10184" s="232">
        <v>70.959999999999994</v>
      </c>
    </row>
    <row r="10185" spans="1:6" ht="15" x14ac:dyDescent="0.2">
      <c r="A10185" s="231">
        <v>106381</v>
      </c>
      <c r="B10185" s="457" t="s">
        <v>17467</v>
      </c>
      <c r="C10185" s="231" t="s">
        <v>6642</v>
      </c>
      <c r="F10185" s="232">
        <v>25.01</v>
      </c>
    </row>
    <row r="10186" spans="1:6" ht="15" x14ac:dyDescent="0.2">
      <c r="A10186" s="231">
        <v>106382</v>
      </c>
      <c r="B10186" s="457" t="s">
        <v>17468</v>
      </c>
      <c r="C10186" s="231" t="s">
        <v>6642</v>
      </c>
      <c r="F10186" s="232">
        <v>114.07</v>
      </c>
    </row>
    <row r="10187" spans="1:6" ht="15" x14ac:dyDescent="0.2">
      <c r="A10187" s="231">
        <v>106383</v>
      </c>
      <c r="B10187" s="457" t="s">
        <v>17469</v>
      </c>
      <c r="C10187" s="231" t="s">
        <v>6642</v>
      </c>
      <c r="F10187" s="232">
        <v>107.88</v>
      </c>
    </row>
    <row r="10188" spans="1:6" ht="15" x14ac:dyDescent="0.2">
      <c r="A10188" s="231">
        <v>106376</v>
      </c>
      <c r="B10188" s="457" t="s">
        <v>17470</v>
      </c>
      <c r="C10188" s="231" t="s">
        <v>6642</v>
      </c>
      <c r="F10188" s="232">
        <v>167.35</v>
      </c>
    </row>
    <row r="10189" spans="1:6" ht="15" x14ac:dyDescent="0.2">
      <c r="A10189" s="231">
        <v>106377</v>
      </c>
      <c r="B10189" s="457" t="s">
        <v>17471</v>
      </c>
      <c r="C10189" s="231" t="s">
        <v>6642</v>
      </c>
      <c r="F10189" s="232">
        <v>58.99</v>
      </c>
    </row>
    <row r="10190" spans="1:6" ht="15" x14ac:dyDescent="0.2">
      <c r="A10190" s="231">
        <v>106378</v>
      </c>
      <c r="B10190" s="457" t="s">
        <v>17472</v>
      </c>
      <c r="C10190" s="231" t="s">
        <v>6642</v>
      </c>
      <c r="F10190" s="232">
        <v>269.02</v>
      </c>
    </row>
    <row r="10191" spans="1:6" ht="15" x14ac:dyDescent="0.2">
      <c r="A10191" s="231">
        <v>106379</v>
      </c>
      <c r="B10191" s="457" t="s">
        <v>17473</v>
      </c>
      <c r="C10191" s="231" t="s">
        <v>6642</v>
      </c>
      <c r="F10191" s="232">
        <v>131.41</v>
      </c>
    </row>
    <row r="10192" spans="1:6" ht="15" x14ac:dyDescent="0.2">
      <c r="A10192" s="231">
        <v>89240</v>
      </c>
      <c r="B10192" s="457" t="s">
        <v>17474</v>
      </c>
      <c r="C10192" s="231" t="s">
        <v>6642</v>
      </c>
      <c r="F10192" s="232">
        <v>85.97</v>
      </c>
    </row>
    <row r="10193" spans="1:6" ht="15" x14ac:dyDescent="0.2">
      <c r="A10193" s="231">
        <v>89241</v>
      </c>
      <c r="B10193" s="457" t="s">
        <v>17475</v>
      </c>
      <c r="C10193" s="231" t="s">
        <v>6642</v>
      </c>
      <c r="F10193" s="232">
        <v>30.3</v>
      </c>
    </row>
    <row r="10194" spans="1:6" ht="15" x14ac:dyDescent="0.2">
      <c r="A10194" s="231">
        <v>5710</v>
      </c>
      <c r="B10194" s="457" t="s">
        <v>17476</v>
      </c>
      <c r="C10194" s="231" t="s">
        <v>6642</v>
      </c>
      <c r="F10194" s="232">
        <v>138.19999999999999</v>
      </c>
    </row>
    <row r="10195" spans="1:6" ht="15" x14ac:dyDescent="0.2">
      <c r="A10195" s="231">
        <v>5711</v>
      </c>
      <c r="B10195" s="457" t="s">
        <v>17477</v>
      </c>
      <c r="C10195" s="231" t="s">
        <v>6642</v>
      </c>
      <c r="F10195" s="232">
        <v>102.96</v>
      </c>
    </row>
    <row r="10196" spans="1:6" ht="15" x14ac:dyDescent="0.2">
      <c r="A10196" s="231">
        <v>89253</v>
      </c>
      <c r="B10196" s="457" t="s">
        <v>17478</v>
      </c>
      <c r="C10196" s="231" t="s">
        <v>6642</v>
      </c>
      <c r="F10196" s="232">
        <v>70.45</v>
      </c>
    </row>
    <row r="10197" spans="1:6" ht="15" x14ac:dyDescent="0.2">
      <c r="A10197" s="231">
        <v>89254</v>
      </c>
      <c r="B10197" s="457" t="s">
        <v>17479</v>
      </c>
      <c r="C10197" s="231" t="s">
        <v>6642</v>
      </c>
      <c r="F10197" s="232">
        <v>24.83</v>
      </c>
    </row>
    <row r="10198" spans="1:6" ht="15" x14ac:dyDescent="0.2">
      <c r="A10198" s="231">
        <v>89255</v>
      </c>
      <c r="B10198" s="457" t="s">
        <v>17480</v>
      </c>
      <c r="C10198" s="231" t="s">
        <v>6642</v>
      </c>
      <c r="F10198" s="232">
        <v>113.25</v>
      </c>
    </row>
    <row r="10199" spans="1:6" ht="15" x14ac:dyDescent="0.2">
      <c r="A10199" s="231">
        <v>89256</v>
      </c>
      <c r="B10199" s="457" t="s">
        <v>17481</v>
      </c>
      <c r="C10199" s="231" t="s">
        <v>6642</v>
      </c>
      <c r="F10199" s="232">
        <v>98.05</v>
      </c>
    </row>
    <row r="10200" spans="1:6" ht="15" x14ac:dyDescent="0.2">
      <c r="A10200" s="231">
        <v>106384</v>
      </c>
      <c r="B10200" s="457" t="s">
        <v>17482</v>
      </c>
      <c r="C10200" s="231" t="s">
        <v>6642</v>
      </c>
      <c r="F10200" s="232">
        <v>87.02</v>
      </c>
    </row>
    <row r="10201" spans="1:6" ht="15" x14ac:dyDescent="0.2">
      <c r="A10201" s="231">
        <v>106385</v>
      </c>
      <c r="B10201" s="457" t="s">
        <v>17483</v>
      </c>
      <c r="C10201" s="231" t="s">
        <v>6642</v>
      </c>
      <c r="F10201" s="232">
        <v>26.85</v>
      </c>
    </row>
    <row r="10202" spans="1:6" ht="15" x14ac:dyDescent="0.2">
      <c r="A10202" s="231">
        <v>106386</v>
      </c>
      <c r="B10202" s="457" t="s">
        <v>17484</v>
      </c>
      <c r="C10202" s="231" t="s">
        <v>6642</v>
      </c>
      <c r="F10202" s="232">
        <v>122.44</v>
      </c>
    </row>
    <row r="10203" spans="1:6" ht="15" x14ac:dyDescent="0.2">
      <c r="A10203" s="231">
        <v>106387</v>
      </c>
      <c r="B10203" s="457" t="s">
        <v>17485</v>
      </c>
      <c r="C10203" s="231" t="s">
        <v>6642</v>
      </c>
      <c r="F10203" s="232">
        <v>102.96</v>
      </c>
    </row>
    <row r="10204" spans="1:6" ht="15" x14ac:dyDescent="0.2">
      <c r="A10204" s="231">
        <v>106489</v>
      </c>
      <c r="B10204" s="457" t="s">
        <v>17486</v>
      </c>
      <c r="C10204" s="231" t="s">
        <v>6635</v>
      </c>
      <c r="F10204" s="232">
        <v>0</v>
      </c>
    </row>
    <row r="10205" spans="1:6" ht="15" x14ac:dyDescent="0.2">
      <c r="A10205" s="231">
        <v>106491</v>
      </c>
      <c r="B10205" s="457" t="s">
        <v>17487</v>
      </c>
      <c r="C10205" s="231" t="s">
        <v>6635</v>
      </c>
      <c r="F10205" s="232">
        <v>0</v>
      </c>
    </row>
    <row r="10206" spans="1:6" ht="15" x14ac:dyDescent="0.2">
      <c r="A10206" s="231">
        <v>106493</v>
      </c>
      <c r="B10206" s="457" t="s">
        <v>17488</v>
      </c>
      <c r="C10206" s="231" t="s">
        <v>6635</v>
      </c>
      <c r="F10206" s="232">
        <v>0</v>
      </c>
    </row>
    <row r="10207" spans="1:6" ht="15" x14ac:dyDescent="0.2">
      <c r="A10207" s="231">
        <v>106490</v>
      </c>
      <c r="B10207" s="457" t="s">
        <v>17489</v>
      </c>
      <c r="C10207" s="231" t="s">
        <v>6635</v>
      </c>
      <c r="F10207" s="232">
        <v>0</v>
      </c>
    </row>
    <row r="10208" spans="1:6" ht="15" x14ac:dyDescent="0.2">
      <c r="A10208" s="231">
        <v>106492</v>
      </c>
      <c r="B10208" s="457" t="s">
        <v>17490</v>
      </c>
      <c r="C10208" s="231" t="s">
        <v>6635</v>
      </c>
      <c r="F10208" s="232">
        <v>0</v>
      </c>
    </row>
    <row r="10209" spans="1:6" ht="15" x14ac:dyDescent="0.2">
      <c r="A10209" s="231">
        <v>106496</v>
      </c>
      <c r="B10209" s="457" t="s">
        <v>17491</v>
      </c>
      <c r="C10209" s="231" t="s">
        <v>6635</v>
      </c>
      <c r="F10209" s="232">
        <v>0</v>
      </c>
    </row>
    <row r="10210" spans="1:6" ht="15" x14ac:dyDescent="0.2">
      <c r="A10210" s="231">
        <v>106497</v>
      </c>
      <c r="B10210" s="457" t="s">
        <v>17492</v>
      </c>
      <c r="C10210" s="231" t="s">
        <v>6635</v>
      </c>
      <c r="F10210" s="232">
        <v>0</v>
      </c>
    </row>
    <row r="10211" spans="1:6" ht="15" x14ac:dyDescent="0.2">
      <c r="A10211" s="231">
        <v>106495</v>
      </c>
      <c r="B10211" s="457" t="s">
        <v>17493</v>
      </c>
      <c r="C10211" s="231" t="s">
        <v>6635</v>
      </c>
      <c r="F10211" s="232">
        <v>0</v>
      </c>
    </row>
    <row r="10212" spans="1:6" ht="15" x14ac:dyDescent="0.2">
      <c r="A10212" s="231">
        <v>106498</v>
      </c>
      <c r="B10212" s="457" t="s">
        <v>17494</v>
      </c>
      <c r="C10212" s="231" t="s">
        <v>6635</v>
      </c>
      <c r="F10212" s="232">
        <v>0</v>
      </c>
    </row>
    <row r="10213" spans="1:6" ht="15" x14ac:dyDescent="0.2">
      <c r="A10213" s="231">
        <v>106494</v>
      </c>
      <c r="B10213" s="457" t="s">
        <v>17495</v>
      </c>
      <c r="C10213" s="231" t="s">
        <v>6635</v>
      </c>
      <c r="F10213" s="232">
        <v>0</v>
      </c>
    </row>
    <row r="10214" spans="1:6" ht="15" x14ac:dyDescent="0.2">
      <c r="A10214" s="231">
        <v>106485</v>
      </c>
      <c r="B10214" s="457" t="s">
        <v>17496</v>
      </c>
      <c r="C10214" s="231" t="s">
        <v>6635</v>
      </c>
      <c r="F10214" s="232">
        <v>0</v>
      </c>
    </row>
    <row r="10215" spans="1:6" ht="15" x14ac:dyDescent="0.2">
      <c r="A10215" s="231">
        <v>106486</v>
      </c>
      <c r="B10215" s="457" t="s">
        <v>17497</v>
      </c>
      <c r="C10215" s="231" t="s">
        <v>6635</v>
      </c>
      <c r="F10215" s="232">
        <v>0</v>
      </c>
    </row>
    <row r="10216" spans="1:6" ht="15" x14ac:dyDescent="0.2">
      <c r="A10216" s="231">
        <v>106487</v>
      </c>
      <c r="B10216" s="457" t="s">
        <v>17498</v>
      </c>
      <c r="C10216" s="231" t="s">
        <v>6635</v>
      </c>
      <c r="F10216" s="232">
        <v>0</v>
      </c>
    </row>
    <row r="10217" spans="1:6" ht="15" x14ac:dyDescent="0.2">
      <c r="A10217" s="231">
        <v>106488</v>
      </c>
      <c r="B10217" s="457" t="s">
        <v>17499</v>
      </c>
      <c r="C10217" s="231" t="s">
        <v>6635</v>
      </c>
      <c r="F10217" s="232">
        <v>0</v>
      </c>
    </row>
    <row r="10218" spans="1:6" ht="15" x14ac:dyDescent="0.2">
      <c r="A10218" s="231">
        <v>103741</v>
      </c>
      <c r="B10218" s="457" t="s">
        <v>17500</v>
      </c>
      <c r="C10218" s="231" t="s">
        <v>6635</v>
      </c>
      <c r="F10218" s="232">
        <v>0</v>
      </c>
    </row>
    <row r="10219" spans="1:6" ht="15" x14ac:dyDescent="0.2">
      <c r="A10219" s="231">
        <v>103755</v>
      </c>
      <c r="B10219" s="457" t="s">
        <v>17501</v>
      </c>
      <c r="C10219" s="231" t="s">
        <v>6640</v>
      </c>
      <c r="F10219" s="232">
        <v>0</v>
      </c>
    </row>
    <row r="10220" spans="1:6" ht="15" x14ac:dyDescent="0.2">
      <c r="A10220" s="231">
        <v>103753</v>
      </c>
      <c r="B10220" s="457" t="s">
        <v>17502</v>
      </c>
      <c r="C10220" s="231" t="s">
        <v>6640</v>
      </c>
      <c r="F10220" s="232">
        <v>0</v>
      </c>
    </row>
    <row r="10221" spans="1:6" ht="15" x14ac:dyDescent="0.2">
      <c r="A10221" s="231">
        <v>103754</v>
      </c>
      <c r="B10221" s="457" t="s">
        <v>17503</v>
      </c>
      <c r="C10221" s="231" t="s">
        <v>6640</v>
      </c>
      <c r="F10221" s="232">
        <v>0</v>
      </c>
    </row>
    <row r="10222" spans="1:6" ht="15" x14ac:dyDescent="0.2">
      <c r="A10222" s="231">
        <v>103752</v>
      </c>
      <c r="B10222" s="457" t="s">
        <v>17504</v>
      </c>
      <c r="C10222" s="231" t="s">
        <v>6640</v>
      </c>
      <c r="F10222" s="232">
        <v>0</v>
      </c>
    </row>
    <row r="10223" spans="1:6" ht="15" x14ac:dyDescent="0.2">
      <c r="A10223" s="231">
        <v>103759</v>
      </c>
      <c r="B10223" s="457" t="s">
        <v>17505</v>
      </c>
      <c r="C10223" s="231" t="s">
        <v>6640</v>
      </c>
      <c r="F10223" s="232">
        <v>0</v>
      </c>
    </row>
    <row r="10224" spans="1:6" ht="15" x14ac:dyDescent="0.2">
      <c r="A10224" s="231">
        <v>103757</v>
      </c>
      <c r="B10224" s="457" t="s">
        <v>17506</v>
      </c>
      <c r="C10224" s="231" t="s">
        <v>6640</v>
      </c>
      <c r="F10224" s="232">
        <v>0</v>
      </c>
    </row>
    <row r="10225" spans="1:6" ht="15" x14ac:dyDescent="0.2">
      <c r="A10225" s="231">
        <v>103758</v>
      </c>
      <c r="B10225" s="457" t="s">
        <v>17507</v>
      </c>
      <c r="C10225" s="231" t="s">
        <v>6640</v>
      </c>
      <c r="F10225" s="232">
        <v>0</v>
      </c>
    </row>
    <row r="10226" spans="1:6" ht="15" x14ac:dyDescent="0.2">
      <c r="A10226" s="231">
        <v>103756</v>
      </c>
      <c r="B10226" s="457" t="s">
        <v>17508</v>
      </c>
      <c r="C10226" s="231" t="s">
        <v>6640</v>
      </c>
      <c r="F10226" s="232">
        <v>0</v>
      </c>
    </row>
    <row r="10227" spans="1:6" ht="15" x14ac:dyDescent="0.2">
      <c r="A10227" s="231">
        <v>103734</v>
      </c>
      <c r="B10227" s="457" t="s">
        <v>17509</v>
      </c>
      <c r="C10227" s="231" t="s">
        <v>6635</v>
      </c>
      <c r="F10227" s="232">
        <v>0</v>
      </c>
    </row>
    <row r="10228" spans="1:6" ht="15" x14ac:dyDescent="0.2">
      <c r="A10228" s="231">
        <v>103740</v>
      </c>
      <c r="B10228" s="457" t="s">
        <v>17510</v>
      </c>
      <c r="C10228" s="231" t="s">
        <v>6635</v>
      </c>
      <c r="F10228" s="232">
        <v>0</v>
      </c>
    </row>
    <row r="10229" spans="1:6" ht="15" x14ac:dyDescent="0.2">
      <c r="A10229" s="231">
        <v>103747</v>
      </c>
      <c r="B10229" s="457" t="s">
        <v>17511</v>
      </c>
      <c r="C10229" s="231" t="s">
        <v>6640</v>
      </c>
      <c r="F10229" s="232">
        <v>0</v>
      </c>
    </row>
    <row r="10230" spans="1:6" ht="15" x14ac:dyDescent="0.2">
      <c r="A10230" s="231">
        <v>103746</v>
      </c>
      <c r="B10230" s="457" t="s">
        <v>17512</v>
      </c>
      <c r="C10230" s="231" t="s">
        <v>6640</v>
      </c>
      <c r="F10230" s="232">
        <v>0</v>
      </c>
    </row>
    <row r="10231" spans="1:6" ht="15" x14ac:dyDescent="0.2">
      <c r="A10231" s="231">
        <v>103749</v>
      </c>
      <c r="B10231" s="457" t="s">
        <v>17513</v>
      </c>
      <c r="C10231" s="231" t="s">
        <v>6640</v>
      </c>
      <c r="F10231" s="232">
        <v>0</v>
      </c>
    </row>
    <row r="10232" spans="1:6" ht="15" x14ac:dyDescent="0.2">
      <c r="A10232" s="231">
        <v>103744</v>
      </c>
      <c r="B10232" s="457" t="s">
        <v>17514</v>
      </c>
      <c r="C10232" s="231" t="s">
        <v>6640</v>
      </c>
      <c r="F10232" s="232">
        <v>0</v>
      </c>
    </row>
    <row r="10233" spans="1:6" ht="15" x14ac:dyDescent="0.2">
      <c r="A10233" s="231">
        <v>103748</v>
      </c>
      <c r="B10233" s="457" t="s">
        <v>17515</v>
      </c>
      <c r="C10233" s="231" t="s">
        <v>6640</v>
      </c>
      <c r="F10233" s="232">
        <v>0</v>
      </c>
    </row>
    <row r="10234" spans="1:6" ht="15" x14ac:dyDescent="0.2">
      <c r="A10234" s="231">
        <v>103745</v>
      </c>
      <c r="B10234" s="457" t="s">
        <v>17516</v>
      </c>
      <c r="C10234" s="231" t="s">
        <v>6640</v>
      </c>
      <c r="F10234" s="232">
        <v>0</v>
      </c>
    </row>
    <row r="10235" spans="1:6" ht="15" x14ac:dyDescent="0.2">
      <c r="A10235" s="231">
        <v>103751</v>
      </c>
      <c r="B10235" s="457" t="s">
        <v>17517</v>
      </c>
      <c r="C10235" s="231" t="s">
        <v>6640</v>
      </c>
      <c r="F10235" s="232">
        <v>0</v>
      </c>
    </row>
    <row r="10236" spans="1:6" ht="15" x14ac:dyDescent="0.2">
      <c r="A10236" s="231">
        <v>103750</v>
      </c>
      <c r="B10236" s="457" t="s">
        <v>17518</v>
      </c>
      <c r="C10236" s="231" t="s">
        <v>6640</v>
      </c>
      <c r="F10236" s="232">
        <v>0</v>
      </c>
    </row>
    <row r="10237" spans="1:6" ht="15" x14ac:dyDescent="0.2">
      <c r="A10237" s="231">
        <v>103738</v>
      </c>
      <c r="B10237" s="457" t="s">
        <v>17519</v>
      </c>
      <c r="C10237" s="231" t="s">
        <v>6635</v>
      </c>
      <c r="F10237" s="232">
        <v>0</v>
      </c>
    </row>
    <row r="10238" spans="1:6" ht="15" x14ac:dyDescent="0.2">
      <c r="A10238" s="231">
        <v>103736</v>
      </c>
      <c r="B10238" s="457" t="s">
        <v>17520</v>
      </c>
      <c r="C10238" s="231" t="s">
        <v>6635</v>
      </c>
      <c r="F10238" s="232">
        <v>0</v>
      </c>
    </row>
    <row r="10239" spans="1:6" ht="15" x14ac:dyDescent="0.2">
      <c r="A10239" s="231">
        <v>103739</v>
      </c>
      <c r="B10239" s="457" t="s">
        <v>17521</v>
      </c>
      <c r="C10239" s="231" t="s">
        <v>6635</v>
      </c>
      <c r="F10239" s="232">
        <v>0</v>
      </c>
    </row>
    <row r="10240" spans="1:6" ht="15" x14ac:dyDescent="0.2">
      <c r="A10240" s="231">
        <v>103737</v>
      </c>
      <c r="B10240" s="457" t="s">
        <v>17522</v>
      </c>
      <c r="C10240" s="231" t="s">
        <v>6635</v>
      </c>
      <c r="F10240" s="232">
        <v>0</v>
      </c>
    </row>
    <row r="10241" spans="1:6" ht="15" x14ac:dyDescent="0.2">
      <c r="A10241" s="231">
        <v>103742</v>
      </c>
      <c r="B10241" s="457" t="s">
        <v>17523</v>
      </c>
      <c r="C10241" s="231" t="s">
        <v>6635</v>
      </c>
      <c r="F10241" s="232">
        <v>0</v>
      </c>
    </row>
    <row r="10242" spans="1:6" ht="15" x14ac:dyDescent="0.2">
      <c r="A10242" s="231">
        <v>103797</v>
      </c>
      <c r="B10242" s="457" t="s">
        <v>17524</v>
      </c>
      <c r="C10242" s="231" t="s">
        <v>6650</v>
      </c>
      <c r="F10242" s="232">
        <v>16.489999999999998</v>
      </c>
    </row>
    <row r="10243" spans="1:6" ht="15" x14ac:dyDescent="0.2">
      <c r="A10243" s="231">
        <v>103930</v>
      </c>
      <c r="B10243" s="457" t="s">
        <v>17525</v>
      </c>
      <c r="C10243" s="231" t="s">
        <v>6641</v>
      </c>
      <c r="F10243" s="232">
        <v>807.93</v>
      </c>
    </row>
    <row r="10244" spans="1:6" ht="15" x14ac:dyDescent="0.2">
      <c r="A10244" s="231">
        <v>103931</v>
      </c>
      <c r="B10244" s="457" t="s">
        <v>17526</v>
      </c>
      <c r="C10244" s="231" t="s">
        <v>6641</v>
      </c>
      <c r="F10244" s="232">
        <v>597.16</v>
      </c>
    </row>
    <row r="10245" spans="1:6" ht="15" x14ac:dyDescent="0.2">
      <c r="A10245" s="231">
        <v>103932</v>
      </c>
      <c r="B10245" s="457" t="s">
        <v>17527</v>
      </c>
      <c r="C10245" s="231" t="s">
        <v>6641</v>
      </c>
      <c r="F10245" s="232">
        <v>566.27</v>
      </c>
    </row>
    <row r="10246" spans="1:6" ht="15" x14ac:dyDescent="0.2">
      <c r="A10246" s="231">
        <v>103929</v>
      </c>
      <c r="B10246" s="457" t="s">
        <v>17528</v>
      </c>
      <c r="C10246" s="231" t="s">
        <v>6641</v>
      </c>
      <c r="F10246" s="232">
        <v>1298.58</v>
      </c>
    </row>
    <row r="10247" spans="1:6" ht="15" x14ac:dyDescent="0.2">
      <c r="A10247" s="231">
        <v>103928</v>
      </c>
      <c r="B10247" s="457" t="s">
        <v>17529</v>
      </c>
      <c r="C10247" s="231" t="s">
        <v>6641</v>
      </c>
      <c r="F10247" s="232">
        <v>548.77</v>
      </c>
    </row>
    <row r="10248" spans="1:6" ht="15" x14ac:dyDescent="0.2">
      <c r="A10248" s="231">
        <v>103798</v>
      </c>
      <c r="B10248" s="457" t="s">
        <v>17530</v>
      </c>
      <c r="C10248" s="231" t="s">
        <v>6641</v>
      </c>
      <c r="F10248" s="232">
        <v>645.66999999999996</v>
      </c>
    </row>
    <row r="10249" spans="1:6" ht="15" x14ac:dyDescent="0.2">
      <c r="A10249" s="231">
        <v>103801</v>
      </c>
      <c r="B10249" s="457" t="s">
        <v>17531</v>
      </c>
      <c r="C10249" s="231" t="s">
        <v>6641</v>
      </c>
      <c r="F10249" s="232">
        <v>680.22</v>
      </c>
    </row>
    <row r="10250" spans="1:6" ht="15" x14ac:dyDescent="0.2">
      <c r="A10250" s="231">
        <v>103933</v>
      </c>
      <c r="B10250" s="457" t="s">
        <v>17532</v>
      </c>
      <c r="C10250" s="231" t="s">
        <v>6641</v>
      </c>
      <c r="F10250" s="232">
        <v>1558.43</v>
      </c>
    </row>
    <row r="10251" spans="1:6" ht="15" x14ac:dyDescent="0.2">
      <c r="A10251" s="231">
        <v>103925</v>
      </c>
      <c r="B10251" s="457" t="s">
        <v>17533</v>
      </c>
      <c r="C10251" s="231" t="s">
        <v>6641</v>
      </c>
      <c r="F10251" s="232">
        <v>1741.58</v>
      </c>
    </row>
    <row r="10252" spans="1:6" ht="15" x14ac:dyDescent="0.2">
      <c r="A10252" s="231">
        <v>103926</v>
      </c>
      <c r="B10252" s="457" t="s">
        <v>17534</v>
      </c>
      <c r="C10252" s="231" t="s">
        <v>6641</v>
      </c>
      <c r="F10252" s="232">
        <v>1400.9</v>
      </c>
    </row>
    <row r="10253" spans="1:6" ht="15" x14ac:dyDescent="0.2">
      <c r="A10253" s="231">
        <v>103796</v>
      </c>
      <c r="B10253" s="457" t="s">
        <v>17535</v>
      </c>
      <c r="C10253" s="231" t="s">
        <v>6637</v>
      </c>
      <c r="F10253" s="232">
        <v>61.83</v>
      </c>
    </row>
    <row r="10254" spans="1:6" ht="15" x14ac:dyDescent="0.2">
      <c r="A10254" s="231">
        <v>103795</v>
      </c>
      <c r="B10254" s="457" t="s">
        <v>17536</v>
      </c>
      <c r="C10254" s="231" t="s">
        <v>6637</v>
      </c>
      <c r="F10254" s="232">
        <v>91.29</v>
      </c>
    </row>
    <row r="10255" spans="1:6" ht="15" x14ac:dyDescent="0.2">
      <c r="A10255" s="231">
        <v>103800</v>
      </c>
      <c r="B10255" s="457" t="s">
        <v>17537</v>
      </c>
      <c r="C10255" s="231" t="s">
        <v>6641</v>
      </c>
      <c r="F10255" s="232">
        <v>548.77</v>
      </c>
    </row>
    <row r="10256" spans="1:6" ht="15" x14ac:dyDescent="0.2">
      <c r="A10256" s="231">
        <v>103799</v>
      </c>
      <c r="B10256" s="457" t="s">
        <v>17538</v>
      </c>
      <c r="C10256" s="231" t="s">
        <v>6641</v>
      </c>
      <c r="F10256" s="232">
        <v>444.05</v>
      </c>
    </row>
    <row r="10257" spans="1:6" ht="15" x14ac:dyDescent="0.2">
      <c r="A10257" s="231">
        <v>104950</v>
      </c>
      <c r="B10257" s="457" t="s">
        <v>17539</v>
      </c>
      <c r="C10257" s="231" t="s">
        <v>6641</v>
      </c>
      <c r="F10257" s="232">
        <v>0</v>
      </c>
    </row>
    <row r="10258" spans="1:6" ht="15" x14ac:dyDescent="0.2">
      <c r="A10258" s="231">
        <v>104948</v>
      </c>
      <c r="B10258" s="457" t="s">
        <v>17540</v>
      </c>
      <c r="C10258" s="231" t="s">
        <v>6641</v>
      </c>
      <c r="F10258" s="232">
        <v>6</v>
      </c>
    </row>
    <row r="10259" spans="1:6" ht="15" x14ac:dyDescent="0.2">
      <c r="A10259" s="231">
        <v>104949</v>
      </c>
      <c r="B10259" s="457" t="s">
        <v>17541</v>
      </c>
      <c r="C10259" s="231" t="s">
        <v>6641</v>
      </c>
      <c r="F10259" s="232">
        <v>11.09</v>
      </c>
    </row>
    <row r="10260" spans="1:6" ht="15" x14ac:dyDescent="0.2">
      <c r="A10260" s="231">
        <v>104947</v>
      </c>
      <c r="B10260" s="457" t="s">
        <v>17542</v>
      </c>
      <c r="C10260" s="231" t="s">
        <v>6641</v>
      </c>
      <c r="F10260" s="232">
        <v>14.16</v>
      </c>
    </row>
    <row r="10261" spans="1:6" ht="15" x14ac:dyDescent="0.2">
      <c r="A10261" s="231">
        <v>106545</v>
      </c>
      <c r="B10261" s="457" t="s">
        <v>17543</v>
      </c>
      <c r="C10261" s="231" t="s">
        <v>6640</v>
      </c>
      <c r="F10261" s="232">
        <v>10.8</v>
      </c>
    </row>
    <row r="10262" spans="1:6" ht="15" x14ac:dyDescent="0.2">
      <c r="A10262" s="231">
        <v>106543</v>
      </c>
      <c r="B10262" s="457" t="s">
        <v>17544</v>
      </c>
      <c r="C10262" s="231" t="s">
        <v>6640</v>
      </c>
      <c r="F10262" s="232">
        <v>22.2</v>
      </c>
    </row>
    <row r="10263" spans="1:6" ht="15" x14ac:dyDescent="0.2">
      <c r="A10263" s="231">
        <v>106544</v>
      </c>
      <c r="B10263" s="457" t="s">
        <v>17545</v>
      </c>
      <c r="C10263" s="231" t="s">
        <v>6640</v>
      </c>
      <c r="F10263" s="232">
        <v>38.090000000000003</v>
      </c>
    </row>
    <row r="10264" spans="1:6" ht="15" x14ac:dyDescent="0.2">
      <c r="A10264" s="231">
        <v>106546</v>
      </c>
      <c r="B10264" s="457" t="s">
        <v>17546</v>
      </c>
      <c r="C10264" s="231" t="s">
        <v>6640</v>
      </c>
      <c r="F10264" s="232">
        <v>6.77</v>
      </c>
    </row>
    <row r="10265" spans="1:6" ht="15" x14ac:dyDescent="0.2">
      <c r="A10265" s="231">
        <v>106547</v>
      </c>
      <c r="B10265" s="457" t="s">
        <v>17547</v>
      </c>
      <c r="C10265" s="231" t="s">
        <v>6635</v>
      </c>
      <c r="F10265" s="232">
        <v>8.01</v>
      </c>
    </row>
    <row r="10266" spans="1:6" ht="15" x14ac:dyDescent="0.2">
      <c r="A10266" s="231">
        <v>106542</v>
      </c>
      <c r="B10266" s="457" t="s">
        <v>17548</v>
      </c>
      <c r="C10266" s="231" t="s">
        <v>6637</v>
      </c>
      <c r="F10266" s="232">
        <v>0</v>
      </c>
    </row>
    <row r="10267" spans="1:6" ht="15" x14ac:dyDescent="0.2">
      <c r="A10267" s="231">
        <v>106534</v>
      </c>
      <c r="B10267" s="457" t="s">
        <v>17549</v>
      </c>
      <c r="C10267" s="231" t="s">
        <v>6637</v>
      </c>
      <c r="F10267" s="232">
        <v>0</v>
      </c>
    </row>
    <row r="10268" spans="1:6" ht="15" x14ac:dyDescent="0.2">
      <c r="A10268" s="231">
        <v>106535</v>
      </c>
      <c r="B10268" s="457" t="s">
        <v>17550</v>
      </c>
      <c r="C10268" s="231" t="s">
        <v>6637</v>
      </c>
      <c r="F10268" s="232">
        <v>0</v>
      </c>
    </row>
    <row r="10269" spans="1:6" ht="15" x14ac:dyDescent="0.2">
      <c r="A10269" s="231">
        <v>106537</v>
      </c>
      <c r="B10269" s="457" t="s">
        <v>17551</v>
      </c>
      <c r="C10269" s="231" t="s">
        <v>6637</v>
      </c>
      <c r="F10269" s="232">
        <v>0</v>
      </c>
    </row>
    <row r="10270" spans="1:6" ht="15" x14ac:dyDescent="0.2">
      <c r="A10270" s="231">
        <v>106536</v>
      </c>
      <c r="B10270" s="457" t="s">
        <v>17552</v>
      </c>
      <c r="C10270" s="231" t="s">
        <v>6637</v>
      </c>
      <c r="F10270" s="232">
        <v>0</v>
      </c>
    </row>
    <row r="10271" spans="1:6" ht="15" x14ac:dyDescent="0.2">
      <c r="A10271" s="231">
        <v>106530</v>
      </c>
      <c r="B10271" s="457" t="s">
        <v>17553</v>
      </c>
      <c r="C10271" s="231" t="s">
        <v>6637</v>
      </c>
      <c r="F10271" s="232">
        <v>0</v>
      </c>
    </row>
    <row r="10272" spans="1:6" ht="15" x14ac:dyDescent="0.2">
      <c r="A10272" s="231">
        <v>106531</v>
      </c>
      <c r="B10272" s="457" t="s">
        <v>17554</v>
      </c>
      <c r="C10272" s="231" t="s">
        <v>6637</v>
      </c>
      <c r="F10272" s="232">
        <v>0</v>
      </c>
    </row>
    <row r="10273" spans="1:6" ht="15" x14ac:dyDescent="0.2">
      <c r="A10273" s="231">
        <v>106533</v>
      </c>
      <c r="B10273" s="457" t="s">
        <v>17555</v>
      </c>
      <c r="C10273" s="231" t="s">
        <v>6637</v>
      </c>
      <c r="F10273" s="232">
        <v>0</v>
      </c>
    </row>
    <row r="10274" spans="1:6" ht="15" x14ac:dyDescent="0.2">
      <c r="A10274" s="231">
        <v>106532</v>
      </c>
      <c r="B10274" s="457" t="s">
        <v>17556</v>
      </c>
      <c r="C10274" s="231" t="s">
        <v>6637</v>
      </c>
      <c r="F10274" s="232">
        <v>0</v>
      </c>
    </row>
    <row r="10275" spans="1:6" ht="15" x14ac:dyDescent="0.2">
      <c r="A10275" s="231">
        <v>106538</v>
      </c>
      <c r="B10275" s="457" t="s">
        <v>17557</v>
      </c>
      <c r="C10275" s="231" t="s">
        <v>6637</v>
      </c>
      <c r="F10275" s="232">
        <v>0</v>
      </c>
    </row>
    <row r="10276" spans="1:6" ht="15" x14ac:dyDescent="0.2">
      <c r="A10276" s="231">
        <v>106539</v>
      </c>
      <c r="B10276" s="457" t="s">
        <v>17558</v>
      </c>
      <c r="C10276" s="231" t="s">
        <v>6637</v>
      </c>
      <c r="F10276" s="232">
        <v>0</v>
      </c>
    </row>
    <row r="10277" spans="1:6" ht="15" x14ac:dyDescent="0.2">
      <c r="A10277" s="231">
        <v>106541</v>
      </c>
      <c r="B10277" s="457" t="s">
        <v>17559</v>
      </c>
      <c r="C10277" s="231" t="s">
        <v>6637</v>
      </c>
      <c r="F10277" s="232">
        <v>0</v>
      </c>
    </row>
    <row r="10278" spans="1:6" ht="15" x14ac:dyDescent="0.2">
      <c r="A10278" s="231">
        <v>106540</v>
      </c>
      <c r="B10278" s="457" t="s">
        <v>17560</v>
      </c>
      <c r="C10278" s="231" t="s">
        <v>6637</v>
      </c>
      <c r="F10278" s="232">
        <v>0</v>
      </c>
    </row>
    <row r="10279" spans="1:6" ht="15" x14ac:dyDescent="0.2">
      <c r="A10279" s="231">
        <v>104325</v>
      </c>
      <c r="B10279" s="457" t="s">
        <v>17561</v>
      </c>
      <c r="C10279" s="231" t="s">
        <v>6635</v>
      </c>
      <c r="F10279" s="232">
        <v>0</v>
      </c>
    </row>
    <row r="10280" spans="1:6" ht="15" x14ac:dyDescent="0.2">
      <c r="A10280" s="231">
        <v>104318</v>
      </c>
      <c r="B10280" s="457" t="s">
        <v>17562</v>
      </c>
      <c r="C10280" s="231" t="s">
        <v>6635</v>
      </c>
      <c r="F10280" s="232">
        <v>9.4600000000000009</v>
      </c>
    </row>
    <row r="10281" spans="1:6" ht="15" x14ac:dyDescent="0.2">
      <c r="A10281" s="231">
        <v>89867</v>
      </c>
      <c r="B10281" s="457" t="s">
        <v>17563</v>
      </c>
      <c r="C10281" s="231" t="s">
        <v>6635</v>
      </c>
      <c r="F10281" s="232">
        <v>10.51</v>
      </c>
    </row>
    <row r="10282" spans="1:6" ht="15" x14ac:dyDescent="0.2">
      <c r="A10282" s="231">
        <v>104320</v>
      </c>
      <c r="B10282" s="457" t="s">
        <v>17564</v>
      </c>
      <c r="C10282" s="231" t="s">
        <v>6635</v>
      </c>
      <c r="F10282" s="232">
        <v>14.66</v>
      </c>
    </row>
    <row r="10283" spans="1:6" ht="15" x14ac:dyDescent="0.2">
      <c r="A10283" s="231">
        <v>104317</v>
      </c>
      <c r="B10283" s="457" t="s">
        <v>17565</v>
      </c>
      <c r="C10283" s="231" t="s">
        <v>6635</v>
      </c>
      <c r="F10283" s="232">
        <v>8.7899999999999991</v>
      </c>
    </row>
    <row r="10284" spans="1:6" ht="15" x14ac:dyDescent="0.2">
      <c r="A10284" s="231">
        <v>89866</v>
      </c>
      <c r="B10284" s="457" t="s">
        <v>17566</v>
      </c>
      <c r="C10284" s="231" t="s">
        <v>6635</v>
      </c>
      <c r="F10284" s="232">
        <v>9.56</v>
      </c>
    </row>
    <row r="10285" spans="1:6" ht="15" x14ac:dyDescent="0.2">
      <c r="A10285" s="231">
        <v>104319</v>
      </c>
      <c r="B10285" s="457" t="s">
        <v>17567</v>
      </c>
      <c r="C10285" s="231" t="s">
        <v>6635</v>
      </c>
      <c r="F10285" s="232">
        <v>12.53</v>
      </c>
    </row>
    <row r="10286" spans="1:6" ht="15" x14ac:dyDescent="0.2">
      <c r="A10286" s="231">
        <v>104321</v>
      </c>
      <c r="B10286" s="457" t="s">
        <v>17568</v>
      </c>
      <c r="C10286" s="231" t="s">
        <v>6635</v>
      </c>
      <c r="F10286" s="232">
        <v>6.59</v>
      </c>
    </row>
    <row r="10287" spans="1:6" ht="15" x14ac:dyDescent="0.2">
      <c r="A10287" s="231">
        <v>89868</v>
      </c>
      <c r="B10287" s="457" t="s">
        <v>17569</v>
      </c>
      <c r="C10287" s="231" t="s">
        <v>6635</v>
      </c>
      <c r="F10287" s="232">
        <v>7.12</v>
      </c>
    </row>
    <row r="10288" spans="1:6" ht="15" x14ac:dyDescent="0.2">
      <c r="A10288" s="231">
        <v>104322</v>
      </c>
      <c r="B10288" s="457" t="s">
        <v>17570</v>
      </c>
      <c r="C10288" s="231" t="s">
        <v>6635</v>
      </c>
      <c r="F10288" s="232">
        <v>9.2799999999999994</v>
      </c>
    </row>
    <row r="10289" spans="1:6" ht="15" x14ac:dyDescent="0.2">
      <c r="A10289" s="231">
        <v>104323</v>
      </c>
      <c r="B10289" s="457" t="s">
        <v>17571</v>
      </c>
      <c r="C10289" s="231" t="s">
        <v>6635</v>
      </c>
      <c r="F10289" s="232">
        <v>12.2</v>
      </c>
    </row>
    <row r="10290" spans="1:6" ht="15" x14ac:dyDescent="0.2">
      <c r="A10290" s="231">
        <v>89869</v>
      </c>
      <c r="B10290" s="457" t="s">
        <v>17572</v>
      </c>
      <c r="C10290" s="231" t="s">
        <v>6635</v>
      </c>
      <c r="F10290" s="232">
        <v>13.22</v>
      </c>
    </row>
    <row r="10291" spans="1:6" ht="15" x14ac:dyDescent="0.2">
      <c r="A10291" s="231">
        <v>104324</v>
      </c>
      <c r="B10291" s="457" t="s">
        <v>17573</v>
      </c>
      <c r="C10291" s="231" t="s">
        <v>6635</v>
      </c>
      <c r="F10291" s="232">
        <v>17.62</v>
      </c>
    </row>
    <row r="10292" spans="1:6" ht="15" x14ac:dyDescent="0.2">
      <c r="A10292" s="231">
        <v>104315</v>
      </c>
      <c r="B10292" s="457" t="s">
        <v>17574</v>
      </c>
      <c r="C10292" s="231" t="s">
        <v>6640</v>
      </c>
      <c r="F10292" s="232">
        <v>21.62</v>
      </c>
    </row>
    <row r="10293" spans="1:6" ht="15" x14ac:dyDescent="0.2">
      <c r="A10293" s="231">
        <v>89865</v>
      </c>
      <c r="B10293" s="457" t="s">
        <v>17575</v>
      </c>
      <c r="C10293" s="231" t="s">
        <v>6640</v>
      </c>
      <c r="F10293" s="232">
        <v>23.12</v>
      </c>
    </row>
    <row r="10294" spans="1:6" ht="15" x14ac:dyDescent="0.2">
      <c r="A10294" s="231">
        <v>104316</v>
      </c>
      <c r="B10294" s="457" t="s">
        <v>17576</v>
      </c>
      <c r="C10294" s="231" t="s">
        <v>6640</v>
      </c>
      <c r="F10294" s="232">
        <v>30.6</v>
      </c>
    </row>
    <row r="10295" spans="1:6" ht="15" x14ac:dyDescent="0.2">
      <c r="A10295" s="231">
        <v>102724</v>
      </c>
      <c r="B10295" s="457" t="s">
        <v>17577</v>
      </c>
      <c r="C10295" s="231" t="s">
        <v>6635</v>
      </c>
      <c r="F10295" s="232">
        <v>35.549999999999997</v>
      </c>
    </row>
    <row r="10296" spans="1:6" ht="15" x14ac:dyDescent="0.2">
      <c r="A10296" s="231">
        <v>102726</v>
      </c>
      <c r="B10296" s="457" t="s">
        <v>17578</v>
      </c>
      <c r="C10296" s="231" t="s">
        <v>6635</v>
      </c>
      <c r="F10296" s="232">
        <v>32.409999999999997</v>
      </c>
    </row>
    <row r="10297" spans="1:6" ht="15" x14ac:dyDescent="0.2">
      <c r="A10297" s="231">
        <v>102725</v>
      </c>
      <c r="B10297" s="457" t="s">
        <v>17579</v>
      </c>
      <c r="C10297" s="231" t="s">
        <v>6635</v>
      </c>
      <c r="F10297" s="232">
        <v>34.78</v>
      </c>
    </row>
    <row r="10298" spans="1:6" ht="15" x14ac:dyDescent="0.2">
      <c r="A10298" s="231">
        <v>102722</v>
      </c>
      <c r="B10298" s="457" t="s">
        <v>17580</v>
      </c>
      <c r="C10298" s="231" t="s">
        <v>6640</v>
      </c>
      <c r="F10298" s="232">
        <v>57.41</v>
      </c>
    </row>
    <row r="10299" spans="1:6" ht="15" x14ac:dyDescent="0.2">
      <c r="A10299" s="231">
        <v>102721</v>
      </c>
      <c r="B10299" s="457" t="s">
        <v>17581</v>
      </c>
      <c r="C10299" s="231" t="s">
        <v>6640</v>
      </c>
      <c r="F10299" s="232">
        <v>0</v>
      </c>
    </row>
    <row r="10300" spans="1:6" ht="15" x14ac:dyDescent="0.2">
      <c r="A10300" s="231">
        <v>102723</v>
      </c>
      <c r="B10300" s="457" t="s">
        <v>17582</v>
      </c>
      <c r="C10300" s="231" t="s">
        <v>6640</v>
      </c>
      <c r="F10300" s="232">
        <v>124.38</v>
      </c>
    </row>
    <row r="10301" spans="1:6" ht="15" x14ac:dyDescent="0.2">
      <c r="A10301" s="231">
        <v>102690</v>
      </c>
      <c r="B10301" s="457" t="s">
        <v>17583</v>
      </c>
      <c r="C10301" s="231" t="s">
        <v>6640</v>
      </c>
      <c r="F10301" s="232">
        <v>67.400000000000006</v>
      </c>
    </row>
    <row r="10302" spans="1:6" ht="15" x14ac:dyDescent="0.2">
      <c r="A10302" s="231">
        <v>102688</v>
      </c>
      <c r="B10302" s="457" t="s">
        <v>17584</v>
      </c>
      <c r="C10302" s="231" t="s">
        <v>6640</v>
      </c>
      <c r="F10302" s="232">
        <v>43.64</v>
      </c>
    </row>
    <row r="10303" spans="1:6" ht="15" x14ac:dyDescent="0.2">
      <c r="A10303" s="231">
        <v>102689</v>
      </c>
      <c r="B10303" s="457" t="s">
        <v>17585</v>
      </c>
      <c r="C10303" s="231" t="s">
        <v>6640</v>
      </c>
      <c r="F10303" s="232">
        <v>112.1</v>
      </c>
    </row>
    <row r="10304" spans="1:6" ht="15" x14ac:dyDescent="0.2">
      <c r="A10304" s="231">
        <v>102693</v>
      </c>
      <c r="B10304" s="457" t="s">
        <v>17586</v>
      </c>
      <c r="C10304" s="231" t="s">
        <v>6640</v>
      </c>
      <c r="F10304" s="232">
        <v>135.87</v>
      </c>
    </row>
    <row r="10305" spans="1:6" ht="15" x14ac:dyDescent="0.2">
      <c r="A10305" s="231">
        <v>102694</v>
      </c>
      <c r="B10305" s="457" t="s">
        <v>17587</v>
      </c>
      <c r="C10305" s="231" t="s">
        <v>6640</v>
      </c>
      <c r="F10305" s="232">
        <v>79.709999999999994</v>
      </c>
    </row>
    <row r="10306" spans="1:6" ht="15" x14ac:dyDescent="0.2">
      <c r="A10306" s="231">
        <v>102697</v>
      </c>
      <c r="B10306" s="457" t="s">
        <v>17588</v>
      </c>
      <c r="C10306" s="231" t="s">
        <v>6640</v>
      </c>
      <c r="F10306" s="232">
        <v>111.25</v>
      </c>
    </row>
    <row r="10307" spans="1:6" ht="15" x14ac:dyDescent="0.2">
      <c r="A10307" s="231">
        <v>102696</v>
      </c>
      <c r="B10307" s="457" t="s">
        <v>17589</v>
      </c>
      <c r="C10307" s="231" t="s">
        <v>6640</v>
      </c>
      <c r="F10307" s="232">
        <v>148.1</v>
      </c>
    </row>
    <row r="10308" spans="1:6" ht="15" x14ac:dyDescent="0.2">
      <c r="A10308" s="231">
        <v>102703</v>
      </c>
      <c r="B10308" s="457" t="s">
        <v>17590</v>
      </c>
      <c r="C10308" s="231" t="s">
        <v>6640</v>
      </c>
      <c r="F10308" s="232">
        <v>179.65</v>
      </c>
    </row>
    <row r="10309" spans="1:6" ht="15" x14ac:dyDescent="0.2">
      <c r="A10309" s="231">
        <v>102678</v>
      </c>
      <c r="B10309" s="457" t="s">
        <v>17591</v>
      </c>
      <c r="C10309" s="231" t="s">
        <v>6640</v>
      </c>
      <c r="F10309" s="232">
        <v>135.66</v>
      </c>
    </row>
    <row r="10310" spans="1:6" ht="15" x14ac:dyDescent="0.2">
      <c r="A10310" s="231">
        <v>102679</v>
      </c>
      <c r="B10310" s="457" t="s">
        <v>17592</v>
      </c>
      <c r="C10310" s="231" t="s">
        <v>6640</v>
      </c>
      <c r="F10310" s="232">
        <v>146.32</v>
      </c>
    </row>
    <row r="10311" spans="1:6" ht="15" x14ac:dyDescent="0.2">
      <c r="A10311" s="231">
        <v>102673</v>
      </c>
      <c r="B10311" s="457" t="s">
        <v>17593</v>
      </c>
      <c r="C10311" s="231" t="s">
        <v>6640</v>
      </c>
      <c r="F10311" s="232">
        <v>175.5</v>
      </c>
    </row>
    <row r="10312" spans="1:6" ht="15" x14ac:dyDescent="0.2">
      <c r="A10312" s="231">
        <v>102677</v>
      </c>
      <c r="B10312" s="457" t="s">
        <v>17594</v>
      </c>
      <c r="C10312" s="231" t="s">
        <v>6640</v>
      </c>
      <c r="F10312" s="232">
        <v>159.06</v>
      </c>
    </row>
    <row r="10313" spans="1:6" ht="15" x14ac:dyDescent="0.2">
      <c r="A10313" s="231">
        <v>102683</v>
      </c>
      <c r="B10313" s="457" t="s">
        <v>17595</v>
      </c>
      <c r="C10313" s="231" t="s">
        <v>6640</v>
      </c>
      <c r="F10313" s="232">
        <v>198.6</v>
      </c>
    </row>
    <row r="10314" spans="1:6" ht="15" x14ac:dyDescent="0.2">
      <c r="A10314" s="231">
        <v>102687</v>
      </c>
      <c r="B10314" s="457" t="s">
        <v>17596</v>
      </c>
      <c r="C10314" s="231" t="s">
        <v>6640</v>
      </c>
      <c r="F10314" s="232">
        <v>204.22</v>
      </c>
    </row>
    <row r="10315" spans="1:6" ht="15" x14ac:dyDescent="0.2">
      <c r="A10315" s="231">
        <v>102670</v>
      </c>
      <c r="B10315" s="457" t="s">
        <v>17597</v>
      </c>
      <c r="C10315" s="231" t="s">
        <v>6640</v>
      </c>
      <c r="F10315" s="232">
        <v>104.38</v>
      </c>
    </row>
    <row r="10316" spans="1:6" ht="15" x14ac:dyDescent="0.2">
      <c r="A10316" s="231">
        <v>102674</v>
      </c>
      <c r="B10316" s="457" t="s">
        <v>17598</v>
      </c>
      <c r="C10316" s="231" t="s">
        <v>6640</v>
      </c>
      <c r="F10316" s="232">
        <v>113.53</v>
      </c>
    </row>
    <row r="10317" spans="1:6" ht="15" x14ac:dyDescent="0.2">
      <c r="A10317" s="231">
        <v>102680</v>
      </c>
      <c r="B10317" s="457" t="s">
        <v>17599</v>
      </c>
      <c r="C10317" s="231" t="s">
        <v>6640</v>
      </c>
      <c r="F10317" s="232">
        <v>147.88</v>
      </c>
    </row>
    <row r="10318" spans="1:6" ht="15" x14ac:dyDescent="0.2">
      <c r="A10318" s="231">
        <v>102684</v>
      </c>
      <c r="B10318" s="457" t="s">
        <v>17600</v>
      </c>
      <c r="C10318" s="231" t="s">
        <v>6640</v>
      </c>
      <c r="F10318" s="232">
        <v>158.54</v>
      </c>
    </row>
    <row r="10319" spans="1:6" ht="15" x14ac:dyDescent="0.2">
      <c r="A10319" s="231">
        <v>102672</v>
      </c>
      <c r="B10319" s="457" t="s">
        <v>17601</v>
      </c>
      <c r="C10319" s="231" t="s">
        <v>6640</v>
      </c>
      <c r="F10319" s="232">
        <v>192.9</v>
      </c>
    </row>
    <row r="10320" spans="1:6" ht="15" x14ac:dyDescent="0.2">
      <c r="A10320" s="231">
        <v>102676</v>
      </c>
      <c r="B10320" s="457" t="s">
        <v>17602</v>
      </c>
      <c r="C10320" s="231" t="s">
        <v>6640</v>
      </c>
      <c r="F10320" s="232">
        <v>189.61</v>
      </c>
    </row>
    <row r="10321" spans="1:6" ht="15" x14ac:dyDescent="0.2">
      <c r="A10321" s="231">
        <v>102681</v>
      </c>
      <c r="B10321" s="457" t="s">
        <v>17603</v>
      </c>
      <c r="C10321" s="231" t="s">
        <v>6640</v>
      </c>
      <c r="F10321" s="232">
        <v>223.97</v>
      </c>
    </row>
    <row r="10322" spans="1:6" ht="15" x14ac:dyDescent="0.2">
      <c r="A10322" s="231">
        <v>102685</v>
      </c>
      <c r="B10322" s="457" t="s">
        <v>17604</v>
      </c>
      <c r="C10322" s="231" t="s">
        <v>6640</v>
      </c>
      <c r="F10322" s="232">
        <v>234.62</v>
      </c>
    </row>
    <row r="10323" spans="1:6" ht="15" x14ac:dyDescent="0.2">
      <c r="A10323" s="231">
        <v>102664</v>
      </c>
      <c r="B10323" s="457" t="s">
        <v>17605</v>
      </c>
      <c r="C10323" s="231" t="s">
        <v>6640</v>
      </c>
      <c r="F10323" s="232">
        <v>48.92</v>
      </c>
    </row>
    <row r="10324" spans="1:6" ht="15" x14ac:dyDescent="0.2">
      <c r="A10324" s="231">
        <v>102665</v>
      </c>
      <c r="B10324" s="457" t="s">
        <v>17606</v>
      </c>
      <c r="C10324" s="231" t="s">
        <v>6640</v>
      </c>
      <c r="F10324" s="232">
        <v>24.2</v>
      </c>
    </row>
    <row r="10325" spans="1:6" ht="15" x14ac:dyDescent="0.2">
      <c r="A10325" s="231">
        <v>102663</v>
      </c>
      <c r="B10325" s="457" t="s">
        <v>17607</v>
      </c>
      <c r="C10325" s="231" t="s">
        <v>6640</v>
      </c>
      <c r="F10325" s="232">
        <v>73.88</v>
      </c>
    </row>
    <row r="10326" spans="1:6" ht="15" x14ac:dyDescent="0.2">
      <c r="A10326" s="231">
        <v>102669</v>
      </c>
      <c r="B10326" s="457" t="s">
        <v>17608</v>
      </c>
      <c r="C10326" s="231" t="s">
        <v>6640</v>
      </c>
      <c r="F10326" s="232">
        <v>97.82</v>
      </c>
    </row>
    <row r="10327" spans="1:6" ht="15" x14ac:dyDescent="0.2">
      <c r="A10327" s="231">
        <v>102661</v>
      </c>
      <c r="B10327" s="457" t="s">
        <v>17609</v>
      </c>
      <c r="C10327" s="231" t="s">
        <v>6640</v>
      </c>
      <c r="F10327" s="232">
        <v>35.840000000000003</v>
      </c>
    </row>
    <row r="10328" spans="1:6" ht="15" x14ac:dyDescent="0.2">
      <c r="A10328" s="231">
        <v>102666</v>
      </c>
      <c r="B10328" s="457" t="s">
        <v>17610</v>
      </c>
      <c r="C10328" s="231" t="s">
        <v>6640</v>
      </c>
      <c r="F10328" s="232">
        <v>59.61</v>
      </c>
    </row>
    <row r="10329" spans="1:6" ht="15" x14ac:dyDescent="0.2">
      <c r="A10329" s="231">
        <v>102662</v>
      </c>
      <c r="B10329" s="457" t="s">
        <v>17611</v>
      </c>
      <c r="C10329" s="231" t="s">
        <v>6640</v>
      </c>
      <c r="F10329" s="232">
        <v>107.61</v>
      </c>
    </row>
    <row r="10330" spans="1:6" ht="15" x14ac:dyDescent="0.2">
      <c r="A10330" s="231">
        <v>102668</v>
      </c>
      <c r="B10330" s="457" t="s">
        <v>17612</v>
      </c>
      <c r="C10330" s="231" t="s">
        <v>6640</v>
      </c>
      <c r="F10330" s="232">
        <v>131.38</v>
      </c>
    </row>
    <row r="10331" spans="1:6" ht="15" x14ac:dyDescent="0.2">
      <c r="A10331" s="231">
        <v>102718</v>
      </c>
      <c r="B10331" s="457" t="s">
        <v>17613</v>
      </c>
      <c r="C10331" s="231" t="s">
        <v>6641</v>
      </c>
      <c r="F10331" s="232">
        <v>147.84</v>
      </c>
    </row>
    <row r="10332" spans="1:6" ht="15" x14ac:dyDescent="0.2">
      <c r="A10332" s="231">
        <v>102716</v>
      </c>
      <c r="B10332" s="457" t="s">
        <v>17614</v>
      </c>
      <c r="C10332" s="231" t="s">
        <v>6641</v>
      </c>
      <c r="F10332" s="232">
        <v>132.86000000000001</v>
      </c>
    </row>
    <row r="10333" spans="1:6" ht="15" x14ac:dyDescent="0.2">
      <c r="A10333" s="231">
        <v>102719</v>
      </c>
      <c r="B10333" s="457" t="s">
        <v>17615</v>
      </c>
      <c r="C10333" s="231" t="s">
        <v>6641</v>
      </c>
      <c r="F10333" s="232">
        <v>141.63</v>
      </c>
    </row>
    <row r="10334" spans="1:6" ht="15" x14ac:dyDescent="0.2">
      <c r="A10334" s="231">
        <v>102717</v>
      </c>
      <c r="B10334" s="457" t="s">
        <v>17616</v>
      </c>
      <c r="C10334" s="231" t="s">
        <v>6641</v>
      </c>
      <c r="F10334" s="232">
        <v>126.65</v>
      </c>
    </row>
    <row r="10335" spans="1:6" ht="15" x14ac:dyDescent="0.2">
      <c r="A10335" s="231">
        <v>102720</v>
      </c>
      <c r="B10335" s="457" t="s">
        <v>17617</v>
      </c>
      <c r="C10335" s="231" t="s">
        <v>6637</v>
      </c>
      <c r="F10335" s="232">
        <v>0</v>
      </c>
    </row>
    <row r="10336" spans="1:6" ht="15" x14ac:dyDescent="0.2">
      <c r="A10336" s="231">
        <v>102713</v>
      </c>
      <c r="B10336" s="457" t="s">
        <v>17618</v>
      </c>
      <c r="C10336" s="231" t="s">
        <v>6637</v>
      </c>
      <c r="F10336" s="232">
        <v>13.28</v>
      </c>
    </row>
    <row r="10337" spans="1:6" ht="15" x14ac:dyDescent="0.2">
      <c r="A10337" s="231">
        <v>102715</v>
      </c>
      <c r="B10337" s="457" t="s">
        <v>17619</v>
      </c>
      <c r="C10337" s="231" t="s">
        <v>6637</v>
      </c>
      <c r="F10337" s="232">
        <v>26.17</v>
      </c>
    </row>
    <row r="10338" spans="1:6" ht="15" x14ac:dyDescent="0.2">
      <c r="A10338" s="231">
        <v>103653</v>
      </c>
      <c r="B10338" s="457" t="s">
        <v>17620</v>
      </c>
      <c r="C10338" s="231" t="s">
        <v>6637</v>
      </c>
      <c r="F10338" s="232">
        <v>31.23</v>
      </c>
    </row>
    <row r="10339" spans="1:6" ht="15" x14ac:dyDescent="0.2">
      <c r="A10339" s="231">
        <v>102712</v>
      </c>
      <c r="B10339" s="457" t="s">
        <v>17621</v>
      </c>
      <c r="C10339" s="231" t="s">
        <v>6637</v>
      </c>
      <c r="F10339" s="232">
        <v>9.6999999999999993</v>
      </c>
    </row>
    <row r="10340" spans="1:6" ht="15" x14ac:dyDescent="0.2">
      <c r="A10340" s="231">
        <v>102711</v>
      </c>
      <c r="B10340" s="457" t="s">
        <v>17622</v>
      </c>
      <c r="C10340" s="231" t="s">
        <v>6635</v>
      </c>
      <c r="F10340" s="232">
        <v>99.78</v>
      </c>
    </row>
    <row r="10341" spans="1:6" ht="15" x14ac:dyDescent="0.2">
      <c r="A10341" s="231">
        <v>102710</v>
      </c>
      <c r="B10341" s="457" t="s">
        <v>17623</v>
      </c>
      <c r="C10341" s="231" t="s">
        <v>6635</v>
      </c>
      <c r="F10341" s="232">
        <v>77.13</v>
      </c>
    </row>
    <row r="10342" spans="1:6" ht="15" x14ac:dyDescent="0.2">
      <c r="A10342" s="231">
        <v>102709</v>
      </c>
      <c r="B10342" s="457" t="s">
        <v>17624</v>
      </c>
      <c r="C10342" s="231" t="s">
        <v>6635</v>
      </c>
      <c r="F10342" s="232">
        <v>0</v>
      </c>
    </row>
    <row r="10343" spans="1:6" ht="15" x14ac:dyDescent="0.2">
      <c r="A10343" s="231">
        <v>102708</v>
      </c>
      <c r="B10343" s="457" t="s">
        <v>17625</v>
      </c>
      <c r="C10343" s="231" t="s">
        <v>6635</v>
      </c>
      <c r="F10343" s="232">
        <v>31.65</v>
      </c>
    </row>
    <row r="10344" spans="1:6" ht="15" x14ac:dyDescent="0.2">
      <c r="A10344" s="231">
        <v>102707</v>
      </c>
      <c r="B10344" s="457" t="s">
        <v>17626</v>
      </c>
      <c r="C10344" s="231" t="s">
        <v>6640</v>
      </c>
      <c r="F10344" s="232">
        <v>53.33</v>
      </c>
    </row>
    <row r="10345" spans="1:6" ht="15" x14ac:dyDescent="0.2">
      <c r="A10345" s="231">
        <v>102704</v>
      </c>
      <c r="B10345" s="457" t="s">
        <v>17627</v>
      </c>
      <c r="C10345" s="231" t="s">
        <v>6640</v>
      </c>
      <c r="F10345" s="232">
        <v>11.32</v>
      </c>
    </row>
    <row r="10346" spans="1:6" ht="15" x14ac:dyDescent="0.2">
      <c r="A10346" s="231">
        <v>102705</v>
      </c>
      <c r="B10346" s="457" t="s">
        <v>17628</v>
      </c>
      <c r="C10346" s="231" t="s">
        <v>6640</v>
      </c>
      <c r="F10346" s="232">
        <v>78.290000000000006</v>
      </c>
    </row>
    <row r="10347" spans="1:6" ht="15" x14ac:dyDescent="0.2">
      <c r="A10347" s="231">
        <v>98333</v>
      </c>
      <c r="B10347" s="457" t="s">
        <v>17629</v>
      </c>
      <c r="C10347" s="231" t="s">
        <v>6637</v>
      </c>
      <c r="F10347" s="232">
        <v>0</v>
      </c>
    </row>
    <row r="10348" spans="1:6" ht="15" x14ac:dyDescent="0.2">
      <c r="A10348" s="231">
        <v>98332</v>
      </c>
      <c r="B10348" s="457" t="s">
        <v>17630</v>
      </c>
      <c r="C10348" s="231" t="s">
        <v>6637</v>
      </c>
      <c r="F10348" s="232">
        <v>0</v>
      </c>
    </row>
    <row r="10349" spans="1:6" ht="15" x14ac:dyDescent="0.2">
      <c r="A10349" s="231">
        <v>98331</v>
      </c>
      <c r="B10349" s="457" t="s">
        <v>17631</v>
      </c>
      <c r="C10349" s="231" t="s">
        <v>6637</v>
      </c>
      <c r="F10349" s="232">
        <v>0</v>
      </c>
    </row>
    <row r="10350" spans="1:6" ht="15" x14ac:dyDescent="0.2">
      <c r="A10350" s="231">
        <v>98327</v>
      </c>
      <c r="B10350" s="457" t="s">
        <v>17632</v>
      </c>
      <c r="C10350" s="231" t="s">
        <v>6637</v>
      </c>
      <c r="F10350" s="232">
        <v>0</v>
      </c>
    </row>
    <row r="10351" spans="1:6" ht="15" x14ac:dyDescent="0.2">
      <c r="A10351" s="231">
        <v>98326</v>
      </c>
      <c r="B10351" s="457" t="s">
        <v>17633</v>
      </c>
      <c r="C10351" s="231" t="s">
        <v>6637</v>
      </c>
      <c r="F10351" s="232">
        <v>0</v>
      </c>
    </row>
    <row r="10352" spans="1:6" ht="15" x14ac:dyDescent="0.2">
      <c r="A10352" s="231">
        <v>98325</v>
      </c>
      <c r="B10352" s="457" t="s">
        <v>17634</v>
      </c>
      <c r="C10352" s="231" t="s">
        <v>6637</v>
      </c>
      <c r="F10352" s="232">
        <v>0</v>
      </c>
    </row>
    <row r="10353" spans="1:6" ht="15" x14ac:dyDescent="0.2">
      <c r="A10353" s="231">
        <v>98370</v>
      </c>
      <c r="B10353" s="457" t="s">
        <v>17635</v>
      </c>
      <c r="C10353" s="231" t="s">
        <v>6637</v>
      </c>
      <c r="F10353" s="232">
        <v>0</v>
      </c>
    </row>
    <row r="10354" spans="1:6" ht="15" x14ac:dyDescent="0.2">
      <c r="A10354" s="231">
        <v>98389</v>
      </c>
      <c r="B10354" s="457" t="s">
        <v>17636</v>
      </c>
      <c r="C10354" s="231" t="s">
        <v>6635</v>
      </c>
      <c r="F10354" s="232">
        <v>0</v>
      </c>
    </row>
    <row r="10355" spans="1:6" ht="15" x14ac:dyDescent="0.2">
      <c r="A10355" s="231">
        <v>98390</v>
      </c>
      <c r="B10355" s="457" t="s">
        <v>17637</v>
      </c>
      <c r="C10355" s="231" t="s">
        <v>6635</v>
      </c>
      <c r="F10355" s="232">
        <v>0</v>
      </c>
    </row>
    <row r="10356" spans="1:6" ht="15" x14ac:dyDescent="0.2">
      <c r="A10356" s="231">
        <v>98391</v>
      </c>
      <c r="B10356" s="457" t="s">
        <v>17638</v>
      </c>
      <c r="C10356" s="231" t="s">
        <v>6635</v>
      </c>
      <c r="F10356" s="232">
        <v>0</v>
      </c>
    </row>
    <row r="10357" spans="1:6" ht="15" x14ac:dyDescent="0.2">
      <c r="A10357" s="231">
        <v>98392</v>
      </c>
      <c r="B10357" s="457" t="s">
        <v>17639</v>
      </c>
      <c r="C10357" s="231" t="s">
        <v>6635</v>
      </c>
      <c r="F10357" s="232">
        <v>0</v>
      </c>
    </row>
    <row r="10358" spans="1:6" ht="15" x14ac:dyDescent="0.2">
      <c r="A10358" s="231">
        <v>98393</v>
      </c>
      <c r="B10358" s="457" t="s">
        <v>17640</v>
      </c>
      <c r="C10358" s="231" t="s">
        <v>6635</v>
      </c>
      <c r="F10358" s="232">
        <v>0</v>
      </c>
    </row>
    <row r="10359" spans="1:6" ht="15" x14ac:dyDescent="0.2">
      <c r="A10359" s="231">
        <v>98394</v>
      </c>
      <c r="B10359" s="457" t="s">
        <v>17641</v>
      </c>
      <c r="C10359" s="231" t="s">
        <v>6635</v>
      </c>
      <c r="F10359" s="232">
        <v>0</v>
      </c>
    </row>
    <row r="10360" spans="1:6" ht="15" x14ac:dyDescent="0.2">
      <c r="A10360" s="231">
        <v>98395</v>
      </c>
      <c r="B10360" s="457" t="s">
        <v>17642</v>
      </c>
      <c r="C10360" s="231" t="s">
        <v>6635</v>
      </c>
      <c r="F10360" s="232">
        <v>0</v>
      </c>
    </row>
    <row r="10361" spans="1:6" ht="15" x14ac:dyDescent="0.2">
      <c r="A10361" s="231">
        <v>98396</v>
      </c>
      <c r="B10361" s="457" t="s">
        <v>17643</v>
      </c>
      <c r="C10361" s="231" t="s">
        <v>6635</v>
      </c>
      <c r="F10361" s="232">
        <v>0</v>
      </c>
    </row>
    <row r="10362" spans="1:6" ht="15" x14ac:dyDescent="0.2">
      <c r="A10362" s="231">
        <v>98369</v>
      </c>
      <c r="B10362" s="457" t="s">
        <v>17644</v>
      </c>
      <c r="C10362" s="231" t="s">
        <v>6637</v>
      </c>
      <c r="F10362" s="232">
        <v>0</v>
      </c>
    </row>
    <row r="10363" spans="1:6" ht="15" x14ac:dyDescent="0.2">
      <c r="A10363" s="231">
        <v>98360</v>
      </c>
      <c r="B10363" s="457" t="s">
        <v>17645</v>
      </c>
      <c r="C10363" s="231" t="s">
        <v>6637</v>
      </c>
      <c r="F10363" s="232">
        <v>0</v>
      </c>
    </row>
    <row r="10364" spans="1:6" ht="15" x14ac:dyDescent="0.2">
      <c r="A10364" s="231">
        <v>98368</v>
      </c>
      <c r="B10364" s="457" t="s">
        <v>17646</v>
      </c>
      <c r="C10364" s="231" t="s">
        <v>6637</v>
      </c>
      <c r="F10364" s="232">
        <v>0</v>
      </c>
    </row>
    <row r="10365" spans="1:6" ht="15" x14ac:dyDescent="0.2">
      <c r="A10365" s="231">
        <v>98359</v>
      </c>
      <c r="B10365" s="457" t="s">
        <v>17647</v>
      </c>
      <c r="C10365" s="231" t="s">
        <v>6637</v>
      </c>
      <c r="F10365" s="232">
        <v>0</v>
      </c>
    </row>
    <row r="10366" spans="1:6" ht="15" x14ac:dyDescent="0.2">
      <c r="A10366" s="231">
        <v>98367</v>
      </c>
      <c r="B10366" s="457" t="s">
        <v>17648</v>
      </c>
      <c r="C10366" s="231" t="s">
        <v>6637</v>
      </c>
      <c r="F10366" s="232">
        <v>0</v>
      </c>
    </row>
    <row r="10367" spans="1:6" ht="15" x14ac:dyDescent="0.2">
      <c r="A10367" s="231">
        <v>98358</v>
      </c>
      <c r="B10367" s="457" t="s">
        <v>17649</v>
      </c>
      <c r="C10367" s="231" t="s">
        <v>6637</v>
      </c>
      <c r="F10367" s="232">
        <v>0</v>
      </c>
    </row>
    <row r="10368" spans="1:6" ht="15" x14ac:dyDescent="0.2">
      <c r="A10368" s="231">
        <v>98352</v>
      </c>
      <c r="B10368" s="457" t="s">
        <v>17650</v>
      </c>
      <c r="C10368" s="231" t="s">
        <v>6637</v>
      </c>
      <c r="F10368" s="232">
        <v>0</v>
      </c>
    </row>
    <row r="10369" spans="1:6" ht="15" x14ac:dyDescent="0.2">
      <c r="A10369" s="231">
        <v>98343</v>
      </c>
      <c r="B10369" s="457" t="s">
        <v>17651</v>
      </c>
      <c r="C10369" s="231" t="s">
        <v>6637</v>
      </c>
      <c r="F10369" s="232">
        <v>0</v>
      </c>
    </row>
    <row r="10370" spans="1:6" ht="15" x14ac:dyDescent="0.2">
      <c r="A10370" s="231">
        <v>98351</v>
      </c>
      <c r="B10370" s="457" t="s">
        <v>17652</v>
      </c>
      <c r="C10370" s="231" t="s">
        <v>6637</v>
      </c>
      <c r="F10370" s="232">
        <v>0</v>
      </c>
    </row>
    <row r="10371" spans="1:6" ht="15" x14ac:dyDescent="0.2">
      <c r="A10371" s="231">
        <v>98342</v>
      </c>
      <c r="B10371" s="457" t="s">
        <v>17653</v>
      </c>
      <c r="C10371" s="231" t="s">
        <v>6637</v>
      </c>
      <c r="F10371" s="232">
        <v>0</v>
      </c>
    </row>
    <row r="10372" spans="1:6" ht="15" x14ac:dyDescent="0.2">
      <c r="A10372" s="231">
        <v>98350</v>
      </c>
      <c r="B10372" s="457" t="s">
        <v>17654</v>
      </c>
      <c r="C10372" s="231" t="s">
        <v>6637</v>
      </c>
      <c r="F10372" s="232">
        <v>0</v>
      </c>
    </row>
    <row r="10373" spans="1:6" ht="15" x14ac:dyDescent="0.2">
      <c r="A10373" s="231">
        <v>98341</v>
      </c>
      <c r="B10373" s="457" t="s">
        <v>17655</v>
      </c>
      <c r="C10373" s="231" t="s">
        <v>6637</v>
      </c>
      <c r="F10373" s="232">
        <v>0</v>
      </c>
    </row>
    <row r="10374" spans="1:6" ht="15" x14ac:dyDescent="0.2">
      <c r="A10374" s="231">
        <v>98381</v>
      </c>
      <c r="B10374" s="457" t="s">
        <v>17656</v>
      </c>
      <c r="C10374" s="231" t="s">
        <v>6640</v>
      </c>
      <c r="F10374" s="232">
        <v>0</v>
      </c>
    </row>
    <row r="10375" spans="1:6" ht="15" x14ac:dyDescent="0.2">
      <c r="A10375" s="231">
        <v>98382</v>
      </c>
      <c r="B10375" s="457" t="s">
        <v>17657</v>
      </c>
      <c r="C10375" s="231" t="s">
        <v>6640</v>
      </c>
      <c r="F10375" s="232">
        <v>0</v>
      </c>
    </row>
    <row r="10376" spans="1:6" ht="15" x14ac:dyDescent="0.2">
      <c r="A10376" s="231">
        <v>98383</v>
      </c>
      <c r="B10376" s="457" t="s">
        <v>17658</v>
      </c>
      <c r="C10376" s="231" t="s">
        <v>6640</v>
      </c>
      <c r="F10376" s="232">
        <v>0</v>
      </c>
    </row>
    <row r="10377" spans="1:6" ht="15" x14ac:dyDescent="0.2">
      <c r="A10377" s="231">
        <v>98384</v>
      </c>
      <c r="B10377" s="457" t="s">
        <v>17659</v>
      </c>
      <c r="C10377" s="231" t="s">
        <v>6640</v>
      </c>
      <c r="F10377" s="232">
        <v>0</v>
      </c>
    </row>
    <row r="10378" spans="1:6" ht="15" x14ac:dyDescent="0.2">
      <c r="A10378" s="231">
        <v>98385</v>
      </c>
      <c r="B10378" s="457" t="s">
        <v>17660</v>
      </c>
      <c r="C10378" s="231" t="s">
        <v>6640</v>
      </c>
      <c r="F10378" s="232">
        <v>0</v>
      </c>
    </row>
    <row r="10379" spans="1:6" ht="15" x14ac:dyDescent="0.2">
      <c r="A10379" s="231">
        <v>98386</v>
      </c>
      <c r="B10379" s="457" t="s">
        <v>17661</v>
      </c>
      <c r="C10379" s="231" t="s">
        <v>6640</v>
      </c>
      <c r="F10379" s="232">
        <v>0</v>
      </c>
    </row>
    <row r="10380" spans="1:6" ht="15" x14ac:dyDescent="0.2">
      <c r="A10380" s="231">
        <v>98387</v>
      </c>
      <c r="B10380" s="457" t="s">
        <v>17662</v>
      </c>
      <c r="C10380" s="231" t="s">
        <v>6640</v>
      </c>
      <c r="F10380" s="232">
        <v>0</v>
      </c>
    </row>
    <row r="10381" spans="1:6" ht="15" x14ac:dyDescent="0.2">
      <c r="A10381" s="231">
        <v>98388</v>
      </c>
      <c r="B10381" s="457" t="s">
        <v>17663</v>
      </c>
      <c r="C10381" s="231" t="s">
        <v>6640</v>
      </c>
      <c r="F10381" s="232">
        <v>0</v>
      </c>
    </row>
    <row r="10382" spans="1:6" ht="15" x14ac:dyDescent="0.2">
      <c r="A10382" s="231">
        <v>98346</v>
      </c>
      <c r="B10382" s="457" t="s">
        <v>17664</v>
      </c>
      <c r="C10382" s="231" t="s">
        <v>6637</v>
      </c>
      <c r="F10382" s="232">
        <v>0</v>
      </c>
    </row>
    <row r="10383" spans="1:6" ht="15" x14ac:dyDescent="0.2">
      <c r="A10383" s="231">
        <v>98363</v>
      </c>
      <c r="B10383" s="457" t="s">
        <v>17665</v>
      </c>
      <c r="C10383" s="231" t="s">
        <v>6637</v>
      </c>
      <c r="F10383" s="232">
        <v>0</v>
      </c>
    </row>
    <row r="10384" spans="1:6" ht="15" x14ac:dyDescent="0.2">
      <c r="A10384" s="231">
        <v>98354</v>
      </c>
      <c r="B10384" s="457" t="s">
        <v>17666</v>
      </c>
      <c r="C10384" s="231" t="s">
        <v>6637</v>
      </c>
      <c r="F10384" s="232">
        <v>0</v>
      </c>
    </row>
    <row r="10385" spans="1:6" ht="15" x14ac:dyDescent="0.2">
      <c r="A10385" s="231">
        <v>98337</v>
      </c>
      <c r="B10385" s="457" t="s">
        <v>17667</v>
      </c>
      <c r="C10385" s="231" t="s">
        <v>6637</v>
      </c>
      <c r="F10385" s="232">
        <v>0</v>
      </c>
    </row>
    <row r="10386" spans="1:6" ht="15" x14ac:dyDescent="0.2">
      <c r="A10386" s="231">
        <v>98345</v>
      </c>
      <c r="B10386" s="457" t="s">
        <v>17668</v>
      </c>
      <c r="C10386" s="231" t="s">
        <v>6637</v>
      </c>
      <c r="F10386" s="232">
        <v>0</v>
      </c>
    </row>
    <row r="10387" spans="1:6" ht="15" x14ac:dyDescent="0.2">
      <c r="A10387" s="231">
        <v>98362</v>
      </c>
      <c r="B10387" s="457" t="s">
        <v>17669</v>
      </c>
      <c r="C10387" s="231" t="s">
        <v>6637</v>
      </c>
      <c r="F10387" s="232">
        <v>0</v>
      </c>
    </row>
    <row r="10388" spans="1:6" ht="15" x14ac:dyDescent="0.2">
      <c r="A10388" s="231">
        <v>98403</v>
      </c>
      <c r="B10388" s="457" t="s">
        <v>17670</v>
      </c>
      <c r="C10388" s="231" t="s">
        <v>6637</v>
      </c>
      <c r="F10388" s="232">
        <v>0</v>
      </c>
    </row>
    <row r="10389" spans="1:6" ht="15" x14ac:dyDescent="0.2">
      <c r="A10389" s="231">
        <v>98335</v>
      </c>
      <c r="B10389" s="457" t="s">
        <v>17671</v>
      </c>
      <c r="C10389" s="231" t="s">
        <v>6637</v>
      </c>
      <c r="F10389" s="232">
        <v>0</v>
      </c>
    </row>
    <row r="10390" spans="1:6" ht="15" x14ac:dyDescent="0.2">
      <c r="A10390" s="231">
        <v>98344</v>
      </c>
      <c r="B10390" s="457" t="s">
        <v>17672</v>
      </c>
      <c r="C10390" s="231" t="s">
        <v>6637</v>
      </c>
      <c r="F10390" s="232">
        <v>0</v>
      </c>
    </row>
    <row r="10391" spans="1:6" ht="15" x14ac:dyDescent="0.2">
      <c r="A10391" s="231">
        <v>98361</v>
      </c>
      <c r="B10391" s="457" t="s">
        <v>17673</v>
      </c>
      <c r="C10391" s="231" t="s">
        <v>6637</v>
      </c>
      <c r="F10391" s="232">
        <v>0</v>
      </c>
    </row>
    <row r="10392" spans="1:6" ht="15" x14ac:dyDescent="0.2">
      <c r="A10392" s="231">
        <v>98353</v>
      </c>
      <c r="B10392" s="457" t="s">
        <v>17674</v>
      </c>
      <c r="C10392" s="231" t="s">
        <v>6637</v>
      </c>
      <c r="F10392" s="232">
        <v>0</v>
      </c>
    </row>
    <row r="10393" spans="1:6" ht="15" x14ac:dyDescent="0.2">
      <c r="A10393" s="231">
        <v>98334</v>
      </c>
      <c r="B10393" s="457" t="s">
        <v>17675</v>
      </c>
      <c r="C10393" s="231" t="s">
        <v>6637</v>
      </c>
      <c r="F10393" s="232">
        <v>0</v>
      </c>
    </row>
    <row r="10394" spans="1:6" ht="15" x14ac:dyDescent="0.2">
      <c r="A10394" s="231">
        <v>98371</v>
      </c>
      <c r="B10394" s="457" t="s">
        <v>17676</v>
      </c>
      <c r="C10394" s="231" t="s">
        <v>6637</v>
      </c>
      <c r="F10394" s="232">
        <v>0</v>
      </c>
    </row>
    <row r="10395" spans="1:6" ht="15" x14ac:dyDescent="0.2">
      <c r="A10395" s="231">
        <v>98397</v>
      </c>
      <c r="B10395" s="457" t="s">
        <v>17677</v>
      </c>
      <c r="C10395" s="231" t="s">
        <v>6637</v>
      </c>
      <c r="F10395" s="232">
        <v>15.02</v>
      </c>
    </row>
    <row r="10396" spans="1:6" ht="15" x14ac:dyDescent="0.2">
      <c r="A10396" s="231">
        <v>97280</v>
      </c>
      <c r="B10396" s="457" t="s">
        <v>17678</v>
      </c>
      <c r="C10396" s="231" t="s">
        <v>6635</v>
      </c>
      <c r="F10396" s="232">
        <v>55.67</v>
      </c>
    </row>
    <row r="10397" spans="1:6" ht="15" x14ac:dyDescent="0.2">
      <c r="A10397" s="231">
        <v>97275</v>
      </c>
      <c r="B10397" s="457" t="s">
        <v>17679</v>
      </c>
      <c r="C10397" s="231" t="s">
        <v>6635</v>
      </c>
      <c r="F10397" s="232">
        <v>43.31</v>
      </c>
    </row>
    <row r="10398" spans="1:6" ht="15" x14ac:dyDescent="0.2">
      <c r="A10398" s="231">
        <v>97279</v>
      </c>
      <c r="B10398" s="457" t="s">
        <v>17680</v>
      </c>
      <c r="C10398" s="231" t="s">
        <v>6635</v>
      </c>
      <c r="F10398" s="232">
        <v>48.74</v>
      </c>
    </row>
    <row r="10399" spans="1:6" ht="15" x14ac:dyDescent="0.2">
      <c r="A10399" s="231">
        <v>97285</v>
      </c>
      <c r="B10399" s="457" t="s">
        <v>17681</v>
      </c>
      <c r="C10399" s="231" t="s">
        <v>6635</v>
      </c>
      <c r="F10399" s="232">
        <v>60.32</v>
      </c>
    </row>
    <row r="10400" spans="1:6" ht="15" x14ac:dyDescent="0.2">
      <c r="A10400" s="231">
        <v>97286</v>
      </c>
      <c r="B10400" s="457" t="s">
        <v>17682</v>
      </c>
      <c r="C10400" s="231" t="s">
        <v>6635</v>
      </c>
      <c r="F10400" s="232">
        <v>66.12</v>
      </c>
    </row>
    <row r="10401" spans="1:6" ht="15" x14ac:dyDescent="0.2">
      <c r="A10401" s="231">
        <v>97291</v>
      </c>
      <c r="B10401" s="457" t="s">
        <v>17683</v>
      </c>
      <c r="C10401" s="231" t="s">
        <v>6635</v>
      </c>
      <c r="F10401" s="232">
        <v>80.489999999999995</v>
      </c>
    </row>
    <row r="10402" spans="1:6" ht="15" x14ac:dyDescent="0.2">
      <c r="A10402" s="231">
        <v>97292</v>
      </c>
      <c r="B10402" s="457" t="s">
        <v>17684</v>
      </c>
      <c r="C10402" s="231" t="s">
        <v>6635</v>
      </c>
      <c r="F10402" s="232">
        <v>94.06</v>
      </c>
    </row>
    <row r="10403" spans="1:6" ht="15" x14ac:dyDescent="0.2">
      <c r="A10403" s="231">
        <v>97297</v>
      </c>
      <c r="B10403" s="457" t="s">
        <v>17685</v>
      </c>
      <c r="C10403" s="231" t="s">
        <v>6635</v>
      </c>
      <c r="F10403" s="232">
        <v>118.38</v>
      </c>
    </row>
    <row r="10404" spans="1:6" ht="15" x14ac:dyDescent="0.2">
      <c r="A10404" s="231">
        <v>97298</v>
      </c>
      <c r="B10404" s="457" t="s">
        <v>17686</v>
      </c>
      <c r="C10404" s="231" t="s">
        <v>6635</v>
      </c>
      <c r="F10404" s="232">
        <v>154.33000000000001</v>
      </c>
    </row>
    <row r="10405" spans="1:6" ht="15" x14ac:dyDescent="0.2">
      <c r="A10405" s="231">
        <v>97303</v>
      </c>
      <c r="B10405" s="457" t="s">
        <v>17687</v>
      </c>
      <c r="C10405" s="231" t="s">
        <v>6635</v>
      </c>
      <c r="F10405" s="232">
        <v>202</v>
      </c>
    </row>
    <row r="10406" spans="1:6" ht="15" x14ac:dyDescent="0.2">
      <c r="A10406" s="231">
        <v>97304</v>
      </c>
      <c r="B10406" s="457" t="s">
        <v>17688</v>
      </c>
      <c r="C10406" s="231" t="s">
        <v>6635</v>
      </c>
      <c r="F10406" s="232">
        <v>257.29000000000002</v>
      </c>
    </row>
    <row r="10407" spans="1:6" ht="15" x14ac:dyDescent="0.2">
      <c r="A10407" s="231">
        <v>97309</v>
      </c>
      <c r="B10407" s="457" t="s">
        <v>17689</v>
      </c>
      <c r="C10407" s="231" t="s">
        <v>6635</v>
      </c>
      <c r="F10407" s="232">
        <v>382.14</v>
      </c>
    </row>
    <row r="10408" spans="1:6" ht="15" x14ac:dyDescent="0.2">
      <c r="A10408" s="231">
        <v>97310</v>
      </c>
      <c r="B10408" s="457" t="s">
        <v>17690</v>
      </c>
      <c r="C10408" s="231" t="s">
        <v>6635</v>
      </c>
      <c r="F10408" s="232">
        <v>457.46</v>
      </c>
    </row>
    <row r="10409" spans="1:6" ht="15" x14ac:dyDescent="0.2">
      <c r="A10409" s="231">
        <v>97282</v>
      </c>
      <c r="B10409" s="457" t="s">
        <v>17691</v>
      </c>
      <c r="C10409" s="231" t="s">
        <v>6635</v>
      </c>
      <c r="F10409" s="232">
        <v>55.67</v>
      </c>
    </row>
    <row r="10410" spans="1:6" ht="15" x14ac:dyDescent="0.2">
      <c r="A10410" s="231">
        <v>97276</v>
      </c>
      <c r="B10410" s="457" t="s">
        <v>17692</v>
      </c>
      <c r="C10410" s="231" t="s">
        <v>6635</v>
      </c>
      <c r="F10410" s="232">
        <v>44.42</v>
      </c>
    </row>
    <row r="10411" spans="1:6" ht="15" x14ac:dyDescent="0.2">
      <c r="A10411" s="231">
        <v>97281</v>
      </c>
      <c r="B10411" s="457" t="s">
        <v>17693</v>
      </c>
      <c r="C10411" s="231" t="s">
        <v>6635</v>
      </c>
      <c r="F10411" s="232">
        <v>49.2</v>
      </c>
    </row>
    <row r="10412" spans="1:6" ht="15" x14ac:dyDescent="0.2">
      <c r="A10412" s="231">
        <v>97287</v>
      </c>
      <c r="B10412" s="457" t="s">
        <v>17694</v>
      </c>
      <c r="C10412" s="231" t="s">
        <v>6635</v>
      </c>
      <c r="F10412" s="232">
        <v>60.82</v>
      </c>
    </row>
    <row r="10413" spans="1:6" ht="15" x14ac:dyDescent="0.2">
      <c r="A10413" s="231">
        <v>97288</v>
      </c>
      <c r="B10413" s="457" t="s">
        <v>17695</v>
      </c>
      <c r="C10413" s="231" t="s">
        <v>6635</v>
      </c>
      <c r="F10413" s="232">
        <v>69.540000000000006</v>
      </c>
    </row>
    <row r="10414" spans="1:6" ht="15" x14ac:dyDescent="0.2">
      <c r="A10414" s="231">
        <v>97293</v>
      </c>
      <c r="B10414" s="457" t="s">
        <v>17696</v>
      </c>
      <c r="C10414" s="231" t="s">
        <v>6635</v>
      </c>
      <c r="F10414" s="232">
        <v>80.489999999999995</v>
      </c>
    </row>
    <row r="10415" spans="1:6" ht="15" x14ac:dyDescent="0.2">
      <c r="A10415" s="231">
        <v>97294</v>
      </c>
      <c r="B10415" s="457" t="s">
        <v>17697</v>
      </c>
      <c r="C10415" s="231" t="s">
        <v>6635</v>
      </c>
      <c r="F10415" s="232">
        <v>94.06</v>
      </c>
    </row>
    <row r="10416" spans="1:6" ht="15" x14ac:dyDescent="0.2">
      <c r="A10416" s="231">
        <v>97299</v>
      </c>
      <c r="B10416" s="457" t="s">
        <v>17698</v>
      </c>
      <c r="C10416" s="231" t="s">
        <v>6635</v>
      </c>
      <c r="F10416" s="232">
        <v>118.38</v>
      </c>
    </row>
    <row r="10417" spans="1:6" ht="15" x14ac:dyDescent="0.2">
      <c r="A10417" s="231">
        <v>97300</v>
      </c>
      <c r="B10417" s="457" t="s">
        <v>17699</v>
      </c>
      <c r="C10417" s="231" t="s">
        <v>6635</v>
      </c>
      <c r="F10417" s="232">
        <v>154.33000000000001</v>
      </c>
    </row>
    <row r="10418" spans="1:6" ht="15" x14ac:dyDescent="0.2">
      <c r="A10418" s="231">
        <v>97305</v>
      </c>
      <c r="B10418" s="457" t="s">
        <v>17700</v>
      </c>
      <c r="C10418" s="231" t="s">
        <v>6635</v>
      </c>
      <c r="F10418" s="232">
        <v>195.5</v>
      </c>
    </row>
    <row r="10419" spans="1:6" ht="15" x14ac:dyDescent="0.2">
      <c r="A10419" s="231">
        <v>97306</v>
      </c>
      <c r="B10419" s="457" t="s">
        <v>17701</v>
      </c>
      <c r="C10419" s="231" t="s">
        <v>6635</v>
      </c>
      <c r="F10419" s="232">
        <v>271.36</v>
      </c>
    </row>
    <row r="10420" spans="1:6" ht="15" x14ac:dyDescent="0.2">
      <c r="A10420" s="231">
        <v>97311</v>
      </c>
      <c r="B10420" s="457" t="s">
        <v>17702</v>
      </c>
      <c r="C10420" s="231" t="s">
        <v>6635</v>
      </c>
      <c r="F10420" s="232">
        <v>339.26</v>
      </c>
    </row>
    <row r="10421" spans="1:6" ht="15" x14ac:dyDescent="0.2">
      <c r="A10421" s="231">
        <v>97312</v>
      </c>
      <c r="B10421" s="457" t="s">
        <v>17703</v>
      </c>
      <c r="C10421" s="231" t="s">
        <v>6635</v>
      </c>
      <c r="F10421" s="232">
        <v>457.46</v>
      </c>
    </row>
    <row r="10422" spans="1:6" ht="15" x14ac:dyDescent="0.2">
      <c r="A10422" s="231">
        <v>97278</v>
      </c>
      <c r="B10422" s="457" t="s">
        <v>17704</v>
      </c>
      <c r="C10422" s="231" t="s">
        <v>6635</v>
      </c>
      <c r="F10422" s="232">
        <v>59.86</v>
      </c>
    </row>
    <row r="10423" spans="1:6" ht="15" x14ac:dyDescent="0.2">
      <c r="A10423" s="231">
        <v>97274</v>
      </c>
      <c r="B10423" s="457" t="s">
        <v>17705</v>
      </c>
      <c r="C10423" s="231" t="s">
        <v>6635</v>
      </c>
      <c r="F10423" s="232">
        <v>46.9</v>
      </c>
    </row>
    <row r="10424" spans="1:6" ht="15" x14ac:dyDescent="0.2">
      <c r="A10424" s="231">
        <v>97283</v>
      </c>
      <c r="B10424" s="457" t="s">
        <v>17706</v>
      </c>
      <c r="C10424" s="231" t="s">
        <v>6635</v>
      </c>
      <c r="F10424" s="232">
        <v>63.13</v>
      </c>
    </row>
    <row r="10425" spans="1:6" ht="15" x14ac:dyDescent="0.2">
      <c r="A10425" s="231">
        <v>97284</v>
      </c>
      <c r="B10425" s="457" t="s">
        <v>17707</v>
      </c>
      <c r="C10425" s="231" t="s">
        <v>6635</v>
      </c>
      <c r="F10425" s="232">
        <v>77.510000000000005</v>
      </c>
    </row>
    <row r="10426" spans="1:6" ht="15" x14ac:dyDescent="0.2">
      <c r="A10426" s="231">
        <v>97289</v>
      </c>
      <c r="B10426" s="457" t="s">
        <v>17708</v>
      </c>
      <c r="C10426" s="231" t="s">
        <v>6635</v>
      </c>
      <c r="F10426" s="232">
        <v>94.28</v>
      </c>
    </row>
    <row r="10427" spans="1:6" ht="15" x14ac:dyDescent="0.2">
      <c r="A10427" s="231">
        <v>97290</v>
      </c>
      <c r="B10427" s="457" t="s">
        <v>17709</v>
      </c>
      <c r="C10427" s="231" t="s">
        <v>6635</v>
      </c>
      <c r="F10427" s="232">
        <v>99.19</v>
      </c>
    </row>
    <row r="10428" spans="1:6" ht="15" x14ac:dyDescent="0.2">
      <c r="A10428" s="231">
        <v>97295</v>
      </c>
      <c r="B10428" s="457" t="s">
        <v>17710</v>
      </c>
      <c r="C10428" s="231" t="s">
        <v>6635</v>
      </c>
      <c r="F10428" s="232">
        <v>132.91999999999999</v>
      </c>
    </row>
    <row r="10429" spans="1:6" ht="15" x14ac:dyDescent="0.2">
      <c r="A10429" s="231">
        <v>97296</v>
      </c>
      <c r="B10429" s="457" t="s">
        <v>17711</v>
      </c>
      <c r="C10429" s="231" t="s">
        <v>6635</v>
      </c>
      <c r="F10429" s="232">
        <v>172.56</v>
      </c>
    </row>
    <row r="10430" spans="1:6" ht="15" x14ac:dyDescent="0.2">
      <c r="A10430" s="231">
        <v>97301</v>
      </c>
      <c r="B10430" s="457" t="s">
        <v>17712</v>
      </c>
      <c r="C10430" s="231" t="s">
        <v>6635</v>
      </c>
      <c r="F10430" s="232">
        <v>234.84</v>
      </c>
    </row>
    <row r="10431" spans="1:6" ht="15" x14ac:dyDescent="0.2">
      <c r="A10431" s="231">
        <v>97302</v>
      </c>
      <c r="B10431" s="457" t="s">
        <v>17713</v>
      </c>
      <c r="C10431" s="231" t="s">
        <v>6635</v>
      </c>
      <c r="F10431" s="232">
        <v>285.33999999999997</v>
      </c>
    </row>
    <row r="10432" spans="1:6" ht="15" x14ac:dyDescent="0.2">
      <c r="A10432" s="231">
        <v>97307</v>
      </c>
      <c r="B10432" s="457" t="s">
        <v>17714</v>
      </c>
      <c r="C10432" s="231" t="s">
        <v>6635</v>
      </c>
      <c r="F10432" s="232">
        <v>377.85</v>
      </c>
    </row>
    <row r="10433" spans="1:6" ht="15" x14ac:dyDescent="0.2">
      <c r="A10433" s="231">
        <v>97277</v>
      </c>
      <c r="B10433" s="457" t="s">
        <v>17715</v>
      </c>
      <c r="C10433" s="231" t="s">
        <v>6635</v>
      </c>
      <c r="F10433" s="232">
        <v>53.16</v>
      </c>
    </row>
    <row r="10434" spans="1:6" ht="15" x14ac:dyDescent="0.2">
      <c r="A10434" s="231">
        <v>97308</v>
      </c>
      <c r="B10434" s="457" t="s">
        <v>17716</v>
      </c>
      <c r="C10434" s="231" t="s">
        <v>6635</v>
      </c>
      <c r="F10434" s="232">
        <v>436.2</v>
      </c>
    </row>
    <row r="10435" spans="1:6" ht="15" x14ac:dyDescent="0.2">
      <c r="A10435" s="231">
        <v>97238</v>
      </c>
      <c r="B10435" s="457" t="s">
        <v>17717</v>
      </c>
      <c r="C10435" s="231" t="s">
        <v>6640</v>
      </c>
      <c r="F10435" s="232">
        <v>97.85</v>
      </c>
    </row>
    <row r="10436" spans="1:6" ht="15" x14ac:dyDescent="0.2">
      <c r="A10436" s="231">
        <v>97239</v>
      </c>
      <c r="B10436" s="457" t="s">
        <v>17718</v>
      </c>
      <c r="C10436" s="231" t="s">
        <v>6640</v>
      </c>
      <c r="F10436" s="232">
        <v>102.49</v>
      </c>
    </row>
    <row r="10437" spans="1:6" ht="15" x14ac:dyDescent="0.2">
      <c r="A10437" s="231">
        <v>97240</v>
      </c>
      <c r="B10437" s="457" t="s">
        <v>17719</v>
      </c>
      <c r="C10437" s="231" t="s">
        <v>6640</v>
      </c>
      <c r="F10437" s="232">
        <v>105.8</v>
      </c>
    </row>
    <row r="10438" spans="1:6" ht="15" x14ac:dyDescent="0.2">
      <c r="A10438" s="231">
        <v>97241</v>
      </c>
      <c r="B10438" s="457" t="s">
        <v>17720</v>
      </c>
      <c r="C10438" s="231" t="s">
        <v>6640</v>
      </c>
      <c r="F10438" s="232">
        <v>113.32</v>
      </c>
    </row>
    <row r="10439" spans="1:6" ht="15" x14ac:dyDescent="0.2">
      <c r="A10439" s="231">
        <v>97242</v>
      </c>
      <c r="B10439" s="457" t="s">
        <v>17721</v>
      </c>
      <c r="C10439" s="231" t="s">
        <v>6640</v>
      </c>
      <c r="F10439" s="232">
        <v>121.47</v>
      </c>
    </row>
    <row r="10440" spans="1:6" ht="15" x14ac:dyDescent="0.2">
      <c r="A10440" s="231">
        <v>97243</v>
      </c>
      <c r="B10440" s="457" t="s">
        <v>17722</v>
      </c>
      <c r="C10440" s="231" t="s">
        <v>6640</v>
      </c>
      <c r="F10440" s="232">
        <v>146.22999999999999</v>
      </c>
    </row>
    <row r="10441" spans="1:6" ht="15" x14ac:dyDescent="0.2">
      <c r="A10441" s="231">
        <v>97244</v>
      </c>
      <c r="B10441" s="457" t="s">
        <v>17723</v>
      </c>
      <c r="C10441" s="231" t="s">
        <v>6640</v>
      </c>
      <c r="F10441" s="232">
        <v>166.04</v>
      </c>
    </row>
    <row r="10442" spans="1:6" ht="15" x14ac:dyDescent="0.2">
      <c r="A10442" s="231">
        <v>97245</v>
      </c>
      <c r="B10442" s="457" t="s">
        <v>17724</v>
      </c>
      <c r="C10442" s="231" t="s">
        <v>6640</v>
      </c>
      <c r="F10442" s="232">
        <v>199.59</v>
      </c>
    </row>
    <row r="10443" spans="1:6" ht="15" x14ac:dyDescent="0.2">
      <c r="A10443" s="231">
        <v>97236</v>
      </c>
      <c r="B10443" s="457" t="s">
        <v>17725</v>
      </c>
      <c r="C10443" s="231" t="s">
        <v>6640</v>
      </c>
      <c r="F10443" s="232">
        <v>89.96</v>
      </c>
    </row>
    <row r="10444" spans="1:6" ht="15" x14ac:dyDescent="0.2">
      <c r="A10444" s="231">
        <v>97246</v>
      </c>
      <c r="B10444" s="457" t="s">
        <v>17726</v>
      </c>
      <c r="C10444" s="231" t="s">
        <v>6640</v>
      </c>
      <c r="F10444" s="232">
        <v>220.85</v>
      </c>
    </row>
    <row r="10445" spans="1:6" ht="15" x14ac:dyDescent="0.2">
      <c r="A10445" s="231">
        <v>97247</v>
      </c>
      <c r="B10445" s="457" t="s">
        <v>17727</v>
      </c>
      <c r="C10445" s="231" t="s">
        <v>6640</v>
      </c>
      <c r="F10445" s="232">
        <v>261.55</v>
      </c>
    </row>
    <row r="10446" spans="1:6" ht="15" x14ac:dyDescent="0.2">
      <c r="A10446" s="231">
        <v>97237</v>
      </c>
      <c r="B10446" s="457" t="s">
        <v>17728</v>
      </c>
      <c r="C10446" s="231" t="s">
        <v>6640</v>
      </c>
      <c r="F10446" s="232">
        <v>93.86</v>
      </c>
    </row>
    <row r="10447" spans="1:6" ht="15" x14ac:dyDescent="0.2">
      <c r="A10447" s="231">
        <v>97248</v>
      </c>
      <c r="B10447" s="457" t="s">
        <v>17729</v>
      </c>
      <c r="C10447" s="231" t="s">
        <v>6640</v>
      </c>
      <c r="F10447" s="232">
        <v>292.35000000000002</v>
      </c>
    </row>
    <row r="10448" spans="1:6" ht="15" x14ac:dyDescent="0.2">
      <c r="A10448" s="231">
        <v>97251</v>
      </c>
      <c r="B10448" s="457" t="s">
        <v>17730</v>
      </c>
      <c r="C10448" s="231" t="s">
        <v>6635</v>
      </c>
      <c r="F10448" s="232">
        <v>37.5</v>
      </c>
    </row>
    <row r="10449" spans="1:6" ht="15" x14ac:dyDescent="0.2">
      <c r="A10449" s="231">
        <v>97254</v>
      </c>
      <c r="B10449" s="457" t="s">
        <v>17731</v>
      </c>
      <c r="C10449" s="231" t="s">
        <v>6635</v>
      </c>
      <c r="F10449" s="232">
        <v>40.82</v>
      </c>
    </row>
    <row r="10450" spans="1:6" ht="15" x14ac:dyDescent="0.2">
      <c r="A10450" s="231">
        <v>97255</v>
      </c>
      <c r="B10450" s="457" t="s">
        <v>17732</v>
      </c>
      <c r="C10450" s="231" t="s">
        <v>6635</v>
      </c>
      <c r="F10450" s="232">
        <v>43.34</v>
      </c>
    </row>
    <row r="10451" spans="1:6" ht="15" x14ac:dyDescent="0.2">
      <c r="A10451" s="231">
        <v>97249</v>
      </c>
      <c r="B10451" s="457" t="s">
        <v>17733</v>
      </c>
      <c r="C10451" s="231" t="s">
        <v>6635</v>
      </c>
      <c r="F10451" s="232">
        <v>32.130000000000003</v>
      </c>
    </row>
    <row r="10452" spans="1:6" ht="15" x14ac:dyDescent="0.2">
      <c r="A10452" s="231">
        <v>97250</v>
      </c>
      <c r="B10452" s="457" t="s">
        <v>17734</v>
      </c>
      <c r="C10452" s="231" t="s">
        <v>6635</v>
      </c>
      <c r="F10452" s="232">
        <v>34.869999999999997</v>
      </c>
    </row>
    <row r="10453" spans="1:6" ht="15" x14ac:dyDescent="0.2">
      <c r="A10453" s="231">
        <v>97258</v>
      </c>
      <c r="B10453" s="457" t="s">
        <v>17735</v>
      </c>
      <c r="C10453" s="231" t="s">
        <v>6635</v>
      </c>
      <c r="F10453" s="232">
        <v>48.61</v>
      </c>
    </row>
    <row r="10454" spans="1:6" ht="15" x14ac:dyDescent="0.2">
      <c r="A10454" s="231">
        <v>97259</v>
      </c>
      <c r="B10454" s="457" t="s">
        <v>17736</v>
      </c>
      <c r="C10454" s="231" t="s">
        <v>6635</v>
      </c>
      <c r="F10454" s="232">
        <v>54.73</v>
      </c>
    </row>
    <row r="10455" spans="1:6" ht="15" x14ac:dyDescent="0.2">
      <c r="A10455" s="231">
        <v>97262</v>
      </c>
      <c r="B10455" s="457" t="s">
        <v>17737</v>
      </c>
      <c r="C10455" s="231" t="s">
        <v>6635</v>
      </c>
      <c r="F10455" s="232">
        <v>63.62</v>
      </c>
    </row>
    <row r="10456" spans="1:6" ht="15" x14ac:dyDescent="0.2">
      <c r="A10456" s="231">
        <v>97263</v>
      </c>
      <c r="B10456" s="457" t="s">
        <v>17738</v>
      </c>
      <c r="C10456" s="231" t="s">
        <v>6635</v>
      </c>
      <c r="F10456" s="232">
        <v>75.25</v>
      </c>
    </row>
    <row r="10457" spans="1:6" ht="15" x14ac:dyDescent="0.2">
      <c r="A10457" s="231">
        <v>97266</v>
      </c>
      <c r="B10457" s="457" t="s">
        <v>17739</v>
      </c>
      <c r="C10457" s="231" t="s">
        <v>6635</v>
      </c>
      <c r="F10457" s="232">
        <v>90.53</v>
      </c>
    </row>
    <row r="10458" spans="1:6" ht="15" x14ac:dyDescent="0.2">
      <c r="A10458" s="231">
        <v>97267</v>
      </c>
      <c r="B10458" s="457" t="s">
        <v>17740</v>
      </c>
      <c r="C10458" s="231" t="s">
        <v>6635</v>
      </c>
      <c r="F10458" s="232">
        <v>103.11</v>
      </c>
    </row>
    <row r="10459" spans="1:6" ht="15" x14ac:dyDescent="0.2">
      <c r="A10459" s="231">
        <v>97270</v>
      </c>
      <c r="B10459" s="457" t="s">
        <v>17741</v>
      </c>
      <c r="C10459" s="231" t="s">
        <v>6635</v>
      </c>
      <c r="F10459" s="232">
        <v>117.25</v>
      </c>
    </row>
    <row r="10460" spans="1:6" ht="15" x14ac:dyDescent="0.2">
      <c r="A10460" s="231">
        <v>97271</v>
      </c>
      <c r="B10460" s="457" t="s">
        <v>17742</v>
      </c>
      <c r="C10460" s="231" t="s">
        <v>6635</v>
      </c>
      <c r="F10460" s="232">
        <v>129.21</v>
      </c>
    </row>
    <row r="10461" spans="1:6" ht="15" x14ac:dyDescent="0.2">
      <c r="A10461" s="231">
        <v>97252</v>
      </c>
      <c r="B10461" s="457" t="s">
        <v>17743</v>
      </c>
      <c r="C10461" s="231" t="s">
        <v>6635</v>
      </c>
      <c r="F10461" s="232">
        <v>42.82</v>
      </c>
    </row>
    <row r="10462" spans="1:6" ht="15" x14ac:dyDescent="0.2">
      <c r="A10462" s="231">
        <v>97257</v>
      </c>
      <c r="B10462" s="457" t="s">
        <v>17744</v>
      </c>
      <c r="C10462" s="231" t="s">
        <v>6635</v>
      </c>
      <c r="F10462" s="232">
        <v>46.91</v>
      </c>
    </row>
    <row r="10463" spans="1:6" ht="15" x14ac:dyDescent="0.2">
      <c r="A10463" s="231">
        <v>97256</v>
      </c>
      <c r="B10463" s="457" t="s">
        <v>17745</v>
      </c>
      <c r="C10463" s="231" t="s">
        <v>6635</v>
      </c>
      <c r="F10463" s="232">
        <v>50.73</v>
      </c>
    </row>
    <row r="10464" spans="1:6" ht="15" x14ac:dyDescent="0.2">
      <c r="A10464" s="231">
        <v>97253</v>
      </c>
      <c r="B10464" s="457" t="s">
        <v>17746</v>
      </c>
      <c r="C10464" s="231" t="s">
        <v>6635</v>
      </c>
      <c r="F10464" s="232">
        <v>39.200000000000003</v>
      </c>
    </row>
    <row r="10465" spans="1:6" ht="15" x14ac:dyDescent="0.2">
      <c r="A10465" s="231">
        <v>97261</v>
      </c>
      <c r="B10465" s="457" t="s">
        <v>17747</v>
      </c>
      <c r="C10465" s="231" t="s">
        <v>6635</v>
      </c>
      <c r="F10465" s="232">
        <v>56.73</v>
      </c>
    </row>
    <row r="10466" spans="1:6" ht="15" x14ac:dyDescent="0.2">
      <c r="A10466" s="231">
        <v>97260</v>
      </c>
      <c r="B10466" s="457" t="s">
        <v>17748</v>
      </c>
      <c r="C10466" s="231" t="s">
        <v>6635</v>
      </c>
      <c r="F10466" s="232">
        <v>63.94</v>
      </c>
    </row>
    <row r="10467" spans="1:6" ht="15" x14ac:dyDescent="0.2">
      <c r="A10467" s="231">
        <v>97265</v>
      </c>
      <c r="B10467" s="457" t="s">
        <v>17749</v>
      </c>
      <c r="C10467" s="231" t="s">
        <v>6635</v>
      </c>
      <c r="F10467" s="232">
        <v>80.66</v>
      </c>
    </row>
    <row r="10468" spans="1:6" ht="15" x14ac:dyDescent="0.2">
      <c r="A10468" s="231">
        <v>97264</v>
      </c>
      <c r="B10468" s="457" t="s">
        <v>17750</v>
      </c>
      <c r="C10468" s="231" t="s">
        <v>6635</v>
      </c>
      <c r="F10468" s="232">
        <v>98.34</v>
      </c>
    </row>
    <row r="10469" spans="1:6" ht="15" x14ac:dyDescent="0.2">
      <c r="A10469" s="231">
        <v>97269</v>
      </c>
      <c r="B10469" s="457" t="s">
        <v>17751</v>
      </c>
      <c r="C10469" s="231" t="s">
        <v>6635</v>
      </c>
      <c r="F10469" s="232">
        <v>117.74</v>
      </c>
    </row>
    <row r="10470" spans="1:6" ht="15" x14ac:dyDescent="0.2">
      <c r="A10470" s="231">
        <v>97268</v>
      </c>
      <c r="B10470" s="457" t="s">
        <v>17752</v>
      </c>
      <c r="C10470" s="231" t="s">
        <v>6635</v>
      </c>
      <c r="F10470" s="232">
        <v>135.78</v>
      </c>
    </row>
    <row r="10471" spans="1:6" ht="15" x14ac:dyDescent="0.2">
      <c r="A10471" s="231">
        <v>97273</v>
      </c>
      <c r="B10471" s="457" t="s">
        <v>17753</v>
      </c>
      <c r="C10471" s="231" t="s">
        <v>6635</v>
      </c>
      <c r="F10471" s="232">
        <v>170.2</v>
      </c>
    </row>
    <row r="10472" spans="1:6" ht="15" x14ac:dyDescent="0.2">
      <c r="A10472" s="231">
        <v>97272</v>
      </c>
      <c r="B10472" s="457" t="s">
        <v>17754</v>
      </c>
      <c r="C10472" s="231" t="s">
        <v>6635</v>
      </c>
      <c r="F10472" s="232">
        <v>199.69</v>
      </c>
    </row>
    <row r="10473" spans="1:6" ht="15" x14ac:dyDescent="0.2">
      <c r="A10473" s="231">
        <v>97315</v>
      </c>
      <c r="B10473" s="457" t="s">
        <v>17755</v>
      </c>
      <c r="C10473" s="231" t="s">
        <v>6635</v>
      </c>
      <c r="F10473" s="232">
        <v>83.18</v>
      </c>
    </row>
    <row r="10474" spans="1:6" ht="15" x14ac:dyDescent="0.2">
      <c r="A10474" s="231">
        <v>97316</v>
      </c>
      <c r="B10474" s="457" t="s">
        <v>17756</v>
      </c>
      <c r="C10474" s="231" t="s">
        <v>6635</v>
      </c>
      <c r="F10474" s="232">
        <v>89.62</v>
      </c>
    </row>
    <row r="10475" spans="1:6" ht="15" x14ac:dyDescent="0.2">
      <c r="A10475" s="231">
        <v>97317</v>
      </c>
      <c r="B10475" s="457" t="s">
        <v>17757</v>
      </c>
      <c r="C10475" s="231" t="s">
        <v>6635</v>
      </c>
      <c r="F10475" s="232">
        <v>99.39</v>
      </c>
    </row>
    <row r="10476" spans="1:6" ht="15" x14ac:dyDescent="0.2">
      <c r="A10476" s="231">
        <v>97318</v>
      </c>
      <c r="B10476" s="457" t="s">
        <v>17758</v>
      </c>
      <c r="C10476" s="231" t="s">
        <v>6635</v>
      </c>
      <c r="F10476" s="232">
        <v>115.88</v>
      </c>
    </row>
    <row r="10477" spans="1:6" ht="15" x14ac:dyDescent="0.2">
      <c r="A10477" s="231">
        <v>97319</v>
      </c>
      <c r="B10477" s="457" t="s">
        <v>17759</v>
      </c>
      <c r="C10477" s="231" t="s">
        <v>6635</v>
      </c>
      <c r="F10477" s="232">
        <v>130.63999999999999</v>
      </c>
    </row>
    <row r="10478" spans="1:6" ht="15" x14ac:dyDescent="0.2">
      <c r="A10478" s="231">
        <v>97320</v>
      </c>
      <c r="B10478" s="457" t="s">
        <v>17760</v>
      </c>
      <c r="C10478" s="231" t="s">
        <v>6635</v>
      </c>
      <c r="F10478" s="232">
        <v>156.43</v>
      </c>
    </row>
    <row r="10479" spans="1:6" ht="15" x14ac:dyDescent="0.2">
      <c r="A10479" s="231">
        <v>97321</v>
      </c>
      <c r="B10479" s="457" t="s">
        <v>17761</v>
      </c>
      <c r="C10479" s="231" t="s">
        <v>6635</v>
      </c>
      <c r="F10479" s="232">
        <v>197.16</v>
      </c>
    </row>
    <row r="10480" spans="1:6" ht="15" x14ac:dyDescent="0.2">
      <c r="A10480" s="231">
        <v>97322</v>
      </c>
      <c r="B10480" s="457" t="s">
        <v>17762</v>
      </c>
      <c r="C10480" s="231" t="s">
        <v>6635</v>
      </c>
      <c r="F10480" s="232">
        <v>280.58</v>
      </c>
    </row>
    <row r="10481" spans="1:6" ht="15" x14ac:dyDescent="0.2">
      <c r="A10481" s="231">
        <v>97313</v>
      </c>
      <c r="B10481" s="457" t="s">
        <v>17763</v>
      </c>
      <c r="C10481" s="231" t="s">
        <v>6635</v>
      </c>
      <c r="F10481" s="232">
        <v>67.23</v>
      </c>
    </row>
    <row r="10482" spans="1:6" ht="15" x14ac:dyDescent="0.2">
      <c r="A10482" s="231">
        <v>97323</v>
      </c>
      <c r="B10482" s="457" t="s">
        <v>17764</v>
      </c>
      <c r="C10482" s="231" t="s">
        <v>6635</v>
      </c>
      <c r="F10482" s="232">
        <v>338.51</v>
      </c>
    </row>
    <row r="10483" spans="1:6" ht="15" x14ac:dyDescent="0.2">
      <c r="A10483" s="231">
        <v>97324</v>
      </c>
      <c r="B10483" s="457" t="s">
        <v>17765</v>
      </c>
      <c r="C10483" s="231" t="s">
        <v>6635</v>
      </c>
      <c r="F10483" s="232">
        <v>415.29</v>
      </c>
    </row>
    <row r="10484" spans="1:6" ht="15" x14ac:dyDescent="0.2">
      <c r="A10484" s="231">
        <v>97314</v>
      </c>
      <c r="B10484" s="457" t="s">
        <v>17766</v>
      </c>
      <c r="C10484" s="231" t="s">
        <v>6635</v>
      </c>
      <c r="F10484" s="232">
        <v>75.8</v>
      </c>
    </row>
    <row r="10485" spans="1:6" ht="15" x14ac:dyDescent="0.2">
      <c r="A10485" s="231">
        <v>97325</v>
      </c>
      <c r="B10485" s="457" t="s">
        <v>17767</v>
      </c>
      <c r="C10485" s="231" t="s">
        <v>6635</v>
      </c>
      <c r="F10485" s="232">
        <v>499.72</v>
      </c>
    </row>
    <row r="10486" spans="1:6" ht="15" x14ac:dyDescent="0.2">
      <c r="A10486" s="231">
        <v>103518</v>
      </c>
      <c r="B10486" s="457" t="s">
        <v>17768</v>
      </c>
      <c r="C10486" s="231" t="s">
        <v>6635</v>
      </c>
      <c r="F10486" s="232">
        <v>0</v>
      </c>
    </row>
    <row r="10487" spans="1:6" ht="15" x14ac:dyDescent="0.2">
      <c r="A10487" s="231">
        <v>103517</v>
      </c>
      <c r="B10487" s="457" t="s">
        <v>17769</v>
      </c>
      <c r="C10487" s="231" t="s">
        <v>6635</v>
      </c>
      <c r="F10487" s="232">
        <v>3350.23</v>
      </c>
    </row>
    <row r="10488" spans="1:6" ht="15" x14ac:dyDescent="0.2">
      <c r="A10488" s="231">
        <v>103519</v>
      </c>
      <c r="B10488" s="457" t="s">
        <v>17770</v>
      </c>
      <c r="C10488" s="231" t="s">
        <v>6635</v>
      </c>
      <c r="F10488" s="232">
        <v>12.03</v>
      </c>
    </row>
    <row r="10489" spans="1:6" ht="15" x14ac:dyDescent="0.2">
      <c r="A10489" s="231">
        <v>103515</v>
      </c>
      <c r="B10489" s="457" t="s">
        <v>17771</v>
      </c>
      <c r="C10489" s="231" t="s">
        <v>6635</v>
      </c>
      <c r="F10489" s="232">
        <v>0</v>
      </c>
    </row>
    <row r="10490" spans="1:6" ht="15" x14ac:dyDescent="0.2">
      <c r="A10490" s="231">
        <v>103502</v>
      </c>
      <c r="B10490" s="457" t="s">
        <v>17772</v>
      </c>
      <c r="C10490" s="231" t="s">
        <v>6640</v>
      </c>
      <c r="F10490" s="232">
        <v>0</v>
      </c>
    </row>
    <row r="10491" spans="1:6" ht="15" x14ac:dyDescent="0.2">
      <c r="A10491" s="231">
        <v>103503</v>
      </c>
      <c r="B10491" s="457" t="s">
        <v>17773</v>
      </c>
      <c r="C10491" s="231" t="s">
        <v>6640</v>
      </c>
      <c r="F10491" s="232">
        <v>0</v>
      </c>
    </row>
    <row r="10492" spans="1:6" ht="15" x14ac:dyDescent="0.2">
      <c r="A10492" s="231">
        <v>103499</v>
      </c>
      <c r="B10492" s="457" t="s">
        <v>17774</v>
      </c>
      <c r="C10492" s="231" t="s">
        <v>6635</v>
      </c>
      <c r="F10492" s="232">
        <v>0</v>
      </c>
    </row>
    <row r="10493" spans="1:6" ht="15" x14ac:dyDescent="0.2">
      <c r="A10493" s="231">
        <v>103501</v>
      </c>
      <c r="B10493" s="457" t="s">
        <v>17775</v>
      </c>
      <c r="C10493" s="231" t="s">
        <v>6635</v>
      </c>
      <c r="F10493" s="232">
        <v>0</v>
      </c>
    </row>
    <row r="10494" spans="1:6" ht="15" x14ac:dyDescent="0.2">
      <c r="A10494" s="231">
        <v>103500</v>
      </c>
      <c r="B10494" s="457" t="s">
        <v>17776</v>
      </c>
      <c r="C10494" s="231" t="s">
        <v>6635</v>
      </c>
      <c r="F10494" s="232">
        <v>0</v>
      </c>
    </row>
    <row r="10495" spans="1:6" ht="15" x14ac:dyDescent="0.2">
      <c r="A10495" s="231">
        <v>106678</v>
      </c>
      <c r="B10495" s="457" t="s">
        <v>17777</v>
      </c>
      <c r="C10495" s="231" t="s">
        <v>6635</v>
      </c>
      <c r="F10495" s="232">
        <v>0</v>
      </c>
    </row>
    <row r="10496" spans="1:6" ht="15" x14ac:dyDescent="0.2">
      <c r="A10496" s="231">
        <v>106680</v>
      </c>
      <c r="B10496" s="457" t="s">
        <v>17778</v>
      </c>
      <c r="C10496" s="231" t="s">
        <v>6635</v>
      </c>
      <c r="F10496" s="232">
        <v>0</v>
      </c>
    </row>
    <row r="10497" spans="1:6" ht="15" x14ac:dyDescent="0.2">
      <c r="A10497" s="231">
        <v>106679</v>
      </c>
      <c r="B10497" s="457" t="s">
        <v>17779</v>
      </c>
      <c r="C10497" s="231" t="s">
        <v>6635</v>
      </c>
      <c r="F10497" s="232">
        <v>0</v>
      </c>
    </row>
    <row r="10498" spans="1:6" ht="15" x14ac:dyDescent="0.2">
      <c r="A10498" s="231">
        <v>103496</v>
      </c>
      <c r="B10498" s="457" t="s">
        <v>17780</v>
      </c>
      <c r="C10498" s="231" t="s">
        <v>6635</v>
      </c>
      <c r="F10498" s="232">
        <v>0</v>
      </c>
    </row>
    <row r="10499" spans="1:6" ht="15" x14ac:dyDescent="0.2">
      <c r="A10499" s="231">
        <v>103498</v>
      </c>
      <c r="B10499" s="457" t="s">
        <v>17781</v>
      </c>
      <c r="C10499" s="231" t="s">
        <v>6635</v>
      </c>
      <c r="F10499" s="232">
        <v>0</v>
      </c>
    </row>
    <row r="10500" spans="1:6" ht="15" x14ac:dyDescent="0.2">
      <c r="A10500" s="231">
        <v>103497</v>
      </c>
      <c r="B10500" s="457" t="s">
        <v>17782</v>
      </c>
      <c r="C10500" s="231" t="s">
        <v>6635</v>
      </c>
      <c r="F10500" s="232">
        <v>0</v>
      </c>
    </row>
    <row r="10501" spans="1:6" ht="15" x14ac:dyDescent="0.2">
      <c r="A10501" s="231">
        <v>103516</v>
      </c>
      <c r="B10501" s="457" t="s">
        <v>17783</v>
      </c>
      <c r="C10501" s="231" t="s">
        <v>6635</v>
      </c>
      <c r="F10501" s="232">
        <v>0</v>
      </c>
    </row>
    <row r="10502" spans="1:6" ht="15" x14ac:dyDescent="0.2">
      <c r="A10502" s="231">
        <v>103506</v>
      </c>
      <c r="B10502" s="457" t="s">
        <v>17784</v>
      </c>
      <c r="C10502" s="231" t="s">
        <v>6635</v>
      </c>
      <c r="F10502" s="232">
        <v>0</v>
      </c>
    </row>
    <row r="10503" spans="1:6" ht="15" x14ac:dyDescent="0.2">
      <c r="A10503" s="231">
        <v>106681</v>
      </c>
      <c r="B10503" s="457" t="s">
        <v>17785</v>
      </c>
      <c r="C10503" s="231" t="s">
        <v>6635</v>
      </c>
      <c r="F10503" s="232">
        <v>0</v>
      </c>
    </row>
    <row r="10504" spans="1:6" ht="15" x14ac:dyDescent="0.2">
      <c r="A10504" s="231">
        <v>103507</v>
      </c>
      <c r="B10504" s="457" t="s">
        <v>17786</v>
      </c>
      <c r="C10504" s="231" t="s">
        <v>6635</v>
      </c>
      <c r="F10504" s="232">
        <v>0</v>
      </c>
    </row>
    <row r="10505" spans="1:6" ht="15" x14ac:dyDescent="0.2">
      <c r="A10505" s="231">
        <v>103493</v>
      </c>
      <c r="B10505" s="457" t="s">
        <v>17787</v>
      </c>
      <c r="C10505" s="231" t="s">
        <v>6635</v>
      </c>
      <c r="F10505" s="232">
        <v>0</v>
      </c>
    </row>
    <row r="10506" spans="1:6" ht="15" x14ac:dyDescent="0.2">
      <c r="A10506" s="231">
        <v>103495</v>
      </c>
      <c r="B10506" s="457" t="s">
        <v>17788</v>
      </c>
      <c r="C10506" s="231" t="s">
        <v>6635</v>
      </c>
      <c r="F10506" s="232">
        <v>0</v>
      </c>
    </row>
    <row r="10507" spans="1:6" ht="15" x14ac:dyDescent="0.2">
      <c r="A10507" s="231">
        <v>103494</v>
      </c>
      <c r="B10507" s="457" t="s">
        <v>17789</v>
      </c>
      <c r="C10507" s="231" t="s">
        <v>6635</v>
      </c>
      <c r="F10507" s="232">
        <v>0</v>
      </c>
    </row>
    <row r="10508" spans="1:6" ht="15" x14ac:dyDescent="0.2">
      <c r="A10508" s="231">
        <v>103513</v>
      </c>
      <c r="B10508" s="457" t="s">
        <v>17790</v>
      </c>
      <c r="C10508" s="231" t="s">
        <v>6635</v>
      </c>
      <c r="F10508" s="232">
        <v>0</v>
      </c>
    </row>
    <row r="10509" spans="1:6" ht="15" x14ac:dyDescent="0.2">
      <c r="A10509" s="231">
        <v>103523</v>
      </c>
      <c r="B10509" s="457" t="s">
        <v>17791</v>
      </c>
      <c r="C10509" s="231" t="s">
        <v>6635</v>
      </c>
      <c r="F10509" s="232">
        <v>11183.52</v>
      </c>
    </row>
    <row r="10510" spans="1:6" ht="15" x14ac:dyDescent="0.2">
      <c r="A10510" s="231">
        <v>103509</v>
      </c>
      <c r="B10510" s="457" t="s">
        <v>17792</v>
      </c>
      <c r="C10510" s="231" t="s">
        <v>6635</v>
      </c>
      <c r="F10510" s="232">
        <v>0</v>
      </c>
    </row>
    <row r="10511" spans="1:6" ht="15" x14ac:dyDescent="0.2">
      <c r="A10511" s="231">
        <v>103514</v>
      </c>
      <c r="B10511" s="457" t="s">
        <v>17793</v>
      </c>
      <c r="C10511" s="231" t="s">
        <v>6635</v>
      </c>
      <c r="F10511" s="232">
        <v>0</v>
      </c>
    </row>
    <row r="10512" spans="1:6" ht="15" x14ac:dyDescent="0.2">
      <c r="A10512" s="231">
        <v>103510</v>
      </c>
      <c r="B10512" s="457" t="s">
        <v>17794</v>
      </c>
      <c r="C10512" s="231" t="s">
        <v>6635</v>
      </c>
      <c r="F10512" s="232">
        <v>0</v>
      </c>
    </row>
    <row r="10513" spans="1:6" ht="15" x14ac:dyDescent="0.2">
      <c r="A10513" s="231">
        <v>103520</v>
      </c>
      <c r="B10513" s="457" t="s">
        <v>17795</v>
      </c>
      <c r="C10513" s="231" t="s">
        <v>6635</v>
      </c>
      <c r="F10513" s="232">
        <v>5521.09</v>
      </c>
    </row>
    <row r="10514" spans="1:6" ht="15" x14ac:dyDescent="0.2">
      <c r="A10514" s="231">
        <v>103511</v>
      </c>
      <c r="B10514" s="457" t="s">
        <v>17796</v>
      </c>
      <c r="C10514" s="231" t="s">
        <v>6635</v>
      </c>
      <c r="F10514" s="232">
        <v>0</v>
      </c>
    </row>
    <row r="10515" spans="1:6" ht="15" x14ac:dyDescent="0.2">
      <c r="A10515" s="231">
        <v>103521</v>
      </c>
      <c r="B10515" s="457" t="s">
        <v>17797</v>
      </c>
      <c r="C10515" s="231" t="s">
        <v>6635</v>
      </c>
      <c r="F10515" s="232">
        <v>7329.9</v>
      </c>
    </row>
    <row r="10516" spans="1:6" ht="15" x14ac:dyDescent="0.2">
      <c r="A10516" s="231">
        <v>103512</v>
      </c>
      <c r="B10516" s="457" t="s">
        <v>17798</v>
      </c>
      <c r="C10516" s="231" t="s">
        <v>6635</v>
      </c>
      <c r="F10516" s="232">
        <v>0</v>
      </c>
    </row>
    <row r="10517" spans="1:6" ht="15" x14ac:dyDescent="0.2">
      <c r="A10517" s="231">
        <v>103522</v>
      </c>
      <c r="B10517" s="457" t="s">
        <v>17799</v>
      </c>
      <c r="C10517" s="231" t="s">
        <v>6635</v>
      </c>
      <c r="F10517" s="232">
        <v>7451.79</v>
      </c>
    </row>
    <row r="10518" spans="1:6" ht="15" x14ac:dyDescent="0.2">
      <c r="A10518" s="231">
        <v>103508</v>
      </c>
      <c r="B10518" s="457" t="s">
        <v>17800</v>
      </c>
      <c r="C10518" s="231" t="s">
        <v>6635</v>
      </c>
      <c r="F10518" s="232">
        <v>0</v>
      </c>
    </row>
    <row r="10519" spans="1:6" ht="15" x14ac:dyDescent="0.2">
      <c r="A10519" s="231">
        <v>103524</v>
      </c>
      <c r="B10519" s="457" t="s">
        <v>17801</v>
      </c>
      <c r="C10519" s="231" t="s">
        <v>6635</v>
      </c>
      <c r="F10519" s="232">
        <v>0</v>
      </c>
    </row>
    <row r="10520" spans="1:6" ht="15" x14ac:dyDescent="0.2">
      <c r="A10520" s="231">
        <v>103526</v>
      </c>
      <c r="B10520" s="457" t="s">
        <v>17802</v>
      </c>
      <c r="C10520" s="231" t="s">
        <v>6635</v>
      </c>
      <c r="F10520" s="232">
        <v>0</v>
      </c>
    </row>
    <row r="10521" spans="1:6" ht="15" x14ac:dyDescent="0.2">
      <c r="A10521" s="231">
        <v>103525</v>
      </c>
      <c r="B10521" s="457" t="s">
        <v>17803</v>
      </c>
      <c r="C10521" s="231" t="s">
        <v>6635</v>
      </c>
      <c r="F10521" s="232">
        <v>0</v>
      </c>
    </row>
    <row r="10522" spans="1:6" ht="15" x14ac:dyDescent="0.2">
      <c r="A10522" s="231">
        <v>97062</v>
      </c>
      <c r="B10522" s="457" t="s">
        <v>17804</v>
      </c>
      <c r="C10522" s="231" t="s">
        <v>6637</v>
      </c>
      <c r="F10522" s="232">
        <v>7.04</v>
      </c>
    </row>
    <row r="10523" spans="1:6" ht="15" x14ac:dyDescent="0.2">
      <c r="A10523" s="231">
        <v>97061</v>
      </c>
      <c r="B10523" s="457" t="s">
        <v>17805</v>
      </c>
      <c r="C10523" s="231" t="s">
        <v>6637</v>
      </c>
      <c r="F10523" s="232">
        <v>0</v>
      </c>
    </row>
    <row r="10524" spans="1:6" ht="15" x14ac:dyDescent="0.2">
      <c r="A10524" s="231">
        <v>104988</v>
      </c>
      <c r="B10524" s="457" t="s">
        <v>17806</v>
      </c>
      <c r="C10524" s="231" t="s">
        <v>6637</v>
      </c>
      <c r="F10524" s="232">
        <v>0</v>
      </c>
    </row>
    <row r="10525" spans="1:6" ht="15" x14ac:dyDescent="0.2">
      <c r="A10525" s="231">
        <v>104979</v>
      </c>
      <c r="B10525" s="457" t="s">
        <v>17807</v>
      </c>
      <c r="C10525" s="231" t="s">
        <v>6637</v>
      </c>
      <c r="F10525" s="232">
        <v>0</v>
      </c>
    </row>
    <row r="10526" spans="1:6" ht="15" x14ac:dyDescent="0.2">
      <c r="A10526" s="231">
        <v>97040</v>
      </c>
      <c r="B10526" s="457" t="s">
        <v>17808</v>
      </c>
      <c r="C10526" s="231" t="s">
        <v>6637</v>
      </c>
      <c r="F10526" s="232">
        <v>20.88</v>
      </c>
    </row>
    <row r="10527" spans="1:6" ht="15" x14ac:dyDescent="0.2">
      <c r="A10527" s="231">
        <v>97041</v>
      </c>
      <c r="B10527" s="457" t="s">
        <v>17809</v>
      </c>
      <c r="C10527" s="231" t="s">
        <v>6637</v>
      </c>
      <c r="F10527" s="232">
        <v>152.21</v>
      </c>
    </row>
    <row r="10528" spans="1:6" ht="15" x14ac:dyDescent="0.2">
      <c r="A10528" s="231">
        <v>97039</v>
      </c>
      <c r="B10528" s="457" t="s">
        <v>17810</v>
      </c>
      <c r="C10528" s="231" t="s">
        <v>6637</v>
      </c>
      <c r="F10528" s="232">
        <v>77.11</v>
      </c>
    </row>
    <row r="10529" spans="1:6" ht="15" x14ac:dyDescent="0.2">
      <c r="A10529" s="231">
        <v>102655</v>
      </c>
      <c r="B10529" s="457" t="s">
        <v>17811</v>
      </c>
      <c r="C10529" s="231" t="s">
        <v>6640</v>
      </c>
      <c r="F10529" s="232">
        <v>0.79</v>
      </c>
    </row>
    <row r="10530" spans="1:6" ht="15" x14ac:dyDescent="0.2">
      <c r="A10530" s="231">
        <v>104987</v>
      </c>
      <c r="B10530" s="457" t="s">
        <v>17812</v>
      </c>
      <c r="C10530" s="231" t="s">
        <v>6640</v>
      </c>
      <c r="F10530" s="232">
        <v>0</v>
      </c>
    </row>
    <row r="10531" spans="1:6" ht="15" x14ac:dyDescent="0.2">
      <c r="A10531" s="231">
        <v>104986</v>
      </c>
      <c r="B10531" s="457" t="s">
        <v>17813</v>
      </c>
      <c r="C10531" s="231" t="s">
        <v>6640</v>
      </c>
      <c r="F10531" s="232">
        <v>0</v>
      </c>
    </row>
    <row r="10532" spans="1:6" ht="15" x14ac:dyDescent="0.2">
      <c r="A10532" s="231">
        <v>104984</v>
      </c>
      <c r="B10532" s="457" t="s">
        <v>17814</v>
      </c>
      <c r="C10532" s="231" t="s">
        <v>6640</v>
      </c>
      <c r="F10532" s="232">
        <v>0</v>
      </c>
    </row>
    <row r="10533" spans="1:6" ht="15" x14ac:dyDescent="0.2">
      <c r="A10533" s="231">
        <v>104985</v>
      </c>
      <c r="B10533" s="457" t="s">
        <v>17815</v>
      </c>
      <c r="C10533" s="231" t="s">
        <v>6640</v>
      </c>
      <c r="F10533" s="232">
        <v>0</v>
      </c>
    </row>
    <row r="10534" spans="1:6" ht="15" x14ac:dyDescent="0.2">
      <c r="A10534" s="231">
        <v>97026</v>
      </c>
      <c r="B10534" s="457" t="s">
        <v>17816</v>
      </c>
      <c r="C10534" s="231" t="s">
        <v>6640</v>
      </c>
      <c r="F10534" s="232">
        <v>0</v>
      </c>
    </row>
    <row r="10535" spans="1:6" ht="15" x14ac:dyDescent="0.2">
      <c r="A10535" s="231">
        <v>97025</v>
      </c>
      <c r="B10535" s="457" t="s">
        <v>17817</v>
      </c>
      <c r="C10535" s="231" t="s">
        <v>6640</v>
      </c>
      <c r="F10535" s="232">
        <v>0</v>
      </c>
    </row>
    <row r="10536" spans="1:6" ht="15" x14ac:dyDescent="0.2">
      <c r="A10536" s="231">
        <v>97032</v>
      </c>
      <c r="B10536" s="457" t="s">
        <v>17818</v>
      </c>
      <c r="C10536" s="231" t="s">
        <v>6640</v>
      </c>
      <c r="F10536" s="232">
        <v>68.37</v>
      </c>
    </row>
    <row r="10537" spans="1:6" ht="15" x14ac:dyDescent="0.2">
      <c r="A10537" s="231">
        <v>97031</v>
      </c>
      <c r="B10537" s="457" t="s">
        <v>17819</v>
      </c>
      <c r="C10537" s="231" t="s">
        <v>6640</v>
      </c>
      <c r="F10537" s="232">
        <v>111.12</v>
      </c>
    </row>
    <row r="10538" spans="1:6" ht="15" x14ac:dyDescent="0.2">
      <c r="A10538" s="231">
        <v>97036</v>
      </c>
      <c r="B10538" s="457" t="s">
        <v>17820</v>
      </c>
      <c r="C10538" s="231" t="s">
        <v>6640</v>
      </c>
      <c r="F10538" s="232">
        <v>0</v>
      </c>
    </row>
    <row r="10539" spans="1:6" ht="15" x14ac:dyDescent="0.2">
      <c r="A10539" s="231">
        <v>97035</v>
      </c>
      <c r="B10539" s="457" t="s">
        <v>17821</v>
      </c>
      <c r="C10539" s="231" t="s">
        <v>6640</v>
      </c>
      <c r="F10539" s="232">
        <v>0</v>
      </c>
    </row>
    <row r="10540" spans="1:6" ht="15" x14ac:dyDescent="0.2">
      <c r="A10540" s="231">
        <v>97034</v>
      </c>
      <c r="B10540" s="457" t="s">
        <v>17822</v>
      </c>
      <c r="C10540" s="231" t="s">
        <v>6640</v>
      </c>
      <c r="F10540" s="232">
        <v>69.3</v>
      </c>
    </row>
    <row r="10541" spans="1:6" ht="15" x14ac:dyDescent="0.2">
      <c r="A10541" s="231">
        <v>97033</v>
      </c>
      <c r="B10541" s="457" t="s">
        <v>17823</v>
      </c>
      <c r="C10541" s="231" t="s">
        <v>6640</v>
      </c>
      <c r="F10541" s="232">
        <v>106.24</v>
      </c>
    </row>
    <row r="10542" spans="1:6" ht="15" x14ac:dyDescent="0.2">
      <c r="A10542" s="231">
        <v>97030</v>
      </c>
      <c r="B10542" s="457" t="s">
        <v>17824</v>
      </c>
      <c r="C10542" s="231" t="s">
        <v>6640</v>
      </c>
      <c r="F10542" s="232">
        <v>0</v>
      </c>
    </row>
    <row r="10543" spans="1:6" ht="15" x14ac:dyDescent="0.2">
      <c r="A10543" s="231">
        <v>97029</v>
      </c>
      <c r="B10543" s="457" t="s">
        <v>17825</v>
      </c>
      <c r="C10543" s="231" t="s">
        <v>6640</v>
      </c>
      <c r="F10543" s="232">
        <v>0</v>
      </c>
    </row>
    <row r="10544" spans="1:6" ht="15" x14ac:dyDescent="0.2">
      <c r="A10544" s="231">
        <v>97028</v>
      </c>
      <c r="B10544" s="457" t="s">
        <v>17826</v>
      </c>
      <c r="C10544" s="231" t="s">
        <v>6640</v>
      </c>
      <c r="F10544" s="232">
        <v>0</v>
      </c>
    </row>
    <row r="10545" spans="1:6" ht="15" x14ac:dyDescent="0.2">
      <c r="A10545" s="231">
        <v>97027</v>
      </c>
      <c r="B10545" s="457" t="s">
        <v>17827</v>
      </c>
      <c r="C10545" s="231" t="s">
        <v>6640</v>
      </c>
      <c r="F10545" s="232">
        <v>0</v>
      </c>
    </row>
    <row r="10546" spans="1:6" ht="15" x14ac:dyDescent="0.2">
      <c r="A10546" s="231">
        <v>97038</v>
      </c>
      <c r="B10546" s="457" t="s">
        <v>17828</v>
      </c>
      <c r="C10546" s="231" t="s">
        <v>6640</v>
      </c>
      <c r="F10546" s="232">
        <v>0</v>
      </c>
    </row>
    <row r="10547" spans="1:6" ht="15" x14ac:dyDescent="0.2">
      <c r="A10547" s="231">
        <v>97037</v>
      </c>
      <c r="B10547" s="457" t="s">
        <v>17829</v>
      </c>
      <c r="C10547" s="231" t="s">
        <v>6640</v>
      </c>
      <c r="F10547" s="232">
        <v>0</v>
      </c>
    </row>
    <row r="10548" spans="1:6" ht="15" x14ac:dyDescent="0.2">
      <c r="A10548" s="231">
        <v>97014</v>
      </c>
      <c r="B10548" s="457" t="s">
        <v>17830</v>
      </c>
      <c r="C10548" s="231" t="s">
        <v>6640</v>
      </c>
      <c r="F10548" s="232">
        <v>69.81</v>
      </c>
    </row>
    <row r="10549" spans="1:6" ht="15" x14ac:dyDescent="0.2">
      <c r="A10549" s="231">
        <v>97015</v>
      </c>
      <c r="B10549" s="457" t="s">
        <v>17831</v>
      </c>
      <c r="C10549" s="231" t="s">
        <v>6640</v>
      </c>
      <c r="F10549" s="232">
        <v>58.31</v>
      </c>
    </row>
    <row r="10550" spans="1:6" ht="15" x14ac:dyDescent="0.2">
      <c r="A10550" s="231">
        <v>97013</v>
      </c>
      <c r="B10550" s="457" t="s">
        <v>17832</v>
      </c>
      <c r="C10550" s="231" t="s">
        <v>6640</v>
      </c>
      <c r="F10550" s="232">
        <v>92.83</v>
      </c>
    </row>
    <row r="10551" spans="1:6" ht="15" x14ac:dyDescent="0.2">
      <c r="A10551" s="231">
        <v>97017</v>
      </c>
      <c r="B10551" s="457" t="s">
        <v>17833</v>
      </c>
      <c r="C10551" s="231" t="s">
        <v>6640</v>
      </c>
      <c r="F10551" s="232">
        <v>56.97</v>
      </c>
    </row>
    <row r="10552" spans="1:6" ht="15" x14ac:dyDescent="0.2">
      <c r="A10552" s="231">
        <v>97018</v>
      </c>
      <c r="B10552" s="457" t="s">
        <v>17834</v>
      </c>
      <c r="C10552" s="231" t="s">
        <v>6640</v>
      </c>
      <c r="F10552" s="232">
        <v>47.42</v>
      </c>
    </row>
    <row r="10553" spans="1:6" ht="15" x14ac:dyDescent="0.2">
      <c r="A10553" s="231">
        <v>97016</v>
      </c>
      <c r="B10553" s="457" t="s">
        <v>17835</v>
      </c>
      <c r="C10553" s="231" t="s">
        <v>6640</v>
      </c>
      <c r="F10553" s="232">
        <v>76.209999999999994</v>
      </c>
    </row>
    <row r="10554" spans="1:6" ht="15" x14ac:dyDescent="0.2">
      <c r="A10554" s="231">
        <v>97024</v>
      </c>
      <c r="B10554" s="457" t="s">
        <v>17836</v>
      </c>
      <c r="C10554" s="231" t="s">
        <v>6640</v>
      </c>
      <c r="F10554" s="232">
        <v>0</v>
      </c>
    </row>
    <row r="10555" spans="1:6" ht="15" x14ac:dyDescent="0.2">
      <c r="A10555" s="231">
        <v>97023</v>
      </c>
      <c r="B10555" s="457" t="s">
        <v>17837</v>
      </c>
      <c r="C10555" s="231" t="s">
        <v>6640</v>
      </c>
      <c r="F10555" s="232">
        <v>0</v>
      </c>
    </row>
    <row r="10556" spans="1:6" ht="15" x14ac:dyDescent="0.2">
      <c r="A10556" s="231">
        <v>105804</v>
      </c>
      <c r="B10556" s="457" t="s">
        <v>17838</v>
      </c>
      <c r="C10556" s="231" t="s">
        <v>6640</v>
      </c>
      <c r="F10556" s="232">
        <v>0</v>
      </c>
    </row>
    <row r="10557" spans="1:6" ht="15" x14ac:dyDescent="0.2">
      <c r="A10557" s="231">
        <v>104990</v>
      </c>
      <c r="B10557" s="457" t="s">
        <v>17839</v>
      </c>
      <c r="C10557" s="231" t="s">
        <v>6640</v>
      </c>
      <c r="F10557" s="232">
        <v>11.72</v>
      </c>
    </row>
    <row r="10558" spans="1:6" ht="15" x14ac:dyDescent="0.2">
      <c r="A10558" s="231">
        <v>97052</v>
      </c>
      <c r="B10558" s="457" t="s">
        <v>17840</v>
      </c>
      <c r="C10558" s="231" t="s">
        <v>6635</v>
      </c>
      <c r="F10558" s="232">
        <v>0</v>
      </c>
    </row>
    <row r="10559" spans="1:6" ht="15" x14ac:dyDescent="0.2">
      <c r="A10559" s="231">
        <v>97054</v>
      </c>
      <c r="B10559" s="457" t="s">
        <v>17841</v>
      </c>
      <c r="C10559" s="231" t="s">
        <v>6635</v>
      </c>
      <c r="F10559" s="232">
        <v>29.77</v>
      </c>
    </row>
    <row r="10560" spans="1:6" ht="15" x14ac:dyDescent="0.2">
      <c r="A10560" s="231">
        <v>104981</v>
      </c>
      <c r="B10560" s="457" t="s">
        <v>17842</v>
      </c>
      <c r="C10560" s="231" t="s">
        <v>6640</v>
      </c>
      <c r="F10560" s="232">
        <v>0</v>
      </c>
    </row>
    <row r="10561" spans="1:6" ht="15" x14ac:dyDescent="0.2">
      <c r="A10561" s="231">
        <v>104980</v>
      </c>
      <c r="B10561" s="457" t="s">
        <v>17843</v>
      </c>
      <c r="C10561" s="231" t="s">
        <v>6640</v>
      </c>
      <c r="F10561" s="232">
        <v>0</v>
      </c>
    </row>
    <row r="10562" spans="1:6" ht="15" x14ac:dyDescent="0.2">
      <c r="A10562" s="231">
        <v>97042</v>
      </c>
      <c r="B10562" s="457" t="s">
        <v>17844</v>
      </c>
      <c r="C10562" s="231" t="s">
        <v>6640</v>
      </c>
      <c r="F10562" s="232">
        <v>0</v>
      </c>
    </row>
    <row r="10563" spans="1:6" ht="15" x14ac:dyDescent="0.2">
      <c r="A10563" s="231">
        <v>97045</v>
      </c>
      <c r="B10563" s="457" t="s">
        <v>17845</v>
      </c>
      <c r="C10563" s="231" t="s">
        <v>6640</v>
      </c>
      <c r="F10563" s="232">
        <v>0</v>
      </c>
    </row>
    <row r="10564" spans="1:6" ht="15" x14ac:dyDescent="0.2">
      <c r="A10564" s="231">
        <v>97044</v>
      </c>
      <c r="B10564" s="457" t="s">
        <v>17846</v>
      </c>
      <c r="C10564" s="231" t="s">
        <v>6640</v>
      </c>
      <c r="F10564" s="232">
        <v>0</v>
      </c>
    </row>
    <row r="10565" spans="1:6" ht="15" x14ac:dyDescent="0.2">
      <c r="A10565" s="231">
        <v>97043</v>
      </c>
      <c r="B10565" s="457" t="s">
        <v>17847</v>
      </c>
      <c r="C10565" s="231" t="s">
        <v>6640</v>
      </c>
      <c r="F10565" s="232">
        <v>0</v>
      </c>
    </row>
    <row r="10566" spans="1:6" ht="15" x14ac:dyDescent="0.2">
      <c r="A10566" s="231">
        <v>97063</v>
      </c>
      <c r="B10566" s="457" t="s">
        <v>17848</v>
      </c>
      <c r="C10566" s="231" t="s">
        <v>6637</v>
      </c>
      <c r="F10566" s="232">
        <v>24.55</v>
      </c>
    </row>
    <row r="10567" spans="1:6" ht="15" x14ac:dyDescent="0.2">
      <c r="A10567" s="231">
        <v>97065</v>
      </c>
      <c r="B10567" s="457" t="s">
        <v>17849</v>
      </c>
      <c r="C10567" s="231" t="s">
        <v>6641</v>
      </c>
      <c r="F10567" s="232">
        <v>16.66</v>
      </c>
    </row>
    <row r="10568" spans="1:6" ht="15" x14ac:dyDescent="0.2">
      <c r="A10568" s="231">
        <v>97064</v>
      </c>
      <c r="B10568" s="457" t="s">
        <v>17850</v>
      </c>
      <c r="C10568" s="231" t="s">
        <v>6640</v>
      </c>
      <c r="F10568" s="232">
        <v>34.6</v>
      </c>
    </row>
    <row r="10569" spans="1:6" ht="15" x14ac:dyDescent="0.2">
      <c r="A10569" s="231">
        <v>97049</v>
      </c>
      <c r="B10569" s="457" t="s">
        <v>17851</v>
      </c>
      <c r="C10569" s="231" t="s">
        <v>6637</v>
      </c>
      <c r="F10569" s="232">
        <v>0</v>
      </c>
    </row>
    <row r="10570" spans="1:6" ht="15" x14ac:dyDescent="0.2">
      <c r="A10570" s="231">
        <v>96997</v>
      </c>
      <c r="B10570" s="457" t="s">
        <v>17852</v>
      </c>
      <c r="C10570" s="231" t="s">
        <v>6640</v>
      </c>
      <c r="F10570" s="232">
        <v>0</v>
      </c>
    </row>
    <row r="10571" spans="1:6" ht="15" x14ac:dyDescent="0.2">
      <c r="A10571" s="231">
        <v>96999</v>
      </c>
      <c r="B10571" s="457" t="s">
        <v>17853</v>
      </c>
      <c r="C10571" s="231" t="s">
        <v>6640</v>
      </c>
      <c r="F10571" s="232">
        <v>0</v>
      </c>
    </row>
    <row r="10572" spans="1:6" ht="15" x14ac:dyDescent="0.2">
      <c r="A10572" s="231">
        <v>96996</v>
      </c>
      <c r="B10572" s="457" t="s">
        <v>17854</v>
      </c>
      <c r="C10572" s="231" t="s">
        <v>6640</v>
      </c>
      <c r="F10572" s="232">
        <v>0</v>
      </c>
    </row>
    <row r="10573" spans="1:6" ht="15" x14ac:dyDescent="0.2">
      <c r="A10573" s="231">
        <v>96998</v>
      </c>
      <c r="B10573" s="457" t="s">
        <v>17855</v>
      </c>
      <c r="C10573" s="231" t="s">
        <v>6640</v>
      </c>
      <c r="F10573" s="232">
        <v>0</v>
      </c>
    </row>
    <row r="10574" spans="1:6" ht="15" x14ac:dyDescent="0.2">
      <c r="A10574" s="231">
        <v>97067</v>
      </c>
      <c r="B10574" s="457" t="s">
        <v>17856</v>
      </c>
      <c r="C10574" s="231" t="s">
        <v>6640</v>
      </c>
      <c r="F10574" s="232">
        <v>785.42</v>
      </c>
    </row>
    <row r="10575" spans="1:6" ht="15" x14ac:dyDescent="0.2">
      <c r="A10575" s="231">
        <v>97001</v>
      </c>
      <c r="B10575" s="457" t="s">
        <v>17857</v>
      </c>
      <c r="C10575" s="231" t="s">
        <v>6640</v>
      </c>
      <c r="F10575" s="232">
        <v>0</v>
      </c>
    </row>
    <row r="10576" spans="1:6" ht="15" x14ac:dyDescent="0.2">
      <c r="A10576" s="231">
        <v>97003</v>
      </c>
      <c r="B10576" s="457" t="s">
        <v>17858</v>
      </c>
      <c r="C10576" s="231" t="s">
        <v>6640</v>
      </c>
      <c r="F10576" s="232">
        <v>0</v>
      </c>
    </row>
    <row r="10577" spans="1:6" ht="15" x14ac:dyDescent="0.2">
      <c r="A10577" s="231">
        <v>97005</v>
      </c>
      <c r="B10577" s="457" t="s">
        <v>17859</v>
      </c>
      <c r="C10577" s="231" t="s">
        <v>6640</v>
      </c>
      <c r="F10577" s="232">
        <v>0</v>
      </c>
    </row>
    <row r="10578" spans="1:6" ht="15" x14ac:dyDescent="0.2">
      <c r="A10578" s="231">
        <v>97000</v>
      </c>
      <c r="B10578" s="457" t="s">
        <v>17860</v>
      </c>
      <c r="C10578" s="231" t="s">
        <v>6640</v>
      </c>
      <c r="F10578" s="232">
        <v>0</v>
      </c>
    </row>
    <row r="10579" spans="1:6" ht="15" x14ac:dyDescent="0.2">
      <c r="A10579" s="231">
        <v>97002</v>
      </c>
      <c r="B10579" s="457" t="s">
        <v>17861</v>
      </c>
      <c r="C10579" s="231" t="s">
        <v>6640</v>
      </c>
      <c r="F10579" s="232">
        <v>0</v>
      </c>
    </row>
    <row r="10580" spans="1:6" ht="15" x14ac:dyDescent="0.2">
      <c r="A10580" s="231">
        <v>97004</v>
      </c>
      <c r="B10580" s="457" t="s">
        <v>17862</v>
      </c>
      <c r="C10580" s="231" t="s">
        <v>6640</v>
      </c>
      <c r="F10580" s="232">
        <v>0</v>
      </c>
    </row>
    <row r="10581" spans="1:6" ht="15" x14ac:dyDescent="0.2">
      <c r="A10581" s="231">
        <v>97007</v>
      </c>
      <c r="B10581" s="457" t="s">
        <v>17863</v>
      </c>
      <c r="C10581" s="231" t="s">
        <v>6640</v>
      </c>
      <c r="F10581" s="232">
        <v>0</v>
      </c>
    </row>
    <row r="10582" spans="1:6" ht="15" x14ac:dyDescent="0.2">
      <c r="A10582" s="231">
        <v>97009</v>
      </c>
      <c r="B10582" s="457" t="s">
        <v>17864</v>
      </c>
      <c r="C10582" s="231" t="s">
        <v>6640</v>
      </c>
      <c r="F10582" s="232">
        <v>0</v>
      </c>
    </row>
    <row r="10583" spans="1:6" ht="15" x14ac:dyDescent="0.2">
      <c r="A10583" s="231">
        <v>97006</v>
      </c>
      <c r="B10583" s="457" t="s">
        <v>17865</v>
      </c>
      <c r="C10583" s="231" t="s">
        <v>6640</v>
      </c>
      <c r="F10583" s="232">
        <v>0</v>
      </c>
    </row>
    <row r="10584" spans="1:6" ht="15" x14ac:dyDescent="0.2">
      <c r="A10584" s="231">
        <v>97008</v>
      </c>
      <c r="B10584" s="457" t="s">
        <v>17866</v>
      </c>
      <c r="C10584" s="231" t="s">
        <v>6640</v>
      </c>
      <c r="F10584" s="232">
        <v>0</v>
      </c>
    </row>
    <row r="10585" spans="1:6" ht="15" x14ac:dyDescent="0.2">
      <c r="A10585" s="231">
        <v>97048</v>
      </c>
      <c r="B10585" s="457" t="s">
        <v>17867</v>
      </c>
      <c r="C10585" s="231" t="s">
        <v>6637</v>
      </c>
      <c r="F10585" s="232">
        <v>0.1</v>
      </c>
    </row>
    <row r="10586" spans="1:6" ht="15" x14ac:dyDescent="0.2">
      <c r="A10586" s="231">
        <v>97047</v>
      </c>
      <c r="B10586" s="457" t="s">
        <v>17868</v>
      </c>
      <c r="C10586" s="231" t="s">
        <v>6637</v>
      </c>
      <c r="F10586" s="232">
        <v>0.14000000000000001</v>
      </c>
    </row>
    <row r="10587" spans="1:6" ht="15" x14ac:dyDescent="0.2">
      <c r="A10587" s="231">
        <v>97046</v>
      </c>
      <c r="B10587" s="457" t="s">
        <v>17869</v>
      </c>
      <c r="C10587" s="231" t="s">
        <v>6637</v>
      </c>
      <c r="F10587" s="232">
        <v>0.36</v>
      </c>
    </row>
    <row r="10588" spans="1:6" ht="15" x14ac:dyDescent="0.2">
      <c r="A10588" s="231">
        <v>104989</v>
      </c>
      <c r="B10588" s="457" t="s">
        <v>17870</v>
      </c>
      <c r="C10588" s="231" t="s">
        <v>6635</v>
      </c>
      <c r="F10588" s="232">
        <v>44.48</v>
      </c>
    </row>
    <row r="10589" spans="1:6" ht="15" x14ac:dyDescent="0.2">
      <c r="A10589" s="231">
        <v>97066</v>
      </c>
      <c r="B10589" s="457" t="s">
        <v>17871</v>
      </c>
      <c r="C10589" s="231" t="s">
        <v>6637</v>
      </c>
      <c r="F10589" s="232">
        <v>350.25</v>
      </c>
    </row>
    <row r="10590" spans="1:6" ht="15" x14ac:dyDescent="0.2">
      <c r="A10590" s="231">
        <v>104982</v>
      </c>
      <c r="B10590" s="457" t="s">
        <v>17872</v>
      </c>
      <c r="C10590" s="231" t="s">
        <v>6640</v>
      </c>
      <c r="F10590" s="232">
        <v>0</v>
      </c>
    </row>
    <row r="10591" spans="1:6" ht="15" x14ac:dyDescent="0.2">
      <c r="A10591" s="231">
        <v>97060</v>
      </c>
      <c r="B10591" s="457" t="s">
        <v>17873</v>
      </c>
      <c r="C10591" s="231" t="s">
        <v>6640</v>
      </c>
      <c r="F10591" s="232">
        <v>0</v>
      </c>
    </row>
    <row r="10592" spans="1:6" ht="15" x14ac:dyDescent="0.2">
      <c r="A10592" s="231">
        <v>97059</v>
      </c>
      <c r="B10592" s="457" t="s">
        <v>17874</v>
      </c>
      <c r="C10592" s="231" t="s">
        <v>6640</v>
      </c>
      <c r="F10592" s="232">
        <v>0</v>
      </c>
    </row>
    <row r="10593" spans="1:6" ht="15" x14ac:dyDescent="0.2">
      <c r="A10593" s="231">
        <v>97058</v>
      </c>
      <c r="B10593" s="457" t="s">
        <v>17875</v>
      </c>
      <c r="C10593" s="231" t="s">
        <v>6640</v>
      </c>
      <c r="F10593" s="232">
        <v>0</v>
      </c>
    </row>
    <row r="10594" spans="1:6" ht="15" x14ac:dyDescent="0.2">
      <c r="A10594" s="231">
        <v>97056</v>
      </c>
      <c r="B10594" s="457" t="s">
        <v>17876</v>
      </c>
      <c r="C10594" s="231" t="s">
        <v>6640</v>
      </c>
      <c r="F10594" s="232">
        <v>0</v>
      </c>
    </row>
    <row r="10595" spans="1:6" ht="15" x14ac:dyDescent="0.2">
      <c r="A10595" s="231">
        <v>97057</v>
      </c>
      <c r="B10595" s="457" t="s">
        <v>17877</v>
      </c>
      <c r="C10595" s="231" t="s">
        <v>6640</v>
      </c>
      <c r="F10595" s="232">
        <v>0</v>
      </c>
    </row>
    <row r="10596" spans="1:6" ht="15" x14ac:dyDescent="0.2">
      <c r="A10596" s="231">
        <v>97055</v>
      </c>
      <c r="B10596" s="457" t="s">
        <v>17878</v>
      </c>
      <c r="C10596" s="231" t="s">
        <v>6640</v>
      </c>
      <c r="F10596" s="232">
        <v>0</v>
      </c>
    </row>
    <row r="10597" spans="1:6" ht="15" x14ac:dyDescent="0.2">
      <c r="A10597" s="231">
        <v>102656</v>
      </c>
      <c r="B10597" s="457" t="s">
        <v>17879</v>
      </c>
      <c r="C10597" s="231" t="s">
        <v>6640</v>
      </c>
      <c r="F10597" s="232">
        <v>6.75</v>
      </c>
    </row>
    <row r="10598" spans="1:6" ht="15" x14ac:dyDescent="0.2">
      <c r="A10598" s="231">
        <v>104983</v>
      </c>
      <c r="B10598" s="457" t="s">
        <v>17880</v>
      </c>
      <c r="C10598" s="231" t="s">
        <v>6635</v>
      </c>
      <c r="F10598" s="232">
        <v>0</v>
      </c>
    </row>
    <row r="10599" spans="1:6" ht="15" x14ac:dyDescent="0.2">
      <c r="A10599" s="231">
        <v>97050</v>
      </c>
      <c r="B10599" s="457" t="s">
        <v>17881</v>
      </c>
      <c r="C10599" s="231" t="s">
        <v>6637</v>
      </c>
      <c r="F10599" s="232">
        <v>0</v>
      </c>
    </row>
    <row r="10600" spans="1:6" ht="15" x14ac:dyDescent="0.2">
      <c r="A10600" s="231">
        <v>95946</v>
      </c>
      <c r="B10600" s="457" t="s">
        <v>17882</v>
      </c>
      <c r="C10600" s="231" t="s">
        <v>6650</v>
      </c>
      <c r="F10600" s="232">
        <v>11.71</v>
      </c>
    </row>
    <row r="10601" spans="1:6" ht="15" x14ac:dyDescent="0.2">
      <c r="A10601" s="231">
        <v>95947</v>
      </c>
      <c r="B10601" s="457" t="s">
        <v>17883</v>
      </c>
      <c r="C10601" s="231" t="s">
        <v>6650</v>
      </c>
      <c r="F10601" s="232">
        <v>8.58</v>
      </c>
    </row>
    <row r="10602" spans="1:6" ht="15" x14ac:dyDescent="0.2">
      <c r="A10602" s="231">
        <v>95948</v>
      </c>
      <c r="B10602" s="457" t="s">
        <v>17884</v>
      </c>
      <c r="C10602" s="231" t="s">
        <v>6650</v>
      </c>
      <c r="F10602" s="232">
        <v>7.08</v>
      </c>
    </row>
    <row r="10603" spans="1:6" ht="15" x14ac:dyDescent="0.2">
      <c r="A10603" s="231">
        <v>95944</v>
      </c>
      <c r="B10603" s="457" t="s">
        <v>17885</v>
      </c>
      <c r="C10603" s="231" t="s">
        <v>6650</v>
      </c>
      <c r="F10603" s="232">
        <v>20.63</v>
      </c>
    </row>
    <row r="10604" spans="1:6" ht="15" x14ac:dyDescent="0.2">
      <c r="A10604" s="231">
        <v>95945</v>
      </c>
      <c r="B10604" s="457" t="s">
        <v>17886</v>
      </c>
      <c r="C10604" s="231" t="s">
        <v>6650</v>
      </c>
      <c r="F10604" s="232">
        <v>15.61</v>
      </c>
    </row>
    <row r="10605" spans="1:6" ht="15" x14ac:dyDescent="0.2">
      <c r="A10605" s="231">
        <v>95943</v>
      </c>
      <c r="B10605" s="457" t="s">
        <v>17887</v>
      </c>
      <c r="C10605" s="231" t="s">
        <v>6650</v>
      </c>
      <c r="F10605" s="232">
        <v>23.64</v>
      </c>
    </row>
    <row r="10606" spans="1:6" ht="15" x14ac:dyDescent="0.2">
      <c r="A10606" s="231">
        <v>102077</v>
      </c>
      <c r="B10606" s="457" t="s">
        <v>17888</v>
      </c>
      <c r="C10606" s="231" t="s">
        <v>6641</v>
      </c>
      <c r="F10606" s="232">
        <v>5183.8999999999996</v>
      </c>
    </row>
    <row r="10607" spans="1:6" ht="15" x14ac:dyDescent="0.2">
      <c r="A10607" s="231">
        <v>102073</v>
      </c>
      <c r="B10607" s="457" t="s">
        <v>17889</v>
      </c>
      <c r="C10607" s="231" t="s">
        <v>6641</v>
      </c>
      <c r="F10607" s="232">
        <v>3808.16</v>
      </c>
    </row>
    <row r="10608" spans="1:6" ht="15" x14ac:dyDescent="0.2">
      <c r="A10608" s="231">
        <v>102079</v>
      </c>
      <c r="B10608" s="457" t="s">
        <v>17890</v>
      </c>
      <c r="C10608" s="231" t="s">
        <v>6641</v>
      </c>
      <c r="F10608" s="232">
        <v>5083.51</v>
      </c>
    </row>
    <row r="10609" spans="1:6" ht="15" x14ac:dyDescent="0.2">
      <c r="A10609" s="231">
        <v>102075</v>
      </c>
      <c r="B10609" s="457" t="s">
        <v>17891</v>
      </c>
      <c r="C10609" s="231" t="s">
        <v>6641</v>
      </c>
      <c r="F10609" s="232">
        <v>4623.25</v>
      </c>
    </row>
    <row r="10610" spans="1:6" ht="15" x14ac:dyDescent="0.2">
      <c r="A10610" s="231">
        <v>102078</v>
      </c>
      <c r="B10610" s="457" t="s">
        <v>17892</v>
      </c>
      <c r="C10610" s="231" t="s">
        <v>6641</v>
      </c>
      <c r="F10610" s="232">
        <v>5324.04</v>
      </c>
    </row>
    <row r="10611" spans="1:6" ht="15" x14ac:dyDescent="0.2">
      <c r="A10611" s="231">
        <v>102074</v>
      </c>
      <c r="B10611" s="457" t="s">
        <v>17893</v>
      </c>
      <c r="C10611" s="231" t="s">
        <v>6641</v>
      </c>
      <c r="F10611" s="232">
        <v>4480.3</v>
      </c>
    </row>
    <row r="10612" spans="1:6" ht="15" x14ac:dyDescent="0.2">
      <c r="A10612" s="231">
        <v>102080</v>
      </c>
      <c r="B10612" s="457" t="s">
        <v>17894</v>
      </c>
      <c r="C10612" s="231" t="s">
        <v>6641</v>
      </c>
      <c r="F10612" s="232">
        <v>4392.6499999999996</v>
      </c>
    </row>
    <row r="10613" spans="1:6" ht="15" x14ac:dyDescent="0.2">
      <c r="A10613" s="231">
        <v>102076</v>
      </c>
      <c r="B10613" s="457" t="s">
        <v>17895</v>
      </c>
      <c r="C10613" s="231" t="s">
        <v>6641</v>
      </c>
      <c r="F10613" s="232">
        <v>4728.75</v>
      </c>
    </row>
    <row r="10614" spans="1:6" ht="15" x14ac:dyDescent="0.2">
      <c r="A10614" s="231">
        <v>102084</v>
      </c>
      <c r="B10614" s="457" t="s">
        <v>17896</v>
      </c>
      <c r="C10614" s="231" t="s">
        <v>6640</v>
      </c>
      <c r="F10614" s="232">
        <v>0</v>
      </c>
    </row>
    <row r="10615" spans="1:6" ht="15" x14ac:dyDescent="0.2">
      <c r="A10615" s="231">
        <v>102082</v>
      </c>
      <c r="B10615" s="457" t="s">
        <v>17897</v>
      </c>
      <c r="C10615" s="231" t="s">
        <v>6640</v>
      </c>
      <c r="F10615" s="232">
        <v>0</v>
      </c>
    </row>
    <row r="10616" spans="1:6" ht="15" x14ac:dyDescent="0.2">
      <c r="A10616" s="231">
        <v>102081</v>
      </c>
      <c r="B10616" s="457" t="s">
        <v>17898</v>
      </c>
      <c r="C10616" s="231" t="s">
        <v>6640</v>
      </c>
      <c r="F10616" s="232">
        <v>0</v>
      </c>
    </row>
    <row r="10617" spans="1:6" ht="15" x14ac:dyDescent="0.2">
      <c r="A10617" s="231">
        <v>102092</v>
      </c>
      <c r="B10617" s="457" t="s">
        <v>17899</v>
      </c>
      <c r="C10617" s="231" t="s">
        <v>6640</v>
      </c>
      <c r="F10617" s="232">
        <v>0</v>
      </c>
    </row>
    <row r="10618" spans="1:6" ht="15" x14ac:dyDescent="0.2">
      <c r="A10618" s="231">
        <v>102089</v>
      </c>
      <c r="B10618" s="457" t="s">
        <v>17900</v>
      </c>
      <c r="C10618" s="231" t="s">
        <v>6637</v>
      </c>
      <c r="F10618" s="232">
        <v>174.23</v>
      </c>
    </row>
    <row r="10619" spans="1:6" ht="15" x14ac:dyDescent="0.2">
      <c r="A10619" s="231">
        <v>102090</v>
      </c>
      <c r="B10619" s="457" t="s">
        <v>17901</v>
      </c>
      <c r="C10619" s="231" t="s">
        <v>6637</v>
      </c>
      <c r="F10619" s="232">
        <v>134.83000000000001</v>
      </c>
    </row>
    <row r="10620" spans="1:6" ht="15" x14ac:dyDescent="0.2">
      <c r="A10620" s="231">
        <v>102086</v>
      </c>
      <c r="B10620" s="457" t="s">
        <v>17902</v>
      </c>
      <c r="C10620" s="231" t="s">
        <v>6637</v>
      </c>
      <c r="F10620" s="232">
        <v>188.53</v>
      </c>
    </row>
    <row r="10621" spans="1:6" ht="15" x14ac:dyDescent="0.2">
      <c r="A10621" s="231">
        <v>102087</v>
      </c>
      <c r="B10621" s="457" t="s">
        <v>17903</v>
      </c>
      <c r="C10621" s="231" t="s">
        <v>6637</v>
      </c>
      <c r="F10621" s="232">
        <v>153.80000000000001</v>
      </c>
    </row>
    <row r="10622" spans="1:6" ht="15" x14ac:dyDescent="0.2">
      <c r="A10622" s="231">
        <v>102091</v>
      </c>
      <c r="B10622" s="457" t="s">
        <v>17904</v>
      </c>
      <c r="C10622" s="231" t="s">
        <v>6637</v>
      </c>
      <c r="F10622" s="232">
        <v>320.32</v>
      </c>
    </row>
    <row r="10623" spans="1:6" ht="15" x14ac:dyDescent="0.2">
      <c r="A10623" s="231">
        <v>102088</v>
      </c>
      <c r="B10623" s="457" t="s">
        <v>17905</v>
      </c>
      <c r="C10623" s="231" t="s">
        <v>6637</v>
      </c>
      <c r="F10623" s="232">
        <v>273.69</v>
      </c>
    </row>
    <row r="10624" spans="1:6" ht="15" x14ac:dyDescent="0.2">
      <c r="A10624" s="231">
        <v>101997</v>
      </c>
      <c r="B10624" s="457" t="s">
        <v>17906</v>
      </c>
      <c r="C10624" s="231" t="s">
        <v>6637</v>
      </c>
      <c r="F10624" s="232">
        <v>183.85</v>
      </c>
    </row>
    <row r="10625" spans="1:6" ht="15" x14ac:dyDescent="0.2">
      <c r="A10625" s="231">
        <v>101998</v>
      </c>
      <c r="B10625" s="457" t="s">
        <v>17907</v>
      </c>
      <c r="C10625" s="231" t="s">
        <v>6637</v>
      </c>
      <c r="F10625" s="232">
        <v>142.22</v>
      </c>
    </row>
    <row r="10626" spans="1:6" ht="15" x14ac:dyDescent="0.2">
      <c r="A10626" s="231">
        <v>101999</v>
      </c>
      <c r="B10626" s="457" t="s">
        <v>17908</v>
      </c>
      <c r="C10626" s="231" t="s">
        <v>6637</v>
      </c>
      <c r="F10626" s="232">
        <v>378.92</v>
      </c>
    </row>
    <row r="10627" spans="1:6" ht="15" x14ac:dyDescent="0.2">
      <c r="A10627" s="231">
        <v>101994</v>
      </c>
      <c r="B10627" s="457" t="s">
        <v>17909</v>
      </c>
      <c r="C10627" s="231" t="s">
        <v>6637</v>
      </c>
      <c r="F10627" s="232">
        <v>195.64</v>
      </c>
    </row>
    <row r="10628" spans="1:6" ht="15" x14ac:dyDescent="0.2">
      <c r="A10628" s="231">
        <v>101995</v>
      </c>
      <c r="B10628" s="457" t="s">
        <v>17910</v>
      </c>
      <c r="C10628" s="231" t="s">
        <v>6637</v>
      </c>
      <c r="F10628" s="232">
        <v>158.51</v>
      </c>
    </row>
    <row r="10629" spans="1:6" ht="15" x14ac:dyDescent="0.2">
      <c r="A10629" s="231">
        <v>101996</v>
      </c>
      <c r="B10629" s="457" t="s">
        <v>17911</v>
      </c>
      <c r="C10629" s="231" t="s">
        <v>6637</v>
      </c>
      <c r="F10629" s="232">
        <v>294.12</v>
      </c>
    </row>
    <row r="10630" spans="1:6" ht="15" x14ac:dyDescent="0.2">
      <c r="A10630" s="231">
        <v>101991</v>
      </c>
      <c r="B10630" s="457" t="s">
        <v>17912</v>
      </c>
      <c r="C10630" s="231" t="s">
        <v>6637</v>
      </c>
      <c r="F10630" s="232">
        <v>184.84</v>
      </c>
    </row>
    <row r="10631" spans="1:6" ht="15" x14ac:dyDescent="0.2">
      <c r="A10631" s="231">
        <v>101992</v>
      </c>
      <c r="B10631" s="457" t="s">
        <v>17913</v>
      </c>
      <c r="C10631" s="231" t="s">
        <v>6637</v>
      </c>
      <c r="F10631" s="232">
        <v>144.13</v>
      </c>
    </row>
    <row r="10632" spans="1:6" ht="15" x14ac:dyDescent="0.2">
      <c r="A10632" s="231">
        <v>101993</v>
      </c>
      <c r="B10632" s="457" t="s">
        <v>17914</v>
      </c>
      <c r="C10632" s="231" t="s">
        <v>6637</v>
      </c>
      <c r="F10632" s="232">
        <v>353.5</v>
      </c>
    </row>
    <row r="10633" spans="1:6" ht="15" x14ac:dyDescent="0.2">
      <c r="A10633" s="231">
        <v>101988</v>
      </c>
      <c r="B10633" s="457" t="s">
        <v>17915</v>
      </c>
      <c r="C10633" s="231" t="s">
        <v>6637</v>
      </c>
      <c r="F10633" s="232">
        <v>186.69</v>
      </c>
    </row>
    <row r="10634" spans="1:6" ht="15" x14ac:dyDescent="0.2">
      <c r="A10634" s="231">
        <v>101989</v>
      </c>
      <c r="B10634" s="457" t="s">
        <v>17916</v>
      </c>
      <c r="C10634" s="231" t="s">
        <v>6637</v>
      </c>
      <c r="F10634" s="232">
        <v>153.61000000000001</v>
      </c>
    </row>
    <row r="10635" spans="1:6" ht="15" x14ac:dyDescent="0.2">
      <c r="A10635" s="231">
        <v>101990</v>
      </c>
      <c r="B10635" s="457" t="s">
        <v>17917</v>
      </c>
      <c r="C10635" s="231" t="s">
        <v>6637</v>
      </c>
      <c r="F10635" s="232">
        <v>273.55</v>
      </c>
    </row>
    <row r="10636" spans="1:6" ht="15" x14ac:dyDescent="0.2">
      <c r="A10636" s="231">
        <v>101985</v>
      </c>
      <c r="B10636" s="457" t="s">
        <v>17918</v>
      </c>
      <c r="C10636" s="231" t="s">
        <v>6637</v>
      </c>
      <c r="F10636" s="232">
        <v>182.06</v>
      </c>
    </row>
    <row r="10637" spans="1:6" ht="15" x14ac:dyDescent="0.2">
      <c r="A10637" s="231">
        <v>101986</v>
      </c>
      <c r="B10637" s="457" t="s">
        <v>17919</v>
      </c>
      <c r="C10637" s="231" t="s">
        <v>6637</v>
      </c>
      <c r="F10637" s="232">
        <v>139.47999999999999</v>
      </c>
    </row>
    <row r="10638" spans="1:6" ht="15" x14ac:dyDescent="0.2">
      <c r="A10638" s="231">
        <v>101987</v>
      </c>
      <c r="B10638" s="457" t="s">
        <v>17920</v>
      </c>
      <c r="C10638" s="231" t="s">
        <v>6637</v>
      </c>
      <c r="F10638" s="232">
        <v>300.8</v>
      </c>
    </row>
    <row r="10639" spans="1:6" ht="15" x14ac:dyDescent="0.2">
      <c r="A10639" s="231">
        <v>101969</v>
      </c>
      <c r="B10639" s="457" t="s">
        <v>17921</v>
      </c>
      <c r="C10639" s="231" t="s">
        <v>6637</v>
      </c>
      <c r="F10639" s="232">
        <v>177.52</v>
      </c>
    </row>
    <row r="10640" spans="1:6" ht="15" x14ac:dyDescent="0.2">
      <c r="A10640" s="231">
        <v>101971</v>
      </c>
      <c r="B10640" s="457" t="s">
        <v>17922</v>
      </c>
      <c r="C10640" s="231" t="s">
        <v>6637</v>
      </c>
      <c r="F10640" s="232">
        <v>144.03</v>
      </c>
    </row>
    <row r="10641" spans="1:6" ht="15" x14ac:dyDescent="0.2">
      <c r="A10641" s="231">
        <v>101973</v>
      </c>
      <c r="B10641" s="457" t="s">
        <v>17923</v>
      </c>
      <c r="C10641" s="231" t="s">
        <v>6637</v>
      </c>
      <c r="F10641" s="232">
        <v>254.07</v>
      </c>
    </row>
    <row r="10642" spans="1:6" ht="15" x14ac:dyDescent="0.2">
      <c r="A10642" s="231">
        <v>102072</v>
      </c>
      <c r="B10642" s="457" t="s">
        <v>17924</v>
      </c>
      <c r="C10642" s="231" t="s">
        <v>6637</v>
      </c>
      <c r="F10642" s="232">
        <v>194.22</v>
      </c>
    </row>
    <row r="10643" spans="1:6" ht="15" x14ac:dyDescent="0.2">
      <c r="A10643" s="231">
        <v>102070</v>
      </c>
      <c r="B10643" s="457" t="s">
        <v>17925</v>
      </c>
      <c r="C10643" s="231" t="s">
        <v>6637</v>
      </c>
      <c r="F10643" s="232">
        <v>227.65</v>
      </c>
    </row>
    <row r="10644" spans="1:6" ht="15" x14ac:dyDescent="0.2">
      <c r="A10644" s="231">
        <v>102071</v>
      </c>
      <c r="B10644" s="457" t="s">
        <v>17926</v>
      </c>
      <c r="C10644" s="231" t="s">
        <v>6637</v>
      </c>
      <c r="F10644" s="232">
        <v>202.83</v>
      </c>
    </row>
    <row r="10645" spans="1:6" ht="15" x14ac:dyDescent="0.2">
      <c r="A10645" s="231">
        <v>102068</v>
      </c>
      <c r="B10645" s="457" t="s">
        <v>17927</v>
      </c>
      <c r="C10645" s="231" t="s">
        <v>6637</v>
      </c>
      <c r="F10645" s="232">
        <v>289.64999999999998</v>
      </c>
    </row>
    <row r="10646" spans="1:6" ht="15" x14ac:dyDescent="0.2">
      <c r="A10646" s="231">
        <v>102069</v>
      </c>
      <c r="B10646" s="457" t="s">
        <v>17928</v>
      </c>
      <c r="C10646" s="231" t="s">
        <v>6637</v>
      </c>
      <c r="F10646" s="232">
        <v>264.11</v>
      </c>
    </row>
    <row r="10647" spans="1:6" ht="15" x14ac:dyDescent="0.2">
      <c r="A10647" s="231">
        <v>102066</v>
      </c>
      <c r="B10647" s="457" t="s">
        <v>17929</v>
      </c>
      <c r="C10647" s="231" t="s">
        <v>6637</v>
      </c>
      <c r="F10647" s="232">
        <v>590.47</v>
      </c>
    </row>
    <row r="10648" spans="1:6" ht="15" x14ac:dyDescent="0.2">
      <c r="A10648" s="231">
        <v>102067</v>
      </c>
      <c r="B10648" s="457" t="s">
        <v>17930</v>
      </c>
      <c r="C10648" s="231" t="s">
        <v>6637</v>
      </c>
      <c r="F10648" s="232">
        <v>504.67</v>
      </c>
    </row>
    <row r="10649" spans="1:6" ht="15" x14ac:dyDescent="0.2">
      <c r="A10649" s="231">
        <v>102065</v>
      </c>
      <c r="B10649" s="457" t="s">
        <v>17931</v>
      </c>
      <c r="C10649" s="231" t="s">
        <v>6637</v>
      </c>
      <c r="F10649" s="232">
        <v>204.26</v>
      </c>
    </row>
    <row r="10650" spans="1:6" ht="15" x14ac:dyDescent="0.2">
      <c r="A10650" s="231">
        <v>102063</v>
      </c>
      <c r="B10650" s="457" t="s">
        <v>17932</v>
      </c>
      <c r="C10650" s="231" t="s">
        <v>6637</v>
      </c>
      <c r="F10650" s="232">
        <v>245.36</v>
      </c>
    </row>
    <row r="10651" spans="1:6" ht="15" x14ac:dyDescent="0.2">
      <c r="A10651" s="231">
        <v>102064</v>
      </c>
      <c r="B10651" s="457" t="s">
        <v>17933</v>
      </c>
      <c r="C10651" s="231" t="s">
        <v>6637</v>
      </c>
      <c r="F10651" s="232">
        <v>218.96</v>
      </c>
    </row>
    <row r="10652" spans="1:6" ht="15" x14ac:dyDescent="0.2">
      <c r="A10652" s="231">
        <v>102061</v>
      </c>
      <c r="B10652" s="457" t="s">
        <v>17934</v>
      </c>
      <c r="C10652" s="231" t="s">
        <v>6637</v>
      </c>
      <c r="F10652" s="232">
        <v>313.23</v>
      </c>
    </row>
    <row r="10653" spans="1:6" ht="15" x14ac:dyDescent="0.2">
      <c r="A10653" s="231">
        <v>102062</v>
      </c>
      <c r="B10653" s="457" t="s">
        <v>17935</v>
      </c>
      <c r="C10653" s="231" t="s">
        <v>6637</v>
      </c>
      <c r="F10653" s="232">
        <v>288.69</v>
      </c>
    </row>
    <row r="10654" spans="1:6" ht="15" x14ac:dyDescent="0.2">
      <c r="A10654" s="231">
        <v>102059</v>
      </c>
      <c r="B10654" s="457" t="s">
        <v>17936</v>
      </c>
      <c r="C10654" s="231" t="s">
        <v>6637</v>
      </c>
      <c r="F10654" s="232">
        <v>559.25</v>
      </c>
    </row>
    <row r="10655" spans="1:6" ht="15" x14ac:dyDescent="0.2">
      <c r="A10655" s="231">
        <v>102060</v>
      </c>
      <c r="B10655" s="457" t="s">
        <v>17937</v>
      </c>
      <c r="C10655" s="231" t="s">
        <v>6637</v>
      </c>
      <c r="F10655" s="232">
        <v>468.4</v>
      </c>
    </row>
    <row r="10656" spans="1:6" ht="15" x14ac:dyDescent="0.2">
      <c r="A10656" s="231">
        <v>102052</v>
      </c>
      <c r="B10656" s="457" t="s">
        <v>17938</v>
      </c>
      <c r="C10656" s="231" t="s">
        <v>6637</v>
      </c>
      <c r="F10656" s="232">
        <v>199.95</v>
      </c>
    </row>
    <row r="10657" spans="1:6" ht="15" x14ac:dyDescent="0.2">
      <c r="A10657" s="231">
        <v>102050</v>
      </c>
      <c r="B10657" s="457" t="s">
        <v>17939</v>
      </c>
      <c r="C10657" s="231" t="s">
        <v>6637</v>
      </c>
      <c r="F10657" s="232">
        <v>241.99</v>
      </c>
    </row>
    <row r="10658" spans="1:6" ht="15" x14ac:dyDescent="0.2">
      <c r="A10658" s="231">
        <v>102051</v>
      </c>
      <c r="B10658" s="457" t="s">
        <v>17940</v>
      </c>
      <c r="C10658" s="231" t="s">
        <v>6637</v>
      </c>
      <c r="F10658" s="232">
        <v>215.03</v>
      </c>
    </row>
    <row r="10659" spans="1:6" ht="15" x14ac:dyDescent="0.2">
      <c r="A10659" s="231">
        <v>102048</v>
      </c>
      <c r="B10659" s="457" t="s">
        <v>17941</v>
      </c>
      <c r="C10659" s="231" t="s">
        <v>6637</v>
      </c>
      <c r="F10659" s="232">
        <v>317.19</v>
      </c>
    </row>
    <row r="10660" spans="1:6" ht="15" x14ac:dyDescent="0.2">
      <c r="A10660" s="231">
        <v>102049</v>
      </c>
      <c r="B10660" s="457" t="s">
        <v>17942</v>
      </c>
      <c r="C10660" s="231" t="s">
        <v>6637</v>
      </c>
      <c r="F10660" s="232">
        <v>280.99</v>
      </c>
    </row>
    <row r="10661" spans="1:6" ht="15" x14ac:dyDescent="0.2">
      <c r="A10661" s="231">
        <v>102046</v>
      </c>
      <c r="B10661" s="457" t="s">
        <v>17943</v>
      </c>
      <c r="C10661" s="231" t="s">
        <v>6637</v>
      </c>
      <c r="F10661" s="232">
        <v>667.06</v>
      </c>
    </row>
    <row r="10662" spans="1:6" ht="15" x14ac:dyDescent="0.2">
      <c r="A10662" s="231">
        <v>102047</v>
      </c>
      <c r="B10662" s="457" t="s">
        <v>17944</v>
      </c>
      <c r="C10662" s="231" t="s">
        <v>6637</v>
      </c>
      <c r="F10662" s="232">
        <v>567.29999999999995</v>
      </c>
    </row>
    <row r="10663" spans="1:6" ht="15" x14ac:dyDescent="0.2">
      <c r="A10663" s="231">
        <v>102045</v>
      </c>
      <c r="B10663" s="457" t="s">
        <v>17945</v>
      </c>
      <c r="C10663" s="231" t="s">
        <v>6637</v>
      </c>
      <c r="F10663" s="232">
        <v>218.24</v>
      </c>
    </row>
    <row r="10664" spans="1:6" ht="15" x14ac:dyDescent="0.2">
      <c r="A10664" s="231">
        <v>102043</v>
      </c>
      <c r="B10664" s="457" t="s">
        <v>17946</v>
      </c>
      <c r="C10664" s="231" t="s">
        <v>6637</v>
      </c>
      <c r="F10664" s="232">
        <v>260.33</v>
      </c>
    </row>
    <row r="10665" spans="1:6" ht="15" x14ac:dyDescent="0.2">
      <c r="A10665" s="231">
        <v>102044</v>
      </c>
      <c r="B10665" s="457" t="s">
        <v>17947</v>
      </c>
      <c r="C10665" s="231" t="s">
        <v>6637</v>
      </c>
      <c r="F10665" s="232">
        <v>234.02</v>
      </c>
    </row>
    <row r="10666" spans="1:6" ht="15" x14ac:dyDescent="0.2">
      <c r="A10666" s="231">
        <v>102041</v>
      </c>
      <c r="B10666" s="457" t="s">
        <v>17948</v>
      </c>
      <c r="C10666" s="231" t="s">
        <v>6637</v>
      </c>
      <c r="F10666" s="232">
        <v>339.46</v>
      </c>
    </row>
    <row r="10667" spans="1:6" ht="15" x14ac:dyDescent="0.2">
      <c r="A10667" s="231">
        <v>102042</v>
      </c>
      <c r="B10667" s="457" t="s">
        <v>17949</v>
      </c>
      <c r="C10667" s="231" t="s">
        <v>6637</v>
      </c>
      <c r="F10667" s="232">
        <v>305.27999999999997</v>
      </c>
    </row>
    <row r="10668" spans="1:6" ht="15" x14ac:dyDescent="0.2">
      <c r="A10668" s="231">
        <v>102039</v>
      </c>
      <c r="B10668" s="457" t="s">
        <v>17950</v>
      </c>
      <c r="C10668" s="231" t="s">
        <v>6637</v>
      </c>
      <c r="F10668" s="232">
        <v>603.11</v>
      </c>
    </row>
    <row r="10669" spans="1:6" ht="15" x14ac:dyDescent="0.2">
      <c r="A10669" s="231">
        <v>102040</v>
      </c>
      <c r="B10669" s="457" t="s">
        <v>17951</v>
      </c>
      <c r="C10669" s="231" t="s">
        <v>6637</v>
      </c>
      <c r="F10669" s="232">
        <v>500.71</v>
      </c>
    </row>
    <row r="10670" spans="1:6" ht="15" x14ac:dyDescent="0.2">
      <c r="A10670" s="231">
        <v>102038</v>
      </c>
      <c r="B10670" s="457" t="s">
        <v>17952</v>
      </c>
      <c r="C10670" s="231" t="s">
        <v>6637</v>
      </c>
      <c r="F10670" s="232">
        <v>210.88</v>
      </c>
    </row>
    <row r="10671" spans="1:6" ht="15" x14ac:dyDescent="0.2">
      <c r="A10671" s="231">
        <v>102036</v>
      </c>
      <c r="B10671" s="457" t="s">
        <v>17953</v>
      </c>
      <c r="C10671" s="231" t="s">
        <v>6637</v>
      </c>
      <c r="F10671" s="232">
        <v>253.1</v>
      </c>
    </row>
    <row r="10672" spans="1:6" ht="15" x14ac:dyDescent="0.2">
      <c r="A10672" s="231">
        <v>102037</v>
      </c>
      <c r="B10672" s="457" t="s">
        <v>17954</v>
      </c>
      <c r="C10672" s="231" t="s">
        <v>6637</v>
      </c>
      <c r="F10672" s="232">
        <v>226.02</v>
      </c>
    </row>
    <row r="10673" spans="1:6" ht="15" x14ac:dyDescent="0.2">
      <c r="A10673" s="231">
        <v>102016</v>
      </c>
      <c r="B10673" s="457" t="s">
        <v>17955</v>
      </c>
      <c r="C10673" s="231" t="s">
        <v>6637</v>
      </c>
      <c r="F10673" s="232">
        <v>326.39</v>
      </c>
    </row>
    <row r="10674" spans="1:6" ht="15" x14ac:dyDescent="0.2">
      <c r="A10674" s="231">
        <v>102017</v>
      </c>
      <c r="B10674" s="457" t="s">
        <v>17956</v>
      </c>
      <c r="C10674" s="231" t="s">
        <v>6637</v>
      </c>
      <c r="F10674" s="232">
        <v>294.27999999999997</v>
      </c>
    </row>
    <row r="10675" spans="1:6" ht="15" x14ac:dyDescent="0.2">
      <c r="A10675" s="231">
        <v>102014</v>
      </c>
      <c r="B10675" s="457" t="s">
        <v>17957</v>
      </c>
      <c r="C10675" s="231" t="s">
        <v>6637</v>
      </c>
      <c r="F10675" s="232">
        <v>652.72</v>
      </c>
    </row>
    <row r="10676" spans="1:6" ht="15" x14ac:dyDescent="0.2">
      <c r="A10676" s="231">
        <v>102015</v>
      </c>
      <c r="B10676" s="457" t="s">
        <v>17958</v>
      </c>
      <c r="C10676" s="231" t="s">
        <v>6637</v>
      </c>
      <c r="F10676" s="232">
        <v>545.57000000000005</v>
      </c>
    </row>
    <row r="10677" spans="1:6" ht="15" x14ac:dyDescent="0.2">
      <c r="A10677" s="231">
        <v>102013</v>
      </c>
      <c r="B10677" s="457" t="s">
        <v>17959</v>
      </c>
      <c r="C10677" s="231" t="s">
        <v>6637</v>
      </c>
      <c r="F10677" s="232">
        <v>221.32</v>
      </c>
    </row>
    <row r="10678" spans="1:6" ht="15" x14ac:dyDescent="0.2">
      <c r="A10678" s="231">
        <v>102011</v>
      </c>
      <c r="B10678" s="457" t="s">
        <v>17960</v>
      </c>
      <c r="C10678" s="231" t="s">
        <v>6637</v>
      </c>
      <c r="F10678" s="232">
        <v>263.85000000000002</v>
      </c>
    </row>
    <row r="10679" spans="1:6" ht="15" x14ac:dyDescent="0.2">
      <c r="A10679" s="231">
        <v>102012</v>
      </c>
      <c r="B10679" s="457" t="s">
        <v>17961</v>
      </c>
      <c r="C10679" s="231" t="s">
        <v>6637</v>
      </c>
      <c r="F10679" s="232">
        <v>236.57</v>
      </c>
    </row>
    <row r="10680" spans="1:6" ht="15" x14ac:dyDescent="0.2">
      <c r="A10680" s="231">
        <v>102009</v>
      </c>
      <c r="B10680" s="457" t="s">
        <v>17962</v>
      </c>
      <c r="C10680" s="231" t="s">
        <v>6637</v>
      </c>
      <c r="F10680" s="232">
        <v>341.32</v>
      </c>
    </row>
    <row r="10681" spans="1:6" ht="15" x14ac:dyDescent="0.2">
      <c r="A10681" s="231">
        <v>102010</v>
      </c>
      <c r="B10681" s="457" t="s">
        <v>17963</v>
      </c>
      <c r="C10681" s="231" t="s">
        <v>6637</v>
      </c>
      <c r="F10681" s="232">
        <v>310.22000000000003</v>
      </c>
    </row>
    <row r="10682" spans="1:6" ht="15" x14ac:dyDescent="0.2">
      <c r="A10682" s="231">
        <v>102007</v>
      </c>
      <c r="B10682" s="457" t="s">
        <v>17964</v>
      </c>
      <c r="C10682" s="231" t="s">
        <v>6637</v>
      </c>
      <c r="F10682" s="232">
        <v>575.73</v>
      </c>
    </row>
    <row r="10683" spans="1:6" ht="15" x14ac:dyDescent="0.2">
      <c r="A10683" s="231">
        <v>102008</v>
      </c>
      <c r="B10683" s="457" t="s">
        <v>17965</v>
      </c>
      <c r="C10683" s="231" t="s">
        <v>6637</v>
      </c>
      <c r="F10683" s="232">
        <v>479.41</v>
      </c>
    </row>
    <row r="10684" spans="1:6" ht="15" x14ac:dyDescent="0.2">
      <c r="A10684" s="231">
        <v>102006</v>
      </c>
      <c r="B10684" s="457" t="s">
        <v>17966</v>
      </c>
      <c r="C10684" s="231" t="s">
        <v>6637</v>
      </c>
      <c r="F10684" s="232">
        <v>214.21</v>
      </c>
    </row>
    <row r="10685" spans="1:6" ht="15" x14ac:dyDescent="0.2">
      <c r="A10685" s="231">
        <v>102004</v>
      </c>
      <c r="B10685" s="457" t="s">
        <v>17967</v>
      </c>
      <c r="C10685" s="231" t="s">
        <v>6637</v>
      </c>
      <c r="F10685" s="232">
        <v>257.77</v>
      </c>
    </row>
    <row r="10686" spans="1:6" ht="15" x14ac:dyDescent="0.2">
      <c r="A10686" s="231">
        <v>102005</v>
      </c>
      <c r="B10686" s="457" t="s">
        <v>17968</v>
      </c>
      <c r="C10686" s="231" t="s">
        <v>6637</v>
      </c>
      <c r="F10686" s="232">
        <v>231</v>
      </c>
    </row>
    <row r="10687" spans="1:6" ht="15" x14ac:dyDescent="0.2">
      <c r="A10687" s="231">
        <v>102002</v>
      </c>
      <c r="B10687" s="457" t="s">
        <v>17969</v>
      </c>
      <c r="C10687" s="231" t="s">
        <v>6637</v>
      </c>
      <c r="F10687" s="232">
        <v>326.74</v>
      </c>
    </row>
    <row r="10688" spans="1:6" ht="15" x14ac:dyDescent="0.2">
      <c r="A10688" s="231">
        <v>102003</v>
      </c>
      <c r="B10688" s="457" t="s">
        <v>17970</v>
      </c>
      <c r="C10688" s="231" t="s">
        <v>6637</v>
      </c>
      <c r="F10688" s="232">
        <v>296.83</v>
      </c>
    </row>
    <row r="10689" spans="1:6" ht="15" x14ac:dyDescent="0.2">
      <c r="A10689" s="231">
        <v>102000</v>
      </c>
      <c r="B10689" s="457" t="s">
        <v>17971</v>
      </c>
      <c r="C10689" s="231" t="s">
        <v>6637</v>
      </c>
      <c r="F10689" s="232">
        <v>599.97</v>
      </c>
    </row>
    <row r="10690" spans="1:6" ht="15" x14ac:dyDescent="0.2">
      <c r="A10690" s="231">
        <v>102001</v>
      </c>
      <c r="B10690" s="457" t="s">
        <v>17972</v>
      </c>
      <c r="C10690" s="231" t="s">
        <v>6637</v>
      </c>
      <c r="F10690" s="232">
        <v>515.48</v>
      </c>
    </row>
    <row r="10691" spans="1:6" ht="15" x14ac:dyDescent="0.2">
      <c r="A10691" s="231">
        <v>101983</v>
      </c>
      <c r="B10691" s="457" t="s">
        <v>17973</v>
      </c>
      <c r="C10691" s="231" t="s">
        <v>6637</v>
      </c>
      <c r="F10691" s="232">
        <v>224.4</v>
      </c>
    </row>
    <row r="10692" spans="1:6" ht="15" x14ac:dyDescent="0.2">
      <c r="A10692" s="231">
        <v>101981</v>
      </c>
      <c r="B10692" s="457" t="s">
        <v>17974</v>
      </c>
      <c r="C10692" s="231" t="s">
        <v>6637</v>
      </c>
      <c r="F10692" s="232">
        <v>267.14999999999998</v>
      </c>
    </row>
    <row r="10693" spans="1:6" ht="15" x14ac:dyDescent="0.2">
      <c r="A10693" s="231">
        <v>101982</v>
      </c>
      <c r="B10693" s="457" t="s">
        <v>17975</v>
      </c>
      <c r="C10693" s="231" t="s">
        <v>6637</v>
      </c>
      <c r="F10693" s="232">
        <v>240.88</v>
      </c>
    </row>
    <row r="10694" spans="1:6" ht="15" x14ac:dyDescent="0.2">
      <c r="A10694" s="231">
        <v>101977</v>
      </c>
      <c r="B10694" s="457" t="s">
        <v>17976</v>
      </c>
      <c r="C10694" s="231" t="s">
        <v>6637</v>
      </c>
      <c r="F10694" s="232">
        <v>338.92</v>
      </c>
    </row>
    <row r="10695" spans="1:6" ht="15" x14ac:dyDescent="0.2">
      <c r="A10695" s="231">
        <v>101980</v>
      </c>
      <c r="B10695" s="457" t="s">
        <v>17977</v>
      </c>
      <c r="C10695" s="231" t="s">
        <v>6637</v>
      </c>
      <c r="F10695" s="232">
        <v>310.89999999999998</v>
      </c>
    </row>
    <row r="10696" spans="1:6" ht="15" x14ac:dyDescent="0.2">
      <c r="A10696" s="231">
        <v>101974</v>
      </c>
      <c r="B10696" s="457" t="s">
        <v>17978</v>
      </c>
      <c r="C10696" s="231" t="s">
        <v>6637</v>
      </c>
      <c r="F10696" s="232">
        <v>580.52</v>
      </c>
    </row>
    <row r="10697" spans="1:6" ht="15" x14ac:dyDescent="0.2">
      <c r="A10697" s="231">
        <v>101975</v>
      </c>
      <c r="B10697" s="457" t="s">
        <v>17979</v>
      </c>
      <c r="C10697" s="231" t="s">
        <v>6637</v>
      </c>
      <c r="F10697" s="232">
        <v>492.09</v>
      </c>
    </row>
    <row r="10698" spans="1:6" ht="15" x14ac:dyDescent="0.2">
      <c r="A10698" s="231">
        <v>101114</v>
      </c>
      <c r="B10698" s="457" t="s">
        <v>17980</v>
      </c>
      <c r="C10698" s="231" t="s">
        <v>6641</v>
      </c>
      <c r="F10698" s="232">
        <v>5.07</v>
      </c>
    </row>
    <row r="10699" spans="1:6" ht="15" x14ac:dyDescent="0.2">
      <c r="A10699" s="231">
        <v>101118</v>
      </c>
      <c r="B10699" s="457" t="s">
        <v>17981</v>
      </c>
      <c r="C10699" s="231" t="s">
        <v>6641</v>
      </c>
      <c r="F10699" s="232">
        <v>4.34</v>
      </c>
    </row>
    <row r="10700" spans="1:6" ht="15" x14ac:dyDescent="0.2">
      <c r="A10700" s="231">
        <v>101115</v>
      </c>
      <c r="B10700" s="457" t="s">
        <v>17982</v>
      </c>
      <c r="C10700" s="231" t="s">
        <v>6641</v>
      </c>
      <c r="F10700" s="232">
        <v>4.2</v>
      </c>
    </row>
    <row r="10701" spans="1:6" ht="15" x14ac:dyDescent="0.2">
      <c r="A10701" s="231">
        <v>101116</v>
      </c>
      <c r="B10701" s="457" t="s">
        <v>17983</v>
      </c>
      <c r="C10701" s="231" t="s">
        <v>6641</v>
      </c>
      <c r="F10701" s="232">
        <v>2.62</v>
      </c>
    </row>
    <row r="10702" spans="1:6" ht="15" x14ac:dyDescent="0.2">
      <c r="A10702" s="231">
        <v>101117</v>
      </c>
      <c r="B10702" s="457" t="s">
        <v>17984</v>
      </c>
      <c r="C10702" s="231" t="s">
        <v>6641</v>
      </c>
      <c r="F10702" s="232">
        <v>3.56</v>
      </c>
    </row>
    <row r="10703" spans="1:6" ht="15" x14ac:dyDescent="0.2">
      <c r="A10703" s="231">
        <v>101124</v>
      </c>
      <c r="B10703" s="457" t="s">
        <v>17985</v>
      </c>
      <c r="C10703" s="231" t="s">
        <v>6641</v>
      </c>
      <c r="F10703" s="232">
        <v>16.04</v>
      </c>
    </row>
    <row r="10704" spans="1:6" ht="15" x14ac:dyDescent="0.2">
      <c r="A10704" s="231">
        <v>101128</v>
      </c>
      <c r="B10704" s="457" t="s">
        <v>17986</v>
      </c>
      <c r="C10704" s="231" t="s">
        <v>6641</v>
      </c>
      <c r="F10704" s="232">
        <v>15.31</v>
      </c>
    </row>
    <row r="10705" spans="1:6" ht="15" x14ac:dyDescent="0.2">
      <c r="A10705" s="231">
        <v>101125</v>
      </c>
      <c r="B10705" s="457" t="s">
        <v>17987</v>
      </c>
      <c r="C10705" s="231" t="s">
        <v>6641</v>
      </c>
      <c r="F10705" s="232">
        <v>15.17</v>
      </c>
    </row>
    <row r="10706" spans="1:6" ht="15" x14ac:dyDescent="0.2">
      <c r="A10706" s="231">
        <v>101126</v>
      </c>
      <c r="B10706" s="457" t="s">
        <v>17988</v>
      </c>
      <c r="C10706" s="231" t="s">
        <v>6641</v>
      </c>
      <c r="F10706" s="232">
        <v>13.59</v>
      </c>
    </row>
    <row r="10707" spans="1:6" ht="15" x14ac:dyDescent="0.2">
      <c r="A10707" s="231">
        <v>101127</v>
      </c>
      <c r="B10707" s="457" t="s">
        <v>17989</v>
      </c>
      <c r="C10707" s="231" t="s">
        <v>6641</v>
      </c>
      <c r="F10707" s="232">
        <v>14.53</v>
      </c>
    </row>
    <row r="10708" spans="1:6" ht="15" x14ac:dyDescent="0.2">
      <c r="A10708" s="231">
        <v>101134</v>
      </c>
      <c r="B10708" s="457" t="s">
        <v>17990</v>
      </c>
      <c r="C10708" s="231" t="s">
        <v>6641</v>
      </c>
      <c r="F10708" s="232">
        <v>16.829999999999998</v>
      </c>
    </row>
    <row r="10709" spans="1:6" ht="15" x14ac:dyDescent="0.2">
      <c r="A10709" s="231">
        <v>101144</v>
      </c>
      <c r="B10709" s="457" t="s">
        <v>17991</v>
      </c>
      <c r="C10709" s="231" t="s">
        <v>6641</v>
      </c>
      <c r="F10709" s="232">
        <v>16.57</v>
      </c>
    </row>
    <row r="10710" spans="1:6" ht="15" x14ac:dyDescent="0.2">
      <c r="A10710" s="231">
        <v>101138</v>
      </c>
      <c r="B10710" s="457" t="s">
        <v>17992</v>
      </c>
      <c r="C10710" s="231" t="s">
        <v>6641</v>
      </c>
      <c r="F10710" s="232">
        <v>16.100000000000001</v>
      </c>
    </row>
    <row r="10711" spans="1:6" ht="15" x14ac:dyDescent="0.2">
      <c r="A10711" s="231">
        <v>101148</v>
      </c>
      <c r="B10711" s="457" t="s">
        <v>17993</v>
      </c>
      <c r="C10711" s="231" t="s">
        <v>6641</v>
      </c>
      <c r="F10711" s="232">
        <v>15.84</v>
      </c>
    </row>
    <row r="10712" spans="1:6" ht="15" x14ac:dyDescent="0.2">
      <c r="A10712" s="231">
        <v>101135</v>
      </c>
      <c r="B10712" s="457" t="s">
        <v>17994</v>
      </c>
      <c r="C10712" s="231" t="s">
        <v>6641</v>
      </c>
      <c r="F10712" s="232">
        <v>15.96</v>
      </c>
    </row>
    <row r="10713" spans="1:6" ht="15" x14ac:dyDescent="0.2">
      <c r="A10713" s="231">
        <v>101145</v>
      </c>
      <c r="B10713" s="457" t="s">
        <v>17995</v>
      </c>
      <c r="C10713" s="231" t="s">
        <v>6641</v>
      </c>
      <c r="F10713" s="232">
        <v>15.7</v>
      </c>
    </row>
    <row r="10714" spans="1:6" ht="15" x14ac:dyDescent="0.2">
      <c r="A10714" s="231">
        <v>101136</v>
      </c>
      <c r="B10714" s="457" t="s">
        <v>17996</v>
      </c>
      <c r="C10714" s="231" t="s">
        <v>6641</v>
      </c>
      <c r="F10714" s="232">
        <v>14.38</v>
      </c>
    </row>
    <row r="10715" spans="1:6" ht="15" x14ac:dyDescent="0.2">
      <c r="A10715" s="231">
        <v>101146</v>
      </c>
      <c r="B10715" s="457" t="s">
        <v>17997</v>
      </c>
      <c r="C10715" s="231" t="s">
        <v>6641</v>
      </c>
      <c r="F10715" s="232">
        <v>14.12</v>
      </c>
    </row>
    <row r="10716" spans="1:6" ht="15" x14ac:dyDescent="0.2">
      <c r="A10716" s="231">
        <v>101137</v>
      </c>
      <c r="B10716" s="457" t="s">
        <v>17998</v>
      </c>
      <c r="C10716" s="231" t="s">
        <v>6641</v>
      </c>
      <c r="F10716" s="232">
        <v>15.32</v>
      </c>
    </row>
    <row r="10717" spans="1:6" ht="15" x14ac:dyDescent="0.2">
      <c r="A10717" s="231">
        <v>101147</v>
      </c>
      <c r="B10717" s="457" t="s">
        <v>17999</v>
      </c>
      <c r="C10717" s="231" t="s">
        <v>6641</v>
      </c>
      <c r="F10717" s="232">
        <v>15.06</v>
      </c>
    </row>
    <row r="10718" spans="1:6" ht="15" x14ac:dyDescent="0.2">
      <c r="A10718" s="231">
        <v>101119</v>
      </c>
      <c r="B10718" s="457" t="s">
        <v>18000</v>
      </c>
      <c r="C10718" s="231" t="s">
        <v>6641</v>
      </c>
      <c r="F10718" s="232">
        <v>9.65</v>
      </c>
    </row>
    <row r="10719" spans="1:6" ht="15" x14ac:dyDescent="0.2">
      <c r="A10719" s="231">
        <v>101123</v>
      </c>
      <c r="B10719" s="457" t="s">
        <v>18001</v>
      </c>
      <c r="C10719" s="231" t="s">
        <v>6641</v>
      </c>
      <c r="F10719" s="232">
        <v>8.2799999999999994</v>
      </c>
    </row>
    <row r="10720" spans="1:6" ht="15" x14ac:dyDescent="0.2">
      <c r="A10720" s="231">
        <v>101120</v>
      </c>
      <c r="B10720" s="457" t="s">
        <v>18002</v>
      </c>
      <c r="C10720" s="231" t="s">
        <v>6641</v>
      </c>
      <c r="F10720" s="232">
        <v>8.0399999999999991</v>
      </c>
    </row>
    <row r="10721" spans="1:6" ht="15" x14ac:dyDescent="0.2">
      <c r="A10721" s="231">
        <v>101121</v>
      </c>
      <c r="B10721" s="457" t="s">
        <v>18003</v>
      </c>
      <c r="C10721" s="231" t="s">
        <v>6641</v>
      </c>
      <c r="F10721" s="232">
        <v>5.03</v>
      </c>
    </row>
    <row r="10722" spans="1:6" ht="15" x14ac:dyDescent="0.2">
      <c r="A10722" s="231">
        <v>101122</v>
      </c>
      <c r="B10722" s="457" t="s">
        <v>18004</v>
      </c>
      <c r="C10722" s="231" t="s">
        <v>6641</v>
      </c>
      <c r="F10722" s="232">
        <v>6.81</v>
      </c>
    </row>
    <row r="10723" spans="1:6" ht="15" x14ac:dyDescent="0.2">
      <c r="A10723" s="231">
        <v>101129</v>
      </c>
      <c r="B10723" s="457" t="s">
        <v>18005</v>
      </c>
      <c r="C10723" s="231" t="s">
        <v>6641</v>
      </c>
      <c r="F10723" s="232">
        <v>21.06</v>
      </c>
    </row>
    <row r="10724" spans="1:6" ht="15" x14ac:dyDescent="0.2">
      <c r="A10724" s="231">
        <v>101133</v>
      </c>
      <c r="B10724" s="457" t="s">
        <v>18006</v>
      </c>
      <c r="C10724" s="231" t="s">
        <v>6641</v>
      </c>
      <c r="F10724" s="232">
        <v>19.690000000000001</v>
      </c>
    </row>
    <row r="10725" spans="1:6" ht="15" x14ac:dyDescent="0.2">
      <c r="A10725" s="231">
        <v>101130</v>
      </c>
      <c r="B10725" s="457" t="s">
        <v>18007</v>
      </c>
      <c r="C10725" s="231" t="s">
        <v>6641</v>
      </c>
      <c r="F10725" s="232">
        <v>19.45</v>
      </c>
    </row>
    <row r="10726" spans="1:6" ht="15" x14ac:dyDescent="0.2">
      <c r="A10726" s="231">
        <v>101131</v>
      </c>
      <c r="B10726" s="457" t="s">
        <v>18008</v>
      </c>
      <c r="C10726" s="231" t="s">
        <v>6641</v>
      </c>
      <c r="F10726" s="232">
        <v>16.440000000000001</v>
      </c>
    </row>
    <row r="10727" spans="1:6" ht="15" x14ac:dyDescent="0.2">
      <c r="A10727" s="231">
        <v>101132</v>
      </c>
      <c r="B10727" s="457" t="s">
        <v>18009</v>
      </c>
      <c r="C10727" s="231" t="s">
        <v>6641</v>
      </c>
      <c r="F10727" s="232">
        <v>18.22</v>
      </c>
    </row>
    <row r="10728" spans="1:6" ht="15" x14ac:dyDescent="0.2">
      <c r="A10728" s="231">
        <v>101139</v>
      </c>
      <c r="B10728" s="457" t="s">
        <v>18010</v>
      </c>
      <c r="C10728" s="231" t="s">
        <v>6641</v>
      </c>
      <c r="F10728" s="232">
        <v>21.88</v>
      </c>
    </row>
    <row r="10729" spans="1:6" ht="15" x14ac:dyDescent="0.2">
      <c r="A10729" s="231">
        <v>101149</v>
      </c>
      <c r="B10729" s="457" t="s">
        <v>18011</v>
      </c>
      <c r="C10729" s="231" t="s">
        <v>6641</v>
      </c>
      <c r="F10729" s="232">
        <v>21.61</v>
      </c>
    </row>
    <row r="10730" spans="1:6" ht="15" x14ac:dyDescent="0.2">
      <c r="A10730" s="231">
        <v>101143</v>
      </c>
      <c r="B10730" s="457" t="s">
        <v>18012</v>
      </c>
      <c r="C10730" s="231" t="s">
        <v>6641</v>
      </c>
      <c r="F10730" s="232">
        <v>20.51</v>
      </c>
    </row>
    <row r="10731" spans="1:6" ht="15" x14ac:dyDescent="0.2">
      <c r="A10731" s="231">
        <v>101153</v>
      </c>
      <c r="B10731" s="457" t="s">
        <v>18013</v>
      </c>
      <c r="C10731" s="231" t="s">
        <v>6641</v>
      </c>
      <c r="F10731" s="232">
        <v>20.239999999999998</v>
      </c>
    </row>
    <row r="10732" spans="1:6" ht="15" x14ac:dyDescent="0.2">
      <c r="A10732" s="231">
        <v>101140</v>
      </c>
      <c r="B10732" s="457" t="s">
        <v>18014</v>
      </c>
      <c r="C10732" s="231" t="s">
        <v>6641</v>
      </c>
      <c r="F10732" s="232">
        <v>20.27</v>
      </c>
    </row>
    <row r="10733" spans="1:6" ht="15" x14ac:dyDescent="0.2">
      <c r="A10733" s="231">
        <v>101150</v>
      </c>
      <c r="B10733" s="457" t="s">
        <v>18015</v>
      </c>
      <c r="C10733" s="231" t="s">
        <v>6641</v>
      </c>
      <c r="F10733" s="232">
        <v>20</v>
      </c>
    </row>
    <row r="10734" spans="1:6" ht="15" x14ac:dyDescent="0.2">
      <c r="A10734" s="231">
        <v>101141</v>
      </c>
      <c r="B10734" s="457" t="s">
        <v>18016</v>
      </c>
      <c r="C10734" s="231" t="s">
        <v>6641</v>
      </c>
      <c r="F10734" s="232">
        <v>17.260000000000002</v>
      </c>
    </row>
    <row r="10735" spans="1:6" ht="15" x14ac:dyDescent="0.2">
      <c r="A10735" s="231">
        <v>101151</v>
      </c>
      <c r="B10735" s="457" t="s">
        <v>18017</v>
      </c>
      <c r="C10735" s="231" t="s">
        <v>6641</v>
      </c>
      <c r="F10735" s="232">
        <v>16.989999999999998</v>
      </c>
    </row>
    <row r="10736" spans="1:6" ht="15" x14ac:dyDescent="0.2">
      <c r="A10736" s="231">
        <v>101142</v>
      </c>
      <c r="B10736" s="457" t="s">
        <v>18018</v>
      </c>
      <c r="C10736" s="231" t="s">
        <v>6641</v>
      </c>
      <c r="F10736" s="232">
        <v>19.04</v>
      </c>
    </row>
    <row r="10737" spans="1:6" ht="15" x14ac:dyDescent="0.2">
      <c r="A10737" s="231">
        <v>101152</v>
      </c>
      <c r="B10737" s="457" t="s">
        <v>18019</v>
      </c>
      <c r="C10737" s="231" t="s">
        <v>6641</v>
      </c>
      <c r="F10737" s="232">
        <v>18.77</v>
      </c>
    </row>
    <row r="10738" spans="1:6" ht="15" x14ac:dyDescent="0.2">
      <c r="A10738" s="231">
        <v>101207</v>
      </c>
      <c r="B10738" s="457" t="s">
        <v>18020</v>
      </c>
      <c r="C10738" s="231" t="s">
        <v>6641</v>
      </c>
      <c r="F10738" s="232">
        <v>12.3</v>
      </c>
    </row>
    <row r="10739" spans="1:6" ht="15" x14ac:dyDescent="0.2">
      <c r="A10739" s="231">
        <v>101206</v>
      </c>
      <c r="B10739" s="457" t="s">
        <v>18021</v>
      </c>
      <c r="C10739" s="231" t="s">
        <v>6641</v>
      </c>
      <c r="F10739" s="232">
        <v>14.23</v>
      </c>
    </row>
    <row r="10740" spans="1:6" ht="15" x14ac:dyDescent="0.2">
      <c r="A10740" s="231">
        <v>101210</v>
      </c>
      <c r="B10740" s="457" t="s">
        <v>18022</v>
      </c>
      <c r="C10740" s="231" t="s">
        <v>6641</v>
      </c>
      <c r="F10740" s="232">
        <v>19.84</v>
      </c>
    </row>
    <row r="10741" spans="1:6" ht="15" x14ac:dyDescent="0.2">
      <c r="A10741" s="231">
        <v>101211</v>
      </c>
      <c r="B10741" s="457" t="s">
        <v>18023</v>
      </c>
      <c r="C10741" s="231" t="s">
        <v>6641</v>
      </c>
      <c r="F10741" s="232">
        <v>21.29</v>
      </c>
    </row>
    <row r="10742" spans="1:6" ht="15" x14ac:dyDescent="0.2">
      <c r="A10742" s="231">
        <v>101215</v>
      </c>
      <c r="B10742" s="457" t="s">
        <v>18024</v>
      </c>
      <c r="C10742" s="231" t="s">
        <v>6641</v>
      </c>
      <c r="F10742" s="232">
        <v>19.07</v>
      </c>
    </row>
    <row r="10743" spans="1:6" ht="15" x14ac:dyDescent="0.2">
      <c r="A10743" s="231">
        <v>101216</v>
      </c>
      <c r="B10743" s="457" t="s">
        <v>18025</v>
      </c>
      <c r="C10743" s="231" t="s">
        <v>6641</v>
      </c>
      <c r="F10743" s="232">
        <v>19.989999999999998</v>
      </c>
    </row>
    <row r="10744" spans="1:6" ht="15" x14ac:dyDescent="0.2">
      <c r="A10744" s="231">
        <v>101212</v>
      </c>
      <c r="B10744" s="457" t="s">
        <v>18026</v>
      </c>
      <c r="C10744" s="231" t="s">
        <v>6641</v>
      </c>
      <c r="F10744" s="232">
        <v>24.83</v>
      </c>
    </row>
    <row r="10745" spans="1:6" ht="15" x14ac:dyDescent="0.2">
      <c r="A10745" s="231">
        <v>101217</v>
      </c>
      <c r="B10745" s="457" t="s">
        <v>18027</v>
      </c>
      <c r="C10745" s="231" t="s">
        <v>6641</v>
      </c>
      <c r="F10745" s="232">
        <v>23.27</v>
      </c>
    </row>
    <row r="10746" spans="1:6" ht="15" x14ac:dyDescent="0.2">
      <c r="A10746" s="231">
        <v>101218</v>
      </c>
      <c r="B10746" s="457" t="s">
        <v>18028</v>
      </c>
      <c r="C10746" s="231" t="s">
        <v>6641</v>
      </c>
      <c r="F10746" s="232">
        <v>24.62</v>
      </c>
    </row>
    <row r="10747" spans="1:6" ht="15" x14ac:dyDescent="0.2">
      <c r="A10747" s="231">
        <v>101213</v>
      </c>
      <c r="B10747" s="457" t="s">
        <v>18029</v>
      </c>
      <c r="C10747" s="231" t="s">
        <v>6641</v>
      </c>
      <c r="F10747" s="232">
        <v>27.76</v>
      </c>
    </row>
    <row r="10748" spans="1:6" ht="15" x14ac:dyDescent="0.2">
      <c r="A10748" s="231">
        <v>101219</v>
      </c>
      <c r="B10748" s="457" t="s">
        <v>18030</v>
      </c>
      <c r="C10748" s="231" t="s">
        <v>6641</v>
      </c>
      <c r="F10748" s="232">
        <v>29.84</v>
      </c>
    </row>
    <row r="10749" spans="1:6" ht="15" x14ac:dyDescent="0.2">
      <c r="A10749" s="231">
        <v>101214</v>
      </c>
      <c r="B10749" s="457" t="s">
        <v>18031</v>
      </c>
      <c r="C10749" s="231" t="s">
        <v>6641</v>
      </c>
      <c r="F10749" s="232">
        <v>33.53</v>
      </c>
    </row>
    <row r="10750" spans="1:6" ht="15" x14ac:dyDescent="0.2">
      <c r="A10750" s="231">
        <v>101254</v>
      </c>
      <c r="B10750" s="457" t="s">
        <v>18032</v>
      </c>
      <c r="C10750" s="231" t="s">
        <v>6641</v>
      </c>
      <c r="F10750" s="232">
        <v>14.59</v>
      </c>
    </row>
    <row r="10751" spans="1:6" ht="15" x14ac:dyDescent="0.2">
      <c r="A10751" s="231">
        <v>101256</v>
      </c>
      <c r="B10751" s="457" t="s">
        <v>18033</v>
      </c>
      <c r="C10751" s="231" t="s">
        <v>6641</v>
      </c>
      <c r="F10751" s="232">
        <v>22.48</v>
      </c>
    </row>
    <row r="10752" spans="1:6" ht="15" x14ac:dyDescent="0.2">
      <c r="A10752" s="231">
        <v>101257</v>
      </c>
      <c r="B10752" s="457" t="s">
        <v>18034</v>
      </c>
      <c r="C10752" s="231" t="s">
        <v>6641</v>
      </c>
      <c r="F10752" s="232">
        <v>23.69</v>
      </c>
    </row>
    <row r="10753" spans="1:6" ht="15" x14ac:dyDescent="0.2">
      <c r="A10753" s="231">
        <v>101258</v>
      </c>
      <c r="B10753" s="457" t="s">
        <v>18035</v>
      </c>
      <c r="C10753" s="231" t="s">
        <v>6641</v>
      </c>
      <c r="F10753" s="232">
        <v>27.47</v>
      </c>
    </row>
    <row r="10754" spans="1:6" ht="15" x14ac:dyDescent="0.2">
      <c r="A10754" s="231">
        <v>101259</v>
      </c>
      <c r="B10754" s="457" t="s">
        <v>18036</v>
      </c>
      <c r="C10754" s="231" t="s">
        <v>6641</v>
      </c>
      <c r="F10754" s="232">
        <v>30.52</v>
      </c>
    </row>
    <row r="10755" spans="1:6" ht="15" x14ac:dyDescent="0.2">
      <c r="A10755" s="231">
        <v>101260</v>
      </c>
      <c r="B10755" s="457" t="s">
        <v>18037</v>
      </c>
      <c r="C10755" s="231" t="s">
        <v>6641</v>
      </c>
      <c r="F10755" s="232">
        <v>38.14</v>
      </c>
    </row>
    <row r="10756" spans="1:6" ht="15" x14ac:dyDescent="0.2">
      <c r="A10756" s="231">
        <v>101208</v>
      </c>
      <c r="B10756" s="457" t="s">
        <v>18038</v>
      </c>
      <c r="C10756" s="231" t="s">
        <v>6641</v>
      </c>
      <c r="F10756" s="232">
        <v>12.01</v>
      </c>
    </row>
    <row r="10757" spans="1:6" ht="15" x14ac:dyDescent="0.2">
      <c r="A10757" s="231">
        <v>101209</v>
      </c>
      <c r="B10757" s="457" t="s">
        <v>18039</v>
      </c>
      <c r="C10757" s="231" t="s">
        <v>6641</v>
      </c>
      <c r="F10757" s="232">
        <v>11.15</v>
      </c>
    </row>
    <row r="10758" spans="1:6" ht="15" x14ac:dyDescent="0.2">
      <c r="A10758" s="231">
        <v>101220</v>
      </c>
      <c r="B10758" s="457" t="s">
        <v>18040</v>
      </c>
      <c r="C10758" s="231" t="s">
        <v>6641</v>
      </c>
      <c r="F10758" s="232">
        <v>18.7</v>
      </c>
    </row>
    <row r="10759" spans="1:6" ht="15" x14ac:dyDescent="0.2">
      <c r="A10759" s="231">
        <v>101221</v>
      </c>
      <c r="B10759" s="457" t="s">
        <v>18041</v>
      </c>
      <c r="C10759" s="231" t="s">
        <v>6641</v>
      </c>
      <c r="F10759" s="232">
        <v>19.760000000000002</v>
      </c>
    </row>
    <row r="10760" spans="1:6" ht="15" x14ac:dyDescent="0.2">
      <c r="A10760" s="231">
        <v>101225</v>
      </c>
      <c r="B10760" s="457" t="s">
        <v>18042</v>
      </c>
      <c r="C10760" s="231" t="s">
        <v>6641</v>
      </c>
      <c r="F10760" s="232">
        <v>17.18</v>
      </c>
    </row>
    <row r="10761" spans="1:6" ht="15" x14ac:dyDescent="0.2">
      <c r="A10761" s="231">
        <v>101226</v>
      </c>
      <c r="B10761" s="457" t="s">
        <v>18043</v>
      </c>
      <c r="C10761" s="231" t="s">
        <v>6641</v>
      </c>
      <c r="F10761" s="232">
        <v>18.100000000000001</v>
      </c>
    </row>
    <row r="10762" spans="1:6" ht="15" x14ac:dyDescent="0.2">
      <c r="A10762" s="231">
        <v>101222</v>
      </c>
      <c r="B10762" s="457" t="s">
        <v>18044</v>
      </c>
      <c r="C10762" s="231" t="s">
        <v>6641</v>
      </c>
      <c r="F10762" s="232">
        <v>22.96</v>
      </c>
    </row>
    <row r="10763" spans="1:6" ht="15" x14ac:dyDescent="0.2">
      <c r="A10763" s="231">
        <v>101227</v>
      </c>
      <c r="B10763" s="457" t="s">
        <v>18045</v>
      </c>
      <c r="C10763" s="231" t="s">
        <v>6641</v>
      </c>
      <c r="F10763" s="232">
        <v>20.98</v>
      </c>
    </row>
    <row r="10764" spans="1:6" ht="15" x14ac:dyDescent="0.2">
      <c r="A10764" s="231">
        <v>101228</v>
      </c>
      <c r="B10764" s="457" t="s">
        <v>18046</v>
      </c>
      <c r="C10764" s="231" t="s">
        <v>6641</v>
      </c>
      <c r="F10764" s="232">
        <v>22.37</v>
      </c>
    </row>
    <row r="10765" spans="1:6" ht="15" x14ac:dyDescent="0.2">
      <c r="A10765" s="231">
        <v>101223</v>
      </c>
      <c r="B10765" s="457" t="s">
        <v>18047</v>
      </c>
      <c r="C10765" s="231" t="s">
        <v>6641</v>
      </c>
      <c r="F10765" s="232">
        <v>25.56</v>
      </c>
    </row>
    <row r="10766" spans="1:6" ht="15" x14ac:dyDescent="0.2">
      <c r="A10766" s="231">
        <v>101229</v>
      </c>
      <c r="B10766" s="457" t="s">
        <v>18048</v>
      </c>
      <c r="C10766" s="231" t="s">
        <v>6641</v>
      </c>
      <c r="F10766" s="232">
        <v>28.2</v>
      </c>
    </row>
    <row r="10767" spans="1:6" ht="15" x14ac:dyDescent="0.2">
      <c r="A10767" s="231">
        <v>101224</v>
      </c>
      <c r="B10767" s="457" t="s">
        <v>18049</v>
      </c>
      <c r="C10767" s="231" t="s">
        <v>6641</v>
      </c>
      <c r="F10767" s="232">
        <v>32.03</v>
      </c>
    </row>
    <row r="10768" spans="1:6" ht="15" x14ac:dyDescent="0.2">
      <c r="A10768" s="231">
        <v>101265</v>
      </c>
      <c r="B10768" s="457" t="s">
        <v>18050</v>
      </c>
      <c r="C10768" s="231" t="s">
        <v>6641</v>
      </c>
      <c r="F10768" s="232">
        <v>35.85</v>
      </c>
    </row>
    <row r="10769" spans="1:6" ht="15" x14ac:dyDescent="0.2">
      <c r="A10769" s="231">
        <v>101255</v>
      </c>
      <c r="B10769" s="457" t="s">
        <v>18051</v>
      </c>
      <c r="C10769" s="231" t="s">
        <v>6641</v>
      </c>
      <c r="F10769" s="232">
        <v>12.89</v>
      </c>
    </row>
    <row r="10770" spans="1:6" ht="15" x14ac:dyDescent="0.2">
      <c r="A10770" s="231">
        <v>101261</v>
      </c>
      <c r="B10770" s="457" t="s">
        <v>18052</v>
      </c>
      <c r="C10770" s="231" t="s">
        <v>6641</v>
      </c>
      <c r="F10770" s="232">
        <v>21.29</v>
      </c>
    </row>
    <row r="10771" spans="1:6" ht="15" x14ac:dyDescent="0.2">
      <c r="A10771" s="231">
        <v>101262</v>
      </c>
      <c r="B10771" s="457" t="s">
        <v>18053</v>
      </c>
      <c r="C10771" s="231" t="s">
        <v>6641</v>
      </c>
      <c r="F10771" s="232">
        <v>22.46</v>
      </c>
    </row>
    <row r="10772" spans="1:6" ht="15" x14ac:dyDescent="0.2">
      <c r="A10772" s="231">
        <v>101263</v>
      </c>
      <c r="B10772" s="457" t="s">
        <v>18054</v>
      </c>
      <c r="C10772" s="231" t="s">
        <v>6641</v>
      </c>
      <c r="F10772" s="232">
        <v>25.96</v>
      </c>
    </row>
    <row r="10773" spans="1:6" ht="15" x14ac:dyDescent="0.2">
      <c r="A10773" s="231">
        <v>101264</v>
      </c>
      <c r="B10773" s="457" t="s">
        <v>18055</v>
      </c>
      <c r="C10773" s="231" t="s">
        <v>6641</v>
      </c>
      <c r="F10773" s="232">
        <v>28.78</v>
      </c>
    </row>
    <row r="10774" spans="1:6" ht="15" x14ac:dyDescent="0.2">
      <c r="A10774" s="231">
        <v>101230</v>
      </c>
      <c r="B10774" s="457" t="s">
        <v>18056</v>
      </c>
      <c r="C10774" s="231" t="s">
        <v>6641</v>
      </c>
      <c r="F10774" s="232">
        <v>12.53</v>
      </c>
    </row>
    <row r="10775" spans="1:6" ht="15" x14ac:dyDescent="0.2">
      <c r="A10775" s="231">
        <v>101231</v>
      </c>
      <c r="B10775" s="457" t="s">
        <v>18057</v>
      </c>
      <c r="C10775" s="231" t="s">
        <v>6641</v>
      </c>
      <c r="F10775" s="232">
        <v>11.91</v>
      </c>
    </row>
    <row r="10776" spans="1:6" ht="15" x14ac:dyDescent="0.2">
      <c r="A10776" s="231">
        <v>101272</v>
      </c>
      <c r="B10776" s="457" t="s">
        <v>18058</v>
      </c>
      <c r="C10776" s="231" t="s">
        <v>6641</v>
      </c>
      <c r="F10776" s="232">
        <v>36.409999999999997</v>
      </c>
    </row>
    <row r="10777" spans="1:6" ht="15" x14ac:dyDescent="0.2">
      <c r="A10777" s="231">
        <v>101266</v>
      </c>
      <c r="B10777" s="457" t="s">
        <v>18059</v>
      </c>
      <c r="C10777" s="231" t="s">
        <v>6641</v>
      </c>
      <c r="F10777" s="232">
        <v>12.96</v>
      </c>
    </row>
    <row r="10778" spans="1:6" ht="15" x14ac:dyDescent="0.2">
      <c r="A10778" s="231">
        <v>101239</v>
      </c>
      <c r="B10778" s="457" t="s">
        <v>18060</v>
      </c>
      <c r="C10778" s="231" t="s">
        <v>6641</v>
      </c>
      <c r="F10778" s="232">
        <v>17.079999999999998</v>
      </c>
    </row>
    <row r="10779" spans="1:6" ht="15" x14ac:dyDescent="0.2">
      <c r="A10779" s="231">
        <v>101240</v>
      </c>
      <c r="B10779" s="457" t="s">
        <v>18061</v>
      </c>
      <c r="C10779" s="231" t="s">
        <v>6641</v>
      </c>
      <c r="F10779" s="232">
        <v>18.02</v>
      </c>
    </row>
    <row r="10780" spans="1:6" ht="15" x14ac:dyDescent="0.2">
      <c r="A10780" s="231">
        <v>101268</v>
      </c>
      <c r="B10780" s="457" t="s">
        <v>18062</v>
      </c>
      <c r="C10780" s="231" t="s">
        <v>6641</v>
      </c>
      <c r="F10780" s="232">
        <v>20.420000000000002</v>
      </c>
    </row>
    <row r="10781" spans="1:6" ht="15" x14ac:dyDescent="0.2">
      <c r="A10781" s="231">
        <v>101234</v>
      </c>
      <c r="B10781" s="457" t="s">
        <v>18063</v>
      </c>
      <c r="C10781" s="231" t="s">
        <v>6641</v>
      </c>
      <c r="F10781" s="232">
        <v>19.45</v>
      </c>
    </row>
    <row r="10782" spans="1:6" ht="15" x14ac:dyDescent="0.2">
      <c r="A10782" s="231">
        <v>101235</v>
      </c>
      <c r="B10782" s="457" t="s">
        <v>18064</v>
      </c>
      <c r="C10782" s="231" t="s">
        <v>6641</v>
      </c>
      <c r="F10782" s="232">
        <v>20.48</v>
      </c>
    </row>
    <row r="10783" spans="1:6" ht="15" x14ac:dyDescent="0.2">
      <c r="A10783" s="231">
        <v>101241</v>
      </c>
      <c r="B10783" s="457" t="s">
        <v>18065</v>
      </c>
      <c r="C10783" s="231" t="s">
        <v>6641</v>
      </c>
      <c r="F10783" s="232">
        <v>21.06</v>
      </c>
    </row>
    <row r="10784" spans="1:6" ht="15" x14ac:dyDescent="0.2">
      <c r="A10784" s="231">
        <v>101269</v>
      </c>
      <c r="B10784" s="457" t="s">
        <v>18066</v>
      </c>
      <c r="C10784" s="231" t="s">
        <v>6641</v>
      </c>
      <c r="F10784" s="232">
        <v>22.73</v>
      </c>
    </row>
    <row r="10785" spans="1:6" ht="15" x14ac:dyDescent="0.2">
      <c r="A10785" s="231">
        <v>101236</v>
      </c>
      <c r="B10785" s="457" t="s">
        <v>18067</v>
      </c>
      <c r="C10785" s="231" t="s">
        <v>6641</v>
      </c>
      <c r="F10785" s="232">
        <v>23.84</v>
      </c>
    </row>
    <row r="10786" spans="1:6" ht="15" x14ac:dyDescent="0.2">
      <c r="A10786" s="231">
        <v>101237</v>
      </c>
      <c r="B10786" s="457" t="s">
        <v>18068</v>
      </c>
      <c r="C10786" s="231" t="s">
        <v>6641</v>
      </c>
      <c r="F10786" s="232">
        <v>25.39</v>
      </c>
    </row>
    <row r="10787" spans="1:6" ht="15" x14ac:dyDescent="0.2">
      <c r="A10787" s="231">
        <v>101242</v>
      </c>
      <c r="B10787" s="457" t="s">
        <v>18069</v>
      </c>
      <c r="C10787" s="231" t="s">
        <v>6641</v>
      </c>
      <c r="F10787" s="232">
        <v>23.53</v>
      </c>
    </row>
    <row r="10788" spans="1:6" ht="15" x14ac:dyDescent="0.2">
      <c r="A10788" s="231">
        <v>101270</v>
      </c>
      <c r="B10788" s="457" t="s">
        <v>18070</v>
      </c>
      <c r="C10788" s="231" t="s">
        <v>6641</v>
      </c>
      <c r="F10788" s="232">
        <v>26.32</v>
      </c>
    </row>
    <row r="10789" spans="1:6" ht="15" x14ac:dyDescent="0.2">
      <c r="A10789" s="231">
        <v>101243</v>
      </c>
      <c r="B10789" s="457" t="s">
        <v>18071</v>
      </c>
      <c r="C10789" s="231" t="s">
        <v>6641</v>
      </c>
      <c r="F10789" s="232">
        <v>28.51</v>
      </c>
    </row>
    <row r="10790" spans="1:6" ht="15" x14ac:dyDescent="0.2">
      <c r="A10790" s="231">
        <v>101271</v>
      </c>
      <c r="B10790" s="457" t="s">
        <v>18072</v>
      </c>
      <c r="C10790" s="231" t="s">
        <v>6641</v>
      </c>
      <c r="F10790" s="232">
        <v>29.19</v>
      </c>
    </row>
    <row r="10791" spans="1:6" ht="15" x14ac:dyDescent="0.2">
      <c r="A10791" s="231">
        <v>101238</v>
      </c>
      <c r="B10791" s="457" t="s">
        <v>18073</v>
      </c>
      <c r="C10791" s="231" t="s">
        <v>6641</v>
      </c>
      <c r="F10791" s="232">
        <v>32.1</v>
      </c>
    </row>
    <row r="10792" spans="1:6" ht="15" x14ac:dyDescent="0.2">
      <c r="A10792" s="231">
        <v>101232</v>
      </c>
      <c r="B10792" s="457" t="s">
        <v>18074</v>
      </c>
      <c r="C10792" s="231" t="s">
        <v>6641</v>
      </c>
      <c r="F10792" s="232">
        <v>10.72</v>
      </c>
    </row>
    <row r="10793" spans="1:6" ht="15" x14ac:dyDescent="0.2">
      <c r="A10793" s="231">
        <v>101233</v>
      </c>
      <c r="B10793" s="457" t="s">
        <v>18075</v>
      </c>
      <c r="C10793" s="231" t="s">
        <v>6641</v>
      </c>
      <c r="F10793" s="232">
        <v>9.89</v>
      </c>
    </row>
    <row r="10794" spans="1:6" ht="15" x14ac:dyDescent="0.2">
      <c r="A10794" s="231">
        <v>101248</v>
      </c>
      <c r="B10794" s="457" t="s">
        <v>18076</v>
      </c>
      <c r="C10794" s="231" t="s">
        <v>6641</v>
      </c>
      <c r="F10794" s="232">
        <v>30.67</v>
      </c>
    </row>
    <row r="10795" spans="1:6" ht="15" x14ac:dyDescent="0.2">
      <c r="A10795" s="231">
        <v>101277</v>
      </c>
      <c r="B10795" s="457" t="s">
        <v>18077</v>
      </c>
      <c r="C10795" s="231" t="s">
        <v>6641</v>
      </c>
      <c r="F10795" s="232">
        <v>35.25</v>
      </c>
    </row>
    <row r="10796" spans="1:6" ht="15" x14ac:dyDescent="0.2">
      <c r="A10796" s="231">
        <v>101267</v>
      </c>
      <c r="B10796" s="457" t="s">
        <v>18078</v>
      </c>
      <c r="C10796" s="231" t="s">
        <v>6641</v>
      </c>
      <c r="F10796" s="232">
        <v>12.47</v>
      </c>
    </row>
    <row r="10797" spans="1:6" ht="15" x14ac:dyDescent="0.2">
      <c r="A10797" s="231">
        <v>101249</v>
      </c>
      <c r="B10797" s="457" t="s">
        <v>18079</v>
      </c>
      <c r="C10797" s="231" t="s">
        <v>6641</v>
      </c>
      <c r="F10797" s="232">
        <v>15.63</v>
      </c>
    </row>
    <row r="10798" spans="1:6" ht="15" x14ac:dyDescent="0.2">
      <c r="A10798" s="231">
        <v>101273</v>
      </c>
      <c r="B10798" s="457" t="s">
        <v>18080</v>
      </c>
      <c r="C10798" s="231" t="s">
        <v>6641</v>
      </c>
      <c r="F10798" s="232">
        <v>19.5</v>
      </c>
    </row>
    <row r="10799" spans="1:6" ht="15" x14ac:dyDescent="0.2">
      <c r="A10799" s="231">
        <v>101245</v>
      </c>
      <c r="B10799" s="457" t="s">
        <v>18081</v>
      </c>
      <c r="C10799" s="231" t="s">
        <v>6641</v>
      </c>
      <c r="F10799" s="232">
        <v>19.02</v>
      </c>
    </row>
    <row r="10800" spans="1:6" ht="15" x14ac:dyDescent="0.2">
      <c r="A10800" s="231">
        <v>101250</v>
      </c>
      <c r="B10800" s="457" t="s">
        <v>18082</v>
      </c>
      <c r="C10800" s="231" t="s">
        <v>6641</v>
      </c>
      <c r="F10800" s="232">
        <v>17.350000000000001</v>
      </c>
    </row>
    <row r="10801" spans="1:6" ht="15" x14ac:dyDescent="0.2">
      <c r="A10801" s="231">
        <v>101251</v>
      </c>
      <c r="B10801" s="457" t="s">
        <v>18083</v>
      </c>
      <c r="C10801" s="231" t="s">
        <v>6641</v>
      </c>
      <c r="F10801" s="232">
        <v>19.77</v>
      </c>
    </row>
    <row r="10802" spans="1:6" ht="15" x14ac:dyDescent="0.2">
      <c r="A10802" s="231">
        <v>101274</v>
      </c>
      <c r="B10802" s="457" t="s">
        <v>18084</v>
      </c>
      <c r="C10802" s="231" t="s">
        <v>6641</v>
      </c>
      <c r="F10802" s="232">
        <v>21.57</v>
      </c>
    </row>
    <row r="10803" spans="1:6" ht="15" x14ac:dyDescent="0.2">
      <c r="A10803" s="231">
        <v>101246</v>
      </c>
      <c r="B10803" s="457" t="s">
        <v>18085</v>
      </c>
      <c r="C10803" s="231" t="s">
        <v>6641</v>
      </c>
      <c r="F10803" s="232">
        <v>22.08</v>
      </c>
    </row>
    <row r="10804" spans="1:6" ht="15" x14ac:dyDescent="0.2">
      <c r="A10804" s="231">
        <v>101252</v>
      </c>
      <c r="B10804" s="457" t="s">
        <v>18086</v>
      </c>
      <c r="C10804" s="231" t="s">
        <v>6641</v>
      </c>
      <c r="F10804" s="232">
        <v>21.44</v>
      </c>
    </row>
    <row r="10805" spans="1:6" ht="15" x14ac:dyDescent="0.2">
      <c r="A10805" s="231">
        <v>101275</v>
      </c>
      <c r="B10805" s="457" t="s">
        <v>18087</v>
      </c>
      <c r="C10805" s="231" t="s">
        <v>6641</v>
      </c>
      <c r="F10805" s="232">
        <v>24.97</v>
      </c>
    </row>
    <row r="10806" spans="1:6" ht="15" x14ac:dyDescent="0.2">
      <c r="A10806" s="231">
        <v>101247</v>
      </c>
      <c r="B10806" s="457" t="s">
        <v>18088</v>
      </c>
      <c r="C10806" s="231" t="s">
        <v>6641</v>
      </c>
      <c r="F10806" s="232">
        <v>24.51</v>
      </c>
    </row>
    <row r="10807" spans="1:6" ht="15" x14ac:dyDescent="0.2">
      <c r="A10807" s="231">
        <v>101276</v>
      </c>
      <c r="B10807" s="457" t="s">
        <v>18089</v>
      </c>
      <c r="C10807" s="231" t="s">
        <v>6641</v>
      </c>
      <c r="F10807" s="232">
        <v>27.59</v>
      </c>
    </row>
    <row r="10808" spans="1:6" ht="15" x14ac:dyDescent="0.2">
      <c r="A10808" s="231">
        <v>101253</v>
      </c>
      <c r="B10808" s="457" t="s">
        <v>18090</v>
      </c>
      <c r="C10808" s="231" t="s">
        <v>6641</v>
      </c>
      <c r="F10808" s="232">
        <v>27</v>
      </c>
    </row>
    <row r="10809" spans="1:6" ht="15" x14ac:dyDescent="0.2">
      <c r="A10809" s="231">
        <v>101244</v>
      </c>
      <c r="B10809" s="457" t="s">
        <v>18091</v>
      </c>
      <c r="C10809" s="231" t="s">
        <v>6641</v>
      </c>
      <c r="F10809" s="232">
        <v>17.97</v>
      </c>
    </row>
    <row r="10810" spans="1:6" ht="15" x14ac:dyDescent="0.2">
      <c r="A10810" s="231">
        <v>93358</v>
      </c>
      <c r="B10810" s="457" t="s">
        <v>18092</v>
      </c>
      <c r="C10810" s="231" t="s">
        <v>6641</v>
      </c>
      <c r="F10810" s="232">
        <v>116.33</v>
      </c>
    </row>
    <row r="10811" spans="1:6" ht="15" x14ac:dyDescent="0.2">
      <c r="A10811" s="231">
        <v>90082</v>
      </c>
      <c r="B10811" s="457" t="s">
        <v>18093</v>
      </c>
      <c r="C10811" s="231" t="s">
        <v>6641</v>
      </c>
      <c r="F10811" s="232">
        <v>10.98</v>
      </c>
    </row>
    <row r="10812" spans="1:6" ht="15" x14ac:dyDescent="0.2">
      <c r="A10812" s="231">
        <v>90091</v>
      </c>
      <c r="B10812" s="457" t="s">
        <v>18094</v>
      </c>
      <c r="C10812" s="231" t="s">
        <v>6641</v>
      </c>
      <c r="F10812" s="232">
        <v>6.91</v>
      </c>
    </row>
    <row r="10813" spans="1:6" ht="15" x14ac:dyDescent="0.2">
      <c r="A10813" s="231">
        <v>102307</v>
      </c>
      <c r="B10813" s="457" t="s">
        <v>18095</v>
      </c>
      <c r="C10813" s="231" t="s">
        <v>6641</v>
      </c>
      <c r="F10813" s="232">
        <v>13.74</v>
      </c>
    </row>
    <row r="10814" spans="1:6" ht="15" x14ac:dyDescent="0.2">
      <c r="A10814" s="231">
        <v>102315</v>
      </c>
      <c r="B10814" s="457" t="s">
        <v>18096</v>
      </c>
      <c r="C10814" s="231" t="s">
        <v>6641</v>
      </c>
      <c r="F10814" s="232">
        <v>8.65</v>
      </c>
    </row>
    <row r="10815" spans="1:6" ht="15" x14ac:dyDescent="0.2">
      <c r="A10815" s="231">
        <v>102283</v>
      </c>
      <c r="B10815" s="457" t="s">
        <v>18097</v>
      </c>
      <c r="C10815" s="231" t="s">
        <v>6641</v>
      </c>
      <c r="F10815" s="232">
        <v>14.38</v>
      </c>
    </row>
    <row r="10816" spans="1:6" ht="15" x14ac:dyDescent="0.2">
      <c r="A10816" s="231">
        <v>102291</v>
      </c>
      <c r="B10816" s="457" t="s">
        <v>18098</v>
      </c>
      <c r="C10816" s="231" t="s">
        <v>6641</v>
      </c>
      <c r="F10816" s="232">
        <v>9.06</v>
      </c>
    </row>
    <row r="10817" spans="1:6" ht="15" x14ac:dyDescent="0.2">
      <c r="A10817" s="231">
        <v>102276</v>
      </c>
      <c r="B10817" s="457" t="s">
        <v>18099</v>
      </c>
      <c r="C10817" s="231" t="s">
        <v>6641</v>
      </c>
      <c r="F10817" s="232">
        <v>12.36</v>
      </c>
    </row>
    <row r="10818" spans="1:6" ht="15" x14ac:dyDescent="0.2">
      <c r="A10818" s="231">
        <v>102306</v>
      </c>
      <c r="B10818" s="457" t="s">
        <v>18100</v>
      </c>
      <c r="C10818" s="231" t="s">
        <v>6641</v>
      </c>
      <c r="F10818" s="232">
        <v>15.46</v>
      </c>
    </row>
    <row r="10819" spans="1:6" ht="15" x14ac:dyDescent="0.2">
      <c r="A10819" s="231">
        <v>102279</v>
      </c>
      <c r="B10819" s="457" t="s">
        <v>18101</v>
      </c>
      <c r="C10819" s="231" t="s">
        <v>6641</v>
      </c>
      <c r="F10819" s="232">
        <v>7.79</v>
      </c>
    </row>
    <row r="10820" spans="1:6" ht="15" x14ac:dyDescent="0.2">
      <c r="A10820" s="231">
        <v>102282</v>
      </c>
      <c r="B10820" s="457" t="s">
        <v>18102</v>
      </c>
      <c r="C10820" s="231" t="s">
        <v>6641</v>
      </c>
      <c r="F10820" s="232">
        <v>16.18</v>
      </c>
    </row>
    <row r="10821" spans="1:6" ht="15" x14ac:dyDescent="0.2">
      <c r="A10821" s="231">
        <v>102290</v>
      </c>
      <c r="B10821" s="457" t="s">
        <v>18103</v>
      </c>
      <c r="C10821" s="231" t="s">
        <v>6641</v>
      </c>
      <c r="F10821" s="232">
        <v>10.199999999999999</v>
      </c>
    </row>
    <row r="10822" spans="1:6" ht="15" x14ac:dyDescent="0.2">
      <c r="A10822" s="231">
        <v>90100</v>
      </c>
      <c r="B10822" s="457" t="s">
        <v>18104</v>
      </c>
      <c r="C10822" s="231" t="s">
        <v>6641</v>
      </c>
      <c r="F10822" s="232">
        <v>15.45</v>
      </c>
    </row>
    <row r="10823" spans="1:6" ht="15" x14ac:dyDescent="0.2">
      <c r="A10823" s="231">
        <v>102323</v>
      </c>
      <c r="B10823" s="457" t="s">
        <v>18105</v>
      </c>
      <c r="C10823" s="231" t="s">
        <v>6641</v>
      </c>
      <c r="F10823" s="232">
        <v>19.32</v>
      </c>
    </row>
    <row r="10824" spans="1:6" ht="15" x14ac:dyDescent="0.2">
      <c r="A10824" s="231">
        <v>102327</v>
      </c>
      <c r="B10824" s="457" t="s">
        <v>18106</v>
      </c>
      <c r="C10824" s="231" t="s">
        <v>6641</v>
      </c>
      <c r="F10824" s="232">
        <v>12.18</v>
      </c>
    </row>
    <row r="10825" spans="1:6" ht="15" x14ac:dyDescent="0.2">
      <c r="A10825" s="231">
        <v>102299</v>
      </c>
      <c r="B10825" s="457" t="s">
        <v>18107</v>
      </c>
      <c r="C10825" s="231" t="s">
        <v>6641</v>
      </c>
      <c r="F10825" s="232">
        <v>20.22</v>
      </c>
    </row>
    <row r="10826" spans="1:6" ht="15" x14ac:dyDescent="0.2">
      <c r="A10826" s="231">
        <v>102303</v>
      </c>
      <c r="B10826" s="457" t="s">
        <v>18108</v>
      </c>
      <c r="C10826" s="231" t="s">
        <v>6641</v>
      </c>
      <c r="F10826" s="232">
        <v>12.74</v>
      </c>
    </row>
    <row r="10827" spans="1:6" ht="15" x14ac:dyDescent="0.2">
      <c r="A10827" s="231">
        <v>90099</v>
      </c>
      <c r="B10827" s="457" t="s">
        <v>18109</v>
      </c>
      <c r="C10827" s="231" t="s">
        <v>6641</v>
      </c>
      <c r="F10827" s="232">
        <v>18.04</v>
      </c>
    </row>
    <row r="10828" spans="1:6" ht="15" x14ac:dyDescent="0.2">
      <c r="A10828" s="231">
        <v>102322</v>
      </c>
      <c r="B10828" s="457" t="s">
        <v>18110</v>
      </c>
      <c r="C10828" s="231" t="s">
        <v>6641</v>
      </c>
      <c r="F10828" s="232">
        <v>22.55</v>
      </c>
    </row>
    <row r="10829" spans="1:6" ht="15" x14ac:dyDescent="0.2">
      <c r="A10829" s="231">
        <v>102298</v>
      </c>
      <c r="B10829" s="457" t="s">
        <v>18111</v>
      </c>
      <c r="C10829" s="231" t="s">
        <v>6641</v>
      </c>
      <c r="F10829" s="232">
        <v>23.6</v>
      </c>
    </row>
    <row r="10830" spans="1:6" ht="15" x14ac:dyDescent="0.2">
      <c r="A10830" s="231">
        <v>102302</v>
      </c>
      <c r="B10830" s="457" t="s">
        <v>18112</v>
      </c>
      <c r="C10830" s="231" t="s">
        <v>6641</v>
      </c>
      <c r="F10830" s="232">
        <v>14.87</v>
      </c>
    </row>
    <row r="10831" spans="1:6" ht="15" x14ac:dyDescent="0.2">
      <c r="A10831" s="231">
        <v>102326</v>
      </c>
      <c r="B10831" s="457" t="s">
        <v>18113</v>
      </c>
      <c r="C10831" s="231" t="s">
        <v>6641</v>
      </c>
      <c r="F10831" s="232">
        <v>14.21</v>
      </c>
    </row>
    <row r="10832" spans="1:6" ht="15" x14ac:dyDescent="0.2">
      <c r="A10832" s="231">
        <v>102314</v>
      </c>
      <c r="B10832" s="457" t="s">
        <v>18114</v>
      </c>
      <c r="C10832" s="231" t="s">
        <v>6641</v>
      </c>
      <c r="F10832" s="232">
        <v>9.74</v>
      </c>
    </row>
    <row r="10833" spans="1:6" ht="15" x14ac:dyDescent="0.2">
      <c r="A10833" s="231">
        <v>102312</v>
      </c>
      <c r="B10833" s="457" t="s">
        <v>18115</v>
      </c>
      <c r="C10833" s="231" t="s">
        <v>6641</v>
      </c>
      <c r="F10833" s="232">
        <v>12.31</v>
      </c>
    </row>
    <row r="10834" spans="1:6" ht="15" x14ac:dyDescent="0.2">
      <c r="A10834" s="231">
        <v>102288</v>
      </c>
      <c r="B10834" s="457" t="s">
        <v>18116</v>
      </c>
      <c r="C10834" s="231" t="s">
        <v>6641</v>
      </c>
      <c r="F10834" s="232">
        <v>12.9</v>
      </c>
    </row>
    <row r="10835" spans="1:6" ht="15" x14ac:dyDescent="0.2">
      <c r="A10835" s="231">
        <v>90087</v>
      </c>
      <c r="B10835" s="457" t="s">
        <v>18117</v>
      </c>
      <c r="C10835" s="231" t="s">
        <v>6641</v>
      </c>
      <c r="F10835" s="232">
        <v>9.85</v>
      </c>
    </row>
    <row r="10836" spans="1:6" ht="15" x14ac:dyDescent="0.2">
      <c r="A10836" s="231">
        <v>102308</v>
      </c>
      <c r="B10836" s="457" t="s">
        <v>18118</v>
      </c>
      <c r="C10836" s="231" t="s">
        <v>6641</v>
      </c>
      <c r="F10836" s="232">
        <v>13.29</v>
      </c>
    </row>
    <row r="10837" spans="1:6" ht="15" x14ac:dyDescent="0.2">
      <c r="A10837" s="231">
        <v>90084</v>
      </c>
      <c r="B10837" s="457" t="s">
        <v>18119</v>
      </c>
      <c r="C10837" s="231" t="s">
        <v>6641</v>
      </c>
      <c r="F10837" s="232">
        <v>10.64</v>
      </c>
    </row>
    <row r="10838" spans="1:6" ht="15" x14ac:dyDescent="0.2">
      <c r="A10838" s="231">
        <v>102284</v>
      </c>
      <c r="B10838" s="457" t="s">
        <v>18120</v>
      </c>
      <c r="C10838" s="231" t="s">
        <v>6641</v>
      </c>
      <c r="F10838" s="232">
        <v>13.92</v>
      </c>
    </row>
    <row r="10839" spans="1:6" ht="15" x14ac:dyDescent="0.2">
      <c r="A10839" s="231">
        <v>102325</v>
      </c>
      <c r="B10839" s="457" t="s">
        <v>18121</v>
      </c>
      <c r="C10839" s="231" t="s">
        <v>6641</v>
      </c>
      <c r="F10839" s="232">
        <v>17.47</v>
      </c>
    </row>
    <row r="10840" spans="1:6" ht="15" x14ac:dyDescent="0.2">
      <c r="A10840" s="231">
        <v>102329</v>
      </c>
      <c r="B10840" s="457" t="s">
        <v>18122</v>
      </c>
      <c r="C10840" s="231" t="s">
        <v>6641</v>
      </c>
      <c r="F10840" s="232">
        <v>11.01</v>
      </c>
    </row>
    <row r="10841" spans="1:6" ht="15" x14ac:dyDescent="0.2">
      <c r="A10841" s="231">
        <v>102301</v>
      </c>
      <c r="B10841" s="457" t="s">
        <v>18123</v>
      </c>
      <c r="C10841" s="231" t="s">
        <v>6641</v>
      </c>
      <c r="F10841" s="232">
        <v>18.29</v>
      </c>
    </row>
    <row r="10842" spans="1:6" ht="15" x14ac:dyDescent="0.2">
      <c r="A10842" s="231">
        <v>102305</v>
      </c>
      <c r="B10842" s="457" t="s">
        <v>18124</v>
      </c>
      <c r="C10842" s="231" t="s">
        <v>6641</v>
      </c>
      <c r="F10842" s="232">
        <v>11.52</v>
      </c>
    </row>
    <row r="10843" spans="1:6" ht="15" x14ac:dyDescent="0.2">
      <c r="A10843" s="231">
        <v>90101</v>
      </c>
      <c r="B10843" s="457" t="s">
        <v>18125</v>
      </c>
      <c r="C10843" s="231" t="s">
        <v>6641</v>
      </c>
      <c r="F10843" s="232">
        <v>15.27</v>
      </c>
    </row>
    <row r="10844" spans="1:6" ht="15" x14ac:dyDescent="0.2">
      <c r="A10844" s="231">
        <v>102324</v>
      </c>
      <c r="B10844" s="457" t="s">
        <v>18126</v>
      </c>
      <c r="C10844" s="231" t="s">
        <v>6641</v>
      </c>
      <c r="F10844" s="232">
        <v>19.09</v>
      </c>
    </row>
    <row r="10845" spans="1:6" ht="15" x14ac:dyDescent="0.2">
      <c r="A10845" s="231">
        <v>102300</v>
      </c>
      <c r="B10845" s="457" t="s">
        <v>18127</v>
      </c>
      <c r="C10845" s="231" t="s">
        <v>6641</v>
      </c>
      <c r="F10845" s="232">
        <v>19.98</v>
      </c>
    </row>
    <row r="10846" spans="1:6" ht="15" x14ac:dyDescent="0.2">
      <c r="A10846" s="231">
        <v>90102</v>
      </c>
      <c r="B10846" s="457" t="s">
        <v>18128</v>
      </c>
      <c r="C10846" s="231" t="s">
        <v>6641</v>
      </c>
      <c r="F10846" s="232">
        <v>13.98</v>
      </c>
    </row>
    <row r="10847" spans="1:6" ht="15" x14ac:dyDescent="0.2">
      <c r="A10847" s="231">
        <v>102328</v>
      </c>
      <c r="B10847" s="457" t="s">
        <v>18129</v>
      </c>
      <c r="C10847" s="231" t="s">
        <v>6641</v>
      </c>
      <c r="F10847" s="232">
        <v>12.03</v>
      </c>
    </row>
    <row r="10848" spans="1:6" ht="15" x14ac:dyDescent="0.2">
      <c r="A10848" s="231">
        <v>102304</v>
      </c>
      <c r="B10848" s="457" t="s">
        <v>18130</v>
      </c>
      <c r="C10848" s="231" t="s">
        <v>6641</v>
      </c>
      <c r="F10848" s="232">
        <v>12.59</v>
      </c>
    </row>
    <row r="10849" spans="1:6" ht="15" x14ac:dyDescent="0.2">
      <c r="A10849" s="231">
        <v>102295</v>
      </c>
      <c r="B10849" s="457" t="s">
        <v>18131</v>
      </c>
      <c r="C10849" s="231" t="s">
        <v>6641</v>
      </c>
      <c r="F10849" s="232">
        <v>8.43</v>
      </c>
    </row>
    <row r="10850" spans="1:6" ht="15" x14ac:dyDescent="0.2">
      <c r="A10850" s="231">
        <v>102281</v>
      </c>
      <c r="B10850" s="457" t="s">
        <v>18132</v>
      </c>
      <c r="C10850" s="231" t="s">
        <v>6641</v>
      </c>
      <c r="F10850" s="232">
        <v>6.45</v>
      </c>
    </row>
    <row r="10851" spans="1:6" ht="15" x14ac:dyDescent="0.2">
      <c r="A10851" s="231">
        <v>102311</v>
      </c>
      <c r="B10851" s="457" t="s">
        <v>18133</v>
      </c>
      <c r="C10851" s="231" t="s">
        <v>6641</v>
      </c>
      <c r="F10851" s="232">
        <v>12.81</v>
      </c>
    </row>
    <row r="10852" spans="1:6" ht="15" x14ac:dyDescent="0.2">
      <c r="A10852" s="231">
        <v>102319</v>
      </c>
      <c r="B10852" s="457" t="s">
        <v>18134</v>
      </c>
      <c r="C10852" s="231" t="s">
        <v>6641</v>
      </c>
      <c r="F10852" s="232">
        <v>8.06</v>
      </c>
    </row>
    <row r="10853" spans="1:6" ht="15" x14ac:dyDescent="0.2">
      <c r="A10853" s="231">
        <v>102287</v>
      </c>
      <c r="B10853" s="457" t="s">
        <v>18135</v>
      </c>
      <c r="C10853" s="231" t="s">
        <v>6641</v>
      </c>
      <c r="F10853" s="232">
        <v>13.4</v>
      </c>
    </row>
    <row r="10854" spans="1:6" ht="15" x14ac:dyDescent="0.2">
      <c r="A10854" s="231">
        <v>102316</v>
      </c>
      <c r="B10854" s="457" t="s">
        <v>18136</v>
      </c>
      <c r="C10854" s="231" t="s">
        <v>6641</v>
      </c>
      <c r="F10854" s="232">
        <v>8.3800000000000008</v>
      </c>
    </row>
    <row r="10855" spans="1:6" ht="15" x14ac:dyDescent="0.2">
      <c r="A10855" s="231">
        <v>102292</v>
      </c>
      <c r="B10855" s="457" t="s">
        <v>18137</v>
      </c>
      <c r="C10855" s="231" t="s">
        <v>6641</v>
      </c>
      <c r="F10855" s="232">
        <v>8.77</v>
      </c>
    </row>
    <row r="10856" spans="1:6" ht="15" x14ac:dyDescent="0.2">
      <c r="A10856" s="231">
        <v>90092</v>
      </c>
      <c r="B10856" s="457" t="s">
        <v>18138</v>
      </c>
      <c r="C10856" s="231" t="s">
        <v>6641</v>
      </c>
      <c r="F10856" s="232">
        <v>6.69</v>
      </c>
    </row>
    <row r="10857" spans="1:6" ht="15" x14ac:dyDescent="0.2">
      <c r="A10857" s="231">
        <v>102278</v>
      </c>
      <c r="B10857" s="457" t="s">
        <v>18139</v>
      </c>
      <c r="C10857" s="231" t="s">
        <v>6641</v>
      </c>
      <c r="F10857" s="232">
        <v>10.25</v>
      </c>
    </row>
    <row r="10858" spans="1:6" ht="15" x14ac:dyDescent="0.2">
      <c r="A10858" s="231">
        <v>90094</v>
      </c>
      <c r="B10858" s="457" t="s">
        <v>18140</v>
      </c>
      <c r="C10858" s="231" t="s">
        <v>6641</v>
      </c>
      <c r="F10858" s="232">
        <v>6.33</v>
      </c>
    </row>
    <row r="10859" spans="1:6" ht="15" x14ac:dyDescent="0.2">
      <c r="A10859" s="231">
        <v>102309</v>
      </c>
      <c r="B10859" s="457" t="s">
        <v>18141</v>
      </c>
      <c r="C10859" s="231" t="s">
        <v>6641</v>
      </c>
      <c r="F10859" s="232">
        <v>12.57</v>
      </c>
    </row>
    <row r="10860" spans="1:6" ht="15" x14ac:dyDescent="0.2">
      <c r="A10860" s="231">
        <v>102285</v>
      </c>
      <c r="B10860" s="457" t="s">
        <v>18142</v>
      </c>
      <c r="C10860" s="231" t="s">
        <v>6641</v>
      </c>
      <c r="F10860" s="232">
        <v>13.17</v>
      </c>
    </row>
    <row r="10861" spans="1:6" ht="15" x14ac:dyDescent="0.2">
      <c r="A10861" s="231">
        <v>90095</v>
      </c>
      <c r="B10861" s="457" t="s">
        <v>18143</v>
      </c>
      <c r="C10861" s="231" t="s">
        <v>6641</v>
      </c>
      <c r="F10861" s="232">
        <v>6.21</v>
      </c>
    </row>
    <row r="10862" spans="1:6" ht="15" x14ac:dyDescent="0.2">
      <c r="A10862" s="231">
        <v>102320</v>
      </c>
      <c r="B10862" s="457" t="s">
        <v>18144</v>
      </c>
      <c r="C10862" s="231" t="s">
        <v>6641</v>
      </c>
      <c r="F10862" s="232">
        <v>7.76</v>
      </c>
    </row>
    <row r="10863" spans="1:6" ht="15" x14ac:dyDescent="0.2">
      <c r="A10863" s="231">
        <v>102296</v>
      </c>
      <c r="B10863" s="457" t="s">
        <v>18145</v>
      </c>
      <c r="C10863" s="231" t="s">
        <v>6641</v>
      </c>
      <c r="F10863" s="232">
        <v>8.1199999999999992</v>
      </c>
    </row>
    <row r="10864" spans="1:6" ht="15" x14ac:dyDescent="0.2">
      <c r="A10864" s="231">
        <v>90086</v>
      </c>
      <c r="B10864" s="457" t="s">
        <v>18146</v>
      </c>
      <c r="C10864" s="231" t="s">
        <v>6641</v>
      </c>
      <c r="F10864" s="232">
        <v>10.06</v>
      </c>
    </row>
    <row r="10865" spans="1:6" ht="15" x14ac:dyDescent="0.2">
      <c r="A10865" s="231">
        <v>102277</v>
      </c>
      <c r="B10865" s="457" t="s">
        <v>18147</v>
      </c>
      <c r="C10865" s="231" t="s">
        <v>6641</v>
      </c>
      <c r="F10865" s="232">
        <v>9.7799999999999994</v>
      </c>
    </row>
    <row r="10866" spans="1:6" ht="15" x14ac:dyDescent="0.2">
      <c r="A10866" s="231">
        <v>102286</v>
      </c>
      <c r="B10866" s="457" t="s">
        <v>18148</v>
      </c>
      <c r="C10866" s="231" t="s">
        <v>6641</v>
      </c>
      <c r="F10866" s="232">
        <v>12.78</v>
      </c>
    </row>
    <row r="10867" spans="1:6" ht="15" x14ac:dyDescent="0.2">
      <c r="A10867" s="231">
        <v>90098</v>
      </c>
      <c r="B10867" s="457" t="s">
        <v>18149</v>
      </c>
      <c r="C10867" s="231" t="s">
        <v>6641</v>
      </c>
      <c r="F10867" s="232">
        <v>6.08</v>
      </c>
    </row>
    <row r="10868" spans="1:6" ht="15" x14ac:dyDescent="0.2">
      <c r="A10868" s="231">
        <v>102313</v>
      </c>
      <c r="B10868" s="457" t="s">
        <v>18150</v>
      </c>
      <c r="C10868" s="231" t="s">
        <v>6641</v>
      </c>
      <c r="F10868" s="232">
        <v>12.07</v>
      </c>
    </row>
    <row r="10869" spans="1:6" ht="15" x14ac:dyDescent="0.2">
      <c r="A10869" s="231">
        <v>102321</v>
      </c>
      <c r="B10869" s="457" t="s">
        <v>18151</v>
      </c>
      <c r="C10869" s="231" t="s">
        <v>6641</v>
      </c>
      <c r="F10869" s="232">
        <v>7.6</v>
      </c>
    </row>
    <row r="10870" spans="1:6" ht="15" x14ac:dyDescent="0.2">
      <c r="A10870" s="231">
        <v>102289</v>
      </c>
      <c r="B10870" s="457" t="s">
        <v>18152</v>
      </c>
      <c r="C10870" s="231" t="s">
        <v>6641</v>
      </c>
      <c r="F10870" s="232">
        <v>12.62</v>
      </c>
    </row>
    <row r="10871" spans="1:6" ht="15" x14ac:dyDescent="0.2">
      <c r="A10871" s="231">
        <v>102297</v>
      </c>
      <c r="B10871" s="457" t="s">
        <v>18153</v>
      </c>
      <c r="C10871" s="231" t="s">
        <v>6641</v>
      </c>
      <c r="F10871" s="232">
        <v>7.95</v>
      </c>
    </row>
    <row r="10872" spans="1:6" ht="15" x14ac:dyDescent="0.2">
      <c r="A10872" s="231">
        <v>102280</v>
      </c>
      <c r="B10872" s="457" t="s">
        <v>18154</v>
      </c>
      <c r="C10872" s="231" t="s">
        <v>6641</v>
      </c>
      <c r="F10872" s="232">
        <v>6.16</v>
      </c>
    </row>
    <row r="10873" spans="1:6" ht="15" x14ac:dyDescent="0.2">
      <c r="A10873" s="231">
        <v>102294</v>
      </c>
      <c r="B10873" s="457" t="s">
        <v>18155</v>
      </c>
      <c r="C10873" s="231" t="s">
        <v>6641</v>
      </c>
      <c r="F10873" s="232">
        <v>8.0500000000000007</v>
      </c>
    </row>
    <row r="10874" spans="1:6" ht="15" x14ac:dyDescent="0.2">
      <c r="A10874" s="231">
        <v>90090</v>
      </c>
      <c r="B10874" s="457" t="s">
        <v>18156</v>
      </c>
      <c r="C10874" s="231" t="s">
        <v>6641</v>
      </c>
      <c r="F10874" s="232">
        <v>9.64</v>
      </c>
    </row>
    <row r="10875" spans="1:6" ht="15" x14ac:dyDescent="0.2">
      <c r="A10875" s="231">
        <v>102317</v>
      </c>
      <c r="B10875" s="457" t="s">
        <v>18157</v>
      </c>
      <c r="C10875" s="231" t="s">
        <v>6641</v>
      </c>
      <c r="F10875" s="232">
        <v>7.93</v>
      </c>
    </row>
    <row r="10876" spans="1:6" ht="15" x14ac:dyDescent="0.2">
      <c r="A10876" s="231">
        <v>102293</v>
      </c>
      <c r="B10876" s="457" t="s">
        <v>18158</v>
      </c>
      <c r="C10876" s="231" t="s">
        <v>6641</v>
      </c>
      <c r="F10876" s="232">
        <v>8.2899999999999991</v>
      </c>
    </row>
    <row r="10877" spans="1:6" ht="15" x14ac:dyDescent="0.2">
      <c r="A10877" s="231">
        <v>102310</v>
      </c>
      <c r="B10877" s="457" t="s">
        <v>18159</v>
      </c>
      <c r="C10877" s="231" t="s">
        <v>6641</v>
      </c>
      <c r="F10877" s="232">
        <v>12.21</v>
      </c>
    </row>
    <row r="10878" spans="1:6" ht="15" x14ac:dyDescent="0.2">
      <c r="A10878" s="231">
        <v>102318</v>
      </c>
      <c r="B10878" s="457" t="s">
        <v>18160</v>
      </c>
      <c r="C10878" s="231" t="s">
        <v>6641</v>
      </c>
      <c r="F10878" s="232">
        <v>7.69</v>
      </c>
    </row>
    <row r="10879" spans="1:6" ht="15" x14ac:dyDescent="0.2">
      <c r="A10879" s="231">
        <v>90106</v>
      </c>
      <c r="B10879" s="457" t="s">
        <v>18161</v>
      </c>
      <c r="C10879" s="231" t="s">
        <v>6641</v>
      </c>
      <c r="F10879" s="232">
        <v>9.74</v>
      </c>
    </row>
    <row r="10880" spans="1:6" ht="15" x14ac:dyDescent="0.2">
      <c r="A10880" s="231">
        <v>90105</v>
      </c>
      <c r="B10880" s="457" t="s">
        <v>18162</v>
      </c>
      <c r="C10880" s="231" t="s">
        <v>6641</v>
      </c>
      <c r="F10880" s="232">
        <v>10.72</v>
      </c>
    </row>
    <row r="10881" spans="1:6" ht="15" x14ac:dyDescent="0.2">
      <c r="A10881" s="231">
        <v>90108</v>
      </c>
      <c r="B10881" s="457" t="s">
        <v>18163</v>
      </c>
      <c r="C10881" s="231" t="s">
        <v>6641</v>
      </c>
      <c r="F10881" s="232">
        <v>8.8000000000000007</v>
      </c>
    </row>
    <row r="10882" spans="1:6" ht="15" x14ac:dyDescent="0.2">
      <c r="A10882" s="231">
        <v>90107</v>
      </c>
      <c r="B10882" s="457" t="s">
        <v>18164</v>
      </c>
      <c r="C10882" s="231" t="s">
        <v>6641</v>
      </c>
      <c r="F10882" s="232">
        <v>9.61</v>
      </c>
    </row>
    <row r="10883" spans="1:6" ht="15" x14ac:dyDescent="0.2">
      <c r="A10883" s="231">
        <v>102354</v>
      </c>
      <c r="B10883" s="457" t="s">
        <v>18165</v>
      </c>
      <c r="C10883" s="231" t="s">
        <v>6641</v>
      </c>
      <c r="F10883" s="232">
        <v>182.88</v>
      </c>
    </row>
    <row r="10884" spans="1:6" ht="15" x14ac:dyDescent="0.2">
      <c r="A10884" s="231">
        <v>102355</v>
      </c>
      <c r="B10884" s="457" t="s">
        <v>18166</v>
      </c>
      <c r="C10884" s="231" t="s">
        <v>6641</v>
      </c>
      <c r="F10884" s="232">
        <v>216.43</v>
      </c>
    </row>
    <row r="10885" spans="1:6" ht="15" x14ac:dyDescent="0.2">
      <c r="A10885" s="231">
        <v>102356</v>
      </c>
      <c r="B10885" s="457" t="s">
        <v>18167</v>
      </c>
      <c r="C10885" s="231" t="s">
        <v>6641</v>
      </c>
      <c r="F10885" s="232">
        <v>0</v>
      </c>
    </row>
    <row r="10886" spans="1:6" ht="15" x14ac:dyDescent="0.2">
      <c r="A10886" s="231">
        <v>102357</v>
      </c>
      <c r="B10886" s="457" t="s">
        <v>18168</v>
      </c>
      <c r="C10886" s="231" t="s">
        <v>6641</v>
      </c>
      <c r="F10886" s="232">
        <v>0</v>
      </c>
    </row>
    <row r="10887" spans="1:6" ht="15" x14ac:dyDescent="0.2">
      <c r="A10887" s="231">
        <v>102358</v>
      </c>
      <c r="B10887" s="457" t="s">
        <v>18169</v>
      </c>
      <c r="C10887" s="231" t="s">
        <v>6641</v>
      </c>
      <c r="F10887" s="232">
        <v>0</v>
      </c>
    </row>
    <row r="10888" spans="1:6" ht="15" x14ac:dyDescent="0.2">
      <c r="A10888" s="231">
        <v>102359</v>
      </c>
      <c r="B10888" s="457" t="s">
        <v>18170</v>
      </c>
      <c r="C10888" s="231" t="s">
        <v>6641</v>
      </c>
      <c r="F10888" s="232">
        <v>0</v>
      </c>
    </row>
    <row r="10889" spans="1:6" ht="15" x14ac:dyDescent="0.2">
      <c r="A10889" s="231">
        <v>102348</v>
      </c>
      <c r="B10889" s="457" t="s">
        <v>18171</v>
      </c>
      <c r="C10889" s="231" t="s">
        <v>6641</v>
      </c>
      <c r="F10889" s="232">
        <v>0</v>
      </c>
    </row>
    <row r="10890" spans="1:6" ht="15" x14ac:dyDescent="0.2">
      <c r="A10890" s="231">
        <v>102346</v>
      </c>
      <c r="B10890" s="457" t="s">
        <v>18172</v>
      </c>
      <c r="C10890" s="231" t="s">
        <v>6641</v>
      </c>
      <c r="F10890" s="232">
        <v>0</v>
      </c>
    </row>
    <row r="10891" spans="1:6" ht="15" x14ac:dyDescent="0.2">
      <c r="A10891" s="231">
        <v>102347</v>
      </c>
      <c r="B10891" s="457" t="s">
        <v>18173</v>
      </c>
      <c r="C10891" s="231" t="s">
        <v>6641</v>
      </c>
      <c r="F10891" s="232">
        <v>0</v>
      </c>
    </row>
    <row r="10892" spans="1:6" ht="15" x14ac:dyDescent="0.2">
      <c r="A10892" s="231">
        <v>102350</v>
      </c>
      <c r="B10892" s="457" t="s">
        <v>18174</v>
      </c>
      <c r="C10892" s="231" t="s">
        <v>6641</v>
      </c>
      <c r="F10892" s="232">
        <v>0</v>
      </c>
    </row>
    <row r="10893" spans="1:6" ht="15" x14ac:dyDescent="0.2">
      <c r="A10893" s="231">
        <v>102351</v>
      </c>
      <c r="B10893" s="457" t="s">
        <v>18175</v>
      </c>
      <c r="C10893" s="231" t="s">
        <v>6641</v>
      </c>
      <c r="F10893" s="232">
        <v>0</v>
      </c>
    </row>
    <row r="10894" spans="1:6" ht="15" x14ac:dyDescent="0.2">
      <c r="A10894" s="231">
        <v>102352</v>
      </c>
      <c r="B10894" s="457" t="s">
        <v>18176</v>
      </c>
      <c r="C10894" s="231" t="s">
        <v>6641</v>
      </c>
      <c r="F10894" s="232">
        <v>0</v>
      </c>
    </row>
    <row r="10895" spans="1:6" ht="15" x14ac:dyDescent="0.2">
      <c r="A10895" s="231">
        <v>102353</v>
      </c>
      <c r="B10895" s="457" t="s">
        <v>18177</v>
      </c>
      <c r="C10895" s="231" t="s">
        <v>6641</v>
      </c>
      <c r="F10895" s="232">
        <v>0</v>
      </c>
    </row>
    <row r="10896" spans="1:6" ht="15" x14ac:dyDescent="0.2">
      <c r="A10896" s="231">
        <v>102349</v>
      </c>
      <c r="B10896" s="457" t="s">
        <v>18178</v>
      </c>
      <c r="C10896" s="231" t="s">
        <v>6641</v>
      </c>
      <c r="F10896" s="232">
        <v>0</v>
      </c>
    </row>
    <row r="10897" spans="1:6" ht="15" x14ac:dyDescent="0.2">
      <c r="A10897" s="231">
        <v>102360</v>
      </c>
      <c r="B10897" s="457" t="s">
        <v>18179</v>
      </c>
      <c r="C10897" s="231" t="s">
        <v>6641</v>
      </c>
      <c r="F10897" s="232">
        <v>28.24</v>
      </c>
    </row>
    <row r="10898" spans="1:6" ht="15" x14ac:dyDescent="0.2">
      <c r="A10898" s="231">
        <v>102361</v>
      </c>
      <c r="B10898" s="457" t="s">
        <v>18180</v>
      </c>
      <c r="C10898" s="231" t="s">
        <v>6641</v>
      </c>
      <c r="F10898" s="232">
        <v>44.07</v>
      </c>
    </row>
    <row r="10899" spans="1:6" ht="15" x14ac:dyDescent="0.2">
      <c r="A10899" s="231">
        <v>101595</v>
      </c>
      <c r="B10899" s="457" t="s">
        <v>18181</v>
      </c>
      <c r="C10899" s="231" t="s">
        <v>6637</v>
      </c>
      <c r="F10899" s="232">
        <v>0</v>
      </c>
    </row>
    <row r="10900" spans="1:6" ht="15" x14ac:dyDescent="0.2">
      <c r="A10900" s="231">
        <v>101601</v>
      </c>
      <c r="B10900" s="457" t="s">
        <v>18182</v>
      </c>
      <c r="C10900" s="231" t="s">
        <v>6637</v>
      </c>
      <c r="F10900" s="232">
        <v>27.21</v>
      </c>
    </row>
    <row r="10901" spans="1:6" ht="15" x14ac:dyDescent="0.2">
      <c r="A10901" s="231">
        <v>101594</v>
      </c>
      <c r="B10901" s="457" t="s">
        <v>18183</v>
      </c>
      <c r="C10901" s="231" t="s">
        <v>6637</v>
      </c>
      <c r="F10901" s="232">
        <v>0</v>
      </c>
    </row>
    <row r="10902" spans="1:6" ht="15" x14ac:dyDescent="0.2">
      <c r="A10902" s="231">
        <v>101600</v>
      </c>
      <c r="B10902" s="457" t="s">
        <v>18184</v>
      </c>
      <c r="C10902" s="231" t="s">
        <v>6637</v>
      </c>
      <c r="F10902" s="232">
        <v>19.18</v>
      </c>
    </row>
    <row r="10903" spans="1:6" ht="15" x14ac:dyDescent="0.2">
      <c r="A10903" s="231">
        <v>101597</v>
      </c>
      <c r="B10903" s="457" t="s">
        <v>18185</v>
      </c>
      <c r="C10903" s="231" t="s">
        <v>6637</v>
      </c>
      <c r="F10903" s="232">
        <v>0</v>
      </c>
    </row>
    <row r="10904" spans="1:6" ht="15" x14ac:dyDescent="0.2">
      <c r="A10904" s="231">
        <v>101603</v>
      </c>
      <c r="B10904" s="457" t="s">
        <v>18186</v>
      </c>
      <c r="C10904" s="231" t="s">
        <v>6637</v>
      </c>
      <c r="F10904" s="232">
        <v>22.7</v>
      </c>
    </row>
    <row r="10905" spans="1:6" ht="15" x14ac:dyDescent="0.2">
      <c r="A10905" s="231">
        <v>101596</v>
      </c>
      <c r="B10905" s="457" t="s">
        <v>18187</v>
      </c>
      <c r="C10905" s="231" t="s">
        <v>6637</v>
      </c>
      <c r="F10905" s="232">
        <v>0</v>
      </c>
    </row>
    <row r="10906" spans="1:6" ht="15" x14ac:dyDescent="0.2">
      <c r="A10906" s="231">
        <v>101602</v>
      </c>
      <c r="B10906" s="457" t="s">
        <v>18188</v>
      </c>
      <c r="C10906" s="231" t="s">
        <v>6637</v>
      </c>
      <c r="F10906" s="232">
        <v>14.69</v>
      </c>
    </row>
    <row r="10907" spans="1:6" ht="15" x14ac:dyDescent="0.2">
      <c r="A10907" s="231">
        <v>101599</v>
      </c>
      <c r="B10907" s="457" t="s">
        <v>18189</v>
      </c>
      <c r="C10907" s="231" t="s">
        <v>6637</v>
      </c>
      <c r="F10907" s="232">
        <v>0</v>
      </c>
    </row>
    <row r="10908" spans="1:6" ht="15" x14ac:dyDescent="0.2">
      <c r="A10908" s="231">
        <v>101605</v>
      </c>
      <c r="B10908" s="457" t="s">
        <v>18190</v>
      </c>
      <c r="C10908" s="231" t="s">
        <v>6637</v>
      </c>
      <c r="F10908" s="232">
        <v>18.239999999999998</v>
      </c>
    </row>
    <row r="10909" spans="1:6" ht="15" x14ac:dyDescent="0.2">
      <c r="A10909" s="231">
        <v>101598</v>
      </c>
      <c r="B10909" s="457" t="s">
        <v>18191</v>
      </c>
      <c r="C10909" s="231" t="s">
        <v>6637</v>
      </c>
      <c r="F10909" s="232">
        <v>0</v>
      </c>
    </row>
    <row r="10910" spans="1:6" ht="15" x14ac:dyDescent="0.2">
      <c r="A10910" s="231">
        <v>101604</v>
      </c>
      <c r="B10910" s="457" t="s">
        <v>18192</v>
      </c>
      <c r="C10910" s="231" t="s">
        <v>6637</v>
      </c>
      <c r="F10910" s="232">
        <v>10.220000000000001</v>
      </c>
    </row>
    <row r="10911" spans="1:6" ht="15" x14ac:dyDescent="0.2">
      <c r="A10911" s="231">
        <v>101588</v>
      </c>
      <c r="B10911" s="457" t="s">
        <v>18193</v>
      </c>
      <c r="C10911" s="231" t="s">
        <v>6637</v>
      </c>
      <c r="F10911" s="232">
        <v>123.49</v>
      </c>
    </row>
    <row r="10912" spans="1:6" ht="15" x14ac:dyDescent="0.2">
      <c r="A10912" s="231">
        <v>101591</v>
      </c>
      <c r="B10912" s="457" t="s">
        <v>18194</v>
      </c>
      <c r="C10912" s="231" t="s">
        <v>6637</v>
      </c>
      <c r="F10912" s="232">
        <v>145.43</v>
      </c>
    </row>
    <row r="10913" spans="1:6" ht="15" x14ac:dyDescent="0.2">
      <c r="A10913" s="231">
        <v>101590</v>
      </c>
      <c r="B10913" s="457" t="s">
        <v>18195</v>
      </c>
      <c r="C10913" s="231" t="s">
        <v>6637</v>
      </c>
      <c r="F10913" s="232">
        <v>96.29</v>
      </c>
    </row>
    <row r="10914" spans="1:6" ht="15" x14ac:dyDescent="0.2">
      <c r="A10914" s="231">
        <v>101593</v>
      </c>
      <c r="B10914" s="457" t="s">
        <v>18196</v>
      </c>
      <c r="C10914" s="231" t="s">
        <v>6637</v>
      </c>
      <c r="F10914" s="232">
        <v>120.86</v>
      </c>
    </row>
    <row r="10915" spans="1:6" ht="15" x14ac:dyDescent="0.2">
      <c r="A10915" s="231">
        <v>101592</v>
      </c>
      <c r="B10915" s="457" t="s">
        <v>18197</v>
      </c>
      <c r="C10915" s="231" t="s">
        <v>6637</v>
      </c>
      <c r="F10915" s="232">
        <v>71.510000000000005</v>
      </c>
    </row>
    <row r="10916" spans="1:6" ht="15" x14ac:dyDescent="0.2">
      <c r="A10916" s="231">
        <v>101583</v>
      </c>
      <c r="B10916" s="457" t="s">
        <v>18198</v>
      </c>
      <c r="C10916" s="231" t="s">
        <v>6637</v>
      </c>
      <c r="F10916" s="232">
        <v>102.95</v>
      </c>
    </row>
    <row r="10917" spans="1:6" ht="15" x14ac:dyDescent="0.2">
      <c r="A10917" s="231">
        <v>101582</v>
      </c>
      <c r="B10917" s="457" t="s">
        <v>18199</v>
      </c>
      <c r="C10917" s="231" t="s">
        <v>6637</v>
      </c>
      <c r="F10917" s="232">
        <v>84.32</v>
      </c>
    </row>
    <row r="10918" spans="1:6" ht="15" x14ac:dyDescent="0.2">
      <c r="A10918" s="231">
        <v>101585</v>
      </c>
      <c r="B10918" s="457" t="s">
        <v>18200</v>
      </c>
      <c r="C10918" s="231" t="s">
        <v>6637</v>
      </c>
      <c r="F10918" s="232">
        <v>88.65</v>
      </c>
    </row>
    <row r="10919" spans="1:6" ht="15" x14ac:dyDescent="0.2">
      <c r="A10919" s="231">
        <v>101584</v>
      </c>
      <c r="B10919" s="457" t="s">
        <v>18201</v>
      </c>
      <c r="C10919" s="231" t="s">
        <v>6637</v>
      </c>
      <c r="F10919" s="232">
        <v>70.02</v>
      </c>
    </row>
    <row r="10920" spans="1:6" ht="15" x14ac:dyDescent="0.2">
      <c r="A10920" s="231">
        <v>101587</v>
      </c>
      <c r="B10920" s="457" t="s">
        <v>18202</v>
      </c>
      <c r="C10920" s="231" t="s">
        <v>6637</v>
      </c>
      <c r="F10920" s="232">
        <v>79.900000000000006</v>
      </c>
    </row>
    <row r="10921" spans="1:6" ht="15" x14ac:dyDescent="0.2">
      <c r="A10921" s="231">
        <v>101586</v>
      </c>
      <c r="B10921" s="457" t="s">
        <v>18203</v>
      </c>
      <c r="C10921" s="231" t="s">
        <v>6637</v>
      </c>
      <c r="F10921" s="232">
        <v>61.07</v>
      </c>
    </row>
    <row r="10922" spans="1:6" ht="15" x14ac:dyDescent="0.2">
      <c r="A10922" s="231">
        <v>101577</v>
      </c>
      <c r="B10922" s="457" t="s">
        <v>18204</v>
      </c>
      <c r="C10922" s="231" t="s">
        <v>6637</v>
      </c>
      <c r="F10922" s="232">
        <v>63.42</v>
      </c>
    </row>
    <row r="10923" spans="1:6" ht="15" x14ac:dyDescent="0.2">
      <c r="A10923" s="231">
        <v>101576</v>
      </c>
      <c r="B10923" s="457" t="s">
        <v>18205</v>
      </c>
      <c r="C10923" s="231" t="s">
        <v>6637</v>
      </c>
      <c r="F10923" s="232">
        <v>51.42</v>
      </c>
    </row>
    <row r="10924" spans="1:6" ht="15" x14ac:dyDescent="0.2">
      <c r="A10924" s="231">
        <v>101579</v>
      </c>
      <c r="B10924" s="457" t="s">
        <v>18206</v>
      </c>
      <c r="C10924" s="231" t="s">
        <v>6637</v>
      </c>
      <c r="F10924" s="232">
        <v>54.94</v>
      </c>
    </row>
    <row r="10925" spans="1:6" ht="15" x14ac:dyDescent="0.2">
      <c r="A10925" s="231">
        <v>101578</v>
      </c>
      <c r="B10925" s="457" t="s">
        <v>18207</v>
      </c>
      <c r="C10925" s="231" t="s">
        <v>6637</v>
      </c>
      <c r="F10925" s="232">
        <v>42.95</v>
      </c>
    </row>
    <row r="10926" spans="1:6" ht="15" x14ac:dyDescent="0.2">
      <c r="A10926" s="231">
        <v>101581</v>
      </c>
      <c r="B10926" s="457" t="s">
        <v>18208</v>
      </c>
      <c r="C10926" s="231" t="s">
        <v>6637</v>
      </c>
      <c r="F10926" s="232">
        <v>50.54</v>
      </c>
    </row>
    <row r="10927" spans="1:6" ht="15" x14ac:dyDescent="0.2">
      <c r="A10927" s="231">
        <v>101580</v>
      </c>
      <c r="B10927" s="457" t="s">
        <v>18209</v>
      </c>
      <c r="C10927" s="231" t="s">
        <v>6637</v>
      </c>
      <c r="F10927" s="232">
        <v>38.340000000000003</v>
      </c>
    </row>
    <row r="10928" spans="1:6" ht="15" x14ac:dyDescent="0.2">
      <c r="A10928" s="231">
        <v>101606</v>
      </c>
      <c r="B10928" s="457" t="s">
        <v>18210</v>
      </c>
      <c r="C10928" s="231" t="s">
        <v>6637</v>
      </c>
      <c r="F10928" s="232">
        <v>0</v>
      </c>
    </row>
    <row r="10929" spans="1:6" ht="15" x14ac:dyDescent="0.2">
      <c r="A10929" s="231">
        <v>101607</v>
      </c>
      <c r="B10929" s="457" t="s">
        <v>18211</v>
      </c>
      <c r="C10929" s="231" t="s">
        <v>6637</v>
      </c>
      <c r="F10929" s="232">
        <v>0</v>
      </c>
    </row>
    <row r="10930" spans="1:6" ht="15" x14ac:dyDescent="0.2">
      <c r="A10930" s="231">
        <v>101608</v>
      </c>
      <c r="B10930" s="457" t="s">
        <v>18212</v>
      </c>
      <c r="C10930" s="231" t="s">
        <v>6637</v>
      </c>
      <c r="F10930" s="232">
        <v>0</v>
      </c>
    </row>
    <row r="10931" spans="1:6" ht="15" x14ac:dyDescent="0.2">
      <c r="A10931" s="231">
        <v>101571</v>
      </c>
      <c r="B10931" s="457" t="s">
        <v>18213</v>
      </c>
      <c r="C10931" s="231" t="s">
        <v>6637</v>
      </c>
      <c r="F10931" s="232">
        <v>37.51</v>
      </c>
    </row>
    <row r="10932" spans="1:6" ht="15" x14ac:dyDescent="0.2">
      <c r="A10932" s="231">
        <v>101570</v>
      </c>
      <c r="B10932" s="457" t="s">
        <v>18214</v>
      </c>
      <c r="C10932" s="231" t="s">
        <v>6637</v>
      </c>
      <c r="F10932" s="232">
        <v>28.43</v>
      </c>
    </row>
    <row r="10933" spans="1:6" ht="15" x14ac:dyDescent="0.2">
      <c r="A10933" s="231">
        <v>101573</v>
      </c>
      <c r="B10933" s="457" t="s">
        <v>18215</v>
      </c>
      <c r="C10933" s="231" t="s">
        <v>6637</v>
      </c>
      <c r="F10933" s="232">
        <v>31.83</v>
      </c>
    </row>
    <row r="10934" spans="1:6" ht="15" x14ac:dyDescent="0.2">
      <c r="A10934" s="231">
        <v>101572</v>
      </c>
      <c r="B10934" s="457" t="s">
        <v>18216</v>
      </c>
      <c r="C10934" s="231" t="s">
        <v>6637</v>
      </c>
      <c r="F10934" s="232">
        <v>22.76</v>
      </c>
    </row>
    <row r="10935" spans="1:6" ht="15" x14ac:dyDescent="0.2">
      <c r="A10935" s="231">
        <v>101575</v>
      </c>
      <c r="B10935" s="457" t="s">
        <v>18217</v>
      </c>
      <c r="C10935" s="231" t="s">
        <v>6637</v>
      </c>
      <c r="F10935" s="232">
        <v>27.25</v>
      </c>
    </row>
    <row r="10936" spans="1:6" ht="15" x14ac:dyDescent="0.2">
      <c r="A10936" s="231">
        <v>101574</v>
      </c>
      <c r="B10936" s="457" t="s">
        <v>18218</v>
      </c>
      <c r="C10936" s="231" t="s">
        <v>6637</v>
      </c>
      <c r="F10936" s="232">
        <v>17.96</v>
      </c>
    </row>
    <row r="10937" spans="1:6" ht="15" x14ac:dyDescent="0.2">
      <c r="A10937" s="231">
        <v>101589</v>
      </c>
      <c r="B10937" s="457" t="s">
        <v>18219</v>
      </c>
      <c r="C10937" s="231" t="s">
        <v>6637</v>
      </c>
      <c r="F10937" s="232">
        <v>172.62</v>
      </c>
    </row>
    <row r="10938" spans="1:6" ht="15" x14ac:dyDescent="0.2">
      <c r="A10938" s="231">
        <v>106673</v>
      </c>
      <c r="B10938" s="457" t="s">
        <v>18220</v>
      </c>
      <c r="C10938" s="231" t="s">
        <v>6637</v>
      </c>
      <c r="F10938" s="232">
        <v>7.6</v>
      </c>
    </row>
    <row r="10939" spans="1:6" ht="15" x14ac:dyDescent="0.2">
      <c r="A10939" s="231">
        <v>101617</v>
      </c>
      <c r="B10939" s="457" t="s">
        <v>18221</v>
      </c>
      <c r="C10939" s="231" t="s">
        <v>6637</v>
      </c>
      <c r="F10939" s="232">
        <v>4.3899999999999997</v>
      </c>
    </row>
    <row r="10940" spans="1:6" ht="15" x14ac:dyDescent="0.2">
      <c r="A10940" s="231">
        <v>101620</v>
      </c>
      <c r="B10940" s="457" t="s">
        <v>18222</v>
      </c>
      <c r="C10940" s="231" t="s">
        <v>6641</v>
      </c>
      <c r="F10940" s="232">
        <v>226.43</v>
      </c>
    </row>
    <row r="10941" spans="1:6" ht="15" x14ac:dyDescent="0.2">
      <c r="A10941" s="231">
        <v>101625</v>
      </c>
      <c r="B10941" s="457" t="s">
        <v>18223</v>
      </c>
      <c r="C10941" s="231" t="s">
        <v>6641</v>
      </c>
      <c r="F10941" s="232">
        <v>204.88</v>
      </c>
    </row>
    <row r="10942" spans="1:6" ht="15" x14ac:dyDescent="0.2">
      <c r="A10942" s="231">
        <v>101621</v>
      </c>
      <c r="B10942" s="457" t="s">
        <v>18224</v>
      </c>
      <c r="C10942" s="231" t="s">
        <v>6641</v>
      </c>
      <c r="F10942" s="232">
        <v>256.54000000000002</v>
      </c>
    </row>
    <row r="10943" spans="1:6" ht="15" x14ac:dyDescent="0.2">
      <c r="A10943" s="231">
        <v>101624</v>
      </c>
      <c r="B10943" s="457" t="s">
        <v>18225</v>
      </c>
      <c r="C10943" s="231" t="s">
        <v>6641</v>
      </c>
      <c r="F10943" s="232">
        <v>231.26</v>
      </c>
    </row>
    <row r="10944" spans="1:6" ht="15" x14ac:dyDescent="0.2">
      <c r="A10944" s="231">
        <v>106672</v>
      </c>
      <c r="B10944" s="457" t="s">
        <v>18226</v>
      </c>
      <c r="C10944" s="231" t="s">
        <v>6637</v>
      </c>
      <c r="F10944" s="232">
        <v>12.9</v>
      </c>
    </row>
    <row r="10945" spans="1:6" ht="15" x14ac:dyDescent="0.2">
      <c r="A10945" s="231">
        <v>101616</v>
      </c>
      <c r="B10945" s="457" t="s">
        <v>18227</v>
      </c>
      <c r="C10945" s="231" t="s">
        <v>6637</v>
      </c>
      <c r="F10945" s="232">
        <v>9.69</v>
      </c>
    </row>
    <row r="10946" spans="1:6" ht="15" x14ac:dyDescent="0.2">
      <c r="A10946" s="231">
        <v>101618</v>
      </c>
      <c r="B10946" s="457" t="s">
        <v>18228</v>
      </c>
      <c r="C10946" s="231" t="s">
        <v>6641</v>
      </c>
      <c r="F10946" s="232">
        <v>258.47000000000003</v>
      </c>
    </row>
    <row r="10947" spans="1:6" ht="15" x14ac:dyDescent="0.2">
      <c r="A10947" s="231">
        <v>101622</v>
      </c>
      <c r="B10947" s="457" t="s">
        <v>18229</v>
      </c>
      <c r="C10947" s="231" t="s">
        <v>6641</v>
      </c>
      <c r="F10947" s="232">
        <v>268.86</v>
      </c>
    </row>
    <row r="10948" spans="1:6" ht="15" x14ac:dyDescent="0.2">
      <c r="A10948" s="231">
        <v>101619</v>
      </c>
      <c r="B10948" s="457" t="s">
        <v>18230</v>
      </c>
      <c r="C10948" s="231" t="s">
        <v>6641</v>
      </c>
      <c r="F10948" s="232">
        <v>288.57</v>
      </c>
    </row>
    <row r="10949" spans="1:6" ht="15" x14ac:dyDescent="0.2">
      <c r="A10949" s="231">
        <v>101623</v>
      </c>
      <c r="B10949" s="457" t="s">
        <v>18231</v>
      </c>
      <c r="C10949" s="231" t="s">
        <v>6641</v>
      </c>
      <c r="F10949" s="232">
        <v>300.39</v>
      </c>
    </row>
    <row r="10950" spans="1:6" ht="15" x14ac:dyDescent="0.2">
      <c r="A10950" s="231">
        <v>104482</v>
      </c>
      <c r="B10950" s="457" t="s">
        <v>18232</v>
      </c>
      <c r="C10950" s="231" t="s">
        <v>6642</v>
      </c>
      <c r="F10950" s="232">
        <v>43.47</v>
      </c>
    </row>
    <row r="10951" spans="1:6" ht="15" x14ac:dyDescent="0.2">
      <c r="A10951" s="231">
        <v>104189</v>
      </c>
      <c r="B10951" s="457" t="s">
        <v>18233</v>
      </c>
      <c r="C10951" s="231" t="s">
        <v>6641</v>
      </c>
      <c r="F10951" s="232">
        <v>153.29</v>
      </c>
    </row>
    <row r="10952" spans="1:6" ht="15" x14ac:dyDescent="0.2">
      <c r="A10952" s="231">
        <v>104465</v>
      </c>
      <c r="B10952" s="457" t="s">
        <v>18234</v>
      </c>
      <c r="C10952" s="231" t="s">
        <v>6640</v>
      </c>
      <c r="F10952" s="232">
        <v>0</v>
      </c>
    </row>
    <row r="10953" spans="1:6" ht="15" x14ac:dyDescent="0.2">
      <c r="A10953" s="231">
        <v>104188</v>
      </c>
      <c r="B10953" s="457" t="s">
        <v>18235</v>
      </c>
      <c r="C10953" s="231" t="s">
        <v>6640</v>
      </c>
      <c r="F10953" s="232">
        <v>0</v>
      </c>
    </row>
    <row r="10954" spans="1:6" ht="15" x14ac:dyDescent="0.2">
      <c r="A10954" s="231">
        <v>104185</v>
      </c>
      <c r="B10954" s="457" t="s">
        <v>18236</v>
      </c>
      <c r="C10954" s="231" t="s">
        <v>6635</v>
      </c>
      <c r="F10954" s="232">
        <v>36.68</v>
      </c>
    </row>
    <row r="10955" spans="1:6" ht="15" x14ac:dyDescent="0.2">
      <c r="A10955" s="231">
        <v>104182</v>
      </c>
      <c r="B10955" s="457" t="s">
        <v>18237</v>
      </c>
      <c r="C10955" s="231" t="s">
        <v>6640</v>
      </c>
      <c r="F10955" s="232">
        <v>19.21</v>
      </c>
    </row>
    <row r="10956" spans="1:6" ht="15" x14ac:dyDescent="0.2">
      <c r="A10956" s="231">
        <v>104184</v>
      </c>
      <c r="B10956" s="457" t="s">
        <v>18238</v>
      </c>
      <c r="C10956" s="231" t="s">
        <v>6635</v>
      </c>
      <c r="F10956" s="232">
        <v>42.41</v>
      </c>
    </row>
    <row r="10957" spans="1:6" ht="15" x14ac:dyDescent="0.2">
      <c r="A10957" s="231">
        <v>104190</v>
      </c>
      <c r="B10957" s="457" t="s">
        <v>18239</v>
      </c>
      <c r="C10957" s="231" t="s">
        <v>6635</v>
      </c>
      <c r="F10957" s="232">
        <v>953.72</v>
      </c>
    </row>
    <row r="10958" spans="1:6" ht="15" x14ac:dyDescent="0.2">
      <c r="A10958" s="231">
        <v>104463</v>
      </c>
      <c r="B10958" s="457" t="s">
        <v>18240</v>
      </c>
      <c r="C10958" s="231" t="s">
        <v>6635</v>
      </c>
      <c r="F10958" s="232">
        <v>456.79</v>
      </c>
    </row>
    <row r="10959" spans="1:6" ht="15" x14ac:dyDescent="0.2">
      <c r="A10959" s="231">
        <v>104464</v>
      </c>
      <c r="B10959" s="457" t="s">
        <v>18241</v>
      </c>
      <c r="C10959" s="231" t="s">
        <v>6635</v>
      </c>
      <c r="F10959" s="232">
        <v>463.74</v>
      </c>
    </row>
    <row r="10960" spans="1:6" ht="15" x14ac:dyDescent="0.2">
      <c r="A10960" s="231">
        <v>104183</v>
      </c>
      <c r="B10960" s="457" t="s">
        <v>18242</v>
      </c>
      <c r="C10960" s="231" t="s">
        <v>6640</v>
      </c>
      <c r="F10960" s="232">
        <v>273.22000000000003</v>
      </c>
    </row>
    <row r="10961" spans="1:6" ht="15" x14ac:dyDescent="0.2">
      <c r="A10961" s="231">
        <v>104187</v>
      </c>
      <c r="B10961" s="457" t="s">
        <v>18243</v>
      </c>
      <c r="C10961" s="231" t="s">
        <v>6640</v>
      </c>
      <c r="F10961" s="232">
        <v>1484.47</v>
      </c>
    </row>
    <row r="10962" spans="1:6" ht="15" x14ac:dyDescent="0.2">
      <c r="A10962" s="231">
        <v>104186</v>
      </c>
      <c r="B10962" s="457" t="s">
        <v>18244</v>
      </c>
      <c r="C10962" s="231" t="s">
        <v>6640</v>
      </c>
      <c r="F10962" s="232">
        <v>296.73</v>
      </c>
    </row>
    <row r="10963" spans="1:6" ht="15" x14ac:dyDescent="0.2">
      <c r="A10963" s="231">
        <v>104180</v>
      </c>
      <c r="B10963" s="457" t="s">
        <v>18245</v>
      </c>
      <c r="C10963" s="231" t="s">
        <v>6640</v>
      </c>
      <c r="F10963" s="232">
        <v>17.46</v>
      </c>
    </row>
    <row r="10964" spans="1:6" ht="15" x14ac:dyDescent="0.2">
      <c r="A10964" s="231">
        <v>104181</v>
      </c>
      <c r="B10964" s="457" t="s">
        <v>18246</v>
      </c>
      <c r="C10964" s="231" t="s">
        <v>6640</v>
      </c>
      <c r="F10964" s="232">
        <v>18.850000000000001</v>
      </c>
    </row>
    <row r="10965" spans="1:6" ht="15" x14ac:dyDescent="0.2">
      <c r="A10965" s="231">
        <v>100674</v>
      </c>
      <c r="B10965" s="457" t="s">
        <v>18247</v>
      </c>
      <c r="C10965" s="231" t="s">
        <v>6637</v>
      </c>
      <c r="F10965" s="232">
        <v>785.57</v>
      </c>
    </row>
    <row r="10966" spans="1:6" ht="15" x14ac:dyDescent="0.2">
      <c r="A10966" s="231">
        <v>100664</v>
      </c>
      <c r="B10966" s="457" t="s">
        <v>18248</v>
      </c>
      <c r="C10966" s="231" t="s">
        <v>6637</v>
      </c>
      <c r="F10966" s="232">
        <v>0</v>
      </c>
    </row>
    <row r="10967" spans="1:6" ht="15" x14ac:dyDescent="0.2">
      <c r="A10967" s="231">
        <v>94589</v>
      </c>
      <c r="B10967" s="457" t="s">
        <v>18249</v>
      </c>
      <c r="C10967" s="231" t="s">
        <v>6640</v>
      </c>
      <c r="F10967" s="232">
        <v>23.52</v>
      </c>
    </row>
    <row r="10968" spans="1:6" ht="15" x14ac:dyDescent="0.2">
      <c r="A10968" s="231">
        <v>94590</v>
      </c>
      <c r="B10968" s="457" t="s">
        <v>18250</v>
      </c>
      <c r="C10968" s="231" t="s">
        <v>6640</v>
      </c>
      <c r="F10968" s="232">
        <v>31</v>
      </c>
    </row>
    <row r="10969" spans="1:6" ht="15" x14ac:dyDescent="0.2">
      <c r="A10969" s="231">
        <v>94587</v>
      </c>
      <c r="B10969" s="457" t="s">
        <v>18251</v>
      </c>
      <c r="C10969" s="231" t="s">
        <v>6640</v>
      </c>
      <c r="F10969" s="232">
        <v>71.540000000000006</v>
      </c>
    </row>
    <row r="10970" spans="1:6" ht="15" x14ac:dyDescent="0.2">
      <c r="A10970" s="231">
        <v>94588</v>
      </c>
      <c r="B10970" s="457" t="s">
        <v>18252</v>
      </c>
      <c r="C10970" s="231" t="s">
        <v>6640</v>
      </c>
      <c r="F10970" s="232">
        <v>84.36</v>
      </c>
    </row>
    <row r="10971" spans="1:6" ht="15" x14ac:dyDescent="0.2">
      <c r="A10971" s="231">
        <v>105812</v>
      </c>
      <c r="B10971" s="457" t="s">
        <v>18253</v>
      </c>
      <c r="C10971" s="231" t="s">
        <v>6640</v>
      </c>
      <c r="F10971" s="232">
        <v>32.07</v>
      </c>
    </row>
    <row r="10972" spans="1:6" ht="15" x14ac:dyDescent="0.2">
      <c r="A10972" s="231">
        <v>94571</v>
      </c>
      <c r="B10972" s="457" t="s">
        <v>18254</v>
      </c>
      <c r="C10972" s="231" t="s">
        <v>6637</v>
      </c>
      <c r="F10972" s="232">
        <v>0</v>
      </c>
    </row>
    <row r="10973" spans="1:6" ht="15" x14ac:dyDescent="0.2">
      <c r="A10973" s="231">
        <v>94570</v>
      </c>
      <c r="B10973" s="457" t="s">
        <v>18255</v>
      </c>
      <c r="C10973" s="231" t="s">
        <v>6637</v>
      </c>
      <c r="F10973" s="232">
        <v>360.88</v>
      </c>
    </row>
    <row r="10974" spans="1:6" ht="15" x14ac:dyDescent="0.2">
      <c r="A10974" s="231">
        <v>105811</v>
      </c>
      <c r="B10974" s="457" t="s">
        <v>18256</v>
      </c>
      <c r="C10974" s="231" t="s">
        <v>6637</v>
      </c>
      <c r="F10974" s="232">
        <v>0</v>
      </c>
    </row>
    <row r="10975" spans="1:6" ht="15" x14ac:dyDescent="0.2">
      <c r="A10975" s="231">
        <v>94572</v>
      </c>
      <c r="B10975" s="457" t="s">
        <v>18257</v>
      </c>
      <c r="C10975" s="231" t="s">
        <v>6637</v>
      </c>
      <c r="F10975" s="232">
        <v>516.74</v>
      </c>
    </row>
    <row r="10976" spans="1:6" ht="15" x14ac:dyDescent="0.2">
      <c r="A10976" s="231">
        <v>94573</v>
      </c>
      <c r="B10976" s="457" t="s">
        <v>18258</v>
      </c>
      <c r="C10976" s="231" t="s">
        <v>6637</v>
      </c>
      <c r="F10976" s="232">
        <v>401.9</v>
      </c>
    </row>
    <row r="10977" spans="1:6" ht="15" x14ac:dyDescent="0.2">
      <c r="A10977" s="231">
        <v>105809</v>
      </c>
      <c r="B10977" s="457" t="s">
        <v>18259</v>
      </c>
      <c r="C10977" s="231" t="s">
        <v>6637</v>
      </c>
      <c r="F10977" s="232">
        <v>0</v>
      </c>
    </row>
    <row r="10978" spans="1:6" ht="15" x14ac:dyDescent="0.2">
      <c r="A10978" s="231">
        <v>94569</v>
      </c>
      <c r="B10978" s="457" t="s">
        <v>18260</v>
      </c>
      <c r="C10978" s="231" t="s">
        <v>6637</v>
      </c>
      <c r="F10978" s="232">
        <v>685.39</v>
      </c>
    </row>
    <row r="10979" spans="1:6" ht="15" x14ac:dyDescent="0.2">
      <c r="A10979" s="231">
        <v>105810</v>
      </c>
      <c r="B10979" s="457" t="s">
        <v>18261</v>
      </c>
      <c r="C10979" s="231" t="s">
        <v>6637</v>
      </c>
      <c r="F10979" s="232">
        <v>0</v>
      </c>
    </row>
    <row r="10980" spans="1:6" ht="15" x14ac:dyDescent="0.2">
      <c r="A10980" s="231">
        <v>94561</v>
      </c>
      <c r="B10980" s="457" t="s">
        <v>18262</v>
      </c>
      <c r="C10980" s="231" t="s">
        <v>6637</v>
      </c>
      <c r="F10980" s="232">
        <v>0</v>
      </c>
    </row>
    <row r="10981" spans="1:6" ht="15" x14ac:dyDescent="0.2">
      <c r="A10981" s="231">
        <v>94562</v>
      </c>
      <c r="B10981" s="457" t="s">
        <v>18263</v>
      </c>
      <c r="C10981" s="231" t="s">
        <v>6637</v>
      </c>
      <c r="F10981" s="232">
        <v>544.14</v>
      </c>
    </row>
    <row r="10982" spans="1:6" ht="15" x14ac:dyDescent="0.2">
      <c r="A10982" s="231">
        <v>105813</v>
      </c>
      <c r="B10982" s="457" t="s">
        <v>18264</v>
      </c>
      <c r="C10982" s="231" t="s">
        <v>6637</v>
      </c>
      <c r="F10982" s="232">
        <v>957.85</v>
      </c>
    </row>
    <row r="10983" spans="1:6" ht="15" x14ac:dyDescent="0.2">
      <c r="A10983" s="231">
        <v>94559</v>
      </c>
      <c r="B10983" s="457" t="s">
        <v>18265</v>
      </c>
      <c r="C10983" s="231" t="s">
        <v>6637</v>
      </c>
      <c r="F10983" s="232">
        <v>689.4</v>
      </c>
    </row>
    <row r="10984" spans="1:6" ht="15" x14ac:dyDescent="0.2">
      <c r="A10984" s="231">
        <v>100668</v>
      </c>
      <c r="B10984" s="457" t="s">
        <v>18266</v>
      </c>
      <c r="C10984" s="231" t="s">
        <v>6637</v>
      </c>
      <c r="F10984" s="232">
        <v>1356.55</v>
      </c>
    </row>
    <row r="10985" spans="1:6" ht="15" x14ac:dyDescent="0.2">
      <c r="A10985" s="231">
        <v>100670</v>
      </c>
      <c r="B10985" s="457" t="s">
        <v>18267</v>
      </c>
      <c r="C10985" s="231" t="s">
        <v>6637</v>
      </c>
      <c r="F10985" s="232">
        <v>1001.68</v>
      </c>
    </row>
    <row r="10986" spans="1:6" ht="15" x14ac:dyDescent="0.2">
      <c r="A10986" s="231">
        <v>100665</v>
      </c>
      <c r="B10986" s="457" t="s">
        <v>18268</v>
      </c>
      <c r="C10986" s="231" t="s">
        <v>6637</v>
      </c>
      <c r="F10986" s="232">
        <v>844.09</v>
      </c>
    </row>
    <row r="10987" spans="1:6" ht="15" x14ac:dyDescent="0.2">
      <c r="A10987" s="231">
        <v>100924</v>
      </c>
      <c r="B10987" s="457" t="s">
        <v>18269</v>
      </c>
      <c r="C10987" s="231" t="s">
        <v>6637</v>
      </c>
      <c r="F10987" s="232">
        <v>0</v>
      </c>
    </row>
    <row r="10988" spans="1:6" ht="15" x14ac:dyDescent="0.2">
      <c r="A10988" s="231">
        <v>100671</v>
      </c>
      <c r="B10988" s="457" t="s">
        <v>18270</v>
      </c>
      <c r="C10988" s="231" t="s">
        <v>6637</v>
      </c>
      <c r="F10988" s="232">
        <v>1229.0899999999999</v>
      </c>
    </row>
    <row r="10989" spans="1:6" ht="15" x14ac:dyDescent="0.2">
      <c r="A10989" s="231">
        <v>100667</v>
      </c>
      <c r="B10989" s="457" t="s">
        <v>18271</v>
      </c>
      <c r="C10989" s="231" t="s">
        <v>6637</v>
      </c>
      <c r="F10989" s="232">
        <v>1067.96</v>
      </c>
    </row>
    <row r="10990" spans="1:6" ht="15" x14ac:dyDescent="0.2">
      <c r="A10990" s="231">
        <v>100669</v>
      </c>
      <c r="B10990" s="457" t="s">
        <v>18272</v>
      </c>
      <c r="C10990" s="231" t="s">
        <v>6637</v>
      </c>
      <c r="F10990" s="232">
        <v>1015.92</v>
      </c>
    </row>
    <row r="10991" spans="1:6" ht="15" x14ac:dyDescent="0.2">
      <c r="A10991" s="231">
        <v>100672</v>
      </c>
      <c r="B10991" s="457" t="s">
        <v>18273</v>
      </c>
      <c r="C10991" s="231" t="s">
        <v>6637</v>
      </c>
      <c r="F10991" s="232">
        <v>813.9</v>
      </c>
    </row>
    <row r="10992" spans="1:6" ht="15" x14ac:dyDescent="0.2">
      <c r="A10992" s="231">
        <v>100666</v>
      </c>
      <c r="B10992" s="457" t="s">
        <v>18274</v>
      </c>
      <c r="C10992" s="231" t="s">
        <v>6637</v>
      </c>
      <c r="F10992" s="232">
        <v>685.74</v>
      </c>
    </row>
    <row r="10993" spans="1:6" ht="15" x14ac:dyDescent="0.2">
      <c r="A10993" s="231">
        <v>100663</v>
      </c>
      <c r="B10993" s="457" t="s">
        <v>18275</v>
      </c>
      <c r="C10993" s="231" t="s">
        <v>6637</v>
      </c>
      <c r="F10993" s="232">
        <v>0</v>
      </c>
    </row>
    <row r="10994" spans="1:6" ht="15" x14ac:dyDescent="0.2">
      <c r="A10994" s="231">
        <v>100662</v>
      </c>
      <c r="B10994" s="457" t="s">
        <v>18276</v>
      </c>
      <c r="C10994" s="231" t="s">
        <v>6637</v>
      </c>
      <c r="F10994" s="232">
        <v>0</v>
      </c>
    </row>
    <row r="10995" spans="1:6" ht="15" x14ac:dyDescent="0.2">
      <c r="A10995" s="231">
        <v>100661</v>
      </c>
      <c r="B10995" s="457" t="s">
        <v>18277</v>
      </c>
      <c r="C10995" s="231" t="s">
        <v>6637</v>
      </c>
      <c r="F10995" s="232">
        <v>0</v>
      </c>
    </row>
    <row r="10996" spans="1:6" ht="15" x14ac:dyDescent="0.2">
      <c r="A10996" s="231">
        <v>105925</v>
      </c>
      <c r="B10996" s="457" t="s">
        <v>18278</v>
      </c>
      <c r="C10996" s="231" t="s">
        <v>6640</v>
      </c>
      <c r="F10996" s="232">
        <v>2.99</v>
      </c>
    </row>
    <row r="10997" spans="1:6" ht="15" x14ac:dyDescent="0.2">
      <c r="A10997" s="231">
        <v>100659</v>
      </c>
      <c r="B10997" s="457" t="s">
        <v>18279</v>
      </c>
      <c r="C10997" s="231" t="s">
        <v>6640</v>
      </c>
      <c r="F10997" s="232">
        <v>14.82</v>
      </c>
    </row>
    <row r="10998" spans="1:6" ht="15" x14ac:dyDescent="0.2">
      <c r="A10998" s="231">
        <v>100660</v>
      </c>
      <c r="B10998" s="457" t="s">
        <v>18280</v>
      </c>
      <c r="C10998" s="231" t="s">
        <v>6640</v>
      </c>
      <c r="F10998" s="232">
        <v>10.039999999999999</v>
      </c>
    </row>
    <row r="10999" spans="1:6" ht="15" x14ac:dyDescent="0.2">
      <c r="A10999" s="231">
        <v>100711</v>
      </c>
      <c r="B10999" s="457" t="s">
        <v>18281</v>
      </c>
      <c r="C10999" s="231" t="s">
        <v>6640</v>
      </c>
      <c r="F10999" s="232">
        <v>0</v>
      </c>
    </row>
    <row r="11000" spans="1:6" ht="15" x14ac:dyDescent="0.2">
      <c r="A11000" s="231">
        <v>100676</v>
      </c>
      <c r="B11000" s="457" t="s">
        <v>18282</v>
      </c>
      <c r="C11000" s="231" t="s">
        <v>6635</v>
      </c>
      <c r="F11000" s="232">
        <v>276.86</v>
      </c>
    </row>
    <row r="11001" spans="1:6" ht="15" x14ac:dyDescent="0.2">
      <c r="A11001" s="231">
        <v>90806</v>
      </c>
      <c r="B11001" s="457" t="s">
        <v>18283</v>
      </c>
      <c r="C11001" s="231" t="s">
        <v>6635</v>
      </c>
      <c r="F11001" s="232">
        <v>569.05999999999995</v>
      </c>
    </row>
    <row r="11002" spans="1:6" ht="15" x14ac:dyDescent="0.2">
      <c r="A11002" s="231">
        <v>91292</v>
      </c>
      <c r="B11002" s="457" t="s">
        <v>18284</v>
      </c>
      <c r="C11002" s="231" t="s">
        <v>6635</v>
      </c>
      <c r="F11002" s="232">
        <v>462.47</v>
      </c>
    </row>
    <row r="11003" spans="1:6" ht="15" x14ac:dyDescent="0.2">
      <c r="A11003" s="231">
        <v>90801</v>
      </c>
      <c r="B11003" s="457" t="s">
        <v>18285</v>
      </c>
      <c r="C11003" s="231" t="s">
        <v>6635</v>
      </c>
      <c r="F11003" s="232">
        <v>444.17</v>
      </c>
    </row>
    <row r="11004" spans="1:6" ht="15" x14ac:dyDescent="0.2">
      <c r="A11004" s="231">
        <v>91287</v>
      </c>
      <c r="B11004" s="457" t="s">
        <v>18286</v>
      </c>
      <c r="C11004" s="231" t="s">
        <v>6635</v>
      </c>
      <c r="F11004" s="232">
        <v>337.58</v>
      </c>
    </row>
    <row r="11005" spans="1:6" ht="15" x14ac:dyDescent="0.2">
      <c r="A11005" s="231">
        <v>100706</v>
      </c>
      <c r="B11005" s="457" t="s">
        <v>18287</v>
      </c>
      <c r="C11005" s="231" t="s">
        <v>6635</v>
      </c>
      <c r="F11005" s="232">
        <v>97.79</v>
      </c>
    </row>
    <row r="11006" spans="1:6" ht="15" x14ac:dyDescent="0.2">
      <c r="A11006" s="231">
        <v>100709</v>
      </c>
      <c r="B11006" s="457" t="s">
        <v>18288</v>
      </c>
      <c r="C11006" s="231" t="s">
        <v>6635</v>
      </c>
      <c r="F11006" s="232">
        <v>72.64</v>
      </c>
    </row>
    <row r="11007" spans="1:6" ht="15" x14ac:dyDescent="0.2">
      <c r="A11007" s="231">
        <v>100710</v>
      </c>
      <c r="B11007" s="457" t="s">
        <v>18289</v>
      </c>
      <c r="C11007" s="231" t="s">
        <v>6635</v>
      </c>
      <c r="F11007" s="232">
        <v>165.78</v>
      </c>
    </row>
    <row r="11008" spans="1:6" ht="15" x14ac:dyDescent="0.2">
      <c r="A11008" s="231">
        <v>90830</v>
      </c>
      <c r="B11008" s="457" t="s">
        <v>18290</v>
      </c>
      <c r="C11008" s="231" t="s">
        <v>6635</v>
      </c>
      <c r="F11008" s="232">
        <v>219.68</v>
      </c>
    </row>
    <row r="11009" spans="1:6" ht="15" x14ac:dyDescent="0.2">
      <c r="A11009" s="231">
        <v>91304</v>
      </c>
      <c r="B11009" s="457" t="s">
        <v>18291</v>
      </c>
      <c r="C11009" s="231" t="s">
        <v>6635</v>
      </c>
      <c r="F11009" s="232">
        <v>140.91</v>
      </c>
    </row>
    <row r="11010" spans="1:6" ht="15" x14ac:dyDescent="0.2">
      <c r="A11010" s="231">
        <v>90831</v>
      </c>
      <c r="B11010" s="457" t="s">
        <v>18292</v>
      </c>
      <c r="C11010" s="231" t="s">
        <v>6635</v>
      </c>
      <c r="F11010" s="232">
        <v>190.58</v>
      </c>
    </row>
    <row r="11011" spans="1:6" ht="15" x14ac:dyDescent="0.2">
      <c r="A11011" s="231">
        <v>91305</v>
      </c>
      <c r="B11011" s="457" t="s">
        <v>18293</v>
      </c>
      <c r="C11011" s="231" t="s">
        <v>6635</v>
      </c>
      <c r="F11011" s="232">
        <v>136.38999999999999</v>
      </c>
    </row>
    <row r="11012" spans="1:6" ht="15" x14ac:dyDescent="0.2">
      <c r="A11012" s="231">
        <v>91306</v>
      </c>
      <c r="B11012" s="457" t="s">
        <v>18294</v>
      </c>
      <c r="C11012" s="231" t="s">
        <v>6635</v>
      </c>
      <c r="F11012" s="232">
        <v>190.58</v>
      </c>
    </row>
    <row r="11013" spans="1:6" ht="15" x14ac:dyDescent="0.2">
      <c r="A11013" s="231">
        <v>91307</v>
      </c>
      <c r="B11013" s="457" t="s">
        <v>18295</v>
      </c>
      <c r="C11013" s="231" t="s">
        <v>6635</v>
      </c>
      <c r="F11013" s="232">
        <v>118.11</v>
      </c>
    </row>
    <row r="11014" spans="1:6" ht="15" x14ac:dyDescent="0.2">
      <c r="A11014" s="231">
        <v>100707</v>
      </c>
      <c r="B11014" s="457" t="s">
        <v>18296</v>
      </c>
      <c r="C11014" s="231" t="s">
        <v>6635</v>
      </c>
      <c r="F11014" s="232">
        <v>167.38</v>
      </c>
    </row>
    <row r="11015" spans="1:6" ht="15" x14ac:dyDescent="0.2">
      <c r="A11015" s="231">
        <v>100708</v>
      </c>
      <c r="B11015" s="457" t="s">
        <v>18297</v>
      </c>
      <c r="C11015" s="231" t="s">
        <v>6635</v>
      </c>
      <c r="F11015" s="232">
        <v>205.39</v>
      </c>
    </row>
    <row r="11016" spans="1:6" ht="15" x14ac:dyDescent="0.2">
      <c r="A11016" s="231">
        <v>91328</v>
      </c>
      <c r="B11016" s="457" t="s">
        <v>18298</v>
      </c>
      <c r="C11016" s="231" t="s">
        <v>6635</v>
      </c>
      <c r="F11016" s="232">
        <v>1139.94</v>
      </c>
    </row>
    <row r="11017" spans="1:6" ht="15" x14ac:dyDescent="0.2">
      <c r="A11017" s="231">
        <v>100687</v>
      </c>
      <c r="B11017" s="457" t="s">
        <v>18299</v>
      </c>
      <c r="C11017" s="231" t="s">
        <v>6635</v>
      </c>
      <c r="F11017" s="232">
        <v>1330.52</v>
      </c>
    </row>
    <row r="11018" spans="1:6" ht="15" x14ac:dyDescent="0.2">
      <c r="A11018" s="231">
        <v>100681</v>
      </c>
      <c r="B11018" s="457" t="s">
        <v>18300</v>
      </c>
      <c r="C11018" s="231" t="s">
        <v>6635</v>
      </c>
      <c r="F11018" s="232">
        <v>1364.03</v>
      </c>
    </row>
    <row r="11019" spans="1:6" ht="15" x14ac:dyDescent="0.2">
      <c r="A11019" s="231">
        <v>91330</v>
      </c>
      <c r="B11019" s="457" t="s">
        <v>18301</v>
      </c>
      <c r="C11019" s="231" t="s">
        <v>6635</v>
      </c>
      <c r="F11019" s="232">
        <v>1173.45</v>
      </c>
    </row>
    <row r="11020" spans="1:6" ht="15" x14ac:dyDescent="0.2">
      <c r="A11020" s="231">
        <v>100689</v>
      </c>
      <c r="B11020" s="457" t="s">
        <v>18302</v>
      </c>
      <c r="C11020" s="231" t="s">
        <v>6635</v>
      </c>
      <c r="F11020" s="232">
        <v>1440.59</v>
      </c>
    </row>
    <row r="11021" spans="1:6" ht="15" x14ac:dyDescent="0.2">
      <c r="A11021" s="231">
        <v>91332</v>
      </c>
      <c r="B11021" s="457" t="s">
        <v>18303</v>
      </c>
      <c r="C11021" s="231" t="s">
        <v>6635</v>
      </c>
      <c r="F11021" s="232">
        <v>1220.9100000000001</v>
      </c>
    </row>
    <row r="11022" spans="1:6" ht="15" x14ac:dyDescent="0.2">
      <c r="A11022" s="231">
        <v>100688</v>
      </c>
      <c r="B11022" s="457" t="s">
        <v>18304</v>
      </c>
      <c r="C11022" s="231" t="s">
        <v>6635</v>
      </c>
      <c r="F11022" s="232">
        <v>1123.8499999999999</v>
      </c>
    </row>
    <row r="11023" spans="1:6" ht="15" x14ac:dyDescent="0.2">
      <c r="A11023" s="231">
        <v>91329</v>
      </c>
      <c r="B11023" s="457" t="s">
        <v>18305</v>
      </c>
      <c r="C11023" s="231" t="s">
        <v>6635</v>
      </c>
      <c r="F11023" s="232">
        <v>987.46</v>
      </c>
    </row>
    <row r="11024" spans="1:6" ht="15" x14ac:dyDescent="0.2">
      <c r="A11024" s="231">
        <v>100682</v>
      </c>
      <c r="B11024" s="457" t="s">
        <v>18306</v>
      </c>
      <c r="C11024" s="231" t="s">
        <v>6635</v>
      </c>
      <c r="F11024" s="232">
        <v>1138.1300000000001</v>
      </c>
    </row>
    <row r="11025" spans="1:6" ht="15" x14ac:dyDescent="0.2">
      <c r="A11025" s="231">
        <v>91331</v>
      </c>
      <c r="B11025" s="457" t="s">
        <v>18307</v>
      </c>
      <c r="C11025" s="231" t="s">
        <v>6635</v>
      </c>
      <c r="F11025" s="232">
        <v>1020.02</v>
      </c>
    </row>
    <row r="11026" spans="1:6" ht="15" x14ac:dyDescent="0.2">
      <c r="A11026" s="231">
        <v>100690</v>
      </c>
      <c r="B11026" s="457" t="s">
        <v>18308</v>
      </c>
      <c r="C11026" s="231" t="s">
        <v>6635</v>
      </c>
      <c r="F11026" s="232">
        <v>1207.43</v>
      </c>
    </row>
    <row r="11027" spans="1:6" ht="15" x14ac:dyDescent="0.2">
      <c r="A11027" s="231">
        <v>91333</v>
      </c>
      <c r="B11027" s="457" t="s">
        <v>18309</v>
      </c>
      <c r="C11027" s="231" t="s">
        <v>6635</v>
      </c>
      <c r="F11027" s="232">
        <v>1066.52</v>
      </c>
    </row>
    <row r="11028" spans="1:6" ht="15" x14ac:dyDescent="0.2">
      <c r="A11028" s="231">
        <v>90845</v>
      </c>
      <c r="B11028" s="457" t="s">
        <v>18310</v>
      </c>
      <c r="C11028" s="231" t="s">
        <v>6635</v>
      </c>
      <c r="F11028" s="232">
        <v>1693.57</v>
      </c>
    </row>
    <row r="11029" spans="1:6" ht="15" x14ac:dyDescent="0.2">
      <c r="A11029" s="231">
        <v>90846</v>
      </c>
      <c r="B11029" s="457" t="s">
        <v>18311</v>
      </c>
      <c r="C11029" s="231" t="s">
        <v>6635</v>
      </c>
      <c r="F11029" s="232">
        <v>1779.45</v>
      </c>
    </row>
    <row r="11030" spans="1:6" ht="15" x14ac:dyDescent="0.2">
      <c r="A11030" s="231">
        <v>91316</v>
      </c>
      <c r="B11030" s="457" t="s">
        <v>18312</v>
      </c>
      <c r="C11030" s="231" t="s">
        <v>6635</v>
      </c>
      <c r="F11030" s="232">
        <v>1460.41</v>
      </c>
    </row>
    <row r="11031" spans="1:6" ht="15" x14ac:dyDescent="0.2">
      <c r="A11031" s="231">
        <v>91317</v>
      </c>
      <c r="B11031" s="457" t="s">
        <v>18313</v>
      </c>
      <c r="C11031" s="231" t="s">
        <v>6635</v>
      </c>
      <c r="F11031" s="232">
        <v>1545.33</v>
      </c>
    </row>
    <row r="11032" spans="1:6" ht="15" x14ac:dyDescent="0.2">
      <c r="A11032" s="231">
        <v>90841</v>
      </c>
      <c r="B11032" s="457" t="s">
        <v>18314</v>
      </c>
      <c r="C11032" s="231" t="s">
        <v>6635</v>
      </c>
      <c r="F11032" s="232">
        <v>1306.6300000000001</v>
      </c>
    </row>
    <row r="11033" spans="1:6" ht="15" x14ac:dyDescent="0.2">
      <c r="A11033" s="231">
        <v>90847</v>
      </c>
      <c r="B11033" s="457" t="s">
        <v>18315</v>
      </c>
      <c r="C11033" s="231" t="s">
        <v>6635</v>
      </c>
      <c r="F11033" s="232">
        <v>1116.05</v>
      </c>
    </row>
    <row r="11034" spans="1:6" ht="15" x14ac:dyDescent="0.2">
      <c r="A11034" s="231">
        <v>90842</v>
      </c>
      <c r="B11034" s="457" t="s">
        <v>18316</v>
      </c>
      <c r="C11034" s="231" t="s">
        <v>6635</v>
      </c>
      <c r="F11034" s="232">
        <v>1319.64</v>
      </c>
    </row>
    <row r="11035" spans="1:6" ht="15" x14ac:dyDescent="0.2">
      <c r="A11035" s="231">
        <v>90848</v>
      </c>
      <c r="B11035" s="457" t="s">
        <v>18317</v>
      </c>
      <c r="C11035" s="231" t="s">
        <v>6635</v>
      </c>
      <c r="F11035" s="232">
        <v>1129.06</v>
      </c>
    </row>
    <row r="11036" spans="1:6" ht="15" x14ac:dyDescent="0.2">
      <c r="A11036" s="231">
        <v>90843</v>
      </c>
      <c r="B11036" s="457" t="s">
        <v>18318</v>
      </c>
      <c r="C11036" s="231" t="s">
        <v>6635</v>
      </c>
      <c r="F11036" s="232">
        <v>1381.21</v>
      </c>
    </row>
    <row r="11037" spans="1:6" ht="15" x14ac:dyDescent="0.2">
      <c r="A11037" s="231">
        <v>90849</v>
      </c>
      <c r="B11037" s="457" t="s">
        <v>18319</v>
      </c>
      <c r="C11037" s="231" t="s">
        <v>6635</v>
      </c>
      <c r="F11037" s="232">
        <v>1161.53</v>
      </c>
    </row>
    <row r="11038" spans="1:6" ht="15" x14ac:dyDescent="0.2">
      <c r="A11038" s="231">
        <v>90844</v>
      </c>
      <c r="B11038" s="457" t="s">
        <v>18320</v>
      </c>
      <c r="C11038" s="231" t="s">
        <v>6635</v>
      </c>
      <c r="F11038" s="232">
        <v>1477.64</v>
      </c>
    </row>
    <row r="11039" spans="1:6" ht="15" x14ac:dyDescent="0.2">
      <c r="A11039" s="231">
        <v>90850</v>
      </c>
      <c r="B11039" s="457" t="s">
        <v>18321</v>
      </c>
      <c r="C11039" s="231" t="s">
        <v>6635</v>
      </c>
      <c r="F11039" s="232">
        <v>1257.96</v>
      </c>
    </row>
    <row r="11040" spans="1:6" ht="15" x14ac:dyDescent="0.2">
      <c r="A11040" s="231">
        <v>91312</v>
      </c>
      <c r="B11040" s="457" t="s">
        <v>18322</v>
      </c>
      <c r="C11040" s="231" t="s">
        <v>6635</v>
      </c>
      <c r="F11040" s="232">
        <v>1099.96</v>
      </c>
    </row>
    <row r="11041" spans="1:6" ht="15" x14ac:dyDescent="0.2">
      <c r="A11041" s="231">
        <v>91318</v>
      </c>
      <c r="B11041" s="457" t="s">
        <v>18323</v>
      </c>
      <c r="C11041" s="231" t="s">
        <v>6635</v>
      </c>
      <c r="F11041" s="232">
        <v>963.57</v>
      </c>
    </row>
    <row r="11042" spans="1:6" ht="15" x14ac:dyDescent="0.2">
      <c r="A11042" s="231">
        <v>91313</v>
      </c>
      <c r="B11042" s="457" t="s">
        <v>18324</v>
      </c>
      <c r="C11042" s="231" t="s">
        <v>6635</v>
      </c>
      <c r="F11042" s="232">
        <v>1093.74</v>
      </c>
    </row>
    <row r="11043" spans="1:6" ht="15" x14ac:dyDescent="0.2">
      <c r="A11043" s="231">
        <v>91319</v>
      </c>
      <c r="B11043" s="457" t="s">
        <v>18325</v>
      </c>
      <c r="C11043" s="231" t="s">
        <v>6635</v>
      </c>
      <c r="F11043" s="232">
        <v>975.63</v>
      </c>
    </row>
    <row r="11044" spans="1:6" ht="15" x14ac:dyDescent="0.2">
      <c r="A11044" s="231">
        <v>91314</v>
      </c>
      <c r="B11044" s="457" t="s">
        <v>18326</v>
      </c>
      <c r="C11044" s="231" t="s">
        <v>6635</v>
      </c>
      <c r="F11044" s="232">
        <v>1148.05</v>
      </c>
    </row>
    <row r="11045" spans="1:6" ht="15" x14ac:dyDescent="0.2">
      <c r="A11045" s="231">
        <v>91320</v>
      </c>
      <c r="B11045" s="457" t="s">
        <v>18327</v>
      </c>
      <c r="C11045" s="231" t="s">
        <v>6635</v>
      </c>
      <c r="F11045" s="232">
        <v>1007.14</v>
      </c>
    </row>
    <row r="11046" spans="1:6" ht="15" x14ac:dyDescent="0.2">
      <c r="A11046" s="231">
        <v>91315</v>
      </c>
      <c r="B11046" s="457" t="s">
        <v>18328</v>
      </c>
      <c r="C11046" s="231" t="s">
        <v>6635</v>
      </c>
      <c r="F11046" s="232">
        <v>1243.52</v>
      </c>
    </row>
    <row r="11047" spans="1:6" ht="15" x14ac:dyDescent="0.2">
      <c r="A11047" s="231">
        <v>91321</v>
      </c>
      <c r="B11047" s="457" t="s">
        <v>18329</v>
      </c>
      <c r="C11047" s="231" t="s">
        <v>6635</v>
      </c>
      <c r="F11047" s="232">
        <v>1102.6099999999999</v>
      </c>
    </row>
    <row r="11048" spans="1:6" ht="15" x14ac:dyDescent="0.2">
      <c r="A11048" s="231">
        <v>90851</v>
      </c>
      <c r="B11048" s="457" t="s">
        <v>18330</v>
      </c>
      <c r="C11048" s="231" t="s">
        <v>6635</v>
      </c>
      <c r="F11048" s="232">
        <v>1473.89</v>
      </c>
    </row>
    <row r="11049" spans="1:6" ht="15" x14ac:dyDescent="0.2">
      <c r="A11049" s="231">
        <v>90852</v>
      </c>
      <c r="B11049" s="457" t="s">
        <v>18331</v>
      </c>
      <c r="C11049" s="231" t="s">
        <v>6635</v>
      </c>
      <c r="F11049" s="232">
        <v>1559.77</v>
      </c>
    </row>
    <row r="11050" spans="1:6" ht="15" x14ac:dyDescent="0.2">
      <c r="A11050" s="231">
        <v>91322</v>
      </c>
      <c r="B11050" s="457" t="s">
        <v>18332</v>
      </c>
      <c r="C11050" s="231" t="s">
        <v>6635</v>
      </c>
      <c r="F11050" s="232">
        <v>1319.5</v>
      </c>
    </row>
    <row r="11051" spans="1:6" ht="15" x14ac:dyDescent="0.2">
      <c r="A11051" s="231">
        <v>91323</v>
      </c>
      <c r="B11051" s="457" t="s">
        <v>18333</v>
      </c>
      <c r="C11051" s="231" t="s">
        <v>6635</v>
      </c>
      <c r="F11051" s="232">
        <v>1404.42</v>
      </c>
    </row>
    <row r="11052" spans="1:6" ht="15" x14ac:dyDescent="0.2">
      <c r="A11052" s="231">
        <v>100678</v>
      </c>
      <c r="B11052" s="457" t="s">
        <v>18334</v>
      </c>
      <c r="C11052" s="231" t="s">
        <v>6635</v>
      </c>
      <c r="F11052" s="232">
        <v>1319.43</v>
      </c>
    </row>
    <row r="11053" spans="1:6" ht="15" x14ac:dyDescent="0.2">
      <c r="A11053" s="231">
        <v>91013</v>
      </c>
      <c r="B11053" s="457" t="s">
        <v>18335</v>
      </c>
      <c r="C11053" s="231" t="s">
        <v>6635</v>
      </c>
      <c r="F11053" s="232">
        <v>1128.8499999999999</v>
      </c>
    </row>
    <row r="11054" spans="1:6" ht="15" x14ac:dyDescent="0.2">
      <c r="A11054" s="231">
        <v>100680</v>
      </c>
      <c r="B11054" s="457" t="s">
        <v>18336</v>
      </c>
      <c r="C11054" s="231" t="s">
        <v>6635</v>
      </c>
      <c r="F11054" s="232">
        <v>1333.05</v>
      </c>
    </row>
    <row r="11055" spans="1:6" ht="15" x14ac:dyDescent="0.2">
      <c r="A11055" s="231">
        <v>91014</v>
      </c>
      <c r="B11055" s="457" t="s">
        <v>18337</v>
      </c>
      <c r="C11055" s="231" t="s">
        <v>6635</v>
      </c>
      <c r="F11055" s="232">
        <v>1142.47</v>
      </c>
    </row>
    <row r="11056" spans="1:6" ht="15" x14ac:dyDescent="0.2">
      <c r="A11056" s="231">
        <v>100683</v>
      </c>
      <c r="B11056" s="457" t="s">
        <v>18338</v>
      </c>
      <c r="C11056" s="231" t="s">
        <v>6635</v>
      </c>
      <c r="F11056" s="232">
        <v>1433.2</v>
      </c>
    </row>
    <row r="11057" spans="1:6" ht="15" x14ac:dyDescent="0.2">
      <c r="A11057" s="231">
        <v>91015</v>
      </c>
      <c r="B11057" s="457" t="s">
        <v>18339</v>
      </c>
      <c r="C11057" s="231" t="s">
        <v>6635</v>
      </c>
      <c r="F11057" s="232">
        <v>1213.52</v>
      </c>
    </row>
    <row r="11058" spans="1:6" ht="15" x14ac:dyDescent="0.2">
      <c r="A11058" s="231">
        <v>100685</v>
      </c>
      <c r="B11058" s="457" t="s">
        <v>18340</v>
      </c>
      <c r="C11058" s="231" t="s">
        <v>6635</v>
      </c>
      <c r="F11058" s="232">
        <v>1488.99</v>
      </c>
    </row>
    <row r="11059" spans="1:6" ht="15" x14ac:dyDescent="0.2">
      <c r="A11059" s="231">
        <v>91016</v>
      </c>
      <c r="B11059" s="457" t="s">
        <v>18341</v>
      </c>
      <c r="C11059" s="231" t="s">
        <v>6635</v>
      </c>
      <c r="F11059" s="232">
        <v>1269.31</v>
      </c>
    </row>
    <row r="11060" spans="1:6" ht="15" x14ac:dyDescent="0.2">
      <c r="A11060" s="231">
        <v>100679</v>
      </c>
      <c r="B11060" s="457" t="s">
        <v>18342</v>
      </c>
      <c r="C11060" s="231" t="s">
        <v>6635</v>
      </c>
      <c r="F11060" s="232">
        <v>1112.76</v>
      </c>
    </row>
    <row r="11061" spans="1:6" ht="15" x14ac:dyDescent="0.2">
      <c r="A11061" s="231">
        <v>91324</v>
      </c>
      <c r="B11061" s="457" t="s">
        <v>18343</v>
      </c>
      <c r="C11061" s="231" t="s">
        <v>6635</v>
      </c>
      <c r="F11061" s="232">
        <v>976.37</v>
      </c>
    </row>
    <row r="11062" spans="1:6" ht="15" x14ac:dyDescent="0.2">
      <c r="A11062" s="231">
        <v>100712</v>
      </c>
      <c r="B11062" s="457" t="s">
        <v>18344</v>
      </c>
      <c r="C11062" s="231" t="s">
        <v>6635</v>
      </c>
      <c r="F11062" s="232">
        <v>1107.1500000000001</v>
      </c>
    </row>
    <row r="11063" spans="1:6" ht="15" x14ac:dyDescent="0.2">
      <c r="A11063" s="231">
        <v>91325</v>
      </c>
      <c r="B11063" s="457" t="s">
        <v>18345</v>
      </c>
      <c r="C11063" s="231" t="s">
        <v>6635</v>
      </c>
      <c r="F11063" s="232">
        <v>989.04</v>
      </c>
    </row>
    <row r="11064" spans="1:6" ht="15" x14ac:dyDescent="0.2">
      <c r="A11064" s="231">
        <v>100684</v>
      </c>
      <c r="B11064" s="457" t="s">
        <v>18346</v>
      </c>
      <c r="C11064" s="231" t="s">
        <v>6635</v>
      </c>
      <c r="F11064" s="232">
        <v>1200.04</v>
      </c>
    </row>
    <row r="11065" spans="1:6" ht="15" x14ac:dyDescent="0.2">
      <c r="A11065" s="231">
        <v>91326</v>
      </c>
      <c r="B11065" s="457" t="s">
        <v>18347</v>
      </c>
      <c r="C11065" s="231" t="s">
        <v>6635</v>
      </c>
      <c r="F11065" s="232">
        <v>1059.1300000000001</v>
      </c>
    </row>
    <row r="11066" spans="1:6" ht="15" x14ac:dyDescent="0.2">
      <c r="A11066" s="231">
        <v>100686</v>
      </c>
      <c r="B11066" s="457" t="s">
        <v>18348</v>
      </c>
      <c r="C11066" s="231" t="s">
        <v>6635</v>
      </c>
      <c r="F11066" s="232">
        <v>1254.8699999999999</v>
      </c>
    </row>
    <row r="11067" spans="1:6" ht="15" x14ac:dyDescent="0.2">
      <c r="A11067" s="231">
        <v>91327</v>
      </c>
      <c r="B11067" s="457" t="s">
        <v>18349</v>
      </c>
      <c r="C11067" s="231" t="s">
        <v>6635</v>
      </c>
      <c r="F11067" s="232">
        <v>1113.96</v>
      </c>
    </row>
    <row r="11068" spans="1:6" ht="15" x14ac:dyDescent="0.2">
      <c r="A11068" s="231">
        <v>100693</v>
      </c>
      <c r="B11068" s="457" t="s">
        <v>18350</v>
      </c>
      <c r="C11068" s="231" t="s">
        <v>6635</v>
      </c>
      <c r="F11068" s="232">
        <v>2258.21</v>
      </c>
    </row>
    <row r="11069" spans="1:6" ht="15" x14ac:dyDescent="0.2">
      <c r="A11069" s="231">
        <v>91336</v>
      </c>
      <c r="B11069" s="457" t="s">
        <v>18351</v>
      </c>
      <c r="C11069" s="231" t="s">
        <v>6635</v>
      </c>
      <c r="F11069" s="232">
        <v>2038.53</v>
      </c>
    </row>
    <row r="11070" spans="1:6" ht="15" x14ac:dyDescent="0.2">
      <c r="A11070" s="231">
        <v>100694</v>
      </c>
      <c r="B11070" s="457" t="s">
        <v>18352</v>
      </c>
      <c r="C11070" s="231" t="s">
        <v>6635</v>
      </c>
      <c r="F11070" s="232">
        <v>2025.05</v>
      </c>
    </row>
    <row r="11071" spans="1:6" ht="15" x14ac:dyDescent="0.2">
      <c r="A11071" s="231">
        <v>91337</v>
      </c>
      <c r="B11071" s="457" t="s">
        <v>18353</v>
      </c>
      <c r="C11071" s="231" t="s">
        <v>6635</v>
      </c>
      <c r="F11071" s="232">
        <v>1884.14</v>
      </c>
    </row>
    <row r="11072" spans="1:6" ht="15" x14ac:dyDescent="0.2">
      <c r="A11072" s="231">
        <v>100691</v>
      </c>
      <c r="B11072" s="457" t="s">
        <v>18354</v>
      </c>
      <c r="C11072" s="231" t="s">
        <v>6635</v>
      </c>
      <c r="F11072" s="232">
        <v>1887.53</v>
      </c>
    </row>
    <row r="11073" spans="1:6" ht="15" x14ac:dyDescent="0.2">
      <c r="A11073" s="231">
        <v>100692</v>
      </c>
      <c r="B11073" s="457" t="s">
        <v>18355</v>
      </c>
      <c r="C11073" s="231" t="s">
        <v>6635</v>
      </c>
      <c r="F11073" s="232">
        <v>1654.37</v>
      </c>
    </row>
    <row r="11074" spans="1:6" ht="15" x14ac:dyDescent="0.2">
      <c r="A11074" s="231">
        <v>91334</v>
      </c>
      <c r="B11074" s="457" t="s">
        <v>18356</v>
      </c>
      <c r="C11074" s="231" t="s">
        <v>6635</v>
      </c>
      <c r="F11074" s="232">
        <v>1667.85</v>
      </c>
    </row>
    <row r="11075" spans="1:6" ht="15" x14ac:dyDescent="0.2">
      <c r="A11075" s="231">
        <v>91335</v>
      </c>
      <c r="B11075" s="457" t="s">
        <v>18357</v>
      </c>
      <c r="C11075" s="231" t="s">
        <v>6635</v>
      </c>
      <c r="F11075" s="232">
        <v>1513.46</v>
      </c>
    </row>
    <row r="11076" spans="1:6" ht="15" x14ac:dyDescent="0.2">
      <c r="A11076" s="231">
        <v>90788</v>
      </c>
      <c r="B11076" s="457" t="s">
        <v>18358</v>
      </c>
      <c r="C11076" s="231" t="s">
        <v>6635</v>
      </c>
      <c r="F11076" s="232">
        <v>976.54</v>
      </c>
    </row>
    <row r="11077" spans="1:6" ht="15" x14ac:dyDescent="0.2">
      <c r="A11077" s="231">
        <v>90789</v>
      </c>
      <c r="B11077" s="457" t="s">
        <v>18359</v>
      </c>
      <c r="C11077" s="231" t="s">
        <v>6635</v>
      </c>
      <c r="F11077" s="232">
        <v>978.69</v>
      </c>
    </row>
    <row r="11078" spans="1:6" ht="15" x14ac:dyDescent="0.2">
      <c r="A11078" s="231">
        <v>90790</v>
      </c>
      <c r="B11078" s="457" t="s">
        <v>18360</v>
      </c>
      <c r="C11078" s="231" t="s">
        <v>6635</v>
      </c>
      <c r="F11078" s="232">
        <v>1008.51</v>
      </c>
    </row>
    <row r="11079" spans="1:6" ht="15" x14ac:dyDescent="0.2">
      <c r="A11079" s="231">
        <v>100675</v>
      </c>
      <c r="B11079" s="457" t="s">
        <v>18361</v>
      </c>
      <c r="C11079" s="231" t="s">
        <v>6635</v>
      </c>
      <c r="F11079" s="232">
        <v>1088.4000000000001</v>
      </c>
    </row>
    <row r="11080" spans="1:6" ht="15" x14ac:dyDescent="0.2">
      <c r="A11080" s="231">
        <v>90794</v>
      </c>
      <c r="B11080" s="457" t="s">
        <v>18362</v>
      </c>
      <c r="C11080" s="231" t="s">
        <v>6635</v>
      </c>
      <c r="F11080" s="232">
        <v>866.2</v>
      </c>
    </row>
    <row r="11081" spans="1:6" ht="15" x14ac:dyDescent="0.2">
      <c r="A11081" s="231">
        <v>90796</v>
      </c>
      <c r="B11081" s="457" t="s">
        <v>18363</v>
      </c>
      <c r="C11081" s="231" t="s">
        <v>6635</v>
      </c>
      <c r="F11081" s="232">
        <v>878.67</v>
      </c>
    </row>
    <row r="11082" spans="1:6" ht="15" x14ac:dyDescent="0.2">
      <c r="A11082" s="231">
        <v>90797</v>
      </c>
      <c r="B11082" s="457" t="s">
        <v>18364</v>
      </c>
      <c r="C11082" s="231" t="s">
        <v>6635</v>
      </c>
      <c r="F11082" s="232">
        <v>884.89</v>
      </c>
    </row>
    <row r="11083" spans="1:6" ht="15" x14ac:dyDescent="0.2">
      <c r="A11083" s="231">
        <v>90791</v>
      </c>
      <c r="B11083" s="457" t="s">
        <v>18365</v>
      </c>
      <c r="C11083" s="231" t="s">
        <v>6635</v>
      </c>
      <c r="F11083" s="232">
        <v>1180.1600000000001</v>
      </c>
    </row>
    <row r="11084" spans="1:6" ht="15" x14ac:dyDescent="0.2">
      <c r="A11084" s="231">
        <v>90793</v>
      </c>
      <c r="B11084" s="457" t="s">
        <v>18366</v>
      </c>
      <c r="C11084" s="231" t="s">
        <v>6635</v>
      </c>
      <c r="F11084" s="232">
        <v>1232.1500000000001</v>
      </c>
    </row>
    <row r="11085" spans="1:6" ht="15" x14ac:dyDescent="0.2">
      <c r="A11085" s="231">
        <v>90798</v>
      </c>
      <c r="B11085" s="457" t="s">
        <v>18367</v>
      </c>
      <c r="C11085" s="231" t="s">
        <v>6635</v>
      </c>
      <c r="F11085" s="232">
        <v>1267.07</v>
      </c>
    </row>
    <row r="11086" spans="1:6" ht="15" x14ac:dyDescent="0.2">
      <c r="A11086" s="231">
        <v>90799</v>
      </c>
      <c r="B11086" s="457" t="s">
        <v>18368</v>
      </c>
      <c r="C11086" s="231" t="s">
        <v>6635</v>
      </c>
      <c r="F11086" s="232">
        <v>1303.69</v>
      </c>
    </row>
    <row r="11087" spans="1:6" ht="15" x14ac:dyDescent="0.2">
      <c r="A11087" s="231">
        <v>100704</v>
      </c>
      <c r="B11087" s="457" t="s">
        <v>18369</v>
      </c>
      <c r="C11087" s="231" t="s">
        <v>6635</v>
      </c>
      <c r="F11087" s="232">
        <v>79.08</v>
      </c>
    </row>
    <row r="11088" spans="1:6" ht="15" x14ac:dyDescent="0.2">
      <c r="A11088" s="231">
        <v>106141</v>
      </c>
      <c r="B11088" s="457" t="s">
        <v>18370</v>
      </c>
      <c r="C11088" s="231" t="s">
        <v>6635</v>
      </c>
      <c r="F11088" s="232">
        <v>0</v>
      </c>
    </row>
    <row r="11089" spans="1:6" ht="15" x14ac:dyDescent="0.2">
      <c r="A11089" s="231">
        <v>106139</v>
      </c>
      <c r="B11089" s="457" t="s">
        <v>18371</v>
      </c>
      <c r="C11089" s="231" t="s">
        <v>6635</v>
      </c>
      <c r="F11089" s="232">
        <v>0</v>
      </c>
    </row>
    <row r="11090" spans="1:6" ht="15" x14ac:dyDescent="0.2">
      <c r="A11090" s="231">
        <v>106140</v>
      </c>
      <c r="B11090" s="457" t="s">
        <v>18372</v>
      </c>
      <c r="C11090" s="231" t="s">
        <v>6635</v>
      </c>
      <c r="F11090" s="232">
        <v>0</v>
      </c>
    </row>
    <row r="11091" spans="1:6" ht="15" x14ac:dyDescent="0.2">
      <c r="A11091" s="231">
        <v>90838</v>
      </c>
      <c r="B11091" s="457" t="s">
        <v>18373</v>
      </c>
      <c r="C11091" s="231" t="s">
        <v>6635</v>
      </c>
      <c r="F11091" s="232">
        <v>1700.82</v>
      </c>
    </row>
    <row r="11092" spans="1:6" ht="15" x14ac:dyDescent="0.2">
      <c r="A11092" s="231">
        <v>94805</v>
      </c>
      <c r="B11092" s="457" t="s">
        <v>18374</v>
      </c>
      <c r="C11092" s="231" t="s">
        <v>6635</v>
      </c>
      <c r="F11092" s="232">
        <v>907.92</v>
      </c>
    </row>
    <row r="11093" spans="1:6" ht="15" x14ac:dyDescent="0.2">
      <c r="A11093" s="231">
        <v>106145</v>
      </c>
      <c r="B11093" s="457" t="s">
        <v>18375</v>
      </c>
      <c r="C11093" s="231" t="s">
        <v>6635</v>
      </c>
      <c r="F11093" s="232">
        <v>914.36</v>
      </c>
    </row>
    <row r="11094" spans="1:6" ht="15" x14ac:dyDescent="0.2">
      <c r="A11094" s="231">
        <v>106146</v>
      </c>
      <c r="B11094" s="457" t="s">
        <v>18376</v>
      </c>
      <c r="C11094" s="231" t="s">
        <v>6635</v>
      </c>
      <c r="F11094" s="232">
        <v>785.53</v>
      </c>
    </row>
    <row r="11095" spans="1:6" ht="15" x14ac:dyDescent="0.2">
      <c r="A11095" s="231">
        <v>100702</v>
      </c>
      <c r="B11095" s="457" t="s">
        <v>18377</v>
      </c>
      <c r="C11095" s="231" t="s">
        <v>6637</v>
      </c>
      <c r="F11095" s="232">
        <v>505.54</v>
      </c>
    </row>
    <row r="11096" spans="1:6" ht="15" x14ac:dyDescent="0.2">
      <c r="A11096" s="231">
        <v>106148</v>
      </c>
      <c r="B11096" s="457" t="s">
        <v>18378</v>
      </c>
      <c r="C11096" s="231" t="s">
        <v>6635</v>
      </c>
      <c r="F11096" s="232">
        <v>0</v>
      </c>
    </row>
    <row r="11097" spans="1:6" ht="15" x14ac:dyDescent="0.2">
      <c r="A11097" s="231">
        <v>100701</v>
      </c>
      <c r="B11097" s="457" t="s">
        <v>18379</v>
      </c>
      <c r="C11097" s="231" t="s">
        <v>6637</v>
      </c>
      <c r="F11097" s="232">
        <v>693.8</v>
      </c>
    </row>
    <row r="11098" spans="1:6" ht="15" x14ac:dyDescent="0.2">
      <c r="A11098" s="231">
        <v>100700</v>
      </c>
      <c r="B11098" s="457" t="s">
        <v>18380</v>
      </c>
      <c r="C11098" s="231" t="s">
        <v>6635</v>
      </c>
      <c r="F11098" s="232">
        <v>1064.52</v>
      </c>
    </row>
    <row r="11099" spans="1:6" ht="15" x14ac:dyDescent="0.2">
      <c r="A11099" s="231">
        <v>91295</v>
      </c>
      <c r="B11099" s="457" t="s">
        <v>18381</v>
      </c>
      <c r="C11099" s="231" t="s">
        <v>6635</v>
      </c>
      <c r="F11099" s="232">
        <v>428.61</v>
      </c>
    </row>
    <row r="11100" spans="1:6" ht="15" x14ac:dyDescent="0.2">
      <c r="A11100" s="231">
        <v>91296</v>
      </c>
      <c r="B11100" s="457" t="s">
        <v>18382</v>
      </c>
      <c r="C11100" s="231" t="s">
        <v>6635</v>
      </c>
      <c r="F11100" s="232">
        <v>459.16</v>
      </c>
    </row>
    <row r="11101" spans="1:6" ht="15" x14ac:dyDescent="0.2">
      <c r="A11101" s="231">
        <v>91297</v>
      </c>
      <c r="B11101" s="457" t="s">
        <v>18383</v>
      </c>
      <c r="C11101" s="231" t="s">
        <v>6635</v>
      </c>
      <c r="F11101" s="232">
        <v>503.65</v>
      </c>
    </row>
    <row r="11102" spans="1:6" ht="15" x14ac:dyDescent="0.2">
      <c r="A11102" s="231">
        <v>90820</v>
      </c>
      <c r="B11102" s="457" t="s">
        <v>18384</v>
      </c>
      <c r="C11102" s="231" t="s">
        <v>6635</v>
      </c>
      <c r="F11102" s="232">
        <v>404.72</v>
      </c>
    </row>
    <row r="11103" spans="1:6" ht="15" x14ac:dyDescent="0.2">
      <c r="A11103" s="231">
        <v>90821</v>
      </c>
      <c r="B11103" s="457" t="s">
        <v>18385</v>
      </c>
      <c r="C11103" s="231" t="s">
        <v>6635</v>
      </c>
      <c r="F11103" s="232">
        <v>414.77</v>
      </c>
    </row>
    <row r="11104" spans="1:6" ht="15" x14ac:dyDescent="0.2">
      <c r="A11104" s="231">
        <v>90822</v>
      </c>
      <c r="B11104" s="457" t="s">
        <v>18386</v>
      </c>
      <c r="C11104" s="231" t="s">
        <v>6635</v>
      </c>
      <c r="F11104" s="232">
        <v>444.27</v>
      </c>
    </row>
    <row r="11105" spans="1:6" ht="15" x14ac:dyDescent="0.2">
      <c r="A11105" s="231">
        <v>90823</v>
      </c>
      <c r="B11105" s="457" t="s">
        <v>18387</v>
      </c>
      <c r="C11105" s="231" t="s">
        <v>6635</v>
      </c>
      <c r="F11105" s="232">
        <v>537.74</v>
      </c>
    </row>
    <row r="11106" spans="1:6" ht="15" x14ac:dyDescent="0.2">
      <c r="A11106" s="231">
        <v>90824</v>
      </c>
      <c r="B11106" s="457" t="s">
        <v>18388</v>
      </c>
      <c r="C11106" s="231" t="s">
        <v>6635</v>
      </c>
      <c r="F11106" s="232">
        <v>756.63</v>
      </c>
    </row>
    <row r="11107" spans="1:6" ht="15" x14ac:dyDescent="0.2">
      <c r="A11107" s="231">
        <v>91009</v>
      </c>
      <c r="B11107" s="457" t="s">
        <v>18389</v>
      </c>
      <c r="C11107" s="231" t="s">
        <v>6635</v>
      </c>
      <c r="F11107" s="232">
        <v>417.52</v>
      </c>
    </row>
    <row r="11108" spans="1:6" ht="15" x14ac:dyDescent="0.2">
      <c r="A11108" s="231">
        <v>91010</v>
      </c>
      <c r="B11108" s="457" t="s">
        <v>18390</v>
      </c>
      <c r="C11108" s="231" t="s">
        <v>6635</v>
      </c>
      <c r="F11108" s="232">
        <v>428.18</v>
      </c>
    </row>
    <row r="11109" spans="1:6" ht="15" x14ac:dyDescent="0.2">
      <c r="A11109" s="231">
        <v>91011</v>
      </c>
      <c r="B11109" s="457" t="s">
        <v>18391</v>
      </c>
      <c r="C11109" s="231" t="s">
        <v>6635</v>
      </c>
      <c r="F11109" s="232">
        <v>496.26</v>
      </c>
    </row>
    <row r="11110" spans="1:6" ht="15" x14ac:dyDescent="0.2">
      <c r="A11110" s="231">
        <v>91012</v>
      </c>
      <c r="B11110" s="457" t="s">
        <v>18392</v>
      </c>
      <c r="C11110" s="231" t="s">
        <v>6635</v>
      </c>
      <c r="F11110" s="232">
        <v>549.09</v>
      </c>
    </row>
    <row r="11111" spans="1:6" ht="15" x14ac:dyDescent="0.2">
      <c r="A11111" s="231">
        <v>91298</v>
      </c>
      <c r="B11111" s="457" t="s">
        <v>18393</v>
      </c>
      <c r="C11111" s="231" t="s">
        <v>6635</v>
      </c>
      <c r="F11111" s="232">
        <v>950.59</v>
      </c>
    </row>
    <row r="11112" spans="1:6" ht="15" x14ac:dyDescent="0.2">
      <c r="A11112" s="231">
        <v>90825</v>
      </c>
      <c r="B11112" s="457" t="s">
        <v>18394</v>
      </c>
      <c r="C11112" s="231" t="s">
        <v>6635</v>
      </c>
      <c r="F11112" s="232">
        <v>839.55</v>
      </c>
    </row>
    <row r="11113" spans="1:6" ht="15" x14ac:dyDescent="0.2">
      <c r="A11113" s="231">
        <v>91299</v>
      </c>
      <c r="B11113" s="457" t="s">
        <v>18395</v>
      </c>
      <c r="C11113" s="231" t="s">
        <v>6635</v>
      </c>
      <c r="F11113" s="232">
        <v>1321.27</v>
      </c>
    </row>
    <row r="11114" spans="1:6" ht="15" x14ac:dyDescent="0.2">
      <c r="A11114" s="231">
        <v>91341</v>
      </c>
      <c r="B11114" s="457" t="s">
        <v>18396</v>
      </c>
      <c r="C11114" s="231" t="s">
        <v>6637</v>
      </c>
      <c r="F11114" s="232">
        <v>708.1</v>
      </c>
    </row>
    <row r="11115" spans="1:6" ht="15" x14ac:dyDescent="0.2">
      <c r="A11115" s="231">
        <v>94806</v>
      </c>
      <c r="B11115" s="457" t="s">
        <v>18397</v>
      </c>
      <c r="C11115" s="231" t="s">
        <v>6635</v>
      </c>
      <c r="F11115" s="232">
        <v>785.79</v>
      </c>
    </row>
    <row r="11116" spans="1:6" ht="15" x14ac:dyDescent="0.2">
      <c r="A11116" s="231">
        <v>94807</v>
      </c>
      <c r="B11116" s="457" t="s">
        <v>18398</v>
      </c>
      <c r="C11116" s="231" t="s">
        <v>6635</v>
      </c>
      <c r="F11116" s="232">
        <v>718.69</v>
      </c>
    </row>
    <row r="11117" spans="1:6" ht="15" x14ac:dyDescent="0.2">
      <c r="A11117" s="231">
        <v>106142</v>
      </c>
      <c r="B11117" s="457" t="s">
        <v>18399</v>
      </c>
      <c r="C11117" s="231" t="s">
        <v>6635</v>
      </c>
      <c r="F11117" s="232">
        <v>965.71</v>
      </c>
    </row>
    <row r="11118" spans="1:6" ht="15" x14ac:dyDescent="0.2">
      <c r="A11118" s="231">
        <v>106143</v>
      </c>
      <c r="B11118" s="457" t="s">
        <v>18400</v>
      </c>
      <c r="C11118" s="231" t="s">
        <v>6635</v>
      </c>
      <c r="F11118" s="232">
        <v>995.26</v>
      </c>
    </row>
    <row r="11119" spans="1:6" ht="15" x14ac:dyDescent="0.2">
      <c r="A11119" s="231">
        <v>106144</v>
      </c>
      <c r="B11119" s="457" t="s">
        <v>18401</v>
      </c>
      <c r="C11119" s="231" t="s">
        <v>6635</v>
      </c>
      <c r="F11119" s="232">
        <v>1169.45</v>
      </c>
    </row>
    <row r="11120" spans="1:6" ht="15" x14ac:dyDescent="0.2">
      <c r="A11120" s="231">
        <v>100703</v>
      </c>
      <c r="B11120" s="457" t="s">
        <v>18402</v>
      </c>
      <c r="C11120" s="231" t="s">
        <v>6635</v>
      </c>
      <c r="F11120" s="232">
        <v>33.76</v>
      </c>
    </row>
    <row r="11121" spans="1:6" ht="15" x14ac:dyDescent="0.2">
      <c r="A11121" s="231">
        <v>106147</v>
      </c>
      <c r="B11121" s="457" t="s">
        <v>18403</v>
      </c>
      <c r="C11121" s="231" t="s">
        <v>6635</v>
      </c>
      <c r="F11121" s="232">
        <v>136.46</v>
      </c>
    </row>
    <row r="11122" spans="1:6" ht="15" x14ac:dyDescent="0.2">
      <c r="A11122" s="231">
        <v>100695</v>
      </c>
      <c r="B11122" s="457" t="s">
        <v>18404</v>
      </c>
      <c r="C11122" s="231" t="s">
        <v>6635</v>
      </c>
      <c r="F11122" s="232">
        <v>95.31</v>
      </c>
    </row>
    <row r="11123" spans="1:6" ht="15" x14ac:dyDescent="0.2">
      <c r="A11123" s="231">
        <v>100696</v>
      </c>
      <c r="B11123" s="457" t="s">
        <v>18405</v>
      </c>
      <c r="C11123" s="231" t="s">
        <v>6635</v>
      </c>
      <c r="F11123" s="232">
        <v>105.94</v>
      </c>
    </row>
    <row r="11124" spans="1:6" ht="15" x14ac:dyDescent="0.2">
      <c r="A11124" s="231">
        <v>100697</v>
      </c>
      <c r="B11124" s="457" t="s">
        <v>18406</v>
      </c>
      <c r="C11124" s="231" t="s">
        <v>6635</v>
      </c>
      <c r="F11124" s="232">
        <v>116.59</v>
      </c>
    </row>
    <row r="11125" spans="1:6" ht="15" x14ac:dyDescent="0.2">
      <c r="A11125" s="231">
        <v>100698</v>
      </c>
      <c r="B11125" s="457" t="s">
        <v>18407</v>
      </c>
      <c r="C11125" s="231" t="s">
        <v>6635</v>
      </c>
      <c r="F11125" s="232">
        <v>127.22</v>
      </c>
    </row>
    <row r="11126" spans="1:6" ht="15" x14ac:dyDescent="0.2">
      <c r="A11126" s="231">
        <v>100699</v>
      </c>
      <c r="B11126" s="457" t="s">
        <v>18408</v>
      </c>
      <c r="C11126" s="231" t="s">
        <v>6635</v>
      </c>
      <c r="F11126" s="232">
        <v>152.75</v>
      </c>
    </row>
    <row r="11127" spans="1:6" ht="15" x14ac:dyDescent="0.2">
      <c r="A11127" s="231">
        <v>100705</v>
      </c>
      <c r="B11127" s="457" t="s">
        <v>18409</v>
      </c>
      <c r="C11127" s="231" t="s">
        <v>6635</v>
      </c>
      <c r="F11127" s="232">
        <v>75.8</v>
      </c>
    </row>
    <row r="11128" spans="1:6" ht="15" x14ac:dyDescent="0.2">
      <c r="A11128" s="231">
        <v>101173</v>
      </c>
      <c r="B11128" s="457" t="s">
        <v>18410</v>
      </c>
      <c r="C11128" s="231" t="s">
        <v>6640</v>
      </c>
      <c r="F11128" s="232">
        <v>65.959999999999994</v>
      </c>
    </row>
    <row r="11129" spans="1:6" ht="15" x14ac:dyDescent="0.2">
      <c r="A11129" s="231">
        <v>101174</v>
      </c>
      <c r="B11129" s="457" t="s">
        <v>18411</v>
      </c>
      <c r="C11129" s="231" t="s">
        <v>6640</v>
      </c>
      <c r="F11129" s="232">
        <v>95</v>
      </c>
    </row>
    <row r="11130" spans="1:6" ht="15" x14ac:dyDescent="0.2">
      <c r="A11130" s="231">
        <v>101175</v>
      </c>
      <c r="B11130" s="457" t="s">
        <v>18412</v>
      </c>
      <c r="C11130" s="231" t="s">
        <v>6640</v>
      </c>
      <c r="F11130" s="232">
        <v>129.61000000000001</v>
      </c>
    </row>
    <row r="11131" spans="1:6" ht="15" x14ac:dyDescent="0.2">
      <c r="A11131" s="231">
        <v>101176</v>
      </c>
      <c r="B11131" s="457" t="s">
        <v>18413</v>
      </c>
      <c r="C11131" s="231" t="s">
        <v>6640</v>
      </c>
      <c r="F11131" s="232">
        <v>155.22999999999999</v>
      </c>
    </row>
    <row r="11132" spans="1:6" ht="15" x14ac:dyDescent="0.2">
      <c r="A11132" s="231">
        <v>101183</v>
      </c>
      <c r="B11132" s="457" t="s">
        <v>18414</v>
      </c>
      <c r="C11132" s="231" t="s">
        <v>6640</v>
      </c>
      <c r="F11132" s="232">
        <v>0</v>
      </c>
    </row>
    <row r="11133" spans="1:6" ht="15" x14ac:dyDescent="0.2">
      <c r="A11133" s="231">
        <v>101184</v>
      </c>
      <c r="B11133" s="457" t="s">
        <v>18415</v>
      </c>
      <c r="C11133" s="231" t="s">
        <v>6640</v>
      </c>
      <c r="F11133" s="232">
        <v>0</v>
      </c>
    </row>
    <row r="11134" spans="1:6" ht="15" x14ac:dyDescent="0.2">
      <c r="A11134" s="231">
        <v>101182</v>
      </c>
      <c r="B11134" s="457" t="s">
        <v>18416</v>
      </c>
      <c r="C11134" s="231" t="s">
        <v>6640</v>
      </c>
      <c r="F11134" s="232">
        <v>0</v>
      </c>
    </row>
    <row r="11135" spans="1:6" ht="15" x14ac:dyDescent="0.2">
      <c r="A11135" s="231">
        <v>101185</v>
      </c>
      <c r="B11135" s="457" t="s">
        <v>18417</v>
      </c>
      <c r="C11135" s="231" t="s">
        <v>6640</v>
      </c>
      <c r="F11135" s="232">
        <v>0</v>
      </c>
    </row>
    <row r="11136" spans="1:6" ht="15" x14ac:dyDescent="0.2">
      <c r="A11136" s="231">
        <v>101186</v>
      </c>
      <c r="B11136" s="457" t="s">
        <v>18418</v>
      </c>
      <c r="C11136" s="231" t="s">
        <v>6640</v>
      </c>
      <c r="F11136" s="232">
        <v>0</v>
      </c>
    </row>
    <row r="11137" spans="1:6" ht="15" x14ac:dyDescent="0.2">
      <c r="A11137" s="231">
        <v>101187</v>
      </c>
      <c r="B11137" s="457" t="s">
        <v>18419</v>
      </c>
      <c r="C11137" s="231" t="s">
        <v>6640</v>
      </c>
      <c r="F11137" s="232">
        <v>0</v>
      </c>
    </row>
    <row r="11138" spans="1:6" ht="15" x14ac:dyDescent="0.2">
      <c r="A11138" s="231">
        <v>101177</v>
      </c>
      <c r="B11138" s="457" t="s">
        <v>18420</v>
      </c>
      <c r="C11138" s="231" t="s">
        <v>6640</v>
      </c>
      <c r="F11138" s="232">
        <v>0</v>
      </c>
    </row>
    <row r="11139" spans="1:6" ht="15" x14ac:dyDescent="0.2">
      <c r="A11139" s="231">
        <v>101178</v>
      </c>
      <c r="B11139" s="457" t="s">
        <v>18421</v>
      </c>
      <c r="C11139" s="231" t="s">
        <v>6640</v>
      </c>
      <c r="F11139" s="232">
        <v>0</v>
      </c>
    </row>
    <row r="11140" spans="1:6" ht="15" x14ac:dyDescent="0.2">
      <c r="A11140" s="231">
        <v>101180</v>
      </c>
      <c r="B11140" s="457" t="s">
        <v>18422</v>
      </c>
      <c r="C11140" s="231" t="s">
        <v>6640</v>
      </c>
      <c r="F11140" s="232">
        <v>0</v>
      </c>
    </row>
    <row r="11141" spans="1:6" ht="15" x14ac:dyDescent="0.2">
      <c r="A11141" s="231">
        <v>101179</v>
      </c>
      <c r="B11141" s="457" t="s">
        <v>18423</v>
      </c>
      <c r="C11141" s="231" t="s">
        <v>6640</v>
      </c>
      <c r="F11141" s="232">
        <v>0</v>
      </c>
    </row>
    <row r="11142" spans="1:6" ht="15" x14ac:dyDescent="0.2">
      <c r="A11142" s="231">
        <v>101181</v>
      </c>
      <c r="B11142" s="457" t="s">
        <v>18424</v>
      </c>
      <c r="C11142" s="231" t="s">
        <v>6640</v>
      </c>
      <c r="F11142" s="232">
        <v>0</v>
      </c>
    </row>
    <row r="11143" spans="1:6" ht="15" x14ac:dyDescent="0.2">
      <c r="A11143" s="231">
        <v>107113</v>
      </c>
      <c r="B11143" s="457" t="s">
        <v>18425</v>
      </c>
      <c r="C11143" s="231" t="s">
        <v>6640</v>
      </c>
      <c r="F11143" s="232">
        <v>92.37</v>
      </c>
    </row>
    <row r="11144" spans="1:6" ht="15" x14ac:dyDescent="0.2">
      <c r="A11144" s="231">
        <v>100899</v>
      </c>
      <c r="B11144" s="457" t="s">
        <v>18426</v>
      </c>
      <c r="C11144" s="231" t="s">
        <v>6640</v>
      </c>
      <c r="F11144" s="232">
        <v>96.22</v>
      </c>
    </row>
    <row r="11145" spans="1:6" ht="15" x14ac:dyDescent="0.2">
      <c r="A11145" s="231">
        <v>107107</v>
      </c>
      <c r="B11145" s="457" t="s">
        <v>18427</v>
      </c>
      <c r="C11145" s="231" t="s">
        <v>6640</v>
      </c>
      <c r="F11145" s="232">
        <v>51.18</v>
      </c>
    </row>
    <row r="11146" spans="1:6" ht="15" x14ac:dyDescent="0.2">
      <c r="A11146" s="231">
        <v>100896</v>
      </c>
      <c r="B11146" s="457" t="s">
        <v>18428</v>
      </c>
      <c r="C11146" s="231" t="s">
        <v>6640</v>
      </c>
      <c r="F11146" s="232">
        <v>58.53</v>
      </c>
    </row>
    <row r="11147" spans="1:6" ht="15" x14ac:dyDescent="0.2">
      <c r="A11147" s="231">
        <v>107133</v>
      </c>
      <c r="B11147" s="457" t="s">
        <v>18429</v>
      </c>
      <c r="C11147" s="231" t="s">
        <v>6640</v>
      </c>
      <c r="F11147" s="232">
        <v>94.3</v>
      </c>
    </row>
    <row r="11148" spans="1:6" ht="15" x14ac:dyDescent="0.2">
      <c r="A11148" s="231">
        <v>107123</v>
      </c>
      <c r="B11148" s="457" t="s">
        <v>18430</v>
      </c>
      <c r="C11148" s="231" t="s">
        <v>6640</v>
      </c>
      <c r="F11148" s="232">
        <v>98.15</v>
      </c>
    </row>
    <row r="11149" spans="1:6" ht="15" x14ac:dyDescent="0.2">
      <c r="A11149" s="231">
        <v>107127</v>
      </c>
      <c r="B11149" s="457" t="s">
        <v>18431</v>
      </c>
      <c r="C11149" s="231" t="s">
        <v>6640</v>
      </c>
      <c r="F11149" s="232">
        <v>53.11</v>
      </c>
    </row>
    <row r="11150" spans="1:6" ht="15" x14ac:dyDescent="0.2">
      <c r="A11150" s="231">
        <v>107117</v>
      </c>
      <c r="B11150" s="457" t="s">
        <v>18432</v>
      </c>
      <c r="C11150" s="231" t="s">
        <v>6640</v>
      </c>
      <c r="F11150" s="232">
        <v>60.46</v>
      </c>
    </row>
    <row r="11151" spans="1:6" ht="15" x14ac:dyDescent="0.2">
      <c r="A11151" s="231">
        <v>107115</v>
      </c>
      <c r="B11151" s="457" t="s">
        <v>18433</v>
      </c>
      <c r="C11151" s="231" t="s">
        <v>6640</v>
      </c>
      <c r="F11151" s="232">
        <v>116.36</v>
      </c>
    </row>
    <row r="11152" spans="1:6" ht="15" x14ac:dyDescent="0.2">
      <c r="A11152" s="231">
        <v>107105</v>
      </c>
      <c r="B11152" s="457" t="s">
        <v>18434</v>
      </c>
      <c r="C11152" s="231" t="s">
        <v>6640</v>
      </c>
      <c r="F11152" s="232">
        <v>119.72</v>
      </c>
    </row>
    <row r="11153" spans="1:6" ht="15" x14ac:dyDescent="0.2">
      <c r="A11153" s="231">
        <v>107108</v>
      </c>
      <c r="B11153" s="457" t="s">
        <v>18435</v>
      </c>
      <c r="C11153" s="231" t="s">
        <v>6640</v>
      </c>
      <c r="F11153" s="232">
        <v>65.72</v>
      </c>
    </row>
    <row r="11154" spans="1:6" ht="15" x14ac:dyDescent="0.2">
      <c r="A11154" s="231">
        <v>107102</v>
      </c>
      <c r="B11154" s="457" t="s">
        <v>18436</v>
      </c>
      <c r="C11154" s="231" t="s">
        <v>6640</v>
      </c>
      <c r="F11154" s="232">
        <v>73.069999999999993</v>
      </c>
    </row>
    <row r="11155" spans="1:6" ht="15" x14ac:dyDescent="0.2">
      <c r="A11155" s="231">
        <v>107135</v>
      </c>
      <c r="B11155" s="457" t="s">
        <v>18437</v>
      </c>
      <c r="C11155" s="231" t="s">
        <v>6640</v>
      </c>
      <c r="F11155" s="232">
        <v>119.13</v>
      </c>
    </row>
    <row r="11156" spans="1:6" ht="15" x14ac:dyDescent="0.2">
      <c r="A11156" s="231">
        <v>107125</v>
      </c>
      <c r="B11156" s="457" t="s">
        <v>18438</v>
      </c>
      <c r="C11156" s="231" t="s">
        <v>6640</v>
      </c>
      <c r="F11156" s="232">
        <v>122.49</v>
      </c>
    </row>
    <row r="11157" spans="1:6" ht="15" x14ac:dyDescent="0.2">
      <c r="A11157" s="231">
        <v>107128</v>
      </c>
      <c r="B11157" s="457" t="s">
        <v>18439</v>
      </c>
      <c r="C11157" s="231" t="s">
        <v>6640</v>
      </c>
      <c r="F11157" s="232">
        <v>68.489999999999995</v>
      </c>
    </row>
    <row r="11158" spans="1:6" ht="15" x14ac:dyDescent="0.2">
      <c r="A11158" s="231">
        <v>107118</v>
      </c>
      <c r="B11158" s="457" t="s">
        <v>18440</v>
      </c>
      <c r="C11158" s="231" t="s">
        <v>6640</v>
      </c>
      <c r="F11158" s="232">
        <v>75.84</v>
      </c>
    </row>
    <row r="11159" spans="1:6" ht="15" x14ac:dyDescent="0.2">
      <c r="A11159" s="231">
        <v>107109</v>
      </c>
      <c r="B11159" s="457" t="s">
        <v>18441</v>
      </c>
      <c r="C11159" s="231" t="s">
        <v>6640</v>
      </c>
      <c r="F11159" s="232">
        <v>82.28</v>
      </c>
    </row>
    <row r="11160" spans="1:6" ht="15" x14ac:dyDescent="0.2">
      <c r="A11160" s="231">
        <v>107103</v>
      </c>
      <c r="B11160" s="457" t="s">
        <v>18442</v>
      </c>
      <c r="C11160" s="231" t="s">
        <v>6640</v>
      </c>
      <c r="F11160" s="232">
        <v>93.69</v>
      </c>
    </row>
    <row r="11161" spans="1:6" ht="15" x14ac:dyDescent="0.2">
      <c r="A11161" s="231">
        <v>107129</v>
      </c>
      <c r="B11161" s="457" t="s">
        <v>18443</v>
      </c>
      <c r="C11161" s="231" t="s">
        <v>6640</v>
      </c>
      <c r="F11161" s="232">
        <v>86.05</v>
      </c>
    </row>
    <row r="11162" spans="1:6" ht="15" x14ac:dyDescent="0.2">
      <c r="A11162" s="231">
        <v>107119</v>
      </c>
      <c r="B11162" s="457" t="s">
        <v>18444</v>
      </c>
      <c r="C11162" s="231" t="s">
        <v>6640</v>
      </c>
      <c r="F11162" s="232">
        <v>97.46</v>
      </c>
    </row>
    <row r="11163" spans="1:6" ht="15" x14ac:dyDescent="0.2">
      <c r="A11163" s="231">
        <v>107110</v>
      </c>
      <c r="B11163" s="457" t="s">
        <v>18445</v>
      </c>
      <c r="C11163" s="231" t="s">
        <v>6640</v>
      </c>
      <c r="F11163" s="232">
        <v>100.89</v>
      </c>
    </row>
    <row r="11164" spans="1:6" ht="15" x14ac:dyDescent="0.2">
      <c r="A11164" s="231">
        <v>100897</v>
      </c>
      <c r="B11164" s="457" t="s">
        <v>18446</v>
      </c>
      <c r="C11164" s="231" t="s">
        <v>6640</v>
      </c>
      <c r="F11164" s="232">
        <v>112.3</v>
      </c>
    </row>
    <row r="11165" spans="1:6" ht="15" x14ac:dyDescent="0.2">
      <c r="A11165" s="231">
        <v>107130</v>
      </c>
      <c r="B11165" s="457" t="s">
        <v>18447</v>
      </c>
      <c r="C11165" s="231" t="s">
        <v>6640</v>
      </c>
      <c r="F11165" s="232">
        <v>105.82</v>
      </c>
    </row>
    <row r="11166" spans="1:6" ht="15" x14ac:dyDescent="0.2">
      <c r="A11166" s="231">
        <v>107120</v>
      </c>
      <c r="B11166" s="457" t="s">
        <v>18448</v>
      </c>
      <c r="C11166" s="231" t="s">
        <v>6640</v>
      </c>
      <c r="F11166" s="232">
        <v>117.23</v>
      </c>
    </row>
    <row r="11167" spans="1:6" ht="15" x14ac:dyDescent="0.2">
      <c r="A11167" s="231">
        <v>107116</v>
      </c>
      <c r="B11167" s="457" t="s">
        <v>18449</v>
      </c>
      <c r="C11167" s="231" t="s">
        <v>6640</v>
      </c>
      <c r="F11167" s="232">
        <v>158.34</v>
      </c>
    </row>
    <row r="11168" spans="1:6" ht="15" x14ac:dyDescent="0.2">
      <c r="A11168" s="231">
        <v>107106</v>
      </c>
      <c r="B11168" s="457" t="s">
        <v>18450</v>
      </c>
      <c r="C11168" s="231" t="s">
        <v>6640</v>
      </c>
      <c r="F11168" s="232">
        <v>172.29</v>
      </c>
    </row>
    <row r="11169" spans="1:6" ht="15" x14ac:dyDescent="0.2">
      <c r="A11169" s="231">
        <v>107111</v>
      </c>
      <c r="B11169" s="457" t="s">
        <v>18451</v>
      </c>
      <c r="C11169" s="231" t="s">
        <v>6640</v>
      </c>
      <c r="F11169" s="232">
        <v>144.46</v>
      </c>
    </row>
    <row r="11170" spans="1:6" ht="15" x14ac:dyDescent="0.2">
      <c r="A11170" s="231">
        <v>107104</v>
      </c>
      <c r="B11170" s="457" t="s">
        <v>18452</v>
      </c>
      <c r="C11170" s="231" t="s">
        <v>6640</v>
      </c>
      <c r="F11170" s="232">
        <v>164.78</v>
      </c>
    </row>
    <row r="11171" spans="1:6" ht="15" x14ac:dyDescent="0.2">
      <c r="A11171" s="231">
        <v>107136</v>
      </c>
      <c r="B11171" s="457" t="s">
        <v>18453</v>
      </c>
      <c r="C11171" s="231" t="s">
        <v>6640</v>
      </c>
      <c r="F11171" s="232">
        <v>166.04</v>
      </c>
    </row>
    <row r="11172" spans="1:6" ht="15" x14ac:dyDescent="0.2">
      <c r="A11172" s="231">
        <v>107126</v>
      </c>
      <c r="B11172" s="457" t="s">
        <v>18454</v>
      </c>
      <c r="C11172" s="231" t="s">
        <v>6640</v>
      </c>
      <c r="F11172" s="232">
        <v>179.99</v>
      </c>
    </row>
    <row r="11173" spans="1:6" ht="15" x14ac:dyDescent="0.2">
      <c r="A11173" s="231">
        <v>107131</v>
      </c>
      <c r="B11173" s="457" t="s">
        <v>18455</v>
      </c>
      <c r="C11173" s="231" t="s">
        <v>6640</v>
      </c>
      <c r="F11173" s="232">
        <v>152.16</v>
      </c>
    </row>
    <row r="11174" spans="1:6" ht="15" x14ac:dyDescent="0.2">
      <c r="A11174" s="231">
        <v>107121</v>
      </c>
      <c r="B11174" s="457" t="s">
        <v>18456</v>
      </c>
      <c r="C11174" s="231" t="s">
        <v>6640</v>
      </c>
      <c r="F11174" s="232">
        <v>172.48</v>
      </c>
    </row>
    <row r="11175" spans="1:6" ht="15" x14ac:dyDescent="0.2">
      <c r="A11175" s="231">
        <v>107114</v>
      </c>
      <c r="B11175" s="457" t="s">
        <v>18457</v>
      </c>
      <c r="C11175" s="231" t="s">
        <v>6640</v>
      </c>
      <c r="F11175" s="232">
        <v>214.34</v>
      </c>
    </row>
    <row r="11176" spans="1:6" ht="15" x14ac:dyDescent="0.2">
      <c r="A11176" s="231">
        <v>100900</v>
      </c>
      <c r="B11176" s="457" t="s">
        <v>18458</v>
      </c>
      <c r="C11176" s="231" t="s">
        <v>6640</v>
      </c>
      <c r="F11176" s="232">
        <v>226.77</v>
      </c>
    </row>
    <row r="11177" spans="1:6" ht="15" x14ac:dyDescent="0.2">
      <c r="A11177" s="231">
        <v>107112</v>
      </c>
      <c r="B11177" s="457" t="s">
        <v>18459</v>
      </c>
      <c r="C11177" s="231" t="s">
        <v>6640</v>
      </c>
      <c r="F11177" s="232">
        <v>196.62</v>
      </c>
    </row>
    <row r="11178" spans="1:6" ht="15" x14ac:dyDescent="0.2">
      <c r="A11178" s="231">
        <v>100898</v>
      </c>
      <c r="B11178" s="457" t="s">
        <v>18460</v>
      </c>
      <c r="C11178" s="231" t="s">
        <v>6640</v>
      </c>
      <c r="F11178" s="232">
        <v>216.94</v>
      </c>
    </row>
    <row r="11179" spans="1:6" ht="15" x14ac:dyDescent="0.2">
      <c r="A11179" s="231">
        <v>107134</v>
      </c>
      <c r="B11179" s="457" t="s">
        <v>18461</v>
      </c>
      <c r="C11179" s="231" t="s">
        <v>6640</v>
      </c>
      <c r="F11179" s="232">
        <v>225.43</v>
      </c>
    </row>
    <row r="11180" spans="1:6" ht="15" x14ac:dyDescent="0.2">
      <c r="A11180" s="231">
        <v>107124</v>
      </c>
      <c r="B11180" s="457" t="s">
        <v>18462</v>
      </c>
      <c r="C11180" s="231" t="s">
        <v>6640</v>
      </c>
      <c r="F11180" s="232">
        <v>237.86</v>
      </c>
    </row>
    <row r="11181" spans="1:6" ht="15" x14ac:dyDescent="0.2">
      <c r="A11181" s="231">
        <v>107132</v>
      </c>
      <c r="B11181" s="457" t="s">
        <v>18463</v>
      </c>
      <c r="C11181" s="231" t="s">
        <v>6640</v>
      </c>
      <c r="F11181" s="232">
        <v>207.72</v>
      </c>
    </row>
    <row r="11182" spans="1:6" ht="15" x14ac:dyDescent="0.2">
      <c r="A11182" s="231">
        <v>107122</v>
      </c>
      <c r="B11182" s="457" t="s">
        <v>18464</v>
      </c>
      <c r="C11182" s="231" t="s">
        <v>6640</v>
      </c>
      <c r="F11182" s="232">
        <v>228.04</v>
      </c>
    </row>
    <row r="11183" spans="1:6" ht="15" x14ac:dyDescent="0.2">
      <c r="A11183" s="231">
        <v>100892</v>
      </c>
      <c r="B11183" s="457" t="s">
        <v>18465</v>
      </c>
      <c r="C11183" s="231" t="s">
        <v>6650</v>
      </c>
      <c r="F11183" s="232">
        <v>12.8</v>
      </c>
    </row>
    <row r="11184" spans="1:6" ht="15" x14ac:dyDescent="0.2">
      <c r="A11184" s="231">
        <v>100893</v>
      </c>
      <c r="B11184" s="457" t="s">
        <v>18466</v>
      </c>
      <c r="C11184" s="231" t="s">
        <v>6650</v>
      </c>
      <c r="F11184" s="232">
        <v>12.55</v>
      </c>
    </row>
    <row r="11185" spans="1:6" ht="15" x14ac:dyDescent="0.2">
      <c r="A11185" s="231">
        <v>100894</v>
      </c>
      <c r="B11185" s="457" t="s">
        <v>18467</v>
      </c>
      <c r="C11185" s="231" t="s">
        <v>6650</v>
      </c>
      <c r="F11185" s="232">
        <v>12.39</v>
      </c>
    </row>
    <row r="11186" spans="1:6" ht="15" x14ac:dyDescent="0.2">
      <c r="A11186" s="231">
        <v>100889</v>
      </c>
      <c r="B11186" s="457" t="s">
        <v>18468</v>
      </c>
      <c r="C11186" s="231" t="s">
        <v>6650</v>
      </c>
      <c r="F11186" s="232">
        <v>12.2</v>
      </c>
    </row>
    <row r="11187" spans="1:6" ht="15" x14ac:dyDescent="0.2">
      <c r="A11187" s="231">
        <v>100891</v>
      </c>
      <c r="B11187" s="457" t="s">
        <v>18469</v>
      </c>
      <c r="C11187" s="231" t="s">
        <v>6650</v>
      </c>
      <c r="F11187" s="232">
        <v>0</v>
      </c>
    </row>
    <row r="11188" spans="1:6" ht="15" x14ac:dyDescent="0.2">
      <c r="A11188" s="231">
        <v>100890</v>
      </c>
      <c r="B11188" s="457" t="s">
        <v>18470</v>
      </c>
      <c r="C11188" s="231" t="s">
        <v>6650</v>
      </c>
      <c r="F11188" s="232">
        <v>11.97</v>
      </c>
    </row>
    <row r="11189" spans="1:6" ht="15" x14ac:dyDescent="0.2">
      <c r="A11189" s="231">
        <v>100658</v>
      </c>
      <c r="B11189" s="457" t="s">
        <v>18471</v>
      </c>
      <c r="C11189" s="231" t="s">
        <v>6640</v>
      </c>
      <c r="F11189" s="232">
        <v>377.73</v>
      </c>
    </row>
    <row r="11190" spans="1:6" ht="15" x14ac:dyDescent="0.2">
      <c r="A11190" s="231">
        <v>100657</v>
      </c>
      <c r="B11190" s="457" t="s">
        <v>18472</v>
      </c>
      <c r="C11190" s="231" t="s">
        <v>6640</v>
      </c>
      <c r="F11190" s="232">
        <v>165.56</v>
      </c>
    </row>
    <row r="11191" spans="1:6" ht="15" x14ac:dyDescent="0.2">
      <c r="A11191" s="231">
        <v>100656</v>
      </c>
      <c r="B11191" s="457" t="s">
        <v>18473</v>
      </c>
      <c r="C11191" s="231" t="s">
        <v>6640</v>
      </c>
      <c r="F11191" s="232">
        <v>128.94999999999999</v>
      </c>
    </row>
    <row r="11192" spans="1:6" ht="15" x14ac:dyDescent="0.2">
      <c r="A11192" s="231">
        <v>102649</v>
      </c>
      <c r="B11192" s="457" t="s">
        <v>18474</v>
      </c>
      <c r="C11192" s="231" t="s">
        <v>6640</v>
      </c>
      <c r="F11192" s="232">
        <v>375.91</v>
      </c>
    </row>
    <row r="11193" spans="1:6" ht="15" x14ac:dyDescent="0.2">
      <c r="A11193" s="231">
        <v>102645</v>
      </c>
      <c r="B11193" s="457" t="s">
        <v>18475</v>
      </c>
      <c r="C11193" s="231" t="s">
        <v>6640</v>
      </c>
      <c r="F11193" s="232">
        <v>247.89</v>
      </c>
    </row>
    <row r="11194" spans="1:6" ht="15" x14ac:dyDescent="0.2">
      <c r="A11194" s="231">
        <v>102650</v>
      </c>
      <c r="B11194" s="457" t="s">
        <v>18476</v>
      </c>
      <c r="C11194" s="231" t="s">
        <v>6640</v>
      </c>
      <c r="F11194" s="232">
        <v>532.29999999999995</v>
      </c>
    </row>
    <row r="11195" spans="1:6" ht="15" x14ac:dyDescent="0.2">
      <c r="A11195" s="231">
        <v>102646</v>
      </c>
      <c r="B11195" s="457" t="s">
        <v>18477</v>
      </c>
      <c r="C11195" s="231" t="s">
        <v>6640</v>
      </c>
      <c r="F11195" s="232">
        <v>372.17</v>
      </c>
    </row>
    <row r="11196" spans="1:6" ht="15" x14ac:dyDescent="0.2">
      <c r="A11196" s="231">
        <v>102651</v>
      </c>
      <c r="B11196" s="457" t="s">
        <v>18478</v>
      </c>
      <c r="C11196" s="231" t="s">
        <v>6640</v>
      </c>
      <c r="F11196" s="232">
        <v>690.06</v>
      </c>
    </row>
    <row r="11197" spans="1:6" ht="15" x14ac:dyDescent="0.2">
      <c r="A11197" s="231">
        <v>102647</v>
      </c>
      <c r="B11197" s="457" t="s">
        <v>18479</v>
      </c>
      <c r="C11197" s="231" t="s">
        <v>6640</v>
      </c>
      <c r="F11197" s="232">
        <v>488.68</v>
      </c>
    </row>
    <row r="11198" spans="1:6" ht="15" x14ac:dyDescent="0.2">
      <c r="A11198" s="231">
        <v>102652</v>
      </c>
      <c r="B11198" s="457" t="s">
        <v>18480</v>
      </c>
      <c r="C11198" s="231" t="s">
        <v>6640</v>
      </c>
      <c r="F11198" s="232">
        <v>876.44</v>
      </c>
    </row>
    <row r="11199" spans="1:6" ht="15" x14ac:dyDescent="0.2">
      <c r="A11199" s="231">
        <v>102648</v>
      </c>
      <c r="B11199" s="457" t="s">
        <v>18481</v>
      </c>
      <c r="C11199" s="231" t="s">
        <v>6640</v>
      </c>
      <c r="F11199" s="232">
        <v>640.51</v>
      </c>
    </row>
    <row r="11200" spans="1:6" ht="15" x14ac:dyDescent="0.2">
      <c r="A11200" s="231">
        <v>106794</v>
      </c>
      <c r="B11200" s="457" t="s">
        <v>18482</v>
      </c>
      <c r="C11200" s="231" t="s">
        <v>6640</v>
      </c>
      <c r="F11200" s="232">
        <v>111.76</v>
      </c>
    </row>
    <row r="11201" spans="1:6" ht="15" x14ac:dyDescent="0.2">
      <c r="A11201" s="231">
        <v>100651</v>
      </c>
      <c r="B11201" s="457" t="s">
        <v>18483</v>
      </c>
      <c r="C11201" s="231" t="s">
        <v>6640</v>
      </c>
      <c r="F11201" s="232">
        <v>135.65</v>
      </c>
    </row>
    <row r="11202" spans="1:6" ht="15" x14ac:dyDescent="0.2">
      <c r="A11202" s="231">
        <v>106804</v>
      </c>
      <c r="B11202" s="457" t="s">
        <v>18484</v>
      </c>
      <c r="C11202" s="231" t="s">
        <v>6640</v>
      </c>
      <c r="F11202" s="232">
        <v>115.31</v>
      </c>
    </row>
    <row r="11203" spans="1:6" ht="15" x14ac:dyDescent="0.2">
      <c r="A11203" s="231">
        <v>106799</v>
      </c>
      <c r="B11203" s="457" t="s">
        <v>18485</v>
      </c>
      <c r="C11203" s="231" t="s">
        <v>6640</v>
      </c>
      <c r="F11203" s="232">
        <v>139.19999999999999</v>
      </c>
    </row>
    <row r="11204" spans="1:6" ht="15" x14ac:dyDescent="0.2">
      <c r="A11204" s="231">
        <v>106795</v>
      </c>
      <c r="B11204" s="457" t="s">
        <v>18486</v>
      </c>
      <c r="C11204" s="231" t="s">
        <v>6640</v>
      </c>
      <c r="F11204" s="232">
        <v>212.46</v>
      </c>
    </row>
    <row r="11205" spans="1:6" ht="15" x14ac:dyDescent="0.2">
      <c r="A11205" s="231">
        <v>100652</v>
      </c>
      <c r="B11205" s="457" t="s">
        <v>18487</v>
      </c>
      <c r="C11205" s="231" t="s">
        <v>6640</v>
      </c>
      <c r="F11205" s="232">
        <v>249.42</v>
      </c>
    </row>
    <row r="11206" spans="1:6" ht="15" x14ac:dyDescent="0.2">
      <c r="A11206" s="231">
        <v>106805</v>
      </c>
      <c r="B11206" s="457" t="s">
        <v>18488</v>
      </c>
      <c r="C11206" s="231" t="s">
        <v>6640</v>
      </c>
      <c r="F11206" s="232">
        <v>221.27</v>
      </c>
    </row>
    <row r="11207" spans="1:6" ht="15" x14ac:dyDescent="0.2">
      <c r="A11207" s="231">
        <v>106800</v>
      </c>
      <c r="B11207" s="457" t="s">
        <v>18489</v>
      </c>
      <c r="C11207" s="231" t="s">
        <v>6640</v>
      </c>
      <c r="F11207" s="232">
        <v>258.23</v>
      </c>
    </row>
    <row r="11208" spans="1:6" ht="15" x14ac:dyDescent="0.2">
      <c r="A11208" s="231">
        <v>106796</v>
      </c>
      <c r="B11208" s="457" t="s">
        <v>18490</v>
      </c>
      <c r="C11208" s="231" t="s">
        <v>6640</v>
      </c>
      <c r="F11208" s="232">
        <v>348.33</v>
      </c>
    </row>
    <row r="11209" spans="1:6" ht="15" x14ac:dyDescent="0.2">
      <c r="A11209" s="231">
        <v>100653</v>
      </c>
      <c r="B11209" s="457" t="s">
        <v>18491</v>
      </c>
      <c r="C11209" s="231" t="s">
        <v>6640</v>
      </c>
      <c r="F11209" s="232">
        <v>407.37</v>
      </c>
    </row>
    <row r="11210" spans="1:6" ht="15" x14ac:dyDescent="0.2">
      <c r="A11210" s="231">
        <v>106806</v>
      </c>
      <c r="B11210" s="457" t="s">
        <v>18492</v>
      </c>
      <c r="C11210" s="231" t="s">
        <v>6640</v>
      </c>
      <c r="F11210" s="232">
        <v>364.52</v>
      </c>
    </row>
    <row r="11211" spans="1:6" ht="15" x14ac:dyDescent="0.2">
      <c r="A11211" s="231">
        <v>106801</v>
      </c>
      <c r="B11211" s="457" t="s">
        <v>18493</v>
      </c>
      <c r="C11211" s="231" t="s">
        <v>6640</v>
      </c>
      <c r="F11211" s="232">
        <v>423.56</v>
      </c>
    </row>
    <row r="11212" spans="1:6" ht="15" x14ac:dyDescent="0.2">
      <c r="A11212" s="231">
        <v>106797</v>
      </c>
      <c r="B11212" s="457" t="s">
        <v>18494</v>
      </c>
      <c r="C11212" s="231" t="s">
        <v>6640</v>
      </c>
      <c r="F11212" s="232">
        <v>429.44</v>
      </c>
    </row>
    <row r="11213" spans="1:6" ht="15" x14ac:dyDescent="0.2">
      <c r="A11213" s="231">
        <v>100654</v>
      </c>
      <c r="B11213" s="457" t="s">
        <v>18495</v>
      </c>
      <c r="C11213" s="231" t="s">
        <v>6640</v>
      </c>
      <c r="F11213" s="232">
        <v>538.72</v>
      </c>
    </row>
    <row r="11214" spans="1:6" ht="15" x14ac:dyDescent="0.2">
      <c r="A11214" s="231">
        <v>106807</v>
      </c>
      <c r="B11214" s="457" t="s">
        <v>18496</v>
      </c>
      <c r="C11214" s="231" t="s">
        <v>6640</v>
      </c>
      <c r="F11214" s="232">
        <v>450.05</v>
      </c>
    </row>
    <row r="11215" spans="1:6" ht="15" x14ac:dyDescent="0.2">
      <c r="A11215" s="231">
        <v>106802</v>
      </c>
      <c r="B11215" s="457" t="s">
        <v>18497</v>
      </c>
      <c r="C11215" s="231" t="s">
        <v>6640</v>
      </c>
      <c r="F11215" s="232">
        <v>559.33000000000004</v>
      </c>
    </row>
    <row r="11216" spans="1:6" ht="15" x14ac:dyDescent="0.2">
      <c r="A11216" s="231">
        <v>106798</v>
      </c>
      <c r="B11216" s="457" t="s">
        <v>18498</v>
      </c>
      <c r="C11216" s="231" t="s">
        <v>6640</v>
      </c>
      <c r="F11216" s="232">
        <v>529.71</v>
      </c>
    </row>
    <row r="11217" spans="1:6" ht="15" x14ac:dyDescent="0.2">
      <c r="A11217" s="231">
        <v>100655</v>
      </c>
      <c r="B11217" s="457" t="s">
        <v>18499</v>
      </c>
      <c r="C11217" s="231" t="s">
        <v>6640</v>
      </c>
      <c r="F11217" s="232">
        <v>643.04</v>
      </c>
    </row>
    <row r="11218" spans="1:6" ht="15" x14ac:dyDescent="0.2">
      <c r="A11218" s="231">
        <v>106808</v>
      </c>
      <c r="B11218" s="457" t="s">
        <v>18500</v>
      </c>
      <c r="C11218" s="231" t="s">
        <v>6640</v>
      </c>
      <c r="F11218" s="232">
        <v>555.05999999999995</v>
      </c>
    </row>
    <row r="11219" spans="1:6" ht="15" x14ac:dyDescent="0.2">
      <c r="A11219" s="231">
        <v>106803</v>
      </c>
      <c r="B11219" s="457" t="s">
        <v>18501</v>
      </c>
      <c r="C11219" s="231" t="s">
        <v>6640</v>
      </c>
      <c r="F11219" s="232">
        <v>668.39</v>
      </c>
    </row>
    <row r="11220" spans="1:6" ht="15" x14ac:dyDescent="0.2">
      <c r="A11220" s="231">
        <v>100364</v>
      </c>
      <c r="B11220" s="457" t="s">
        <v>18502</v>
      </c>
      <c r="C11220" s="231" t="s">
        <v>6635</v>
      </c>
      <c r="F11220" s="232">
        <v>3813.99</v>
      </c>
    </row>
    <row r="11221" spans="1:6" ht="15" x14ac:dyDescent="0.2">
      <c r="A11221" s="231">
        <v>100374</v>
      </c>
      <c r="B11221" s="457" t="s">
        <v>18503</v>
      </c>
      <c r="C11221" s="231" t="s">
        <v>6635</v>
      </c>
      <c r="F11221" s="232">
        <v>3551.3</v>
      </c>
    </row>
    <row r="11222" spans="1:6" ht="15" x14ac:dyDescent="0.2">
      <c r="A11222" s="231">
        <v>100365</v>
      </c>
      <c r="B11222" s="457" t="s">
        <v>18504</v>
      </c>
      <c r="C11222" s="231" t="s">
        <v>6635</v>
      </c>
      <c r="F11222" s="232">
        <v>4432.41</v>
      </c>
    </row>
    <row r="11223" spans="1:6" ht="15" x14ac:dyDescent="0.2">
      <c r="A11223" s="231">
        <v>100375</v>
      </c>
      <c r="B11223" s="457" t="s">
        <v>18505</v>
      </c>
      <c r="C11223" s="231" t="s">
        <v>6635</v>
      </c>
      <c r="F11223" s="232">
        <v>4045.36</v>
      </c>
    </row>
    <row r="11224" spans="1:6" ht="15" x14ac:dyDescent="0.2">
      <c r="A11224" s="231">
        <v>100366</v>
      </c>
      <c r="B11224" s="457" t="s">
        <v>18506</v>
      </c>
      <c r="C11224" s="231" t="s">
        <v>6635</v>
      </c>
      <c r="F11224" s="232">
        <v>4726.34</v>
      </c>
    </row>
    <row r="11225" spans="1:6" ht="15" x14ac:dyDescent="0.2">
      <c r="A11225" s="231">
        <v>100376</v>
      </c>
      <c r="B11225" s="457" t="s">
        <v>18507</v>
      </c>
      <c r="C11225" s="231" t="s">
        <v>6635</v>
      </c>
      <c r="F11225" s="232">
        <v>4161.3900000000003</v>
      </c>
    </row>
    <row r="11226" spans="1:6" ht="15" x14ac:dyDescent="0.2">
      <c r="A11226" s="231">
        <v>100357</v>
      </c>
      <c r="B11226" s="457" t="s">
        <v>18508</v>
      </c>
      <c r="C11226" s="231" t="s">
        <v>6635</v>
      </c>
      <c r="F11226" s="232">
        <v>1311.59</v>
      </c>
    </row>
    <row r="11227" spans="1:6" ht="15" x14ac:dyDescent="0.2">
      <c r="A11227" s="231">
        <v>100367</v>
      </c>
      <c r="B11227" s="457" t="s">
        <v>18509</v>
      </c>
      <c r="C11227" s="231" t="s">
        <v>6635</v>
      </c>
      <c r="F11227" s="232">
        <v>1274.56</v>
      </c>
    </row>
    <row r="11228" spans="1:6" ht="15" x14ac:dyDescent="0.2">
      <c r="A11228" s="231">
        <v>100358</v>
      </c>
      <c r="B11228" s="457" t="s">
        <v>18510</v>
      </c>
      <c r="C11228" s="231" t="s">
        <v>6635</v>
      </c>
      <c r="F11228" s="232">
        <v>1825.01</v>
      </c>
    </row>
    <row r="11229" spans="1:6" ht="15" x14ac:dyDescent="0.2">
      <c r="A11229" s="231">
        <v>100368</v>
      </c>
      <c r="B11229" s="457" t="s">
        <v>18511</v>
      </c>
      <c r="C11229" s="231" t="s">
        <v>6635</v>
      </c>
      <c r="F11229" s="232">
        <v>1779.17</v>
      </c>
    </row>
    <row r="11230" spans="1:6" ht="15" x14ac:dyDescent="0.2">
      <c r="A11230" s="231">
        <v>100359</v>
      </c>
      <c r="B11230" s="457" t="s">
        <v>18512</v>
      </c>
      <c r="C11230" s="231" t="s">
        <v>6635</v>
      </c>
      <c r="F11230" s="232">
        <v>1915.22</v>
      </c>
    </row>
    <row r="11231" spans="1:6" ht="15" x14ac:dyDescent="0.2">
      <c r="A11231" s="231">
        <v>100369</v>
      </c>
      <c r="B11231" s="457" t="s">
        <v>18513</v>
      </c>
      <c r="C11231" s="231" t="s">
        <v>6635</v>
      </c>
      <c r="F11231" s="232">
        <v>1868.81</v>
      </c>
    </row>
    <row r="11232" spans="1:6" ht="15" x14ac:dyDescent="0.2">
      <c r="A11232" s="231">
        <v>100360</v>
      </c>
      <c r="B11232" s="457" t="s">
        <v>18514</v>
      </c>
      <c r="C11232" s="231" t="s">
        <v>6635</v>
      </c>
      <c r="F11232" s="232">
        <v>2135.39</v>
      </c>
    </row>
    <row r="11233" spans="1:6" ht="15" x14ac:dyDescent="0.2">
      <c r="A11233" s="231">
        <v>100370</v>
      </c>
      <c r="B11233" s="457" t="s">
        <v>18515</v>
      </c>
      <c r="C11233" s="231" t="s">
        <v>6635</v>
      </c>
      <c r="F11233" s="232">
        <v>2223.37</v>
      </c>
    </row>
    <row r="11234" spans="1:6" ht="15" x14ac:dyDescent="0.2">
      <c r="A11234" s="231">
        <v>100361</v>
      </c>
      <c r="B11234" s="457" t="s">
        <v>18516</v>
      </c>
      <c r="C11234" s="231" t="s">
        <v>6635</v>
      </c>
      <c r="F11234" s="232">
        <v>2687.99</v>
      </c>
    </row>
    <row r="11235" spans="1:6" ht="15" x14ac:dyDescent="0.2">
      <c r="A11235" s="231">
        <v>100371</v>
      </c>
      <c r="B11235" s="457" t="s">
        <v>18517</v>
      </c>
      <c r="C11235" s="231" t="s">
        <v>6635</v>
      </c>
      <c r="F11235" s="232">
        <v>2567.81</v>
      </c>
    </row>
    <row r="11236" spans="1:6" ht="15" x14ac:dyDescent="0.2">
      <c r="A11236" s="231">
        <v>100362</v>
      </c>
      <c r="B11236" s="457" t="s">
        <v>18518</v>
      </c>
      <c r="C11236" s="231" t="s">
        <v>6635</v>
      </c>
      <c r="F11236" s="232">
        <v>3381.32</v>
      </c>
    </row>
    <row r="11237" spans="1:6" ht="15" x14ac:dyDescent="0.2">
      <c r="A11237" s="231">
        <v>100372</v>
      </c>
      <c r="B11237" s="457" t="s">
        <v>18519</v>
      </c>
      <c r="C11237" s="231" t="s">
        <v>6635</v>
      </c>
      <c r="F11237" s="232">
        <v>3177.68</v>
      </c>
    </row>
    <row r="11238" spans="1:6" ht="15" x14ac:dyDescent="0.2">
      <c r="A11238" s="231">
        <v>100363</v>
      </c>
      <c r="B11238" s="457" t="s">
        <v>18520</v>
      </c>
      <c r="C11238" s="231" t="s">
        <v>6635</v>
      </c>
      <c r="F11238" s="232">
        <v>3490.69</v>
      </c>
    </row>
    <row r="11239" spans="1:6" ht="15" x14ac:dyDescent="0.2">
      <c r="A11239" s="231">
        <v>100373</v>
      </c>
      <c r="B11239" s="457" t="s">
        <v>18521</v>
      </c>
      <c r="C11239" s="231" t="s">
        <v>6635</v>
      </c>
      <c r="F11239" s="232">
        <v>3286.54</v>
      </c>
    </row>
    <row r="11240" spans="1:6" ht="15" x14ac:dyDescent="0.2">
      <c r="A11240" s="231">
        <v>106154</v>
      </c>
      <c r="B11240" s="457" t="s">
        <v>18522</v>
      </c>
      <c r="C11240" s="231" t="s">
        <v>6637</v>
      </c>
      <c r="F11240" s="232">
        <v>0</v>
      </c>
    </row>
    <row r="11241" spans="1:6" ht="15" x14ac:dyDescent="0.2">
      <c r="A11241" s="231">
        <v>106153</v>
      </c>
      <c r="B11241" s="457" t="s">
        <v>18523</v>
      </c>
      <c r="C11241" s="231" t="s">
        <v>6637</v>
      </c>
      <c r="F11241" s="232">
        <v>0</v>
      </c>
    </row>
    <row r="11242" spans="1:6" ht="15" x14ac:dyDescent="0.2">
      <c r="A11242" s="231">
        <v>106152</v>
      </c>
      <c r="B11242" s="457" t="s">
        <v>18524</v>
      </c>
      <c r="C11242" s="231" t="s">
        <v>6637</v>
      </c>
      <c r="F11242" s="232">
        <v>0</v>
      </c>
    </row>
    <row r="11243" spans="1:6" ht="15" x14ac:dyDescent="0.2">
      <c r="A11243" s="231">
        <v>106157</v>
      </c>
      <c r="B11243" s="457" t="s">
        <v>18525</v>
      </c>
      <c r="C11243" s="231" t="s">
        <v>6637</v>
      </c>
      <c r="F11243" s="232">
        <v>0</v>
      </c>
    </row>
    <row r="11244" spans="1:6" ht="15" x14ac:dyDescent="0.2">
      <c r="A11244" s="231">
        <v>106156</v>
      </c>
      <c r="B11244" s="457" t="s">
        <v>18526</v>
      </c>
      <c r="C11244" s="231" t="s">
        <v>6637</v>
      </c>
      <c r="F11244" s="232">
        <v>0</v>
      </c>
    </row>
    <row r="11245" spans="1:6" ht="15" x14ac:dyDescent="0.2">
      <c r="A11245" s="231">
        <v>106155</v>
      </c>
      <c r="B11245" s="457" t="s">
        <v>18527</v>
      </c>
      <c r="C11245" s="231" t="s">
        <v>6637</v>
      </c>
      <c r="F11245" s="232">
        <v>0</v>
      </c>
    </row>
    <row r="11246" spans="1:6" ht="15" x14ac:dyDescent="0.2">
      <c r="A11246" s="231">
        <v>106160</v>
      </c>
      <c r="B11246" s="457" t="s">
        <v>18528</v>
      </c>
      <c r="C11246" s="231" t="s">
        <v>6637</v>
      </c>
      <c r="F11246" s="232">
        <v>0</v>
      </c>
    </row>
    <row r="11247" spans="1:6" ht="15" x14ac:dyDescent="0.2">
      <c r="A11247" s="231">
        <v>106159</v>
      </c>
      <c r="B11247" s="457" t="s">
        <v>18529</v>
      </c>
      <c r="C11247" s="231" t="s">
        <v>6637</v>
      </c>
      <c r="F11247" s="232">
        <v>0</v>
      </c>
    </row>
    <row r="11248" spans="1:6" ht="15" x14ac:dyDescent="0.2">
      <c r="A11248" s="231">
        <v>106158</v>
      </c>
      <c r="B11248" s="457" t="s">
        <v>18530</v>
      </c>
      <c r="C11248" s="231" t="s">
        <v>6637</v>
      </c>
      <c r="F11248" s="232">
        <v>0</v>
      </c>
    </row>
    <row r="11249" spans="1:6" ht="15" x14ac:dyDescent="0.2">
      <c r="A11249" s="231">
        <v>106163</v>
      </c>
      <c r="B11249" s="457" t="s">
        <v>18531</v>
      </c>
      <c r="C11249" s="231" t="s">
        <v>6637</v>
      </c>
      <c r="F11249" s="232">
        <v>0</v>
      </c>
    </row>
    <row r="11250" spans="1:6" ht="15" x14ac:dyDescent="0.2">
      <c r="A11250" s="231">
        <v>106162</v>
      </c>
      <c r="B11250" s="457" t="s">
        <v>18532</v>
      </c>
      <c r="C11250" s="231" t="s">
        <v>6637</v>
      </c>
      <c r="F11250" s="232">
        <v>0</v>
      </c>
    </row>
    <row r="11251" spans="1:6" ht="15" x14ac:dyDescent="0.2">
      <c r="A11251" s="231">
        <v>106161</v>
      </c>
      <c r="B11251" s="457" t="s">
        <v>18533</v>
      </c>
      <c r="C11251" s="231" t="s">
        <v>6637</v>
      </c>
      <c r="F11251" s="232">
        <v>0</v>
      </c>
    </row>
    <row r="11252" spans="1:6" ht="15" x14ac:dyDescent="0.2">
      <c r="A11252" s="231">
        <v>100381</v>
      </c>
      <c r="B11252" s="457" t="s">
        <v>18534</v>
      </c>
      <c r="C11252" s="231" t="s">
        <v>6637</v>
      </c>
      <c r="F11252" s="232">
        <v>74.150000000000006</v>
      </c>
    </row>
    <row r="11253" spans="1:6" ht="15" x14ac:dyDescent="0.2">
      <c r="A11253" s="231">
        <v>100380</v>
      </c>
      <c r="B11253" s="457" t="s">
        <v>18535</v>
      </c>
      <c r="C11253" s="231" t="s">
        <v>6637</v>
      </c>
      <c r="F11253" s="232">
        <v>64.400000000000006</v>
      </c>
    </row>
    <row r="11254" spans="1:6" ht="15" x14ac:dyDescent="0.2">
      <c r="A11254" s="231">
        <v>100379</v>
      </c>
      <c r="B11254" s="457" t="s">
        <v>18536</v>
      </c>
      <c r="C11254" s="231" t="s">
        <v>6637</v>
      </c>
      <c r="F11254" s="232">
        <v>48.06</v>
      </c>
    </row>
    <row r="11255" spans="1:6" ht="15" x14ac:dyDescent="0.2">
      <c r="A11255" s="231">
        <v>100384</v>
      </c>
      <c r="B11255" s="457" t="s">
        <v>18537</v>
      </c>
      <c r="C11255" s="231" t="s">
        <v>6637</v>
      </c>
      <c r="F11255" s="232">
        <v>34.65</v>
      </c>
    </row>
    <row r="11256" spans="1:6" ht="15" x14ac:dyDescent="0.2">
      <c r="A11256" s="231">
        <v>100383</v>
      </c>
      <c r="B11256" s="457" t="s">
        <v>18538</v>
      </c>
      <c r="C11256" s="231" t="s">
        <v>6637</v>
      </c>
      <c r="F11256" s="232">
        <v>31.95</v>
      </c>
    </row>
    <row r="11257" spans="1:6" ht="15" x14ac:dyDescent="0.2">
      <c r="A11257" s="231">
        <v>100382</v>
      </c>
      <c r="B11257" s="457" t="s">
        <v>18539</v>
      </c>
      <c r="C11257" s="231" t="s">
        <v>6637</v>
      </c>
      <c r="F11257" s="232">
        <v>29.75</v>
      </c>
    </row>
    <row r="11258" spans="1:6" ht="15" x14ac:dyDescent="0.2">
      <c r="A11258" s="231">
        <v>100387</v>
      </c>
      <c r="B11258" s="457" t="s">
        <v>18540</v>
      </c>
      <c r="C11258" s="231" t="s">
        <v>6637</v>
      </c>
      <c r="F11258" s="232">
        <v>69.819999999999993</v>
      </c>
    </row>
    <row r="11259" spans="1:6" ht="15" x14ac:dyDescent="0.2">
      <c r="A11259" s="231">
        <v>100386</v>
      </c>
      <c r="B11259" s="457" t="s">
        <v>18541</v>
      </c>
      <c r="C11259" s="231" t="s">
        <v>6637</v>
      </c>
      <c r="F11259" s="232">
        <v>55.33</v>
      </c>
    </row>
    <row r="11260" spans="1:6" ht="15" x14ac:dyDescent="0.2">
      <c r="A11260" s="231">
        <v>100385</v>
      </c>
      <c r="B11260" s="457" t="s">
        <v>18542</v>
      </c>
      <c r="C11260" s="231" t="s">
        <v>6637</v>
      </c>
      <c r="F11260" s="232">
        <v>42.67</v>
      </c>
    </row>
    <row r="11261" spans="1:6" ht="15" x14ac:dyDescent="0.2">
      <c r="A11261" s="231">
        <v>100377</v>
      </c>
      <c r="B11261" s="457" t="s">
        <v>18543</v>
      </c>
      <c r="C11261" s="231" t="s">
        <v>6650</v>
      </c>
      <c r="F11261" s="232">
        <v>14.16</v>
      </c>
    </row>
    <row r="11262" spans="1:6" ht="15" x14ac:dyDescent="0.2">
      <c r="A11262" s="231">
        <v>100378</v>
      </c>
      <c r="B11262" s="457" t="s">
        <v>18544</v>
      </c>
      <c r="C11262" s="231" t="s">
        <v>6650</v>
      </c>
      <c r="F11262" s="232">
        <v>12.77</v>
      </c>
    </row>
    <row r="11263" spans="1:6" ht="15" x14ac:dyDescent="0.2">
      <c r="A11263" s="231">
        <v>92596</v>
      </c>
      <c r="B11263" s="457" t="s">
        <v>18545</v>
      </c>
      <c r="C11263" s="231" t="s">
        <v>6635</v>
      </c>
      <c r="F11263" s="232">
        <v>2196.3200000000002</v>
      </c>
    </row>
    <row r="11264" spans="1:6" ht="15" x14ac:dyDescent="0.2">
      <c r="A11264" s="231">
        <v>92616</v>
      </c>
      <c r="B11264" s="457" t="s">
        <v>18546</v>
      </c>
      <c r="C11264" s="231" t="s">
        <v>6635</v>
      </c>
      <c r="F11264" s="232">
        <v>2032.05</v>
      </c>
    </row>
    <row r="11265" spans="1:6" ht="15" x14ac:dyDescent="0.2">
      <c r="A11265" s="231">
        <v>92598</v>
      </c>
      <c r="B11265" s="457" t="s">
        <v>18547</v>
      </c>
      <c r="C11265" s="231" t="s">
        <v>6635</v>
      </c>
      <c r="F11265" s="232">
        <v>2338.39</v>
      </c>
    </row>
    <row r="11266" spans="1:6" ht="15" x14ac:dyDescent="0.2">
      <c r="A11266" s="231">
        <v>92618</v>
      </c>
      <c r="B11266" s="457" t="s">
        <v>18548</v>
      </c>
      <c r="C11266" s="231" t="s">
        <v>6635</v>
      </c>
      <c r="F11266" s="232">
        <v>2211.4899999999998</v>
      </c>
    </row>
    <row r="11267" spans="1:6" ht="15" x14ac:dyDescent="0.2">
      <c r="A11267" s="231">
        <v>92600</v>
      </c>
      <c r="B11267" s="457" t="s">
        <v>18549</v>
      </c>
      <c r="C11267" s="231" t="s">
        <v>6635</v>
      </c>
      <c r="F11267" s="232">
        <v>2483.02</v>
      </c>
    </row>
    <row r="11268" spans="1:6" ht="15" x14ac:dyDescent="0.2">
      <c r="A11268" s="231">
        <v>92620</v>
      </c>
      <c r="B11268" s="457" t="s">
        <v>18550</v>
      </c>
      <c r="C11268" s="231" t="s">
        <v>6635</v>
      </c>
      <c r="F11268" s="232">
        <v>2291.65</v>
      </c>
    </row>
    <row r="11269" spans="1:6" ht="15" x14ac:dyDescent="0.2">
      <c r="A11269" s="231">
        <v>92582</v>
      </c>
      <c r="B11269" s="457" t="s">
        <v>18551</v>
      </c>
      <c r="C11269" s="231" t="s">
        <v>6635</v>
      </c>
      <c r="F11269" s="232">
        <v>691.59</v>
      </c>
    </row>
    <row r="11270" spans="1:6" ht="15" x14ac:dyDescent="0.2">
      <c r="A11270" s="231">
        <v>92602</v>
      </c>
      <c r="B11270" s="457" t="s">
        <v>18552</v>
      </c>
      <c r="C11270" s="231" t="s">
        <v>6635</v>
      </c>
      <c r="F11270" s="232">
        <v>670</v>
      </c>
    </row>
    <row r="11271" spans="1:6" ht="15" x14ac:dyDescent="0.2">
      <c r="A11271" s="231">
        <v>92584</v>
      </c>
      <c r="B11271" s="457" t="s">
        <v>18553</v>
      </c>
      <c r="C11271" s="231" t="s">
        <v>6635</v>
      </c>
      <c r="F11271" s="232">
        <v>814.82</v>
      </c>
    </row>
    <row r="11272" spans="1:6" ht="15" x14ac:dyDescent="0.2">
      <c r="A11272" s="231">
        <v>92604</v>
      </c>
      <c r="B11272" s="457" t="s">
        <v>18554</v>
      </c>
      <c r="C11272" s="231" t="s">
        <v>6635</v>
      </c>
      <c r="F11272" s="232">
        <v>784.61</v>
      </c>
    </row>
    <row r="11273" spans="1:6" ht="15" x14ac:dyDescent="0.2">
      <c r="A11273" s="231">
        <v>92586</v>
      </c>
      <c r="B11273" s="457" t="s">
        <v>18555</v>
      </c>
      <c r="C11273" s="231" t="s">
        <v>6635</v>
      </c>
      <c r="F11273" s="232">
        <v>934.54</v>
      </c>
    </row>
    <row r="11274" spans="1:6" ht="15" x14ac:dyDescent="0.2">
      <c r="A11274" s="231">
        <v>92606</v>
      </c>
      <c r="B11274" s="457" t="s">
        <v>18556</v>
      </c>
      <c r="C11274" s="231" t="s">
        <v>6635</v>
      </c>
      <c r="F11274" s="232">
        <v>899.84</v>
      </c>
    </row>
    <row r="11275" spans="1:6" ht="15" x14ac:dyDescent="0.2">
      <c r="A11275" s="231">
        <v>92588</v>
      </c>
      <c r="B11275" s="457" t="s">
        <v>18557</v>
      </c>
      <c r="C11275" s="231" t="s">
        <v>6635</v>
      </c>
      <c r="F11275" s="232">
        <v>1262</v>
      </c>
    </row>
    <row r="11276" spans="1:6" ht="15" x14ac:dyDescent="0.2">
      <c r="A11276" s="231">
        <v>92608</v>
      </c>
      <c r="B11276" s="457" t="s">
        <v>18558</v>
      </c>
      <c r="C11276" s="231" t="s">
        <v>6635</v>
      </c>
      <c r="F11276" s="232">
        <v>1197.8900000000001</v>
      </c>
    </row>
    <row r="11277" spans="1:6" ht="15" x14ac:dyDescent="0.2">
      <c r="A11277" s="231">
        <v>92590</v>
      </c>
      <c r="B11277" s="457" t="s">
        <v>18559</v>
      </c>
      <c r="C11277" s="231" t="s">
        <v>6635</v>
      </c>
      <c r="F11277" s="232">
        <v>1393.54</v>
      </c>
    </row>
    <row r="11278" spans="1:6" ht="15" x14ac:dyDescent="0.2">
      <c r="A11278" s="231">
        <v>92610</v>
      </c>
      <c r="B11278" s="457" t="s">
        <v>18560</v>
      </c>
      <c r="C11278" s="231" t="s">
        <v>6635</v>
      </c>
      <c r="F11278" s="232">
        <v>1320.81</v>
      </c>
    </row>
    <row r="11279" spans="1:6" ht="15" x14ac:dyDescent="0.2">
      <c r="A11279" s="231">
        <v>92592</v>
      </c>
      <c r="B11279" s="457" t="s">
        <v>18561</v>
      </c>
      <c r="C11279" s="231" t="s">
        <v>6635</v>
      </c>
      <c r="F11279" s="232">
        <v>1617.68</v>
      </c>
    </row>
    <row r="11280" spans="1:6" ht="15" x14ac:dyDescent="0.2">
      <c r="A11280" s="231">
        <v>92612</v>
      </c>
      <c r="B11280" s="457" t="s">
        <v>18562</v>
      </c>
      <c r="C11280" s="231" t="s">
        <v>6635</v>
      </c>
      <c r="F11280" s="232">
        <v>1566.4</v>
      </c>
    </row>
    <row r="11281" spans="1:6" ht="15" x14ac:dyDescent="0.2">
      <c r="A11281" s="231">
        <v>92594</v>
      </c>
      <c r="B11281" s="457" t="s">
        <v>18563</v>
      </c>
      <c r="C11281" s="231" t="s">
        <v>6635</v>
      </c>
      <c r="F11281" s="232">
        <v>1883.97</v>
      </c>
    </row>
    <row r="11282" spans="1:6" ht="15" x14ac:dyDescent="0.2">
      <c r="A11282" s="231">
        <v>92614</v>
      </c>
      <c r="B11282" s="457" t="s">
        <v>18564</v>
      </c>
      <c r="C11282" s="231" t="s">
        <v>6635</v>
      </c>
      <c r="F11282" s="232">
        <v>1749.22</v>
      </c>
    </row>
    <row r="11283" spans="1:6" ht="15" x14ac:dyDescent="0.2">
      <c r="A11283" s="231">
        <v>92552</v>
      </c>
      <c r="B11283" s="457" t="s">
        <v>18565</v>
      </c>
      <c r="C11283" s="231" t="s">
        <v>6635</v>
      </c>
      <c r="F11283" s="232">
        <v>3207.74</v>
      </c>
    </row>
    <row r="11284" spans="1:6" ht="15" x14ac:dyDescent="0.2">
      <c r="A11284" s="231">
        <v>92562</v>
      </c>
      <c r="B11284" s="457" t="s">
        <v>18566</v>
      </c>
      <c r="C11284" s="231" t="s">
        <v>6635</v>
      </c>
      <c r="F11284" s="232">
        <v>3127.53</v>
      </c>
    </row>
    <row r="11285" spans="1:6" ht="15" x14ac:dyDescent="0.2">
      <c r="A11285" s="231">
        <v>92553</v>
      </c>
      <c r="B11285" s="457" t="s">
        <v>18567</v>
      </c>
      <c r="C11285" s="231" t="s">
        <v>6635</v>
      </c>
      <c r="F11285" s="232">
        <v>3722.01</v>
      </c>
    </row>
    <row r="11286" spans="1:6" ht="15" x14ac:dyDescent="0.2">
      <c r="A11286" s="231">
        <v>92563</v>
      </c>
      <c r="B11286" s="457" t="s">
        <v>18568</v>
      </c>
      <c r="C11286" s="231" t="s">
        <v>6635</v>
      </c>
      <c r="F11286" s="232">
        <v>3634.87</v>
      </c>
    </row>
    <row r="11287" spans="1:6" ht="15" x14ac:dyDescent="0.2">
      <c r="A11287" s="231">
        <v>92554</v>
      </c>
      <c r="B11287" s="457" t="s">
        <v>18569</v>
      </c>
      <c r="C11287" s="231" t="s">
        <v>6635</v>
      </c>
      <c r="F11287" s="232">
        <v>3851.33</v>
      </c>
    </row>
    <row r="11288" spans="1:6" ht="15" x14ac:dyDescent="0.2">
      <c r="A11288" s="231">
        <v>92564</v>
      </c>
      <c r="B11288" s="457" t="s">
        <v>18570</v>
      </c>
      <c r="C11288" s="231" t="s">
        <v>6635</v>
      </c>
      <c r="F11288" s="232">
        <v>3744.59</v>
      </c>
    </row>
    <row r="11289" spans="1:6" ht="15" x14ac:dyDescent="0.2">
      <c r="A11289" s="231">
        <v>92545</v>
      </c>
      <c r="B11289" s="457" t="s">
        <v>18571</v>
      </c>
      <c r="C11289" s="231" t="s">
        <v>6635</v>
      </c>
      <c r="F11289" s="232">
        <v>1240.77</v>
      </c>
    </row>
    <row r="11290" spans="1:6" ht="15" x14ac:dyDescent="0.2">
      <c r="A11290" s="231">
        <v>92555</v>
      </c>
      <c r="B11290" s="457" t="s">
        <v>18572</v>
      </c>
      <c r="C11290" s="231" t="s">
        <v>6635</v>
      </c>
      <c r="F11290" s="232">
        <v>1239.06</v>
      </c>
    </row>
    <row r="11291" spans="1:6" ht="15" x14ac:dyDescent="0.2">
      <c r="A11291" s="231">
        <v>92546</v>
      </c>
      <c r="B11291" s="457" t="s">
        <v>18573</v>
      </c>
      <c r="C11291" s="231" t="s">
        <v>6635</v>
      </c>
      <c r="F11291" s="232">
        <v>1570.43</v>
      </c>
    </row>
    <row r="11292" spans="1:6" ht="15" x14ac:dyDescent="0.2">
      <c r="A11292" s="231">
        <v>92556</v>
      </c>
      <c r="B11292" s="457" t="s">
        <v>18574</v>
      </c>
      <c r="C11292" s="231" t="s">
        <v>6635</v>
      </c>
      <c r="F11292" s="232">
        <v>1537.21</v>
      </c>
    </row>
    <row r="11293" spans="1:6" ht="15" x14ac:dyDescent="0.2">
      <c r="A11293" s="231">
        <v>92547</v>
      </c>
      <c r="B11293" s="457" t="s">
        <v>18575</v>
      </c>
      <c r="C11293" s="231" t="s">
        <v>6635</v>
      </c>
      <c r="F11293" s="232">
        <v>1657.49</v>
      </c>
    </row>
    <row r="11294" spans="1:6" ht="15" x14ac:dyDescent="0.2">
      <c r="A11294" s="231">
        <v>92557</v>
      </c>
      <c r="B11294" s="457" t="s">
        <v>18576</v>
      </c>
      <c r="C11294" s="231" t="s">
        <v>6635</v>
      </c>
      <c r="F11294" s="232">
        <v>1623.7</v>
      </c>
    </row>
    <row r="11295" spans="1:6" ht="15" x14ac:dyDescent="0.2">
      <c r="A11295" s="231">
        <v>92548</v>
      </c>
      <c r="B11295" s="457" t="s">
        <v>18577</v>
      </c>
      <c r="C11295" s="231" t="s">
        <v>6635</v>
      </c>
      <c r="F11295" s="232">
        <v>1858.06</v>
      </c>
    </row>
    <row r="11296" spans="1:6" ht="15" x14ac:dyDescent="0.2">
      <c r="A11296" s="231">
        <v>92558</v>
      </c>
      <c r="B11296" s="457" t="s">
        <v>18578</v>
      </c>
      <c r="C11296" s="231" t="s">
        <v>6635</v>
      </c>
      <c r="F11296" s="232">
        <v>1836.98</v>
      </c>
    </row>
    <row r="11297" spans="1:6" ht="15" x14ac:dyDescent="0.2">
      <c r="A11297" s="231">
        <v>92549</v>
      </c>
      <c r="B11297" s="457" t="s">
        <v>18579</v>
      </c>
      <c r="C11297" s="231" t="s">
        <v>6635</v>
      </c>
      <c r="F11297" s="232">
        <v>2363.9499999999998</v>
      </c>
    </row>
    <row r="11298" spans="1:6" ht="15" x14ac:dyDescent="0.2">
      <c r="A11298" s="231">
        <v>92559</v>
      </c>
      <c r="B11298" s="457" t="s">
        <v>18580</v>
      </c>
      <c r="C11298" s="231" t="s">
        <v>6635</v>
      </c>
      <c r="F11298" s="232">
        <v>2327.08</v>
      </c>
    </row>
    <row r="11299" spans="1:6" ht="15" x14ac:dyDescent="0.2">
      <c r="A11299" s="231">
        <v>92550</v>
      </c>
      <c r="B11299" s="457" t="s">
        <v>18581</v>
      </c>
      <c r="C11299" s="231" t="s">
        <v>6635</v>
      </c>
      <c r="F11299" s="232">
        <v>2815.31</v>
      </c>
    </row>
    <row r="11300" spans="1:6" ht="15" x14ac:dyDescent="0.2">
      <c r="A11300" s="231">
        <v>92560</v>
      </c>
      <c r="B11300" s="457" t="s">
        <v>18582</v>
      </c>
      <c r="C11300" s="231" t="s">
        <v>6635</v>
      </c>
      <c r="F11300" s="232">
        <v>2765.98</v>
      </c>
    </row>
    <row r="11301" spans="1:6" ht="15" x14ac:dyDescent="0.2">
      <c r="A11301" s="231">
        <v>92551</v>
      </c>
      <c r="B11301" s="457" t="s">
        <v>18583</v>
      </c>
      <c r="C11301" s="231" t="s">
        <v>6635</v>
      </c>
      <c r="F11301" s="232">
        <v>2927.89</v>
      </c>
    </row>
    <row r="11302" spans="1:6" ht="15" x14ac:dyDescent="0.2">
      <c r="A11302" s="231">
        <v>92561</v>
      </c>
      <c r="B11302" s="457" t="s">
        <v>18584</v>
      </c>
      <c r="C11302" s="231" t="s">
        <v>6635</v>
      </c>
      <c r="F11302" s="232">
        <v>2879.21</v>
      </c>
    </row>
    <row r="11303" spans="1:6" ht="15" x14ac:dyDescent="0.2">
      <c r="A11303" s="231">
        <v>92262</v>
      </c>
      <c r="B11303" s="457" t="s">
        <v>18585</v>
      </c>
      <c r="C11303" s="231" t="s">
        <v>6635</v>
      </c>
      <c r="F11303" s="232">
        <v>877.52</v>
      </c>
    </row>
    <row r="11304" spans="1:6" ht="15" x14ac:dyDescent="0.2">
      <c r="A11304" s="231">
        <v>106149</v>
      </c>
      <c r="B11304" s="457" t="s">
        <v>18586</v>
      </c>
      <c r="C11304" s="231" t="s">
        <v>6635</v>
      </c>
      <c r="F11304" s="232">
        <v>1022.74</v>
      </c>
    </row>
    <row r="11305" spans="1:6" ht="15" x14ac:dyDescent="0.2">
      <c r="A11305" s="231">
        <v>106150</v>
      </c>
      <c r="B11305" s="457" t="s">
        <v>18587</v>
      </c>
      <c r="C11305" s="231" t="s">
        <v>6635</v>
      </c>
      <c r="F11305" s="232">
        <v>1191.21</v>
      </c>
    </row>
    <row r="11306" spans="1:6" ht="15" x14ac:dyDescent="0.2">
      <c r="A11306" s="231">
        <v>106151</v>
      </c>
      <c r="B11306" s="457" t="s">
        <v>18588</v>
      </c>
      <c r="C11306" s="231" t="s">
        <v>6635</v>
      </c>
      <c r="F11306" s="232">
        <v>1382.91</v>
      </c>
    </row>
    <row r="11307" spans="1:6" ht="15" x14ac:dyDescent="0.2">
      <c r="A11307" s="231">
        <v>92259</v>
      </c>
      <c r="B11307" s="457" t="s">
        <v>18589</v>
      </c>
      <c r="C11307" s="231" t="s">
        <v>6635</v>
      </c>
      <c r="F11307" s="232">
        <v>539.13</v>
      </c>
    </row>
    <row r="11308" spans="1:6" ht="15" x14ac:dyDescent="0.2">
      <c r="A11308" s="231">
        <v>92260</v>
      </c>
      <c r="B11308" s="457" t="s">
        <v>18590</v>
      </c>
      <c r="C11308" s="231" t="s">
        <v>6635</v>
      </c>
      <c r="F11308" s="232">
        <v>634.98</v>
      </c>
    </row>
    <row r="11309" spans="1:6" ht="15" x14ac:dyDescent="0.2">
      <c r="A11309" s="231">
        <v>92261</v>
      </c>
      <c r="B11309" s="457" t="s">
        <v>18591</v>
      </c>
      <c r="C11309" s="231" t="s">
        <v>6635</v>
      </c>
      <c r="F11309" s="232">
        <v>727.93</v>
      </c>
    </row>
    <row r="11310" spans="1:6" ht="15" x14ac:dyDescent="0.2">
      <c r="A11310" s="231">
        <v>92258</v>
      </c>
      <c r="B11310" s="457" t="s">
        <v>18592</v>
      </c>
      <c r="C11310" s="231" t="s">
        <v>6635</v>
      </c>
      <c r="F11310" s="232">
        <v>560.13</v>
      </c>
    </row>
    <row r="11311" spans="1:6" ht="15" x14ac:dyDescent="0.2">
      <c r="A11311" s="231">
        <v>92255</v>
      </c>
      <c r="B11311" s="457" t="s">
        <v>18593</v>
      </c>
      <c r="C11311" s="231" t="s">
        <v>6635</v>
      </c>
      <c r="F11311" s="232">
        <v>228.77</v>
      </c>
    </row>
    <row r="11312" spans="1:6" ht="15" x14ac:dyDescent="0.2">
      <c r="A11312" s="231">
        <v>92256</v>
      </c>
      <c r="B11312" s="457" t="s">
        <v>18594</v>
      </c>
      <c r="C11312" s="231" t="s">
        <v>6635</v>
      </c>
      <c r="F11312" s="232">
        <v>322.63</v>
      </c>
    </row>
    <row r="11313" spans="1:6" ht="15" x14ac:dyDescent="0.2">
      <c r="A11313" s="231">
        <v>92257</v>
      </c>
      <c r="B11313" s="457" t="s">
        <v>18595</v>
      </c>
      <c r="C11313" s="231" t="s">
        <v>6635</v>
      </c>
      <c r="F11313" s="232">
        <v>413.66</v>
      </c>
    </row>
    <row r="11314" spans="1:6" ht="15" x14ac:dyDescent="0.2">
      <c r="A11314" s="231">
        <v>100393</v>
      </c>
      <c r="B11314" s="457" t="s">
        <v>18596</v>
      </c>
      <c r="C11314" s="231" t="s">
        <v>6637</v>
      </c>
      <c r="F11314" s="232">
        <v>24.57</v>
      </c>
    </row>
    <row r="11315" spans="1:6" ht="15" x14ac:dyDescent="0.2">
      <c r="A11315" s="231">
        <v>100389</v>
      </c>
      <c r="B11315" s="457" t="s">
        <v>18597</v>
      </c>
      <c r="C11315" s="231" t="s">
        <v>6637</v>
      </c>
      <c r="F11315" s="232">
        <v>20.41</v>
      </c>
    </row>
    <row r="11316" spans="1:6" ht="15" x14ac:dyDescent="0.2">
      <c r="A11316" s="231">
        <v>100395</v>
      </c>
      <c r="B11316" s="457" t="s">
        <v>18598</v>
      </c>
      <c r="C11316" s="231" t="s">
        <v>6637</v>
      </c>
      <c r="F11316" s="232">
        <v>27.08</v>
      </c>
    </row>
    <row r="11317" spans="1:6" ht="15" x14ac:dyDescent="0.2">
      <c r="A11317" s="231">
        <v>100391</v>
      </c>
      <c r="B11317" s="457" t="s">
        <v>18599</v>
      </c>
      <c r="C11317" s="231" t="s">
        <v>6637</v>
      </c>
      <c r="F11317" s="232">
        <v>22.56</v>
      </c>
    </row>
    <row r="11318" spans="1:6" ht="15" x14ac:dyDescent="0.2">
      <c r="A11318" s="231">
        <v>100392</v>
      </c>
      <c r="B11318" s="457" t="s">
        <v>18600</v>
      </c>
      <c r="C11318" s="231" t="s">
        <v>6637</v>
      </c>
      <c r="F11318" s="232">
        <v>20.7</v>
      </c>
    </row>
    <row r="11319" spans="1:6" ht="15" x14ac:dyDescent="0.2">
      <c r="A11319" s="231">
        <v>100388</v>
      </c>
      <c r="B11319" s="457" t="s">
        <v>18601</v>
      </c>
      <c r="C11319" s="231" t="s">
        <v>6637</v>
      </c>
      <c r="F11319" s="232">
        <v>26.38</v>
      </c>
    </row>
    <row r="11320" spans="1:6" ht="15" x14ac:dyDescent="0.2">
      <c r="A11320" s="231">
        <v>100394</v>
      </c>
      <c r="B11320" s="457" t="s">
        <v>18602</v>
      </c>
      <c r="C11320" s="231" t="s">
        <v>6637</v>
      </c>
      <c r="F11320" s="232">
        <v>24.24</v>
      </c>
    </row>
    <row r="11321" spans="1:6" ht="15" x14ac:dyDescent="0.2">
      <c r="A11321" s="231">
        <v>100390</v>
      </c>
      <c r="B11321" s="457" t="s">
        <v>18603</v>
      </c>
      <c r="C11321" s="231" t="s">
        <v>6637</v>
      </c>
      <c r="F11321" s="232">
        <v>30.94</v>
      </c>
    </row>
    <row r="11322" spans="1:6" ht="15" x14ac:dyDescent="0.2">
      <c r="A11322" s="231">
        <v>92575</v>
      </c>
      <c r="B11322" s="457" t="s">
        <v>18604</v>
      </c>
      <c r="C11322" s="231" t="s">
        <v>6637</v>
      </c>
      <c r="F11322" s="232">
        <v>65.930000000000007</v>
      </c>
    </row>
    <row r="11323" spans="1:6" ht="15" x14ac:dyDescent="0.2">
      <c r="A11323" s="231">
        <v>92569</v>
      </c>
      <c r="B11323" s="457" t="s">
        <v>18605</v>
      </c>
      <c r="C11323" s="231" t="s">
        <v>6637</v>
      </c>
      <c r="F11323" s="232">
        <v>71.77</v>
      </c>
    </row>
    <row r="11324" spans="1:6" ht="15" x14ac:dyDescent="0.2">
      <c r="A11324" s="231">
        <v>92578</v>
      </c>
      <c r="B11324" s="457" t="s">
        <v>18606</v>
      </c>
      <c r="C11324" s="231" t="s">
        <v>6637</v>
      </c>
      <c r="F11324" s="232">
        <v>69.34</v>
      </c>
    </row>
    <row r="11325" spans="1:6" ht="15" x14ac:dyDescent="0.2">
      <c r="A11325" s="231">
        <v>92572</v>
      </c>
      <c r="B11325" s="457" t="s">
        <v>18607</v>
      </c>
      <c r="C11325" s="231" t="s">
        <v>6637</v>
      </c>
      <c r="F11325" s="232">
        <v>75.22</v>
      </c>
    </row>
    <row r="11326" spans="1:6" ht="15" x14ac:dyDescent="0.2">
      <c r="A11326" s="231">
        <v>92576</v>
      </c>
      <c r="B11326" s="457" t="s">
        <v>18608</v>
      </c>
      <c r="C11326" s="231" t="s">
        <v>6637</v>
      </c>
      <c r="F11326" s="232">
        <v>35.549999999999997</v>
      </c>
    </row>
    <row r="11327" spans="1:6" ht="15" x14ac:dyDescent="0.2">
      <c r="A11327" s="231">
        <v>92570</v>
      </c>
      <c r="B11327" s="457" t="s">
        <v>18609</v>
      </c>
      <c r="C11327" s="231" t="s">
        <v>6637</v>
      </c>
      <c r="F11327" s="232">
        <v>44.99</v>
      </c>
    </row>
    <row r="11328" spans="1:6" ht="15" x14ac:dyDescent="0.2">
      <c r="A11328" s="231">
        <v>92579</v>
      </c>
      <c r="B11328" s="457" t="s">
        <v>18610</v>
      </c>
      <c r="C11328" s="231" t="s">
        <v>6637</v>
      </c>
      <c r="F11328" s="232">
        <v>37.58</v>
      </c>
    </row>
    <row r="11329" spans="1:6" ht="15" x14ac:dyDescent="0.2">
      <c r="A11329" s="231">
        <v>92573</v>
      </c>
      <c r="B11329" s="457" t="s">
        <v>18611</v>
      </c>
      <c r="C11329" s="231" t="s">
        <v>6637</v>
      </c>
      <c r="F11329" s="232">
        <v>47.55</v>
      </c>
    </row>
    <row r="11330" spans="1:6" ht="15" x14ac:dyDescent="0.2">
      <c r="A11330" s="231">
        <v>92574</v>
      </c>
      <c r="B11330" s="457" t="s">
        <v>18612</v>
      </c>
      <c r="C11330" s="231" t="s">
        <v>6637</v>
      </c>
      <c r="F11330" s="232">
        <v>133.69999999999999</v>
      </c>
    </row>
    <row r="11331" spans="1:6" ht="15" x14ac:dyDescent="0.2">
      <c r="A11331" s="231">
        <v>92568</v>
      </c>
      <c r="B11331" s="457" t="s">
        <v>18613</v>
      </c>
      <c r="C11331" s="231" t="s">
        <v>6637</v>
      </c>
      <c r="F11331" s="232">
        <v>142.06</v>
      </c>
    </row>
    <row r="11332" spans="1:6" ht="15" x14ac:dyDescent="0.2">
      <c r="A11332" s="231">
        <v>92577</v>
      </c>
      <c r="B11332" s="457" t="s">
        <v>18614</v>
      </c>
      <c r="C11332" s="231" t="s">
        <v>6637</v>
      </c>
      <c r="F11332" s="232">
        <v>150.38999999999999</v>
      </c>
    </row>
    <row r="11333" spans="1:6" ht="15" x14ac:dyDescent="0.2">
      <c r="A11333" s="231">
        <v>92571</v>
      </c>
      <c r="B11333" s="457" t="s">
        <v>18615</v>
      </c>
      <c r="C11333" s="231" t="s">
        <v>6637</v>
      </c>
      <c r="F11333" s="232">
        <v>147.29</v>
      </c>
    </row>
    <row r="11334" spans="1:6" ht="15" x14ac:dyDescent="0.2">
      <c r="A11334" s="231">
        <v>92581</v>
      </c>
      <c r="B11334" s="457" t="s">
        <v>18616</v>
      </c>
      <c r="C11334" s="231" t="s">
        <v>6637</v>
      </c>
      <c r="F11334" s="232">
        <v>53.18</v>
      </c>
    </row>
    <row r="11335" spans="1:6" ht="15" x14ac:dyDescent="0.2">
      <c r="A11335" s="231">
        <v>104314</v>
      </c>
      <c r="B11335" s="457" t="s">
        <v>18617</v>
      </c>
      <c r="C11335" s="231" t="s">
        <v>6650</v>
      </c>
      <c r="F11335" s="232">
        <v>11.9</v>
      </c>
    </row>
    <row r="11336" spans="1:6" ht="15" x14ac:dyDescent="0.2">
      <c r="A11336" s="231">
        <v>92580</v>
      </c>
      <c r="B11336" s="457" t="s">
        <v>14603</v>
      </c>
      <c r="C11336" s="231" t="s">
        <v>6637</v>
      </c>
      <c r="F11336" s="232">
        <v>51.65</v>
      </c>
    </row>
    <row r="11337" spans="1:6" ht="15" x14ac:dyDescent="0.2">
      <c r="A11337" s="231">
        <v>92539</v>
      </c>
      <c r="B11337" s="457" t="s">
        <v>18618</v>
      </c>
      <c r="C11337" s="231" t="s">
        <v>6637</v>
      </c>
      <c r="F11337" s="232">
        <v>107.03</v>
      </c>
    </row>
    <row r="11338" spans="1:6" ht="15" x14ac:dyDescent="0.2">
      <c r="A11338" s="231">
        <v>92540</v>
      </c>
      <c r="B11338" s="457" t="s">
        <v>18619</v>
      </c>
      <c r="C11338" s="231" t="s">
        <v>6637</v>
      </c>
      <c r="F11338" s="232">
        <v>119.85</v>
      </c>
    </row>
    <row r="11339" spans="1:6" ht="15" x14ac:dyDescent="0.2">
      <c r="A11339" s="231">
        <v>92544</v>
      </c>
      <c r="B11339" s="457" t="s">
        <v>18620</v>
      </c>
      <c r="C11339" s="231" t="s">
        <v>6637</v>
      </c>
      <c r="F11339" s="232">
        <v>26.19</v>
      </c>
    </row>
    <row r="11340" spans="1:6" ht="15" x14ac:dyDescent="0.2">
      <c r="A11340" s="231">
        <v>92543</v>
      </c>
      <c r="B11340" s="457" t="s">
        <v>18621</v>
      </c>
      <c r="C11340" s="231" t="s">
        <v>6637</v>
      </c>
      <c r="F11340" s="232">
        <v>32.74</v>
      </c>
    </row>
    <row r="11341" spans="1:6" ht="15" x14ac:dyDescent="0.2">
      <c r="A11341" s="231">
        <v>97725</v>
      </c>
      <c r="B11341" s="457" t="s">
        <v>18622</v>
      </c>
      <c r="C11341" s="231" t="s">
        <v>6641</v>
      </c>
      <c r="F11341" s="232">
        <v>0</v>
      </c>
    </row>
    <row r="11342" spans="1:6" ht="15" x14ac:dyDescent="0.2">
      <c r="A11342" s="231">
        <v>97721</v>
      </c>
      <c r="B11342" s="457" t="s">
        <v>18623</v>
      </c>
      <c r="C11342" s="231" t="s">
        <v>6641</v>
      </c>
      <c r="F11342" s="232">
        <v>0</v>
      </c>
    </row>
    <row r="11343" spans="1:6" ht="15" x14ac:dyDescent="0.2">
      <c r="A11343" s="231">
        <v>97722</v>
      </c>
      <c r="B11343" s="457" t="s">
        <v>18624</v>
      </c>
      <c r="C11343" s="231" t="s">
        <v>6641</v>
      </c>
      <c r="F11343" s="232">
        <v>0</v>
      </c>
    </row>
    <row r="11344" spans="1:6" ht="15" x14ac:dyDescent="0.2">
      <c r="A11344" s="231">
        <v>97724</v>
      </c>
      <c r="B11344" s="457" t="s">
        <v>18625</v>
      </c>
      <c r="C11344" s="231" t="s">
        <v>6641</v>
      </c>
      <c r="F11344" s="232">
        <v>0</v>
      </c>
    </row>
    <row r="11345" spans="1:6" ht="15" x14ac:dyDescent="0.2">
      <c r="A11345" s="231">
        <v>97719</v>
      </c>
      <c r="B11345" s="457" t="s">
        <v>18626</v>
      </c>
      <c r="C11345" s="231" t="s">
        <v>6641</v>
      </c>
      <c r="F11345" s="232">
        <v>0</v>
      </c>
    </row>
    <row r="11346" spans="1:6" ht="15" x14ac:dyDescent="0.2">
      <c r="A11346" s="231">
        <v>97723</v>
      </c>
      <c r="B11346" s="457" t="s">
        <v>18627</v>
      </c>
      <c r="C11346" s="231" t="s">
        <v>6641</v>
      </c>
      <c r="F11346" s="232">
        <v>0</v>
      </c>
    </row>
    <row r="11347" spans="1:6" ht="15" x14ac:dyDescent="0.2">
      <c r="A11347" s="231">
        <v>104946</v>
      </c>
      <c r="B11347" s="457" t="s">
        <v>18628</v>
      </c>
      <c r="C11347" s="231" t="s">
        <v>6641</v>
      </c>
      <c r="F11347" s="232">
        <v>0</v>
      </c>
    </row>
    <row r="11348" spans="1:6" ht="15" x14ac:dyDescent="0.2">
      <c r="A11348" s="231">
        <v>104944</v>
      </c>
      <c r="B11348" s="457" t="s">
        <v>18629</v>
      </c>
      <c r="C11348" s="231" t="s">
        <v>6641</v>
      </c>
      <c r="F11348" s="232">
        <v>0</v>
      </c>
    </row>
    <row r="11349" spans="1:6" ht="15" x14ac:dyDescent="0.2">
      <c r="A11349" s="231">
        <v>104945</v>
      </c>
      <c r="B11349" s="457" t="s">
        <v>18630</v>
      </c>
      <c r="C11349" s="231" t="s">
        <v>6641</v>
      </c>
      <c r="F11349" s="232">
        <v>0</v>
      </c>
    </row>
    <row r="11350" spans="1:6" ht="15" x14ac:dyDescent="0.2">
      <c r="A11350" s="231">
        <v>97720</v>
      </c>
      <c r="B11350" s="457" t="s">
        <v>18631</v>
      </c>
      <c r="C11350" s="231" t="s">
        <v>6641</v>
      </c>
      <c r="F11350" s="232">
        <v>0</v>
      </c>
    </row>
    <row r="11351" spans="1:6" ht="15" x14ac:dyDescent="0.2">
      <c r="A11351" s="231">
        <v>97740</v>
      </c>
      <c r="B11351" s="457" t="s">
        <v>18632</v>
      </c>
      <c r="C11351" s="231" t="s">
        <v>6641</v>
      </c>
      <c r="F11351" s="232">
        <v>2071</v>
      </c>
    </row>
    <row r="11352" spans="1:6" ht="15" x14ac:dyDescent="0.2">
      <c r="A11352" s="231">
        <v>97738</v>
      </c>
      <c r="B11352" s="457" t="s">
        <v>18633</v>
      </c>
      <c r="C11352" s="231" t="s">
        <v>6641</v>
      </c>
      <c r="F11352" s="232">
        <v>4367.5</v>
      </c>
    </row>
    <row r="11353" spans="1:6" ht="15" x14ac:dyDescent="0.2">
      <c r="A11353" s="231">
        <v>97739</v>
      </c>
      <c r="B11353" s="457" t="s">
        <v>18634</v>
      </c>
      <c r="C11353" s="231" t="s">
        <v>6641</v>
      </c>
      <c r="F11353" s="232">
        <v>3117.95</v>
      </c>
    </row>
    <row r="11354" spans="1:6" ht="15" x14ac:dyDescent="0.2">
      <c r="A11354" s="231">
        <v>97736</v>
      </c>
      <c r="B11354" s="457" t="s">
        <v>18635</v>
      </c>
      <c r="C11354" s="231" t="s">
        <v>6641</v>
      </c>
      <c r="F11354" s="232">
        <v>1531.28</v>
      </c>
    </row>
    <row r="11355" spans="1:6" ht="15" x14ac:dyDescent="0.2">
      <c r="A11355" s="231">
        <v>97734</v>
      </c>
      <c r="B11355" s="457" t="s">
        <v>18636</v>
      </c>
      <c r="C11355" s="231" t="s">
        <v>6641</v>
      </c>
      <c r="F11355" s="232">
        <v>3395.45</v>
      </c>
    </row>
    <row r="11356" spans="1:6" ht="15" x14ac:dyDescent="0.2">
      <c r="A11356" s="231">
        <v>97735</v>
      </c>
      <c r="B11356" s="457" t="s">
        <v>18637</v>
      </c>
      <c r="C11356" s="231" t="s">
        <v>6641</v>
      </c>
      <c r="F11356" s="232">
        <v>2726.12</v>
      </c>
    </row>
    <row r="11357" spans="1:6" ht="15" x14ac:dyDescent="0.2">
      <c r="A11357" s="231">
        <v>97737</v>
      </c>
      <c r="B11357" s="457" t="s">
        <v>18638</v>
      </c>
      <c r="C11357" s="231" t="s">
        <v>6641</v>
      </c>
      <c r="F11357" s="232">
        <v>3472.32</v>
      </c>
    </row>
    <row r="11358" spans="1:6" ht="15" x14ac:dyDescent="0.2">
      <c r="A11358" s="231">
        <v>97733</v>
      </c>
      <c r="B11358" s="457" t="s">
        <v>18639</v>
      </c>
      <c r="C11358" s="231" t="s">
        <v>6641</v>
      </c>
      <c r="F11358" s="232">
        <v>3837.13</v>
      </c>
    </row>
    <row r="11359" spans="1:6" ht="15" x14ac:dyDescent="0.2">
      <c r="A11359" s="231">
        <v>98616</v>
      </c>
      <c r="B11359" s="457" t="s">
        <v>18640</v>
      </c>
      <c r="C11359" s="231" t="s">
        <v>6637</v>
      </c>
      <c r="F11359" s="232">
        <v>246.36</v>
      </c>
    </row>
    <row r="11360" spans="1:6" ht="15" x14ac:dyDescent="0.2">
      <c r="A11360" s="231">
        <v>98619</v>
      </c>
      <c r="B11360" s="457" t="s">
        <v>18641</v>
      </c>
      <c r="C11360" s="231" t="s">
        <v>6637</v>
      </c>
      <c r="F11360" s="232">
        <v>266.52</v>
      </c>
    </row>
    <row r="11361" spans="1:6" ht="15" x14ac:dyDescent="0.2">
      <c r="A11361" s="231">
        <v>98622</v>
      </c>
      <c r="B11361" s="457" t="s">
        <v>18642</v>
      </c>
      <c r="C11361" s="231" t="s">
        <v>6637</v>
      </c>
      <c r="F11361" s="232">
        <v>406.39</v>
      </c>
    </row>
    <row r="11362" spans="1:6" ht="15" x14ac:dyDescent="0.2">
      <c r="A11362" s="231">
        <v>98625</v>
      </c>
      <c r="B11362" s="457" t="s">
        <v>18643</v>
      </c>
      <c r="C11362" s="231" t="s">
        <v>6637</v>
      </c>
      <c r="F11362" s="232">
        <v>423.93</v>
      </c>
    </row>
    <row r="11363" spans="1:6" ht="15" x14ac:dyDescent="0.2">
      <c r="A11363" s="231">
        <v>105918</v>
      </c>
      <c r="B11363" s="457" t="s">
        <v>18644</v>
      </c>
      <c r="C11363" s="231" t="s">
        <v>6637</v>
      </c>
      <c r="F11363" s="232">
        <v>0</v>
      </c>
    </row>
    <row r="11364" spans="1:6" ht="15" x14ac:dyDescent="0.2">
      <c r="A11364" s="231">
        <v>98631</v>
      </c>
      <c r="B11364" s="457" t="s">
        <v>18645</v>
      </c>
      <c r="C11364" s="231" t="s">
        <v>6637</v>
      </c>
      <c r="F11364" s="232">
        <v>0</v>
      </c>
    </row>
    <row r="11365" spans="1:6" ht="15" x14ac:dyDescent="0.2">
      <c r="A11365" s="231">
        <v>98637</v>
      </c>
      <c r="B11365" s="457" t="s">
        <v>18646</v>
      </c>
      <c r="C11365" s="231" t="s">
        <v>6641</v>
      </c>
      <c r="F11365" s="232">
        <v>0</v>
      </c>
    </row>
    <row r="11366" spans="1:6" ht="15" x14ac:dyDescent="0.2">
      <c r="A11366" s="231">
        <v>98641</v>
      </c>
      <c r="B11366" s="457" t="s">
        <v>18647</v>
      </c>
      <c r="C11366" s="231" t="s">
        <v>6641</v>
      </c>
      <c r="F11366" s="232">
        <v>0</v>
      </c>
    </row>
    <row r="11367" spans="1:6" ht="15" x14ac:dyDescent="0.2">
      <c r="A11367" s="231">
        <v>98645</v>
      </c>
      <c r="B11367" s="457" t="s">
        <v>18648</v>
      </c>
      <c r="C11367" s="231" t="s">
        <v>6641</v>
      </c>
      <c r="F11367" s="232">
        <v>0</v>
      </c>
    </row>
    <row r="11368" spans="1:6" ht="15" x14ac:dyDescent="0.2">
      <c r="A11368" s="231">
        <v>98649</v>
      </c>
      <c r="B11368" s="457" t="s">
        <v>18649</v>
      </c>
      <c r="C11368" s="231" t="s">
        <v>6641</v>
      </c>
      <c r="F11368" s="232">
        <v>0</v>
      </c>
    </row>
    <row r="11369" spans="1:6" ht="15" x14ac:dyDescent="0.2">
      <c r="A11369" s="231">
        <v>98653</v>
      </c>
      <c r="B11369" s="457" t="s">
        <v>18650</v>
      </c>
      <c r="C11369" s="231" t="s">
        <v>6641</v>
      </c>
      <c r="F11369" s="232">
        <v>0</v>
      </c>
    </row>
    <row r="11370" spans="1:6" ht="15" x14ac:dyDescent="0.2">
      <c r="A11370" s="231">
        <v>98657</v>
      </c>
      <c r="B11370" s="457" t="s">
        <v>18651</v>
      </c>
      <c r="C11370" s="231" t="s">
        <v>6640</v>
      </c>
      <c r="F11370" s="232">
        <v>707.01</v>
      </c>
    </row>
    <row r="11371" spans="1:6" ht="15" x14ac:dyDescent="0.2">
      <c r="A11371" s="231">
        <v>100344</v>
      </c>
      <c r="B11371" s="457" t="s">
        <v>18652</v>
      </c>
      <c r="C11371" s="231" t="s">
        <v>6650</v>
      </c>
      <c r="F11371" s="232">
        <v>11.22</v>
      </c>
    </row>
    <row r="11372" spans="1:6" ht="15" x14ac:dyDescent="0.2">
      <c r="A11372" s="231">
        <v>100345</v>
      </c>
      <c r="B11372" s="457" t="s">
        <v>18653</v>
      </c>
      <c r="C11372" s="231" t="s">
        <v>6650</v>
      </c>
      <c r="F11372" s="232">
        <v>8.4600000000000009</v>
      </c>
    </row>
    <row r="11373" spans="1:6" ht="15" x14ac:dyDescent="0.2">
      <c r="A11373" s="231">
        <v>100346</v>
      </c>
      <c r="B11373" s="457" t="s">
        <v>18654</v>
      </c>
      <c r="C11373" s="231" t="s">
        <v>6650</v>
      </c>
      <c r="F11373" s="232">
        <v>7.96</v>
      </c>
    </row>
    <row r="11374" spans="1:6" ht="15" x14ac:dyDescent="0.2">
      <c r="A11374" s="231">
        <v>100347</v>
      </c>
      <c r="B11374" s="457" t="s">
        <v>18655</v>
      </c>
      <c r="C11374" s="231" t="s">
        <v>6650</v>
      </c>
      <c r="F11374" s="232">
        <v>8.7799999999999994</v>
      </c>
    </row>
    <row r="11375" spans="1:6" ht="15" x14ac:dyDescent="0.2">
      <c r="A11375" s="231">
        <v>100348</v>
      </c>
      <c r="B11375" s="457" t="s">
        <v>18656</v>
      </c>
      <c r="C11375" s="231" t="s">
        <v>6650</v>
      </c>
      <c r="F11375" s="232">
        <v>8.58</v>
      </c>
    </row>
    <row r="11376" spans="1:6" ht="15" x14ac:dyDescent="0.2">
      <c r="A11376" s="231">
        <v>100342</v>
      </c>
      <c r="B11376" s="457" t="s">
        <v>18657</v>
      </c>
      <c r="C11376" s="231" t="s">
        <v>6650</v>
      </c>
      <c r="F11376" s="232">
        <v>16.66</v>
      </c>
    </row>
    <row r="11377" spans="1:6" ht="15" x14ac:dyDescent="0.2">
      <c r="A11377" s="231">
        <v>100343</v>
      </c>
      <c r="B11377" s="457" t="s">
        <v>18658</v>
      </c>
      <c r="C11377" s="231" t="s">
        <v>6650</v>
      </c>
      <c r="F11377" s="232">
        <v>14.18</v>
      </c>
    </row>
    <row r="11378" spans="1:6" ht="15" x14ac:dyDescent="0.2">
      <c r="A11378" s="231">
        <v>100349</v>
      </c>
      <c r="B11378" s="457" t="s">
        <v>18659</v>
      </c>
      <c r="C11378" s="231" t="s">
        <v>6641</v>
      </c>
      <c r="F11378" s="232">
        <v>634.61</v>
      </c>
    </row>
    <row r="11379" spans="1:6" ht="15" x14ac:dyDescent="0.2">
      <c r="A11379" s="231">
        <v>100336</v>
      </c>
      <c r="B11379" s="457" t="s">
        <v>18660</v>
      </c>
      <c r="C11379" s="231" t="s">
        <v>6637</v>
      </c>
      <c r="F11379" s="232">
        <v>0</v>
      </c>
    </row>
    <row r="11380" spans="1:6" ht="15" x14ac:dyDescent="0.2">
      <c r="A11380" s="231">
        <v>100337</v>
      </c>
      <c r="B11380" s="457" t="s">
        <v>18661</v>
      </c>
      <c r="C11380" s="231" t="s">
        <v>6637</v>
      </c>
      <c r="F11380" s="232">
        <v>0</v>
      </c>
    </row>
    <row r="11381" spans="1:6" ht="15" x14ac:dyDescent="0.2">
      <c r="A11381" s="231">
        <v>100339</v>
      </c>
      <c r="B11381" s="457" t="s">
        <v>18662</v>
      </c>
      <c r="C11381" s="231" t="s">
        <v>6637</v>
      </c>
      <c r="F11381" s="232">
        <v>0</v>
      </c>
    </row>
    <row r="11382" spans="1:6" ht="15" x14ac:dyDescent="0.2">
      <c r="A11382" s="231">
        <v>100340</v>
      </c>
      <c r="B11382" s="457" t="s">
        <v>18663</v>
      </c>
      <c r="C11382" s="231" t="s">
        <v>6637</v>
      </c>
      <c r="F11382" s="232">
        <v>0</v>
      </c>
    </row>
    <row r="11383" spans="1:6" ht="15" x14ac:dyDescent="0.2">
      <c r="A11383" s="231">
        <v>105805</v>
      </c>
      <c r="B11383" s="457" t="s">
        <v>18664</v>
      </c>
      <c r="C11383" s="231" t="s">
        <v>6637</v>
      </c>
      <c r="F11383" s="232">
        <v>877.72</v>
      </c>
    </row>
    <row r="11384" spans="1:6" ht="15" x14ac:dyDescent="0.2">
      <c r="A11384" s="231">
        <v>105806</v>
      </c>
      <c r="B11384" s="457" t="s">
        <v>18665</v>
      </c>
      <c r="C11384" s="231" t="s">
        <v>6637</v>
      </c>
      <c r="F11384" s="232">
        <v>552.16999999999996</v>
      </c>
    </row>
    <row r="11385" spans="1:6" ht="15" x14ac:dyDescent="0.2">
      <c r="A11385" s="231">
        <v>105807</v>
      </c>
      <c r="B11385" s="457" t="s">
        <v>18666</v>
      </c>
      <c r="C11385" s="231" t="s">
        <v>6637</v>
      </c>
      <c r="F11385" s="232">
        <v>699.02</v>
      </c>
    </row>
    <row r="11386" spans="1:6" ht="15" x14ac:dyDescent="0.2">
      <c r="A11386" s="231">
        <v>105808</v>
      </c>
      <c r="B11386" s="457" t="s">
        <v>18667</v>
      </c>
      <c r="C11386" s="231" t="s">
        <v>6637</v>
      </c>
      <c r="F11386" s="232">
        <v>454.86</v>
      </c>
    </row>
    <row r="11387" spans="1:6" ht="15" x14ac:dyDescent="0.2">
      <c r="A11387" s="231">
        <v>100341</v>
      </c>
      <c r="B11387" s="457" t="s">
        <v>18668</v>
      </c>
      <c r="C11387" s="231" t="s">
        <v>6637</v>
      </c>
      <c r="F11387" s="232">
        <v>43.2</v>
      </c>
    </row>
    <row r="11388" spans="1:6" ht="15" x14ac:dyDescent="0.2">
      <c r="A11388" s="231">
        <v>100351</v>
      </c>
      <c r="B11388" s="457" t="s">
        <v>18669</v>
      </c>
      <c r="C11388" s="231" t="s">
        <v>6637</v>
      </c>
      <c r="F11388" s="232">
        <v>0</v>
      </c>
    </row>
    <row r="11389" spans="1:6" ht="15" x14ac:dyDescent="0.2">
      <c r="A11389" s="231">
        <v>100353</v>
      </c>
      <c r="B11389" s="457" t="s">
        <v>18670</v>
      </c>
      <c r="C11389" s="231" t="s">
        <v>6637</v>
      </c>
      <c r="F11389" s="232">
        <v>0</v>
      </c>
    </row>
    <row r="11390" spans="1:6" ht="15" x14ac:dyDescent="0.2">
      <c r="A11390" s="231">
        <v>100350</v>
      </c>
      <c r="B11390" s="457" t="s">
        <v>18671</v>
      </c>
      <c r="C11390" s="231" t="s">
        <v>6637</v>
      </c>
      <c r="F11390" s="232">
        <v>0</v>
      </c>
    </row>
    <row r="11391" spans="1:6" ht="15" x14ac:dyDescent="0.2">
      <c r="A11391" s="231">
        <v>105043</v>
      </c>
      <c r="B11391" s="457" t="s">
        <v>18672</v>
      </c>
      <c r="C11391" s="231" t="s">
        <v>6640</v>
      </c>
      <c r="F11391" s="232">
        <v>0</v>
      </c>
    </row>
    <row r="11392" spans="1:6" ht="15" x14ac:dyDescent="0.2">
      <c r="A11392" s="231">
        <v>105047</v>
      </c>
      <c r="B11392" s="457" t="s">
        <v>18673</v>
      </c>
      <c r="C11392" s="231" t="s">
        <v>6640</v>
      </c>
      <c r="F11392" s="232">
        <v>0</v>
      </c>
    </row>
    <row r="11393" spans="1:6" ht="15" x14ac:dyDescent="0.2">
      <c r="A11393" s="231">
        <v>105044</v>
      </c>
      <c r="B11393" s="457" t="s">
        <v>18674</v>
      </c>
      <c r="C11393" s="231" t="s">
        <v>6640</v>
      </c>
      <c r="F11393" s="232">
        <v>0</v>
      </c>
    </row>
    <row r="11394" spans="1:6" ht="15" x14ac:dyDescent="0.2">
      <c r="A11394" s="231">
        <v>105094</v>
      </c>
      <c r="B11394" s="457" t="s">
        <v>18675</v>
      </c>
      <c r="C11394" s="231" t="s">
        <v>6640</v>
      </c>
      <c r="F11394" s="232">
        <v>0</v>
      </c>
    </row>
    <row r="11395" spans="1:6" ht="15" x14ac:dyDescent="0.2">
      <c r="A11395" s="231">
        <v>105096</v>
      </c>
      <c r="B11395" s="457" t="s">
        <v>18676</v>
      </c>
      <c r="C11395" s="231" t="s">
        <v>6640</v>
      </c>
      <c r="F11395" s="232">
        <v>0</v>
      </c>
    </row>
    <row r="11396" spans="1:6" ht="15" x14ac:dyDescent="0.2">
      <c r="A11396" s="231">
        <v>105048</v>
      </c>
      <c r="B11396" s="457" t="s">
        <v>18677</v>
      </c>
      <c r="C11396" s="231" t="s">
        <v>6640</v>
      </c>
      <c r="F11396" s="232">
        <v>0</v>
      </c>
    </row>
    <row r="11397" spans="1:6" ht="15" x14ac:dyDescent="0.2">
      <c r="A11397" s="231">
        <v>105097</v>
      </c>
      <c r="B11397" s="457" t="s">
        <v>18678</v>
      </c>
      <c r="C11397" s="231" t="s">
        <v>6640</v>
      </c>
      <c r="F11397" s="232">
        <v>0</v>
      </c>
    </row>
    <row r="11398" spans="1:6" ht="15" x14ac:dyDescent="0.2">
      <c r="A11398" s="231">
        <v>105049</v>
      </c>
      <c r="B11398" s="457" t="s">
        <v>18679</v>
      </c>
      <c r="C11398" s="231" t="s">
        <v>6640</v>
      </c>
      <c r="F11398" s="232">
        <v>0</v>
      </c>
    </row>
    <row r="11399" spans="1:6" ht="15" x14ac:dyDescent="0.2">
      <c r="A11399" s="231">
        <v>105051</v>
      </c>
      <c r="B11399" s="457" t="s">
        <v>18680</v>
      </c>
      <c r="C11399" s="231" t="s">
        <v>6640</v>
      </c>
      <c r="F11399" s="232">
        <v>0</v>
      </c>
    </row>
    <row r="11400" spans="1:6" ht="15" x14ac:dyDescent="0.2">
      <c r="A11400" s="231">
        <v>105054</v>
      </c>
      <c r="B11400" s="457" t="s">
        <v>18681</v>
      </c>
      <c r="C11400" s="231" t="s">
        <v>6640</v>
      </c>
      <c r="F11400" s="232">
        <v>0</v>
      </c>
    </row>
    <row r="11401" spans="1:6" ht="15" x14ac:dyDescent="0.2">
      <c r="A11401" s="231">
        <v>105052</v>
      </c>
      <c r="B11401" s="457" t="s">
        <v>18682</v>
      </c>
      <c r="C11401" s="231" t="s">
        <v>6640</v>
      </c>
      <c r="F11401" s="232">
        <v>0</v>
      </c>
    </row>
    <row r="11402" spans="1:6" ht="15" x14ac:dyDescent="0.2">
      <c r="A11402" s="231">
        <v>105055</v>
      </c>
      <c r="B11402" s="457" t="s">
        <v>18683</v>
      </c>
      <c r="C11402" s="231" t="s">
        <v>6640</v>
      </c>
      <c r="F11402" s="232">
        <v>0</v>
      </c>
    </row>
    <row r="11403" spans="1:6" ht="15" x14ac:dyDescent="0.2">
      <c r="A11403" s="231">
        <v>105065</v>
      </c>
      <c r="B11403" s="457" t="s">
        <v>18684</v>
      </c>
      <c r="C11403" s="231" t="s">
        <v>6640</v>
      </c>
      <c r="F11403" s="232">
        <v>0</v>
      </c>
    </row>
    <row r="11404" spans="1:6" ht="15" x14ac:dyDescent="0.2">
      <c r="A11404" s="231">
        <v>105059</v>
      </c>
      <c r="B11404" s="457" t="s">
        <v>18685</v>
      </c>
      <c r="C11404" s="231" t="s">
        <v>6640</v>
      </c>
      <c r="F11404" s="232">
        <v>0</v>
      </c>
    </row>
    <row r="11405" spans="1:6" ht="15" x14ac:dyDescent="0.2">
      <c r="A11405" s="231">
        <v>105057</v>
      </c>
      <c r="B11405" s="457" t="s">
        <v>18686</v>
      </c>
      <c r="C11405" s="231" t="s">
        <v>6640</v>
      </c>
      <c r="F11405" s="232">
        <v>0</v>
      </c>
    </row>
    <row r="11406" spans="1:6" ht="15" x14ac:dyDescent="0.2">
      <c r="A11406" s="231">
        <v>105060</v>
      </c>
      <c r="B11406" s="457" t="s">
        <v>18687</v>
      </c>
      <c r="C11406" s="231" t="s">
        <v>6640</v>
      </c>
      <c r="F11406" s="232">
        <v>0</v>
      </c>
    </row>
    <row r="11407" spans="1:6" ht="15" x14ac:dyDescent="0.2">
      <c r="A11407" s="231">
        <v>105042</v>
      </c>
      <c r="B11407" s="457" t="s">
        <v>18688</v>
      </c>
      <c r="C11407" s="231" t="s">
        <v>6640</v>
      </c>
      <c r="F11407" s="232">
        <v>74.150000000000006</v>
      </c>
    </row>
    <row r="11408" spans="1:6" ht="15" x14ac:dyDescent="0.2">
      <c r="A11408" s="231">
        <v>105046</v>
      </c>
      <c r="B11408" s="457" t="s">
        <v>18689</v>
      </c>
      <c r="C11408" s="231" t="s">
        <v>6640</v>
      </c>
      <c r="F11408" s="232">
        <v>61.98</v>
      </c>
    </row>
    <row r="11409" spans="1:6" ht="15" x14ac:dyDescent="0.2">
      <c r="A11409" s="231">
        <v>105095</v>
      </c>
      <c r="B11409" s="457" t="s">
        <v>18690</v>
      </c>
      <c r="C11409" s="231" t="s">
        <v>6640</v>
      </c>
      <c r="F11409" s="232">
        <v>109.84</v>
      </c>
    </row>
    <row r="11410" spans="1:6" ht="15" x14ac:dyDescent="0.2">
      <c r="A11410" s="231">
        <v>105098</v>
      </c>
      <c r="B11410" s="457" t="s">
        <v>18691</v>
      </c>
      <c r="C11410" s="231" t="s">
        <v>6640</v>
      </c>
      <c r="F11410" s="232">
        <v>97.69</v>
      </c>
    </row>
    <row r="11411" spans="1:6" ht="15" x14ac:dyDescent="0.2">
      <c r="A11411" s="231">
        <v>105050</v>
      </c>
      <c r="B11411" s="457" t="s">
        <v>18692</v>
      </c>
      <c r="C11411" s="231" t="s">
        <v>6640</v>
      </c>
      <c r="F11411" s="232">
        <v>226.56</v>
      </c>
    </row>
    <row r="11412" spans="1:6" ht="15" x14ac:dyDescent="0.2">
      <c r="A11412" s="231">
        <v>105053</v>
      </c>
      <c r="B11412" s="457" t="s">
        <v>18693</v>
      </c>
      <c r="C11412" s="231" t="s">
        <v>6640</v>
      </c>
      <c r="F11412" s="232">
        <v>214.57</v>
      </c>
    </row>
    <row r="11413" spans="1:6" ht="15" x14ac:dyDescent="0.2">
      <c r="A11413" s="231">
        <v>105056</v>
      </c>
      <c r="B11413" s="457" t="s">
        <v>18694</v>
      </c>
      <c r="C11413" s="231" t="s">
        <v>6640</v>
      </c>
      <c r="F11413" s="232">
        <v>312.47000000000003</v>
      </c>
    </row>
    <row r="11414" spans="1:6" ht="15" x14ac:dyDescent="0.2">
      <c r="A11414" s="231">
        <v>105058</v>
      </c>
      <c r="B11414" s="457" t="s">
        <v>18695</v>
      </c>
      <c r="C11414" s="231" t="s">
        <v>6640</v>
      </c>
      <c r="F11414" s="232">
        <v>301.35000000000002</v>
      </c>
    </row>
    <row r="11415" spans="1:6" ht="15" x14ac:dyDescent="0.2">
      <c r="A11415" s="231">
        <v>105062</v>
      </c>
      <c r="B11415" s="457" t="s">
        <v>18696</v>
      </c>
      <c r="C11415" s="231" t="s">
        <v>6640</v>
      </c>
      <c r="F11415" s="232">
        <v>0</v>
      </c>
    </row>
    <row r="11416" spans="1:6" ht="15" x14ac:dyDescent="0.2">
      <c r="A11416" s="231">
        <v>105066</v>
      </c>
      <c r="B11416" s="457" t="s">
        <v>18697</v>
      </c>
      <c r="C11416" s="231" t="s">
        <v>6640</v>
      </c>
      <c r="F11416" s="232">
        <v>0</v>
      </c>
    </row>
    <row r="11417" spans="1:6" ht="15" x14ac:dyDescent="0.2">
      <c r="A11417" s="231">
        <v>105063</v>
      </c>
      <c r="B11417" s="457" t="s">
        <v>18698</v>
      </c>
      <c r="C11417" s="231" t="s">
        <v>6640</v>
      </c>
      <c r="F11417" s="232">
        <v>0</v>
      </c>
    </row>
    <row r="11418" spans="1:6" ht="15" x14ac:dyDescent="0.2">
      <c r="A11418" s="231">
        <v>105067</v>
      </c>
      <c r="B11418" s="457" t="s">
        <v>18699</v>
      </c>
      <c r="C11418" s="231" t="s">
        <v>6640</v>
      </c>
      <c r="F11418" s="232">
        <v>0</v>
      </c>
    </row>
    <row r="11419" spans="1:6" ht="15" x14ac:dyDescent="0.2">
      <c r="A11419" s="231">
        <v>105069</v>
      </c>
      <c r="B11419" s="457" t="s">
        <v>18700</v>
      </c>
      <c r="C11419" s="231" t="s">
        <v>6640</v>
      </c>
      <c r="F11419" s="232">
        <v>0</v>
      </c>
    </row>
    <row r="11420" spans="1:6" ht="15" x14ac:dyDescent="0.2">
      <c r="A11420" s="231">
        <v>105072</v>
      </c>
      <c r="B11420" s="457" t="s">
        <v>18701</v>
      </c>
      <c r="C11420" s="231" t="s">
        <v>6640</v>
      </c>
      <c r="F11420" s="232">
        <v>0</v>
      </c>
    </row>
    <row r="11421" spans="1:6" ht="15" x14ac:dyDescent="0.2">
      <c r="A11421" s="231">
        <v>105070</v>
      </c>
      <c r="B11421" s="457" t="s">
        <v>18702</v>
      </c>
      <c r="C11421" s="231" t="s">
        <v>6640</v>
      </c>
      <c r="F11421" s="232">
        <v>0</v>
      </c>
    </row>
    <row r="11422" spans="1:6" ht="15" x14ac:dyDescent="0.2">
      <c r="A11422" s="231">
        <v>105073</v>
      </c>
      <c r="B11422" s="457" t="s">
        <v>18703</v>
      </c>
      <c r="C11422" s="231" t="s">
        <v>6640</v>
      </c>
      <c r="F11422" s="232">
        <v>0</v>
      </c>
    </row>
    <row r="11423" spans="1:6" ht="15" x14ac:dyDescent="0.2">
      <c r="A11423" s="231">
        <v>105075</v>
      </c>
      <c r="B11423" s="457" t="s">
        <v>18704</v>
      </c>
      <c r="C11423" s="231" t="s">
        <v>6640</v>
      </c>
      <c r="F11423" s="232">
        <v>0</v>
      </c>
    </row>
    <row r="11424" spans="1:6" ht="15" x14ac:dyDescent="0.2">
      <c r="A11424" s="231">
        <v>105078</v>
      </c>
      <c r="B11424" s="457" t="s">
        <v>18705</v>
      </c>
      <c r="C11424" s="231" t="s">
        <v>6640</v>
      </c>
      <c r="F11424" s="232">
        <v>0</v>
      </c>
    </row>
    <row r="11425" spans="1:6" ht="15" x14ac:dyDescent="0.2">
      <c r="A11425" s="231">
        <v>105076</v>
      </c>
      <c r="B11425" s="457" t="s">
        <v>18706</v>
      </c>
      <c r="C11425" s="231" t="s">
        <v>6640</v>
      </c>
      <c r="F11425" s="232">
        <v>0</v>
      </c>
    </row>
    <row r="11426" spans="1:6" ht="15" x14ac:dyDescent="0.2">
      <c r="A11426" s="231">
        <v>105079</v>
      </c>
      <c r="B11426" s="457" t="s">
        <v>18707</v>
      </c>
      <c r="C11426" s="231" t="s">
        <v>6640</v>
      </c>
      <c r="F11426" s="232">
        <v>0</v>
      </c>
    </row>
    <row r="11427" spans="1:6" ht="15" x14ac:dyDescent="0.2">
      <c r="A11427" s="231">
        <v>105061</v>
      </c>
      <c r="B11427" s="457" t="s">
        <v>18708</v>
      </c>
      <c r="C11427" s="231" t="s">
        <v>6640</v>
      </c>
      <c r="F11427" s="232">
        <v>115.71</v>
      </c>
    </row>
    <row r="11428" spans="1:6" ht="15" x14ac:dyDescent="0.2">
      <c r="A11428" s="231">
        <v>105064</v>
      </c>
      <c r="B11428" s="457" t="s">
        <v>18709</v>
      </c>
      <c r="C11428" s="231" t="s">
        <v>6640</v>
      </c>
      <c r="F11428" s="232">
        <v>99.98</v>
      </c>
    </row>
    <row r="11429" spans="1:6" ht="15" x14ac:dyDescent="0.2">
      <c r="A11429" s="231">
        <v>105068</v>
      </c>
      <c r="B11429" s="457" t="s">
        <v>18710</v>
      </c>
      <c r="C11429" s="231" t="s">
        <v>6640</v>
      </c>
      <c r="F11429" s="232">
        <v>193.72</v>
      </c>
    </row>
    <row r="11430" spans="1:6" ht="15" x14ac:dyDescent="0.2">
      <c r="A11430" s="231">
        <v>105071</v>
      </c>
      <c r="B11430" s="457" t="s">
        <v>18711</v>
      </c>
      <c r="C11430" s="231" t="s">
        <v>6640</v>
      </c>
      <c r="F11430" s="232">
        <v>178.01</v>
      </c>
    </row>
    <row r="11431" spans="1:6" ht="15" x14ac:dyDescent="0.2">
      <c r="A11431" s="231">
        <v>105074</v>
      </c>
      <c r="B11431" s="457" t="s">
        <v>18712</v>
      </c>
      <c r="C11431" s="231" t="s">
        <v>6640</v>
      </c>
      <c r="F11431" s="232">
        <v>302.89</v>
      </c>
    </row>
    <row r="11432" spans="1:6" ht="15" x14ac:dyDescent="0.2">
      <c r="A11432" s="231">
        <v>105077</v>
      </c>
      <c r="B11432" s="457" t="s">
        <v>18713</v>
      </c>
      <c r="C11432" s="231" t="s">
        <v>6640</v>
      </c>
      <c r="F11432" s="232">
        <v>287.27999999999997</v>
      </c>
    </row>
    <row r="11433" spans="1:6" ht="15" x14ac:dyDescent="0.2">
      <c r="A11433" s="231">
        <v>105090</v>
      </c>
      <c r="B11433" s="457" t="s">
        <v>18714</v>
      </c>
      <c r="C11433" s="231" t="s">
        <v>6637</v>
      </c>
      <c r="F11433" s="232">
        <v>596.04</v>
      </c>
    </row>
    <row r="11434" spans="1:6" ht="15" x14ac:dyDescent="0.2">
      <c r="A11434" s="231">
        <v>105099</v>
      </c>
      <c r="B11434" s="457" t="s">
        <v>18715</v>
      </c>
      <c r="C11434" s="231" t="s">
        <v>6640</v>
      </c>
      <c r="F11434" s="232">
        <v>89</v>
      </c>
    </row>
    <row r="11435" spans="1:6" ht="15" x14ac:dyDescent="0.2">
      <c r="A11435" s="231">
        <v>105100</v>
      </c>
      <c r="B11435" s="457" t="s">
        <v>18716</v>
      </c>
      <c r="C11435" s="231" t="s">
        <v>6640</v>
      </c>
      <c r="F11435" s="232">
        <v>128.11000000000001</v>
      </c>
    </row>
    <row r="11436" spans="1:6" ht="15" x14ac:dyDescent="0.2">
      <c r="A11436" s="231">
        <v>105101</v>
      </c>
      <c r="B11436" s="457" t="s">
        <v>18717</v>
      </c>
      <c r="C11436" s="231" t="s">
        <v>6640</v>
      </c>
      <c r="F11436" s="232">
        <v>252.01</v>
      </c>
    </row>
    <row r="11437" spans="1:6" ht="15" x14ac:dyDescent="0.2">
      <c r="A11437" s="231">
        <v>105102</v>
      </c>
      <c r="B11437" s="457" t="s">
        <v>18718</v>
      </c>
      <c r="C11437" s="231" t="s">
        <v>6640</v>
      </c>
      <c r="F11437" s="232">
        <v>347.22</v>
      </c>
    </row>
    <row r="11438" spans="1:6" ht="15" x14ac:dyDescent="0.2">
      <c r="A11438" s="231">
        <v>105080</v>
      </c>
      <c r="B11438" s="457" t="s">
        <v>18719</v>
      </c>
      <c r="C11438" s="231" t="s">
        <v>6640</v>
      </c>
      <c r="F11438" s="232">
        <v>72.84</v>
      </c>
    </row>
    <row r="11439" spans="1:6" ht="15" x14ac:dyDescent="0.2">
      <c r="A11439" s="231">
        <v>105081</v>
      </c>
      <c r="B11439" s="457" t="s">
        <v>18720</v>
      </c>
      <c r="C11439" s="231" t="s">
        <v>6640</v>
      </c>
      <c r="F11439" s="232">
        <v>85.17</v>
      </c>
    </row>
    <row r="11440" spans="1:6" ht="15" x14ac:dyDescent="0.2">
      <c r="A11440" s="231">
        <v>105091</v>
      </c>
      <c r="B11440" s="457" t="s">
        <v>18721</v>
      </c>
      <c r="C11440" s="231" t="s">
        <v>6640</v>
      </c>
      <c r="F11440" s="232">
        <v>152.79</v>
      </c>
    </row>
    <row r="11441" spans="1:6" ht="15" x14ac:dyDescent="0.2">
      <c r="A11441" s="231">
        <v>105089</v>
      </c>
      <c r="B11441" s="457" t="s">
        <v>18722</v>
      </c>
      <c r="C11441" s="231" t="s">
        <v>6640</v>
      </c>
      <c r="F11441" s="232">
        <v>194.27</v>
      </c>
    </row>
    <row r="11442" spans="1:6" ht="15" x14ac:dyDescent="0.2">
      <c r="A11442" s="231">
        <v>105082</v>
      </c>
      <c r="B11442" s="457" t="s">
        <v>18723</v>
      </c>
      <c r="C11442" s="231" t="s">
        <v>6640</v>
      </c>
      <c r="F11442" s="232">
        <v>76.17</v>
      </c>
    </row>
    <row r="11443" spans="1:6" ht="15" x14ac:dyDescent="0.2">
      <c r="A11443" s="231">
        <v>105083</v>
      </c>
      <c r="B11443" s="457" t="s">
        <v>18724</v>
      </c>
      <c r="C11443" s="231" t="s">
        <v>6640</v>
      </c>
      <c r="F11443" s="232">
        <v>86.69</v>
      </c>
    </row>
    <row r="11444" spans="1:6" ht="15" x14ac:dyDescent="0.2">
      <c r="A11444" s="231">
        <v>105084</v>
      </c>
      <c r="B11444" s="457" t="s">
        <v>18725</v>
      </c>
      <c r="C11444" s="231" t="s">
        <v>6640</v>
      </c>
      <c r="F11444" s="232">
        <v>109.06</v>
      </c>
    </row>
    <row r="11445" spans="1:6" ht="15" x14ac:dyDescent="0.2">
      <c r="A11445" s="231">
        <v>105086</v>
      </c>
      <c r="B11445" s="457" t="s">
        <v>18726</v>
      </c>
      <c r="C11445" s="231" t="s">
        <v>6640</v>
      </c>
      <c r="F11445" s="232">
        <v>100.93</v>
      </c>
    </row>
    <row r="11446" spans="1:6" ht="15" x14ac:dyDescent="0.2">
      <c r="A11446" s="231">
        <v>105087</v>
      </c>
      <c r="B11446" s="457" t="s">
        <v>18727</v>
      </c>
      <c r="C11446" s="231" t="s">
        <v>6640</v>
      </c>
      <c r="F11446" s="232">
        <v>114.07</v>
      </c>
    </row>
    <row r="11447" spans="1:6" ht="15" x14ac:dyDescent="0.2">
      <c r="A11447" s="231">
        <v>105088</v>
      </c>
      <c r="B11447" s="457" t="s">
        <v>18728</v>
      </c>
      <c r="C11447" s="231" t="s">
        <v>6640</v>
      </c>
      <c r="F11447" s="232">
        <v>210.99</v>
      </c>
    </row>
    <row r="11448" spans="1:6" ht="15" x14ac:dyDescent="0.2">
      <c r="A11448" s="231">
        <v>105092</v>
      </c>
      <c r="B11448" s="457" t="s">
        <v>18729</v>
      </c>
      <c r="C11448" s="231" t="s">
        <v>6640</v>
      </c>
      <c r="F11448" s="232">
        <v>166.72</v>
      </c>
    </row>
    <row r="11449" spans="1:6" ht="15" x14ac:dyDescent="0.2">
      <c r="A11449" s="231">
        <v>105085</v>
      </c>
      <c r="B11449" s="457" t="s">
        <v>18730</v>
      </c>
      <c r="C11449" s="231" t="s">
        <v>6640</v>
      </c>
      <c r="F11449" s="232">
        <v>114.26</v>
      </c>
    </row>
    <row r="11450" spans="1:6" ht="15" x14ac:dyDescent="0.2">
      <c r="A11450" s="231">
        <v>105093</v>
      </c>
      <c r="B11450" s="457" t="s">
        <v>18731</v>
      </c>
      <c r="C11450" s="231" t="s">
        <v>6640</v>
      </c>
      <c r="F11450" s="232">
        <v>169.21</v>
      </c>
    </row>
    <row r="11451" spans="1:6" ht="15" x14ac:dyDescent="0.2">
      <c r="A11451" s="231">
        <v>105041</v>
      </c>
      <c r="B11451" s="457" t="s">
        <v>18732</v>
      </c>
      <c r="C11451" s="231" t="s">
        <v>6640</v>
      </c>
      <c r="F11451" s="232">
        <v>55.1</v>
      </c>
    </row>
    <row r="11452" spans="1:6" ht="15" x14ac:dyDescent="0.2">
      <c r="A11452" s="231">
        <v>105045</v>
      </c>
      <c r="B11452" s="457" t="s">
        <v>18733</v>
      </c>
      <c r="C11452" s="231" t="s">
        <v>6640</v>
      </c>
      <c r="F11452" s="232">
        <v>63.01</v>
      </c>
    </row>
    <row r="11453" spans="1:6" ht="15" x14ac:dyDescent="0.2">
      <c r="A11453" s="231">
        <v>93961</v>
      </c>
      <c r="B11453" s="457" t="s">
        <v>18734</v>
      </c>
      <c r="C11453" s="231" t="s">
        <v>6640</v>
      </c>
      <c r="F11453" s="232">
        <v>235.44</v>
      </c>
    </row>
    <row r="11454" spans="1:6" ht="15" x14ac:dyDescent="0.2">
      <c r="A11454" s="231">
        <v>93971</v>
      </c>
      <c r="B11454" s="457" t="s">
        <v>18735</v>
      </c>
      <c r="C11454" s="231" t="s">
        <v>6640</v>
      </c>
      <c r="F11454" s="232">
        <v>196.58</v>
      </c>
    </row>
    <row r="11455" spans="1:6" ht="15" x14ac:dyDescent="0.2">
      <c r="A11455" s="231">
        <v>93959</v>
      </c>
      <c r="B11455" s="457" t="s">
        <v>18736</v>
      </c>
      <c r="C11455" s="231" t="s">
        <v>6640</v>
      </c>
      <c r="F11455" s="232">
        <v>263.8</v>
      </c>
    </row>
    <row r="11456" spans="1:6" ht="15" x14ac:dyDescent="0.2">
      <c r="A11456" s="231">
        <v>93969</v>
      </c>
      <c r="B11456" s="457" t="s">
        <v>18737</v>
      </c>
      <c r="C11456" s="231" t="s">
        <v>6640</v>
      </c>
      <c r="F11456" s="232">
        <v>219.47</v>
      </c>
    </row>
    <row r="11457" spans="1:6" ht="15" x14ac:dyDescent="0.2">
      <c r="A11457" s="231">
        <v>93957</v>
      </c>
      <c r="B11457" s="457" t="s">
        <v>18738</v>
      </c>
      <c r="C11457" s="231" t="s">
        <v>6640</v>
      </c>
      <c r="F11457" s="232">
        <v>331.38</v>
      </c>
    </row>
    <row r="11458" spans="1:6" ht="15" x14ac:dyDescent="0.2">
      <c r="A11458" s="231">
        <v>93967</v>
      </c>
      <c r="B11458" s="457" t="s">
        <v>18739</v>
      </c>
      <c r="C11458" s="231" t="s">
        <v>6640</v>
      </c>
      <c r="F11458" s="232">
        <v>275.94</v>
      </c>
    </row>
    <row r="11459" spans="1:6" ht="15" x14ac:dyDescent="0.2">
      <c r="A11459" s="231">
        <v>104878</v>
      </c>
      <c r="B11459" s="457" t="s">
        <v>18740</v>
      </c>
      <c r="C11459" s="231" t="s">
        <v>6635</v>
      </c>
      <c r="F11459" s="232">
        <v>2370.59</v>
      </c>
    </row>
    <row r="11460" spans="1:6" ht="15" x14ac:dyDescent="0.2">
      <c r="A11460" s="231">
        <v>104877</v>
      </c>
      <c r="B11460" s="457" t="s">
        <v>18741</v>
      </c>
      <c r="C11460" s="231" t="s">
        <v>6635</v>
      </c>
      <c r="F11460" s="232">
        <v>668.19</v>
      </c>
    </row>
    <row r="11461" spans="1:6" ht="15" x14ac:dyDescent="0.2">
      <c r="A11461" s="231">
        <v>104841</v>
      </c>
      <c r="B11461" s="457" t="s">
        <v>18742</v>
      </c>
      <c r="C11461" s="231" t="s">
        <v>6640</v>
      </c>
      <c r="F11461" s="232">
        <v>94.01</v>
      </c>
    </row>
    <row r="11462" spans="1:6" ht="15" x14ac:dyDescent="0.2">
      <c r="A11462" s="231">
        <v>104849</v>
      </c>
      <c r="B11462" s="457" t="s">
        <v>18743</v>
      </c>
      <c r="C11462" s="231" t="s">
        <v>6640</v>
      </c>
      <c r="F11462" s="232">
        <v>64.2</v>
      </c>
    </row>
    <row r="11463" spans="1:6" ht="15" x14ac:dyDescent="0.2">
      <c r="A11463" s="231">
        <v>104887</v>
      </c>
      <c r="B11463" s="457" t="s">
        <v>18744</v>
      </c>
      <c r="C11463" s="231" t="s">
        <v>6640</v>
      </c>
      <c r="F11463" s="232">
        <v>47.93</v>
      </c>
    </row>
    <row r="11464" spans="1:6" ht="15" x14ac:dyDescent="0.2">
      <c r="A11464" s="231">
        <v>104844</v>
      </c>
      <c r="B11464" s="457" t="s">
        <v>18745</v>
      </c>
      <c r="C11464" s="231" t="s">
        <v>6640</v>
      </c>
      <c r="F11464" s="232">
        <v>104.22</v>
      </c>
    </row>
    <row r="11465" spans="1:6" ht="15" x14ac:dyDescent="0.2">
      <c r="A11465" s="231">
        <v>104852</v>
      </c>
      <c r="B11465" s="457" t="s">
        <v>18746</v>
      </c>
      <c r="C11465" s="231" t="s">
        <v>6640</v>
      </c>
      <c r="F11465" s="232">
        <v>71.17</v>
      </c>
    </row>
    <row r="11466" spans="1:6" ht="15" x14ac:dyDescent="0.2">
      <c r="A11466" s="231">
        <v>104846</v>
      </c>
      <c r="B11466" s="457" t="s">
        <v>18747</v>
      </c>
      <c r="C11466" s="231" t="s">
        <v>6640</v>
      </c>
      <c r="F11466" s="232">
        <v>119.4</v>
      </c>
    </row>
    <row r="11467" spans="1:6" ht="15" x14ac:dyDescent="0.2">
      <c r="A11467" s="231">
        <v>104854</v>
      </c>
      <c r="B11467" s="457" t="s">
        <v>18748</v>
      </c>
      <c r="C11467" s="231" t="s">
        <v>6640</v>
      </c>
      <c r="F11467" s="232">
        <v>81.56</v>
      </c>
    </row>
    <row r="11468" spans="1:6" ht="15" x14ac:dyDescent="0.2">
      <c r="A11468" s="231">
        <v>104890</v>
      </c>
      <c r="B11468" s="457" t="s">
        <v>18749</v>
      </c>
      <c r="C11468" s="231" t="s">
        <v>6640</v>
      </c>
      <c r="F11468" s="232">
        <v>55.62</v>
      </c>
    </row>
    <row r="11469" spans="1:6" ht="15" x14ac:dyDescent="0.2">
      <c r="A11469" s="231">
        <v>104842</v>
      </c>
      <c r="B11469" s="457" t="s">
        <v>18750</v>
      </c>
      <c r="C11469" s="231" t="s">
        <v>6640</v>
      </c>
      <c r="F11469" s="232">
        <v>79.69</v>
      </c>
    </row>
    <row r="11470" spans="1:6" ht="15" x14ac:dyDescent="0.2">
      <c r="A11470" s="231">
        <v>104850</v>
      </c>
      <c r="B11470" s="457" t="s">
        <v>18751</v>
      </c>
      <c r="C11470" s="231" t="s">
        <v>6640</v>
      </c>
      <c r="F11470" s="232">
        <v>56.64</v>
      </c>
    </row>
    <row r="11471" spans="1:6" ht="15" x14ac:dyDescent="0.2">
      <c r="A11471" s="231">
        <v>104888</v>
      </c>
      <c r="B11471" s="457" t="s">
        <v>18752</v>
      </c>
      <c r="C11471" s="231" t="s">
        <v>6640</v>
      </c>
      <c r="F11471" s="232">
        <v>43.09</v>
      </c>
    </row>
    <row r="11472" spans="1:6" ht="15" x14ac:dyDescent="0.2">
      <c r="A11472" s="231">
        <v>104879</v>
      </c>
      <c r="B11472" s="457" t="s">
        <v>18753</v>
      </c>
      <c r="C11472" s="231" t="s">
        <v>6640</v>
      </c>
      <c r="F11472" s="232">
        <v>88.22</v>
      </c>
    </row>
    <row r="11473" spans="1:6" ht="15" x14ac:dyDescent="0.2">
      <c r="A11473" s="231">
        <v>104853</v>
      </c>
      <c r="B11473" s="457" t="s">
        <v>18754</v>
      </c>
      <c r="C11473" s="231" t="s">
        <v>6640</v>
      </c>
      <c r="F11473" s="232">
        <v>62.48</v>
      </c>
    </row>
    <row r="11474" spans="1:6" ht="15" x14ac:dyDescent="0.2">
      <c r="A11474" s="231">
        <v>104847</v>
      </c>
      <c r="B11474" s="457" t="s">
        <v>18755</v>
      </c>
      <c r="C11474" s="231" t="s">
        <v>6640</v>
      </c>
      <c r="F11474" s="232">
        <v>100.86</v>
      </c>
    </row>
    <row r="11475" spans="1:6" ht="15" x14ac:dyDescent="0.2">
      <c r="A11475" s="231">
        <v>104855</v>
      </c>
      <c r="B11475" s="457" t="s">
        <v>18756</v>
      </c>
      <c r="C11475" s="231" t="s">
        <v>6640</v>
      </c>
      <c r="F11475" s="232">
        <v>71.13</v>
      </c>
    </row>
    <row r="11476" spans="1:6" ht="15" x14ac:dyDescent="0.2">
      <c r="A11476" s="231">
        <v>104891</v>
      </c>
      <c r="B11476" s="457" t="s">
        <v>18757</v>
      </c>
      <c r="C11476" s="231" t="s">
        <v>6640</v>
      </c>
      <c r="F11476" s="232">
        <v>49.56</v>
      </c>
    </row>
    <row r="11477" spans="1:6" ht="15" x14ac:dyDescent="0.2">
      <c r="A11477" s="231">
        <v>104892</v>
      </c>
      <c r="B11477" s="457" t="s">
        <v>18758</v>
      </c>
      <c r="C11477" s="231" t="s">
        <v>6640</v>
      </c>
      <c r="F11477" s="232">
        <v>117.93</v>
      </c>
    </row>
    <row r="11478" spans="1:6" ht="15" x14ac:dyDescent="0.2">
      <c r="A11478" s="231">
        <v>104848</v>
      </c>
      <c r="B11478" s="457" t="s">
        <v>18759</v>
      </c>
      <c r="C11478" s="231" t="s">
        <v>6640</v>
      </c>
      <c r="F11478" s="232">
        <v>75.489999999999995</v>
      </c>
    </row>
    <row r="11479" spans="1:6" ht="15" x14ac:dyDescent="0.2">
      <c r="A11479" s="231">
        <v>104886</v>
      </c>
      <c r="B11479" s="457" t="s">
        <v>18760</v>
      </c>
      <c r="C11479" s="231" t="s">
        <v>6640</v>
      </c>
      <c r="F11479" s="232">
        <v>55.07</v>
      </c>
    </row>
    <row r="11480" spans="1:6" ht="15" x14ac:dyDescent="0.2">
      <c r="A11480" s="231">
        <v>104843</v>
      </c>
      <c r="B11480" s="457" t="s">
        <v>18761</v>
      </c>
      <c r="C11480" s="231" t="s">
        <v>6640</v>
      </c>
      <c r="F11480" s="232">
        <v>130.65</v>
      </c>
    </row>
    <row r="11481" spans="1:6" ht="15" x14ac:dyDescent="0.2">
      <c r="A11481" s="231">
        <v>104851</v>
      </c>
      <c r="B11481" s="457" t="s">
        <v>18762</v>
      </c>
      <c r="C11481" s="231" t="s">
        <v>6640</v>
      </c>
      <c r="F11481" s="232">
        <v>84.2</v>
      </c>
    </row>
    <row r="11482" spans="1:6" ht="15" x14ac:dyDescent="0.2">
      <c r="A11482" s="231">
        <v>104845</v>
      </c>
      <c r="B11482" s="457" t="s">
        <v>18763</v>
      </c>
      <c r="C11482" s="231" t="s">
        <v>6640</v>
      </c>
      <c r="F11482" s="232">
        <v>149.56</v>
      </c>
    </row>
    <row r="11483" spans="1:6" ht="15" x14ac:dyDescent="0.2">
      <c r="A11483" s="231">
        <v>104880</v>
      </c>
      <c r="B11483" s="457" t="s">
        <v>18764</v>
      </c>
      <c r="C11483" s="231" t="s">
        <v>6640</v>
      </c>
      <c r="F11483" s="232">
        <v>97.11</v>
      </c>
    </row>
    <row r="11484" spans="1:6" ht="15" x14ac:dyDescent="0.2">
      <c r="A11484" s="231">
        <v>104889</v>
      </c>
      <c r="B11484" s="457" t="s">
        <v>18765</v>
      </c>
      <c r="C11484" s="231" t="s">
        <v>6640</v>
      </c>
      <c r="F11484" s="232">
        <v>64.599999999999994</v>
      </c>
    </row>
    <row r="11485" spans="1:6" ht="15" x14ac:dyDescent="0.2">
      <c r="A11485" s="231">
        <v>95108</v>
      </c>
      <c r="B11485" s="457" t="s">
        <v>18766</v>
      </c>
      <c r="C11485" s="231" t="s">
        <v>6635</v>
      </c>
      <c r="F11485" s="232">
        <v>44.95</v>
      </c>
    </row>
    <row r="11486" spans="1:6" ht="15" x14ac:dyDescent="0.2">
      <c r="A11486" s="231">
        <v>104857</v>
      </c>
      <c r="B11486" s="457" t="s">
        <v>18767</v>
      </c>
      <c r="C11486" s="231" t="s">
        <v>6640</v>
      </c>
      <c r="F11486" s="232">
        <v>0</v>
      </c>
    </row>
    <row r="11487" spans="1:6" ht="15" x14ac:dyDescent="0.2">
      <c r="A11487" s="231">
        <v>104859</v>
      </c>
      <c r="B11487" s="457" t="s">
        <v>18768</v>
      </c>
      <c r="C11487" s="231" t="s">
        <v>6640</v>
      </c>
      <c r="F11487" s="232">
        <v>0</v>
      </c>
    </row>
    <row r="11488" spans="1:6" ht="15" x14ac:dyDescent="0.2">
      <c r="A11488" s="231">
        <v>104861</v>
      </c>
      <c r="B11488" s="457" t="s">
        <v>18769</v>
      </c>
      <c r="C11488" s="231" t="s">
        <v>6640</v>
      </c>
      <c r="F11488" s="232">
        <v>0</v>
      </c>
    </row>
    <row r="11489" spans="1:6" ht="15" x14ac:dyDescent="0.2">
      <c r="A11489" s="231">
        <v>104856</v>
      </c>
      <c r="B11489" s="457" t="s">
        <v>18770</v>
      </c>
      <c r="C11489" s="231" t="s">
        <v>6640</v>
      </c>
      <c r="F11489" s="232">
        <v>0</v>
      </c>
    </row>
    <row r="11490" spans="1:6" ht="15" x14ac:dyDescent="0.2">
      <c r="A11490" s="231">
        <v>104858</v>
      </c>
      <c r="B11490" s="457" t="s">
        <v>18771</v>
      </c>
      <c r="C11490" s="231" t="s">
        <v>6640</v>
      </c>
      <c r="F11490" s="232">
        <v>0</v>
      </c>
    </row>
    <row r="11491" spans="1:6" ht="15" x14ac:dyDescent="0.2">
      <c r="A11491" s="231">
        <v>104860</v>
      </c>
      <c r="B11491" s="457" t="s">
        <v>18772</v>
      </c>
      <c r="C11491" s="231" t="s">
        <v>6640</v>
      </c>
      <c r="F11491" s="232">
        <v>0</v>
      </c>
    </row>
    <row r="11492" spans="1:6" ht="15" x14ac:dyDescent="0.2">
      <c r="A11492" s="231">
        <v>104871</v>
      </c>
      <c r="B11492" s="457" t="s">
        <v>18773</v>
      </c>
      <c r="C11492" s="231" t="s">
        <v>6640</v>
      </c>
      <c r="F11492" s="232">
        <v>0</v>
      </c>
    </row>
    <row r="11493" spans="1:6" ht="15" x14ac:dyDescent="0.2">
      <c r="A11493" s="231">
        <v>104883</v>
      </c>
      <c r="B11493" s="457" t="s">
        <v>18774</v>
      </c>
      <c r="C11493" s="231" t="s">
        <v>6640</v>
      </c>
      <c r="F11493" s="232">
        <v>0</v>
      </c>
    </row>
    <row r="11494" spans="1:6" ht="15" x14ac:dyDescent="0.2">
      <c r="A11494" s="231">
        <v>104865</v>
      </c>
      <c r="B11494" s="457" t="s">
        <v>18775</v>
      </c>
      <c r="C11494" s="231" t="s">
        <v>6640</v>
      </c>
      <c r="F11494" s="232">
        <v>0</v>
      </c>
    </row>
    <row r="11495" spans="1:6" ht="15" x14ac:dyDescent="0.2">
      <c r="A11495" s="231">
        <v>104872</v>
      </c>
      <c r="B11495" s="457" t="s">
        <v>18776</v>
      </c>
      <c r="C11495" s="231" t="s">
        <v>6640</v>
      </c>
      <c r="F11495" s="232">
        <v>0</v>
      </c>
    </row>
    <row r="11496" spans="1:6" ht="15" x14ac:dyDescent="0.2">
      <c r="A11496" s="231">
        <v>104884</v>
      </c>
      <c r="B11496" s="457" t="s">
        <v>18777</v>
      </c>
      <c r="C11496" s="231" t="s">
        <v>6640</v>
      </c>
      <c r="F11496" s="232">
        <v>0</v>
      </c>
    </row>
    <row r="11497" spans="1:6" ht="15" x14ac:dyDescent="0.2">
      <c r="A11497" s="231">
        <v>104866</v>
      </c>
      <c r="B11497" s="457" t="s">
        <v>18778</v>
      </c>
      <c r="C11497" s="231" t="s">
        <v>6640</v>
      </c>
      <c r="F11497" s="232">
        <v>0</v>
      </c>
    </row>
    <row r="11498" spans="1:6" ht="15" x14ac:dyDescent="0.2">
      <c r="A11498" s="231">
        <v>104873</v>
      </c>
      <c r="B11498" s="457" t="s">
        <v>18779</v>
      </c>
      <c r="C11498" s="231" t="s">
        <v>6640</v>
      </c>
      <c r="F11498" s="232">
        <v>0</v>
      </c>
    </row>
    <row r="11499" spans="1:6" ht="15" x14ac:dyDescent="0.2">
      <c r="A11499" s="231">
        <v>104885</v>
      </c>
      <c r="B11499" s="457" t="s">
        <v>18780</v>
      </c>
      <c r="C11499" s="231" t="s">
        <v>6640</v>
      </c>
      <c r="F11499" s="232">
        <v>0</v>
      </c>
    </row>
    <row r="11500" spans="1:6" ht="15" x14ac:dyDescent="0.2">
      <c r="A11500" s="231">
        <v>104867</v>
      </c>
      <c r="B11500" s="457" t="s">
        <v>18781</v>
      </c>
      <c r="C11500" s="231" t="s">
        <v>6640</v>
      </c>
      <c r="F11500" s="232">
        <v>0</v>
      </c>
    </row>
    <row r="11501" spans="1:6" ht="15" x14ac:dyDescent="0.2">
      <c r="A11501" s="231">
        <v>104868</v>
      </c>
      <c r="B11501" s="457" t="s">
        <v>18782</v>
      </c>
      <c r="C11501" s="231" t="s">
        <v>6640</v>
      </c>
      <c r="F11501" s="232">
        <v>0</v>
      </c>
    </row>
    <row r="11502" spans="1:6" ht="15" x14ac:dyDescent="0.2">
      <c r="A11502" s="231">
        <v>104874</v>
      </c>
      <c r="B11502" s="457" t="s">
        <v>18783</v>
      </c>
      <c r="C11502" s="231" t="s">
        <v>6640</v>
      </c>
      <c r="F11502" s="232">
        <v>0</v>
      </c>
    </row>
    <row r="11503" spans="1:6" ht="15" x14ac:dyDescent="0.2">
      <c r="A11503" s="231">
        <v>104862</v>
      </c>
      <c r="B11503" s="457" t="s">
        <v>18784</v>
      </c>
      <c r="C11503" s="231" t="s">
        <v>6640</v>
      </c>
      <c r="F11503" s="232">
        <v>0</v>
      </c>
    </row>
    <row r="11504" spans="1:6" ht="15" x14ac:dyDescent="0.2">
      <c r="A11504" s="231">
        <v>104869</v>
      </c>
      <c r="B11504" s="457" t="s">
        <v>18785</v>
      </c>
      <c r="C11504" s="231" t="s">
        <v>6640</v>
      </c>
      <c r="F11504" s="232">
        <v>0</v>
      </c>
    </row>
    <row r="11505" spans="1:6" ht="15" x14ac:dyDescent="0.2">
      <c r="A11505" s="231">
        <v>104881</v>
      </c>
      <c r="B11505" s="457" t="s">
        <v>18786</v>
      </c>
      <c r="C11505" s="231" t="s">
        <v>6640</v>
      </c>
      <c r="F11505" s="232">
        <v>0</v>
      </c>
    </row>
    <row r="11506" spans="1:6" ht="15" x14ac:dyDescent="0.2">
      <c r="A11506" s="231">
        <v>104863</v>
      </c>
      <c r="B11506" s="457" t="s">
        <v>18787</v>
      </c>
      <c r="C11506" s="231" t="s">
        <v>6640</v>
      </c>
      <c r="F11506" s="232">
        <v>0</v>
      </c>
    </row>
    <row r="11507" spans="1:6" ht="15" x14ac:dyDescent="0.2">
      <c r="A11507" s="231">
        <v>104870</v>
      </c>
      <c r="B11507" s="457" t="s">
        <v>18788</v>
      </c>
      <c r="C11507" s="231" t="s">
        <v>6640</v>
      </c>
      <c r="F11507" s="232">
        <v>0</v>
      </c>
    </row>
    <row r="11508" spans="1:6" ht="15" x14ac:dyDescent="0.2">
      <c r="A11508" s="231">
        <v>104882</v>
      </c>
      <c r="B11508" s="457" t="s">
        <v>18789</v>
      </c>
      <c r="C11508" s="231" t="s">
        <v>6640</v>
      </c>
      <c r="F11508" s="232">
        <v>0</v>
      </c>
    </row>
    <row r="11509" spans="1:6" ht="15" x14ac:dyDescent="0.2">
      <c r="A11509" s="231">
        <v>104864</v>
      </c>
      <c r="B11509" s="457" t="s">
        <v>18790</v>
      </c>
      <c r="C11509" s="231" t="s">
        <v>6640</v>
      </c>
      <c r="F11509" s="232">
        <v>0</v>
      </c>
    </row>
    <row r="11510" spans="1:6" ht="15" x14ac:dyDescent="0.2">
      <c r="A11510" s="231">
        <v>104876</v>
      </c>
      <c r="B11510" s="457" t="s">
        <v>18791</v>
      </c>
      <c r="C11510" s="231" t="s">
        <v>6635</v>
      </c>
      <c r="F11510" s="232">
        <v>29.45</v>
      </c>
    </row>
    <row r="11511" spans="1:6" ht="15" x14ac:dyDescent="0.2">
      <c r="A11511" s="231">
        <v>104875</v>
      </c>
      <c r="B11511" s="457" t="s">
        <v>18792</v>
      </c>
      <c r="C11511" s="231" t="s">
        <v>6640</v>
      </c>
      <c r="F11511" s="232">
        <v>152.41</v>
      </c>
    </row>
    <row r="11512" spans="1:6" ht="15" x14ac:dyDescent="0.2">
      <c r="A11512" s="231">
        <v>105942</v>
      </c>
      <c r="B11512" s="457" t="s">
        <v>18793</v>
      </c>
      <c r="C11512" s="231" t="s">
        <v>6640</v>
      </c>
      <c r="F11512" s="232">
        <v>0</v>
      </c>
    </row>
    <row r="11513" spans="1:6" ht="15" x14ac:dyDescent="0.2">
      <c r="A11513" s="231">
        <v>105943</v>
      </c>
      <c r="B11513" s="457" t="s">
        <v>18794</v>
      </c>
      <c r="C11513" s="231" t="s">
        <v>6640</v>
      </c>
      <c r="F11513" s="232">
        <v>0</v>
      </c>
    </row>
    <row r="11514" spans="1:6" ht="15" x14ac:dyDescent="0.2">
      <c r="A11514" s="231">
        <v>105941</v>
      </c>
      <c r="B11514" s="457" t="s">
        <v>18795</v>
      </c>
      <c r="C11514" s="231" t="s">
        <v>6637</v>
      </c>
      <c r="F11514" s="232">
        <v>0</v>
      </c>
    </row>
    <row r="11515" spans="1:6" ht="15" x14ac:dyDescent="0.2">
      <c r="A11515" s="231">
        <v>105940</v>
      </c>
      <c r="B11515" s="457" t="s">
        <v>18796</v>
      </c>
      <c r="C11515" s="231" t="s">
        <v>6637</v>
      </c>
      <c r="F11515" s="232">
        <v>0</v>
      </c>
    </row>
    <row r="11516" spans="1:6" ht="15" x14ac:dyDescent="0.2">
      <c r="A11516" s="231">
        <v>105938</v>
      </c>
      <c r="B11516" s="457" t="s">
        <v>18797</v>
      </c>
      <c r="C11516" s="231" t="s">
        <v>6637</v>
      </c>
      <c r="F11516" s="232">
        <v>0</v>
      </c>
    </row>
    <row r="11517" spans="1:6" ht="15" x14ac:dyDescent="0.2">
      <c r="A11517" s="231">
        <v>105939</v>
      </c>
      <c r="B11517" s="457" t="s">
        <v>18798</v>
      </c>
      <c r="C11517" s="231" t="s">
        <v>6637</v>
      </c>
      <c r="F11517" s="232">
        <v>0</v>
      </c>
    </row>
    <row r="11518" spans="1:6" ht="15" x14ac:dyDescent="0.2">
      <c r="A11518" s="231">
        <v>96120</v>
      </c>
      <c r="B11518" s="457" t="s">
        <v>18799</v>
      </c>
      <c r="C11518" s="231" t="s">
        <v>6640</v>
      </c>
      <c r="F11518" s="232">
        <v>3.41</v>
      </c>
    </row>
    <row r="11519" spans="1:6" ht="15" x14ac:dyDescent="0.2">
      <c r="A11519" s="231">
        <v>96123</v>
      </c>
      <c r="B11519" s="457" t="s">
        <v>18800</v>
      </c>
      <c r="C11519" s="231" t="s">
        <v>6640</v>
      </c>
      <c r="F11519" s="232">
        <v>29.6</v>
      </c>
    </row>
    <row r="11520" spans="1:6" ht="15" x14ac:dyDescent="0.2">
      <c r="A11520" s="231">
        <v>96122</v>
      </c>
      <c r="B11520" s="457" t="s">
        <v>18801</v>
      </c>
      <c r="C11520" s="231" t="s">
        <v>6640</v>
      </c>
      <c r="F11520" s="232">
        <v>54.06</v>
      </c>
    </row>
    <row r="11521" spans="1:6" ht="15" x14ac:dyDescent="0.2">
      <c r="A11521" s="231">
        <v>96121</v>
      </c>
      <c r="B11521" s="457" t="s">
        <v>18802</v>
      </c>
      <c r="C11521" s="231" t="s">
        <v>6640</v>
      </c>
      <c r="F11521" s="232">
        <v>13.92</v>
      </c>
    </row>
    <row r="11522" spans="1:6" ht="15" x14ac:dyDescent="0.2">
      <c r="A11522" s="231">
        <v>99054</v>
      </c>
      <c r="B11522" s="457" t="s">
        <v>18803</v>
      </c>
      <c r="C11522" s="231" t="s">
        <v>6637</v>
      </c>
      <c r="F11522" s="232">
        <v>69.58</v>
      </c>
    </row>
    <row r="11523" spans="1:6" ht="15" x14ac:dyDescent="0.2">
      <c r="A11523" s="231">
        <v>96110</v>
      </c>
      <c r="B11523" s="457" t="s">
        <v>18804</v>
      </c>
      <c r="C11523" s="231" t="s">
        <v>6637</v>
      </c>
      <c r="F11523" s="232">
        <v>77.459999999999994</v>
      </c>
    </row>
    <row r="11524" spans="1:6" ht="15" x14ac:dyDescent="0.2">
      <c r="A11524" s="231">
        <v>96114</v>
      </c>
      <c r="B11524" s="457" t="s">
        <v>18805</v>
      </c>
      <c r="C11524" s="231" t="s">
        <v>6637</v>
      </c>
      <c r="F11524" s="232">
        <v>76.73</v>
      </c>
    </row>
    <row r="11525" spans="1:6" ht="15" x14ac:dyDescent="0.2">
      <c r="A11525" s="231">
        <v>104757</v>
      </c>
      <c r="B11525" s="457" t="s">
        <v>18806</v>
      </c>
      <c r="C11525" s="231" t="s">
        <v>6637</v>
      </c>
      <c r="F11525" s="232">
        <v>125.62</v>
      </c>
    </row>
    <row r="11526" spans="1:6" ht="15" x14ac:dyDescent="0.2">
      <c r="A11526" s="231">
        <v>104756</v>
      </c>
      <c r="B11526" s="457" t="s">
        <v>18807</v>
      </c>
      <c r="C11526" s="231" t="s">
        <v>6637</v>
      </c>
      <c r="F11526" s="232">
        <v>223.99</v>
      </c>
    </row>
    <row r="11527" spans="1:6" ht="15" x14ac:dyDescent="0.2">
      <c r="A11527" s="231">
        <v>96112</v>
      </c>
      <c r="B11527" s="457" t="s">
        <v>18808</v>
      </c>
      <c r="C11527" s="231" t="s">
        <v>6637</v>
      </c>
      <c r="F11527" s="232">
        <v>164.53</v>
      </c>
    </row>
    <row r="11528" spans="1:6" ht="15" x14ac:dyDescent="0.2">
      <c r="A11528" s="231">
        <v>96113</v>
      </c>
      <c r="B11528" s="457" t="s">
        <v>18809</v>
      </c>
      <c r="C11528" s="231" t="s">
        <v>6637</v>
      </c>
      <c r="F11528" s="232">
        <v>53.92</v>
      </c>
    </row>
    <row r="11529" spans="1:6" ht="15" x14ac:dyDescent="0.2">
      <c r="A11529" s="231">
        <v>96109</v>
      </c>
      <c r="B11529" s="457" t="s">
        <v>18810</v>
      </c>
      <c r="C11529" s="231" t="s">
        <v>6637</v>
      </c>
      <c r="F11529" s="232">
        <v>60.27</v>
      </c>
    </row>
    <row r="11530" spans="1:6" ht="15" x14ac:dyDescent="0.2">
      <c r="A11530" s="231">
        <v>96116</v>
      </c>
      <c r="B11530" s="457" t="s">
        <v>18811</v>
      </c>
      <c r="C11530" s="231" t="s">
        <v>6637</v>
      </c>
      <c r="F11530" s="232">
        <v>69.7</v>
      </c>
    </row>
    <row r="11531" spans="1:6" ht="15" x14ac:dyDescent="0.2">
      <c r="A11531" s="231">
        <v>96111</v>
      </c>
      <c r="B11531" s="457" t="s">
        <v>18812</v>
      </c>
      <c r="C11531" s="231" t="s">
        <v>6637</v>
      </c>
      <c r="F11531" s="232">
        <v>68.78</v>
      </c>
    </row>
    <row r="11532" spans="1:6" ht="15" x14ac:dyDescent="0.2">
      <c r="A11532" s="231">
        <v>96486</v>
      </c>
      <c r="B11532" s="457" t="s">
        <v>18813</v>
      </c>
      <c r="C11532" s="231" t="s">
        <v>6637</v>
      </c>
      <c r="F11532" s="232">
        <v>81.239999999999995</v>
      </c>
    </row>
    <row r="11533" spans="1:6" ht="15" x14ac:dyDescent="0.2">
      <c r="A11533" s="231">
        <v>96485</v>
      </c>
      <c r="B11533" s="457" t="s">
        <v>18814</v>
      </c>
      <c r="C11533" s="231" t="s">
        <v>6637</v>
      </c>
      <c r="F11533" s="232">
        <v>80.319999999999993</v>
      </c>
    </row>
    <row r="11534" spans="1:6" ht="15" x14ac:dyDescent="0.2">
      <c r="A11534" s="231">
        <v>97557</v>
      </c>
      <c r="B11534" s="457" t="s">
        <v>18815</v>
      </c>
      <c r="C11534" s="231" t="s">
        <v>6637</v>
      </c>
      <c r="F11534" s="232">
        <v>0</v>
      </c>
    </row>
    <row r="11535" spans="1:6" ht="15" x14ac:dyDescent="0.2">
      <c r="A11535" s="231">
        <v>101807</v>
      </c>
      <c r="B11535" s="457" t="s">
        <v>18816</v>
      </c>
      <c r="C11535" s="231" t="s">
        <v>6635</v>
      </c>
      <c r="F11535" s="232">
        <v>578.79</v>
      </c>
    </row>
    <row r="11536" spans="1:6" ht="15" x14ac:dyDescent="0.2">
      <c r="A11536" s="231">
        <v>101806</v>
      </c>
      <c r="B11536" s="457" t="s">
        <v>18817</v>
      </c>
      <c r="C11536" s="231" t="s">
        <v>6635</v>
      </c>
      <c r="F11536" s="232">
        <v>620.52</v>
      </c>
    </row>
    <row r="11537" spans="1:6" ht="15" x14ac:dyDescent="0.2">
      <c r="A11537" s="231">
        <v>101808</v>
      </c>
      <c r="B11537" s="457" t="s">
        <v>18818</v>
      </c>
      <c r="C11537" s="231" t="s">
        <v>6635</v>
      </c>
      <c r="F11537" s="232">
        <v>626.66</v>
      </c>
    </row>
    <row r="11538" spans="1:6" ht="15" x14ac:dyDescent="0.2">
      <c r="A11538" s="231">
        <v>98058</v>
      </c>
      <c r="B11538" s="457" t="s">
        <v>18819</v>
      </c>
      <c r="C11538" s="231" t="s">
        <v>6635</v>
      </c>
      <c r="F11538" s="232">
        <v>1969.59</v>
      </c>
    </row>
    <row r="11539" spans="1:6" ht="15" x14ac:dyDescent="0.2">
      <c r="A11539" s="231">
        <v>98059</v>
      </c>
      <c r="B11539" s="457" t="s">
        <v>18820</v>
      </c>
      <c r="C11539" s="231" t="s">
        <v>6635</v>
      </c>
      <c r="F11539" s="232">
        <v>4169.6499999999996</v>
      </c>
    </row>
    <row r="11540" spans="1:6" ht="15" x14ac:dyDescent="0.2">
      <c r="A11540" s="231">
        <v>98060</v>
      </c>
      <c r="B11540" s="457" t="s">
        <v>18821</v>
      </c>
      <c r="C11540" s="231" t="s">
        <v>6635</v>
      </c>
      <c r="F11540" s="232">
        <v>5786.43</v>
      </c>
    </row>
    <row r="11541" spans="1:6" ht="15" x14ac:dyDescent="0.2">
      <c r="A11541" s="231">
        <v>98061</v>
      </c>
      <c r="B11541" s="457" t="s">
        <v>18822</v>
      </c>
      <c r="C11541" s="231" t="s">
        <v>6635</v>
      </c>
      <c r="F11541" s="232">
        <v>8055.14</v>
      </c>
    </row>
    <row r="11542" spans="1:6" ht="15" x14ac:dyDescent="0.2">
      <c r="A11542" s="231">
        <v>98088</v>
      </c>
      <c r="B11542" s="457" t="s">
        <v>18823</v>
      </c>
      <c r="C11542" s="231" t="s">
        <v>6635</v>
      </c>
      <c r="F11542" s="232">
        <v>3514.45</v>
      </c>
    </row>
    <row r="11543" spans="1:6" ht="15" x14ac:dyDescent="0.2">
      <c r="A11543" s="231">
        <v>98089</v>
      </c>
      <c r="B11543" s="457" t="s">
        <v>18824</v>
      </c>
      <c r="C11543" s="231" t="s">
        <v>6635</v>
      </c>
      <c r="F11543" s="232">
        <v>5548.32</v>
      </c>
    </row>
    <row r="11544" spans="1:6" ht="15" x14ac:dyDescent="0.2">
      <c r="A11544" s="231">
        <v>98090</v>
      </c>
      <c r="B11544" s="457" t="s">
        <v>18825</v>
      </c>
      <c r="C11544" s="231" t="s">
        <v>6635</v>
      </c>
      <c r="F11544" s="232">
        <v>8700.36</v>
      </c>
    </row>
    <row r="11545" spans="1:6" ht="15" x14ac:dyDescent="0.2">
      <c r="A11545" s="231">
        <v>98091</v>
      </c>
      <c r="B11545" s="457" t="s">
        <v>18826</v>
      </c>
      <c r="C11545" s="231" t="s">
        <v>6635</v>
      </c>
      <c r="F11545" s="232">
        <v>11356.81</v>
      </c>
    </row>
    <row r="11546" spans="1:6" ht="15" x14ac:dyDescent="0.2">
      <c r="A11546" s="231">
        <v>98092</v>
      </c>
      <c r="B11546" s="457" t="s">
        <v>18827</v>
      </c>
      <c r="C11546" s="231" t="s">
        <v>6635</v>
      </c>
      <c r="F11546" s="232">
        <v>13178.03</v>
      </c>
    </row>
    <row r="11547" spans="1:6" ht="15" x14ac:dyDescent="0.2">
      <c r="A11547" s="231">
        <v>98093</v>
      </c>
      <c r="B11547" s="457" t="s">
        <v>18828</v>
      </c>
      <c r="C11547" s="231" t="s">
        <v>6635</v>
      </c>
      <c r="F11547" s="232">
        <v>15549.3</v>
      </c>
    </row>
    <row r="11548" spans="1:6" ht="15" x14ac:dyDescent="0.2">
      <c r="A11548" s="231">
        <v>98072</v>
      </c>
      <c r="B11548" s="457" t="s">
        <v>18829</v>
      </c>
      <c r="C11548" s="231" t="s">
        <v>6635</v>
      </c>
      <c r="F11548" s="232">
        <v>4201.3100000000004</v>
      </c>
    </row>
    <row r="11549" spans="1:6" ht="15" x14ac:dyDescent="0.2">
      <c r="A11549" s="231">
        <v>98073</v>
      </c>
      <c r="B11549" s="457" t="s">
        <v>18830</v>
      </c>
      <c r="C11549" s="231" t="s">
        <v>6635</v>
      </c>
      <c r="F11549" s="232">
        <v>6597.77</v>
      </c>
    </row>
    <row r="11550" spans="1:6" ht="15" x14ac:dyDescent="0.2">
      <c r="A11550" s="231">
        <v>98074</v>
      </c>
      <c r="B11550" s="457" t="s">
        <v>18831</v>
      </c>
      <c r="C11550" s="231" t="s">
        <v>6635</v>
      </c>
      <c r="F11550" s="232">
        <v>10277.16</v>
      </c>
    </row>
    <row r="11551" spans="1:6" ht="15" x14ac:dyDescent="0.2">
      <c r="A11551" s="231">
        <v>98075</v>
      </c>
      <c r="B11551" s="457" t="s">
        <v>18832</v>
      </c>
      <c r="C11551" s="231" t="s">
        <v>6635</v>
      </c>
      <c r="F11551" s="232">
        <v>13378.89</v>
      </c>
    </row>
    <row r="11552" spans="1:6" ht="15" x14ac:dyDescent="0.2">
      <c r="A11552" s="231">
        <v>98076</v>
      </c>
      <c r="B11552" s="457" t="s">
        <v>18833</v>
      </c>
      <c r="C11552" s="231" t="s">
        <v>6635</v>
      </c>
      <c r="F11552" s="232">
        <v>15438.25</v>
      </c>
    </row>
    <row r="11553" spans="1:6" ht="15" x14ac:dyDescent="0.2">
      <c r="A11553" s="231">
        <v>98077</v>
      </c>
      <c r="B11553" s="457" t="s">
        <v>18834</v>
      </c>
      <c r="C11553" s="231" t="s">
        <v>6635</v>
      </c>
      <c r="F11553" s="232">
        <v>18185.79</v>
      </c>
    </row>
    <row r="11554" spans="1:6" ht="15" x14ac:dyDescent="0.2">
      <c r="A11554" s="231">
        <v>98062</v>
      </c>
      <c r="B11554" s="457" t="s">
        <v>18835</v>
      </c>
      <c r="C11554" s="231" t="s">
        <v>6635</v>
      </c>
      <c r="F11554" s="232">
        <v>3422.49</v>
      </c>
    </row>
    <row r="11555" spans="1:6" ht="15" x14ac:dyDescent="0.2">
      <c r="A11555" s="231">
        <v>98063</v>
      </c>
      <c r="B11555" s="457" t="s">
        <v>18836</v>
      </c>
      <c r="C11555" s="231" t="s">
        <v>6635</v>
      </c>
      <c r="F11555" s="232">
        <v>5228.0600000000004</v>
      </c>
    </row>
    <row r="11556" spans="1:6" ht="15" x14ac:dyDescent="0.2">
      <c r="A11556" s="231">
        <v>98064</v>
      </c>
      <c r="B11556" s="457" t="s">
        <v>18837</v>
      </c>
      <c r="C11556" s="231" t="s">
        <v>6635</v>
      </c>
      <c r="F11556" s="232">
        <v>6074.14</v>
      </c>
    </row>
    <row r="11557" spans="1:6" ht="15" x14ac:dyDescent="0.2">
      <c r="A11557" s="231">
        <v>98065</v>
      </c>
      <c r="B11557" s="457" t="s">
        <v>18838</v>
      </c>
      <c r="C11557" s="231" t="s">
        <v>6635</v>
      </c>
      <c r="F11557" s="232">
        <v>8435.43</v>
      </c>
    </row>
    <row r="11558" spans="1:6" ht="15" x14ac:dyDescent="0.2">
      <c r="A11558" s="231">
        <v>98094</v>
      </c>
      <c r="B11558" s="457" t="s">
        <v>18839</v>
      </c>
      <c r="C11558" s="231" t="s">
        <v>6635</v>
      </c>
      <c r="F11558" s="232">
        <v>2989.28</v>
      </c>
    </row>
    <row r="11559" spans="1:6" ht="15" x14ac:dyDescent="0.2">
      <c r="A11559" s="231">
        <v>98099</v>
      </c>
      <c r="B11559" s="457" t="s">
        <v>18840</v>
      </c>
      <c r="C11559" s="231" t="s">
        <v>6635</v>
      </c>
      <c r="F11559" s="232">
        <v>5110.62</v>
      </c>
    </row>
    <row r="11560" spans="1:6" ht="15" x14ac:dyDescent="0.2">
      <c r="A11560" s="231">
        <v>98100</v>
      </c>
      <c r="B11560" s="457" t="s">
        <v>18841</v>
      </c>
      <c r="C11560" s="231" t="s">
        <v>6635</v>
      </c>
      <c r="F11560" s="232">
        <v>6680.71</v>
      </c>
    </row>
    <row r="11561" spans="1:6" ht="15" x14ac:dyDescent="0.2">
      <c r="A11561" s="231">
        <v>98101</v>
      </c>
      <c r="B11561" s="457" t="s">
        <v>18842</v>
      </c>
      <c r="C11561" s="231" t="s">
        <v>6635</v>
      </c>
      <c r="F11561" s="232">
        <v>9873.1299999999992</v>
      </c>
    </row>
    <row r="11562" spans="1:6" ht="15" x14ac:dyDescent="0.2">
      <c r="A11562" s="231">
        <v>98078</v>
      </c>
      <c r="B11562" s="457" t="s">
        <v>18843</v>
      </c>
      <c r="C11562" s="231" t="s">
        <v>6635</v>
      </c>
      <c r="F11562" s="232">
        <v>4584.08</v>
      </c>
    </row>
    <row r="11563" spans="1:6" ht="15" x14ac:dyDescent="0.2">
      <c r="A11563" s="231">
        <v>98079</v>
      </c>
      <c r="B11563" s="457" t="s">
        <v>18844</v>
      </c>
      <c r="C11563" s="231" t="s">
        <v>6635</v>
      </c>
      <c r="F11563" s="232">
        <v>8034.45</v>
      </c>
    </row>
    <row r="11564" spans="1:6" ht="15" x14ac:dyDescent="0.2">
      <c r="A11564" s="231">
        <v>98080</v>
      </c>
      <c r="B11564" s="457" t="s">
        <v>18845</v>
      </c>
      <c r="C11564" s="231" t="s">
        <v>6635</v>
      </c>
      <c r="F11564" s="232">
        <v>10342.99</v>
      </c>
    </row>
    <row r="11565" spans="1:6" ht="15" x14ac:dyDescent="0.2">
      <c r="A11565" s="231">
        <v>98081</v>
      </c>
      <c r="B11565" s="457" t="s">
        <v>18846</v>
      </c>
      <c r="C11565" s="231" t="s">
        <v>6635</v>
      </c>
      <c r="F11565" s="232">
        <v>15331.98</v>
      </c>
    </row>
    <row r="11566" spans="1:6" ht="15" x14ac:dyDescent="0.2">
      <c r="A11566" s="231">
        <v>98052</v>
      </c>
      <c r="B11566" s="457" t="s">
        <v>18847</v>
      </c>
      <c r="C11566" s="231" t="s">
        <v>6635</v>
      </c>
      <c r="F11566" s="232">
        <v>2344.94</v>
      </c>
    </row>
    <row r="11567" spans="1:6" ht="15" x14ac:dyDescent="0.2">
      <c r="A11567" s="231">
        <v>98053</v>
      </c>
      <c r="B11567" s="457" t="s">
        <v>18848</v>
      </c>
      <c r="C11567" s="231" t="s">
        <v>6635</v>
      </c>
      <c r="F11567" s="232">
        <v>3220.51</v>
      </c>
    </row>
    <row r="11568" spans="1:6" ht="15" x14ac:dyDescent="0.2">
      <c r="A11568" s="231">
        <v>98054</v>
      </c>
      <c r="B11568" s="457" t="s">
        <v>18849</v>
      </c>
      <c r="C11568" s="231" t="s">
        <v>6635</v>
      </c>
      <c r="F11568" s="232">
        <v>5210.97</v>
      </c>
    </row>
    <row r="11569" spans="1:6" ht="15" x14ac:dyDescent="0.2">
      <c r="A11569" s="231">
        <v>98055</v>
      </c>
      <c r="B11569" s="457" t="s">
        <v>18850</v>
      </c>
      <c r="C11569" s="231" t="s">
        <v>6635</v>
      </c>
      <c r="F11569" s="232">
        <v>7066.93</v>
      </c>
    </row>
    <row r="11570" spans="1:6" ht="15" x14ac:dyDescent="0.2">
      <c r="A11570" s="231">
        <v>98056</v>
      </c>
      <c r="B11570" s="457" t="s">
        <v>18851</v>
      </c>
      <c r="C11570" s="231" t="s">
        <v>6635</v>
      </c>
      <c r="F11570" s="232">
        <v>8279.83</v>
      </c>
    </row>
    <row r="11571" spans="1:6" ht="15" x14ac:dyDescent="0.2">
      <c r="A11571" s="231">
        <v>98057</v>
      </c>
      <c r="B11571" s="457" t="s">
        <v>18852</v>
      </c>
      <c r="C11571" s="231" t="s">
        <v>6635</v>
      </c>
      <c r="F11571" s="232">
        <v>9817.02</v>
      </c>
    </row>
    <row r="11572" spans="1:6" ht="15" x14ac:dyDescent="0.2">
      <c r="A11572" s="231">
        <v>98082</v>
      </c>
      <c r="B11572" s="457" t="s">
        <v>18853</v>
      </c>
      <c r="C11572" s="231" t="s">
        <v>6635</v>
      </c>
      <c r="F11572" s="232">
        <v>4079.46</v>
      </c>
    </row>
    <row r="11573" spans="1:6" ht="15" x14ac:dyDescent="0.2">
      <c r="A11573" s="231">
        <v>98083</v>
      </c>
      <c r="B11573" s="457" t="s">
        <v>18854</v>
      </c>
      <c r="C11573" s="231" t="s">
        <v>6635</v>
      </c>
      <c r="F11573" s="232">
        <v>5388.05</v>
      </c>
    </row>
    <row r="11574" spans="1:6" ht="15" x14ac:dyDescent="0.2">
      <c r="A11574" s="231">
        <v>98084</v>
      </c>
      <c r="B11574" s="457" t="s">
        <v>18855</v>
      </c>
      <c r="C11574" s="231" t="s">
        <v>6635</v>
      </c>
      <c r="F11574" s="232">
        <v>7562.72</v>
      </c>
    </row>
    <row r="11575" spans="1:6" ht="15" x14ac:dyDescent="0.2">
      <c r="A11575" s="231">
        <v>98085</v>
      </c>
      <c r="B11575" s="457" t="s">
        <v>18856</v>
      </c>
      <c r="C11575" s="231" t="s">
        <v>6635</v>
      </c>
      <c r="F11575" s="232">
        <v>10245.719999999999</v>
      </c>
    </row>
    <row r="11576" spans="1:6" ht="15" x14ac:dyDescent="0.2">
      <c r="A11576" s="231">
        <v>98087</v>
      </c>
      <c r="B11576" s="457" t="s">
        <v>18857</v>
      </c>
      <c r="C11576" s="231" t="s">
        <v>6635</v>
      </c>
      <c r="F11576" s="232">
        <v>12394.5</v>
      </c>
    </row>
    <row r="11577" spans="1:6" ht="15" x14ac:dyDescent="0.2">
      <c r="A11577" s="231">
        <v>98086</v>
      </c>
      <c r="B11577" s="457" t="s">
        <v>18858</v>
      </c>
      <c r="C11577" s="231" t="s">
        <v>6635</v>
      </c>
      <c r="F11577" s="232">
        <v>11582.02</v>
      </c>
    </row>
    <row r="11578" spans="1:6" ht="15" x14ac:dyDescent="0.2">
      <c r="A11578" s="231">
        <v>98066</v>
      </c>
      <c r="B11578" s="457" t="s">
        <v>18859</v>
      </c>
      <c r="C11578" s="231" t="s">
        <v>6635</v>
      </c>
      <c r="F11578" s="232">
        <v>4990.67</v>
      </c>
    </row>
    <row r="11579" spans="1:6" ht="15" x14ac:dyDescent="0.2">
      <c r="A11579" s="231">
        <v>98067</v>
      </c>
      <c r="B11579" s="457" t="s">
        <v>18860</v>
      </c>
      <c r="C11579" s="231" t="s">
        <v>6635</v>
      </c>
      <c r="F11579" s="232">
        <v>6656.3</v>
      </c>
    </row>
    <row r="11580" spans="1:6" ht="15" x14ac:dyDescent="0.2">
      <c r="A11580" s="231">
        <v>98068</v>
      </c>
      <c r="B11580" s="457" t="s">
        <v>18861</v>
      </c>
      <c r="C11580" s="231" t="s">
        <v>6635</v>
      </c>
      <c r="F11580" s="232">
        <v>9409</v>
      </c>
    </row>
    <row r="11581" spans="1:6" ht="15" x14ac:dyDescent="0.2">
      <c r="A11581" s="231">
        <v>98069</v>
      </c>
      <c r="B11581" s="457" t="s">
        <v>18862</v>
      </c>
      <c r="C11581" s="231" t="s">
        <v>6635</v>
      </c>
      <c r="F11581" s="232">
        <v>12663.93</v>
      </c>
    </row>
    <row r="11582" spans="1:6" ht="15" x14ac:dyDescent="0.2">
      <c r="A11582" s="231">
        <v>98071</v>
      </c>
      <c r="B11582" s="457" t="s">
        <v>18863</v>
      </c>
      <c r="C11582" s="231" t="s">
        <v>6635</v>
      </c>
      <c r="F11582" s="232">
        <v>15774.61</v>
      </c>
    </row>
    <row r="11583" spans="1:6" ht="15" x14ac:dyDescent="0.2">
      <c r="A11583" s="231">
        <v>98070</v>
      </c>
      <c r="B11583" s="457" t="s">
        <v>18864</v>
      </c>
      <c r="C11583" s="231" t="s">
        <v>6635</v>
      </c>
      <c r="F11583" s="232">
        <v>14466.53</v>
      </c>
    </row>
    <row r="11584" spans="1:6" ht="15" x14ac:dyDescent="0.2">
      <c r="A11584" s="231">
        <v>104915</v>
      </c>
      <c r="B11584" s="457" t="s">
        <v>18865</v>
      </c>
      <c r="C11584" s="231" t="s">
        <v>6650</v>
      </c>
      <c r="F11584" s="232">
        <v>8.43</v>
      </c>
    </row>
    <row r="11585" spans="1:6" ht="15" x14ac:dyDescent="0.2">
      <c r="A11585" s="231">
        <v>96546</v>
      </c>
      <c r="B11585" s="457" t="s">
        <v>18866</v>
      </c>
      <c r="C11585" s="231" t="s">
        <v>6650</v>
      </c>
      <c r="F11585" s="232">
        <v>13.37</v>
      </c>
    </row>
    <row r="11586" spans="1:6" ht="15" x14ac:dyDescent="0.2">
      <c r="A11586" s="231">
        <v>96544</v>
      </c>
      <c r="B11586" s="457" t="s">
        <v>18867</v>
      </c>
      <c r="C11586" s="231" t="s">
        <v>6650</v>
      </c>
      <c r="F11586" s="232">
        <v>18.11</v>
      </c>
    </row>
    <row r="11587" spans="1:6" ht="15" x14ac:dyDescent="0.2">
      <c r="A11587" s="231">
        <v>96545</v>
      </c>
      <c r="B11587" s="457" t="s">
        <v>18868</v>
      </c>
      <c r="C11587" s="231" t="s">
        <v>6650</v>
      </c>
      <c r="F11587" s="232">
        <v>15.68</v>
      </c>
    </row>
    <row r="11588" spans="1:6" ht="15" x14ac:dyDescent="0.2">
      <c r="A11588" s="231">
        <v>96543</v>
      </c>
      <c r="B11588" s="457" t="s">
        <v>18869</v>
      </c>
      <c r="C11588" s="231" t="s">
        <v>6650</v>
      </c>
      <c r="F11588" s="232">
        <v>21.07</v>
      </c>
    </row>
    <row r="11589" spans="1:6" ht="15" x14ac:dyDescent="0.2">
      <c r="A11589" s="231">
        <v>104922</v>
      </c>
      <c r="B11589" s="457" t="s">
        <v>18870</v>
      </c>
      <c r="C11589" s="231" t="s">
        <v>6650</v>
      </c>
      <c r="F11589" s="232">
        <v>9.6999999999999993</v>
      </c>
    </row>
    <row r="11590" spans="1:6" ht="15" x14ac:dyDescent="0.2">
      <c r="A11590" s="231">
        <v>104920</v>
      </c>
      <c r="B11590" s="457" t="s">
        <v>18871</v>
      </c>
      <c r="C11590" s="231" t="s">
        <v>6650</v>
      </c>
      <c r="F11590" s="232">
        <v>9.8800000000000008</v>
      </c>
    </row>
    <row r="11591" spans="1:6" ht="15" x14ac:dyDescent="0.2">
      <c r="A11591" s="231">
        <v>104921</v>
      </c>
      <c r="B11591" s="457" t="s">
        <v>18872</v>
      </c>
      <c r="C11591" s="231" t="s">
        <v>6650</v>
      </c>
      <c r="F11591" s="232">
        <v>9.08</v>
      </c>
    </row>
    <row r="11592" spans="1:6" ht="15" x14ac:dyDescent="0.2">
      <c r="A11592" s="231">
        <v>104919</v>
      </c>
      <c r="B11592" s="457" t="s">
        <v>18873</v>
      </c>
      <c r="C11592" s="231" t="s">
        <v>6650</v>
      </c>
      <c r="F11592" s="232">
        <v>11.76</v>
      </c>
    </row>
    <row r="11593" spans="1:6" ht="15" x14ac:dyDescent="0.2">
      <c r="A11593" s="231">
        <v>104917</v>
      </c>
      <c r="B11593" s="457" t="s">
        <v>18874</v>
      </c>
      <c r="C11593" s="231" t="s">
        <v>6650</v>
      </c>
      <c r="F11593" s="232">
        <v>15.09</v>
      </c>
    </row>
    <row r="11594" spans="1:6" ht="15" x14ac:dyDescent="0.2">
      <c r="A11594" s="231">
        <v>104918</v>
      </c>
      <c r="B11594" s="457" t="s">
        <v>18875</v>
      </c>
      <c r="C11594" s="231" t="s">
        <v>6650</v>
      </c>
      <c r="F11594" s="232">
        <v>13.48</v>
      </c>
    </row>
    <row r="11595" spans="1:6" ht="15" x14ac:dyDescent="0.2">
      <c r="A11595" s="231">
        <v>104916</v>
      </c>
      <c r="B11595" s="457" t="s">
        <v>18876</v>
      </c>
      <c r="C11595" s="231" t="s">
        <v>6650</v>
      </c>
      <c r="F11595" s="232">
        <v>17.059999999999999</v>
      </c>
    </row>
    <row r="11596" spans="1:6" ht="15" x14ac:dyDescent="0.2">
      <c r="A11596" s="231">
        <v>96557</v>
      </c>
      <c r="B11596" s="457" t="s">
        <v>18877</v>
      </c>
      <c r="C11596" s="231" t="s">
        <v>6641</v>
      </c>
      <c r="F11596" s="232">
        <v>693.48</v>
      </c>
    </row>
    <row r="11597" spans="1:6" ht="15" x14ac:dyDescent="0.2">
      <c r="A11597" s="231">
        <v>96555</v>
      </c>
      <c r="B11597" s="457" t="s">
        <v>18878</v>
      </c>
      <c r="C11597" s="231" t="s">
        <v>6641</v>
      </c>
      <c r="F11597" s="232">
        <v>749.05</v>
      </c>
    </row>
    <row r="11598" spans="1:6" ht="15" x14ac:dyDescent="0.2">
      <c r="A11598" s="231">
        <v>104924</v>
      </c>
      <c r="B11598" s="457" t="s">
        <v>18879</v>
      </c>
      <c r="C11598" s="231" t="s">
        <v>6641</v>
      </c>
      <c r="F11598" s="232">
        <v>718.07</v>
      </c>
    </row>
    <row r="11599" spans="1:6" ht="15" x14ac:dyDescent="0.2">
      <c r="A11599" s="231">
        <v>104923</v>
      </c>
      <c r="B11599" s="457" t="s">
        <v>18880</v>
      </c>
      <c r="C11599" s="231" t="s">
        <v>6641</v>
      </c>
      <c r="F11599" s="232">
        <v>815.22</v>
      </c>
    </row>
    <row r="11600" spans="1:6" ht="15" x14ac:dyDescent="0.2">
      <c r="A11600" s="231">
        <v>96558</v>
      </c>
      <c r="B11600" s="457" t="s">
        <v>18881</v>
      </c>
      <c r="C11600" s="231" t="s">
        <v>6641</v>
      </c>
      <c r="F11600" s="232">
        <v>729.63</v>
      </c>
    </row>
    <row r="11601" spans="1:6" ht="15" x14ac:dyDescent="0.2">
      <c r="A11601" s="231">
        <v>96556</v>
      </c>
      <c r="B11601" s="457" t="s">
        <v>18882</v>
      </c>
      <c r="C11601" s="231" t="s">
        <v>6641</v>
      </c>
      <c r="F11601" s="232">
        <v>936.89</v>
      </c>
    </row>
    <row r="11602" spans="1:6" ht="15" x14ac:dyDescent="0.2">
      <c r="A11602" s="231">
        <v>96523</v>
      </c>
      <c r="B11602" s="457" t="s">
        <v>18883</v>
      </c>
      <c r="C11602" s="231" t="s">
        <v>6641</v>
      </c>
      <c r="F11602" s="232">
        <v>124.67</v>
      </c>
    </row>
    <row r="11603" spans="1:6" ht="15" x14ac:dyDescent="0.2">
      <c r="A11603" s="231">
        <v>96522</v>
      </c>
      <c r="B11603" s="457" t="s">
        <v>18884</v>
      </c>
      <c r="C11603" s="231" t="s">
        <v>6641</v>
      </c>
      <c r="F11603" s="232">
        <v>187.65</v>
      </c>
    </row>
    <row r="11604" spans="1:6" ht="15" x14ac:dyDescent="0.2">
      <c r="A11604" s="231">
        <v>96527</v>
      </c>
      <c r="B11604" s="457" t="s">
        <v>18885</v>
      </c>
      <c r="C11604" s="231" t="s">
        <v>6641</v>
      </c>
      <c r="F11604" s="232">
        <v>137.4</v>
      </c>
    </row>
    <row r="11605" spans="1:6" ht="15" x14ac:dyDescent="0.2">
      <c r="A11605" s="231">
        <v>96526</v>
      </c>
      <c r="B11605" s="457" t="s">
        <v>18886</v>
      </c>
      <c r="C11605" s="231" t="s">
        <v>6641</v>
      </c>
      <c r="F11605" s="232">
        <v>267.33999999999997</v>
      </c>
    </row>
    <row r="11606" spans="1:6" ht="15" x14ac:dyDescent="0.2">
      <c r="A11606" s="231">
        <v>96521</v>
      </c>
      <c r="B11606" s="457" t="s">
        <v>18887</v>
      </c>
      <c r="C11606" s="231" t="s">
        <v>6641</v>
      </c>
      <c r="F11606" s="232">
        <v>48.14</v>
      </c>
    </row>
    <row r="11607" spans="1:6" ht="15" x14ac:dyDescent="0.2">
      <c r="A11607" s="231">
        <v>96520</v>
      </c>
      <c r="B11607" s="457" t="s">
        <v>18888</v>
      </c>
      <c r="C11607" s="231" t="s">
        <v>6641</v>
      </c>
      <c r="F11607" s="232">
        <v>111.14</v>
      </c>
    </row>
    <row r="11608" spans="1:6" ht="15" x14ac:dyDescent="0.2">
      <c r="A11608" s="231">
        <v>96525</v>
      </c>
      <c r="B11608" s="457" t="s">
        <v>18889</v>
      </c>
      <c r="C11608" s="231" t="s">
        <v>6641</v>
      </c>
      <c r="F11608" s="232">
        <v>66.599999999999994</v>
      </c>
    </row>
    <row r="11609" spans="1:6" ht="15" x14ac:dyDescent="0.2">
      <c r="A11609" s="231">
        <v>96524</v>
      </c>
      <c r="B11609" s="457" t="s">
        <v>18890</v>
      </c>
      <c r="C11609" s="231" t="s">
        <v>6641</v>
      </c>
      <c r="F11609" s="232">
        <v>190.72</v>
      </c>
    </row>
    <row r="11610" spans="1:6" ht="15" x14ac:dyDescent="0.2">
      <c r="A11610" s="231">
        <v>96537</v>
      </c>
      <c r="B11610" s="457" t="s">
        <v>18891</v>
      </c>
      <c r="C11610" s="231" t="s">
        <v>6637</v>
      </c>
      <c r="F11610" s="232">
        <v>197.25</v>
      </c>
    </row>
    <row r="11611" spans="1:6" ht="15" x14ac:dyDescent="0.2">
      <c r="A11611" s="231">
        <v>96540</v>
      </c>
      <c r="B11611" s="457" t="s">
        <v>18892</v>
      </c>
      <c r="C11611" s="231" t="s">
        <v>6637</v>
      </c>
      <c r="F11611" s="232">
        <v>143.87</v>
      </c>
    </row>
    <row r="11612" spans="1:6" ht="15" x14ac:dyDescent="0.2">
      <c r="A11612" s="231">
        <v>96528</v>
      </c>
      <c r="B11612" s="457" t="s">
        <v>18893</v>
      </c>
      <c r="C11612" s="231" t="s">
        <v>6637</v>
      </c>
      <c r="F11612" s="232">
        <v>171.23</v>
      </c>
    </row>
    <row r="11613" spans="1:6" ht="15" x14ac:dyDescent="0.2">
      <c r="A11613" s="231">
        <v>96531</v>
      </c>
      <c r="B11613" s="457" t="s">
        <v>18894</v>
      </c>
      <c r="C11613" s="231" t="s">
        <v>6637</v>
      </c>
      <c r="F11613" s="232">
        <v>117.39</v>
      </c>
    </row>
    <row r="11614" spans="1:6" ht="15" x14ac:dyDescent="0.2">
      <c r="A11614" s="231">
        <v>96534</v>
      </c>
      <c r="B11614" s="457" t="s">
        <v>18895</v>
      </c>
      <c r="C11614" s="231" t="s">
        <v>6637</v>
      </c>
      <c r="F11614" s="232">
        <v>89.34</v>
      </c>
    </row>
    <row r="11615" spans="1:6" ht="15" x14ac:dyDescent="0.2">
      <c r="A11615" s="231">
        <v>104928</v>
      </c>
      <c r="B11615" s="457" t="s">
        <v>18896</v>
      </c>
      <c r="C11615" s="231" t="s">
        <v>6637</v>
      </c>
      <c r="F11615" s="232">
        <v>160.32</v>
      </c>
    </row>
    <row r="11616" spans="1:6" ht="15" x14ac:dyDescent="0.2">
      <c r="A11616" s="231">
        <v>104929</v>
      </c>
      <c r="B11616" s="457" t="s">
        <v>18897</v>
      </c>
      <c r="C11616" s="231" t="s">
        <v>6637</v>
      </c>
      <c r="F11616" s="232">
        <v>97.55</v>
      </c>
    </row>
    <row r="11617" spans="1:6" ht="15" x14ac:dyDescent="0.2">
      <c r="A11617" s="231">
        <v>104925</v>
      </c>
      <c r="B11617" s="457" t="s">
        <v>18898</v>
      </c>
      <c r="C11617" s="231" t="s">
        <v>6637</v>
      </c>
      <c r="F11617" s="232">
        <v>173.84</v>
      </c>
    </row>
    <row r="11618" spans="1:6" ht="15" x14ac:dyDescent="0.2">
      <c r="A11618" s="231">
        <v>104926</v>
      </c>
      <c r="B11618" s="457" t="s">
        <v>18899</v>
      </c>
      <c r="C11618" s="231" t="s">
        <v>6637</v>
      </c>
      <c r="F11618" s="232">
        <v>113.42</v>
      </c>
    </row>
    <row r="11619" spans="1:6" ht="15" x14ac:dyDescent="0.2">
      <c r="A11619" s="231">
        <v>104927</v>
      </c>
      <c r="B11619" s="457" t="s">
        <v>18900</v>
      </c>
      <c r="C11619" s="231" t="s">
        <v>6637</v>
      </c>
      <c r="F11619" s="232">
        <v>82.01</v>
      </c>
    </row>
    <row r="11620" spans="1:6" ht="15" x14ac:dyDescent="0.2">
      <c r="A11620" s="231">
        <v>96538</v>
      </c>
      <c r="B11620" s="457" t="s">
        <v>18901</v>
      </c>
      <c r="C11620" s="231" t="s">
        <v>6637</v>
      </c>
      <c r="F11620" s="232">
        <v>272.26</v>
      </c>
    </row>
    <row r="11621" spans="1:6" ht="15" x14ac:dyDescent="0.2">
      <c r="A11621" s="231">
        <v>96541</v>
      </c>
      <c r="B11621" s="457" t="s">
        <v>18902</v>
      </c>
      <c r="C11621" s="231" t="s">
        <v>6637</v>
      </c>
      <c r="F11621" s="232">
        <v>204.92</v>
      </c>
    </row>
    <row r="11622" spans="1:6" ht="15" x14ac:dyDescent="0.2">
      <c r="A11622" s="231">
        <v>96529</v>
      </c>
      <c r="B11622" s="457" t="s">
        <v>18903</v>
      </c>
      <c r="C11622" s="231" t="s">
        <v>6637</v>
      </c>
      <c r="F11622" s="232">
        <v>293.36</v>
      </c>
    </row>
    <row r="11623" spans="1:6" ht="15" x14ac:dyDescent="0.2">
      <c r="A11623" s="231">
        <v>96532</v>
      </c>
      <c r="B11623" s="457" t="s">
        <v>18904</v>
      </c>
      <c r="C11623" s="231" t="s">
        <v>6637</v>
      </c>
      <c r="F11623" s="232">
        <v>202.13</v>
      </c>
    </row>
    <row r="11624" spans="1:6" ht="15" x14ac:dyDescent="0.2">
      <c r="A11624" s="231">
        <v>96535</v>
      </c>
      <c r="B11624" s="457" t="s">
        <v>18905</v>
      </c>
      <c r="C11624" s="231" t="s">
        <v>6637</v>
      </c>
      <c r="F11624" s="232">
        <v>154.66</v>
      </c>
    </row>
    <row r="11625" spans="1:6" ht="15" x14ac:dyDescent="0.2">
      <c r="A11625" s="231">
        <v>96539</v>
      </c>
      <c r="B11625" s="457" t="s">
        <v>18906</v>
      </c>
      <c r="C11625" s="231" t="s">
        <v>6637</v>
      </c>
      <c r="F11625" s="232">
        <v>139.76</v>
      </c>
    </row>
    <row r="11626" spans="1:6" ht="15" x14ac:dyDescent="0.2">
      <c r="A11626" s="231">
        <v>96542</v>
      </c>
      <c r="B11626" s="457" t="s">
        <v>18907</v>
      </c>
      <c r="C11626" s="231" t="s">
        <v>6637</v>
      </c>
      <c r="F11626" s="232">
        <v>107.7</v>
      </c>
    </row>
    <row r="11627" spans="1:6" ht="15" x14ac:dyDescent="0.2">
      <c r="A11627" s="231">
        <v>96530</v>
      </c>
      <c r="B11627" s="457" t="s">
        <v>18908</v>
      </c>
      <c r="C11627" s="231" t="s">
        <v>6637</v>
      </c>
      <c r="F11627" s="232">
        <v>155.26</v>
      </c>
    </row>
    <row r="11628" spans="1:6" ht="15" x14ac:dyDescent="0.2">
      <c r="A11628" s="231">
        <v>96533</v>
      </c>
      <c r="B11628" s="457" t="s">
        <v>18909</v>
      </c>
      <c r="C11628" s="231" t="s">
        <v>6637</v>
      </c>
      <c r="F11628" s="232">
        <v>103.59</v>
      </c>
    </row>
    <row r="11629" spans="1:6" ht="15" x14ac:dyDescent="0.2">
      <c r="A11629" s="231">
        <v>96536</v>
      </c>
      <c r="B11629" s="457" t="s">
        <v>18910</v>
      </c>
      <c r="C11629" s="231" t="s">
        <v>6637</v>
      </c>
      <c r="F11629" s="232">
        <v>76.680000000000007</v>
      </c>
    </row>
    <row r="11630" spans="1:6" ht="15" x14ac:dyDescent="0.2">
      <c r="A11630" s="231">
        <v>105518</v>
      </c>
      <c r="B11630" s="457" t="s">
        <v>18911</v>
      </c>
      <c r="C11630" s="231" t="s">
        <v>6637</v>
      </c>
      <c r="F11630" s="232">
        <v>0</v>
      </c>
    </row>
    <row r="11631" spans="1:6" ht="15" x14ac:dyDescent="0.2">
      <c r="A11631" s="231">
        <v>105517</v>
      </c>
      <c r="B11631" s="457" t="s">
        <v>18912</v>
      </c>
      <c r="C11631" s="231" t="s">
        <v>6637</v>
      </c>
      <c r="F11631" s="232">
        <v>0</v>
      </c>
    </row>
    <row r="11632" spans="1:6" ht="15" x14ac:dyDescent="0.2">
      <c r="A11632" s="231">
        <v>105520</v>
      </c>
      <c r="B11632" s="457" t="s">
        <v>18913</v>
      </c>
      <c r="C11632" s="231" t="s">
        <v>6637</v>
      </c>
      <c r="F11632" s="232">
        <v>0</v>
      </c>
    </row>
    <row r="11633" spans="1:6" ht="15" x14ac:dyDescent="0.2">
      <c r="A11633" s="231">
        <v>105519</v>
      </c>
      <c r="B11633" s="457" t="s">
        <v>18914</v>
      </c>
      <c r="C11633" s="231" t="s">
        <v>6637</v>
      </c>
      <c r="F11633" s="232">
        <v>0</v>
      </c>
    </row>
    <row r="11634" spans="1:6" ht="15" x14ac:dyDescent="0.2">
      <c r="A11634" s="231">
        <v>101793</v>
      </c>
      <c r="B11634" s="457" t="s">
        <v>18915</v>
      </c>
      <c r="C11634" s="231" t="s">
        <v>6641</v>
      </c>
      <c r="F11634" s="232">
        <v>28.87</v>
      </c>
    </row>
    <row r="11635" spans="1:6" ht="15" x14ac:dyDescent="0.2">
      <c r="A11635" s="231">
        <v>101792</v>
      </c>
      <c r="B11635" s="457" t="s">
        <v>18916</v>
      </c>
      <c r="C11635" s="231" t="s">
        <v>6641</v>
      </c>
      <c r="F11635" s="232">
        <v>19.29</v>
      </c>
    </row>
    <row r="11636" spans="1:6" ht="15" x14ac:dyDescent="0.2">
      <c r="A11636" s="231">
        <v>92272</v>
      </c>
      <c r="B11636" s="457" t="s">
        <v>18917</v>
      </c>
      <c r="C11636" s="231" t="s">
        <v>6640</v>
      </c>
      <c r="F11636" s="232">
        <v>36.54</v>
      </c>
    </row>
    <row r="11637" spans="1:6" ht="15" x14ac:dyDescent="0.2">
      <c r="A11637" s="231">
        <v>101791</v>
      </c>
      <c r="B11637" s="457" t="s">
        <v>18918</v>
      </c>
      <c r="C11637" s="231" t="s">
        <v>6640</v>
      </c>
      <c r="F11637" s="232">
        <v>26.58</v>
      </c>
    </row>
    <row r="11638" spans="1:6" ht="15" x14ac:dyDescent="0.2">
      <c r="A11638" s="231">
        <v>92273</v>
      </c>
      <c r="B11638" s="457" t="s">
        <v>18919</v>
      </c>
      <c r="C11638" s="231" t="s">
        <v>6640</v>
      </c>
      <c r="F11638" s="232">
        <v>16.09</v>
      </c>
    </row>
    <row r="11639" spans="1:6" ht="15" x14ac:dyDescent="0.2">
      <c r="A11639" s="231">
        <v>92268</v>
      </c>
      <c r="B11639" s="457" t="s">
        <v>18920</v>
      </c>
      <c r="C11639" s="231" t="s">
        <v>6637</v>
      </c>
      <c r="F11639" s="232">
        <v>72.989999999999995</v>
      </c>
    </row>
    <row r="11640" spans="1:6" ht="15" x14ac:dyDescent="0.2">
      <c r="A11640" s="231">
        <v>92267</v>
      </c>
      <c r="B11640" s="457" t="s">
        <v>18921</v>
      </c>
      <c r="C11640" s="231" t="s">
        <v>6637</v>
      </c>
      <c r="F11640" s="232">
        <v>43.63</v>
      </c>
    </row>
    <row r="11641" spans="1:6" ht="15" x14ac:dyDescent="0.2">
      <c r="A11641" s="231">
        <v>92271</v>
      </c>
      <c r="B11641" s="457" t="s">
        <v>18922</v>
      </c>
      <c r="C11641" s="231" t="s">
        <v>6637</v>
      </c>
      <c r="F11641" s="232">
        <v>133.43</v>
      </c>
    </row>
    <row r="11642" spans="1:6" ht="15" x14ac:dyDescent="0.2">
      <c r="A11642" s="231">
        <v>92264</v>
      </c>
      <c r="B11642" s="457" t="s">
        <v>18923</v>
      </c>
      <c r="C11642" s="231" t="s">
        <v>6637</v>
      </c>
      <c r="F11642" s="232">
        <v>198.05</v>
      </c>
    </row>
    <row r="11643" spans="1:6" ht="15" x14ac:dyDescent="0.2">
      <c r="A11643" s="231">
        <v>92263</v>
      </c>
      <c r="B11643" s="457" t="s">
        <v>18924</v>
      </c>
      <c r="C11643" s="231" t="s">
        <v>6637</v>
      </c>
      <c r="F11643" s="232">
        <v>160.69999999999999</v>
      </c>
    </row>
    <row r="11644" spans="1:6" ht="15" x14ac:dyDescent="0.2">
      <c r="A11644" s="231">
        <v>92269</v>
      </c>
      <c r="B11644" s="457" t="s">
        <v>18925</v>
      </c>
      <c r="C11644" s="231" t="s">
        <v>6637</v>
      </c>
      <c r="F11644" s="232">
        <v>137.07</v>
      </c>
    </row>
    <row r="11645" spans="1:6" ht="15" x14ac:dyDescent="0.2">
      <c r="A11645" s="231">
        <v>92270</v>
      </c>
      <c r="B11645" s="457" t="s">
        <v>18926</v>
      </c>
      <c r="C11645" s="231" t="s">
        <v>6637</v>
      </c>
      <c r="F11645" s="232">
        <v>209.09</v>
      </c>
    </row>
    <row r="11646" spans="1:6" ht="15" x14ac:dyDescent="0.2">
      <c r="A11646" s="231">
        <v>92266</v>
      </c>
      <c r="B11646" s="457" t="s">
        <v>18927</v>
      </c>
      <c r="C11646" s="231" t="s">
        <v>6637</v>
      </c>
      <c r="F11646" s="232">
        <v>148.65</v>
      </c>
    </row>
    <row r="11647" spans="1:6" ht="15" x14ac:dyDescent="0.2">
      <c r="A11647" s="231">
        <v>92265</v>
      </c>
      <c r="B11647" s="457" t="s">
        <v>18928</v>
      </c>
      <c r="C11647" s="231" t="s">
        <v>6637</v>
      </c>
      <c r="F11647" s="232">
        <v>116.61</v>
      </c>
    </row>
    <row r="11648" spans="1:6" ht="15" x14ac:dyDescent="0.2">
      <c r="A11648" s="231">
        <v>92524</v>
      </c>
      <c r="B11648" s="457" t="s">
        <v>18929</v>
      </c>
      <c r="C11648" s="231" t="s">
        <v>6637</v>
      </c>
      <c r="F11648" s="232">
        <v>83.76</v>
      </c>
    </row>
    <row r="11649" spans="1:6" ht="15" x14ac:dyDescent="0.2">
      <c r="A11649" s="231">
        <v>92528</v>
      </c>
      <c r="B11649" s="457" t="s">
        <v>18930</v>
      </c>
      <c r="C11649" s="231" t="s">
        <v>6637</v>
      </c>
      <c r="F11649" s="232">
        <v>80.17</v>
      </c>
    </row>
    <row r="11650" spans="1:6" ht="15" x14ac:dyDescent="0.2">
      <c r="A11650" s="231">
        <v>92532</v>
      </c>
      <c r="B11650" s="457" t="s">
        <v>18931</v>
      </c>
      <c r="C11650" s="231" t="s">
        <v>6637</v>
      </c>
      <c r="F11650" s="232">
        <v>77.040000000000006</v>
      </c>
    </row>
    <row r="11651" spans="1:6" ht="15" x14ac:dyDescent="0.2">
      <c r="A11651" s="231">
        <v>92536</v>
      </c>
      <c r="B11651" s="457" t="s">
        <v>18932</v>
      </c>
      <c r="C11651" s="231" t="s">
        <v>6637</v>
      </c>
      <c r="F11651" s="232">
        <v>71.069999999999993</v>
      </c>
    </row>
    <row r="11652" spans="1:6" ht="15" x14ac:dyDescent="0.2">
      <c r="A11652" s="231">
        <v>92508</v>
      </c>
      <c r="B11652" s="457" t="s">
        <v>18933</v>
      </c>
      <c r="C11652" s="231" t="s">
        <v>6637</v>
      </c>
      <c r="F11652" s="232">
        <v>111.52</v>
      </c>
    </row>
    <row r="11653" spans="1:6" ht="15" x14ac:dyDescent="0.2">
      <c r="A11653" s="231">
        <v>92512</v>
      </c>
      <c r="B11653" s="457" t="s">
        <v>18934</v>
      </c>
      <c r="C11653" s="231" t="s">
        <v>6637</v>
      </c>
      <c r="F11653" s="232">
        <v>97.73</v>
      </c>
    </row>
    <row r="11654" spans="1:6" ht="15" x14ac:dyDescent="0.2">
      <c r="A11654" s="231">
        <v>92515</v>
      </c>
      <c r="B11654" s="457" t="s">
        <v>18935</v>
      </c>
      <c r="C11654" s="231" t="s">
        <v>6637</v>
      </c>
      <c r="F11654" s="232">
        <v>90.32</v>
      </c>
    </row>
    <row r="11655" spans="1:6" ht="15" x14ac:dyDescent="0.2">
      <c r="A11655" s="231">
        <v>92520</v>
      </c>
      <c r="B11655" s="457" t="s">
        <v>18936</v>
      </c>
      <c r="C11655" s="231" t="s">
        <v>6637</v>
      </c>
      <c r="F11655" s="232">
        <v>85.14</v>
      </c>
    </row>
    <row r="11656" spans="1:6" ht="15" x14ac:dyDescent="0.2">
      <c r="A11656" s="231">
        <v>92526</v>
      </c>
      <c r="B11656" s="457" t="s">
        <v>18937</v>
      </c>
      <c r="C11656" s="231" t="s">
        <v>6637</v>
      </c>
      <c r="F11656" s="232">
        <v>44.38</v>
      </c>
    </row>
    <row r="11657" spans="1:6" ht="15" x14ac:dyDescent="0.2">
      <c r="A11657" s="231">
        <v>92530</v>
      </c>
      <c r="B11657" s="457" t="s">
        <v>18938</v>
      </c>
      <c r="C11657" s="231" t="s">
        <v>6637</v>
      </c>
      <c r="F11657" s="232">
        <v>41.88</v>
      </c>
    </row>
    <row r="11658" spans="1:6" ht="15" x14ac:dyDescent="0.2">
      <c r="A11658" s="231">
        <v>92534</v>
      </c>
      <c r="B11658" s="457" t="s">
        <v>18939</v>
      </c>
      <c r="C11658" s="231" t="s">
        <v>6637</v>
      </c>
      <c r="F11658" s="232">
        <v>39.729999999999997</v>
      </c>
    </row>
    <row r="11659" spans="1:6" ht="15" x14ac:dyDescent="0.2">
      <c r="A11659" s="231">
        <v>92538</v>
      </c>
      <c r="B11659" s="457" t="s">
        <v>18940</v>
      </c>
      <c r="C11659" s="231" t="s">
        <v>6637</v>
      </c>
      <c r="F11659" s="232">
        <v>35.520000000000003</v>
      </c>
    </row>
    <row r="11660" spans="1:6" ht="15" x14ac:dyDescent="0.2">
      <c r="A11660" s="231">
        <v>103760</v>
      </c>
      <c r="B11660" s="457" t="s">
        <v>18941</v>
      </c>
      <c r="C11660" s="231" t="s">
        <v>6637</v>
      </c>
      <c r="F11660" s="232">
        <v>127.79</v>
      </c>
    </row>
    <row r="11661" spans="1:6" ht="15" x14ac:dyDescent="0.2">
      <c r="A11661" s="231">
        <v>103761</v>
      </c>
      <c r="B11661" s="457" t="s">
        <v>18942</v>
      </c>
      <c r="C11661" s="231" t="s">
        <v>6637</v>
      </c>
      <c r="F11661" s="232">
        <v>86.92</v>
      </c>
    </row>
    <row r="11662" spans="1:6" ht="15" x14ac:dyDescent="0.2">
      <c r="A11662" s="231">
        <v>103762</v>
      </c>
      <c r="B11662" s="457" t="s">
        <v>18943</v>
      </c>
      <c r="C11662" s="231" t="s">
        <v>6637</v>
      </c>
      <c r="F11662" s="232">
        <v>74.959999999999994</v>
      </c>
    </row>
    <row r="11663" spans="1:6" ht="15" x14ac:dyDescent="0.2">
      <c r="A11663" s="231">
        <v>103763</v>
      </c>
      <c r="B11663" s="457" t="s">
        <v>18944</v>
      </c>
      <c r="C11663" s="231" t="s">
        <v>6637</v>
      </c>
      <c r="F11663" s="232">
        <v>66.239999999999995</v>
      </c>
    </row>
    <row r="11664" spans="1:6" ht="15" x14ac:dyDescent="0.2">
      <c r="A11664" s="231">
        <v>92510</v>
      </c>
      <c r="B11664" s="457" t="s">
        <v>18945</v>
      </c>
      <c r="C11664" s="231" t="s">
        <v>6637</v>
      </c>
      <c r="F11664" s="232">
        <v>66.87</v>
      </c>
    </row>
    <row r="11665" spans="1:6" ht="15" x14ac:dyDescent="0.2">
      <c r="A11665" s="231">
        <v>92514</v>
      </c>
      <c r="B11665" s="457" t="s">
        <v>18946</v>
      </c>
      <c r="C11665" s="231" t="s">
        <v>6637</v>
      </c>
      <c r="F11665" s="232">
        <v>54.53</v>
      </c>
    </row>
    <row r="11666" spans="1:6" ht="15" x14ac:dyDescent="0.2">
      <c r="A11666" s="231">
        <v>92518</v>
      </c>
      <c r="B11666" s="457" t="s">
        <v>18947</v>
      </c>
      <c r="C11666" s="231" t="s">
        <v>6637</v>
      </c>
      <c r="F11666" s="232">
        <v>48.49</v>
      </c>
    </row>
    <row r="11667" spans="1:6" ht="15" x14ac:dyDescent="0.2">
      <c r="A11667" s="231">
        <v>92522</v>
      </c>
      <c r="B11667" s="457" t="s">
        <v>18948</v>
      </c>
      <c r="C11667" s="231" t="s">
        <v>6637</v>
      </c>
      <c r="F11667" s="232">
        <v>44.57</v>
      </c>
    </row>
    <row r="11668" spans="1:6" ht="15" x14ac:dyDescent="0.2">
      <c r="A11668" s="231">
        <v>92482</v>
      </c>
      <c r="B11668" s="457" t="s">
        <v>18949</v>
      </c>
      <c r="C11668" s="231" t="s">
        <v>6637</v>
      </c>
      <c r="F11668" s="232">
        <v>404.17</v>
      </c>
    </row>
    <row r="11669" spans="1:6" ht="15" x14ac:dyDescent="0.2">
      <c r="A11669" s="231">
        <v>92484</v>
      </c>
      <c r="B11669" s="457" t="s">
        <v>18950</v>
      </c>
      <c r="C11669" s="231" t="s">
        <v>6637</v>
      </c>
      <c r="F11669" s="232">
        <v>277.93</v>
      </c>
    </row>
    <row r="11670" spans="1:6" ht="15" x14ac:dyDescent="0.2">
      <c r="A11670" s="231">
        <v>92486</v>
      </c>
      <c r="B11670" s="457" t="s">
        <v>18951</v>
      </c>
      <c r="C11670" s="231" t="s">
        <v>6637</v>
      </c>
      <c r="F11670" s="232">
        <v>197.52</v>
      </c>
    </row>
    <row r="11671" spans="1:6" ht="15" x14ac:dyDescent="0.2">
      <c r="A11671" s="231">
        <v>92492</v>
      </c>
      <c r="B11671" s="457" t="s">
        <v>18952</v>
      </c>
      <c r="C11671" s="231" t="s">
        <v>6637</v>
      </c>
      <c r="F11671" s="232">
        <v>115.8</v>
      </c>
    </row>
    <row r="11672" spans="1:6" ht="15" x14ac:dyDescent="0.2">
      <c r="A11672" s="231">
        <v>92496</v>
      </c>
      <c r="B11672" s="457" t="s">
        <v>18953</v>
      </c>
      <c r="C11672" s="231" t="s">
        <v>6637</v>
      </c>
      <c r="F11672" s="232">
        <v>110.56</v>
      </c>
    </row>
    <row r="11673" spans="1:6" ht="15" x14ac:dyDescent="0.2">
      <c r="A11673" s="231">
        <v>92500</v>
      </c>
      <c r="B11673" s="457" t="s">
        <v>18954</v>
      </c>
      <c r="C11673" s="231" t="s">
        <v>6637</v>
      </c>
      <c r="F11673" s="232">
        <v>106.16</v>
      </c>
    </row>
    <row r="11674" spans="1:6" ht="15" x14ac:dyDescent="0.2">
      <c r="A11674" s="231">
        <v>92504</v>
      </c>
      <c r="B11674" s="457" t="s">
        <v>18955</v>
      </c>
      <c r="C11674" s="231" t="s">
        <v>6637</v>
      </c>
      <c r="F11674" s="232">
        <v>98.24</v>
      </c>
    </row>
    <row r="11675" spans="1:6" ht="15" x14ac:dyDescent="0.2">
      <c r="A11675" s="231">
        <v>92488</v>
      </c>
      <c r="B11675" s="457" t="s">
        <v>18956</v>
      </c>
      <c r="C11675" s="231" t="s">
        <v>6637</v>
      </c>
      <c r="F11675" s="232">
        <v>121.93</v>
      </c>
    </row>
    <row r="11676" spans="1:6" ht="15" x14ac:dyDescent="0.2">
      <c r="A11676" s="231">
        <v>92494</v>
      </c>
      <c r="B11676" s="457" t="s">
        <v>18957</v>
      </c>
      <c r="C11676" s="231" t="s">
        <v>6637</v>
      </c>
      <c r="F11676" s="232">
        <v>74.83</v>
      </c>
    </row>
    <row r="11677" spans="1:6" ht="15" x14ac:dyDescent="0.2">
      <c r="A11677" s="231">
        <v>92498</v>
      </c>
      <c r="B11677" s="457" t="s">
        <v>18958</v>
      </c>
      <c r="C11677" s="231" t="s">
        <v>6637</v>
      </c>
      <c r="F11677" s="232">
        <v>70.75</v>
      </c>
    </row>
    <row r="11678" spans="1:6" ht="15" x14ac:dyDescent="0.2">
      <c r="A11678" s="231">
        <v>92502</v>
      </c>
      <c r="B11678" s="457" t="s">
        <v>18959</v>
      </c>
      <c r="C11678" s="231" t="s">
        <v>6637</v>
      </c>
      <c r="F11678" s="232">
        <v>67.48</v>
      </c>
    </row>
    <row r="11679" spans="1:6" ht="15" x14ac:dyDescent="0.2">
      <c r="A11679" s="231">
        <v>92506</v>
      </c>
      <c r="B11679" s="457" t="s">
        <v>18960</v>
      </c>
      <c r="C11679" s="231" t="s">
        <v>6637</v>
      </c>
      <c r="F11679" s="232">
        <v>61.49</v>
      </c>
    </row>
    <row r="11680" spans="1:6" ht="15" x14ac:dyDescent="0.2">
      <c r="A11680" s="231">
        <v>92490</v>
      </c>
      <c r="B11680" s="457" t="s">
        <v>18961</v>
      </c>
      <c r="C11680" s="231" t="s">
        <v>6637</v>
      </c>
      <c r="F11680" s="232">
        <v>79.63</v>
      </c>
    </row>
    <row r="11681" spans="1:6" ht="15" x14ac:dyDescent="0.2">
      <c r="A11681" s="231">
        <v>92433</v>
      </c>
      <c r="B11681" s="457" t="s">
        <v>18962</v>
      </c>
      <c r="C11681" s="231" t="s">
        <v>6637</v>
      </c>
      <c r="F11681" s="232">
        <v>82.86</v>
      </c>
    </row>
    <row r="11682" spans="1:6" ht="15" x14ac:dyDescent="0.2">
      <c r="A11682" s="231">
        <v>92437</v>
      </c>
      <c r="B11682" s="457" t="s">
        <v>18963</v>
      </c>
      <c r="C11682" s="231" t="s">
        <v>6637</v>
      </c>
      <c r="F11682" s="232">
        <v>79.239999999999995</v>
      </c>
    </row>
    <row r="11683" spans="1:6" ht="15" x14ac:dyDescent="0.2">
      <c r="A11683" s="231">
        <v>92441</v>
      </c>
      <c r="B11683" s="457" t="s">
        <v>18964</v>
      </c>
      <c r="C11683" s="231" t="s">
        <v>6637</v>
      </c>
      <c r="F11683" s="232">
        <v>76.63</v>
      </c>
    </row>
    <row r="11684" spans="1:6" ht="15" x14ac:dyDescent="0.2">
      <c r="A11684" s="231">
        <v>92445</v>
      </c>
      <c r="B11684" s="457" t="s">
        <v>18965</v>
      </c>
      <c r="C11684" s="231" t="s">
        <v>6637</v>
      </c>
      <c r="F11684" s="232">
        <v>71.45</v>
      </c>
    </row>
    <row r="11685" spans="1:6" ht="15" x14ac:dyDescent="0.2">
      <c r="A11685" s="231">
        <v>92417</v>
      </c>
      <c r="B11685" s="457" t="s">
        <v>18966</v>
      </c>
      <c r="C11685" s="231" t="s">
        <v>6637</v>
      </c>
      <c r="F11685" s="232">
        <v>176.23</v>
      </c>
    </row>
    <row r="11686" spans="1:6" ht="15" x14ac:dyDescent="0.2">
      <c r="A11686" s="231">
        <v>92421</v>
      </c>
      <c r="B11686" s="457" t="s">
        <v>18967</v>
      </c>
      <c r="C11686" s="231" t="s">
        <v>6637</v>
      </c>
      <c r="F11686" s="232">
        <v>117.46</v>
      </c>
    </row>
    <row r="11687" spans="1:6" ht="15" x14ac:dyDescent="0.2">
      <c r="A11687" s="231">
        <v>92425</v>
      </c>
      <c r="B11687" s="457" t="s">
        <v>18968</v>
      </c>
      <c r="C11687" s="231" t="s">
        <v>6637</v>
      </c>
      <c r="F11687" s="232">
        <v>98.14</v>
      </c>
    </row>
    <row r="11688" spans="1:6" ht="15" x14ac:dyDescent="0.2">
      <c r="A11688" s="231">
        <v>92429</v>
      </c>
      <c r="B11688" s="457" t="s">
        <v>18969</v>
      </c>
      <c r="C11688" s="231" t="s">
        <v>6637</v>
      </c>
      <c r="F11688" s="232">
        <v>88.42</v>
      </c>
    </row>
    <row r="11689" spans="1:6" ht="15" x14ac:dyDescent="0.2">
      <c r="A11689" s="231">
        <v>92431</v>
      </c>
      <c r="B11689" s="457" t="s">
        <v>18970</v>
      </c>
      <c r="C11689" s="231" t="s">
        <v>6637</v>
      </c>
      <c r="F11689" s="232">
        <v>66.25</v>
      </c>
    </row>
    <row r="11690" spans="1:6" ht="15" x14ac:dyDescent="0.2">
      <c r="A11690" s="231">
        <v>92435</v>
      </c>
      <c r="B11690" s="457" t="s">
        <v>18971</v>
      </c>
      <c r="C11690" s="231" t="s">
        <v>6637</v>
      </c>
      <c r="F11690" s="232">
        <v>63.19</v>
      </c>
    </row>
    <row r="11691" spans="1:6" ht="15" x14ac:dyDescent="0.2">
      <c r="A11691" s="231">
        <v>92439</v>
      </c>
      <c r="B11691" s="457" t="s">
        <v>18972</v>
      </c>
      <c r="C11691" s="231" t="s">
        <v>6637</v>
      </c>
      <c r="F11691" s="232">
        <v>60.98</v>
      </c>
    </row>
    <row r="11692" spans="1:6" ht="15" x14ac:dyDescent="0.2">
      <c r="A11692" s="231">
        <v>92443</v>
      </c>
      <c r="B11692" s="457" t="s">
        <v>18973</v>
      </c>
      <c r="C11692" s="231" t="s">
        <v>6637</v>
      </c>
      <c r="F11692" s="232">
        <v>56.36</v>
      </c>
    </row>
    <row r="11693" spans="1:6" ht="15" x14ac:dyDescent="0.2">
      <c r="A11693" s="231">
        <v>92415</v>
      </c>
      <c r="B11693" s="457" t="s">
        <v>18974</v>
      </c>
      <c r="C11693" s="231" t="s">
        <v>6637</v>
      </c>
      <c r="F11693" s="232">
        <v>147.91999999999999</v>
      </c>
    </row>
    <row r="11694" spans="1:6" ht="15" x14ac:dyDescent="0.2">
      <c r="A11694" s="231">
        <v>92419</v>
      </c>
      <c r="B11694" s="457" t="s">
        <v>18975</v>
      </c>
      <c r="C11694" s="231" t="s">
        <v>6637</v>
      </c>
      <c r="F11694" s="232">
        <v>95.76</v>
      </c>
    </row>
    <row r="11695" spans="1:6" ht="15" x14ac:dyDescent="0.2">
      <c r="A11695" s="231">
        <v>92423</v>
      </c>
      <c r="B11695" s="457" t="s">
        <v>18976</v>
      </c>
      <c r="C11695" s="231" t="s">
        <v>6637</v>
      </c>
      <c r="F11695" s="232">
        <v>79.260000000000005</v>
      </c>
    </row>
    <row r="11696" spans="1:6" ht="15" x14ac:dyDescent="0.2">
      <c r="A11696" s="231">
        <v>92427</v>
      </c>
      <c r="B11696" s="457" t="s">
        <v>18977</v>
      </c>
      <c r="C11696" s="231" t="s">
        <v>6637</v>
      </c>
      <c r="F11696" s="232">
        <v>70.92</v>
      </c>
    </row>
    <row r="11697" spans="1:6" ht="15" x14ac:dyDescent="0.2">
      <c r="A11697" s="231">
        <v>92409</v>
      </c>
      <c r="B11697" s="457" t="s">
        <v>18978</v>
      </c>
      <c r="C11697" s="231" t="s">
        <v>6637</v>
      </c>
      <c r="F11697" s="232">
        <v>257.93</v>
      </c>
    </row>
    <row r="11698" spans="1:6" ht="15" x14ac:dyDescent="0.2">
      <c r="A11698" s="231">
        <v>92411</v>
      </c>
      <c r="B11698" s="457" t="s">
        <v>18979</v>
      </c>
      <c r="C11698" s="231" t="s">
        <v>6637</v>
      </c>
      <c r="F11698" s="232">
        <v>176.94</v>
      </c>
    </row>
    <row r="11699" spans="1:6" ht="15" x14ac:dyDescent="0.2">
      <c r="A11699" s="231">
        <v>92413</v>
      </c>
      <c r="B11699" s="457" t="s">
        <v>18980</v>
      </c>
      <c r="C11699" s="231" t="s">
        <v>6637</v>
      </c>
      <c r="F11699" s="232">
        <v>118.02</v>
      </c>
    </row>
    <row r="11700" spans="1:6" ht="15" x14ac:dyDescent="0.2">
      <c r="A11700" s="231">
        <v>92465</v>
      </c>
      <c r="B11700" s="457" t="s">
        <v>18981</v>
      </c>
      <c r="C11700" s="231" t="s">
        <v>6637</v>
      </c>
      <c r="F11700" s="232">
        <v>159.53</v>
      </c>
    </row>
    <row r="11701" spans="1:6" ht="15" x14ac:dyDescent="0.2">
      <c r="A11701" s="231">
        <v>92469</v>
      </c>
      <c r="B11701" s="457" t="s">
        <v>18982</v>
      </c>
      <c r="C11701" s="231" t="s">
        <v>6637</v>
      </c>
      <c r="F11701" s="232">
        <v>145.61000000000001</v>
      </c>
    </row>
    <row r="11702" spans="1:6" ht="15" x14ac:dyDescent="0.2">
      <c r="A11702" s="231">
        <v>92473</v>
      </c>
      <c r="B11702" s="457" t="s">
        <v>18983</v>
      </c>
      <c r="C11702" s="231" t="s">
        <v>6637</v>
      </c>
      <c r="F11702" s="232">
        <v>134.24</v>
      </c>
    </row>
    <row r="11703" spans="1:6" ht="15" x14ac:dyDescent="0.2">
      <c r="A11703" s="231">
        <v>92477</v>
      </c>
      <c r="B11703" s="457" t="s">
        <v>18984</v>
      </c>
      <c r="C11703" s="231" t="s">
        <v>6637</v>
      </c>
      <c r="F11703" s="232">
        <v>110.22</v>
      </c>
    </row>
    <row r="11704" spans="1:6" ht="15" x14ac:dyDescent="0.2">
      <c r="A11704" s="231">
        <v>92449</v>
      </c>
      <c r="B11704" s="457" t="s">
        <v>18985</v>
      </c>
      <c r="C11704" s="231" t="s">
        <v>6637</v>
      </c>
      <c r="F11704" s="232">
        <v>287.39</v>
      </c>
    </row>
    <row r="11705" spans="1:6" ht="15" x14ac:dyDescent="0.2">
      <c r="A11705" s="231">
        <v>92453</v>
      </c>
      <c r="B11705" s="457" t="s">
        <v>18986</v>
      </c>
      <c r="C11705" s="231" t="s">
        <v>6637</v>
      </c>
      <c r="F11705" s="232">
        <v>246.38</v>
      </c>
    </row>
    <row r="11706" spans="1:6" ht="15" x14ac:dyDescent="0.2">
      <c r="A11706" s="231">
        <v>92457</v>
      </c>
      <c r="B11706" s="457" t="s">
        <v>18987</v>
      </c>
      <c r="C11706" s="231" t="s">
        <v>6637</v>
      </c>
      <c r="F11706" s="232">
        <v>215.2</v>
      </c>
    </row>
    <row r="11707" spans="1:6" ht="15" x14ac:dyDescent="0.2">
      <c r="A11707" s="231">
        <v>92461</v>
      </c>
      <c r="B11707" s="457" t="s">
        <v>18988</v>
      </c>
      <c r="C11707" s="231" t="s">
        <v>6637</v>
      </c>
      <c r="F11707" s="232">
        <v>198.89</v>
      </c>
    </row>
    <row r="11708" spans="1:6" ht="15" x14ac:dyDescent="0.2">
      <c r="A11708" s="231">
        <v>92467</v>
      </c>
      <c r="B11708" s="457" t="s">
        <v>18989</v>
      </c>
      <c r="C11708" s="231" t="s">
        <v>6637</v>
      </c>
      <c r="F11708" s="232">
        <v>102.68</v>
      </c>
    </row>
    <row r="11709" spans="1:6" ht="15" x14ac:dyDescent="0.2">
      <c r="A11709" s="231">
        <v>92471</v>
      </c>
      <c r="B11709" s="457" t="s">
        <v>18990</v>
      </c>
      <c r="C11709" s="231" t="s">
        <v>6637</v>
      </c>
      <c r="F11709" s="232">
        <v>93.84</v>
      </c>
    </row>
    <row r="11710" spans="1:6" ht="15" x14ac:dyDescent="0.2">
      <c r="A11710" s="231">
        <v>92475</v>
      </c>
      <c r="B11710" s="457" t="s">
        <v>18991</v>
      </c>
      <c r="C11710" s="231" t="s">
        <v>6637</v>
      </c>
      <c r="F11710" s="232">
        <v>86.6</v>
      </c>
    </row>
    <row r="11711" spans="1:6" ht="15" x14ac:dyDescent="0.2">
      <c r="A11711" s="231">
        <v>92479</v>
      </c>
      <c r="B11711" s="457" t="s">
        <v>18992</v>
      </c>
      <c r="C11711" s="231" t="s">
        <v>6637</v>
      </c>
      <c r="F11711" s="232">
        <v>71.290000000000006</v>
      </c>
    </row>
    <row r="11712" spans="1:6" ht="15" x14ac:dyDescent="0.2">
      <c r="A11712" s="231">
        <v>92451</v>
      </c>
      <c r="B11712" s="457" t="s">
        <v>18993</v>
      </c>
      <c r="C11712" s="231" t="s">
        <v>6637</v>
      </c>
      <c r="F11712" s="232">
        <v>194.83</v>
      </c>
    </row>
    <row r="11713" spans="1:6" ht="15" x14ac:dyDescent="0.2">
      <c r="A11713" s="231">
        <v>92455</v>
      </c>
      <c r="B11713" s="457" t="s">
        <v>18994</v>
      </c>
      <c r="C11713" s="231" t="s">
        <v>6637</v>
      </c>
      <c r="F11713" s="232">
        <v>160.19999999999999</v>
      </c>
    </row>
    <row r="11714" spans="1:6" ht="15" x14ac:dyDescent="0.2">
      <c r="A11714" s="231">
        <v>92459</v>
      </c>
      <c r="B11714" s="457" t="s">
        <v>18995</v>
      </c>
      <c r="C11714" s="231" t="s">
        <v>6637</v>
      </c>
      <c r="F11714" s="232">
        <v>137.01</v>
      </c>
    </row>
    <row r="11715" spans="1:6" ht="15" x14ac:dyDescent="0.2">
      <c r="A11715" s="231">
        <v>92463</v>
      </c>
      <c r="B11715" s="457" t="s">
        <v>18996</v>
      </c>
      <c r="C11715" s="231" t="s">
        <v>6637</v>
      </c>
      <c r="F11715" s="232">
        <v>124.53</v>
      </c>
    </row>
    <row r="11716" spans="1:6" ht="15" x14ac:dyDescent="0.2">
      <c r="A11716" s="231">
        <v>92446</v>
      </c>
      <c r="B11716" s="457" t="s">
        <v>18997</v>
      </c>
      <c r="C11716" s="231" t="s">
        <v>6637</v>
      </c>
      <c r="F11716" s="232">
        <v>359.46</v>
      </c>
    </row>
    <row r="11717" spans="1:6" ht="15" x14ac:dyDescent="0.2">
      <c r="A11717" s="231">
        <v>92447</v>
      </c>
      <c r="B11717" s="457" t="s">
        <v>18998</v>
      </c>
      <c r="C11717" s="231" t="s">
        <v>6637</v>
      </c>
      <c r="F11717" s="232">
        <v>248.55</v>
      </c>
    </row>
    <row r="11718" spans="1:6" ht="15" x14ac:dyDescent="0.2">
      <c r="A11718" s="231">
        <v>92448</v>
      </c>
      <c r="B11718" s="457" t="s">
        <v>18999</v>
      </c>
      <c r="C11718" s="231" t="s">
        <v>6637</v>
      </c>
      <c r="F11718" s="232">
        <v>192.21</v>
      </c>
    </row>
    <row r="11719" spans="1:6" ht="15" x14ac:dyDescent="0.2">
      <c r="A11719" s="231">
        <v>92466</v>
      </c>
      <c r="B11719" s="457" t="s">
        <v>19000</v>
      </c>
      <c r="C11719" s="231" t="s">
        <v>6637</v>
      </c>
      <c r="F11719" s="232">
        <v>273.41000000000003</v>
      </c>
    </row>
    <row r="11720" spans="1:6" ht="15" x14ac:dyDescent="0.2">
      <c r="A11720" s="231">
        <v>92470</v>
      </c>
      <c r="B11720" s="457" t="s">
        <v>19001</v>
      </c>
      <c r="C11720" s="231" t="s">
        <v>6637</v>
      </c>
      <c r="F11720" s="232">
        <v>265.83</v>
      </c>
    </row>
    <row r="11721" spans="1:6" ht="15" x14ac:dyDescent="0.2">
      <c r="A11721" s="231">
        <v>92474</v>
      </c>
      <c r="B11721" s="457" t="s">
        <v>19002</v>
      </c>
      <c r="C11721" s="231" t="s">
        <v>6637</v>
      </c>
      <c r="F11721" s="232">
        <v>259.22000000000003</v>
      </c>
    </row>
    <row r="11722" spans="1:6" ht="15" x14ac:dyDescent="0.2">
      <c r="A11722" s="231">
        <v>92478</v>
      </c>
      <c r="B11722" s="457" t="s">
        <v>19003</v>
      </c>
      <c r="C11722" s="231" t="s">
        <v>6637</v>
      </c>
      <c r="F11722" s="232">
        <v>246.37</v>
      </c>
    </row>
    <row r="11723" spans="1:6" ht="15" x14ac:dyDescent="0.2">
      <c r="A11723" s="231">
        <v>92450</v>
      </c>
      <c r="B11723" s="457" t="s">
        <v>19004</v>
      </c>
      <c r="C11723" s="231" t="s">
        <v>6637</v>
      </c>
      <c r="F11723" s="232">
        <v>346.69</v>
      </c>
    </row>
    <row r="11724" spans="1:6" ht="15" x14ac:dyDescent="0.2">
      <c r="A11724" s="231">
        <v>92454</v>
      </c>
      <c r="B11724" s="457" t="s">
        <v>19005</v>
      </c>
      <c r="C11724" s="231" t="s">
        <v>6637</v>
      </c>
      <c r="F11724" s="232">
        <v>315.07</v>
      </c>
    </row>
    <row r="11725" spans="1:6" ht="15" x14ac:dyDescent="0.2">
      <c r="A11725" s="231">
        <v>92458</v>
      </c>
      <c r="B11725" s="457" t="s">
        <v>19006</v>
      </c>
      <c r="C11725" s="231" t="s">
        <v>6637</v>
      </c>
      <c r="F11725" s="232">
        <v>294.98</v>
      </c>
    </row>
    <row r="11726" spans="1:6" ht="15" x14ac:dyDescent="0.2">
      <c r="A11726" s="231">
        <v>92462</v>
      </c>
      <c r="B11726" s="457" t="s">
        <v>19007</v>
      </c>
      <c r="C11726" s="231" t="s">
        <v>6637</v>
      </c>
      <c r="F11726" s="232">
        <v>281.89999999999998</v>
      </c>
    </row>
    <row r="11727" spans="1:6" ht="15" x14ac:dyDescent="0.2">
      <c r="A11727" s="231">
        <v>92468</v>
      </c>
      <c r="B11727" s="457" t="s">
        <v>19008</v>
      </c>
      <c r="C11727" s="231" t="s">
        <v>6637</v>
      </c>
      <c r="F11727" s="232">
        <v>127.21</v>
      </c>
    </row>
    <row r="11728" spans="1:6" ht="15" x14ac:dyDescent="0.2">
      <c r="A11728" s="231">
        <v>92472</v>
      </c>
      <c r="B11728" s="457" t="s">
        <v>19009</v>
      </c>
      <c r="C11728" s="231" t="s">
        <v>6637</v>
      </c>
      <c r="F11728" s="232">
        <v>120.69</v>
      </c>
    </row>
    <row r="11729" spans="1:6" ht="15" x14ac:dyDescent="0.2">
      <c r="A11729" s="231">
        <v>92476</v>
      </c>
      <c r="B11729" s="457" t="s">
        <v>19010</v>
      </c>
      <c r="C11729" s="231" t="s">
        <v>6637</v>
      </c>
      <c r="F11729" s="232">
        <v>115.09</v>
      </c>
    </row>
    <row r="11730" spans="1:6" ht="15" x14ac:dyDescent="0.2">
      <c r="A11730" s="231">
        <v>92480</v>
      </c>
      <c r="B11730" s="457" t="s">
        <v>19011</v>
      </c>
      <c r="C11730" s="231" t="s">
        <v>6637</v>
      </c>
      <c r="F11730" s="232">
        <v>104.07</v>
      </c>
    </row>
    <row r="11731" spans="1:6" ht="15" x14ac:dyDescent="0.2">
      <c r="A11731" s="231">
        <v>92452</v>
      </c>
      <c r="B11731" s="457" t="s">
        <v>19012</v>
      </c>
      <c r="C11731" s="231" t="s">
        <v>6637</v>
      </c>
      <c r="F11731" s="232">
        <v>198.57</v>
      </c>
    </row>
    <row r="11732" spans="1:6" ht="15" x14ac:dyDescent="0.2">
      <c r="A11732" s="231">
        <v>92456</v>
      </c>
      <c r="B11732" s="457" t="s">
        <v>19013</v>
      </c>
      <c r="C11732" s="231" t="s">
        <v>6637</v>
      </c>
      <c r="F11732" s="232">
        <v>166.96</v>
      </c>
    </row>
    <row r="11733" spans="1:6" ht="15" x14ac:dyDescent="0.2">
      <c r="A11733" s="231">
        <v>92460</v>
      </c>
      <c r="B11733" s="457" t="s">
        <v>19014</v>
      </c>
      <c r="C11733" s="231" t="s">
        <v>6637</v>
      </c>
      <c r="F11733" s="232">
        <v>141.31</v>
      </c>
    </row>
    <row r="11734" spans="1:6" ht="15" x14ac:dyDescent="0.2">
      <c r="A11734" s="231">
        <v>92464</v>
      </c>
      <c r="B11734" s="457" t="s">
        <v>19015</v>
      </c>
      <c r="C11734" s="231" t="s">
        <v>6637</v>
      </c>
      <c r="F11734" s="232">
        <v>135.08000000000001</v>
      </c>
    </row>
    <row r="11735" spans="1:6" ht="15" x14ac:dyDescent="0.2">
      <c r="A11735" s="231">
        <v>105403</v>
      </c>
      <c r="B11735" s="457" t="s">
        <v>19016</v>
      </c>
      <c r="C11735" s="231" t="s">
        <v>6637</v>
      </c>
      <c r="F11735" s="232">
        <v>173.19</v>
      </c>
    </row>
    <row r="11736" spans="1:6" ht="15" x14ac:dyDescent="0.2">
      <c r="A11736" s="231">
        <v>96252</v>
      </c>
      <c r="B11736" s="457" t="s">
        <v>19017</v>
      </c>
      <c r="C11736" s="231" t="s">
        <v>6637</v>
      </c>
      <c r="F11736" s="232">
        <v>145</v>
      </c>
    </row>
    <row r="11737" spans="1:6" ht="15" x14ac:dyDescent="0.2">
      <c r="A11737" s="231">
        <v>96254</v>
      </c>
      <c r="B11737" s="457" t="s">
        <v>19018</v>
      </c>
      <c r="C11737" s="231" t="s">
        <v>6640</v>
      </c>
      <c r="F11737" s="232">
        <v>0</v>
      </c>
    </row>
    <row r="11738" spans="1:6" ht="15" x14ac:dyDescent="0.2">
      <c r="A11738" s="231">
        <v>96253</v>
      </c>
      <c r="B11738" s="457" t="s">
        <v>19019</v>
      </c>
      <c r="C11738" s="231" t="s">
        <v>6640</v>
      </c>
      <c r="F11738" s="232">
        <v>0</v>
      </c>
    </row>
    <row r="11739" spans="1:6" ht="15" x14ac:dyDescent="0.2">
      <c r="A11739" s="231">
        <v>105406</v>
      </c>
      <c r="B11739" s="457" t="s">
        <v>19020</v>
      </c>
      <c r="C11739" s="231" t="s">
        <v>6637</v>
      </c>
      <c r="F11739" s="232">
        <v>206.69</v>
      </c>
    </row>
    <row r="11740" spans="1:6" ht="15" x14ac:dyDescent="0.2">
      <c r="A11740" s="231">
        <v>96264</v>
      </c>
      <c r="B11740" s="457" t="s">
        <v>19021</v>
      </c>
      <c r="C11740" s="231" t="s">
        <v>6637</v>
      </c>
      <c r="F11740" s="232">
        <v>0</v>
      </c>
    </row>
    <row r="11741" spans="1:6" ht="15" x14ac:dyDescent="0.2">
      <c r="A11741" s="231">
        <v>105405</v>
      </c>
      <c r="B11741" s="457" t="s">
        <v>19022</v>
      </c>
      <c r="C11741" s="231" t="s">
        <v>6637</v>
      </c>
      <c r="F11741" s="232">
        <v>0</v>
      </c>
    </row>
    <row r="11742" spans="1:6" ht="15" x14ac:dyDescent="0.2">
      <c r="A11742" s="231">
        <v>96258</v>
      </c>
      <c r="B11742" s="457" t="s">
        <v>19023</v>
      </c>
      <c r="C11742" s="231" t="s">
        <v>6637</v>
      </c>
      <c r="F11742" s="232">
        <v>149.35</v>
      </c>
    </row>
    <row r="11743" spans="1:6" ht="15" x14ac:dyDescent="0.2">
      <c r="A11743" s="231">
        <v>96262</v>
      </c>
      <c r="B11743" s="457" t="s">
        <v>19024</v>
      </c>
      <c r="C11743" s="231" t="s">
        <v>6637</v>
      </c>
      <c r="F11743" s="232">
        <v>0</v>
      </c>
    </row>
    <row r="11744" spans="1:6" ht="15" x14ac:dyDescent="0.2">
      <c r="A11744" s="231">
        <v>105404</v>
      </c>
      <c r="B11744" s="457" t="s">
        <v>19025</v>
      </c>
      <c r="C11744" s="231" t="s">
        <v>6637</v>
      </c>
      <c r="F11744" s="232">
        <v>0</v>
      </c>
    </row>
    <row r="11745" spans="1:6" ht="15" x14ac:dyDescent="0.2">
      <c r="A11745" s="231">
        <v>92751</v>
      </c>
      <c r="B11745" s="457" t="s">
        <v>19026</v>
      </c>
      <c r="C11745" s="231" t="s">
        <v>6641</v>
      </c>
      <c r="F11745" s="232">
        <v>2014.43</v>
      </c>
    </row>
    <row r="11746" spans="1:6" ht="15" x14ac:dyDescent="0.2">
      <c r="A11746" s="231">
        <v>92752</v>
      </c>
      <c r="B11746" s="457" t="s">
        <v>19027</v>
      </c>
      <c r="C11746" s="231" t="s">
        <v>6641</v>
      </c>
      <c r="F11746" s="232">
        <v>2390.8200000000002</v>
      </c>
    </row>
    <row r="11747" spans="1:6" ht="15" x14ac:dyDescent="0.2">
      <c r="A11747" s="231">
        <v>92750</v>
      </c>
      <c r="B11747" s="457" t="s">
        <v>19028</v>
      </c>
      <c r="C11747" s="231" t="s">
        <v>6641</v>
      </c>
      <c r="F11747" s="232">
        <v>1635.06</v>
      </c>
    </row>
    <row r="11748" spans="1:6" ht="15" x14ac:dyDescent="0.2">
      <c r="A11748" s="231">
        <v>92749</v>
      </c>
      <c r="B11748" s="457" t="s">
        <v>19029</v>
      </c>
      <c r="C11748" s="231" t="s">
        <v>6641</v>
      </c>
      <c r="F11748" s="232">
        <v>986.16</v>
      </c>
    </row>
    <row r="11749" spans="1:6" ht="15" x14ac:dyDescent="0.2">
      <c r="A11749" s="231">
        <v>92745</v>
      </c>
      <c r="B11749" s="457" t="s">
        <v>19030</v>
      </c>
      <c r="C11749" s="231" t="s">
        <v>6641</v>
      </c>
      <c r="F11749" s="232">
        <v>845.05</v>
      </c>
    </row>
    <row r="11750" spans="1:6" ht="15" x14ac:dyDescent="0.2">
      <c r="A11750" s="231">
        <v>92747</v>
      </c>
      <c r="B11750" s="457" t="s">
        <v>19031</v>
      </c>
      <c r="C11750" s="231" t="s">
        <v>6641</v>
      </c>
      <c r="F11750" s="232">
        <v>938.75</v>
      </c>
    </row>
    <row r="11751" spans="1:6" ht="15" x14ac:dyDescent="0.2">
      <c r="A11751" s="231">
        <v>92743</v>
      </c>
      <c r="B11751" s="457" t="s">
        <v>19032</v>
      </c>
      <c r="C11751" s="231" t="s">
        <v>6641</v>
      </c>
      <c r="F11751" s="232">
        <v>696.29</v>
      </c>
    </row>
    <row r="11752" spans="1:6" ht="15" x14ac:dyDescent="0.2">
      <c r="A11752" s="231">
        <v>92746</v>
      </c>
      <c r="B11752" s="457" t="s">
        <v>19033</v>
      </c>
      <c r="C11752" s="231" t="s">
        <v>6641</v>
      </c>
      <c r="F11752" s="232">
        <v>751.87</v>
      </c>
    </row>
    <row r="11753" spans="1:6" ht="15" x14ac:dyDescent="0.2">
      <c r="A11753" s="231">
        <v>92748</v>
      </c>
      <c r="B11753" s="457" t="s">
        <v>19034</v>
      </c>
      <c r="C11753" s="231" t="s">
        <v>6641</v>
      </c>
      <c r="F11753" s="232">
        <v>826.81</v>
      </c>
    </row>
    <row r="11754" spans="1:6" ht="15" x14ac:dyDescent="0.2">
      <c r="A11754" s="231">
        <v>92744</v>
      </c>
      <c r="B11754" s="457" t="s">
        <v>19035</v>
      </c>
      <c r="C11754" s="231" t="s">
        <v>6641</v>
      </c>
      <c r="F11754" s="232">
        <v>628.48</v>
      </c>
    </row>
    <row r="11755" spans="1:6" ht="15" x14ac:dyDescent="0.2">
      <c r="A11755" s="231">
        <v>92754</v>
      </c>
      <c r="B11755" s="457" t="s">
        <v>19036</v>
      </c>
      <c r="C11755" s="231" t="s">
        <v>6641</v>
      </c>
      <c r="F11755" s="232">
        <v>672.36</v>
      </c>
    </row>
    <row r="11756" spans="1:6" ht="15" x14ac:dyDescent="0.2">
      <c r="A11756" s="231">
        <v>92753</v>
      </c>
      <c r="B11756" s="457" t="s">
        <v>19037</v>
      </c>
      <c r="C11756" s="231" t="s">
        <v>6641</v>
      </c>
      <c r="F11756" s="232">
        <v>683.48</v>
      </c>
    </row>
    <row r="11757" spans="1:6" ht="15" x14ac:dyDescent="0.2">
      <c r="A11757" s="231">
        <v>92755</v>
      </c>
      <c r="B11757" s="457" t="s">
        <v>19038</v>
      </c>
      <c r="C11757" s="231" t="s">
        <v>6637</v>
      </c>
      <c r="F11757" s="232">
        <v>257.69</v>
      </c>
    </row>
    <row r="11758" spans="1:6" ht="15" x14ac:dyDescent="0.2">
      <c r="A11758" s="231">
        <v>92756</v>
      </c>
      <c r="B11758" s="457" t="s">
        <v>19039</v>
      </c>
      <c r="C11758" s="231" t="s">
        <v>6637</v>
      </c>
      <c r="F11758" s="232">
        <v>295.99</v>
      </c>
    </row>
    <row r="11759" spans="1:6" ht="15" x14ac:dyDescent="0.2">
      <c r="A11759" s="231">
        <v>92757</v>
      </c>
      <c r="B11759" s="457" t="s">
        <v>19040</v>
      </c>
      <c r="C11759" s="231" t="s">
        <v>6637</v>
      </c>
      <c r="F11759" s="232">
        <v>341.83</v>
      </c>
    </row>
    <row r="11760" spans="1:6" ht="15" x14ac:dyDescent="0.2">
      <c r="A11760" s="231">
        <v>92758</v>
      </c>
      <c r="B11760" s="457" t="s">
        <v>19041</v>
      </c>
      <c r="C11760" s="231" t="s">
        <v>6641</v>
      </c>
      <c r="F11760" s="232">
        <v>685.13</v>
      </c>
    </row>
    <row r="11761" spans="1:6" ht="15" x14ac:dyDescent="0.2">
      <c r="A11761" s="231">
        <v>104500</v>
      </c>
      <c r="B11761" s="457" t="s">
        <v>19042</v>
      </c>
      <c r="C11761" s="231" t="s">
        <v>6640</v>
      </c>
      <c r="F11761" s="232">
        <v>0</v>
      </c>
    </row>
    <row r="11762" spans="1:6" ht="15" x14ac:dyDescent="0.2">
      <c r="A11762" s="231">
        <v>104503</v>
      </c>
      <c r="B11762" s="457" t="s">
        <v>19043</v>
      </c>
      <c r="C11762" s="231" t="s">
        <v>6640</v>
      </c>
      <c r="F11762" s="232">
        <v>0</v>
      </c>
    </row>
    <row r="11763" spans="1:6" ht="15" x14ac:dyDescent="0.2">
      <c r="A11763" s="231">
        <v>104504</v>
      </c>
      <c r="B11763" s="457" t="s">
        <v>19044</v>
      </c>
      <c r="C11763" s="231" t="s">
        <v>6640</v>
      </c>
      <c r="F11763" s="232">
        <v>0</v>
      </c>
    </row>
    <row r="11764" spans="1:6" ht="15" x14ac:dyDescent="0.2">
      <c r="A11764" s="231">
        <v>104507</v>
      </c>
      <c r="B11764" s="457" t="s">
        <v>19045</v>
      </c>
      <c r="C11764" s="231" t="s">
        <v>6640</v>
      </c>
      <c r="F11764" s="232">
        <v>0</v>
      </c>
    </row>
    <row r="11765" spans="1:6" ht="15" x14ac:dyDescent="0.2">
      <c r="A11765" s="231">
        <v>104508</v>
      </c>
      <c r="B11765" s="457" t="s">
        <v>19046</v>
      </c>
      <c r="C11765" s="231" t="s">
        <v>6640</v>
      </c>
      <c r="F11765" s="232">
        <v>0</v>
      </c>
    </row>
    <row r="11766" spans="1:6" ht="15" x14ac:dyDescent="0.2">
      <c r="A11766" s="231">
        <v>104509</v>
      </c>
      <c r="B11766" s="457" t="s">
        <v>19047</v>
      </c>
      <c r="C11766" s="231" t="s">
        <v>6640</v>
      </c>
      <c r="F11766" s="232">
        <v>0</v>
      </c>
    </row>
    <row r="11767" spans="1:6" ht="15" x14ac:dyDescent="0.2">
      <c r="A11767" s="231">
        <v>104512</v>
      </c>
      <c r="B11767" s="457" t="s">
        <v>19048</v>
      </c>
      <c r="C11767" s="231" t="s">
        <v>6640</v>
      </c>
      <c r="F11767" s="232">
        <v>0</v>
      </c>
    </row>
    <row r="11768" spans="1:6" ht="15" x14ac:dyDescent="0.2">
      <c r="A11768" s="231">
        <v>104513</v>
      </c>
      <c r="B11768" s="457" t="s">
        <v>19049</v>
      </c>
      <c r="C11768" s="231" t="s">
        <v>6640</v>
      </c>
      <c r="F11768" s="232">
        <v>0</v>
      </c>
    </row>
    <row r="11769" spans="1:6" ht="15" x14ac:dyDescent="0.2">
      <c r="A11769" s="231">
        <v>104514</v>
      </c>
      <c r="B11769" s="457" t="s">
        <v>19050</v>
      </c>
      <c r="C11769" s="231" t="s">
        <v>6640</v>
      </c>
      <c r="F11769" s="232">
        <v>0</v>
      </c>
    </row>
    <row r="11770" spans="1:6" ht="15" x14ac:dyDescent="0.2">
      <c r="A11770" s="231">
        <v>104501</v>
      </c>
      <c r="B11770" s="457" t="s">
        <v>19051</v>
      </c>
      <c r="C11770" s="231" t="s">
        <v>6640</v>
      </c>
      <c r="F11770" s="232">
        <v>0</v>
      </c>
    </row>
    <row r="11771" spans="1:6" ht="15" x14ac:dyDescent="0.2">
      <c r="A11771" s="231">
        <v>104502</v>
      </c>
      <c r="B11771" s="457" t="s">
        <v>19052</v>
      </c>
      <c r="C11771" s="231" t="s">
        <v>6640</v>
      </c>
      <c r="F11771" s="232">
        <v>0</v>
      </c>
    </row>
    <row r="11772" spans="1:6" ht="15" x14ac:dyDescent="0.2">
      <c r="A11772" s="231">
        <v>104505</v>
      </c>
      <c r="B11772" s="457" t="s">
        <v>19053</v>
      </c>
      <c r="C11772" s="231" t="s">
        <v>6640</v>
      </c>
      <c r="F11772" s="232">
        <v>0</v>
      </c>
    </row>
    <row r="11773" spans="1:6" ht="15" x14ac:dyDescent="0.2">
      <c r="A11773" s="231">
        <v>104506</v>
      </c>
      <c r="B11773" s="457" t="s">
        <v>19054</v>
      </c>
      <c r="C11773" s="231" t="s">
        <v>6640</v>
      </c>
      <c r="F11773" s="232">
        <v>0</v>
      </c>
    </row>
    <row r="11774" spans="1:6" ht="15" x14ac:dyDescent="0.2">
      <c r="A11774" s="231">
        <v>104510</v>
      </c>
      <c r="B11774" s="457" t="s">
        <v>19055</v>
      </c>
      <c r="C11774" s="231" t="s">
        <v>6640</v>
      </c>
      <c r="F11774" s="232">
        <v>0</v>
      </c>
    </row>
    <row r="11775" spans="1:6" ht="15" x14ac:dyDescent="0.2">
      <c r="A11775" s="231">
        <v>104511</v>
      </c>
      <c r="B11775" s="457" t="s">
        <v>19056</v>
      </c>
      <c r="C11775" s="231" t="s">
        <v>6640</v>
      </c>
      <c r="F11775" s="232">
        <v>0</v>
      </c>
    </row>
    <row r="11776" spans="1:6" ht="15" x14ac:dyDescent="0.2">
      <c r="A11776" s="231">
        <v>104491</v>
      </c>
      <c r="B11776" s="457" t="s">
        <v>19057</v>
      </c>
      <c r="C11776" s="231" t="s">
        <v>6640</v>
      </c>
      <c r="F11776" s="232">
        <v>4618.63</v>
      </c>
    </row>
    <row r="11777" spans="1:6" ht="15" x14ac:dyDescent="0.2">
      <c r="A11777" s="231">
        <v>104492</v>
      </c>
      <c r="B11777" s="457" t="s">
        <v>19058</v>
      </c>
      <c r="C11777" s="231" t="s">
        <v>6640</v>
      </c>
      <c r="F11777" s="232">
        <v>5775.45</v>
      </c>
    </row>
    <row r="11778" spans="1:6" ht="15" x14ac:dyDescent="0.2">
      <c r="A11778" s="231">
        <v>104493</v>
      </c>
      <c r="B11778" s="457" t="s">
        <v>19059</v>
      </c>
      <c r="C11778" s="231" t="s">
        <v>6640</v>
      </c>
      <c r="F11778" s="232">
        <v>0</v>
      </c>
    </row>
    <row r="11779" spans="1:6" ht="15" x14ac:dyDescent="0.2">
      <c r="A11779" s="231">
        <v>104494</v>
      </c>
      <c r="B11779" s="457" t="s">
        <v>19060</v>
      </c>
      <c r="C11779" s="231" t="s">
        <v>6640</v>
      </c>
      <c r="F11779" s="232">
        <v>7801.01</v>
      </c>
    </row>
    <row r="11780" spans="1:6" ht="15" x14ac:dyDescent="0.2">
      <c r="A11780" s="231">
        <v>104495</v>
      </c>
      <c r="B11780" s="457" t="s">
        <v>19061</v>
      </c>
      <c r="C11780" s="231" t="s">
        <v>6640</v>
      </c>
      <c r="F11780" s="232">
        <v>0</v>
      </c>
    </row>
    <row r="11781" spans="1:6" ht="15" x14ac:dyDescent="0.2">
      <c r="A11781" s="231">
        <v>104496</v>
      </c>
      <c r="B11781" s="457" t="s">
        <v>19062</v>
      </c>
      <c r="C11781" s="231" t="s">
        <v>6640</v>
      </c>
      <c r="F11781" s="232">
        <v>0</v>
      </c>
    </row>
    <row r="11782" spans="1:6" ht="15" x14ac:dyDescent="0.2">
      <c r="A11782" s="231">
        <v>104497</v>
      </c>
      <c r="B11782" s="457" t="s">
        <v>19063</v>
      </c>
      <c r="C11782" s="231" t="s">
        <v>6640</v>
      </c>
      <c r="F11782" s="232">
        <v>9334.73</v>
      </c>
    </row>
    <row r="11783" spans="1:6" ht="15" x14ac:dyDescent="0.2">
      <c r="A11783" s="231">
        <v>104498</v>
      </c>
      <c r="B11783" s="457" t="s">
        <v>19064</v>
      </c>
      <c r="C11783" s="231" t="s">
        <v>6640</v>
      </c>
      <c r="F11783" s="232">
        <v>0</v>
      </c>
    </row>
    <row r="11784" spans="1:6" ht="15" x14ac:dyDescent="0.2">
      <c r="A11784" s="231">
        <v>104499</v>
      </c>
      <c r="B11784" s="457" t="s">
        <v>19065</v>
      </c>
      <c r="C11784" s="231" t="s">
        <v>6640</v>
      </c>
      <c r="F11784" s="232">
        <v>0</v>
      </c>
    </row>
    <row r="11785" spans="1:6" ht="15" x14ac:dyDescent="0.2">
      <c r="A11785" s="231">
        <v>104515</v>
      </c>
      <c r="B11785" s="457" t="s">
        <v>19066</v>
      </c>
      <c r="C11785" s="231" t="s">
        <v>6637</v>
      </c>
      <c r="F11785" s="232">
        <v>26.97</v>
      </c>
    </row>
    <row r="11786" spans="1:6" ht="15" x14ac:dyDescent="0.2">
      <c r="A11786" s="231">
        <v>106549</v>
      </c>
      <c r="B11786" s="457" t="s">
        <v>19067</v>
      </c>
      <c r="C11786" s="231" t="s">
        <v>6640</v>
      </c>
      <c r="F11786" s="232">
        <v>0</v>
      </c>
    </row>
    <row r="11787" spans="1:6" ht="15" x14ac:dyDescent="0.2">
      <c r="A11787" s="231">
        <v>106548</v>
      </c>
      <c r="B11787" s="457" t="s">
        <v>19068</v>
      </c>
      <c r="C11787" s="231" t="s">
        <v>6640</v>
      </c>
      <c r="F11787" s="232">
        <v>0</v>
      </c>
    </row>
    <row r="11788" spans="1:6" ht="15" x14ac:dyDescent="0.2">
      <c r="A11788" s="231">
        <v>106550</v>
      </c>
      <c r="B11788" s="457" t="s">
        <v>19069</v>
      </c>
      <c r="C11788" s="231" t="s">
        <v>6640</v>
      </c>
      <c r="F11788" s="232">
        <v>4.92</v>
      </c>
    </row>
    <row r="11789" spans="1:6" ht="15" x14ac:dyDescent="0.2">
      <c r="A11789" s="231">
        <v>87430</v>
      </c>
      <c r="B11789" s="457" t="s">
        <v>19070</v>
      </c>
      <c r="C11789" s="231" t="s">
        <v>6637</v>
      </c>
      <c r="F11789" s="232">
        <v>21.82</v>
      </c>
    </row>
    <row r="11790" spans="1:6" ht="15" x14ac:dyDescent="0.2">
      <c r="A11790" s="231">
        <v>87433</v>
      </c>
      <c r="B11790" s="457" t="s">
        <v>19071</v>
      </c>
      <c r="C11790" s="231" t="s">
        <v>6637</v>
      </c>
      <c r="F11790" s="232">
        <v>30.98</v>
      </c>
    </row>
    <row r="11791" spans="1:6" ht="15" x14ac:dyDescent="0.2">
      <c r="A11791" s="231">
        <v>87436</v>
      </c>
      <c r="B11791" s="457" t="s">
        <v>19072</v>
      </c>
      <c r="C11791" s="231" t="s">
        <v>6637</v>
      </c>
      <c r="F11791" s="232">
        <v>35.659999999999997</v>
      </c>
    </row>
    <row r="11792" spans="1:6" ht="15" x14ac:dyDescent="0.2">
      <c r="A11792" s="231">
        <v>87439</v>
      </c>
      <c r="B11792" s="457" t="s">
        <v>19073</v>
      </c>
      <c r="C11792" s="231" t="s">
        <v>6637</v>
      </c>
      <c r="F11792" s="232">
        <v>43.44</v>
      </c>
    </row>
    <row r="11793" spans="1:6" ht="15" x14ac:dyDescent="0.2">
      <c r="A11793" s="231">
        <v>104633</v>
      </c>
      <c r="B11793" s="457" t="s">
        <v>19074</v>
      </c>
      <c r="C11793" s="231" t="s">
        <v>6637</v>
      </c>
      <c r="F11793" s="232">
        <v>30.56</v>
      </c>
    </row>
    <row r="11794" spans="1:6" ht="15" x14ac:dyDescent="0.2">
      <c r="A11794" s="231">
        <v>104634</v>
      </c>
      <c r="B11794" s="457" t="s">
        <v>19075</v>
      </c>
      <c r="C11794" s="231" t="s">
        <v>6637</v>
      </c>
      <c r="F11794" s="232">
        <v>44.43</v>
      </c>
    </row>
    <row r="11795" spans="1:6" ht="15" x14ac:dyDescent="0.2">
      <c r="A11795" s="231">
        <v>87418</v>
      </c>
      <c r="B11795" s="457" t="s">
        <v>19076</v>
      </c>
      <c r="C11795" s="231" t="s">
        <v>6637</v>
      </c>
      <c r="F11795" s="232">
        <v>21.61</v>
      </c>
    </row>
    <row r="11796" spans="1:6" ht="15" x14ac:dyDescent="0.2">
      <c r="A11796" s="231">
        <v>87421</v>
      </c>
      <c r="B11796" s="457" t="s">
        <v>19077</v>
      </c>
      <c r="C11796" s="231" t="s">
        <v>6637</v>
      </c>
      <c r="F11796" s="232">
        <v>32.51</v>
      </c>
    </row>
    <row r="11797" spans="1:6" ht="15" x14ac:dyDescent="0.2">
      <c r="A11797" s="231">
        <v>104628</v>
      </c>
      <c r="B11797" s="457" t="s">
        <v>19078</v>
      </c>
      <c r="C11797" s="231" t="s">
        <v>6637</v>
      </c>
      <c r="F11797" s="232">
        <v>34.950000000000003</v>
      </c>
    </row>
    <row r="11798" spans="1:6" ht="15" x14ac:dyDescent="0.2">
      <c r="A11798" s="231">
        <v>104631</v>
      </c>
      <c r="B11798" s="457" t="s">
        <v>19079</v>
      </c>
      <c r="C11798" s="231" t="s">
        <v>6637</v>
      </c>
      <c r="F11798" s="232">
        <v>46.79</v>
      </c>
    </row>
    <row r="11799" spans="1:6" ht="15" x14ac:dyDescent="0.2">
      <c r="A11799" s="231">
        <v>104627</v>
      </c>
      <c r="B11799" s="457" t="s">
        <v>19080</v>
      </c>
      <c r="C11799" s="231" t="s">
        <v>6637</v>
      </c>
      <c r="F11799" s="232">
        <v>21.58</v>
      </c>
    </row>
    <row r="11800" spans="1:6" ht="15" x14ac:dyDescent="0.2">
      <c r="A11800" s="231">
        <v>104630</v>
      </c>
      <c r="B11800" s="457" t="s">
        <v>19081</v>
      </c>
      <c r="C11800" s="231" t="s">
        <v>6637</v>
      </c>
      <c r="F11800" s="232">
        <v>33.43</v>
      </c>
    </row>
    <row r="11801" spans="1:6" ht="15" x14ac:dyDescent="0.2">
      <c r="A11801" s="231">
        <v>104629</v>
      </c>
      <c r="B11801" s="457" t="s">
        <v>19082</v>
      </c>
      <c r="C11801" s="231" t="s">
        <v>6637</v>
      </c>
      <c r="F11801" s="232">
        <v>42.62</v>
      </c>
    </row>
    <row r="11802" spans="1:6" ht="15" x14ac:dyDescent="0.2">
      <c r="A11802" s="231">
        <v>104632</v>
      </c>
      <c r="B11802" s="457" t="s">
        <v>19083</v>
      </c>
      <c r="C11802" s="231" t="s">
        <v>6637</v>
      </c>
      <c r="F11802" s="232">
        <v>54.47</v>
      </c>
    </row>
    <row r="11803" spans="1:6" ht="15" x14ac:dyDescent="0.2">
      <c r="A11803" s="231">
        <v>87412</v>
      </c>
      <c r="B11803" s="457" t="s">
        <v>19084</v>
      </c>
      <c r="C11803" s="231" t="s">
        <v>6637</v>
      </c>
      <c r="F11803" s="232">
        <v>28.64</v>
      </c>
    </row>
    <row r="11804" spans="1:6" ht="15" x14ac:dyDescent="0.2">
      <c r="A11804" s="231">
        <v>87415</v>
      </c>
      <c r="B11804" s="457" t="s">
        <v>19085</v>
      </c>
      <c r="C11804" s="231" t="s">
        <v>6637</v>
      </c>
      <c r="F11804" s="232">
        <v>39.08</v>
      </c>
    </row>
    <row r="11805" spans="1:6" ht="15" x14ac:dyDescent="0.2">
      <c r="A11805" s="231">
        <v>87411</v>
      </c>
      <c r="B11805" s="457" t="s">
        <v>19086</v>
      </c>
      <c r="C11805" s="231" t="s">
        <v>6637</v>
      </c>
      <c r="F11805" s="232">
        <v>18.34</v>
      </c>
    </row>
    <row r="11806" spans="1:6" ht="15" x14ac:dyDescent="0.2">
      <c r="A11806" s="231">
        <v>87414</v>
      </c>
      <c r="B11806" s="457" t="s">
        <v>19087</v>
      </c>
      <c r="C11806" s="231" t="s">
        <v>6637</v>
      </c>
      <c r="F11806" s="232">
        <v>28.78</v>
      </c>
    </row>
    <row r="11807" spans="1:6" ht="15" x14ac:dyDescent="0.2">
      <c r="A11807" s="231">
        <v>87413</v>
      </c>
      <c r="B11807" s="457" t="s">
        <v>19088</v>
      </c>
      <c r="C11807" s="231" t="s">
        <v>6637</v>
      </c>
      <c r="F11807" s="232">
        <v>34.549999999999997</v>
      </c>
    </row>
    <row r="11808" spans="1:6" ht="15" x14ac:dyDescent="0.2">
      <c r="A11808" s="231">
        <v>87416</v>
      </c>
      <c r="B11808" s="457" t="s">
        <v>19089</v>
      </c>
      <c r="C11808" s="231" t="s">
        <v>6637</v>
      </c>
      <c r="F11808" s="232">
        <v>44.99</v>
      </c>
    </row>
    <row r="11809" spans="1:6" ht="15" x14ac:dyDescent="0.2">
      <c r="A11809" s="231">
        <v>104635</v>
      </c>
      <c r="B11809" s="457" t="s">
        <v>19090</v>
      </c>
      <c r="C11809" s="231" t="s">
        <v>6637</v>
      </c>
      <c r="F11809" s="232">
        <v>63.04</v>
      </c>
    </row>
    <row r="11810" spans="1:6" ht="15" x14ac:dyDescent="0.2">
      <c r="A11810" s="231">
        <v>104636</v>
      </c>
      <c r="B11810" s="457" t="s">
        <v>19091</v>
      </c>
      <c r="C11810" s="231" t="s">
        <v>6637</v>
      </c>
      <c r="F11810" s="232">
        <v>72.7</v>
      </c>
    </row>
    <row r="11811" spans="1:6" ht="15" x14ac:dyDescent="0.2">
      <c r="A11811" s="231">
        <v>87424</v>
      </c>
      <c r="B11811" s="457" t="s">
        <v>19092</v>
      </c>
      <c r="C11811" s="231" t="s">
        <v>6637</v>
      </c>
      <c r="F11811" s="232">
        <v>44.02</v>
      </c>
    </row>
    <row r="11812" spans="1:6" ht="15" x14ac:dyDescent="0.2">
      <c r="A11812" s="231">
        <v>87427</v>
      </c>
      <c r="B11812" s="457" t="s">
        <v>19093</v>
      </c>
      <c r="C11812" s="231" t="s">
        <v>6637</v>
      </c>
      <c r="F11812" s="232">
        <v>51.6</v>
      </c>
    </row>
    <row r="11813" spans="1:6" ht="15" x14ac:dyDescent="0.2">
      <c r="A11813" s="231">
        <v>89998</v>
      </c>
      <c r="B11813" s="457" t="s">
        <v>19094</v>
      </c>
      <c r="C11813" s="231" t="s">
        <v>6650</v>
      </c>
      <c r="F11813" s="232">
        <v>9.08</v>
      </c>
    </row>
    <row r="11814" spans="1:6" ht="15" x14ac:dyDescent="0.2">
      <c r="A11814" s="231">
        <v>102920</v>
      </c>
      <c r="B11814" s="457" t="s">
        <v>19095</v>
      </c>
      <c r="C11814" s="231" t="s">
        <v>6650</v>
      </c>
      <c r="F11814" s="232">
        <v>7.27</v>
      </c>
    </row>
    <row r="11815" spans="1:6" ht="15" x14ac:dyDescent="0.2">
      <c r="A11815" s="231">
        <v>102923</v>
      </c>
      <c r="B11815" s="457" t="s">
        <v>19096</v>
      </c>
      <c r="C11815" s="231" t="s">
        <v>6650</v>
      </c>
      <c r="F11815" s="232">
        <v>6.6</v>
      </c>
    </row>
    <row r="11816" spans="1:6" ht="15" x14ac:dyDescent="0.2">
      <c r="A11816" s="231">
        <v>90000</v>
      </c>
      <c r="B11816" s="457" t="s">
        <v>19097</v>
      </c>
      <c r="C11816" s="231" t="s">
        <v>6650</v>
      </c>
      <c r="F11816" s="232">
        <v>12.69</v>
      </c>
    </row>
    <row r="11817" spans="1:6" ht="15" x14ac:dyDescent="0.2">
      <c r="A11817" s="231">
        <v>103088</v>
      </c>
      <c r="B11817" s="457" t="s">
        <v>19098</v>
      </c>
      <c r="C11817" s="231" t="s">
        <v>6650</v>
      </c>
      <c r="F11817" s="232">
        <v>9.57</v>
      </c>
    </row>
    <row r="11818" spans="1:6" ht="15" x14ac:dyDescent="0.2">
      <c r="A11818" s="231">
        <v>102922</v>
      </c>
      <c r="B11818" s="457" t="s">
        <v>19099</v>
      </c>
      <c r="C11818" s="231" t="s">
        <v>6650</v>
      </c>
      <c r="F11818" s="232">
        <v>8.01</v>
      </c>
    </row>
    <row r="11819" spans="1:6" ht="15" x14ac:dyDescent="0.2">
      <c r="A11819" s="231">
        <v>89999</v>
      </c>
      <c r="B11819" s="457" t="s">
        <v>19100</v>
      </c>
      <c r="C11819" s="231" t="s">
        <v>6650</v>
      </c>
      <c r="F11819" s="232">
        <v>16.61</v>
      </c>
    </row>
    <row r="11820" spans="1:6" ht="15" x14ac:dyDescent="0.2">
      <c r="A11820" s="231">
        <v>89996</v>
      </c>
      <c r="B11820" s="457" t="s">
        <v>19101</v>
      </c>
      <c r="C11820" s="231" t="s">
        <v>6650</v>
      </c>
      <c r="F11820" s="232">
        <v>9.7799999999999994</v>
      </c>
    </row>
    <row r="11821" spans="1:6" ht="15" x14ac:dyDescent="0.2">
      <c r="A11821" s="231">
        <v>89997</v>
      </c>
      <c r="B11821" s="457" t="s">
        <v>19102</v>
      </c>
      <c r="C11821" s="231" t="s">
        <v>6650</v>
      </c>
      <c r="F11821" s="232">
        <v>7.71</v>
      </c>
    </row>
    <row r="11822" spans="1:6" ht="15" x14ac:dyDescent="0.2">
      <c r="A11822" s="231">
        <v>102921</v>
      </c>
      <c r="B11822" s="457" t="s">
        <v>19103</v>
      </c>
      <c r="C11822" s="231" t="s">
        <v>6650</v>
      </c>
      <c r="F11822" s="232">
        <v>6.87</v>
      </c>
    </row>
    <row r="11823" spans="1:6" ht="15" x14ac:dyDescent="0.2">
      <c r="A11823" s="231">
        <v>90278</v>
      </c>
      <c r="B11823" s="457" t="s">
        <v>19104</v>
      </c>
      <c r="C11823" s="231" t="s">
        <v>6641</v>
      </c>
      <c r="F11823" s="232">
        <v>511.77</v>
      </c>
    </row>
    <row r="11824" spans="1:6" ht="15" x14ac:dyDescent="0.2">
      <c r="A11824" s="231">
        <v>90282</v>
      </c>
      <c r="B11824" s="457" t="s">
        <v>19105</v>
      </c>
      <c r="C11824" s="231" t="s">
        <v>6641</v>
      </c>
      <c r="F11824" s="232">
        <v>498.68</v>
      </c>
    </row>
    <row r="11825" spans="1:6" ht="15" x14ac:dyDescent="0.2">
      <c r="A11825" s="231">
        <v>90279</v>
      </c>
      <c r="B11825" s="457" t="s">
        <v>19106</v>
      </c>
      <c r="C11825" s="231" t="s">
        <v>6641</v>
      </c>
      <c r="F11825" s="232">
        <v>566.78</v>
      </c>
    </row>
    <row r="11826" spans="1:6" ht="15" x14ac:dyDescent="0.2">
      <c r="A11826" s="231">
        <v>90283</v>
      </c>
      <c r="B11826" s="457" t="s">
        <v>19107</v>
      </c>
      <c r="C11826" s="231" t="s">
        <v>6641</v>
      </c>
      <c r="F11826" s="232">
        <v>553.35</v>
      </c>
    </row>
    <row r="11827" spans="1:6" ht="15" x14ac:dyDescent="0.2">
      <c r="A11827" s="231">
        <v>90280</v>
      </c>
      <c r="B11827" s="457" t="s">
        <v>19108</v>
      </c>
      <c r="C11827" s="231" t="s">
        <v>6641</v>
      </c>
      <c r="F11827" s="232">
        <v>625.39</v>
      </c>
    </row>
    <row r="11828" spans="1:6" ht="15" x14ac:dyDescent="0.2">
      <c r="A11828" s="231">
        <v>90284</v>
      </c>
      <c r="B11828" s="457" t="s">
        <v>19109</v>
      </c>
      <c r="C11828" s="231" t="s">
        <v>6641</v>
      </c>
      <c r="F11828" s="232">
        <v>616.36</v>
      </c>
    </row>
    <row r="11829" spans="1:6" ht="15" x14ac:dyDescent="0.2">
      <c r="A11829" s="231">
        <v>90281</v>
      </c>
      <c r="B11829" s="457" t="s">
        <v>19110</v>
      </c>
      <c r="C11829" s="231" t="s">
        <v>6641</v>
      </c>
      <c r="F11829" s="232">
        <v>722.81</v>
      </c>
    </row>
    <row r="11830" spans="1:6" ht="15" x14ac:dyDescent="0.2">
      <c r="A11830" s="231">
        <v>90285</v>
      </c>
      <c r="B11830" s="457" t="s">
        <v>19111</v>
      </c>
      <c r="C11830" s="231" t="s">
        <v>6641</v>
      </c>
      <c r="F11830" s="232">
        <v>719.63</v>
      </c>
    </row>
    <row r="11831" spans="1:6" ht="15" x14ac:dyDescent="0.2">
      <c r="A11831" s="231">
        <v>89994</v>
      </c>
      <c r="B11831" s="457" t="s">
        <v>19112</v>
      </c>
      <c r="C11831" s="231" t="s">
        <v>6641</v>
      </c>
      <c r="F11831" s="232">
        <v>941.16</v>
      </c>
    </row>
    <row r="11832" spans="1:6" ht="15" x14ac:dyDescent="0.2">
      <c r="A11832" s="231">
        <v>89995</v>
      </c>
      <c r="B11832" s="457" t="s">
        <v>19113</v>
      </c>
      <c r="C11832" s="231" t="s">
        <v>6641</v>
      </c>
      <c r="F11832" s="232">
        <v>1078.56</v>
      </c>
    </row>
    <row r="11833" spans="1:6" ht="15" x14ac:dyDescent="0.2">
      <c r="A11833" s="231">
        <v>89993</v>
      </c>
      <c r="B11833" s="457" t="s">
        <v>19114</v>
      </c>
      <c r="C11833" s="231" t="s">
        <v>6641</v>
      </c>
      <c r="F11833" s="232">
        <v>1125.78</v>
      </c>
    </row>
    <row r="11834" spans="1:6" ht="15" x14ac:dyDescent="0.2">
      <c r="A11834" s="231">
        <v>106212</v>
      </c>
      <c r="B11834" s="457" t="s">
        <v>19115</v>
      </c>
      <c r="C11834" s="231" t="s">
        <v>6640</v>
      </c>
      <c r="F11834" s="232">
        <v>0</v>
      </c>
    </row>
    <row r="11835" spans="1:6" ht="15" x14ac:dyDescent="0.2">
      <c r="A11835" s="231">
        <v>106216</v>
      </c>
      <c r="B11835" s="457" t="s">
        <v>19116</v>
      </c>
      <c r="C11835" s="231" t="s">
        <v>6640</v>
      </c>
      <c r="F11835" s="232">
        <v>0</v>
      </c>
    </row>
    <row r="11836" spans="1:6" ht="15" x14ac:dyDescent="0.2">
      <c r="A11836" s="231">
        <v>99860</v>
      </c>
      <c r="B11836" s="457" t="s">
        <v>19117</v>
      </c>
      <c r="C11836" s="231" t="s">
        <v>6640</v>
      </c>
      <c r="F11836" s="232">
        <v>142.19</v>
      </c>
    </row>
    <row r="11837" spans="1:6" ht="15" x14ac:dyDescent="0.2">
      <c r="A11837" s="231">
        <v>99858</v>
      </c>
      <c r="B11837" s="457" t="s">
        <v>19118</v>
      </c>
      <c r="C11837" s="231" t="s">
        <v>6640</v>
      </c>
      <c r="F11837" s="232">
        <v>183.33</v>
      </c>
    </row>
    <row r="11838" spans="1:6" ht="15" x14ac:dyDescent="0.2">
      <c r="A11838" s="231">
        <v>99859</v>
      </c>
      <c r="B11838" s="457" t="s">
        <v>19119</v>
      </c>
      <c r="C11838" s="231" t="s">
        <v>6640</v>
      </c>
      <c r="F11838" s="232">
        <v>0</v>
      </c>
    </row>
    <row r="11839" spans="1:6" ht="15" x14ac:dyDescent="0.2">
      <c r="A11839" s="231">
        <v>106211</v>
      </c>
      <c r="B11839" s="457" t="s">
        <v>19120</v>
      </c>
      <c r="C11839" s="231" t="s">
        <v>6640</v>
      </c>
      <c r="F11839" s="232">
        <v>0</v>
      </c>
    </row>
    <row r="11840" spans="1:6" ht="15" x14ac:dyDescent="0.2">
      <c r="A11840" s="231">
        <v>106215</v>
      </c>
      <c r="B11840" s="457" t="s">
        <v>19121</v>
      </c>
      <c r="C11840" s="231" t="s">
        <v>6640</v>
      </c>
      <c r="F11840" s="232">
        <v>0</v>
      </c>
    </row>
    <row r="11841" spans="1:6" ht="15" x14ac:dyDescent="0.2">
      <c r="A11841" s="231">
        <v>99857</v>
      </c>
      <c r="B11841" s="457" t="s">
        <v>19122</v>
      </c>
      <c r="C11841" s="231" t="s">
        <v>6640</v>
      </c>
      <c r="F11841" s="232">
        <v>69.3</v>
      </c>
    </row>
    <row r="11842" spans="1:6" ht="15" x14ac:dyDescent="0.2">
      <c r="A11842" s="231">
        <v>99855</v>
      </c>
      <c r="B11842" s="457" t="s">
        <v>19123</v>
      </c>
      <c r="C11842" s="231" t="s">
        <v>6640</v>
      </c>
      <c r="F11842" s="232">
        <v>93.39</v>
      </c>
    </row>
    <row r="11843" spans="1:6" ht="15" x14ac:dyDescent="0.2">
      <c r="A11843" s="231">
        <v>99856</v>
      </c>
      <c r="B11843" s="457" t="s">
        <v>19124</v>
      </c>
      <c r="C11843" s="231" t="s">
        <v>6640</v>
      </c>
      <c r="F11843" s="232">
        <v>0</v>
      </c>
    </row>
    <row r="11844" spans="1:6" ht="15" x14ac:dyDescent="0.2">
      <c r="A11844" s="231">
        <v>106210</v>
      </c>
      <c r="B11844" s="457" t="s">
        <v>19125</v>
      </c>
      <c r="C11844" s="231" t="s">
        <v>6640</v>
      </c>
      <c r="F11844" s="232">
        <v>0</v>
      </c>
    </row>
    <row r="11845" spans="1:6" ht="15" x14ac:dyDescent="0.2">
      <c r="A11845" s="231">
        <v>106214</v>
      </c>
      <c r="B11845" s="457" t="s">
        <v>19126</v>
      </c>
      <c r="C11845" s="231" t="s">
        <v>6640</v>
      </c>
      <c r="F11845" s="232">
        <v>0</v>
      </c>
    </row>
    <row r="11846" spans="1:6" ht="15" x14ac:dyDescent="0.2">
      <c r="A11846" s="231">
        <v>99862</v>
      </c>
      <c r="B11846" s="457" t="s">
        <v>19127</v>
      </c>
      <c r="C11846" s="231" t="s">
        <v>6637</v>
      </c>
      <c r="F11846" s="232">
        <v>529.29999999999995</v>
      </c>
    </row>
    <row r="11847" spans="1:6" ht="15" x14ac:dyDescent="0.2">
      <c r="A11847" s="231">
        <v>99861</v>
      </c>
      <c r="B11847" s="457" t="s">
        <v>19128</v>
      </c>
      <c r="C11847" s="231" t="s">
        <v>6637</v>
      </c>
      <c r="F11847" s="232">
        <v>577.01</v>
      </c>
    </row>
    <row r="11848" spans="1:6" ht="15" x14ac:dyDescent="0.2">
      <c r="A11848" s="231">
        <v>106213</v>
      </c>
      <c r="B11848" s="457" t="s">
        <v>19129</v>
      </c>
      <c r="C11848" s="231" t="s">
        <v>6640</v>
      </c>
      <c r="F11848" s="232">
        <v>0</v>
      </c>
    </row>
    <row r="11849" spans="1:6" ht="15" x14ac:dyDescent="0.2">
      <c r="A11849" s="231">
        <v>106220</v>
      </c>
      <c r="B11849" s="457" t="s">
        <v>19130</v>
      </c>
      <c r="C11849" s="231" t="s">
        <v>6640</v>
      </c>
      <c r="F11849" s="232">
        <v>441.19</v>
      </c>
    </row>
    <row r="11850" spans="1:6" ht="15" x14ac:dyDescent="0.2">
      <c r="A11850" s="231">
        <v>106221</v>
      </c>
      <c r="B11850" s="457" t="s">
        <v>19131</v>
      </c>
      <c r="C11850" s="231" t="s">
        <v>6640</v>
      </c>
      <c r="F11850" s="232">
        <v>209.64</v>
      </c>
    </row>
    <row r="11851" spans="1:6" ht="15" x14ac:dyDescent="0.2">
      <c r="A11851" s="231">
        <v>99853</v>
      </c>
      <c r="B11851" s="457" t="s">
        <v>19132</v>
      </c>
      <c r="C11851" s="231" t="s">
        <v>6640</v>
      </c>
      <c r="F11851" s="232">
        <v>0</v>
      </c>
    </row>
    <row r="11852" spans="1:6" ht="15" x14ac:dyDescent="0.2">
      <c r="A11852" s="231">
        <v>99851</v>
      </c>
      <c r="B11852" s="457" t="s">
        <v>19133</v>
      </c>
      <c r="C11852" s="231" t="s">
        <v>6640</v>
      </c>
      <c r="F11852" s="232">
        <v>0</v>
      </c>
    </row>
    <row r="11853" spans="1:6" ht="15" x14ac:dyDescent="0.2">
      <c r="A11853" s="231">
        <v>99854</v>
      </c>
      <c r="B11853" s="457" t="s">
        <v>19134</v>
      </c>
      <c r="C11853" s="231" t="s">
        <v>6640</v>
      </c>
      <c r="F11853" s="232">
        <v>0</v>
      </c>
    </row>
    <row r="11854" spans="1:6" ht="15" x14ac:dyDescent="0.2">
      <c r="A11854" s="231">
        <v>99852</v>
      </c>
      <c r="B11854" s="457" t="s">
        <v>19135</v>
      </c>
      <c r="C11854" s="231" t="s">
        <v>6640</v>
      </c>
      <c r="F11854" s="232">
        <v>0</v>
      </c>
    </row>
    <row r="11855" spans="1:6" ht="15" x14ac:dyDescent="0.2">
      <c r="A11855" s="231">
        <v>99844</v>
      </c>
      <c r="B11855" s="457" t="s">
        <v>19136</v>
      </c>
      <c r="C11855" s="231" t="s">
        <v>6640</v>
      </c>
      <c r="F11855" s="232">
        <v>452.58</v>
      </c>
    </row>
    <row r="11856" spans="1:6" ht="15" x14ac:dyDescent="0.2">
      <c r="A11856" s="231">
        <v>99842</v>
      </c>
      <c r="B11856" s="457" t="s">
        <v>19137</v>
      </c>
      <c r="C11856" s="231" t="s">
        <v>6640</v>
      </c>
      <c r="F11856" s="232">
        <v>546.86</v>
      </c>
    </row>
    <row r="11857" spans="1:6" ht="15" x14ac:dyDescent="0.2">
      <c r="A11857" s="231">
        <v>99845</v>
      </c>
      <c r="B11857" s="457" t="s">
        <v>19138</v>
      </c>
      <c r="C11857" s="231" t="s">
        <v>6640</v>
      </c>
      <c r="F11857" s="232">
        <v>0</v>
      </c>
    </row>
    <row r="11858" spans="1:6" ht="15" x14ac:dyDescent="0.2">
      <c r="A11858" s="231">
        <v>99843</v>
      </c>
      <c r="B11858" s="457" t="s">
        <v>19139</v>
      </c>
      <c r="C11858" s="231" t="s">
        <v>6640</v>
      </c>
      <c r="F11858" s="232">
        <v>0</v>
      </c>
    </row>
    <row r="11859" spans="1:6" ht="15" x14ac:dyDescent="0.2">
      <c r="A11859" s="231">
        <v>106217</v>
      </c>
      <c r="B11859" s="457" t="s">
        <v>19140</v>
      </c>
      <c r="C11859" s="231" t="s">
        <v>6640</v>
      </c>
      <c r="F11859" s="232">
        <v>0</v>
      </c>
    </row>
    <row r="11860" spans="1:6" ht="15" x14ac:dyDescent="0.2">
      <c r="A11860" s="231">
        <v>106218</v>
      </c>
      <c r="B11860" s="457" t="s">
        <v>19141</v>
      </c>
      <c r="C11860" s="231" t="s">
        <v>6640</v>
      </c>
      <c r="F11860" s="232">
        <v>0</v>
      </c>
    </row>
    <row r="11861" spans="1:6" ht="15" x14ac:dyDescent="0.2">
      <c r="A11861" s="231">
        <v>106219</v>
      </c>
      <c r="B11861" s="457" t="s">
        <v>19142</v>
      </c>
      <c r="C11861" s="231" t="s">
        <v>6640</v>
      </c>
      <c r="F11861" s="232">
        <v>0</v>
      </c>
    </row>
    <row r="11862" spans="1:6" ht="15" x14ac:dyDescent="0.2">
      <c r="A11862" s="231">
        <v>99846</v>
      </c>
      <c r="B11862" s="457" t="s">
        <v>19143</v>
      </c>
      <c r="C11862" s="231" t="s">
        <v>6640</v>
      </c>
      <c r="F11862" s="232">
        <v>0</v>
      </c>
    </row>
    <row r="11863" spans="1:6" ht="15" x14ac:dyDescent="0.2">
      <c r="A11863" s="231">
        <v>94276</v>
      </c>
      <c r="B11863" s="457" t="s">
        <v>19144</v>
      </c>
      <c r="C11863" s="231" t="s">
        <v>6640</v>
      </c>
      <c r="F11863" s="232">
        <v>45.43</v>
      </c>
    </row>
    <row r="11864" spans="1:6" ht="15" x14ac:dyDescent="0.2">
      <c r="A11864" s="231">
        <v>94274</v>
      </c>
      <c r="B11864" s="457" t="s">
        <v>19145</v>
      </c>
      <c r="C11864" s="231" t="s">
        <v>6640</v>
      </c>
      <c r="F11864" s="232">
        <v>49.56</v>
      </c>
    </row>
    <row r="11865" spans="1:6" ht="15" x14ac:dyDescent="0.2">
      <c r="A11865" s="231">
        <v>94280</v>
      </c>
      <c r="B11865" s="457" t="s">
        <v>19146</v>
      </c>
      <c r="C11865" s="231" t="s">
        <v>6640</v>
      </c>
      <c r="F11865" s="232">
        <v>47.31</v>
      </c>
    </row>
    <row r="11866" spans="1:6" ht="15" x14ac:dyDescent="0.2">
      <c r="A11866" s="231">
        <v>94278</v>
      </c>
      <c r="B11866" s="457" t="s">
        <v>19147</v>
      </c>
      <c r="C11866" s="231" t="s">
        <v>6640</v>
      </c>
      <c r="F11866" s="232">
        <v>40.69</v>
      </c>
    </row>
    <row r="11867" spans="1:6" ht="15" x14ac:dyDescent="0.2">
      <c r="A11867" s="231">
        <v>94275</v>
      </c>
      <c r="B11867" s="457" t="s">
        <v>19148</v>
      </c>
      <c r="C11867" s="231" t="s">
        <v>6640</v>
      </c>
      <c r="F11867" s="232">
        <v>41.86</v>
      </c>
    </row>
    <row r="11868" spans="1:6" ht="15" x14ac:dyDescent="0.2">
      <c r="A11868" s="231">
        <v>94273</v>
      </c>
      <c r="B11868" s="457" t="s">
        <v>19149</v>
      </c>
      <c r="C11868" s="231" t="s">
        <v>6640</v>
      </c>
      <c r="F11868" s="232">
        <v>45.99</v>
      </c>
    </row>
    <row r="11869" spans="1:6" ht="15" x14ac:dyDescent="0.2">
      <c r="A11869" s="231">
        <v>94279</v>
      </c>
      <c r="B11869" s="457" t="s">
        <v>19150</v>
      </c>
      <c r="C11869" s="231" t="s">
        <v>6640</v>
      </c>
      <c r="F11869" s="232">
        <v>43.74</v>
      </c>
    </row>
    <row r="11870" spans="1:6" ht="15" x14ac:dyDescent="0.2">
      <c r="A11870" s="231">
        <v>94277</v>
      </c>
      <c r="B11870" s="457" t="s">
        <v>19151</v>
      </c>
      <c r="C11870" s="231" t="s">
        <v>6640</v>
      </c>
      <c r="F11870" s="232">
        <v>37.130000000000003</v>
      </c>
    </row>
    <row r="11871" spans="1:6" ht="15" x14ac:dyDescent="0.2">
      <c r="A11871" s="231">
        <v>104930</v>
      </c>
      <c r="B11871" s="457" t="s">
        <v>19152</v>
      </c>
      <c r="C11871" s="231" t="s">
        <v>6640</v>
      </c>
      <c r="F11871" s="232">
        <v>0</v>
      </c>
    </row>
    <row r="11872" spans="1:6" ht="15" x14ac:dyDescent="0.2">
      <c r="A11872" s="231">
        <v>104931</v>
      </c>
      <c r="B11872" s="457" t="s">
        <v>19153</v>
      </c>
      <c r="C11872" s="231" t="s">
        <v>6640</v>
      </c>
      <c r="F11872" s="232">
        <v>0</v>
      </c>
    </row>
    <row r="11873" spans="1:6" ht="15" x14ac:dyDescent="0.2">
      <c r="A11873" s="231">
        <v>94294</v>
      </c>
      <c r="B11873" s="457" t="s">
        <v>19154</v>
      </c>
      <c r="C11873" s="231" t="s">
        <v>6640</v>
      </c>
      <c r="F11873" s="232">
        <v>8.2799999999999994</v>
      </c>
    </row>
    <row r="11874" spans="1:6" ht="15" x14ac:dyDescent="0.2">
      <c r="A11874" s="231">
        <v>94288</v>
      </c>
      <c r="B11874" s="457" t="s">
        <v>19155</v>
      </c>
      <c r="C11874" s="231" t="s">
        <v>6640</v>
      </c>
      <c r="F11874" s="232">
        <v>43.48</v>
      </c>
    </row>
    <row r="11875" spans="1:6" ht="15" x14ac:dyDescent="0.2">
      <c r="A11875" s="231">
        <v>94282</v>
      </c>
      <c r="B11875" s="457" t="s">
        <v>19156</v>
      </c>
      <c r="C11875" s="231" t="s">
        <v>6640</v>
      </c>
      <c r="F11875" s="232">
        <v>55.04</v>
      </c>
    </row>
    <row r="11876" spans="1:6" ht="15" x14ac:dyDescent="0.2">
      <c r="A11876" s="231">
        <v>94290</v>
      </c>
      <c r="B11876" s="457" t="s">
        <v>19157</v>
      </c>
      <c r="C11876" s="231" t="s">
        <v>6640</v>
      </c>
      <c r="F11876" s="232">
        <v>53.12</v>
      </c>
    </row>
    <row r="11877" spans="1:6" ht="15" x14ac:dyDescent="0.2">
      <c r="A11877" s="231">
        <v>94284</v>
      </c>
      <c r="B11877" s="457" t="s">
        <v>19158</v>
      </c>
      <c r="C11877" s="231" t="s">
        <v>6640</v>
      </c>
      <c r="F11877" s="232">
        <v>70.569999999999993</v>
      </c>
    </row>
    <row r="11878" spans="1:6" ht="15" x14ac:dyDescent="0.2">
      <c r="A11878" s="231">
        <v>94292</v>
      </c>
      <c r="B11878" s="457" t="s">
        <v>19159</v>
      </c>
      <c r="C11878" s="231" t="s">
        <v>6640</v>
      </c>
      <c r="F11878" s="232">
        <v>63.38</v>
      </c>
    </row>
    <row r="11879" spans="1:6" ht="15" x14ac:dyDescent="0.2">
      <c r="A11879" s="231">
        <v>94286</v>
      </c>
      <c r="B11879" s="457" t="s">
        <v>19160</v>
      </c>
      <c r="C11879" s="231" t="s">
        <v>6640</v>
      </c>
      <c r="F11879" s="232">
        <v>89.02</v>
      </c>
    </row>
    <row r="11880" spans="1:6" ht="15" x14ac:dyDescent="0.2">
      <c r="A11880" s="231">
        <v>94287</v>
      </c>
      <c r="B11880" s="457" t="s">
        <v>19161</v>
      </c>
      <c r="C11880" s="231" t="s">
        <v>6640</v>
      </c>
      <c r="F11880" s="232">
        <v>35.1</v>
      </c>
    </row>
    <row r="11881" spans="1:6" ht="15" x14ac:dyDescent="0.2">
      <c r="A11881" s="231">
        <v>94281</v>
      </c>
      <c r="B11881" s="457" t="s">
        <v>19162</v>
      </c>
      <c r="C11881" s="231" t="s">
        <v>6640</v>
      </c>
      <c r="F11881" s="232">
        <v>45.62</v>
      </c>
    </row>
    <row r="11882" spans="1:6" ht="15" x14ac:dyDescent="0.2">
      <c r="A11882" s="231">
        <v>94289</v>
      </c>
      <c r="B11882" s="457" t="s">
        <v>19163</v>
      </c>
      <c r="C11882" s="231" t="s">
        <v>6640</v>
      </c>
      <c r="F11882" s="232">
        <v>44.73</v>
      </c>
    </row>
    <row r="11883" spans="1:6" ht="15" x14ac:dyDescent="0.2">
      <c r="A11883" s="231">
        <v>94283</v>
      </c>
      <c r="B11883" s="457" t="s">
        <v>19164</v>
      </c>
      <c r="C11883" s="231" t="s">
        <v>6640</v>
      </c>
      <c r="F11883" s="232">
        <v>61.14</v>
      </c>
    </row>
    <row r="11884" spans="1:6" ht="15" x14ac:dyDescent="0.2">
      <c r="A11884" s="231">
        <v>94291</v>
      </c>
      <c r="B11884" s="457" t="s">
        <v>19165</v>
      </c>
      <c r="C11884" s="231" t="s">
        <v>6640</v>
      </c>
      <c r="F11884" s="232">
        <v>54.99</v>
      </c>
    </row>
    <row r="11885" spans="1:6" ht="15" x14ac:dyDescent="0.2">
      <c r="A11885" s="231">
        <v>94285</v>
      </c>
      <c r="B11885" s="457" t="s">
        <v>19166</v>
      </c>
      <c r="C11885" s="231" t="s">
        <v>6640</v>
      </c>
      <c r="F11885" s="232">
        <v>79.59</v>
      </c>
    </row>
    <row r="11886" spans="1:6" ht="15" x14ac:dyDescent="0.2">
      <c r="A11886" s="231">
        <v>94293</v>
      </c>
      <c r="B11886" s="457" t="s">
        <v>19167</v>
      </c>
      <c r="C11886" s="231" t="s">
        <v>6640</v>
      </c>
      <c r="F11886" s="232">
        <v>178.32</v>
      </c>
    </row>
    <row r="11887" spans="1:6" ht="15" x14ac:dyDescent="0.2">
      <c r="A11887" s="231">
        <v>94264</v>
      </c>
      <c r="B11887" s="457" t="s">
        <v>19168</v>
      </c>
      <c r="C11887" s="231" t="s">
        <v>6640</v>
      </c>
      <c r="F11887" s="232">
        <v>44.69</v>
      </c>
    </row>
    <row r="11888" spans="1:6" ht="15" x14ac:dyDescent="0.2">
      <c r="A11888" s="231">
        <v>94266</v>
      </c>
      <c r="B11888" s="457" t="s">
        <v>19169</v>
      </c>
      <c r="C11888" s="231" t="s">
        <v>6640</v>
      </c>
      <c r="F11888" s="232">
        <v>57.94</v>
      </c>
    </row>
    <row r="11889" spans="1:6" ht="15" x14ac:dyDescent="0.2">
      <c r="A11889" s="231">
        <v>94263</v>
      </c>
      <c r="B11889" s="457" t="s">
        <v>19170</v>
      </c>
      <c r="C11889" s="231" t="s">
        <v>6640</v>
      </c>
      <c r="F11889" s="232">
        <v>38.74</v>
      </c>
    </row>
    <row r="11890" spans="1:6" ht="15" x14ac:dyDescent="0.2">
      <c r="A11890" s="231">
        <v>94265</v>
      </c>
      <c r="B11890" s="457" t="s">
        <v>19171</v>
      </c>
      <c r="C11890" s="231" t="s">
        <v>6640</v>
      </c>
      <c r="F11890" s="232">
        <v>51.12</v>
      </c>
    </row>
    <row r="11891" spans="1:6" ht="15" x14ac:dyDescent="0.2">
      <c r="A11891" s="231">
        <v>94268</v>
      </c>
      <c r="B11891" s="457" t="s">
        <v>19172</v>
      </c>
      <c r="C11891" s="231" t="s">
        <v>6640</v>
      </c>
      <c r="F11891" s="232">
        <v>68.040000000000006</v>
      </c>
    </row>
    <row r="11892" spans="1:6" ht="15" x14ac:dyDescent="0.2">
      <c r="A11892" s="231">
        <v>94270</v>
      </c>
      <c r="B11892" s="457" t="s">
        <v>19173</v>
      </c>
      <c r="C11892" s="231" t="s">
        <v>6640</v>
      </c>
      <c r="F11892" s="232">
        <v>96.02</v>
      </c>
    </row>
    <row r="11893" spans="1:6" ht="15" x14ac:dyDescent="0.2">
      <c r="A11893" s="231">
        <v>94272</v>
      </c>
      <c r="B11893" s="457" t="s">
        <v>19174</v>
      </c>
      <c r="C11893" s="231" t="s">
        <v>6640</v>
      </c>
      <c r="F11893" s="232">
        <v>118.43</v>
      </c>
    </row>
    <row r="11894" spans="1:6" ht="15" x14ac:dyDescent="0.2">
      <c r="A11894" s="231">
        <v>94267</v>
      </c>
      <c r="B11894" s="457" t="s">
        <v>19175</v>
      </c>
      <c r="C11894" s="231" t="s">
        <v>6640</v>
      </c>
      <c r="F11894" s="232">
        <v>60.52</v>
      </c>
    </row>
    <row r="11895" spans="1:6" ht="15" x14ac:dyDescent="0.2">
      <c r="A11895" s="231">
        <v>94269</v>
      </c>
      <c r="B11895" s="457" t="s">
        <v>19176</v>
      </c>
      <c r="C11895" s="231" t="s">
        <v>6640</v>
      </c>
      <c r="F11895" s="232">
        <v>85.58</v>
      </c>
    </row>
    <row r="11896" spans="1:6" ht="15" x14ac:dyDescent="0.2">
      <c r="A11896" s="231">
        <v>94271</v>
      </c>
      <c r="B11896" s="457" t="s">
        <v>19177</v>
      </c>
      <c r="C11896" s="231" t="s">
        <v>6640</v>
      </c>
      <c r="F11896" s="232">
        <v>104.49</v>
      </c>
    </row>
    <row r="11897" spans="1:6" ht="15" x14ac:dyDescent="0.2">
      <c r="A11897" s="231">
        <v>105555</v>
      </c>
      <c r="B11897" s="457" t="s">
        <v>19178</v>
      </c>
      <c r="C11897" s="231" t="s">
        <v>6635</v>
      </c>
      <c r="F11897" s="232">
        <v>0</v>
      </c>
    </row>
    <row r="11898" spans="1:6" ht="15" x14ac:dyDescent="0.2">
      <c r="A11898" s="231">
        <v>97603</v>
      </c>
      <c r="B11898" s="457" t="s">
        <v>19179</v>
      </c>
      <c r="C11898" s="231" t="s">
        <v>6635</v>
      </c>
      <c r="F11898" s="232">
        <v>0</v>
      </c>
    </row>
    <row r="11899" spans="1:6" ht="15" x14ac:dyDescent="0.2">
      <c r="A11899" s="231">
        <v>97602</v>
      </c>
      <c r="B11899" s="457" t="s">
        <v>19180</v>
      </c>
      <c r="C11899" s="231" t="s">
        <v>6635</v>
      </c>
      <c r="F11899" s="232">
        <v>0</v>
      </c>
    </row>
    <row r="11900" spans="1:6" ht="15" x14ac:dyDescent="0.2">
      <c r="A11900" s="231">
        <v>97604</v>
      </c>
      <c r="B11900" s="457" t="s">
        <v>19181</v>
      </c>
      <c r="C11900" s="231" t="s">
        <v>6635</v>
      </c>
      <c r="F11900" s="232">
        <v>0</v>
      </c>
    </row>
    <row r="11901" spans="1:6" ht="15" x14ac:dyDescent="0.2">
      <c r="A11901" s="231">
        <v>105553</v>
      </c>
      <c r="B11901" s="457" t="s">
        <v>19182</v>
      </c>
      <c r="C11901" s="231" t="s">
        <v>6635</v>
      </c>
      <c r="F11901" s="232">
        <v>0</v>
      </c>
    </row>
    <row r="11902" spans="1:6" ht="15" x14ac:dyDescent="0.2">
      <c r="A11902" s="231">
        <v>105552</v>
      </c>
      <c r="B11902" s="457" t="s">
        <v>19183</v>
      </c>
      <c r="C11902" s="231" t="s">
        <v>6635</v>
      </c>
      <c r="F11902" s="232">
        <v>0</v>
      </c>
    </row>
    <row r="11903" spans="1:6" ht="15" x14ac:dyDescent="0.2">
      <c r="A11903" s="231">
        <v>105550</v>
      </c>
      <c r="B11903" s="457" t="s">
        <v>19184</v>
      </c>
      <c r="C11903" s="231" t="s">
        <v>6635</v>
      </c>
      <c r="F11903" s="232">
        <v>0</v>
      </c>
    </row>
    <row r="11904" spans="1:6" ht="15" x14ac:dyDescent="0.2">
      <c r="A11904" s="231">
        <v>105551</v>
      </c>
      <c r="B11904" s="457" t="s">
        <v>19185</v>
      </c>
      <c r="C11904" s="231" t="s">
        <v>6635</v>
      </c>
      <c r="F11904" s="232">
        <v>0</v>
      </c>
    </row>
    <row r="11905" spans="1:6" ht="15" x14ac:dyDescent="0.2">
      <c r="A11905" s="231">
        <v>105549</v>
      </c>
      <c r="B11905" s="457" t="s">
        <v>19186</v>
      </c>
      <c r="C11905" s="231" t="s">
        <v>6635</v>
      </c>
      <c r="F11905" s="232">
        <v>0</v>
      </c>
    </row>
    <row r="11906" spans="1:6" ht="15" x14ac:dyDescent="0.2">
      <c r="A11906" s="231">
        <v>105547</v>
      </c>
      <c r="B11906" s="457" t="s">
        <v>19187</v>
      </c>
      <c r="C11906" s="231" t="s">
        <v>6640</v>
      </c>
      <c r="F11906" s="232">
        <v>0</v>
      </c>
    </row>
    <row r="11907" spans="1:6" ht="15" x14ac:dyDescent="0.2">
      <c r="A11907" s="231">
        <v>97605</v>
      </c>
      <c r="B11907" s="457" t="s">
        <v>19188</v>
      </c>
      <c r="C11907" s="231" t="s">
        <v>6635</v>
      </c>
      <c r="F11907" s="232">
        <v>73.69</v>
      </c>
    </row>
    <row r="11908" spans="1:6" ht="15" x14ac:dyDescent="0.2">
      <c r="A11908" s="231">
        <v>97607</v>
      </c>
      <c r="B11908" s="457" t="s">
        <v>19189</v>
      </c>
      <c r="C11908" s="231" t="s">
        <v>6635</v>
      </c>
      <c r="F11908" s="232">
        <v>95.75</v>
      </c>
    </row>
    <row r="11909" spans="1:6" ht="15" x14ac:dyDescent="0.2">
      <c r="A11909" s="231">
        <v>97599</v>
      </c>
      <c r="B11909" s="457" t="s">
        <v>19190</v>
      </c>
      <c r="C11909" s="231" t="s">
        <v>6635</v>
      </c>
      <c r="F11909" s="232">
        <v>19.28</v>
      </c>
    </row>
    <row r="11910" spans="1:6" ht="15" x14ac:dyDescent="0.2">
      <c r="A11910" s="231">
        <v>105542</v>
      </c>
      <c r="B11910" s="457" t="s">
        <v>19191</v>
      </c>
      <c r="C11910" s="231" t="s">
        <v>6635</v>
      </c>
      <c r="F11910" s="232">
        <v>0</v>
      </c>
    </row>
    <row r="11911" spans="1:6" ht="15" x14ac:dyDescent="0.2">
      <c r="A11911" s="231">
        <v>105543</v>
      </c>
      <c r="B11911" s="457" t="s">
        <v>19192</v>
      </c>
      <c r="C11911" s="231" t="s">
        <v>6635</v>
      </c>
      <c r="F11911" s="232">
        <v>0</v>
      </c>
    </row>
    <row r="11912" spans="1:6" ht="15" x14ac:dyDescent="0.2">
      <c r="A11912" s="231">
        <v>105544</v>
      </c>
      <c r="B11912" s="457" t="s">
        <v>19193</v>
      </c>
      <c r="C11912" s="231" t="s">
        <v>6635</v>
      </c>
      <c r="F11912" s="232">
        <v>0</v>
      </c>
    </row>
    <row r="11913" spans="1:6" ht="15" x14ac:dyDescent="0.2">
      <c r="A11913" s="231">
        <v>100913</v>
      </c>
      <c r="B11913" s="457" t="s">
        <v>19194</v>
      </c>
      <c r="C11913" s="231" t="s">
        <v>6635</v>
      </c>
      <c r="F11913" s="232">
        <v>0</v>
      </c>
    </row>
    <row r="11914" spans="1:6" ht="15" x14ac:dyDescent="0.2">
      <c r="A11914" s="231">
        <v>100916</v>
      </c>
      <c r="B11914" s="457" t="s">
        <v>19195</v>
      </c>
      <c r="C11914" s="231" t="s">
        <v>6635</v>
      </c>
      <c r="F11914" s="232">
        <v>0</v>
      </c>
    </row>
    <row r="11915" spans="1:6" ht="15" x14ac:dyDescent="0.2">
      <c r="A11915" s="231">
        <v>100918</v>
      </c>
      <c r="B11915" s="457" t="s">
        <v>19196</v>
      </c>
      <c r="C11915" s="231" t="s">
        <v>6635</v>
      </c>
      <c r="F11915" s="232">
        <v>0</v>
      </c>
    </row>
    <row r="11916" spans="1:6" ht="15" x14ac:dyDescent="0.2">
      <c r="A11916" s="231">
        <v>100914</v>
      </c>
      <c r="B11916" s="457" t="s">
        <v>19197</v>
      </c>
      <c r="C11916" s="231" t="s">
        <v>6635</v>
      </c>
      <c r="F11916" s="232">
        <v>0</v>
      </c>
    </row>
    <row r="11917" spans="1:6" ht="15" x14ac:dyDescent="0.2">
      <c r="A11917" s="231">
        <v>100917</v>
      </c>
      <c r="B11917" s="457" t="s">
        <v>19198</v>
      </c>
      <c r="C11917" s="231" t="s">
        <v>6635</v>
      </c>
      <c r="F11917" s="232">
        <v>0</v>
      </c>
    </row>
    <row r="11918" spans="1:6" ht="15" x14ac:dyDescent="0.2">
      <c r="A11918" s="231">
        <v>100907</v>
      </c>
      <c r="B11918" s="457" t="s">
        <v>19199</v>
      </c>
      <c r="C11918" s="231" t="s">
        <v>6635</v>
      </c>
      <c r="F11918" s="232">
        <v>0</v>
      </c>
    </row>
    <row r="11919" spans="1:6" ht="15" x14ac:dyDescent="0.2">
      <c r="A11919" s="231">
        <v>102467</v>
      </c>
      <c r="B11919" s="457" t="s">
        <v>19200</v>
      </c>
      <c r="C11919" s="231" t="s">
        <v>6635</v>
      </c>
      <c r="F11919" s="232">
        <v>0</v>
      </c>
    </row>
    <row r="11920" spans="1:6" ht="15" x14ac:dyDescent="0.2">
      <c r="A11920" s="231">
        <v>100910</v>
      </c>
      <c r="B11920" s="457" t="s">
        <v>19201</v>
      </c>
      <c r="C11920" s="231" t="s">
        <v>6635</v>
      </c>
      <c r="F11920" s="232">
        <v>0</v>
      </c>
    </row>
    <row r="11921" spans="1:6" ht="15" x14ac:dyDescent="0.2">
      <c r="A11921" s="231">
        <v>105541</v>
      </c>
      <c r="B11921" s="457" t="s">
        <v>19202</v>
      </c>
      <c r="C11921" s="231" t="s">
        <v>6635</v>
      </c>
      <c r="F11921" s="232">
        <v>0</v>
      </c>
    </row>
    <row r="11922" spans="1:6" ht="15" x14ac:dyDescent="0.2">
      <c r="A11922" s="231">
        <v>100908</v>
      </c>
      <c r="B11922" s="457" t="s">
        <v>19203</v>
      </c>
      <c r="C11922" s="231" t="s">
        <v>6635</v>
      </c>
      <c r="F11922" s="232">
        <v>0</v>
      </c>
    </row>
    <row r="11923" spans="1:6" ht="15" x14ac:dyDescent="0.2">
      <c r="A11923" s="231">
        <v>100911</v>
      </c>
      <c r="B11923" s="457" t="s">
        <v>19204</v>
      </c>
      <c r="C11923" s="231" t="s">
        <v>6635</v>
      </c>
      <c r="F11923" s="232">
        <v>0</v>
      </c>
    </row>
    <row r="11924" spans="1:6" ht="15" x14ac:dyDescent="0.2">
      <c r="A11924" s="231">
        <v>103782</v>
      </c>
      <c r="B11924" s="457" t="s">
        <v>19205</v>
      </c>
      <c r="C11924" s="231" t="s">
        <v>6635</v>
      </c>
      <c r="F11924" s="232">
        <v>34.5</v>
      </c>
    </row>
    <row r="11925" spans="1:6" ht="15" x14ac:dyDescent="0.2">
      <c r="A11925" s="231">
        <v>103786</v>
      </c>
      <c r="B11925" s="457" t="s">
        <v>19206</v>
      </c>
      <c r="C11925" s="231" t="s">
        <v>6635</v>
      </c>
      <c r="F11925" s="232">
        <v>0</v>
      </c>
    </row>
    <row r="11926" spans="1:6" ht="15" x14ac:dyDescent="0.2">
      <c r="A11926" s="231">
        <v>103787</v>
      </c>
      <c r="B11926" s="457" t="s">
        <v>19207</v>
      </c>
      <c r="C11926" s="231" t="s">
        <v>6635</v>
      </c>
      <c r="F11926" s="232">
        <v>0</v>
      </c>
    </row>
    <row r="11927" spans="1:6" ht="15" x14ac:dyDescent="0.2">
      <c r="A11927" s="231">
        <v>103788</v>
      </c>
      <c r="B11927" s="457" t="s">
        <v>19208</v>
      </c>
      <c r="C11927" s="231" t="s">
        <v>6635</v>
      </c>
      <c r="F11927" s="232">
        <v>0</v>
      </c>
    </row>
    <row r="11928" spans="1:6" ht="15" x14ac:dyDescent="0.2">
      <c r="A11928" s="231">
        <v>103783</v>
      </c>
      <c r="B11928" s="457" t="s">
        <v>19209</v>
      </c>
      <c r="C11928" s="231" t="s">
        <v>6635</v>
      </c>
      <c r="F11928" s="232">
        <v>0</v>
      </c>
    </row>
    <row r="11929" spans="1:6" ht="15" x14ac:dyDescent="0.2">
      <c r="A11929" s="231">
        <v>103784</v>
      </c>
      <c r="B11929" s="457" t="s">
        <v>19210</v>
      </c>
      <c r="C11929" s="231" t="s">
        <v>6635</v>
      </c>
      <c r="F11929" s="232">
        <v>0</v>
      </c>
    </row>
    <row r="11930" spans="1:6" ht="15" x14ac:dyDescent="0.2">
      <c r="A11930" s="231">
        <v>103785</v>
      </c>
      <c r="B11930" s="457" t="s">
        <v>19211</v>
      </c>
      <c r="C11930" s="231" t="s">
        <v>6635</v>
      </c>
      <c r="F11930" s="232">
        <v>0</v>
      </c>
    </row>
    <row r="11931" spans="1:6" ht="15" x14ac:dyDescent="0.2">
      <c r="A11931" s="231">
        <v>105546</v>
      </c>
      <c r="B11931" s="457" t="s">
        <v>19212</v>
      </c>
      <c r="C11931" s="231" t="s">
        <v>6635</v>
      </c>
      <c r="F11931" s="232">
        <v>0</v>
      </c>
    </row>
    <row r="11932" spans="1:6" ht="15" x14ac:dyDescent="0.2">
      <c r="A11932" s="231">
        <v>105545</v>
      </c>
      <c r="B11932" s="457" t="s">
        <v>19213</v>
      </c>
      <c r="C11932" s="231" t="s">
        <v>6635</v>
      </c>
      <c r="F11932" s="232">
        <v>0</v>
      </c>
    </row>
    <row r="11933" spans="1:6" ht="15" x14ac:dyDescent="0.2">
      <c r="A11933" s="231">
        <v>97610</v>
      </c>
      <c r="B11933" s="457" t="s">
        <v>19214</v>
      </c>
      <c r="C11933" s="231" t="s">
        <v>6635</v>
      </c>
      <c r="F11933" s="232">
        <v>15.71</v>
      </c>
    </row>
    <row r="11934" spans="1:6" ht="15" x14ac:dyDescent="0.2">
      <c r="A11934" s="231">
        <v>97609</v>
      </c>
      <c r="B11934" s="457" t="s">
        <v>19215</v>
      </c>
      <c r="C11934" s="231" t="s">
        <v>6635</v>
      </c>
      <c r="F11934" s="232">
        <v>15.18</v>
      </c>
    </row>
    <row r="11935" spans="1:6" ht="15" x14ac:dyDescent="0.2">
      <c r="A11935" s="231">
        <v>105554</v>
      </c>
      <c r="B11935" s="457" t="s">
        <v>19216</v>
      </c>
      <c r="C11935" s="231" t="s">
        <v>6635</v>
      </c>
      <c r="F11935" s="232">
        <v>17.88</v>
      </c>
    </row>
    <row r="11936" spans="1:6" ht="15" x14ac:dyDescent="0.2">
      <c r="A11936" s="231">
        <v>100903</v>
      </c>
      <c r="B11936" s="457" t="s">
        <v>19217</v>
      </c>
      <c r="C11936" s="231" t="s">
        <v>6635</v>
      </c>
      <c r="F11936" s="232">
        <v>35.03</v>
      </c>
    </row>
    <row r="11937" spans="1:6" ht="15" x14ac:dyDescent="0.2">
      <c r="A11937" s="231">
        <v>100902</v>
      </c>
      <c r="B11937" s="457" t="s">
        <v>19218</v>
      </c>
      <c r="C11937" s="231" t="s">
        <v>6635</v>
      </c>
      <c r="F11937" s="232">
        <v>32.71</v>
      </c>
    </row>
    <row r="11938" spans="1:6" ht="15" x14ac:dyDescent="0.2">
      <c r="A11938" s="231">
        <v>105548</v>
      </c>
      <c r="B11938" s="457" t="s">
        <v>19219</v>
      </c>
      <c r="C11938" s="231" t="s">
        <v>6640</v>
      </c>
      <c r="F11938" s="232">
        <v>0</v>
      </c>
    </row>
    <row r="11939" spans="1:6" ht="15" x14ac:dyDescent="0.2">
      <c r="A11939" s="231">
        <v>97595</v>
      </c>
      <c r="B11939" s="457" t="s">
        <v>19220</v>
      </c>
      <c r="C11939" s="231" t="s">
        <v>6635</v>
      </c>
      <c r="F11939" s="232">
        <v>93.11</v>
      </c>
    </row>
    <row r="11940" spans="1:6" ht="15" x14ac:dyDescent="0.2">
      <c r="A11940" s="231">
        <v>97597</v>
      </c>
      <c r="B11940" s="457" t="s">
        <v>19221</v>
      </c>
      <c r="C11940" s="231" t="s">
        <v>6635</v>
      </c>
      <c r="F11940" s="232">
        <v>66.05</v>
      </c>
    </row>
    <row r="11941" spans="1:6" ht="15" x14ac:dyDescent="0.2">
      <c r="A11941" s="231">
        <v>97596</v>
      </c>
      <c r="B11941" s="457" t="s">
        <v>19222</v>
      </c>
      <c r="C11941" s="231" t="s">
        <v>6635</v>
      </c>
      <c r="F11941" s="232">
        <v>70.150000000000006</v>
      </c>
    </row>
    <row r="11942" spans="1:6" ht="15" x14ac:dyDescent="0.2">
      <c r="A11942" s="231">
        <v>97598</v>
      </c>
      <c r="B11942" s="457" t="s">
        <v>19223</v>
      </c>
      <c r="C11942" s="231" t="s">
        <v>6635</v>
      </c>
      <c r="F11942" s="232">
        <v>63.12</v>
      </c>
    </row>
    <row r="11943" spans="1:6" ht="15" x14ac:dyDescent="0.2">
      <c r="A11943" s="231">
        <v>98549</v>
      </c>
      <c r="B11943" s="457" t="s">
        <v>19224</v>
      </c>
      <c r="C11943" s="231" t="s">
        <v>6637</v>
      </c>
      <c r="F11943" s="232">
        <v>0</v>
      </c>
    </row>
    <row r="11944" spans="1:6" ht="15" x14ac:dyDescent="0.2">
      <c r="A11944" s="231">
        <v>98562</v>
      </c>
      <c r="B11944" s="457" t="s">
        <v>19225</v>
      </c>
      <c r="C11944" s="231" t="s">
        <v>6637</v>
      </c>
      <c r="F11944" s="232">
        <v>56.75</v>
      </c>
    </row>
    <row r="11945" spans="1:6" ht="15" x14ac:dyDescent="0.2">
      <c r="A11945" s="231">
        <v>98555</v>
      </c>
      <c r="B11945" s="457" t="s">
        <v>19226</v>
      </c>
      <c r="C11945" s="231" t="s">
        <v>6637</v>
      </c>
      <c r="F11945" s="232">
        <v>35.92</v>
      </c>
    </row>
    <row r="11946" spans="1:6" ht="15" x14ac:dyDescent="0.2">
      <c r="A11946" s="231">
        <v>98556</v>
      </c>
      <c r="B11946" s="457" t="s">
        <v>19227</v>
      </c>
      <c r="C11946" s="231" t="s">
        <v>6637</v>
      </c>
      <c r="F11946" s="232">
        <v>65.900000000000006</v>
      </c>
    </row>
    <row r="11947" spans="1:6" ht="15" x14ac:dyDescent="0.2">
      <c r="A11947" s="231">
        <v>98557</v>
      </c>
      <c r="B11947" s="457" t="s">
        <v>19228</v>
      </c>
      <c r="C11947" s="231" t="s">
        <v>6637</v>
      </c>
      <c r="F11947" s="232">
        <v>45.1</v>
      </c>
    </row>
    <row r="11948" spans="1:6" ht="15" x14ac:dyDescent="0.2">
      <c r="A11948" s="231">
        <v>98548</v>
      </c>
      <c r="B11948" s="457" t="s">
        <v>19229</v>
      </c>
      <c r="C11948" s="231" t="s">
        <v>6637</v>
      </c>
      <c r="F11948" s="232">
        <v>0</v>
      </c>
    </row>
    <row r="11949" spans="1:6" ht="15" x14ac:dyDescent="0.2">
      <c r="A11949" s="231">
        <v>98547</v>
      </c>
      <c r="B11949" s="457" t="s">
        <v>19230</v>
      </c>
      <c r="C11949" s="231" t="s">
        <v>6637</v>
      </c>
      <c r="F11949" s="232">
        <v>226.76</v>
      </c>
    </row>
    <row r="11950" spans="1:6" ht="15" x14ac:dyDescent="0.2">
      <c r="A11950" s="231">
        <v>98546</v>
      </c>
      <c r="B11950" s="457" t="s">
        <v>19231</v>
      </c>
      <c r="C11950" s="231" t="s">
        <v>6637</v>
      </c>
      <c r="F11950" s="232">
        <v>134.44999999999999</v>
      </c>
    </row>
    <row r="11951" spans="1:6" ht="15" x14ac:dyDescent="0.2">
      <c r="A11951" s="231">
        <v>98552</v>
      </c>
      <c r="B11951" s="457" t="s">
        <v>19232</v>
      </c>
      <c r="C11951" s="231" t="s">
        <v>6637</v>
      </c>
      <c r="F11951" s="232">
        <v>0</v>
      </c>
    </row>
    <row r="11952" spans="1:6" ht="15" x14ac:dyDescent="0.2">
      <c r="A11952" s="231">
        <v>98553</v>
      </c>
      <c r="B11952" s="457" t="s">
        <v>19233</v>
      </c>
      <c r="C11952" s="231" t="s">
        <v>6637</v>
      </c>
      <c r="F11952" s="232">
        <v>180.03</v>
      </c>
    </row>
    <row r="11953" spans="1:6" ht="15" x14ac:dyDescent="0.2">
      <c r="A11953" s="231">
        <v>98554</v>
      </c>
      <c r="B11953" s="457" t="s">
        <v>19234</v>
      </c>
      <c r="C11953" s="231" t="s">
        <v>6637</v>
      </c>
      <c r="F11953" s="232">
        <v>50.75</v>
      </c>
    </row>
    <row r="11954" spans="1:6" ht="15" x14ac:dyDescent="0.2">
      <c r="A11954" s="231">
        <v>98565</v>
      </c>
      <c r="B11954" s="457" t="s">
        <v>19235</v>
      </c>
      <c r="C11954" s="231" t="s">
        <v>6637</v>
      </c>
      <c r="F11954" s="232">
        <v>60.62</v>
      </c>
    </row>
    <row r="11955" spans="1:6" ht="15" x14ac:dyDescent="0.2">
      <c r="A11955" s="231">
        <v>98567</v>
      </c>
      <c r="B11955" s="457" t="s">
        <v>19236</v>
      </c>
      <c r="C11955" s="231" t="s">
        <v>6637</v>
      </c>
      <c r="F11955" s="232">
        <v>77.989999999999995</v>
      </c>
    </row>
    <row r="11956" spans="1:6" ht="15" x14ac:dyDescent="0.2">
      <c r="A11956" s="231">
        <v>98569</v>
      </c>
      <c r="B11956" s="457" t="s">
        <v>19237</v>
      </c>
      <c r="C11956" s="231" t="s">
        <v>6637</v>
      </c>
      <c r="F11956" s="232">
        <v>96.24</v>
      </c>
    </row>
    <row r="11957" spans="1:6" ht="15" x14ac:dyDescent="0.2">
      <c r="A11957" s="231">
        <v>98571</v>
      </c>
      <c r="B11957" s="457" t="s">
        <v>19238</v>
      </c>
      <c r="C11957" s="231" t="s">
        <v>6637</v>
      </c>
      <c r="F11957" s="232">
        <v>49.33</v>
      </c>
    </row>
    <row r="11958" spans="1:6" ht="15" x14ac:dyDescent="0.2">
      <c r="A11958" s="231">
        <v>98572</v>
      </c>
      <c r="B11958" s="457" t="s">
        <v>19239</v>
      </c>
      <c r="C11958" s="231" t="s">
        <v>6637</v>
      </c>
      <c r="F11958" s="232">
        <v>60.61</v>
      </c>
    </row>
    <row r="11959" spans="1:6" ht="15" x14ac:dyDescent="0.2">
      <c r="A11959" s="231">
        <v>98563</v>
      </c>
      <c r="B11959" s="457" t="s">
        <v>19240</v>
      </c>
      <c r="C11959" s="231" t="s">
        <v>6637</v>
      </c>
      <c r="F11959" s="232">
        <v>42.38</v>
      </c>
    </row>
    <row r="11960" spans="1:6" ht="15" x14ac:dyDescent="0.2">
      <c r="A11960" s="231">
        <v>98564</v>
      </c>
      <c r="B11960" s="457" t="s">
        <v>19241</v>
      </c>
      <c r="C11960" s="231" t="s">
        <v>6637</v>
      </c>
      <c r="F11960" s="232">
        <v>55.72</v>
      </c>
    </row>
    <row r="11961" spans="1:6" ht="15" x14ac:dyDescent="0.2">
      <c r="A11961" s="231">
        <v>98566</v>
      </c>
      <c r="B11961" s="457" t="s">
        <v>19242</v>
      </c>
      <c r="C11961" s="231" t="s">
        <v>6637</v>
      </c>
      <c r="F11961" s="232">
        <v>73.959999999999994</v>
      </c>
    </row>
    <row r="11962" spans="1:6" ht="15" x14ac:dyDescent="0.2">
      <c r="A11962" s="231">
        <v>98568</v>
      </c>
      <c r="B11962" s="457" t="s">
        <v>19243</v>
      </c>
      <c r="C11962" s="231" t="s">
        <v>6637</v>
      </c>
      <c r="F11962" s="232">
        <v>91.34</v>
      </c>
    </row>
    <row r="11963" spans="1:6" ht="15" x14ac:dyDescent="0.2">
      <c r="A11963" s="231">
        <v>98570</v>
      </c>
      <c r="B11963" s="457" t="s">
        <v>19244</v>
      </c>
      <c r="C11963" s="231" t="s">
        <v>6637</v>
      </c>
      <c r="F11963" s="232">
        <v>109.59</v>
      </c>
    </row>
    <row r="11964" spans="1:6" ht="15" x14ac:dyDescent="0.2">
      <c r="A11964" s="231">
        <v>98573</v>
      </c>
      <c r="B11964" s="457" t="s">
        <v>19245</v>
      </c>
      <c r="C11964" s="231" t="s">
        <v>6637</v>
      </c>
      <c r="F11964" s="232">
        <v>73.25</v>
      </c>
    </row>
    <row r="11965" spans="1:6" ht="15" x14ac:dyDescent="0.2">
      <c r="A11965" s="231">
        <v>98576</v>
      </c>
      <c r="B11965" s="457" t="s">
        <v>19246</v>
      </c>
      <c r="C11965" s="231" t="s">
        <v>6640</v>
      </c>
      <c r="F11965" s="232">
        <v>24.78</v>
      </c>
    </row>
    <row r="11966" spans="1:6" ht="15" x14ac:dyDescent="0.2">
      <c r="A11966" s="231">
        <v>98575</v>
      </c>
      <c r="B11966" s="457" t="s">
        <v>19247</v>
      </c>
      <c r="C11966" s="231" t="s">
        <v>6640</v>
      </c>
      <c r="F11966" s="232">
        <v>79.150000000000006</v>
      </c>
    </row>
    <row r="11967" spans="1:6" ht="15" x14ac:dyDescent="0.2">
      <c r="A11967" s="231">
        <v>98577</v>
      </c>
      <c r="B11967" s="457" t="s">
        <v>19248</v>
      </c>
      <c r="C11967" s="231" t="s">
        <v>6640</v>
      </c>
      <c r="F11967" s="232">
        <v>55.74</v>
      </c>
    </row>
    <row r="11968" spans="1:6" ht="15" x14ac:dyDescent="0.2">
      <c r="A11968" s="231">
        <v>98558</v>
      </c>
      <c r="B11968" s="457" t="s">
        <v>19249</v>
      </c>
      <c r="C11968" s="231" t="s">
        <v>6635</v>
      </c>
      <c r="F11968" s="232">
        <v>10.73</v>
      </c>
    </row>
    <row r="11969" spans="1:6" ht="15" x14ac:dyDescent="0.2">
      <c r="A11969" s="231">
        <v>106110</v>
      </c>
      <c r="B11969" s="457" t="s">
        <v>19250</v>
      </c>
      <c r="C11969" s="231" t="s">
        <v>6635</v>
      </c>
      <c r="F11969" s="232">
        <v>0</v>
      </c>
    </row>
    <row r="11970" spans="1:6" ht="15" x14ac:dyDescent="0.2">
      <c r="A11970" s="231">
        <v>98551</v>
      </c>
      <c r="B11970" s="457" t="s">
        <v>19251</v>
      </c>
      <c r="C11970" s="231" t="s">
        <v>6640</v>
      </c>
      <c r="F11970" s="232">
        <v>0</v>
      </c>
    </row>
    <row r="11971" spans="1:6" ht="15" x14ac:dyDescent="0.2">
      <c r="A11971" s="231">
        <v>98559</v>
      </c>
      <c r="B11971" s="457" t="s">
        <v>19252</v>
      </c>
      <c r="C11971" s="231" t="s">
        <v>6640</v>
      </c>
      <c r="F11971" s="232">
        <v>5.61</v>
      </c>
    </row>
    <row r="11972" spans="1:6" ht="15" x14ac:dyDescent="0.2">
      <c r="A11972" s="231">
        <v>91925</v>
      </c>
      <c r="B11972" s="457" t="s">
        <v>19253</v>
      </c>
      <c r="C11972" s="231" t="s">
        <v>6640</v>
      </c>
      <c r="F11972" s="232">
        <v>4.5</v>
      </c>
    </row>
    <row r="11973" spans="1:6" ht="15" x14ac:dyDescent="0.2">
      <c r="A11973" s="231">
        <v>91924</v>
      </c>
      <c r="B11973" s="457" t="s">
        <v>19254</v>
      </c>
      <c r="C11973" s="231" t="s">
        <v>6640</v>
      </c>
      <c r="F11973" s="232">
        <v>3.79</v>
      </c>
    </row>
    <row r="11974" spans="1:6" ht="15" x14ac:dyDescent="0.2">
      <c r="A11974" s="231">
        <v>91933</v>
      </c>
      <c r="B11974" s="457" t="s">
        <v>19255</v>
      </c>
      <c r="C11974" s="231" t="s">
        <v>6640</v>
      </c>
      <c r="F11974" s="232">
        <v>19.75</v>
      </c>
    </row>
    <row r="11975" spans="1:6" ht="15" x14ac:dyDescent="0.2">
      <c r="A11975" s="231">
        <v>91932</v>
      </c>
      <c r="B11975" s="457" t="s">
        <v>19256</v>
      </c>
      <c r="C11975" s="231" t="s">
        <v>6640</v>
      </c>
      <c r="F11975" s="232">
        <v>20.440000000000001</v>
      </c>
    </row>
    <row r="11976" spans="1:6" ht="15" x14ac:dyDescent="0.2">
      <c r="A11976" s="231">
        <v>91935</v>
      </c>
      <c r="B11976" s="457" t="s">
        <v>19257</v>
      </c>
      <c r="C11976" s="231" t="s">
        <v>6640</v>
      </c>
      <c r="F11976" s="232">
        <v>30.9</v>
      </c>
    </row>
    <row r="11977" spans="1:6" ht="15" x14ac:dyDescent="0.2">
      <c r="A11977" s="231">
        <v>91934</v>
      </c>
      <c r="B11977" s="457" t="s">
        <v>19258</v>
      </c>
      <c r="C11977" s="231" t="s">
        <v>6640</v>
      </c>
      <c r="F11977" s="232">
        <v>29.58</v>
      </c>
    </row>
    <row r="11978" spans="1:6" ht="15" x14ac:dyDescent="0.2">
      <c r="A11978" s="231">
        <v>91927</v>
      </c>
      <c r="B11978" s="457" t="s">
        <v>19259</v>
      </c>
      <c r="C11978" s="231" t="s">
        <v>6640</v>
      </c>
      <c r="F11978" s="232">
        <v>6.06</v>
      </c>
    </row>
    <row r="11979" spans="1:6" ht="15" x14ac:dyDescent="0.2">
      <c r="A11979" s="231">
        <v>91926</v>
      </c>
      <c r="B11979" s="457" t="s">
        <v>19260</v>
      </c>
      <c r="C11979" s="231" t="s">
        <v>6640</v>
      </c>
      <c r="F11979" s="232">
        <v>5.45</v>
      </c>
    </row>
    <row r="11980" spans="1:6" ht="15" x14ac:dyDescent="0.2">
      <c r="A11980" s="231">
        <v>91929</v>
      </c>
      <c r="B11980" s="457" t="s">
        <v>19261</v>
      </c>
      <c r="C11980" s="231" t="s">
        <v>6640</v>
      </c>
      <c r="F11980" s="232">
        <v>8.85</v>
      </c>
    </row>
    <row r="11981" spans="1:6" ht="15" x14ac:dyDescent="0.2">
      <c r="A11981" s="231">
        <v>91928</v>
      </c>
      <c r="B11981" s="457" t="s">
        <v>19262</v>
      </c>
      <c r="C11981" s="231" t="s">
        <v>6640</v>
      </c>
      <c r="F11981" s="232">
        <v>8.31</v>
      </c>
    </row>
    <row r="11982" spans="1:6" ht="15" x14ac:dyDescent="0.2">
      <c r="A11982" s="231">
        <v>91931</v>
      </c>
      <c r="B11982" s="457" t="s">
        <v>19263</v>
      </c>
      <c r="C11982" s="231" t="s">
        <v>6640</v>
      </c>
      <c r="F11982" s="232">
        <v>12.42</v>
      </c>
    </row>
    <row r="11983" spans="1:6" ht="15" x14ac:dyDescent="0.2">
      <c r="A11983" s="231">
        <v>91930</v>
      </c>
      <c r="B11983" s="457" t="s">
        <v>19264</v>
      </c>
      <c r="C11983" s="231" t="s">
        <v>6640</v>
      </c>
      <c r="F11983" s="232">
        <v>11.55</v>
      </c>
    </row>
    <row r="11984" spans="1:6" ht="15" x14ac:dyDescent="0.2">
      <c r="A11984" s="231">
        <v>104620</v>
      </c>
      <c r="B11984" s="457" t="s">
        <v>19265</v>
      </c>
      <c r="C11984" s="231" t="s">
        <v>6635</v>
      </c>
      <c r="F11984" s="232">
        <v>0</v>
      </c>
    </row>
    <row r="11985" spans="1:6" ht="15" x14ac:dyDescent="0.2">
      <c r="A11985" s="231">
        <v>104624</v>
      </c>
      <c r="B11985" s="457" t="s">
        <v>19266</v>
      </c>
      <c r="C11985" s="231" t="s">
        <v>6635</v>
      </c>
      <c r="F11985" s="232">
        <v>0</v>
      </c>
    </row>
    <row r="11986" spans="1:6" ht="15" x14ac:dyDescent="0.2">
      <c r="A11986" s="231">
        <v>104622</v>
      </c>
      <c r="B11986" s="457" t="s">
        <v>19267</v>
      </c>
      <c r="C11986" s="231" t="s">
        <v>6635</v>
      </c>
      <c r="F11986" s="232">
        <v>0</v>
      </c>
    </row>
    <row r="11987" spans="1:6" ht="15" x14ac:dyDescent="0.2">
      <c r="A11987" s="231">
        <v>104621</v>
      </c>
      <c r="B11987" s="457" t="s">
        <v>19268</v>
      </c>
      <c r="C11987" s="231" t="s">
        <v>6635</v>
      </c>
      <c r="F11987" s="232">
        <v>0</v>
      </c>
    </row>
    <row r="11988" spans="1:6" ht="15" x14ac:dyDescent="0.2">
      <c r="A11988" s="231">
        <v>104625</v>
      </c>
      <c r="B11988" s="457" t="s">
        <v>19269</v>
      </c>
      <c r="C11988" s="231" t="s">
        <v>6635</v>
      </c>
      <c r="F11988" s="232">
        <v>0</v>
      </c>
    </row>
    <row r="11989" spans="1:6" ht="15" x14ac:dyDescent="0.2">
      <c r="A11989" s="231">
        <v>104623</v>
      </c>
      <c r="B11989" s="457" t="s">
        <v>19270</v>
      </c>
      <c r="C11989" s="231" t="s">
        <v>6635</v>
      </c>
      <c r="F11989" s="232">
        <v>0</v>
      </c>
    </row>
    <row r="11990" spans="1:6" ht="15" x14ac:dyDescent="0.2">
      <c r="A11990" s="231">
        <v>91937</v>
      </c>
      <c r="B11990" s="457" t="s">
        <v>19271</v>
      </c>
      <c r="C11990" s="231" t="s">
        <v>6635</v>
      </c>
      <c r="F11990" s="232">
        <v>20.16</v>
      </c>
    </row>
    <row r="11991" spans="1:6" ht="15" x14ac:dyDescent="0.2">
      <c r="A11991" s="231">
        <v>92865</v>
      </c>
      <c r="B11991" s="457" t="s">
        <v>19272</v>
      </c>
      <c r="C11991" s="231" t="s">
        <v>6635</v>
      </c>
      <c r="F11991" s="232">
        <v>19.399999999999999</v>
      </c>
    </row>
    <row r="11992" spans="1:6" ht="15" x14ac:dyDescent="0.2">
      <c r="A11992" s="231">
        <v>91936</v>
      </c>
      <c r="B11992" s="457" t="s">
        <v>19273</v>
      </c>
      <c r="C11992" s="231" t="s">
        <v>6635</v>
      </c>
      <c r="F11992" s="232">
        <v>21.76</v>
      </c>
    </row>
    <row r="11993" spans="1:6" ht="15" x14ac:dyDescent="0.2">
      <c r="A11993" s="231">
        <v>92867</v>
      </c>
      <c r="B11993" s="457" t="s">
        <v>19274</v>
      </c>
      <c r="C11993" s="231" t="s">
        <v>6635</v>
      </c>
      <c r="F11993" s="232">
        <v>42.99</v>
      </c>
    </row>
    <row r="11994" spans="1:6" ht="15" x14ac:dyDescent="0.2">
      <c r="A11994" s="231">
        <v>91939</v>
      </c>
      <c r="B11994" s="457" t="s">
        <v>19275</v>
      </c>
      <c r="C11994" s="231" t="s">
        <v>6635</v>
      </c>
      <c r="F11994" s="232">
        <v>43.66</v>
      </c>
    </row>
    <row r="11995" spans="1:6" ht="15" x14ac:dyDescent="0.2">
      <c r="A11995" s="231">
        <v>92869</v>
      </c>
      <c r="B11995" s="457" t="s">
        <v>19276</v>
      </c>
      <c r="C11995" s="231" t="s">
        <v>6635</v>
      </c>
      <c r="F11995" s="232">
        <v>14.19</v>
      </c>
    </row>
    <row r="11996" spans="1:6" ht="15" x14ac:dyDescent="0.2">
      <c r="A11996" s="231">
        <v>91941</v>
      </c>
      <c r="B11996" s="457" t="s">
        <v>19277</v>
      </c>
      <c r="C11996" s="231" t="s">
        <v>6635</v>
      </c>
      <c r="F11996" s="232">
        <v>14.86</v>
      </c>
    </row>
    <row r="11997" spans="1:6" ht="15" x14ac:dyDescent="0.2">
      <c r="A11997" s="231">
        <v>92868</v>
      </c>
      <c r="B11997" s="457" t="s">
        <v>19278</v>
      </c>
      <c r="C11997" s="231" t="s">
        <v>6635</v>
      </c>
      <c r="F11997" s="232">
        <v>23.67</v>
      </c>
    </row>
    <row r="11998" spans="1:6" ht="15" x14ac:dyDescent="0.2">
      <c r="A11998" s="231">
        <v>91940</v>
      </c>
      <c r="B11998" s="457" t="s">
        <v>19279</v>
      </c>
      <c r="C11998" s="231" t="s">
        <v>6635</v>
      </c>
      <c r="F11998" s="232">
        <v>24.34</v>
      </c>
    </row>
    <row r="11999" spans="1:6" ht="15" x14ac:dyDescent="0.2">
      <c r="A11999" s="231">
        <v>92870</v>
      </c>
      <c r="B11999" s="457" t="s">
        <v>19280</v>
      </c>
      <c r="C11999" s="231" t="s">
        <v>6635</v>
      </c>
      <c r="F11999" s="232">
        <v>46.11</v>
      </c>
    </row>
    <row r="12000" spans="1:6" ht="15" x14ac:dyDescent="0.2">
      <c r="A12000" s="231">
        <v>91942</v>
      </c>
      <c r="B12000" s="457" t="s">
        <v>19281</v>
      </c>
      <c r="C12000" s="231" t="s">
        <v>6635</v>
      </c>
      <c r="F12000" s="232">
        <v>47.26</v>
      </c>
    </row>
    <row r="12001" spans="1:6" ht="15" x14ac:dyDescent="0.2">
      <c r="A12001" s="231">
        <v>92872</v>
      </c>
      <c r="B12001" s="457" t="s">
        <v>19282</v>
      </c>
      <c r="C12001" s="231" t="s">
        <v>6635</v>
      </c>
      <c r="F12001" s="232">
        <v>16.27</v>
      </c>
    </row>
    <row r="12002" spans="1:6" ht="15" x14ac:dyDescent="0.2">
      <c r="A12002" s="231">
        <v>91944</v>
      </c>
      <c r="B12002" s="457" t="s">
        <v>19283</v>
      </c>
      <c r="C12002" s="231" t="s">
        <v>6635</v>
      </c>
      <c r="F12002" s="232">
        <v>17.420000000000002</v>
      </c>
    </row>
    <row r="12003" spans="1:6" ht="15" x14ac:dyDescent="0.2">
      <c r="A12003" s="231">
        <v>92871</v>
      </c>
      <c r="B12003" s="457" t="s">
        <v>19284</v>
      </c>
      <c r="C12003" s="231" t="s">
        <v>6635</v>
      </c>
      <c r="F12003" s="232">
        <v>26.12</v>
      </c>
    </row>
    <row r="12004" spans="1:6" ht="15" x14ac:dyDescent="0.2">
      <c r="A12004" s="231">
        <v>91943</v>
      </c>
      <c r="B12004" s="457" t="s">
        <v>19285</v>
      </c>
      <c r="C12004" s="231" t="s">
        <v>6635</v>
      </c>
      <c r="F12004" s="232">
        <v>27.27</v>
      </c>
    </row>
    <row r="12005" spans="1:6" ht="15" x14ac:dyDescent="0.2">
      <c r="A12005" s="231">
        <v>92866</v>
      </c>
      <c r="B12005" s="457" t="s">
        <v>19286</v>
      </c>
      <c r="C12005" s="231" t="s">
        <v>6635</v>
      </c>
      <c r="F12005" s="232">
        <v>17.86</v>
      </c>
    </row>
    <row r="12006" spans="1:6" ht="15" x14ac:dyDescent="0.2">
      <c r="A12006" s="231">
        <v>91987</v>
      </c>
      <c r="B12006" s="457" t="s">
        <v>19287</v>
      </c>
      <c r="C12006" s="231" t="s">
        <v>6635</v>
      </c>
      <c r="F12006" s="232">
        <v>61.08</v>
      </c>
    </row>
    <row r="12007" spans="1:6" ht="15" x14ac:dyDescent="0.2">
      <c r="A12007" s="231">
        <v>91986</v>
      </c>
      <c r="B12007" s="457" t="s">
        <v>19288</v>
      </c>
      <c r="C12007" s="231" t="s">
        <v>6635</v>
      </c>
      <c r="F12007" s="232">
        <v>46.77</v>
      </c>
    </row>
    <row r="12008" spans="1:6" ht="15" x14ac:dyDescent="0.2">
      <c r="A12008" s="231">
        <v>97559</v>
      </c>
      <c r="B12008" s="457" t="s">
        <v>19289</v>
      </c>
      <c r="C12008" s="231" t="s">
        <v>6635</v>
      </c>
      <c r="F12008" s="232">
        <v>17.5</v>
      </c>
    </row>
    <row r="12009" spans="1:6" ht="15" x14ac:dyDescent="0.2">
      <c r="A12009" s="231">
        <v>97562</v>
      </c>
      <c r="B12009" s="457" t="s">
        <v>19290</v>
      </c>
      <c r="C12009" s="231" t="s">
        <v>6635</v>
      </c>
      <c r="F12009" s="232">
        <v>14.22</v>
      </c>
    </row>
    <row r="12010" spans="1:6" ht="15" x14ac:dyDescent="0.2">
      <c r="A12010" s="231">
        <v>97564</v>
      </c>
      <c r="B12010" s="457" t="s">
        <v>19291</v>
      </c>
      <c r="C12010" s="231" t="s">
        <v>6635</v>
      </c>
      <c r="F12010" s="232">
        <v>24.14</v>
      </c>
    </row>
    <row r="12011" spans="1:6" ht="15" x14ac:dyDescent="0.2">
      <c r="A12011" s="231">
        <v>91889</v>
      </c>
      <c r="B12011" s="457" t="s">
        <v>19292</v>
      </c>
      <c r="C12011" s="231" t="s">
        <v>6635</v>
      </c>
      <c r="F12011" s="232">
        <v>15.62</v>
      </c>
    </row>
    <row r="12012" spans="1:6" ht="15" x14ac:dyDescent="0.2">
      <c r="A12012" s="231">
        <v>91901</v>
      </c>
      <c r="B12012" s="457" t="s">
        <v>19293</v>
      </c>
      <c r="C12012" s="231" t="s">
        <v>6635</v>
      </c>
      <c r="F12012" s="232">
        <v>12.33</v>
      </c>
    </row>
    <row r="12013" spans="1:6" ht="15" x14ac:dyDescent="0.2">
      <c r="A12013" s="231">
        <v>91913</v>
      </c>
      <c r="B12013" s="457" t="s">
        <v>19294</v>
      </c>
      <c r="C12013" s="231" t="s">
        <v>6635</v>
      </c>
      <c r="F12013" s="232">
        <v>22.34</v>
      </c>
    </row>
    <row r="12014" spans="1:6" ht="15" x14ac:dyDescent="0.2">
      <c r="A12014" s="231">
        <v>91892</v>
      </c>
      <c r="B12014" s="457" t="s">
        <v>19295</v>
      </c>
      <c r="C12014" s="231" t="s">
        <v>6635</v>
      </c>
      <c r="F12014" s="232">
        <v>19.350000000000001</v>
      </c>
    </row>
    <row r="12015" spans="1:6" ht="15" x14ac:dyDescent="0.2">
      <c r="A12015" s="231">
        <v>91904</v>
      </c>
      <c r="B12015" s="457" t="s">
        <v>19296</v>
      </c>
      <c r="C12015" s="231" t="s">
        <v>6635</v>
      </c>
      <c r="F12015" s="232">
        <v>16.07</v>
      </c>
    </row>
    <row r="12016" spans="1:6" ht="15" x14ac:dyDescent="0.2">
      <c r="A12016" s="231">
        <v>91916</v>
      </c>
      <c r="B12016" s="457" t="s">
        <v>19297</v>
      </c>
      <c r="C12016" s="231" t="s">
        <v>6635</v>
      </c>
      <c r="F12016" s="232">
        <v>25.99</v>
      </c>
    </row>
    <row r="12017" spans="1:6" ht="15" x14ac:dyDescent="0.2">
      <c r="A12017" s="231">
        <v>91895</v>
      </c>
      <c r="B12017" s="457" t="s">
        <v>19298</v>
      </c>
      <c r="C12017" s="231" t="s">
        <v>6635</v>
      </c>
      <c r="F12017" s="232">
        <v>23.12</v>
      </c>
    </row>
    <row r="12018" spans="1:6" ht="15" x14ac:dyDescent="0.2">
      <c r="A12018" s="231">
        <v>91907</v>
      </c>
      <c r="B12018" s="457" t="s">
        <v>19299</v>
      </c>
      <c r="C12018" s="231" t="s">
        <v>6635</v>
      </c>
      <c r="F12018" s="232">
        <v>19.829999999999998</v>
      </c>
    </row>
    <row r="12019" spans="1:6" ht="15" x14ac:dyDescent="0.2">
      <c r="A12019" s="231">
        <v>91919</v>
      </c>
      <c r="B12019" s="457" t="s">
        <v>19300</v>
      </c>
      <c r="C12019" s="231" t="s">
        <v>6635</v>
      </c>
      <c r="F12019" s="232">
        <v>29.69</v>
      </c>
    </row>
    <row r="12020" spans="1:6" ht="15" x14ac:dyDescent="0.2">
      <c r="A12020" s="231">
        <v>91898</v>
      </c>
      <c r="B12020" s="457" t="s">
        <v>19301</v>
      </c>
      <c r="C12020" s="231" t="s">
        <v>6635</v>
      </c>
      <c r="F12020" s="232">
        <v>26.52</v>
      </c>
    </row>
    <row r="12021" spans="1:6" ht="15" x14ac:dyDescent="0.2">
      <c r="A12021" s="231">
        <v>91910</v>
      </c>
      <c r="B12021" s="457" t="s">
        <v>19302</v>
      </c>
      <c r="C12021" s="231" t="s">
        <v>6635</v>
      </c>
      <c r="F12021" s="232">
        <v>23.31</v>
      </c>
    </row>
    <row r="12022" spans="1:6" ht="15" x14ac:dyDescent="0.2">
      <c r="A12022" s="231">
        <v>91922</v>
      </c>
      <c r="B12022" s="457" t="s">
        <v>19303</v>
      </c>
      <c r="C12022" s="231" t="s">
        <v>6635</v>
      </c>
      <c r="F12022" s="232">
        <v>33.020000000000003</v>
      </c>
    </row>
    <row r="12023" spans="1:6" ht="15" x14ac:dyDescent="0.2">
      <c r="A12023" s="231">
        <v>91887</v>
      </c>
      <c r="B12023" s="457" t="s">
        <v>19304</v>
      </c>
      <c r="C12023" s="231" t="s">
        <v>6635</v>
      </c>
      <c r="F12023" s="232">
        <v>15.87</v>
      </c>
    </row>
    <row r="12024" spans="1:6" ht="15" x14ac:dyDescent="0.2">
      <c r="A12024" s="231">
        <v>91899</v>
      </c>
      <c r="B12024" s="457" t="s">
        <v>19305</v>
      </c>
      <c r="C12024" s="231" t="s">
        <v>6635</v>
      </c>
      <c r="F12024" s="232">
        <v>12.58</v>
      </c>
    </row>
    <row r="12025" spans="1:6" ht="15" x14ac:dyDescent="0.2">
      <c r="A12025" s="231">
        <v>91911</v>
      </c>
      <c r="B12025" s="457" t="s">
        <v>19306</v>
      </c>
      <c r="C12025" s="231" t="s">
        <v>6635</v>
      </c>
      <c r="F12025" s="232">
        <v>22.59</v>
      </c>
    </row>
    <row r="12026" spans="1:6" ht="15" x14ac:dyDescent="0.2">
      <c r="A12026" s="231">
        <v>91890</v>
      </c>
      <c r="B12026" s="457" t="s">
        <v>19307</v>
      </c>
      <c r="C12026" s="231" t="s">
        <v>6635</v>
      </c>
      <c r="F12026" s="232">
        <v>17.690000000000001</v>
      </c>
    </row>
    <row r="12027" spans="1:6" ht="15" x14ac:dyDescent="0.2">
      <c r="A12027" s="231">
        <v>91902</v>
      </c>
      <c r="B12027" s="457" t="s">
        <v>19308</v>
      </c>
      <c r="C12027" s="231" t="s">
        <v>6635</v>
      </c>
      <c r="F12027" s="232">
        <v>14.41</v>
      </c>
    </row>
    <row r="12028" spans="1:6" ht="15" x14ac:dyDescent="0.2">
      <c r="A12028" s="231">
        <v>91914</v>
      </c>
      <c r="B12028" s="457" t="s">
        <v>19309</v>
      </c>
      <c r="C12028" s="231" t="s">
        <v>6635</v>
      </c>
      <c r="F12028" s="232">
        <v>24.33</v>
      </c>
    </row>
    <row r="12029" spans="1:6" ht="15" x14ac:dyDescent="0.2">
      <c r="A12029" s="231">
        <v>91893</v>
      </c>
      <c r="B12029" s="457" t="s">
        <v>19310</v>
      </c>
      <c r="C12029" s="231" t="s">
        <v>6635</v>
      </c>
      <c r="F12029" s="232">
        <v>21.43</v>
      </c>
    </row>
    <row r="12030" spans="1:6" ht="15" x14ac:dyDescent="0.2">
      <c r="A12030" s="231">
        <v>91905</v>
      </c>
      <c r="B12030" s="457" t="s">
        <v>19311</v>
      </c>
      <c r="C12030" s="231" t="s">
        <v>6635</v>
      </c>
      <c r="F12030" s="232">
        <v>18.14</v>
      </c>
    </row>
    <row r="12031" spans="1:6" ht="15" x14ac:dyDescent="0.2">
      <c r="A12031" s="231">
        <v>91917</v>
      </c>
      <c r="B12031" s="457" t="s">
        <v>19312</v>
      </c>
      <c r="C12031" s="231" t="s">
        <v>6635</v>
      </c>
      <c r="F12031" s="232">
        <v>28</v>
      </c>
    </row>
    <row r="12032" spans="1:6" ht="15" x14ac:dyDescent="0.2">
      <c r="A12032" s="231">
        <v>91896</v>
      </c>
      <c r="B12032" s="457" t="s">
        <v>19313</v>
      </c>
      <c r="C12032" s="231" t="s">
        <v>6635</v>
      </c>
      <c r="F12032" s="232">
        <v>24.71</v>
      </c>
    </row>
    <row r="12033" spans="1:6" ht="15" x14ac:dyDescent="0.2">
      <c r="A12033" s="231">
        <v>91908</v>
      </c>
      <c r="B12033" s="457" t="s">
        <v>19314</v>
      </c>
      <c r="C12033" s="231" t="s">
        <v>6635</v>
      </c>
      <c r="F12033" s="232">
        <v>21.5</v>
      </c>
    </row>
    <row r="12034" spans="1:6" ht="15" x14ac:dyDescent="0.2">
      <c r="A12034" s="231">
        <v>91920</v>
      </c>
      <c r="B12034" s="457" t="s">
        <v>19315</v>
      </c>
      <c r="C12034" s="231" t="s">
        <v>6635</v>
      </c>
      <c r="F12034" s="232">
        <v>31.21</v>
      </c>
    </row>
    <row r="12035" spans="1:6" ht="15" x14ac:dyDescent="0.2">
      <c r="A12035" s="231">
        <v>91983</v>
      </c>
      <c r="B12035" s="457" t="s">
        <v>19316</v>
      </c>
      <c r="C12035" s="231" t="s">
        <v>6635</v>
      </c>
      <c r="F12035" s="232">
        <v>114.01</v>
      </c>
    </row>
    <row r="12036" spans="1:6" ht="15" x14ac:dyDescent="0.2">
      <c r="A12036" s="231">
        <v>91982</v>
      </c>
      <c r="B12036" s="457" t="s">
        <v>19317</v>
      </c>
      <c r="C12036" s="231" t="s">
        <v>6635</v>
      </c>
      <c r="F12036" s="232">
        <v>99.7</v>
      </c>
    </row>
    <row r="12037" spans="1:6" ht="15" x14ac:dyDescent="0.2">
      <c r="A12037" s="231">
        <v>91833</v>
      </c>
      <c r="B12037" s="457" t="s">
        <v>19318</v>
      </c>
      <c r="C12037" s="231" t="s">
        <v>6640</v>
      </c>
      <c r="F12037" s="232">
        <v>20.239999999999998</v>
      </c>
    </row>
    <row r="12038" spans="1:6" ht="15" x14ac:dyDescent="0.2">
      <c r="A12038" s="231">
        <v>91843</v>
      </c>
      <c r="B12038" s="457" t="s">
        <v>19319</v>
      </c>
      <c r="C12038" s="231" t="s">
        <v>6640</v>
      </c>
      <c r="F12038" s="232">
        <v>7.36</v>
      </c>
    </row>
    <row r="12039" spans="1:6" ht="15" x14ac:dyDescent="0.2">
      <c r="A12039" s="231">
        <v>91853</v>
      </c>
      <c r="B12039" s="457" t="s">
        <v>19320</v>
      </c>
      <c r="C12039" s="231" t="s">
        <v>6640</v>
      </c>
      <c r="F12039" s="232">
        <v>11.82</v>
      </c>
    </row>
    <row r="12040" spans="1:6" ht="15" x14ac:dyDescent="0.2">
      <c r="A12040" s="231">
        <v>91835</v>
      </c>
      <c r="B12040" s="457" t="s">
        <v>19321</v>
      </c>
      <c r="C12040" s="231" t="s">
        <v>6640</v>
      </c>
      <c r="F12040" s="232">
        <v>22.04</v>
      </c>
    </row>
    <row r="12041" spans="1:6" ht="15" x14ac:dyDescent="0.2">
      <c r="A12041" s="231">
        <v>91845</v>
      </c>
      <c r="B12041" s="457" t="s">
        <v>19322</v>
      </c>
      <c r="C12041" s="231" t="s">
        <v>6640</v>
      </c>
      <c r="F12041" s="232">
        <v>9.09</v>
      </c>
    </row>
    <row r="12042" spans="1:6" ht="15" x14ac:dyDescent="0.2">
      <c r="A12042" s="231">
        <v>91855</v>
      </c>
      <c r="B12042" s="457" t="s">
        <v>19323</v>
      </c>
      <c r="C12042" s="231" t="s">
        <v>6640</v>
      </c>
      <c r="F12042" s="232">
        <v>13.47</v>
      </c>
    </row>
    <row r="12043" spans="1:6" ht="15" x14ac:dyDescent="0.2">
      <c r="A12043" s="231">
        <v>91837</v>
      </c>
      <c r="B12043" s="457" t="s">
        <v>19324</v>
      </c>
      <c r="C12043" s="231" t="s">
        <v>6640</v>
      </c>
      <c r="F12043" s="232">
        <v>26.57</v>
      </c>
    </row>
    <row r="12044" spans="1:6" ht="15" x14ac:dyDescent="0.2">
      <c r="A12044" s="231">
        <v>91847</v>
      </c>
      <c r="B12044" s="457" t="s">
        <v>19325</v>
      </c>
      <c r="C12044" s="231" t="s">
        <v>6640</v>
      </c>
      <c r="F12044" s="232">
        <v>13.7</v>
      </c>
    </row>
    <row r="12045" spans="1:6" ht="15" x14ac:dyDescent="0.2">
      <c r="A12045" s="231">
        <v>91857</v>
      </c>
      <c r="B12045" s="457" t="s">
        <v>19326</v>
      </c>
      <c r="C12045" s="231" t="s">
        <v>6640</v>
      </c>
      <c r="F12045" s="232">
        <v>17.82</v>
      </c>
    </row>
    <row r="12046" spans="1:6" ht="15" x14ac:dyDescent="0.2">
      <c r="A12046" s="231">
        <v>91838</v>
      </c>
      <c r="B12046" s="457" t="s">
        <v>19327</v>
      </c>
      <c r="C12046" s="231" t="s">
        <v>6640</v>
      </c>
      <c r="F12046" s="232">
        <v>0</v>
      </c>
    </row>
    <row r="12047" spans="1:6" ht="15" x14ac:dyDescent="0.2">
      <c r="A12047" s="231">
        <v>91848</v>
      </c>
      <c r="B12047" s="457" t="s">
        <v>19328</v>
      </c>
      <c r="C12047" s="231" t="s">
        <v>6640</v>
      </c>
      <c r="F12047" s="232">
        <v>0</v>
      </c>
    </row>
    <row r="12048" spans="1:6" ht="15" x14ac:dyDescent="0.2">
      <c r="A12048" s="231">
        <v>91858</v>
      </c>
      <c r="B12048" s="457" t="s">
        <v>19329</v>
      </c>
      <c r="C12048" s="231" t="s">
        <v>6640</v>
      </c>
      <c r="F12048" s="232">
        <v>0</v>
      </c>
    </row>
    <row r="12049" spans="1:6" ht="15" x14ac:dyDescent="0.2">
      <c r="A12049" s="231">
        <v>91840</v>
      </c>
      <c r="B12049" s="457" t="s">
        <v>19330</v>
      </c>
      <c r="C12049" s="231" t="s">
        <v>6640</v>
      </c>
      <c r="F12049" s="232">
        <v>25.32</v>
      </c>
    </row>
    <row r="12050" spans="1:6" ht="15" x14ac:dyDescent="0.2">
      <c r="A12050" s="231">
        <v>91850</v>
      </c>
      <c r="B12050" s="457" t="s">
        <v>19331</v>
      </c>
      <c r="C12050" s="231" t="s">
        <v>6640</v>
      </c>
      <c r="F12050" s="232">
        <v>12.39</v>
      </c>
    </row>
    <row r="12051" spans="1:6" ht="15" x14ac:dyDescent="0.2">
      <c r="A12051" s="231">
        <v>91860</v>
      </c>
      <c r="B12051" s="457" t="s">
        <v>19332</v>
      </c>
      <c r="C12051" s="231" t="s">
        <v>6640</v>
      </c>
      <c r="F12051" s="232">
        <v>16.690000000000001</v>
      </c>
    </row>
    <row r="12052" spans="1:6" ht="15" x14ac:dyDescent="0.2">
      <c r="A12052" s="231">
        <v>91831</v>
      </c>
      <c r="B12052" s="457" t="s">
        <v>19333</v>
      </c>
      <c r="C12052" s="231" t="s">
        <v>6640</v>
      </c>
      <c r="F12052" s="232">
        <v>19.73</v>
      </c>
    </row>
    <row r="12053" spans="1:6" ht="15" x14ac:dyDescent="0.2">
      <c r="A12053" s="231">
        <v>91852</v>
      </c>
      <c r="B12053" s="457" t="s">
        <v>19334</v>
      </c>
      <c r="C12053" s="231" t="s">
        <v>6640</v>
      </c>
      <c r="F12053" s="232">
        <v>11.35</v>
      </c>
    </row>
    <row r="12054" spans="1:6" ht="15" x14ac:dyDescent="0.2">
      <c r="A12054" s="231">
        <v>91834</v>
      </c>
      <c r="B12054" s="457" t="s">
        <v>19335</v>
      </c>
      <c r="C12054" s="231" t="s">
        <v>6640</v>
      </c>
      <c r="F12054" s="232">
        <v>20.74</v>
      </c>
    </row>
    <row r="12055" spans="1:6" ht="15" x14ac:dyDescent="0.2">
      <c r="A12055" s="231">
        <v>91854</v>
      </c>
      <c r="B12055" s="457" t="s">
        <v>19336</v>
      </c>
      <c r="C12055" s="231" t="s">
        <v>6640</v>
      </c>
      <c r="F12055" s="232">
        <v>12.27</v>
      </c>
    </row>
    <row r="12056" spans="1:6" ht="15" x14ac:dyDescent="0.2">
      <c r="A12056" s="231">
        <v>91836</v>
      </c>
      <c r="B12056" s="457" t="s">
        <v>19337</v>
      </c>
      <c r="C12056" s="231" t="s">
        <v>6640</v>
      </c>
      <c r="F12056" s="232">
        <v>23.54</v>
      </c>
    </row>
    <row r="12057" spans="1:6" ht="15" x14ac:dyDescent="0.2">
      <c r="A12057" s="231">
        <v>91856</v>
      </c>
      <c r="B12057" s="457" t="s">
        <v>19338</v>
      </c>
      <c r="C12057" s="231" t="s">
        <v>6640</v>
      </c>
      <c r="F12057" s="232">
        <v>15.02</v>
      </c>
    </row>
    <row r="12058" spans="1:6" ht="15" x14ac:dyDescent="0.2">
      <c r="A12058" s="231">
        <v>91839</v>
      </c>
      <c r="B12058" s="457" t="s">
        <v>19339</v>
      </c>
      <c r="C12058" s="231" t="s">
        <v>6640</v>
      </c>
      <c r="F12058" s="232">
        <v>22.39</v>
      </c>
    </row>
    <row r="12059" spans="1:6" ht="15" x14ac:dyDescent="0.2">
      <c r="A12059" s="231">
        <v>91849</v>
      </c>
      <c r="B12059" s="457" t="s">
        <v>19340</v>
      </c>
      <c r="C12059" s="231" t="s">
        <v>6640</v>
      </c>
      <c r="F12059" s="232">
        <v>9.52</v>
      </c>
    </row>
    <row r="12060" spans="1:6" ht="15" x14ac:dyDescent="0.2">
      <c r="A12060" s="231">
        <v>91859</v>
      </c>
      <c r="B12060" s="457" t="s">
        <v>19341</v>
      </c>
      <c r="C12060" s="231" t="s">
        <v>6640</v>
      </c>
      <c r="F12060" s="232">
        <v>13.95</v>
      </c>
    </row>
    <row r="12061" spans="1:6" ht="15" x14ac:dyDescent="0.2">
      <c r="A12061" s="231">
        <v>91841</v>
      </c>
      <c r="B12061" s="457" t="s">
        <v>19342</v>
      </c>
      <c r="C12061" s="231" t="s">
        <v>6640</v>
      </c>
      <c r="F12061" s="232">
        <v>24.6</v>
      </c>
    </row>
    <row r="12062" spans="1:6" ht="15" x14ac:dyDescent="0.2">
      <c r="A12062" s="231">
        <v>91851</v>
      </c>
      <c r="B12062" s="457" t="s">
        <v>19343</v>
      </c>
      <c r="C12062" s="231" t="s">
        <v>6640</v>
      </c>
      <c r="F12062" s="232">
        <v>11.67</v>
      </c>
    </row>
    <row r="12063" spans="1:6" ht="15" x14ac:dyDescent="0.2">
      <c r="A12063" s="231">
        <v>91861</v>
      </c>
      <c r="B12063" s="457" t="s">
        <v>19344</v>
      </c>
      <c r="C12063" s="231" t="s">
        <v>6640</v>
      </c>
      <c r="F12063" s="232">
        <v>16.03</v>
      </c>
    </row>
    <row r="12064" spans="1:6" ht="15" x14ac:dyDescent="0.2">
      <c r="A12064" s="231">
        <v>91862</v>
      </c>
      <c r="B12064" s="457" t="s">
        <v>19345</v>
      </c>
      <c r="C12064" s="231" t="s">
        <v>6640</v>
      </c>
      <c r="F12064" s="232">
        <v>11.31</v>
      </c>
    </row>
    <row r="12065" spans="1:6" ht="15" x14ac:dyDescent="0.2">
      <c r="A12065" s="231">
        <v>91866</v>
      </c>
      <c r="B12065" s="457" t="s">
        <v>19346</v>
      </c>
      <c r="C12065" s="231" t="s">
        <v>6640</v>
      </c>
      <c r="F12065" s="232">
        <v>9.48</v>
      </c>
    </row>
    <row r="12066" spans="1:6" ht="15" x14ac:dyDescent="0.2">
      <c r="A12066" s="231">
        <v>91870</v>
      </c>
      <c r="B12066" s="457" t="s">
        <v>19347</v>
      </c>
      <c r="C12066" s="231" t="s">
        <v>6640</v>
      </c>
      <c r="F12066" s="232">
        <v>15.64</v>
      </c>
    </row>
    <row r="12067" spans="1:6" ht="15" x14ac:dyDescent="0.2">
      <c r="A12067" s="231">
        <v>91863</v>
      </c>
      <c r="B12067" s="457" t="s">
        <v>19348</v>
      </c>
      <c r="C12067" s="231" t="s">
        <v>6640</v>
      </c>
      <c r="F12067" s="232">
        <v>13.22</v>
      </c>
    </row>
    <row r="12068" spans="1:6" ht="15" x14ac:dyDescent="0.2">
      <c r="A12068" s="231">
        <v>91867</v>
      </c>
      <c r="B12068" s="457" t="s">
        <v>19349</v>
      </c>
      <c r="C12068" s="231" t="s">
        <v>6640</v>
      </c>
      <c r="F12068" s="232">
        <v>11.38</v>
      </c>
    </row>
    <row r="12069" spans="1:6" ht="15" x14ac:dyDescent="0.2">
      <c r="A12069" s="231">
        <v>91871</v>
      </c>
      <c r="B12069" s="457" t="s">
        <v>19350</v>
      </c>
      <c r="C12069" s="231" t="s">
        <v>6640</v>
      </c>
      <c r="F12069" s="232">
        <v>17.55</v>
      </c>
    </row>
    <row r="12070" spans="1:6" ht="15" x14ac:dyDescent="0.2">
      <c r="A12070" s="231">
        <v>91864</v>
      </c>
      <c r="B12070" s="457" t="s">
        <v>19351</v>
      </c>
      <c r="C12070" s="231" t="s">
        <v>6640</v>
      </c>
      <c r="F12070" s="232">
        <v>17.16</v>
      </c>
    </row>
    <row r="12071" spans="1:6" ht="15" x14ac:dyDescent="0.2">
      <c r="A12071" s="231">
        <v>91868</v>
      </c>
      <c r="B12071" s="457" t="s">
        <v>19352</v>
      </c>
      <c r="C12071" s="231" t="s">
        <v>6640</v>
      </c>
      <c r="F12071" s="232">
        <v>15.33</v>
      </c>
    </row>
    <row r="12072" spans="1:6" ht="15" x14ac:dyDescent="0.2">
      <c r="A12072" s="231">
        <v>91872</v>
      </c>
      <c r="B12072" s="457" t="s">
        <v>19353</v>
      </c>
      <c r="C12072" s="231" t="s">
        <v>6640</v>
      </c>
      <c r="F12072" s="232">
        <v>21.49</v>
      </c>
    </row>
    <row r="12073" spans="1:6" ht="15" x14ac:dyDescent="0.2">
      <c r="A12073" s="231">
        <v>91865</v>
      </c>
      <c r="B12073" s="457" t="s">
        <v>19354</v>
      </c>
      <c r="C12073" s="231" t="s">
        <v>6640</v>
      </c>
      <c r="F12073" s="232">
        <v>21.14</v>
      </c>
    </row>
    <row r="12074" spans="1:6" ht="15" x14ac:dyDescent="0.2">
      <c r="A12074" s="231">
        <v>91869</v>
      </c>
      <c r="B12074" s="457" t="s">
        <v>19355</v>
      </c>
      <c r="C12074" s="231" t="s">
        <v>6640</v>
      </c>
      <c r="F12074" s="232">
        <v>19.25</v>
      </c>
    </row>
    <row r="12075" spans="1:6" ht="15" x14ac:dyDescent="0.2">
      <c r="A12075" s="231">
        <v>91873</v>
      </c>
      <c r="B12075" s="457" t="s">
        <v>19356</v>
      </c>
      <c r="C12075" s="231" t="s">
        <v>6640</v>
      </c>
      <c r="F12075" s="232">
        <v>25.39</v>
      </c>
    </row>
    <row r="12076" spans="1:6" ht="15" x14ac:dyDescent="0.2">
      <c r="A12076" s="231">
        <v>91981</v>
      </c>
      <c r="B12076" s="457" t="s">
        <v>19357</v>
      </c>
      <c r="C12076" s="231" t="s">
        <v>6635</v>
      </c>
      <c r="F12076" s="232">
        <v>63.48</v>
      </c>
    </row>
    <row r="12077" spans="1:6" ht="15" x14ac:dyDescent="0.2">
      <c r="A12077" s="231">
        <v>91980</v>
      </c>
      <c r="B12077" s="457" t="s">
        <v>19358</v>
      </c>
      <c r="C12077" s="231" t="s">
        <v>6635</v>
      </c>
      <c r="F12077" s="232">
        <v>49.17</v>
      </c>
    </row>
    <row r="12078" spans="1:6" ht="15" x14ac:dyDescent="0.2">
      <c r="A12078" s="231">
        <v>91979</v>
      </c>
      <c r="B12078" s="457" t="s">
        <v>19359</v>
      </c>
      <c r="C12078" s="231" t="s">
        <v>6635</v>
      </c>
      <c r="F12078" s="232">
        <v>64.78</v>
      </c>
    </row>
    <row r="12079" spans="1:6" ht="15" x14ac:dyDescent="0.2">
      <c r="A12079" s="231">
        <v>91978</v>
      </c>
      <c r="B12079" s="457" t="s">
        <v>19360</v>
      </c>
      <c r="C12079" s="231" t="s">
        <v>6635</v>
      </c>
      <c r="F12079" s="232">
        <v>50.47</v>
      </c>
    </row>
    <row r="12080" spans="1:6" ht="15" x14ac:dyDescent="0.2">
      <c r="A12080" s="231">
        <v>92029</v>
      </c>
      <c r="B12080" s="457" t="s">
        <v>19361</v>
      </c>
      <c r="C12080" s="231" t="s">
        <v>6635</v>
      </c>
      <c r="F12080" s="232">
        <v>75.040000000000006</v>
      </c>
    </row>
    <row r="12081" spans="1:6" ht="15" x14ac:dyDescent="0.2">
      <c r="A12081" s="231">
        <v>92028</v>
      </c>
      <c r="B12081" s="457" t="s">
        <v>19362</v>
      </c>
      <c r="C12081" s="231" t="s">
        <v>6635</v>
      </c>
      <c r="F12081" s="232">
        <v>60.73</v>
      </c>
    </row>
    <row r="12082" spans="1:6" ht="15" x14ac:dyDescent="0.2">
      <c r="A12082" s="231">
        <v>92031</v>
      </c>
      <c r="B12082" s="457" t="s">
        <v>19363</v>
      </c>
      <c r="C12082" s="231" t="s">
        <v>6635</v>
      </c>
      <c r="F12082" s="232">
        <v>102.41</v>
      </c>
    </row>
    <row r="12083" spans="1:6" ht="15" x14ac:dyDescent="0.2">
      <c r="A12083" s="231">
        <v>92030</v>
      </c>
      <c r="B12083" s="457" t="s">
        <v>19364</v>
      </c>
      <c r="C12083" s="231" t="s">
        <v>6635</v>
      </c>
      <c r="F12083" s="232">
        <v>88.1</v>
      </c>
    </row>
    <row r="12084" spans="1:6" ht="15" x14ac:dyDescent="0.2">
      <c r="A12084" s="231">
        <v>91955</v>
      </c>
      <c r="B12084" s="457" t="s">
        <v>19365</v>
      </c>
      <c r="C12084" s="231" t="s">
        <v>6635</v>
      </c>
      <c r="F12084" s="232">
        <v>47.59</v>
      </c>
    </row>
    <row r="12085" spans="1:6" ht="15" x14ac:dyDescent="0.2">
      <c r="A12085" s="231">
        <v>91954</v>
      </c>
      <c r="B12085" s="457" t="s">
        <v>19366</v>
      </c>
      <c r="C12085" s="231" t="s">
        <v>6635</v>
      </c>
      <c r="F12085" s="232">
        <v>33.28</v>
      </c>
    </row>
    <row r="12086" spans="1:6" ht="15" x14ac:dyDescent="0.2">
      <c r="A12086" s="231">
        <v>92033</v>
      </c>
      <c r="B12086" s="457" t="s">
        <v>19367</v>
      </c>
      <c r="C12086" s="231" t="s">
        <v>6635</v>
      </c>
      <c r="F12086" s="232">
        <v>103.63</v>
      </c>
    </row>
    <row r="12087" spans="1:6" ht="15" x14ac:dyDescent="0.2">
      <c r="A12087" s="231">
        <v>92032</v>
      </c>
      <c r="B12087" s="457" t="s">
        <v>19368</v>
      </c>
      <c r="C12087" s="231" t="s">
        <v>6635</v>
      </c>
      <c r="F12087" s="232">
        <v>89.32</v>
      </c>
    </row>
    <row r="12088" spans="1:6" ht="15" x14ac:dyDescent="0.2">
      <c r="A12088" s="231">
        <v>91961</v>
      </c>
      <c r="B12088" s="457" t="s">
        <v>19369</v>
      </c>
      <c r="C12088" s="231" t="s">
        <v>6635</v>
      </c>
      <c r="F12088" s="232">
        <v>76.260000000000005</v>
      </c>
    </row>
    <row r="12089" spans="1:6" ht="15" x14ac:dyDescent="0.2">
      <c r="A12089" s="231">
        <v>91960</v>
      </c>
      <c r="B12089" s="457" t="s">
        <v>19370</v>
      </c>
      <c r="C12089" s="231" t="s">
        <v>6635</v>
      </c>
      <c r="F12089" s="232">
        <v>61.95</v>
      </c>
    </row>
    <row r="12090" spans="1:6" ht="15" x14ac:dyDescent="0.2">
      <c r="A12090" s="231">
        <v>91969</v>
      </c>
      <c r="B12090" s="457" t="s">
        <v>19371</v>
      </c>
      <c r="C12090" s="231" t="s">
        <v>6635</v>
      </c>
      <c r="F12090" s="232">
        <v>104.85</v>
      </c>
    </row>
    <row r="12091" spans="1:6" ht="15" x14ac:dyDescent="0.2">
      <c r="A12091" s="231">
        <v>91968</v>
      </c>
      <c r="B12091" s="457" t="s">
        <v>19372</v>
      </c>
      <c r="C12091" s="231" t="s">
        <v>6635</v>
      </c>
      <c r="F12091" s="232">
        <v>90.54</v>
      </c>
    </row>
    <row r="12092" spans="1:6" ht="15" x14ac:dyDescent="0.2">
      <c r="A12092" s="231">
        <v>91985</v>
      </c>
      <c r="B12092" s="457" t="s">
        <v>19373</v>
      </c>
      <c r="C12092" s="231" t="s">
        <v>6635</v>
      </c>
      <c r="F12092" s="232">
        <v>37.81</v>
      </c>
    </row>
    <row r="12093" spans="1:6" ht="15" x14ac:dyDescent="0.2">
      <c r="A12093" s="231">
        <v>91984</v>
      </c>
      <c r="B12093" s="457" t="s">
        <v>19374</v>
      </c>
      <c r="C12093" s="231" t="s">
        <v>6635</v>
      </c>
      <c r="F12093" s="232">
        <v>23.5</v>
      </c>
    </row>
    <row r="12094" spans="1:6" ht="15" x14ac:dyDescent="0.2">
      <c r="A12094" s="231">
        <v>91989</v>
      </c>
      <c r="B12094" s="457" t="s">
        <v>19375</v>
      </c>
      <c r="C12094" s="231" t="s">
        <v>6635</v>
      </c>
      <c r="F12094" s="232">
        <v>42.17</v>
      </c>
    </row>
    <row r="12095" spans="1:6" ht="15" x14ac:dyDescent="0.2">
      <c r="A12095" s="231">
        <v>91988</v>
      </c>
      <c r="B12095" s="457" t="s">
        <v>19376</v>
      </c>
      <c r="C12095" s="231" t="s">
        <v>6635</v>
      </c>
      <c r="F12095" s="232">
        <v>27.86</v>
      </c>
    </row>
    <row r="12096" spans="1:6" ht="15" x14ac:dyDescent="0.2">
      <c r="A12096" s="231">
        <v>92023</v>
      </c>
      <c r="B12096" s="457" t="s">
        <v>19377</v>
      </c>
      <c r="C12096" s="231" t="s">
        <v>6635</v>
      </c>
      <c r="F12096" s="232">
        <v>66.38</v>
      </c>
    </row>
    <row r="12097" spans="1:6" ht="15" x14ac:dyDescent="0.2">
      <c r="A12097" s="231">
        <v>92022</v>
      </c>
      <c r="B12097" s="457" t="s">
        <v>19378</v>
      </c>
      <c r="C12097" s="231" t="s">
        <v>6635</v>
      </c>
      <c r="F12097" s="232">
        <v>52.07</v>
      </c>
    </row>
    <row r="12098" spans="1:6" ht="15" x14ac:dyDescent="0.2">
      <c r="A12098" s="231">
        <v>92025</v>
      </c>
      <c r="B12098" s="457" t="s">
        <v>19379</v>
      </c>
      <c r="C12098" s="231" t="s">
        <v>6635</v>
      </c>
      <c r="F12098" s="232">
        <v>93.82</v>
      </c>
    </row>
    <row r="12099" spans="1:6" ht="15" x14ac:dyDescent="0.2">
      <c r="A12099" s="231">
        <v>92024</v>
      </c>
      <c r="B12099" s="457" t="s">
        <v>19380</v>
      </c>
      <c r="C12099" s="231" t="s">
        <v>6635</v>
      </c>
      <c r="F12099" s="232">
        <v>79.510000000000005</v>
      </c>
    </row>
    <row r="12100" spans="1:6" ht="15" x14ac:dyDescent="0.2">
      <c r="A12100" s="231">
        <v>91957</v>
      </c>
      <c r="B12100" s="457" t="s">
        <v>19381</v>
      </c>
      <c r="C12100" s="231" t="s">
        <v>6635</v>
      </c>
      <c r="F12100" s="232">
        <v>67.599999999999994</v>
      </c>
    </row>
    <row r="12101" spans="1:6" ht="15" x14ac:dyDescent="0.2">
      <c r="A12101" s="231">
        <v>91956</v>
      </c>
      <c r="B12101" s="457" t="s">
        <v>19382</v>
      </c>
      <c r="C12101" s="231" t="s">
        <v>6635</v>
      </c>
      <c r="F12101" s="232">
        <v>53.29</v>
      </c>
    </row>
    <row r="12102" spans="1:6" ht="15" x14ac:dyDescent="0.2">
      <c r="A12102" s="231">
        <v>91963</v>
      </c>
      <c r="B12102" s="457" t="s">
        <v>19383</v>
      </c>
      <c r="C12102" s="231" t="s">
        <v>6635</v>
      </c>
      <c r="F12102" s="232">
        <v>96.26</v>
      </c>
    </row>
    <row r="12103" spans="1:6" ht="15" x14ac:dyDescent="0.2">
      <c r="A12103" s="231">
        <v>91962</v>
      </c>
      <c r="B12103" s="457" t="s">
        <v>19384</v>
      </c>
      <c r="C12103" s="231" t="s">
        <v>6635</v>
      </c>
      <c r="F12103" s="232">
        <v>81.95</v>
      </c>
    </row>
    <row r="12104" spans="1:6" ht="15" x14ac:dyDescent="0.2">
      <c r="A12104" s="231">
        <v>91953</v>
      </c>
      <c r="B12104" s="457" t="s">
        <v>19385</v>
      </c>
      <c r="C12104" s="231" t="s">
        <v>6635</v>
      </c>
      <c r="F12104" s="232">
        <v>39.01</v>
      </c>
    </row>
    <row r="12105" spans="1:6" ht="15" x14ac:dyDescent="0.2">
      <c r="A12105" s="231">
        <v>91952</v>
      </c>
      <c r="B12105" s="457" t="s">
        <v>19386</v>
      </c>
      <c r="C12105" s="231" t="s">
        <v>6635</v>
      </c>
      <c r="F12105" s="232">
        <v>24.7</v>
      </c>
    </row>
    <row r="12106" spans="1:6" ht="15" x14ac:dyDescent="0.2">
      <c r="A12106" s="231">
        <v>92035</v>
      </c>
      <c r="B12106" s="457" t="s">
        <v>19387</v>
      </c>
      <c r="C12106" s="231" t="s">
        <v>6635</v>
      </c>
      <c r="F12106" s="232">
        <v>95.04</v>
      </c>
    </row>
    <row r="12107" spans="1:6" ht="15" x14ac:dyDescent="0.2">
      <c r="A12107" s="231">
        <v>92034</v>
      </c>
      <c r="B12107" s="457" t="s">
        <v>19388</v>
      </c>
      <c r="C12107" s="231" t="s">
        <v>6635</v>
      </c>
      <c r="F12107" s="232">
        <v>80.73</v>
      </c>
    </row>
    <row r="12108" spans="1:6" ht="15" x14ac:dyDescent="0.2">
      <c r="A12108" s="231">
        <v>92027</v>
      </c>
      <c r="B12108" s="457" t="s">
        <v>19389</v>
      </c>
      <c r="C12108" s="231" t="s">
        <v>6635</v>
      </c>
      <c r="F12108" s="232">
        <v>86.47</v>
      </c>
    </row>
    <row r="12109" spans="1:6" ht="15" x14ac:dyDescent="0.2">
      <c r="A12109" s="231">
        <v>92026</v>
      </c>
      <c r="B12109" s="457" t="s">
        <v>19390</v>
      </c>
      <c r="C12109" s="231" t="s">
        <v>6635</v>
      </c>
      <c r="F12109" s="232">
        <v>72.16</v>
      </c>
    </row>
    <row r="12110" spans="1:6" ht="15" x14ac:dyDescent="0.2">
      <c r="A12110" s="231">
        <v>91965</v>
      </c>
      <c r="B12110" s="457" t="s">
        <v>19391</v>
      </c>
      <c r="C12110" s="231" t="s">
        <v>6635</v>
      </c>
      <c r="F12110" s="232">
        <v>87.69</v>
      </c>
    </row>
    <row r="12111" spans="1:6" ht="15" x14ac:dyDescent="0.2">
      <c r="A12111" s="231">
        <v>91964</v>
      </c>
      <c r="B12111" s="457" t="s">
        <v>19392</v>
      </c>
      <c r="C12111" s="231" t="s">
        <v>6635</v>
      </c>
      <c r="F12111" s="232">
        <v>73.38</v>
      </c>
    </row>
    <row r="12112" spans="1:6" ht="15" x14ac:dyDescent="0.2">
      <c r="A12112" s="231">
        <v>91973</v>
      </c>
      <c r="B12112" s="457" t="s">
        <v>19393</v>
      </c>
      <c r="C12112" s="231" t="s">
        <v>6635</v>
      </c>
      <c r="F12112" s="232">
        <v>122.85</v>
      </c>
    </row>
    <row r="12113" spans="1:6" ht="15" x14ac:dyDescent="0.2">
      <c r="A12113" s="231">
        <v>91972</v>
      </c>
      <c r="B12113" s="457" t="s">
        <v>19394</v>
      </c>
      <c r="C12113" s="231" t="s">
        <v>6635</v>
      </c>
      <c r="F12113" s="232">
        <v>102.64</v>
      </c>
    </row>
    <row r="12114" spans="1:6" ht="15" x14ac:dyDescent="0.2">
      <c r="A12114" s="231">
        <v>91959</v>
      </c>
      <c r="B12114" s="457" t="s">
        <v>19395</v>
      </c>
      <c r="C12114" s="231" t="s">
        <v>6635</v>
      </c>
      <c r="F12114" s="232">
        <v>59.1</v>
      </c>
    </row>
    <row r="12115" spans="1:6" ht="15" x14ac:dyDescent="0.2">
      <c r="A12115" s="231">
        <v>91958</v>
      </c>
      <c r="B12115" s="457" t="s">
        <v>19396</v>
      </c>
      <c r="C12115" s="231" t="s">
        <v>6635</v>
      </c>
      <c r="F12115" s="232">
        <v>44.79</v>
      </c>
    </row>
    <row r="12116" spans="1:6" ht="15" x14ac:dyDescent="0.2">
      <c r="A12116" s="231">
        <v>91971</v>
      </c>
      <c r="B12116" s="457" t="s">
        <v>19397</v>
      </c>
      <c r="C12116" s="231" t="s">
        <v>6635</v>
      </c>
      <c r="F12116" s="232">
        <v>114.19</v>
      </c>
    </row>
    <row r="12117" spans="1:6" ht="15" x14ac:dyDescent="0.2">
      <c r="A12117" s="231">
        <v>91970</v>
      </c>
      <c r="B12117" s="457" t="s">
        <v>19398</v>
      </c>
      <c r="C12117" s="231" t="s">
        <v>6635</v>
      </c>
      <c r="F12117" s="232">
        <v>93.98</v>
      </c>
    </row>
    <row r="12118" spans="1:6" ht="15" x14ac:dyDescent="0.2">
      <c r="A12118" s="231">
        <v>91967</v>
      </c>
      <c r="B12118" s="457" t="s">
        <v>19399</v>
      </c>
      <c r="C12118" s="231" t="s">
        <v>6635</v>
      </c>
      <c r="F12118" s="232">
        <v>79.180000000000007</v>
      </c>
    </row>
    <row r="12119" spans="1:6" ht="15" x14ac:dyDescent="0.2">
      <c r="A12119" s="231">
        <v>91966</v>
      </c>
      <c r="B12119" s="457" t="s">
        <v>19400</v>
      </c>
      <c r="C12119" s="231" t="s">
        <v>6635</v>
      </c>
      <c r="F12119" s="232">
        <v>64.87</v>
      </c>
    </row>
    <row r="12120" spans="1:6" ht="15" x14ac:dyDescent="0.2">
      <c r="A12120" s="231">
        <v>91975</v>
      </c>
      <c r="B12120" s="457" t="s">
        <v>19401</v>
      </c>
      <c r="C12120" s="231" t="s">
        <v>6635</v>
      </c>
      <c r="F12120" s="232">
        <v>105.61</v>
      </c>
    </row>
    <row r="12121" spans="1:6" ht="15" x14ac:dyDescent="0.2">
      <c r="A12121" s="231">
        <v>91974</v>
      </c>
      <c r="B12121" s="457" t="s">
        <v>19402</v>
      </c>
      <c r="C12121" s="231" t="s">
        <v>6635</v>
      </c>
      <c r="F12121" s="232">
        <v>85.4</v>
      </c>
    </row>
    <row r="12122" spans="1:6" ht="15" x14ac:dyDescent="0.2">
      <c r="A12122" s="231">
        <v>91977</v>
      </c>
      <c r="B12122" s="457" t="s">
        <v>19403</v>
      </c>
      <c r="C12122" s="231" t="s">
        <v>6635</v>
      </c>
      <c r="F12122" s="232">
        <v>145.85</v>
      </c>
    </row>
    <row r="12123" spans="1:6" ht="15" x14ac:dyDescent="0.2">
      <c r="A12123" s="231">
        <v>91976</v>
      </c>
      <c r="B12123" s="457" t="s">
        <v>19404</v>
      </c>
      <c r="C12123" s="231" t="s">
        <v>6635</v>
      </c>
      <c r="F12123" s="232">
        <v>125.64</v>
      </c>
    </row>
    <row r="12124" spans="1:6" ht="15" x14ac:dyDescent="0.2">
      <c r="A12124" s="231">
        <v>91874</v>
      </c>
      <c r="B12124" s="457" t="s">
        <v>19405</v>
      </c>
      <c r="C12124" s="231" t="s">
        <v>6635</v>
      </c>
      <c r="F12124" s="232">
        <v>9.6999999999999993</v>
      </c>
    </row>
    <row r="12125" spans="1:6" ht="15" x14ac:dyDescent="0.2">
      <c r="A12125" s="231">
        <v>91878</v>
      </c>
      <c r="B12125" s="457" t="s">
        <v>19406</v>
      </c>
      <c r="C12125" s="231" t="s">
        <v>6635</v>
      </c>
      <c r="F12125" s="232">
        <v>7.53</v>
      </c>
    </row>
    <row r="12126" spans="1:6" ht="15" x14ac:dyDescent="0.2">
      <c r="A12126" s="231">
        <v>91882</v>
      </c>
      <c r="B12126" s="457" t="s">
        <v>19407</v>
      </c>
      <c r="C12126" s="231" t="s">
        <v>6635</v>
      </c>
      <c r="F12126" s="232">
        <v>14.18</v>
      </c>
    </row>
    <row r="12127" spans="1:6" ht="15" x14ac:dyDescent="0.2">
      <c r="A12127" s="231">
        <v>91875</v>
      </c>
      <c r="B12127" s="457" t="s">
        <v>19408</v>
      </c>
      <c r="C12127" s="231" t="s">
        <v>6635</v>
      </c>
      <c r="F12127" s="232">
        <v>11.22</v>
      </c>
    </row>
    <row r="12128" spans="1:6" ht="15" x14ac:dyDescent="0.2">
      <c r="A12128" s="231">
        <v>91879</v>
      </c>
      <c r="B12128" s="457" t="s">
        <v>19409</v>
      </c>
      <c r="C12128" s="231" t="s">
        <v>6635</v>
      </c>
      <c r="F12128" s="232">
        <v>9.06</v>
      </c>
    </row>
    <row r="12129" spans="1:6" ht="15" x14ac:dyDescent="0.2">
      <c r="A12129" s="231">
        <v>91884</v>
      </c>
      <c r="B12129" s="457" t="s">
        <v>19410</v>
      </c>
      <c r="C12129" s="231" t="s">
        <v>6635</v>
      </c>
      <c r="F12129" s="232">
        <v>15.7</v>
      </c>
    </row>
    <row r="12130" spans="1:6" ht="15" x14ac:dyDescent="0.2">
      <c r="A12130" s="231">
        <v>91876</v>
      </c>
      <c r="B12130" s="457" t="s">
        <v>19411</v>
      </c>
      <c r="C12130" s="231" t="s">
        <v>6635</v>
      </c>
      <c r="F12130" s="232">
        <v>13.34</v>
      </c>
    </row>
    <row r="12131" spans="1:6" ht="15" x14ac:dyDescent="0.2">
      <c r="A12131" s="231">
        <v>91880</v>
      </c>
      <c r="B12131" s="457" t="s">
        <v>19412</v>
      </c>
      <c r="C12131" s="231" t="s">
        <v>6635</v>
      </c>
      <c r="F12131" s="232">
        <v>11.17</v>
      </c>
    </row>
    <row r="12132" spans="1:6" ht="15" x14ac:dyDescent="0.2">
      <c r="A12132" s="231">
        <v>91885</v>
      </c>
      <c r="B12132" s="457" t="s">
        <v>19413</v>
      </c>
      <c r="C12132" s="231" t="s">
        <v>6635</v>
      </c>
      <c r="F12132" s="232">
        <v>17.739999999999998</v>
      </c>
    </row>
    <row r="12133" spans="1:6" ht="15" x14ac:dyDescent="0.2">
      <c r="A12133" s="231">
        <v>91877</v>
      </c>
      <c r="B12133" s="457" t="s">
        <v>19414</v>
      </c>
      <c r="C12133" s="231" t="s">
        <v>6635</v>
      </c>
      <c r="F12133" s="232">
        <v>16.059999999999999</v>
      </c>
    </row>
    <row r="12134" spans="1:6" ht="15" x14ac:dyDescent="0.2">
      <c r="A12134" s="231">
        <v>91881</v>
      </c>
      <c r="B12134" s="457" t="s">
        <v>19415</v>
      </c>
      <c r="C12134" s="231" t="s">
        <v>6635</v>
      </c>
      <c r="F12134" s="232">
        <v>13.9</v>
      </c>
    </row>
    <row r="12135" spans="1:6" ht="15" x14ac:dyDescent="0.2">
      <c r="A12135" s="231">
        <v>91886</v>
      </c>
      <c r="B12135" s="457" t="s">
        <v>19416</v>
      </c>
      <c r="C12135" s="231" t="s">
        <v>6635</v>
      </c>
      <c r="F12135" s="232">
        <v>20.38</v>
      </c>
    </row>
    <row r="12136" spans="1:6" ht="15" x14ac:dyDescent="0.2">
      <c r="A12136" s="231">
        <v>91945</v>
      </c>
      <c r="B12136" s="457" t="s">
        <v>19417</v>
      </c>
      <c r="C12136" s="231" t="s">
        <v>6635</v>
      </c>
      <c r="F12136" s="232">
        <v>18.71</v>
      </c>
    </row>
    <row r="12137" spans="1:6" ht="15" x14ac:dyDescent="0.2">
      <c r="A12137" s="231">
        <v>91947</v>
      </c>
      <c r="B12137" s="457" t="s">
        <v>19418</v>
      </c>
      <c r="C12137" s="231" t="s">
        <v>6635</v>
      </c>
      <c r="F12137" s="232">
        <v>11.55</v>
      </c>
    </row>
    <row r="12138" spans="1:6" ht="15" x14ac:dyDescent="0.2">
      <c r="A12138" s="231">
        <v>91946</v>
      </c>
      <c r="B12138" s="457" t="s">
        <v>19419</v>
      </c>
      <c r="C12138" s="231" t="s">
        <v>6635</v>
      </c>
      <c r="F12138" s="232">
        <v>14.31</v>
      </c>
    </row>
    <row r="12139" spans="1:6" ht="15" x14ac:dyDescent="0.2">
      <c r="A12139" s="231">
        <v>91949</v>
      </c>
      <c r="B12139" s="457" t="s">
        <v>19420</v>
      </c>
      <c r="C12139" s="231" t="s">
        <v>6635</v>
      </c>
      <c r="F12139" s="232">
        <v>25.59</v>
      </c>
    </row>
    <row r="12140" spans="1:6" ht="15" x14ac:dyDescent="0.2">
      <c r="A12140" s="231">
        <v>91951</v>
      </c>
      <c r="B12140" s="457" t="s">
        <v>19421</v>
      </c>
      <c r="C12140" s="231" t="s">
        <v>6635</v>
      </c>
      <c r="F12140" s="232">
        <v>17.010000000000002</v>
      </c>
    </row>
    <row r="12141" spans="1:6" ht="15" x14ac:dyDescent="0.2">
      <c r="A12141" s="231">
        <v>91950</v>
      </c>
      <c r="B12141" s="457" t="s">
        <v>19422</v>
      </c>
      <c r="C12141" s="231" t="s">
        <v>6635</v>
      </c>
      <c r="F12141" s="232">
        <v>20.21</v>
      </c>
    </row>
    <row r="12142" spans="1:6" ht="15" x14ac:dyDescent="0.2">
      <c r="A12142" s="231">
        <v>91992</v>
      </c>
      <c r="B12142" s="457" t="s">
        <v>19423</v>
      </c>
      <c r="C12142" s="231" t="s">
        <v>6635</v>
      </c>
      <c r="F12142" s="232">
        <v>60.84</v>
      </c>
    </row>
    <row r="12143" spans="1:6" ht="15" x14ac:dyDescent="0.2">
      <c r="A12143" s="231">
        <v>91990</v>
      </c>
      <c r="B12143" s="457" t="s">
        <v>19424</v>
      </c>
      <c r="C12143" s="231" t="s">
        <v>6635</v>
      </c>
      <c r="F12143" s="232">
        <v>46.53</v>
      </c>
    </row>
    <row r="12144" spans="1:6" ht="15" x14ac:dyDescent="0.2">
      <c r="A12144" s="231">
        <v>91993</v>
      </c>
      <c r="B12144" s="457" t="s">
        <v>19425</v>
      </c>
      <c r="C12144" s="231" t="s">
        <v>6635</v>
      </c>
      <c r="F12144" s="232">
        <v>63.2</v>
      </c>
    </row>
    <row r="12145" spans="1:6" ht="15" x14ac:dyDescent="0.2">
      <c r="A12145" s="231">
        <v>91991</v>
      </c>
      <c r="B12145" s="457" t="s">
        <v>19426</v>
      </c>
      <c r="C12145" s="231" t="s">
        <v>6635</v>
      </c>
      <c r="F12145" s="232">
        <v>48.89</v>
      </c>
    </row>
    <row r="12146" spans="1:6" ht="15" x14ac:dyDescent="0.2">
      <c r="A12146" s="231">
        <v>92000</v>
      </c>
      <c r="B12146" s="457" t="s">
        <v>19427</v>
      </c>
      <c r="C12146" s="231" t="s">
        <v>6635</v>
      </c>
      <c r="F12146" s="232">
        <v>40.78</v>
      </c>
    </row>
    <row r="12147" spans="1:6" ht="15" x14ac:dyDescent="0.2">
      <c r="A12147" s="231">
        <v>91998</v>
      </c>
      <c r="B12147" s="457" t="s">
        <v>19428</v>
      </c>
      <c r="C12147" s="231" t="s">
        <v>6635</v>
      </c>
      <c r="F12147" s="232">
        <v>26.47</v>
      </c>
    </row>
    <row r="12148" spans="1:6" ht="15" x14ac:dyDescent="0.2">
      <c r="A12148" s="231">
        <v>92001</v>
      </c>
      <c r="B12148" s="457" t="s">
        <v>19429</v>
      </c>
      <c r="C12148" s="231" t="s">
        <v>6635</v>
      </c>
      <c r="F12148" s="232">
        <v>43.14</v>
      </c>
    </row>
    <row r="12149" spans="1:6" ht="15" x14ac:dyDescent="0.2">
      <c r="A12149" s="231">
        <v>91999</v>
      </c>
      <c r="B12149" s="457" t="s">
        <v>19430</v>
      </c>
      <c r="C12149" s="231" t="s">
        <v>6635</v>
      </c>
      <c r="F12149" s="232">
        <v>28.83</v>
      </c>
    </row>
    <row r="12150" spans="1:6" ht="15" x14ac:dyDescent="0.2">
      <c r="A12150" s="231">
        <v>92008</v>
      </c>
      <c r="B12150" s="457" t="s">
        <v>19431</v>
      </c>
      <c r="C12150" s="231" t="s">
        <v>6635</v>
      </c>
      <c r="F12150" s="232">
        <v>62.55</v>
      </c>
    </row>
    <row r="12151" spans="1:6" ht="15" x14ac:dyDescent="0.2">
      <c r="A12151" s="231">
        <v>92006</v>
      </c>
      <c r="B12151" s="457" t="s">
        <v>19432</v>
      </c>
      <c r="C12151" s="231" t="s">
        <v>6635</v>
      </c>
      <c r="F12151" s="232">
        <v>48.24</v>
      </c>
    </row>
    <row r="12152" spans="1:6" ht="15" x14ac:dyDescent="0.2">
      <c r="A12152" s="231">
        <v>92009</v>
      </c>
      <c r="B12152" s="457" t="s">
        <v>19433</v>
      </c>
      <c r="C12152" s="231" t="s">
        <v>6635</v>
      </c>
      <c r="F12152" s="232">
        <v>67.27</v>
      </c>
    </row>
    <row r="12153" spans="1:6" ht="15" x14ac:dyDescent="0.2">
      <c r="A12153" s="231">
        <v>92007</v>
      </c>
      <c r="B12153" s="457" t="s">
        <v>19434</v>
      </c>
      <c r="C12153" s="231" t="s">
        <v>6635</v>
      </c>
      <c r="F12153" s="232">
        <v>52.96</v>
      </c>
    </row>
    <row r="12154" spans="1:6" ht="15" x14ac:dyDescent="0.2">
      <c r="A12154" s="231">
        <v>92016</v>
      </c>
      <c r="B12154" s="457" t="s">
        <v>19435</v>
      </c>
      <c r="C12154" s="231" t="s">
        <v>6635</v>
      </c>
      <c r="F12154" s="232">
        <v>84.33</v>
      </c>
    </row>
    <row r="12155" spans="1:6" ht="15" x14ac:dyDescent="0.2">
      <c r="A12155" s="231">
        <v>92014</v>
      </c>
      <c r="B12155" s="457" t="s">
        <v>19436</v>
      </c>
      <c r="C12155" s="231" t="s">
        <v>6635</v>
      </c>
      <c r="F12155" s="232">
        <v>70.02</v>
      </c>
    </row>
    <row r="12156" spans="1:6" ht="15" x14ac:dyDescent="0.2">
      <c r="A12156" s="231">
        <v>92017</v>
      </c>
      <c r="B12156" s="457" t="s">
        <v>19437</v>
      </c>
      <c r="C12156" s="231" t="s">
        <v>6635</v>
      </c>
      <c r="F12156" s="232">
        <v>91.41</v>
      </c>
    </row>
    <row r="12157" spans="1:6" ht="15" x14ac:dyDescent="0.2">
      <c r="A12157" s="231">
        <v>92015</v>
      </c>
      <c r="B12157" s="457" t="s">
        <v>19438</v>
      </c>
      <c r="C12157" s="231" t="s">
        <v>6635</v>
      </c>
      <c r="F12157" s="232">
        <v>77.099999999999994</v>
      </c>
    </row>
    <row r="12158" spans="1:6" ht="15" x14ac:dyDescent="0.2">
      <c r="A12158" s="231">
        <v>92019</v>
      </c>
      <c r="B12158" s="457" t="s">
        <v>19439</v>
      </c>
      <c r="C12158" s="231" t="s">
        <v>6635</v>
      </c>
      <c r="F12158" s="232">
        <v>112.82</v>
      </c>
    </row>
    <row r="12159" spans="1:6" ht="15" x14ac:dyDescent="0.2">
      <c r="A12159" s="231">
        <v>92018</v>
      </c>
      <c r="B12159" s="457" t="s">
        <v>19440</v>
      </c>
      <c r="C12159" s="231" t="s">
        <v>6635</v>
      </c>
      <c r="F12159" s="232">
        <v>92.61</v>
      </c>
    </row>
    <row r="12160" spans="1:6" ht="15" x14ac:dyDescent="0.2">
      <c r="A12160" s="231">
        <v>92021</v>
      </c>
      <c r="B12160" s="457" t="s">
        <v>19441</v>
      </c>
      <c r="C12160" s="231" t="s">
        <v>6635</v>
      </c>
      <c r="F12160" s="232">
        <v>156.75</v>
      </c>
    </row>
    <row r="12161" spans="1:6" ht="15" x14ac:dyDescent="0.2">
      <c r="A12161" s="231">
        <v>92020</v>
      </c>
      <c r="B12161" s="457" t="s">
        <v>19442</v>
      </c>
      <c r="C12161" s="231" t="s">
        <v>6635</v>
      </c>
      <c r="F12161" s="232">
        <v>136.54</v>
      </c>
    </row>
    <row r="12162" spans="1:6" ht="15" x14ac:dyDescent="0.2">
      <c r="A12162" s="231">
        <v>91996</v>
      </c>
      <c r="B12162" s="457" t="s">
        <v>19443</v>
      </c>
      <c r="C12162" s="231" t="s">
        <v>6635</v>
      </c>
      <c r="F12162" s="232">
        <v>46.37</v>
      </c>
    </row>
    <row r="12163" spans="1:6" ht="15" x14ac:dyDescent="0.2">
      <c r="A12163" s="231">
        <v>91994</v>
      </c>
      <c r="B12163" s="457" t="s">
        <v>19444</v>
      </c>
      <c r="C12163" s="231" t="s">
        <v>6635</v>
      </c>
      <c r="F12163" s="232">
        <v>32.06</v>
      </c>
    </row>
    <row r="12164" spans="1:6" ht="15" x14ac:dyDescent="0.2">
      <c r="A12164" s="231">
        <v>91997</v>
      </c>
      <c r="B12164" s="457" t="s">
        <v>19445</v>
      </c>
      <c r="C12164" s="231" t="s">
        <v>6635</v>
      </c>
      <c r="F12164" s="232">
        <v>48.73</v>
      </c>
    </row>
    <row r="12165" spans="1:6" ht="15" x14ac:dyDescent="0.2">
      <c r="A12165" s="231">
        <v>91995</v>
      </c>
      <c r="B12165" s="457" t="s">
        <v>19446</v>
      </c>
      <c r="C12165" s="231" t="s">
        <v>6635</v>
      </c>
      <c r="F12165" s="232">
        <v>34.42</v>
      </c>
    </row>
    <row r="12166" spans="1:6" ht="15" x14ac:dyDescent="0.2">
      <c r="A12166" s="231">
        <v>92004</v>
      </c>
      <c r="B12166" s="457" t="s">
        <v>19447</v>
      </c>
      <c r="C12166" s="231" t="s">
        <v>6635</v>
      </c>
      <c r="F12166" s="232">
        <v>73.819999999999993</v>
      </c>
    </row>
    <row r="12167" spans="1:6" ht="15" x14ac:dyDescent="0.2">
      <c r="A12167" s="231">
        <v>92002</v>
      </c>
      <c r="B12167" s="457" t="s">
        <v>19448</v>
      </c>
      <c r="C12167" s="231" t="s">
        <v>6635</v>
      </c>
      <c r="F12167" s="232">
        <v>59.51</v>
      </c>
    </row>
    <row r="12168" spans="1:6" ht="15" x14ac:dyDescent="0.2">
      <c r="A12168" s="231">
        <v>92005</v>
      </c>
      <c r="B12168" s="457" t="s">
        <v>19449</v>
      </c>
      <c r="C12168" s="231" t="s">
        <v>6635</v>
      </c>
      <c r="F12168" s="232">
        <v>78.540000000000006</v>
      </c>
    </row>
    <row r="12169" spans="1:6" ht="15" x14ac:dyDescent="0.2">
      <c r="A12169" s="231">
        <v>92003</v>
      </c>
      <c r="B12169" s="457" t="s">
        <v>19450</v>
      </c>
      <c r="C12169" s="231" t="s">
        <v>6635</v>
      </c>
      <c r="F12169" s="232">
        <v>64.23</v>
      </c>
    </row>
    <row r="12170" spans="1:6" ht="15" x14ac:dyDescent="0.2">
      <c r="A12170" s="231">
        <v>92012</v>
      </c>
      <c r="B12170" s="457" t="s">
        <v>19451</v>
      </c>
      <c r="C12170" s="231" t="s">
        <v>6635</v>
      </c>
      <c r="F12170" s="232">
        <v>101.19</v>
      </c>
    </row>
    <row r="12171" spans="1:6" ht="15" x14ac:dyDescent="0.2">
      <c r="A12171" s="231">
        <v>92010</v>
      </c>
      <c r="B12171" s="457" t="s">
        <v>19452</v>
      </c>
      <c r="C12171" s="231" t="s">
        <v>6635</v>
      </c>
      <c r="F12171" s="232">
        <v>86.88</v>
      </c>
    </row>
    <row r="12172" spans="1:6" ht="15" x14ac:dyDescent="0.2">
      <c r="A12172" s="231">
        <v>92013</v>
      </c>
      <c r="B12172" s="457" t="s">
        <v>19453</v>
      </c>
      <c r="C12172" s="231" t="s">
        <v>6635</v>
      </c>
      <c r="F12172" s="232">
        <v>108.27</v>
      </c>
    </row>
    <row r="12173" spans="1:6" ht="15" x14ac:dyDescent="0.2">
      <c r="A12173" s="231">
        <v>92011</v>
      </c>
      <c r="B12173" s="457" t="s">
        <v>19454</v>
      </c>
      <c r="C12173" s="231" t="s">
        <v>6635</v>
      </c>
      <c r="F12173" s="232">
        <v>93.96</v>
      </c>
    </row>
    <row r="12174" spans="1:6" ht="15" x14ac:dyDescent="0.2">
      <c r="A12174" s="231">
        <v>95777</v>
      </c>
      <c r="B12174" s="457" t="s">
        <v>19455</v>
      </c>
      <c r="C12174" s="231" t="s">
        <v>6635</v>
      </c>
      <c r="F12174" s="232">
        <v>31.12</v>
      </c>
    </row>
    <row r="12175" spans="1:6" ht="15" x14ac:dyDescent="0.2">
      <c r="A12175" s="231">
        <v>95780</v>
      </c>
      <c r="B12175" s="457" t="s">
        <v>19456</v>
      </c>
      <c r="C12175" s="231" t="s">
        <v>6635</v>
      </c>
      <c r="F12175" s="232">
        <v>35.75</v>
      </c>
    </row>
    <row r="12176" spans="1:6" ht="15" x14ac:dyDescent="0.2">
      <c r="A12176" s="231">
        <v>95783</v>
      </c>
      <c r="B12176" s="457" t="s">
        <v>19457</v>
      </c>
      <c r="C12176" s="231" t="s">
        <v>6635</v>
      </c>
      <c r="F12176" s="232">
        <v>0</v>
      </c>
    </row>
    <row r="12177" spans="1:6" ht="15" x14ac:dyDescent="0.2">
      <c r="A12177" s="231">
        <v>95778</v>
      </c>
      <c r="B12177" s="457" t="s">
        <v>19458</v>
      </c>
      <c r="C12177" s="231" t="s">
        <v>6635</v>
      </c>
      <c r="F12177" s="232">
        <v>36.33</v>
      </c>
    </row>
    <row r="12178" spans="1:6" ht="15" x14ac:dyDescent="0.2">
      <c r="A12178" s="231">
        <v>95781</v>
      </c>
      <c r="B12178" s="457" t="s">
        <v>19459</v>
      </c>
      <c r="C12178" s="231" t="s">
        <v>6635</v>
      </c>
      <c r="F12178" s="232">
        <v>40.94</v>
      </c>
    </row>
    <row r="12179" spans="1:6" ht="15" x14ac:dyDescent="0.2">
      <c r="A12179" s="231">
        <v>95784</v>
      </c>
      <c r="B12179" s="457" t="s">
        <v>19460</v>
      </c>
      <c r="C12179" s="231" t="s">
        <v>6635</v>
      </c>
      <c r="F12179" s="232">
        <v>0</v>
      </c>
    </row>
    <row r="12180" spans="1:6" ht="15" x14ac:dyDescent="0.2">
      <c r="A12180" s="231">
        <v>95782</v>
      </c>
      <c r="B12180" s="457" t="s">
        <v>19461</v>
      </c>
      <c r="C12180" s="231" t="s">
        <v>6635</v>
      </c>
      <c r="F12180" s="232">
        <v>38.299999999999997</v>
      </c>
    </row>
    <row r="12181" spans="1:6" ht="15" x14ac:dyDescent="0.2">
      <c r="A12181" s="231">
        <v>95779</v>
      </c>
      <c r="B12181" s="457" t="s">
        <v>19462</v>
      </c>
      <c r="C12181" s="231" t="s">
        <v>6635</v>
      </c>
      <c r="F12181" s="232">
        <v>28.89</v>
      </c>
    </row>
    <row r="12182" spans="1:6" ht="15" x14ac:dyDescent="0.2">
      <c r="A12182" s="231">
        <v>95785</v>
      </c>
      <c r="B12182" s="457" t="s">
        <v>19463</v>
      </c>
      <c r="C12182" s="231" t="s">
        <v>6635</v>
      </c>
      <c r="F12182" s="232">
        <v>43.73</v>
      </c>
    </row>
    <row r="12183" spans="1:6" ht="15" x14ac:dyDescent="0.2">
      <c r="A12183" s="231">
        <v>95792</v>
      </c>
      <c r="B12183" s="457" t="s">
        <v>19464</v>
      </c>
      <c r="C12183" s="231" t="s">
        <v>6635</v>
      </c>
      <c r="F12183" s="232">
        <v>0</v>
      </c>
    </row>
    <row r="12184" spans="1:6" ht="15" x14ac:dyDescent="0.2">
      <c r="A12184" s="231">
        <v>95793</v>
      </c>
      <c r="B12184" s="457" t="s">
        <v>19465</v>
      </c>
      <c r="C12184" s="231" t="s">
        <v>6635</v>
      </c>
      <c r="F12184" s="232">
        <v>0</v>
      </c>
    </row>
    <row r="12185" spans="1:6" ht="15" x14ac:dyDescent="0.2">
      <c r="A12185" s="231">
        <v>95794</v>
      </c>
      <c r="B12185" s="457" t="s">
        <v>19466</v>
      </c>
      <c r="C12185" s="231" t="s">
        <v>6635</v>
      </c>
      <c r="F12185" s="232">
        <v>0</v>
      </c>
    </row>
    <row r="12186" spans="1:6" ht="15" x14ac:dyDescent="0.2">
      <c r="A12186" s="231">
        <v>95786</v>
      </c>
      <c r="B12186" s="457" t="s">
        <v>19467</v>
      </c>
      <c r="C12186" s="231" t="s">
        <v>6635</v>
      </c>
      <c r="F12186" s="232">
        <v>0</v>
      </c>
    </row>
    <row r="12187" spans="1:6" ht="15" x14ac:dyDescent="0.2">
      <c r="A12187" s="231">
        <v>95788</v>
      </c>
      <c r="B12187" s="457" t="s">
        <v>19468</v>
      </c>
      <c r="C12187" s="231" t="s">
        <v>6635</v>
      </c>
      <c r="F12187" s="232">
        <v>0</v>
      </c>
    </row>
    <row r="12188" spans="1:6" ht="15" x14ac:dyDescent="0.2">
      <c r="A12188" s="231">
        <v>95790</v>
      </c>
      <c r="B12188" s="457" t="s">
        <v>19469</v>
      </c>
      <c r="C12188" s="231" t="s">
        <v>6635</v>
      </c>
      <c r="F12188" s="232">
        <v>0</v>
      </c>
    </row>
    <row r="12189" spans="1:6" ht="15" x14ac:dyDescent="0.2">
      <c r="A12189" s="231">
        <v>95787</v>
      </c>
      <c r="B12189" s="457" t="s">
        <v>19470</v>
      </c>
      <c r="C12189" s="231" t="s">
        <v>6635</v>
      </c>
      <c r="F12189" s="232">
        <v>37.880000000000003</v>
      </c>
    </row>
    <row r="12190" spans="1:6" ht="15" x14ac:dyDescent="0.2">
      <c r="A12190" s="231">
        <v>95789</v>
      </c>
      <c r="B12190" s="457" t="s">
        <v>19471</v>
      </c>
      <c r="C12190" s="231" t="s">
        <v>6635</v>
      </c>
      <c r="F12190" s="232">
        <v>46.52</v>
      </c>
    </row>
    <row r="12191" spans="1:6" ht="15" x14ac:dyDescent="0.2">
      <c r="A12191" s="231">
        <v>95791</v>
      </c>
      <c r="B12191" s="457" t="s">
        <v>19472</v>
      </c>
      <c r="C12191" s="231" t="s">
        <v>6635</v>
      </c>
      <c r="F12191" s="232">
        <v>59.45</v>
      </c>
    </row>
    <row r="12192" spans="1:6" ht="15" x14ac:dyDescent="0.2">
      <c r="A12192" s="231">
        <v>95795</v>
      </c>
      <c r="B12192" s="457" t="s">
        <v>19473</v>
      </c>
      <c r="C12192" s="231" t="s">
        <v>6635</v>
      </c>
      <c r="F12192" s="232">
        <v>44.29</v>
      </c>
    </row>
    <row r="12193" spans="1:6" ht="15" x14ac:dyDescent="0.2">
      <c r="A12193" s="231">
        <v>95796</v>
      </c>
      <c r="B12193" s="457" t="s">
        <v>19474</v>
      </c>
      <c r="C12193" s="231" t="s">
        <v>6635</v>
      </c>
      <c r="F12193" s="232">
        <v>54.99</v>
      </c>
    </row>
    <row r="12194" spans="1:6" ht="15" x14ac:dyDescent="0.2">
      <c r="A12194" s="231">
        <v>95797</v>
      </c>
      <c r="B12194" s="457" t="s">
        <v>19475</v>
      </c>
      <c r="C12194" s="231" t="s">
        <v>6635</v>
      </c>
      <c r="F12194" s="232">
        <v>68.78</v>
      </c>
    </row>
    <row r="12195" spans="1:6" ht="15" x14ac:dyDescent="0.2">
      <c r="A12195" s="231">
        <v>95798</v>
      </c>
      <c r="B12195" s="457" t="s">
        <v>19476</v>
      </c>
      <c r="C12195" s="231" t="s">
        <v>6635</v>
      </c>
      <c r="F12195" s="232">
        <v>0</v>
      </c>
    </row>
    <row r="12196" spans="1:6" ht="15" x14ac:dyDescent="0.2">
      <c r="A12196" s="231">
        <v>95799</v>
      </c>
      <c r="B12196" s="457" t="s">
        <v>19477</v>
      </c>
      <c r="C12196" s="231" t="s">
        <v>6635</v>
      </c>
      <c r="F12196" s="232">
        <v>0</v>
      </c>
    </row>
    <row r="12197" spans="1:6" ht="15" x14ac:dyDescent="0.2">
      <c r="A12197" s="231">
        <v>95800</v>
      </c>
      <c r="B12197" s="457" t="s">
        <v>19478</v>
      </c>
      <c r="C12197" s="231" t="s">
        <v>6635</v>
      </c>
      <c r="F12197" s="232">
        <v>0</v>
      </c>
    </row>
    <row r="12198" spans="1:6" ht="15" x14ac:dyDescent="0.2">
      <c r="A12198" s="231">
        <v>95801</v>
      </c>
      <c r="B12198" s="457" t="s">
        <v>19479</v>
      </c>
      <c r="C12198" s="231" t="s">
        <v>6635</v>
      </c>
      <c r="F12198" s="232">
        <v>53.7</v>
      </c>
    </row>
    <row r="12199" spans="1:6" ht="15" x14ac:dyDescent="0.2">
      <c r="A12199" s="231">
        <v>95802</v>
      </c>
      <c r="B12199" s="457" t="s">
        <v>19480</v>
      </c>
      <c r="C12199" s="231" t="s">
        <v>6635</v>
      </c>
      <c r="F12199" s="232">
        <v>58.36</v>
      </c>
    </row>
    <row r="12200" spans="1:6" ht="15" x14ac:dyDescent="0.2">
      <c r="A12200" s="231">
        <v>95803</v>
      </c>
      <c r="B12200" s="457" t="s">
        <v>19481</v>
      </c>
      <c r="C12200" s="231" t="s">
        <v>6635</v>
      </c>
      <c r="F12200" s="232">
        <v>75.78</v>
      </c>
    </row>
    <row r="12201" spans="1:6" ht="15" x14ac:dyDescent="0.2">
      <c r="A12201" s="231">
        <v>95804</v>
      </c>
      <c r="B12201" s="457" t="s">
        <v>19482</v>
      </c>
      <c r="C12201" s="231" t="s">
        <v>6635</v>
      </c>
      <c r="F12201" s="232">
        <v>21.55</v>
      </c>
    </row>
    <row r="12202" spans="1:6" ht="15" x14ac:dyDescent="0.2">
      <c r="A12202" s="231">
        <v>95805</v>
      </c>
      <c r="B12202" s="457" t="s">
        <v>19483</v>
      </c>
      <c r="C12202" s="231" t="s">
        <v>6635</v>
      </c>
      <c r="F12202" s="232">
        <v>21.77</v>
      </c>
    </row>
    <row r="12203" spans="1:6" ht="15" x14ac:dyDescent="0.2">
      <c r="A12203" s="231">
        <v>95806</v>
      </c>
      <c r="B12203" s="457" t="s">
        <v>19484</v>
      </c>
      <c r="C12203" s="231" t="s">
        <v>6635</v>
      </c>
      <c r="F12203" s="232">
        <v>22.47</v>
      </c>
    </row>
    <row r="12204" spans="1:6" ht="15" x14ac:dyDescent="0.2">
      <c r="A12204" s="231">
        <v>104401</v>
      </c>
      <c r="B12204" s="457" t="s">
        <v>19485</v>
      </c>
      <c r="C12204" s="231" t="s">
        <v>6635</v>
      </c>
      <c r="F12204" s="232">
        <v>24.39</v>
      </c>
    </row>
    <row r="12205" spans="1:6" ht="15" x14ac:dyDescent="0.2">
      <c r="A12205" s="231">
        <v>104402</v>
      </c>
      <c r="B12205" s="457" t="s">
        <v>19486</v>
      </c>
      <c r="C12205" s="231" t="s">
        <v>6635</v>
      </c>
      <c r="F12205" s="232">
        <v>23.8</v>
      </c>
    </row>
    <row r="12206" spans="1:6" ht="15" x14ac:dyDescent="0.2">
      <c r="A12206" s="231">
        <v>104403</v>
      </c>
      <c r="B12206" s="457" t="s">
        <v>19487</v>
      </c>
      <c r="C12206" s="231" t="s">
        <v>6635</v>
      </c>
      <c r="F12206" s="232">
        <v>26.52</v>
      </c>
    </row>
    <row r="12207" spans="1:6" ht="15" x14ac:dyDescent="0.2">
      <c r="A12207" s="231">
        <v>104395</v>
      </c>
      <c r="B12207" s="457" t="s">
        <v>19488</v>
      </c>
      <c r="C12207" s="231" t="s">
        <v>6635</v>
      </c>
      <c r="F12207" s="232">
        <v>21.16</v>
      </c>
    </row>
    <row r="12208" spans="1:6" ht="15" x14ac:dyDescent="0.2">
      <c r="A12208" s="231">
        <v>104396</v>
      </c>
      <c r="B12208" s="457" t="s">
        <v>19489</v>
      </c>
      <c r="C12208" s="231" t="s">
        <v>6635</v>
      </c>
      <c r="F12208" s="232">
        <v>20.74</v>
      </c>
    </row>
    <row r="12209" spans="1:6" ht="15" x14ac:dyDescent="0.2">
      <c r="A12209" s="231">
        <v>104397</v>
      </c>
      <c r="B12209" s="457" t="s">
        <v>19490</v>
      </c>
      <c r="C12209" s="231" t="s">
        <v>6635</v>
      </c>
      <c r="F12209" s="232">
        <v>22.96</v>
      </c>
    </row>
    <row r="12210" spans="1:6" ht="15" x14ac:dyDescent="0.2">
      <c r="A12210" s="231">
        <v>95810</v>
      </c>
      <c r="B12210" s="457" t="s">
        <v>19491</v>
      </c>
      <c r="C12210" s="231" t="s">
        <v>6635</v>
      </c>
      <c r="F12210" s="232">
        <v>15.26</v>
      </c>
    </row>
    <row r="12211" spans="1:6" ht="15" x14ac:dyDescent="0.2">
      <c r="A12211" s="231">
        <v>95811</v>
      </c>
      <c r="B12211" s="457" t="s">
        <v>19492</v>
      </c>
      <c r="C12211" s="231" t="s">
        <v>6635</v>
      </c>
      <c r="F12211" s="232">
        <v>15.91</v>
      </c>
    </row>
    <row r="12212" spans="1:6" ht="15" x14ac:dyDescent="0.2">
      <c r="A12212" s="231">
        <v>95812</v>
      </c>
      <c r="B12212" s="457" t="s">
        <v>19493</v>
      </c>
      <c r="C12212" s="231" t="s">
        <v>6635</v>
      </c>
      <c r="F12212" s="232">
        <v>18.350000000000001</v>
      </c>
    </row>
    <row r="12213" spans="1:6" ht="15" x14ac:dyDescent="0.2">
      <c r="A12213" s="231">
        <v>95807</v>
      </c>
      <c r="B12213" s="457" t="s">
        <v>19494</v>
      </c>
      <c r="C12213" s="231" t="s">
        <v>6635</v>
      </c>
      <c r="F12213" s="232">
        <v>26.39</v>
      </c>
    </row>
    <row r="12214" spans="1:6" ht="15" x14ac:dyDescent="0.2">
      <c r="A12214" s="231">
        <v>95808</v>
      </c>
      <c r="B12214" s="457" t="s">
        <v>19495</v>
      </c>
      <c r="C12214" s="231" t="s">
        <v>6635</v>
      </c>
      <c r="F12214" s="232">
        <v>27.04</v>
      </c>
    </row>
    <row r="12215" spans="1:6" ht="15" x14ac:dyDescent="0.2">
      <c r="A12215" s="231">
        <v>95809</v>
      </c>
      <c r="B12215" s="457" t="s">
        <v>19496</v>
      </c>
      <c r="C12215" s="231" t="s">
        <v>6635</v>
      </c>
      <c r="F12215" s="232">
        <v>29.47</v>
      </c>
    </row>
    <row r="12216" spans="1:6" ht="15" x14ac:dyDescent="0.2">
      <c r="A12216" s="231">
        <v>104398</v>
      </c>
      <c r="B12216" s="457" t="s">
        <v>19497</v>
      </c>
      <c r="C12216" s="231" t="s">
        <v>6635</v>
      </c>
      <c r="F12216" s="232">
        <v>26.38</v>
      </c>
    </row>
    <row r="12217" spans="1:6" ht="15" x14ac:dyDescent="0.2">
      <c r="A12217" s="231">
        <v>104399</v>
      </c>
      <c r="B12217" s="457" t="s">
        <v>19498</v>
      </c>
      <c r="C12217" s="231" t="s">
        <v>6635</v>
      </c>
      <c r="F12217" s="232">
        <v>26</v>
      </c>
    </row>
    <row r="12218" spans="1:6" ht="15" x14ac:dyDescent="0.2">
      <c r="A12218" s="231">
        <v>104400</v>
      </c>
      <c r="B12218" s="457" t="s">
        <v>19499</v>
      </c>
      <c r="C12218" s="231" t="s">
        <v>6635</v>
      </c>
      <c r="F12218" s="232">
        <v>29.02</v>
      </c>
    </row>
    <row r="12219" spans="1:6" ht="15" x14ac:dyDescent="0.2">
      <c r="A12219" s="231">
        <v>104404</v>
      </c>
      <c r="B12219" s="457" t="s">
        <v>19500</v>
      </c>
      <c r="C12219" s="231" t="s">
        <v>6635</v>
      </c>
      <c r="F12219" s="232">
        <v>29.87</v>
      </c>
    </row>
    <row r="12220" spans="1:6" ht="15" x14ac:dyDescent="0.2">
      <c r="A12220" s="231">
        <v>104405</v>
      </c>
      <c r="B12220" s="457" t="s">
        <v>19501</v>
      </c>
      <c r="C12220" s="231" t="s">
        <v>6635</v>
      </c>
      <c r="F12220" s="232">
        <v>34.68</v>
      </c>
    </row>
    <row r="12221" spans="1:6" ht="15" x14ac:dyDescent="0.2">
      <c r="A12221" s="231">
        <v>95813</v>
      </c>
      <c r="B12221" s="457" t="s">
        <v>19502</v>
      </c>
      <c r="C12221" s="231" t="s">
        <v>6635</v>
      </c>
      <c r="F12221" s="232">
        <v>18.21</v>
      </c>
    </row>
    <row r="12222" spans="1:6" ht="15" x14ac:dyDescent="0.2">
      <c r="A12222" s="231">
        <v>95814</v>
      </c>
      <c r="B12222" s="457" t="s">
        <v>19503</v>
      </c>
      <c r="C12222" s="231" t="s">
        <v>6635</v>
      </c>
      <c r="F12222" s="232">
        <v>19.079999999999998</v>
      </c>
    </row>
    <row r="12223" spans="1:6" ht="15" x14ac:dyDescent="0.2">
      <c r="A12223" s="231">
        <v>95815</v>
      </c>
      <c r="B12223" s="457" t="s">
        <v>19504</v>
      </c>
      <c r="C12223" s="231" t="s">
        <v>6635</v>
      </c>
      <c r="F12223" s="232">
        <v>23.55</v>
      </c>
    </row>
    <row r="12224" spans="1:6" ht="15" x14ac:dyDescent="0.2">
      <c r="A12224" s="231">
        <v>95816</v>
      </c>
      <c r="B12224" s="457" t="s">
        <v>19505</v>
      </c>
      <c r="C12224" s="231" t="s">
        <v>6635</v>
      </c>
      <c r="F12224" s="232">
        <v>32.479999999999997</v>
      </c>
    </row>
    <row r="12225" spans="1:6" ht="15" x14ac:dyDescent="0.2">
      <c r="A12225" s="231">
        <v>95817</v>
      </c>
      <c r="B12225" s="457" t="s">
        <v>19506</v>
      </c>
      <c r="C12225" s="231" t="s">
        <v>6635</v>
      </c>
      <c r="F12225" s="232">
        <v>33.200000000000003</v>
      </c>
    </row>
    <row r="12226" spans="1:6" ht="15" x14ac:dyDescent="0.2">
      <c r="A12226" s="231">
        <v>95818</v>
      </c>
      <c r="B12226" s="457" t="s">
        <v>19507</v>
      </c>
      <c r="C12226" s="231" t="s">
        <v>6635</v>
      </c>
      <c r="F12226" s="232">
        <v>39.119999999999997</v>
      </c>
    </row>
    <row r="12227" spans="1:6" ht="15" x14ac:dyDescent="0.2">
      <c r="A12227" s="231">
        <v>106668</v>
      </c>
      <c r="B12227" s="457" t="s">
        <v>19508</v>
      </c>
      <c r="C12227" s="231" t="s">
        <v>6635</v>
      </c>
      <c r="F12227" s="232">
        <v>0</v>
      </c>
    </row>
    <row r="12228" spans="1:6" ht="15" x14ac:dyDescent="0.2">
      <c r="A12228" s="231">
        <v>106667</v>
      </c>
      <c r="B12228" s="457" t="s">
        <v>19509</v>
      </c>
      <c r="C12228" s="231" t="s">
        <v>6635</v>
      </c>
      <c r="F12228" s="232">
        <v>0</v>
      </c>
    </row>
    <row r="12229" spans="1:6" ht="15" x14ac:dyDescent="0.2">
      <c r="A12229" s="231">
        <v>106666</v>
      </c>
      <c r="B12229" s="457" t="s">
        <v>19510</v>
      </c>
      <c r="C12229" s="231" t="s">
        <v>6635</v>
      </c>
      <c r="F12229" s="232">
        <v>0</v>
      </c>
    </row>
    <row r="12230" spans="1:6" ht="15" x14ac:dyDescent="0.2">
      <c r="A12230" s="231">
        <v>104391</v>
      </c>
      <c r="B12230" s="457" t="s">
        <v>19511</v>
      </c>
      <c r="C12230" s="231" t="s">
        <v>6635</v>
      </c>
      <c r="F12230" s="232">
        <v>22.17</v>
      </c>
    </row>
    <row r="12231" spans="1:6" ht="15" x14ac:dyDescent="0.2">
      <c r="A12231" s="231">
        <v>104392</v>
      </c>
      <c r="B12231" s="457" t="s">
        <v>19512</v>
      </c>
      <c r="C12231" s="231" t="s">
        <v>6635</v>
      </c>
      <c r="F12231" s="232">
        <v>26.87</v>
      </c>
    </row>
    <row r="12232" spans="1:6" ht="15" x14ac:dyDescent="0.2">
      <c r="A12232" s="231">
        <v>104393</v>
      </c>
      <c r="B12232" s="457" t="s">
        <v>19513</v>
      </c>
      <c r="C12232" s="231" t="s">
        <v>6635</v>
      </c>
      <c r="F12232" s="232">
        <v>41.3</v>
      </c>
    </row>
    <row r="12233" spans="1:6" ht="15" x14ac:dyDescent="0.2">
      <c r="A12233" s="231">
        <v>104394</v>
      </c>
      <c r="B12233" s="457" t="s">
        <v>19514</v>
      </c>
      <c r="C12233" s="231" t="s">
        <v>6635</v>
      </c>
      <c r="F12233" s="232">
        <v>54.76</v>
      </c>
    </row>
    <row r="12234" spans="1:6" ht="15" x14ac:dyDescent="0.2">
      <c r="A12234" s="231">
        <v>95761</v>
      </c>
      <c r="B12234" s="457" t="s">
        <v>19515</v>
      </c>
      <c r="C12234" s="231" t="s">
        <v>6635</v>
      </c>
      <c r="F12234" s="232">
        <v>20.88</v>
      </c>
    </row>
    <row r="12235" spans="1:6" ht="15" x14ac:dyDescent="0.2">
      <c r="A12235" s="231">
        <v>95763</v>
      </c>
      <c r="B12235" s="457" t="s">
        <v>19516</v>
      </c>
      <c r="C12235" s="231" t="s">
        <v>6635</v>
      </c>
      <c r="F12235" s="232">
        <v>23.54</v>
      </c>
    </row>
    <row r="12236" spans="1:6" ht="15" x14ac:dyDescent="0.2">
      <c r="A12236" s="231">
        <v>95765</v>
      </c>
      <c r="B12236" s="457" t="s">
        <v>19517</v>
      </c>
      <c r="C12236" s="231" t="s">
        <v>6635</v>
      </c>
      <c r="F12236" s="232">
        <v>0</v>
      </c>
    </row>
    <row r="12237" spans="1:6" ht="15" x14ac:dyDescent="0.2">
      <c r="A12237" s="231">
        <v>95767</v>
      </c>
      <c r="B12237" s="457" t="s">
        <v>19518</v>
      </c>
      <c r="C12237" s="231" t="s">
        <v>6635</v>
      </c>
      <c r="F12237" s="232">
        <v>42.83</v>
      </c>
    </row>
    <row r="12238" spans="1:6" ht="15" x14ac:dyDescent="0.2">
      <c r="A12238" s="231">
        <v>95762</v>
      </c>
      <c r="B12238" s="457" t="s">
        <v>19519</v>
      </c>
      <c r="C12238" s="231" t="s">
        <v>6635</v>
      </c>
      <c r="F12238" s="232">
        <v>20.94</v>
      </c>
    </row>
    <row r="12239" spans="1:6" ht="15" x14ac:dyDescent="0.2">
      <c r="A12239" s="231">
        <v>95764</v>
      </c>
      <c r="B12239" s="457" t="s">
        <v>19520</v>
      </c>
      <c r="C12239" s="231" t="s">
        <v>6635</v>
      </c>
      <c r="F12239" s="232">
        <v>23.84</v>
      </c>
    </row>
    <row r="12240" spans="1:6" ht="15" x14ac:dyDescent="0.2">
      <c r="A12240" s="231">
        <v>95766</v>
      </c>
      <c r="B12240" s="457" t="s">
        <v>19521</v>
      </c>
      <c r="C12240" s="231" t="s">
        <v>6635</v>
      </c>
      <c r="F12240" s="232">
        <v>35.96</v>
      </c>
    </row>
    <row r="12241" spans="1:6" ht="15" x14ac:dyDescent="0.2">
      <c r="A12241" s="231">
        <v>95768</v>
      </c>
      <c r="B12241" s="457" t="s">
        <v>19522</v>
      </c>
      <c r="C12241" s="231" t="s">
        <v>6635</v>
      </c>
      <c r="F12241" s="232">
        <v>43.4</v>
      </c>
    </row>
    <row r="12242" spans="1:6" ht="15" x14ac:dyDescent="0.2">
      <c r="A12242" s="231">
        <v>95739</v>
      </c>
      <c r="B12242" s="457" t="s">
        <v>19523</v>
      </c>
      <c r="C12242" s="231" t="s">
        <v>6635</v>
      </c>
      <c r="F12242" s="232">
        <v>0</v>
      </c>
    </row>
    <row r="12243" spans="1:6" ht="15" x14ac:dyDescent="0.2">
      <c r="A12243" s="231">
        <v>95740</v>
      </c>
      <c r="B12243" s="457" t="s">
        <v>19524</v>
      </c>
      <c r="C12243" s="231" t="s">
        <v>6635</v>
      </c>
      <c r="F12243" s="232">
        <v>0</v>
      </c>
    </row>
    <row r="12244" spans="1:6" ht="15" x14ac:dyDescent="0.2">
      <c r="A12244" s="231">
        <v>95741</v>
      </c>
      <c r="B12244" s="457" t="s">
        <v>19525</v>
      </c>
      <c r="C12244" s="231" t="s">
        <v>6635</v>
      </c>
      <c r="F12244" s="232">
        <v>0</v>
      </c>
    </row>
    <row r="12245" spans="1:6" ht="15" x14ac:dyDescent="0.2">
      <c r="A12245" s="231">
        <v>106671</v>
      </c>
      <c r="B12245" s="457" t="s">
        <v>19526</v>
      </c>
      <c r="C12245" s="231" t="s">
        <v>6640</v>
      </c>
      <c r="F12245" s="232">
        <v>23.86</v>
      </c>
    </row>
    <row r="12246" spans="1:6" ht="15" x14ac:dyDescent="0.2">
      <c r="A12246" s="231">
        <v>106670</v>
      </c>
      <c r="B12246" s="457" t="s">
        <v>19527</v>
      </c>
      <c r="C12246" s="231" t="s">
        <v>6640</v>
      </c>
      <c r="F12246" s="232">
        <v>16.38</v>
      </c>
    </row>
    <row r="12247" spans="1:6" ht="15" x14ac:dyDescent="0.2">
      <c r="A12247" s="231">
        <v>106669</v>
      </c>
      <c r="B12247" s="457" t="s">
        <v>19528</v>
      </c>
      <c r="C12247" s="231" t="s">
        <v>6640</v>
      </c>
      <c r="F12247" s="232">
        <v>12.81</v>
      </c>
    </row>
    <row r="12248" spans="1:6" ht="15" x14ac:dyDescent="0.2">
      <c r="A12248" s="231">
        <v>95726</v>
      </c>
      <c r="B12248" s="457" t="s">
        <v>19529</v>
      </c>
      <c r="C12248" s="231" t="s">
        <v>6640</v>
      </c>
      <c r="F12248" s="232">
        <v>18.89</v>
      </c>
    </row>
    <row r="12249" spans="1:6" ht="15" x14ac:dyDescent="0.2">
      <c r="A12249" s="231">
        <v>95727</v>
      </c>
      <c r="B12249" s="457" t="s">
        <v>19530</v>
      </c>
      <c r="C12249" s="231" t="s">
        <v>6640</v>
      </c>
      <c r="F12249" s="232">
        <v>19.989999999999998</v>
      </c>
    </row>
    <row r="12250" spans="1:6" ht="15" x14ac:dyDescent="0.2">
      <c r="A12250" s="231">
        <v>95728</v>
      </c>
      <c r="B12250" s="457" t="s">
        <v>19531</v>
      </c>
      <c r="C12250" s="231" t="s">
        <v>6640</v>
      </c>
      <c r="F12250" s="232">
        <v>22.23</v>
      </c>
    </row>
    <row r="12251" spans="1:6" ht="15" x14ac:dyDescent="0.2">
      <c r="A12251" s="231">
        <v>104409</v>
      </c>
      <c r="B12251" s="457" t="s">
        <v>19532</v>
      </c>
      <c r="C12251" s="231" t="s">
        <v>6640</v>
      </c>
      <c r="F12251" s="232">
        <v>0</v>
      </c>
    </row>
    <row r="12252" spans="1:6" ht="15" x14ac:dyDescent="0.2">
      <c r="A12252" s="231">
        <v>104408</v>
      </c>
      <c r="B12252" s="457" t="s">
        <v>19533</v>
      </c>
      <c r="C12252" s="231" t="s">
        <v>6640</v>
      </c>
      <c r="F12252" s="232">
        <v>0</v>
      </c>
    </row>
    <row r="12253" spans="1:6" ht="15" x14ac:dyDescent="0.2">
      <c r="A12253" s="231">
        <v>104407</v>
      </c>
      <c r="B12253" s="457" t="s">
        <v>19534</v>
      </c>
      <c r="C12253" s="231" t="s">
        <v>6640</v>
      </c>
      <c r="F12253" s="232">
        <v>0</v>
      </c>
    </row>
    <row r="12254" spans="1:6" ht="15" x14ac:dyDescent="0.2">
      <c r="A12254" s="231">
        <v>104406</v>
      </c>
      <c r="B12254" s="457" t="s">
        <v>19535</v>
      </c>
      <c r="C12254" s="231" t="s">
        <v>6640</v>
      </c>
      <c r="F12254" s="232">
        <v>0</v>
      </c>
    </row>
    <row r="12255" spans="1:6" ht="15" x14ac:dyDescent="0.2">
      <c r="A12255" s="231">
        <v>104452</v>
      </c>
      <c r="B12255" s="457" t="s">
        <v>19536</v>
      </c>
      <c r="C12255" s="231" t="s">
        <v>6635</v>
      </c>
      <c r="F12255" s="232">
        <v>10.27</v>
      </c>
    </row>
    <row r="12256" spans="1:6" ht="15" x14ac:dyDescent="0.2">
      <c r="A12256" s="231">
        <v>104448</v>
      </c>
      <c r="B12256" s="457" t="s">
        <v>19537</v>
      </c>
      <c r="C12256" s="231" t="s">
        <v>6635</v>
      </c>
      <c r="F12256" s="232">
        <v>11</v>
      </c>
    </row>
    <row r="12257" spans="1:6" ht="15" x14ac:dyDescent="0.2">
      <c r="A12257" s="231">
        <v>104449</v>
      </c>
      <c r="B12257" s="457" t="s">
        <v>19538</v>
      </c>
      <c r="C12257" s="231" t="s">
        <v>6635</v>
      </c>
      <c r="F12257" s="232">
        <v>13.18</v>
      </c>
    </row>
    <row r="12258" spans="1:6" ht="15" x14ac:dyDescent="0.2">
      <c r="A12258" s="231">
        <v>104450</v>
      </c>
      <c r="B12258" s="457" t="s">
        <v>19539</v>
      </c>
      <c r="C12258" s="231" t="s">
        <v>6635</v>
      </c>
      <c r="F12258" s="232">
        <v>15.49</v>
      </c>
    </row>
    <row r="12259" spans="1:6" ht="15" x14ac:dyDescent="0.2">
      <c r="A12259" s="231">
        <v>104445</v>
      </c>
      <c r="B12259" s="457" t="s">
        <v>19540</v>
      </c>
      <c r="C12259" s="231" t="s">
        <v>6635</v>
      </c>
      <c r="F12259" s="232">
        <v>0</v>
      </c>
    </row>
    <row r="12260" spans="1:6" ht="15" x14ac:dyDescent="0.2">
      <c r="A12260" s="231">
        <v>104446</v>
      </c>
      <c r="B12260" s="457" t="s">
        <v>19541</v>
      </c>
      <c r="C12260" s="231" t="s">
        <v>6635</v>
      </c>
      <c r="F12260" s="232">
        <v>0</v>
      </c>
    </row>
    <row r="12261" spans="1:6" ht="15" x14ac:dyDescent="0.2">
      <c r="A12261" s="231">
        <v>104447</v>
      </c>
      <c r="B12261" s="457" t="s">
        <v>19542</v>
      </c>
      <c r="C12261" s="231" t="s">
        <v>6635</v>
      </c>
      <c r="F12261" s="232">
        <v>0</v>
      </c>
    </row>
    <row r="12262" spans="1:6" ht="15" x14ac:dyDescent="0.2">
      <c r="A12262" s="231">
        <v>101884</v>
      </c>
      <c r="B12262" s="457" t="s">
        <v>19543</v>
      </c>
      <c r="C12262" s="231" t="s">
        <v>6640</v>
      </c>
      <c r="F12262" s="232">
        <v>12.47</v>
      </c>
    </row>
    <row r="12263" spans="1:6" ht="15" x14ac:dyDescent="0.2">
      <c r="A12263" s="231">
        <v>101886</v>
      </c>
      <c r="B12263" s="457" t="s">
        <v>19544</v>
      </c>
      <c r="C12263" s="231" t="s">
        <v>6640</v>
      </c>
      <c r="F12263" s="232">
        <v>17.920000000000002</v>
      </c>
    </row>
    <row r="12264" spans="1:6" ht="15" x14ac:dyDescent="0.2">
      <c r="A12264" s="231">
        <v>101888</v>
      </c>
      <c r="B12264" s="457" t="s">
        <v>19545</v>
      </c>
      <c r="C12264" s="231" t="s">
        <v>6640</v>
      </c>
      <c r="F12264" s="232">
        <v>28.75</v>
      </c>
    </row>
    <row r="12265" spans="1:6" ht="15" x14ac:dyDescent="0.2">
      <c r="A12265" s="231">
        <v>101938</v>
      </c>
      <c r="B12265" s="457" t="s">
        <v>19546</v>
      </c>
      <c r="C12265" s="231" t="s">
        <v>6635</v>
      </c>
      <c r="F12265" s="232">
        <v>165.09</v>
      </c>
    </row>
    <row r="12266" spans="1:6" ht="15" x14ac:dyDescent="0.2">
      <c r="A12266" s="231">
        <v>101904</v>
      </c>
      <c r="B12266" s="457" t="s">
        <v>19547</v>
      </c>
      <c r="C12266" s="231" t="s">
        <v>6635</v>
      </c>
      <c r="F12266" s="232">
        <v>1325.43</v>
      </c>
    </row>
    <row r="12267" spans="1:6" ht="15" x14ac:dyDescent="0.2">
      <c r="A12267" s="231">
        <v>101901</v>
      </c>
      <c r="B12267" s="457" t="s">
        <v>19548</v>
      </c>
      <c r="C12267" s="231" t="s">
        <v>6635</v>
      </c>
      <c r="F12267" s="232">
        <v>139.57</v>
      </c>
    </row>
    <row r="12268" spans="1:6" ht="15" x14ac:dyDescent="0.2">
      <c r="A12268" s="231">
        <v>101902</v>
      </c>
      <c r="B12268" s="457" t="s">
        <v>19549</v>
      </c>
      <c r="C12268" s="231" t="s">
        <v>6635</v>
      </c>
      <c r="F12268" s="232">
        <v>172.12</v>
      </c>
    </row>
    <row r="12269" spans="1:6" ht="15" x14ac:dyDescent="0.2">
      <c r="A12269" s="231">
        <v>101903</v>
      </c>
      <c r="B12269" s="457" t="s">
        <v>19550</v>
      </c>
      <c r="C12269" s="231" t="s">
        <v>6635</v>
      </c>
      <c r="F12269" s="232">
        <v>356.83</v>
      </c>
    </row>
    <row r="12270" spans="1:6" ht="15" x14ac:dyDescent="0.2">
      <c r="A12270" s="231">
        <v>97414</v>
      </c>
      <c r="B12270" s="457" t="s">
        <v>19551</v>
      </c>
      <c r="C12270" s="231" t="s">
        <v>6635</v>
      </c>
      <c r="F12270" s="232">
        <v>0</v>
      </c>
    </row>
    <row r="12271" spans="1:6" ht="15" x14ac:dyDescent="0.2">
      <c r="A12271" s="231">
        <v>97415</v>
      </c>
      <c r="B12271" s="457" t="s">
        <v>19552</v>
      </c>
      <c r="C12271" s="231" t="s">
        <v>6635</v>
      </c>
      <c r="F12271" s="232">
        <v>0</v>
      </c>
    </row>
    <row r="12272" spans="1:6" ht="15" x14ac:dyDescent="0.2">
      <c r="A12272" s="231">
        <v>97416</v>
      </c>
      <c r="B12272" s="457" t="s">
        <v>19553</v>
      </c>
      <c r="C12272" s="231" t="s">
        <v>6635</v>
      </c>
      <c r="F12272" s="232">
        <v>0</v>
      </c>
    </row>
    <row r="12273" spans="1:6" ht="15" x14ac:dyDescent="0.2">
      <c r="A12273" s="231">
        <v>97417</v>
      </c>
      <c r="B12273" s="457" t="s">
        <v>19554</v>
      </c>
      <c r="C12273" s="231" t="s">
        <v>6635</v>
      </c>
      <c r="F12273" s="232">
        <v>0</v>
      </c>
    </row>
    <row r="12274" spans="1:6" ht="15" x14ac:dyDescent="0.2">
      <c r="A12274" s="231">
        <v>97418</v>
      </c>
      <c r="B12274" s="457" t="s">
        <v>19555</v>
      </c>
      <c r="C12274" s="231" t="s">
        <v>6635</v>
      </c>
      <c r="F12274" s="232">
        <v>0</v>
      </c>
    </row>
    <row r="12275" spans="1:6" ht="15" x14ac:dyDescent="0.2">
      <c r="A12275" s="231">
        <v>97409</v>
      </c>
      <c r="B12275" s="457" t="s">
        <v>19556</v>
      </c>
      <c r="C12275" s="231" t="s">
        <v>6635</v>
      </c>
      <c r="F12275" s="232">
        <v>0</v>
      </c>
    </row>
    <row r="12276" spans="1:6" ht="15" x14ac:dyDescent="0.2">
      <c r="A12276" s="231">
        <v>97410</v>
      </c>
      <c r="B12276" s="457" t="s">
        <v>19557</v>
      </c>
      <c r="C12276" s="231" t="s">
        <v>6635</v>
      </c>
      <c r="F12276" s="232">
        <v>0</v>
      </c>
    </row>
    <row r="12277" spans="1:6" ht="15" x14ac:dyDescent="0.2">
      <c r="A12277" s="231">
        <v>97411</v>
      </c>
      <c r="B12277" s="457" t="s">
        <v>19558</v>
      </c>
      <c r="C12277" s="231" t="s">
        <v>6635</v>
      </c>
      <c r="F12277" s="232">
        <v>0</v>
      </c>
    </row>
    <row r="12278" spans="1:6" ht="15" x14ac:dyDescent="0.2">
      <c r="A12278" s="231">
        <v>97412</v>
      </c>
      <c r="B12278" s="457" t="s">
        <v>19559</v>
      </c>
      <c r="C12278" s="231" t="s">
        <v>6635</v>
      </c>
      <c r="F12278" s="232">
        <v>0</v>
      </c>
    </row>
    <row r="12279" spans="1:6" ht="15" x14ac:dyDescent="0.2">
      <c r="A12279" s="231">
        <v>97413</v>
      </c>
      <c r="B12279" s="457" t="s">
        <v>19560</v>
      </c>
      <c r="C12279" s="231" t="s">
        <v>6635</v>
      </c>
      <c r="F12279" s="232">
        <v>0</v>
      </c>
    </row>
    <row r="12280" spans="1:6" ht="15" x14ac:dyDescent="0.2">
      <c r="A12280" s="231">
        <v>101900</v>
      </c>
      <c r="B12280" s="457" t="s">
        <v>19561</v>
      </c>
      <c r="C12280" s="231" t="s">
        <v>6635</v>
      </c>
      <c r="F12280" s="232">
        <v>4128.76</v>
      </c>
    </row>
    <row r="12281" spans="1:6" ht="15" x14ac:dyDescent="0.2">
      <c r="A12281" s="231">
        <v>106030</v>
      </c>
      <c r="B12281" s="457" t="s">
        <v>19562</v>
      </c>
      <c r="C12281" s="231" t="s">
        <v>6635</v>
      </c>
      <c r="F12281" s="232">
        <v>166.26</v>
      </c>
    </row>
    <row r="12282" spans="1:6" ht="15" x14ac:dyDescent="0.2">
      <c r="A12282" s="231">
        <v>93660</v>
      </c>
      <c r="B12282" s="457" t="s">
        <v>19563</v>
      </c>
      <c r="C12282" s="231" t="s">
        <v>6635</v>
      </c>
      <c r="F12282" s="232">
        <v>53.79</v>
      </c>
    </row>
    <row r="12283" spans="1:6" ht="15" x14ac:dyDescent="0.2">
      <c r="A12283" s="231">
        <v>93661</v>
      </c>
      <c r="B12283" s="457" t="s">
        <v>19564</v>
      </c>
      <c r="C12283" s="231" t="s">
        <v>6635</v>
      </c>
      <c r="F12283" s="232">
        <v>53.79</v>
      </c>
    </row>
    <row r="12284" spans="1:6" ht="15" x14ac:dyDescent="0.2">
      <c r="A12284" s="231">
        <v>93662</v>
      </c>
      <c r="B12284" s="457" t="s">
        <v>19565</v>
      </c>
      <c r="C12284" s="231" t="s">
        <v>6635</v>
      </c>
      <c r="F12284" s="232">
        <v>56.12</v>
      </c>
    </row>
    <row r="12285" spans="1:6" ht="15" x14ac:dyDescent="0.2">
      <c r="A12285" s="231">
        <v>93663</v>
      </c>
      <c r="B12285" s="457" t="s">
        <v>19566</v>
      </c>
      <c r="C12285" s="231" t="s">
        <v>6635</v>
      </c>
      <c r="F12285" s="232">
        <v>58.67</v>
      </c>
    </row>
    <row r="12286" spans="1:6" ht="15" x14ac:dyDescent="0.2">
      <c r="A12286" s="231">
        <v>93664</v>
      </c>
      <c r="B12286" s="457" t="s">
        <v>19567</v>
      </c>
      <c r="C12286" s="231" t="s">
        <v>6635</v>
      </c>
      <c r="F12286" s="232">
        <v>62.62</v>
      </c>
    </row>
    <row r="12287" spans="1:6" ht="15" x14ac:dyDescent="0.2">
      <c r="A12287" s="231">
        <v>93665</v>
      </c>
      <c r="B12287" s="457" t="s">
        <v>19568</v>
      </c>
      <c r="C12287" s="231" t="s">
        <v>6635</v>
      </c>
      <c r="F12287" s="232">
        <v>68.2</v>
      </c>
    </row>
    <row r="12288" spans="1:6" ht="15" x14ac:dyDescent="0.2">
      <c r="A12288" s="231">
        <v>93666</v>
      </c>
      <c r="B12288" s="457" t="s">
        <v>19569</v>
      </c>
      <c r="C12288" s="231" t="s">
        <v>6635</v>
      </c>
      <c r="F12288" s="232">
        <v>76.23</v>
      </c>
    </row>
    <row r="12289" spans="1:6" ht="15" x14ac:dyDescent="0.2">
      <c r="A12289" s="231">
        <v>93674</v>
      </c>
      <c r="B12289" s="457" t="s">
        <v>19570</v>
      </c>
      <c r="C12289" s="231" t="s">
        <v>6635</v>
      </c>
      <c r="F12289" s="232">
        <v>136.96</v>
      </c>
    </row>
    <row r="12290" spans="1:6" ht="15" x14ac:dyDescent="0.2">
      <c r="A12290" s="231">
        <v>93675</v>
      </c>
      <c r="B12290" s="457" t="s">
        <v>19571</v>
      </c>
      <c r="C12290" s="231" t="s">
        <v>6635</v>
      </c>
      <c r="F12290" s="232">
        <v>149.41999999999999</v>
      </c>
    </row>
    <row r="12291" spans="1:6" ht="15" x14ac:dyDescent="0.2">
      <c r="A12291" s="231">
        <v>101892</v>
      </c>
      <c r="B12291" s="457" t="s">
        <v>19572</v>
      </c>
      <c r="C12291" s="231" t="s">
        <v>6635</v>
      </c>
      <c r="F12291" s="232">
        <v>68.7</v>
      </c>
    </row>
    <row r="12292" spans="1:6" ht="15" x14ac:dyDescent="0.2">
      <c r="A12292" s="231">
        <v>93653</v>
      </c>
      <c r="B12292" s="457" t="s">
        <v>19573</v>
      </c>
      <c r="C12292" s="231" t="s">
        <v>6635</v>
      </c>
      <c r="F12292" s="232">
        <v>11.78</v>
      </c>
    </row>
    <row r="12293" spans="1:6" ht="15" x14ac:dyDescent="0.2">
      <c r="A12293" s="231">
        <v>93654</v>
      </c>
      <c r="B12293" s="457" t="s">
        <v>19574</v>
      </c>
      <c r="C12293" s="231" t="s">
        <v>6635</v>
      </c>
      <c r="F12293" s="232">
        <v>11.78</v>
      </c>
    </row>
    <row r="12294" spans="1:6" ht="15" x14ac:dyDescent="0.2">
      <c r="A12294" s="231">
        <v>93655</v>
      </c>
      <c r="B12294" s="457" t="s">
        <v>19575</v>
      </c>
      <c r="C12294" s="231" t="s">
        <v>6635</v>
      </c>
      <c r="F12294" s="232">
        <v>12.94</v>
      </c>
    </row>
    <row r="12295" spans="1:6" ht="15" x14ac:dyDescent="0.2">
      <c r="A12295" s="231">
        <v>93656</v>
      </c>
      <c r="B12295" s="457" t="s">
        <v>19576</v>
      </c>
      <c r="C12295" s="231" t="s">
        <v>6635</v>
      </c>
      <c r="F12295" s="232">
        <v>14.22</v>
      </c>
    </row>
    <row r="12296" spans="1:6" ht="15" x14ac:dyDescent="0.2">
      <c r="A12296" s="231">
        <v>93657</v>
      </c>
      <c r="B12296" s="457" t="s">
        <v>19577</v>
      </c>
      <c r="C12296" s="231" t="s">
        <v>6635</v>
      </c>
      <c r="F12296" s="232">
        <v>16.27</v>
      </c>
    </row>
    <row r="12297" spans="1:6" ht="15" x14ac:dyDescent="0.2">
      <c r="A12297" s="231">
        <v>93658</v>
      </c>
      <c r="B12297" s="457" t="s">
        <v>19578</v>
      </c>
      <c r="C12297" s="231" t="s">
        <v>6635</v>
      </c>
      <c r="F12297" s="232">
        <v>23.25</v>
      </c>
    </row>
    <row r="12298" spans="1:6" ht="15" x14ac:dyDescent="0.2">
      <c r="A12298" s="231">
        <v>93659</v>
      </c>
      <c r="B12298" s="457" t="s">
        <v>19579</v>
      </c>
      <c r="C12298" s="231" t="s">
        <v>6635</v>
      </c>
      <c r="F12298" s="232">
        <v>27.27</v>
      </c>
    </row>
    <row r="12299" spans="1:6" ht="15" x14ac:dyDescent="0.2">
      <c r="A12299" s="231">
        <v>101890</v>
      </c>
      <c r="B12299" s="457" t="s">
        <v>19580</v>
      </c>
      <c r="C12299" s="231" t="s">
        <v>6635</v>
      </c>
      <c r="F12299" s="232">
        <v>15.33</v>
      </c>
    </row>
    <row r="12300" spans="1:6" ht="15" x14ac:dyDescent="0.2">
      <c r="A12300" s="231">
        <v>101891</v>
      </c>
      <c r="B12300" s="457" t="s">
        <v>19581</v>
      </c>
      <c r="C12300" s="231" t="s">
        <v>6635</v>
      </c>
      <c r="F12300" s="232">
        <v>28.83</v>
      </c>
    </row>
    <row r="12301" spans="1:6" ht="15" x14ac:dyDescent="0.2">
      <c r="A12301" s="231">
        <v>101895</v>
      </c>
      <c r="B12301" s="457" t="s">
        <v>19582</v>
      </c>
      <c r="C12301" s="231" t="s">
        <v>6635</v>
      </c>
      <c r="F12301" s="232">
        <v>418.41</v>
      </c>
    </row>
    <row r="12302" spans="1:6" ht="15" x14ac:dyDescent="0.2">
      <c r="A12302" s="231">
        <v>101896</v>
      </c>
      <c r="B12302" s="457" t="s">
        <v>19583</v>
      </c>
      <c r="C12302" s="231" t="s">
        <v>6635</v>
      </c>
      <c r="F12302" s="232">
        <v>611.17999999999995</v>
      </c>
    </row>
    <row r="12303" spans="1:6" ht="15" x14ac:dyDescent="0.2">
      <c r="A12303" s="231">
        <v>101897</v>
      </c>
      <c r="B12303" s="457" t="s">
        <v>19584</v>
      </c>
      <c r="C12303" s="231" t="s">
        <v>6635</v>
      </c>
      <c r="F12303" s="232">
        <v>955.03</v>
      </c>
    </row>
    <row r="12304" spans="1:6" ht="15" x14ac:dyDescent="0.2">
      <c r="A12304" s="231">
        <v>101898</v>
      </c>
      <c r="B12304" s="457" t="s">
        <v>19585</v>
      </c>
      <c r="C12304" s="231" t="s">
        <v>6635</v>
      </c>
      <c r="F12304" s="232">
        <v>1264.1099999999999</v>
      </c>
    </row>
    <row r="12305" spans="1:6" ht="15" x14ac:dyDescent="0.2">
      <c r="A12305" s="231">
        <v>101899</v>
      </c>
      <c r="B12305" s="457" t="s">
        <v>19586</v>
      </c>
      <c r="C12305" s="231" t="s">
        <v>6635</v>
      </c>
      <c r="F12305" s="232">
        <v>1999.31</v>
      </c>
    </row>
    <row r="12306" spans="1:6" ht="15" x14ac:dyDescent="0.2">
      <c r="A12306" s="231">
        <v>93676</v>
      </c>
      <c r="B12306" s="457" t="s">
        <v>19587</v>
      </c>
      <c r="C12306" s="231" t="s">
        <v>6635</v>
      </c>
      <c r="F12306" s="232">
        <v>166.61</v>
      </c>
    </row>
    <row r="12307" spans="1:6" ht="15" x14ac:dyDescent="0.2">
      <c r="A12307" s="231">
        <v>97711</v>
      </c>
      <c r="B12307" s="457" t="s">
        <v>19588</v>
      </c>
      <c r="C12307" s="231" t="s">
        <v>6635</v>
      </c>
      <c r="F12307" s="232">
        <v>187.17</v>
      </c>
    </row>
    <row r="12308" spans="1:6" ht="15" x14ac:dyDescent="0.2">
      <c r="A12308" s="231">
        <v>106020</v>
      </c>
      <c r="B12308" s="457" t="s">
        <v>19589</v>
      </c>
      <c r="C12308" s="231" t="s">
        <v>6635</v>
      </c>
      <c r="F12308" s="232">
        <v>113.73</v>
      </c>
    </row>
    <row r="12309" spans="1:6" ht="15" x14ac:dyDescent="0.2">
      <c r="A12309" s="231">
        <v>106031</v>
      </c>
      <c r="B12309" s="457" t="s">
        <v>19590</v>
      </c>
      <c r="C12309" s="231" t="s">
        <v>6635</v>
      </c>
      <c r="F12309" s="232">
        <v>0</v>
      </c>
    </row>
    <row r="12310" spans="1:6" ht="15" x14ac:dyDescent="0.2">
      <c r="A12310" s="231">
        <v>93667</v>
      </c>
      <c r="B12310" s="457" t="s">
        <v>19591</v>
      </c>
      <c r="C12310" s="231" t="s">
        <v>6635</v>
      </c>
      <c r="F12310" s="232">
        <v>67.95</v>
      </c>
    </row>
    <row r="12311" spans="1:6" ht="15" x14ac:dyDescent="0.2">
      <c r="A12311" s="231">
        <v>93668</v>
      </c>
      <c r="B12311" s="457" t="s">
        <v>19592</v>
      </c>
      <c r="C12311" s="231" t="s">
        <v>6635</v>
      </c>
      <c r="F12311" s="232">
        <v>67.95</v>
      </c>
    </row>
    <row r="12312" spans="1:6" ht="15" x14ac:dyDescent="0.2">
      <c r="A12312" s="231">
        <v>93669</v>
      </c>
      <c r="B12312" s="457" t="s">
        <v>19593</v>
      </c>
      <c r="C12312" s="231" t="s">
        <v>6635</v>
      </c>
      <c r="F12312" s="232">
        <v>71.44</v>
      </c>
    </row>
    <row r="12313" spans="1:6" ht="15" x14ac:dyDescent="0.2">
      <c r="A12313" s="231">
        <v>93670</v>
      </c>
      <c r="B12313" s="457" t="s">
        <v>19594</v>
      </c>
      <c r="C12313" s="231" t="s">
        <v>6635</v>
      </c>
      <c r="F12313" s="232">
        <v>75.27</v>
      </c>
    </row>
    <row r="12314" spans="1:6" ht="15" x14ac:dyDescent="0.2">
      <c r="A12314" s="231">
        <v>93671</v>
      </c>
      <c r="B12314" s="457" t="s">
        <v>19595</v>
      </c>
      <c r="C12314" s="231" t="s">
        <v>6635</v>
      </c>
      <c r="F12314" s="232">
        <v>81.19</v>
      </c>
    </row>
    <row r="12315" spans="1:6" ht="15" x14ac:dyDescent="0.2">
      <c r="A12315" s="231">
        <v>93672</v>
      </c>
      <c r="B12315" s="457" t="s">
        <v>19596</v>
      </c>
      <c r="C12315" s="231" t="s">
        <v>6635</v>
      </c>
      <c r="F12315" s="232">
        <v>90.61</v>
      </c>
    </row>
    <row r="12316" spans="1:6" ht="15" x14ac:dyDescent="0.2">
      <c r="A12316" s="231">
        <v>93673</v>
      </c>
      <c r="B12316" s="457" t="s">
        <v>19597</v>
      </c>
      <c r="C12316" s="231" t="s">
        <v>6635</v>
      </c>
      <c r="F12316" s="232">
        <v>102.67</v>
      </c>
    </row>
    <row r="12317" spans="1:6" ht="15" x14ac:dyDescent="0.2">
      <c r="A12317" s="231">
        <v>101893</v>
      </c>
      <c r="B12317" s="457" t="s">
        <v>19598</v>
      </c>
      <c r="C12317" s="231" t="s">
        <v>6635</v>
      </c>
      <c r="F12317" s="232">
        <v>88.8</v>
      </c>
    </row>
    <row r="12318" spans="1:6" ht="15" x14ac:dyDescent="0.2">
      <c r="A12318" s="231">
        <v>101894</v>
      </c>
      <c r="B12318" s="457" t="s">
        <v>19599</v>
      </c>
      <c r="C12318" s="231" t="s">
        <v>6635</v>
      </c>
      <c r="F12318" s="232">
        <v>162.12</v>
      </c>
    </row>
    <row r="12319" spans="1:6" ht="15" x14ac:dyDescent="0.2">
      <c r="A12319" s="231">
        <v>106027</v>
      </c>
      <c r="B12319" s="457" t="s">
        <v>19600</v>
      </c>
      <c r="C12319" s="231" t="s">
        <v>6635</v>
      </c>
      <c r="F12319" s="232">
        <v>72.11</v>
      </c>
    </row>
    <row r="12320" spans="1:6" ht="15" x14ac:dyDescent="0.2">
      <c r="A12320" s="231">
        <v>106028</v>
      </c>
      <c r="B12320" s="457" t="s">
        <v>19601</v>
      </c>
      <c r="C12320" s="231" t="s">
        <v>6635</v>
      </c>
      <c r="F12320" s="232">
        <v>0</v>
      </c>
    </row>
    <row r="12321" spans="1:6" ht="15" x14ac:dyDescent="0.2">
      <c r="A12321" s="231">
        <v>106029</v>
      </c>
      <c r="B12321" s="457" t="s">
        <v>19602</v>
      </c>
      <c r="C12321" s="231" t="s">
        <v>6635</v>
      </c>
      <c r="F12321" s="232">
        <v>0</v>
      </c>
    </row>
    <row r="12322" spans="1:6" ht="15" x14ac:dyDescent="0.2">
      <c r="A12322" s="231">
        <v>97421</v>
      </c>
      <c r="B12322" s="457" t="s">
        <v>19603</v>
      </c>
      <c r="C12322" s="231" t="s">
        <v>6635</v>
      </c>
      <c r="F12322" s="232">
        <v>0</v>
      </c>
    </row>
    <row r="12323" spans="1:6" ht="15" x14ac:dyDescent="0.2">
      <c r="A12323" s="231">
        <v>97373</v>
      </c>
      <c r="B12323" s="457" t="s">
        <v>19604</v>
      </c>
      <c r="C12323" s="231" t="s">
        <v>6640</v>
      </c>
      <c r="F12323" s="232">
        <v>0</v>
      </c>
    </row>
    <row r="12324" spans="1:6" ht="15" x14ac:dyDescent="0.2">
      <c r="A12324" s="231">
        <v>97374</v>
      </c>
      <c r="B12324" s="457" t="s">
        <v>19605</v>
      </c>
      <c r="C12324" s="231" t="s">
        <v>6640</v>
      </c>
      <c r="F12324" s="232">
        <v>0</v>
      </c>
    </row>
    <row r="12325" spans="1:6" ht="15" x14ac:dyDescent="0.2">
      <c r="A12325" s="231">
        <v>97375</v>
      </c>
      <c r="B12325" s="457" t="s">
        <v>19606</v>
      </c>
      <c r="C12325" s="231" t="s">
        <v>6640</v>
      </c>
      <c r="F12325" s="232">
        <v>0</v>
      </c>
    </row>
    <row r="12326" spans="1:6" ht="15" x14ac:dyDescent="0.2">
      <c r="A12326" s="231">
        <v>97376</v>
      </c>
      <c r="B12326" s="457" t="s">
        <v>19607</v>
      </c>
      <c r="C12326" s="231" t="s">
        <v>6640</v>
      </c>
      <c r="F12326" s="232">
        <v>0</v>
      </c>
    </row>
    <row r="12327" spans="1:6" ht="15" x14ac:dyDescent="0.2">
      <c r="A12327" s="231">
        <v>97377</v>
      </c>
      <c r="B12327" s="457" t="s">
        <v>19608</v>
      </c>
      <c r="C12327" s="231" t="s">
        <v>6640</v>
      </c>
      <c r="F12327" s="232">
        <v>0</v>
      </c>
    </row>
    <row r="12328" spans="1:6" ht="15" x14ac:dyDescent="0.2">
      <c r="A12328" s="231">
        <v>97368</v>
      </c>
      <c r="B12328" s="457" t="s">
        <v>19609</v>
      </c>
      <c r="C12328" s="231" t="s">
        <v>6640</v>
      </c>
      <c r="F12328" s="232">
        <v>0</v>
      </c>
    </row>
    <row r="12329" spans="1:6" ht="15" x14ac:dyDescent="0.2">
      <c r="A12329" s="231">
        <v>97369</v>
      </c>
      <c r="B12329" s="457" t="s">
        <v>19610</v>
      </c>
      <c r="C12329" s="231" t="s">
        <v>6640</v>
      </c>
      <c r="F12329" s="232">
        <v>0</v>
      </c>
    </row>
    <row r="12330" spans="1:6" ht="15" x14ac:dyDescent="0.2">
      <c r="A12330" s="231">
        <v>97370</v>
      </c>
      <c r="B12330" s="457" t="s">
        <v>19611</v>
      </c>
      <c r="C12330" s="231" t="s">
        <v>6640</v>
      </c>
      <c r="F12330" s="232">
        <v>0</v>
      </c>
    </row>
    <row r="12331" spans="1:6" ht="15" x14ac:dyDescent="0.2">
      <c r="A12331" s="231">
        <v>97371</v>
      </c>
      <c r="B12331" s="457" t="s">
        <v>19612</v>
      </c>
      <c r="C12331" s="231" t="s">
        <v>6640</v>
      </c>
      <c r="F12331" s="232">
        <v>0</v>
      </c>
    </row>
    <row r="12332" spans="1:6" ht="15" x14ac:dyDescent="0.2">
      <c r="A12332" s="231">
        <v>97372</v>
      </c>
      <c r="B12332" s="457" t="s">
        <v>19613</v>
      </c>
      <c r="C12332" s="231" t="s">
        <v>6640</v>
      </c>
      <c r="F12332" s="232">
        <v>0</v>
      </c>
    </row>
    <row r="12333" spans="1:6" ht="15" x14ac:dyDescent="0.2">
      <c r="A12333" s="231">
        <v>101875</v>
      </c>
      <c r="B12333" s="457" t="s">
        <v>19614</v>
      </c>
      <c r="C12333" s="231" t="s">
        <v>6635</v>
      </c>
      <c r="F12333" s="232">
        <v>421.63</v>
      </c>
    </row>
    <row r="12334" spans="1:6" ht="15" x14ac:dyDescent="0.2">
      <c r="A12334" s="231">
        <v>101883</v>
      </c>
      <c r="B12334" s="457" t="s">
        <v>19615</v>
      </c>
      <c r="C12334" s="231" t="s">
        <v>6635</v>
      </c>
      <c r="F12334" s="232">
        <v>560.16999999999996</v>
      </c>
    </row>
    <row r="12335" spans="1:6" ht="15" x14ac:dyDescent="0.2">
      <c r="A12335" s="231">
        <v>101879</v>
      </c>
      <c r="B12335" s="457" t="s">
        <v>19616</v>
      </c>
      <c r="C12335" s="231" t="s">
        <v>6635</v>
      </c>
      <c r="F12335" s="232">
        <v>582.95000000000005</v>
      </c>
    </row>
    <row r="12336" spans="1:6" ht="15" x14ac:dyDescent="0.2">
      <c r="A12336" s="231">
        <v>106021</v>
      </c>
      <c r="B12336" s="457" t="s">
        <v>19617</v>
      </c>
      <c r="C12336" s="231" t="s">
        <v>6635</v>
      </c>
      <c r="F12336" s="232">
        <v>0</v>
      </c>
    </row>
    <row r="12337" spans="1:6" ht="15" x14ac:dyDescent="0.2">
      <c r="A12337" s="231">
        <v>101880</v>
      </c>
      <c r="B12337" s="457" t="s">
        <v>19618</v>
      </c>
      <c r="C12337" s="231" t="s">
        <v>6635</v>
      </c>
      <c r="F12337" s="232">
        <v>680.83</v>
      </c>
    </row>
    <row r="12338" spans="1:6" ht="15" x14ac:dyDescent="0.2">
      <c r="A12338" s="231">
        <v>101882</v>
      </c>
      <c r="B12338" s="457" t="s">
        <v>19619</v>
      </c>
      <c r="C12338" s="231" t="s">
        <v>6635</v>
      </c>
      <c r="F12338" s="232">
        <v>1252.6099999999999</v>
      </c>
    </row>
    <row r="12339" spans="1:6" ht="15" x14ac:dyDescent="0.2">
      <c r="A12339" s="231">
        <v>106022</v>
      </c>
      <c r="B12339" s="457" t="s">
        <v>19620</v>
      </c>
      <c r="C12339" s="231" t="s">
        <v>6635</v>
      </c>
      <c r="F12339" s="232">
        <v>0</v>
      </c>
    </row>
    <row r="12340" spans="1:6" ht="15" x14ac:dyDescent="0.2">
      <c r="A12340" s="231">
        <v>101881</v>
      </c>
      <c r="B12340" s="457" t="s">
        <v>19621</v>
      </c>
      <c r="C12340" s="231" t="s">
        <v>6635</v>
      </c>
      <c r="F12340" s="232">
        <v>922.29</v>
      </c>
    </row>
    <row r="12341" spans="1:6" ht="15" x14ac:dyDescent="0.2">
      <c r="A12341" s="231">
        <v>106023</v>
      </c>
      <c r="B12341" s="457" t="s">
        <v>19622</v>
      </c>
      <c r="C12341" s="231" t="s">
        <v>6635</v>
      </c>
      <c r="F12341" s="232">
        <v>0</v>
      </c>
    </row>
    <row r="12342" spans="1:6" ht="15" x14ac:dyDescent="0.2">
      <c r="A12342" s="231">
        <v>101878</v>
      </c>
      <c r="B12342" s="457" t="s">
        <v>19623</v>
      </c>
      <c r="C12342" s="231" t="s">
        <v>6635</v>
      </c>
      <c r="F12342" s="232">
        <v>418.56</v>
      </c>
    </row>
    <row r="12343" spans="1:6" ht="15" x14ac:dyDescent="0.2">
      <c r="A12343" s="231">
        <v>106024</v>
      </c>
      <c r="B12343" s="457" t="s">
        <v>19624</v>
      </c>
      <c r="C12343" s="231" t="s">
        <v>6635</v>
      </c>
      <c r="F12343" s="232">
        <v>0</v>
      </c>
    </row>
    <row r="12344" spans="1:6" ht="15" x14ac:dyDescent="0.2">
      <c r="A12344" s="231">
        <v>106025</v>
      </c>
      <c r="B12344" s="457" t="s">
        <v>19625</v>
      </c>
      <c r="C12344" s="231" t="s">
        <v>6635</v>
      </c>
      <c r="F12344" s="232">
        <v>0</v>
      </c>
    </row>
    <row r="12345" spans="1:6" ht="15" x14ac:dyDescent="0.2">
      <c r="A12345" s="231">
        <v>106026</v>
      </c>
      <c r="B12345" s="457" t="s">
        <v>19626</v>
      </c>
      <c r="C12345" s="231" t="s">
        <v>6635</v>
      </c>
      <c r="F12345" s="232">
        <v>0</v>
      </c>
    </row>
    <row r="12346" spans="1:6" ht="15" x14ac:dyDescent="0.2">
      <c r="A12346" s="231">
        <v>101877</v>
      </c>
      <c r="B12346" s="457" t="s">
        <v>19627</v>
      </c>
      <c r="C12346" s="231" t="s">
        <v>6635</v>
      </c>
      <c r="F12346" s="232">
        <v>91.75</v>
      </c>
    </row>
    <row r="12347" spans="1:6" ht="15" x14ac:dyDescent="0.2">
      <c r="A12347" s="231">
        <v>101876</v>
      </c>
      <c r="B12347" s="457" t="s">
        <v>19628</v>
      </c>
      <c r="C12347" s="231" t="s">
        <v>6635</v>
      </c>
      <c r="F12347" s="232">
        <v>122.82</v>
      </c>
    </row>
    <row r="12348" spans="1:6" ht="15" x14ac:dyDescent="0.2">
      <c r="A12348" s="231">
        <v>101873</v>
      </c>
      <c r="B12348" s="457" t="s">
        <v>19629</v>
      </c>
      <c r="C12348" s="231" t="s">
        <v>6635</v>
      </c>
      <c r="F12348" s="232">
        <v>0</v>
      </c>
    </row>
    <row r="12349" spans="1:6" ht="15" x14ac:dyDescent="0.2">
      <c r="A12349" s="231">
        <v>101874</v>
      </c>
      <c r="B12349" s="457" t="s">
        <v>19630</v>
      </c>
      <c r="C12349" s="231" t="s">
        <v>6635</v>
      </c>
      <c r="F12349" s="232">
        <v>0</v>
      </c>
    </row>
    <row r="12350" spans="1:6" ht="15" x14ac:dyDescent="0.2">
      <c r="A12350" s="231">
        <v>101871</v>
      </c>
      <c r="B12350" s="457" t="s">
        <v>19631</v>
      </c>
      <c r="C12350" s="231" t="s">
        <v>6635</v>
      </c>
      <c r="F12350" s="232">
        <v>0</v>
      </c>
    </row>
    <row r="12351" spans="1:6" ht="15" x14ac:dyDescent="0.2">
      <c r="A12351" s="231">
        <v>101872</v>
      </c>
      <c r="B12351" s="457" t="s">
        <v>19632</v>
      </c>
      <c r="C12351" s="231" t="s">
        <v>6635</v>
      </c>
      <c r="F12351" s="232">
        <v>0</v>
      </c>
    </row>
    <row r="12352" spans="1:6" ht="15" x14ac:dyDescent="0.2">
      <c r="A12352" s="231">
        <v>97360</v>
      </c>
      <c r="B12352" s="457" t="s">
        <v>19633</v>
      </c>
      <c r="C12352" s="231" t="s">
        <v>6635</v>
      </c>
      <c r="F12352" s="232">
        <v>6393.46</v>
      </c>
    </row>
    <row r="12353" spans="1:6" ht="15" x14ac:dyDescent="0.2">
      <c r="A12353" s="231">
        <v>97361</v>
      </c>
      <c r="B12353" s="457" t="s">
        <v>19634</v>
      </c>
      <c r="C12353" s="231" t="s">
        <v>6635</v>
      </c>
      <c r="F12353" s="232">
        <v>8524.6299999999992</v>
      </c>
    </row>
    <row r="12354" spans="1:6" ht="15" x14ac:dyDescent="0.2">
      <c r="A12354" s="231">
        <v>97359</v>
      </c>
      <c r="B12354" s="457" t="s">
        <v>19635</v>
      </c>
      <c r="C12354" s="231" t="s">
        <v>6635</v>
      </c>
      <c r="F12354" s="232">
        <v>3338.65</v>
      </c>
    </row>
    <row r="12355" spans="1:6" ht="15" x14ac:dyDescent="0.2">
      <c r="A12355" s="231">
        <v>101946</v>
      </c>
      <c r="B12355" s="457" t="s">
        <v>19636</v>
      </c>
      <c r="C12355" s="231" t="s">
        <v>6635</v>
      </c>
      <c r="F12355" s="232">
        <v>114.36</v>
      </c>
    </row>
    <row r="12356" spans="1:6" ht="15" x14ac:dyDescent="0.2">
      <c r="A12356" s="231">
        <v>97362</v>
      </c>
      <c r="B12356" s="457" t="s">
        <v>19637</v>
      </c>
      <c r="C12356" s="231" t="s">
        <v>6635</v>
      </c>
      <c r="F12356" s="232">
        <v>1563</v>
      </c>
    </row>
    <row r="12357" spans="1:6" ht="15" x14ac:dyDescent="0.2">
      <c r="A12357" s="231">
        <v>101553</v>
      </c>
      <c r="B12357" s="457" t="s">
        <v>19638</v>
      </c>
      <c r="C12357" s="231" t="s">
        <v>6635</v>
      </c>
      <c r="F12357" s="232">
        <v>16.47</v>
      </c>
    </row>
    <row r="12358" spans="1:6" ht="15" x14ac:dyDescent="0.2">
      <c r="A12358" s="231">
        <v>101554</v>
      </c>
      <c r="B12358" s="457" t="s">
        <v>19639</v>
      </c>
      <c r="C12358" s="231" t="s">
        <v>6635</v>
      </c>
      <c r="F12358" s="232">
        <v>12.67</v>
      </c>
    </row>
    <row r="12359" spans="1:6" ht="15" x14ac:dyDescent="0.2">
      <c r="A12359" s="231">
        <v>101555</v>
      </c>
      <c r="B12359" s="457" t="s">
        <v>19640</v>
      </c>
      <c r="C12359" s="231" t="s">
        <v>6635</v>
      </c>
      <c r="F12359" s="232">
        <v>9.2100000000000009</v>
      </c>
    </row>
    <row r="12360" spans="1:6" ht="15" x14ac:dyDescent="0.2">
      <c r="A12360" s="231">
        <v>101556</v>
      </c>
      <c r="B12360" s="457" t="s">
        <v>19641</v>
      </c>
      <c r="C12360" s="231" t="s">
        <v>6635</v>
      </c>
      <c r="F12360" s="232">
        <v>8.66</v>
      </c>
    </row>
    <row r="12361" spans="1:6" ht="15" x14ac:dyDescent="0.2">
      <c r="A12361" s="231">
        <v>101537</v>
      </c>
      <c r="B12361" s="457" t="s">
        <v>19642</v>
      </c>
      <c r="C12361" s="231" t="s">
        <v>6635</v>
      </c>
      <c r="F12361" s="232">
        <v>102.69</v>
      </c>
    </row>
    <row r="12362" spans="1:6" ht="15" x14ac:dyDescent="0.2">
      <c r="A12362" s="231">
        <v>101538</v>
      </c>
      <c r="B12362" s="457" t="s">
        <v>19643</v>
      </c>
      <c r="C12362" s="231" t="s">
        <v>6635</v>
      </c>
      <c r="F12362" s="232">
        <v>46.2</v>
      </c>
    </row>
    <row r="12363" spans="1:6" ht="15" x14ac:dyDescent="0.2">
      <c r="A12363" s="231">
        <v>101542</v>
      </c>
      <c r="B12363" s="457" t="s">
        <v>19644</v>
      </c>
      <c r="C12363" s="231" t="s">
        <v>6635</v>
      </c>
      <c r="F12363" s="232">
        <v>35.64</v>
      </c>
    </row>
    <row r="12364" spans="1:6" ht="15" x14ac:dyDescent="0.2">
      <c r="A12364" s="231">
        <v>101539</v>
      </c>
      <c r="B12364" s="457" t="s">
        <v>19645</v>
      </c>
      <c r="C12364" s="231" t="s">
        <v>6635</v>
      </c>
      <c r="F12364" s="232">
        <v>79.03</v>
      </c>
    </row>
    <row r="12365" spans="1:6" ht="15" x14ac:dyDescent="0.2">
      <c r="A12365" s="231">
        <v>101543</v>
      </c>
      <c r="B12365" s="457" t="s">
        <v>19646</v>
      </c>
      <c r="C12365" s="231" t="s">
        <v>6635</v>
      </c>
      <c r="F12365" s="232">
        <v>64.81</v>
      </c>
    </row>
    <row r="12366" spans="1:6" ht="15" x14ac:dyDescent="0.2">
      <c r="A12366" s="231">
        <v>101540</v>
      </c>
      <c r="B12366" s="457" t="s">
        <v>19647</v>
      </c>
      <c r="C12366" s="231" t="s">
        <v>6635</v>
      </c>
      <c r="F12366" s="232">
        <v>130.44999999999999</v>
      </c>
    </row>
    <row r="12367" spans="1:6" ht="15" x14ac:dyDescent="0.2">
      <c r="A12367" s="231">
        <v>101544</v>
      </c>
      <c r="B12367" s="457" t="s">
        <v>19648</v>
      </c>
      <c r="C12367" s="231" t="s">
        <v>6635</v>
      </c>
      <c r="F12367" s="232">
        <v>102.39</v>
      </c>
    </row>
    <row r="12368" spans="1:6" ht="15" x14ac:dyDescent="0.2">
      <c r="A12368" s="231">
        <v>101541</v>
      </c>
      <c r="B12368" s="457" t="s">
        <v>19649</v>
      </c>
      <c r="C12368" s="231" t="s">
        <v>6635</v>
      </c>
      <c r="F12368" s="232">
        <v>170.79</v>
      </c>
    </row>
    <row r="12369" spans="1:6" ht="15" x14ac:dyDescent="0.2">
      <c r="A12369" s="231">
        <v>101545</v>
      </c>
      <c r="B12369" s="457" t="s">
        <v>19650</v>
      </c>
      <c r="C12369" s="231" t="s">
        <v>6635</v>
      </c>
      <c r="F12369" s="232">
        <v>146.27000000000001</v>
      </c>
    </row>
    <row r="12370" spans="1:6" ht="15" x14ac:dyDescent="0.2">
      <c r="A12370" s="231">
        <v>106502</v>
      </c>
      <c r="B12370" s="457" t="s">
        <v>19651</v>
      </c>
      <c r="C12370" s="231" t="s">
        <v>6640</v>
      </c>
      <c r="F12370" s="232">
        <v>13.06</v>
      </c>
    </row>
    <row r="12371" spans="1:6" ht="15" x14ac:dyDescent="0.2">
      <c r="A12371" s="231">
        <v>106503</v>
      </c>
      <c r="B12371" s="457" t="s">
        <v>19652</v>
      </c>
      <c r="C12371" s="231" t="s">
        <v>6640</v>
      </c>
      <c r="F12371" s="232">
        <v>8.23</v>
      </c>
    </row>
    <row r="12372" spans="1:6" ht="15" x14ac:dyDescent="0.2">
      <c r="A12372" s="231">
        <v>106504</v>
      </c>
      <c r="B12372" s="457" t="s">
        <v>19653</v>
      </c>
      <c r="C12372" s="231" t="s">
        <v>6640</v>
      </c>
      <c r="F12372" s="232">
        <v>16.48</v>
      </c>
    </row>
    <row r="12373" spans="1:6" ht="15" x14ac:dyDescent="0.2">
      <c r="A12373" s="231">
        <v>106505</v>
      </c>
      <c r="B12373" s="457" t="s">
        <v>19654</v>
      </c>
      <c r="C12373" s="231" t="s">
        <v>6640</v>
      </c>
      <c r="F12373" s="232">
        <v>5.34</v>
      </c>
    </row>
    <row r="12374" spans="1:6" ht="15" x14ac:dyDescent="0.2">
      <c r="A12374" s="231">
        <v>106526</v>
      </c>
      <c r="B12374" s="457" t="s">
        <v>19655</v>
      </c>
      <c r="C12374" s="231" t="s">
        <v>6640</v>
      </c>
      <c r="F12374" s="232">
        <v>0</v>
      </c>
    </row>
    <row r="12375" spans="1:6" ht="15" x14ac:dyDescent="0.2">
      <c r="A12375" s="231">
        <v>106506</v>
      </c>
      <c r="B12375" s="457" t="s">
        <v>19656</v>
      </c>
      <c r="C12375" s="231" t="s">
        <v>6640</v>
      </c>
      <c r="F12375" s="232">
        <v>10.06</v>
      </c>
    </row>
    <row r="12376" spans="1:6" ht="15" x14ac:dyDescent="0.2">
      <c r="A12376" s="231">
        <v>106507</v>
      </c>
      <c r="B12376" s="457" t="s">
        <v>19657</v>
      </c>
      <c r="C12376" s="231" t="s">
        <v>6640</v>
      </c>
      <c r="F12376" s="232">
        <v>6.45</v>
      </c>
    </row>
    <row r="12377" spans="1:6" ht="15" x14ac:dyDescent="0.2">
      <c r="A12377" s="231">
        <v>106508</v>
      </c>
      <c r="B12377" s="457" t="s">
        <v>19658</v>
      </c>
      <c r="C12377" s="231" t="s">
        <v>6640</v>
      </c>
      <c r="F12377" s="232">
        <v>12.71</v>
      </c>
    </row>
    <row r="12378" spans="1:6" ht="15" x14ac:dyDescent="0.2">
      <c r="A12378" s="231">
        <v>106509</v>
      </c>
      <c r="B12378" s="457" t="s">
        <v>19659</v>
      </c>
      <c r="C12378" s="231" t="s">
        <v>6640</v>
      </c>
      <c r="F12378" s="232">
        <v>4.2</v>
      </c>
    </row>
    <row r="12379" spans="1:6" ht="15" x14ac:dyDescent="0.2">
      <c r="A12379" s="231">
        <v>106527</v>
      </c>
      <c r="B12379" s="457" t="s">
        <v>19660</v>
      </c>
      <c r="C12379" s="231" t="s">
        <v>6640</v>
      </c>
      <c r="F12379" s="232">
        <v>0</v>
      </c>
    </row>
    <row r="12380" spans="1:6" ht="15" x14ac:dyDescent="0.2">
      <c r="A12380" s="231">
        <v>106499</v>
      </c>
      <c r="B12380" s="457" t="s">
        <v>19661</v>
      </c>
      <c r="C12380" s="231" t="s">
        <v>6640</v>
      </c>
      <c r="F12380" s="232">
        <v>0</v>
      </c>
    </row>
    <row r="12381" spans="1:6" ht="15" x14ac:dyDescent="0.2">
      <c r="A12381" s="231">
        <v>106500</v>
      </c>
      <c r="B12381" s="457" t="s">
        <v>19662</v>
      </c>
      <c r="C12381" s="231" t="s">
        <v>6640</v>
      </c>
      <c r="F12381" s="232">
        <v>0</v>
      </c>
    </row>
    <row r="12382" spans="1:6" ht="15" x14ac:dyDescent="0.2">
      <c r="A12382" s="231">
        <v>106501</v>
      </c>
      <c r="B12382" s="457" t="s">
        <v>19663</v>
      </c>
      <c r="C12382" s="231" t="s">
        <v>6640</v>
      </c>
      <c r="F12382" s="232">
        <v>0</v>
      </c>
    </row>
    <row r="12383" spans="1:6" ht="15" x14ac:dyDescent="0.2">
      <c r="A12383" s="231">
        <v>101560</v>
      </c>
      <c r="B12383" s="457" t="s">
        <v>19664</v>
      </c>
      <c r="C12383" s="231" t="s">
        <v>6640</v>
      </c>
      <c r="F12383" s="232">
        <v>11.86</v>
      </c>
    </row>
    <row r="12384" spans="1:6" ht="15" x14ac:dyDescent="0.2">
      <c r="A12384" s="231">
        <v>101568</v>
      </c>
      <c r="B12384" s="457" t="s">
        <v>19665</v>
      </c>
      <c r="C12384" s="231" t="s">
        <v>6640</v>
      </c>
      <c r="F12384" s="232">
        <v>144.04</v>
      </c>
    </row>
    <row r="12385" spans="1:6" ht="15" x14ac:dyDescent="0.2">
      <c r="A12385" s="231">
        <v>101561</v>
      </c>
      <c r="B12385" s="457" t="s">
        <v>19666</v>
      </c>
      <c r="C12385" s="231" t="s">
        <v>6640</v>
      </c>
      <c r="F12385" s="232">
        <v>18.82</v>
      </c>
    </row>
    <row r="12386" spans="1:6" ht="15" x14ac:dyDescent="0.2">
      <c r="A12386" s="231">
        <v>101562</v>
      </c>
      <c r="B12386" s="457" t="s">
        <v>19667</v>
      </c>
      <c r="C12386" s="231" t="s">
        <v>6640</v>
      </c>
      <c r="F12386" s="232">
        <v>29.11</v>
      </c>
    </row>
    <row r="12387" spans="1:6" ht="15" x14ac:dyDescent="0.2">
      <c r="A12387" s="231">
        <v>101563</v>
      </c>
      <c r="B12387" s="457" t="s">
        <v>19668</v>
      </c>
      <c r="C12387" s="231" t="s">
        <v>6640</v>
      </c>
      <c r="F12387" s="232">
        <v>41.08</v>
      </c>
    </row>
    <row r="12388" spans="1:6" ht="15" x14ac:dyDescent="0.2">
      <c r="A12388" s="231">
        <v>101564</v>
      </c>
      <c r="B12388" s="457" t="s">
        <v>19669</v>
      </c>
      <c r="C12388" s="231" t="s">
        <v>6640</v>
      </c>
      <c r="F12388" s="232">
        <v>60.7</v>
      </c>
    </row>
    <row r="12389" spans="1:6" ht="15" x14ac:dyDescent="0.2">
      <c r="A12389" s="231">
        <v>101565</v>
      </c>
      <c r="B12389" s="457" t="s">
        <v>19670</v>
      </c>
      <c r="C12389" s="231" t="s">
        <v>6640</v>
      </c>
      <c r="F12389" s="232">
        <v>84.87</v>
      </c>
    </row>
    <row r="12390" spans="1:6" ht="15" x14ac:dyDescent="0.2">
      <c r="A12390" s="231">
        <v>101567</v>
      </c>
      <c r="B12390" s="457" t="s">
        <v>19671</v>
      </c>
      <c r="C12390" s="231" t="s">
        <v>6640</v>
      </c>
      <c r="F12390" s="232">
        <v>110.18</v>
      </c>
    </row>
    <row r="12391" spans="1:6" ht="15" x14ac:dyDescent="0.2">
      <c r="A12391" s="231">
        <v>106524</v>
      </c>
      <c r="B12391" s="457" t="s">
        <v>19672</v>
      </c>
      <c r="C12391" s="231" t="s">
        <v>6640</v>
      </c>
      <c r="F12391" s="232">
        <v>0</v>
      </c>
    </row>
    <row r="12392" spans="1:6" ht="15" x14ac:dyDescent="0.2">
      <c r="A12392" s="231">
        <v>106525</v>
      </c>
      <c r="B12392" s="457" t="s">
        <v>19673</v>
      </c>
      <c r="C12392" s="231" t="s">
        <v>6635</v>
      </c>
      <c r="F12392" s="232">
        <v>0</v>
      </c>
    </row>
    <row r="12393" spans="1:6" ht="15" x14ac:dyDescent="0.2">
      <c r="A12393" s="231">
        <v>101551</v>
      </c>
      <c r="B12393" s="457" t="s">
        <v>19674</v>
      </c>
      <c r="C12393" s="231" t="s">
        <v>6635</v>
      </c>
      <c r="F12393" s="232">
        <v>0</v>
      </c>
    </row>
    <row r="12394" spans="1:6" ht="15" x14ac:dyDescent="0.2">
      <c r="A12394" s="231">
        <v>101552</v>
      </c>
      <c r="B12394" s="457" t="s">
        <v>19675</v>
      </c>
      <c r="C12394" s="231" t="s">
        <v>6635</v>
      </c>
      <c r="F12394" s="232">
        <v>0</v>
      </c>
    </row>
    <row r="12395" spans="1:6" ht="15" x14ac:dyDescent="0.2">
      <c r="A12395" s="231">
        <v>101550</v>
      </c>
      <c r="B12395" s="457" t="s">
        <v>19676</v>
      </c>
      <c r="C12395" s="231" t="s">
        <v>6635</v>
      </c>
      <c r="F12395" s="232">
        <v>0</v>
      </c>
    </row>
    <row r="12396" spans="1:6" ht="15" x14ac:dyDescent="0.2">
      <c r="A12396" s="231">
        <v>101501</v>
      </c>
      <c r="B12396" s="457" t="s">
        <v>19677</v>
      </c>
      <c r="C12396" s="231" t="s">
        <v>6635</v>
      </c>
      <c r="F12396" s="232">
        <v>2015.8</v>
      </c>
    </row>
    <row r="12397" spans="1:6" ht="15" x14ac:dyDescent="0.2">
      <c r="A12397" s="231">
        <v>101502</v>
      </c>
      <c r="B12397" s="457" t="s">
        <v>19678</v>
      </c>
      <c r="C12397" s="231" t="s">
        <v>6635</v>
      </c>
      <c r="F12397" s="232">
        <v>2201.4499999999998</v>
      </c>
    </row>
    <row r="12398" spans="1:6" ht="15" x14ac:dyDescent="0.2">
      <c r="A12398" s="231">
        <v>101503</v>
      </c>
      <c r="B12398" s="457" t="s">
        <v>19679</v>
      </c>
      <c r="C12398" s="231" t="s">
        <v>6635</v>
      </c>
      <c r="F12398" s="232">
        <v>2234.42</v>
      </c>
    </row>
    <row r="12399" spans="1:6" ht="15" x14ac:dyDescent="0.2">
      <c r="A12399" s="231">
        <v>101504</v>
      </c>
      <c r="B12399" s="457" t="s">
        <v>19680</v>
      </c>
      <c r="C12399" s="231" t="s">
        <v>6635</v>
      </c>
      <c r="F12399" s="232">
        <v>2472.81</v>
      </c>
    </row>
    <row r="12400" spans="1:6" ht="15" x14ac:dyDescent="0.2">
      <c r="A12400" s="231">
        <v>101497</v>
      </c>
      <c r="B12400" s="457" t="s">
        <v>19681</v>
      </c>
      <c r="C12400" s="231" t="s">
        <v>6635</v>
      </c>
      <c r="F12400" s="232">
        <v>2029.88</v>
      </c>
    </row>
    <row r="12401" spans="1:6" ht="15" x14ac:dyDescent="0.2">
      <c r="A12401" s="231">
        <v>101498</v>
      </c>
      <c r="B12401" s="457" t="s">
        <v>19682</v>
      </c>
      <c r="C12401" s="231" t="s">
        <v>6635</v>
      </c>
      <c r="F12401" s="232">
        <v>2215.5300000000002</v>
      </c>
    </row>
    <row r="12402" spans="1:6" ht="15" x14ac:dyDescent="0.2">
      <c r="A12402" s="231">
        <v>101499</v>
      </c>
      <c r="B12402" s="457" t="s">
        <v>19683</v>
      </c>
      <c r="C12402" s="231" t="s">
        <v>6635</v>
      </c>
      <c r="F12402" s="232">
        <v>2248.5</v>
      </c>
    </row>
    <row r="12403" spans="1:6" ht="15" x14ac:dyDescent="0.2">
      <c r="A12403" s="231">
        <v>101500</v>
      </c>
      <c r="B12403" s="457" t="s">
        <v>19684</v>
      </c>
      <c r="C12403" s="231" t="s">
        <v>6635</v>
      </c>
      <c r="F12403" s="232">
        <v>2486.89</v>
      </c>
    </row>
    <row r="12404" spans="1:6" ht="15" x14ac:dyDescent="0.2">
      <c r="A12404" s="231">
        <v>101493</v>
      </c>
      <c r="B12404" s="457" t="s">
        <v>19685</v>
      </c>
      <c r="C12404" s="231" t="s">
        <v>6635</v>
      </c>
      <c r="F12404" s="232">
        <v>1742.96</v>
      </c>
    </row>
    <row r="12405" spans="1:6" ht="15" x14ac:dyDescent="0.2">
      <c r="A12405" s="231">
        <v>101494</v>
      </c>
      <c r="B12405" s="457" t="s">
        <v>19686</v>
      </c>
      <c r="C12405" s="231" t="s">
        <v>6635</v>
      </c>
      <c r="F12405" s="232">
        <v>1865.61</v>
      </c>
    </row>
    <row r="12406" spans="1:6" ht="15" x14ac:dyDescent="0.2">
      <c r="A12406" s="231">
        <v>101495</v>
      </c>
      <c r="B12406" s="457" t="s">
        <v>19687</v>
      </c>
      <c r="C12406" s="231" t="s">
        <v>6635</v>
      </c>
      <c r="F12406" s="232">
        <v>1887.39</v>
      </c>
    </row>
    <row r="12407" spans="1:6" ht="15" x14ac:dyDescent="0.2">
      <c r="A12407" s="231">
        <v>101496</v>
      </c>
      <c r="B12407" s="457" t="s">
        <v>19688</v>
      </c>
      <c r="C12407" s="231" t="s">
        <v>6635</v>
      </c>
      <c r="F12407" s="232">
        <v>2056.0100000000002</v>
      </c>
    </row>
    <row r="12408" spans="1:6" ht="15" x14ac:dyDescent="0.2">
      <c r="A12408" s="231">
        <v>101489</v>
      </c>
      <c r="B12408" s="457" t="s">
        <v>19689</v>
      </c>
      <c r="C12408" s="231" t="s">
        <v>6635</v>
      </c>
      <c r="F12408" s="232">
        <v>1766.39</v>
      </c>
    </row>
    <row r="12409" spans="1:6" ht="15" x14ac:dyDescent="0.2">
      <c r="A12409" s="231">
        <v>101490</v>
      </c>
      <c r="B12409" s="457" t="s">
        <v>19690</v>
      </c>
      <c r="C12409" s="231" t="s">
        <v>6635</v>
      </c>
      <c r="F12409" s="232">
        <v>1889.04</v>
      </c>
    </row>
    <row r="12410" spans="1:6" ht="15" x14ac:dyDescent="0.2">
      <c r="A12410" s="231">
        <v>101491</v>
      </c>
      <c r="B12410" s="457" t="s">
        <v>19691</v>
      </c>
      <c r="C12410" s="231" t="s">
        <v>6635</v>
      </c>
      <c r="F12410" s="232">
        <v>1910.82</v>
      </c>
    </row>
    <row r="12411" spans="1:6" ht="15" x14ac:dyDescent="0.2">
      <c r="A12411" s="231">
        <v>101492</v>
      </c>
      <c r="B12411" s="457" t="s">
        <v>19692</v>
      </c>
      <c r="C12411" s="231" t="s">
        <v>6635</v>
      </c>
      <c r="F12411" s="232">
        <v>2079.44</v>
      </c>
    </row>
    <row r="12412" spans="1:6" ht="15" x14ac:dyDescent="0.2">
      <c r="A12412" s="231">
        <v>101509</v>
      </c>
      <c r="B12412" s="457" t="s">
        <v>19693</v>
      </c>
      <c r="C12412" s="231" t="s">
        <v>6635</v>
      </c>
      <c r="F12412" s="232">
        <v>2203.83</v>
      </c>
    </row>
    <row r="12413" spans="1:6" ht="15" x14ac:dyDescent="0.2">
      <c r="A12413" s="231">
        <v>101510</v>
      </c>
      <c r="B12413" s="457" t="s">
        <v>19694</v>
      </c>
      <c r="C12413" s="231" t="s">
        <v>6635</v>
      </c>
      <c r="F12413" s="232">
        <v>2451.36</v>
      </c>
    </row>
    <row r="12414" spans="1:6" ht="15" x14ac:dyDescent="0.2">
      <c r="A12414" s="231">
        <v>101511</v>
      </c>
      <c r="B12414" s="457" t="s">
        <v>19695</v>
      </c>
      <c r="C12414" s="231" t="s">
        <v>6635</v>
      </c>
      <c r="F12414" s="232">
        <v>2495.31</v>
      </c>
    </row>
    <row r="12415" spans="1:6" ht="15" x14ac:dyDescent="0.2">
      <c r="A12415" s="231">
        <v>101512</v>
      </c>
      <c r="B12415" s="457" t="s">
        <v>19696</v>
      </c>
      <c r="C12415" s="231" t="s">
        <v>6635</v>
      </c>
      <c r="F12415" s="232">
        <v>2802.25</v>
      </c>
    </row>
    <row r="12416" spans="1:6" ht="15" x14ac:dyDescent="0.2">
      <c r="A12416" s="231">
        <v>101505</v>
      </c>
      <c r="B12416" s="457" t="s">
        <v>19697</v>
      </c>
      <c r="C12416" s="231" t="s">
        <v>6635</v>
      </c>
      <c r="F12416" s="232">
        <v>2165.94</v>
      </c>
    </row>
    <row r="12417" spans="1:6" ht="15" x14ac:dyDescent="0.2">
      <c r="A12417" s="231">
        <v>101506</v>
      </c>
      <c r="B12417" s="457" t="s">
        <v>19698</v>
      </c>
      <c r="C12417" s="231" t="s">
        <v>6635</v>
      </c>
      <c r="F12417" s="232">
        <v>2413.4699999999998</v>
      </c>
    </row>
    <row r="12418" spans="1:6" ht="15" x14ac:dyDescent="0.2">
      <c r="A12418" s="231">
        <v>101507</v>
      </c>
      <c r="B12418" s="457" t="s">
        <v>19699</v>
      </c>
      <c r="C12418" s="231" t="s">
        <v>6635</v>
      </c>
      <c r="F12418" s="232">
        <v>2457.42</v>
      </c>
    </row>
    <row r="12419" spans="1:6" ht="15" x14ac:dyDescent="0.2">
      <c r="A12419" s="231">
        <v>101508</v>
      </c>
      <c r="B12419" s="457" t="s">
        <v>19700</v>
      </c>
      <c r="C12419" s="231" t="s">
        <v>6635</v>
      </c>
      <c r="F12419" s="232">
        <v>2764.36</v>
      </c>
    </row>
    <row r="12420" spans="1:6" ht="15" x14ac:dyDescent="0.2">
      <c r="A12420" s="231">
        <v>101525</v>
      </c>
      <c r="B12420" s="457" t="s">
        <v>19701</v>
      </c>
      <c r="C12420" s="231" t="s">
        <v>6635</v>
      </c>
      <c r="F12420" s="232">
        <v>1169.9100000000001</v>
      </c>
    </row>
    <row r="12421" spans="1:6" ht="15" x14ac:dyDescent="0.2">
      <c r="A12421" s="231">
        <v>101526</v>
      </c>
      <c r="B12421" s="457" t="s">
        <v>19702</v>
      </c>
      <c r="C12421" s="231" t="s">
        <v>6635</v>
      </c>
      <c r="F12421" s="232">
        <v>1390.68</v>
      </c>
    </row>
    <row r="12422" spans="1:6" ht="15" x14ac:dyDescent="0.2">
      <c r="A12422" s="231">
        <v>101527</v>
      </c>
      <c r="B12422" s="457" t="s">
        <v>19703</v>
      </c>
      <c r="C12422" s="231" t="s">
        <v>6635</v>
      </c>
      <c r="F12422" s="232">
        <v>1429.88</v>
      </c>
    </row>
    <row r="12423" spans="1:6" ht="15" x14ac:dyDescent="0.2">
      <c r="A12423" s="231">
        <v>101528</v>
      </c>
      <c r="B12423" s="457" t="s">
        <v>19704</v>
      </c>
      <c r="C12423" s="231" t="s">
        <v>6635</v>
      </c>
      <c r="F12423" s="232">
        <v>1674.41</v>
      </c>
    </row>
    <row r="12424" spans="1:6" ht="15" x14ac:dyDescent="0.2">
      <c r="A12424" s="231">
        <v>101521</v>
      </c>
      <c r="B12424" s="457" t="s">
        <v>19705</v>
      </c>
      <c r="C12424" s="231" t="s">
        <v>6635</v>
      </c>
      <c r="F12424" s="232">
        <v>1184</v>
      </c>
    </row>
    <row r="12425" spans="1:6" ht="15" x14ac:dyDescent="0.2">
      <c r="A12425" s="231">
        <v>101522</v>
      </c>
      <c r="B12425" s="457" t="s">
        <v>19706</v>
      </c>
      <c r="C12425" s="231" t="s">
        <v>6635</v>
      </c>
      <c r="F12425" s="232">
        <v>1404.77</v>
      </c>
    </row>
    <row r="12426" spans="1:6" ht="15" x14ac:dyDescent="0.2">
      <c r="A12426" s="231">
        <v>101523</v>
      </c>
      <c r="B12426" s="457" t="s">
        <v>19707</v>
      </c>
      <c r="C12426" s="231" t="s">
        <v>6635</v>
      </c>
      <c r="F12426" s="232">
        <v>1443.97</v>
      </c>
    </row>
    <row r="12427" spans="1:6" ht="15" x14ac:dyDescent="0.2">
      <c r="A12427" s="231">
        <v>101524</v>
      </c>
      <c r="B12427" s="457" t="s">
        <v>19708</v>
      </c>
      <c r="C12427" s="231" t="s">
        <v>6635</v>
      </c>
      <c r="F12427" s="232">
        <v>1688.5</v>
      </c>
    </row>
    <row r="12428" spans="1:6" ht="15" x14ac:dyDescent="0.2">
      <c r="A12428" s="231">
        <v>101517</v>
      </c>
      <c r="B12428" s="457" t="s">
        <v>19709</v>
      </c>
      <c r="C12428" s="231" t="s">
        <v>6635</v>
      </c>
      <c r="F12428" s="232">
        <v>878.31</v>
      </c>
    </row>
    <row r="12429" spans="1:6" ht="15" x14ac:dyDescent="0.2">
      <c r="A12429" s="231">
        <v>101518</v>
      </c>
      <c r="B12429" s="457" t="s">
        <v>19710</v>
      </c>
      <c r="C12429" s="231" t="s">
        <v>6635</v>
      </c>
      <c r="F12429" s="232">
        <v>1025.49</v>
      </c>
    </row>
    <row r="12430" spans="1:6" ht="15" x14ac:dyDescent="0.2">
      <c r="A12430" s="231">
        <v>101519</v>
      </c>
      <c r="B12430" s="457" t="s">
        <v>19711</v>
      </c>
      <c r="C12430" s="231" t="s">
        <v>6635</v>
      </c>
      <c r="F12430" s="232">
        <v>1051.6199999999999</v>
      </c>
    </row>
    <row r="12431" spans="1:6" ht="15" x14ac:dyDescent="0.2">
      <c r="A12431" s="231">
        <v>101520</v>
      </c>
      <c r="B12431" s="457" t="s">
        <v>19712</v>
      </c>
      <c r="C12431" s="231" t="s">
        <v>6635</v>
      </c>
      <c r="F12431" s="232">
        <v>1214.6400000000001</v>
      </c>
    </row>
    <row r="12432" spans="1:6" ht="15" x14ac:dyDescent="0.2">
      <c r="A12432" s="231">
        <v>101513</v>
      </c>
      <c r="B12432" s="457" t="s">
        <v>19713</v>
      </c>
      <c r="C12432" s="231" t="s">
        <v>6635</v>
      </c>
      <c r="F12432" s="232">
        <v>901.74</v>
      </c>
    </row>
    <row r="12433" spans="1:6" ht="15" x14ac:dyDescent="0.2">
      <c r="A12433" s="231">
        <v>101514</v>
      </c>
      <c r="B12433" s="457" t="s">
        <v>19714</v>
      </c>
      <c r="C12433" s="231" t="s">
        <v>6635</v>
      </c>
      <c r="F12433" s="232">
        <v>1048.92</v>
      </c>
    </row>
    <row r="12434" spans="1:6" ht="15" x14ac:dyDescent="0.2">
      <c r="A12434" s="231">
        <v>101515</v>
      </c>
      <c r="B12434" s="457" t="s">
        <v>19715</v>
      </c>
      <c r="C12434" s="231" t="s">
        <v>6635</v>
      </c>
      <c r="F12434" s="232">
        <v>1075.05</v>
      </c>
    </row>
    <row r="12435" spans="1:6" ht="15" x14ac:dyDescent="0.2">
      <c r="A12435" s="231">
        <v>101516</v>
      </c>
      <c r="B12435" s="457" t="s">
        <v>19716</v>
      </c>
      <c r="C12435" s="231" t="s">
        <v>6635</v>
      </c>
      <c r="F12435" s="232">
        <v>1238.07</v>
      </c>
    </row>
    <row r="12436" spans="1:6" ht="15" x14ac:dyDescent="0.2">
      <c r="A12436" s="231">
        <v>101533</v>
      </c>
      <c r="B12436" s="457" t="s">
        <v>19717</v>
      </c>
      <c r="C12436" s="231" t="s">
        <v>6635</v>
      </c>
      <c r="F12436" s="232">
        <v>1378.67</v>
      </c>
    </row>
    <row r="12437" spans="1:6" ht="15" x14ac:dyDescent="0.2">
      <c r="A12437" s="231">
        <v>101534</v>
      </c>
      <c r="B12437" s="457" t="s">
        <v>19718</v>
      </c>
      <c r="C12437" s="231" t="s">
        <v>6635</v>
      </c>
      <c r="F12437" s="232">
        <v>1673.03</v>
      </c>
    </row>
    <row r="12438" spans="1:6" ht="15" x14ac:dyDescent="0.2">
      <c r="A12438" s="231">
        <v>101535</v>
      </c>
      <c r="B12438" s="457" t="s">
        <v>19719</v>
      </c>
      <c r="C12438" s="231" t="s">
        <v>6635</v>
      </c>
      <c r="F12438" s="232">
        <v>1725.3</v>
      </c>
    </row>
    <row r="12439" spans="1:6" ht="15" x14ac:dyDescent="0.2">
      <c r="A12439" s="231">
        <v>101536</v>
      </c>
      <c r="B12439" s="457" t="s">
        <v>19720</v>
      </c>
      <c r="C12439" s="231" t="s">
        <v>6635</v>
      </c>
      <c r="F12439" s="232">
        <v>2051.34</v>
      </c>
    </row>
    <row r="12440" spans="1:6" ht="15" x14ac:dyDescent="0.2">
      <c r="A12440" s="231">
        <v>101529</v>
      </c>
      <c r="B12440" s="457" t="s">
        <v>19721</v>
      </c>
      <c r="C12440" s="231" t="s">
        <v>6635</v>
      </c>
      <c r="F12440" s="232">
        <v>1340.79</v>
      </c>
    </row>
    <row r="12441" spans="1:6" ht="15" x14ac:dyDescent="0.2">
      <c r="A12441" s="231">
        <v>101530</v>
      </c>
      <c r="B12441" s="457" t="s">
        <v>19722</v>
      </c>
      <c r="C12441" s="231" t="s">
        <v>6635</v>
      </c>
      <c r="F12441" s="232">
        <v>1635.15</v>
      </c>
    </row>
    <row r="12442" spans="1:6" ht="15" x14ac:dyDescent="0.2">
      <c r="A12442" s="231">
        <v>101531</v>
      </c>
      <c r="B12442" s="457" t="s">
        <v>19723</v>
      </c>
      <c r="C12442" s="231" t="s">
        <v>6635</v>
      </c>
      <c r="F12442" s="232">
        <v>1687.42</v>
      </c>
    </row>
    <row r="12443" spans="1:6" ht="15" x14ac:dyDescent="0.2">
      <c r="A12443" s="231">
        <v>101532</v>
      </c>
      <c r="B12443" s="457" t="s">
        <v>19724</v>
      </c>
      <c r="C12443" s="231" t="s">
        <v>6635</v>
      </c>
      <c r="F12443" s="232">
        <v>2013.46</v>
      </c>
    </row>
    <row r="12444" spans="1:6" ht="15" x14ac:dyDescent="0.2">
      <c r="A12444" s="231">
        <v>106510</v>
      </c>
      <c r="B12444" s="457" t="s">
        <v>19725</v>
      </c>
      <c r="C12444" s="231" t="s">
        <v>6635</v>
      </c>
      <c r="F12444" s="232">
        <v>0</v>
      </c>
    </row>
    <row r="12445" spans="1:6" ht="15" x14ac:dyDescent="0.2">
      <c r="A12445" s="231">
        <v>106514</v>
      </c>
      <c r="B12445" s="457" t="s">
        <v>19726</v>
      </c>
      <c r="C12445" s="231" t="s">
        <v>6635</v>
      </c>
      <c r="F12445" s="232">
        <v>0</v>
      </c>
    </row>
    <row r="12446" spans="1:6" ht="15" x14ac:dyDescent="0.2">
      <c r="A12446" s="231">
        <v>106511</v>
      </c>
      <c r="B12446" s="457" t="s">
        <v>19727</v>
      </c>
      <c r="C12446" s="231" t="s">
        <v>6635</v>
      </c>
      <c r="F12446" s="232">
        <v>0</v>
      </c>
    </row>
    <row r="12447" spans="1:6" ht="15" x14ac:dyDescent="0.2">
      <c r="A12447" s="231">
        <v>106515</v>
      </c>
      <c r="B12447" s="457" t="s">
        <v>19728</v>
      </c>
      <c r="C12447" s="231" t="s">
        <v>6635</v>
      </c>
      <c r="F12447" s="232">
        <v>0</v>
      </c>
    </row>
    <row r="12448" spans="1:6" ht="15" x14ac:dyDescent="0.2">
      <c r="A12448" s="231">
        <v>106512</v>
      </c>
      <c r="B12448" s="457" t="s">
        <v>19729</v>
      </c>
      <c r="C12448" s="231" t="s">
        <v>6635</v>
      </c>
      <c r="F12448" s="232">
        <v>0</v>
      </c>
    </row>
    <row r="12449" spans="1:6" ht="15" x14ac:dyDescent="0.2">
      <c r="A12449" s="231">
        <v>106516</v>
      </c>
      <c r="B12449" s="457" t="s">
        <v>19730</v>
      </c>
      <c r="C12449" s="231" t="s">
        <v>6635</v>
      </c>
      <c r="F12449" s="232">
        <v>0</v>
      </c>
    </row>
    <row r="12450" spans="1:6" ht="15" x14ac:dyDescent="0.2">
      <c r="A12450" s="231">
        <v>106513</v>
      </c>
      <c r="B12450" s="457" t="s">
        <v>19731</v>
      </c>
      <c r="C12450" s="231" t="s">
        <v>6635</v>
      </c>
      <c r="F12450" s="232">
        <v>0</v>
      </c>
    </row>
    <row r="12451" spans="1:6" ht="15" x14ac:dyDescent="0.2">
      <c r="A12451" s="231">
        <v>106517</v>
      </c>
      <c r="B12451" s="457" t="s">
        <v>19732</v>
      </c>
      <c r="C12451" s="231" t="s">
        <v>6635</v>
      </c>
      <c r="F12451" s="232">
        <v>0</v>
      </c>
    </row>
    <row r="12452" spans="1:6" ht="15" x14ac:dyDescent="0.2">
      <c r="A12452" s="231">
        <v>106518</v>
      </c>
      <c r="B12452" s="457" t="s">
        <v>19733</v>
      </c>
      <c r="C12452" s="231" t="s">
        <v>6635</v>
      </c>
      <c r="F12452" s="232">
        <v>0</v>
      </c>
    </row>
    <row r="12453" spans="1:6" ht="15" x14ac:dyDescent="0.2">
      <c r="A12453" s="231">
        <v>106519</v>
      </c>
      <c r="B12453" s="457" t="s">
        <v>19734</v>
      </c>
      <c r="C12453" s="231" t="s">
        <v>6635</v>
      </c>
      <c r="F12453" s="232">
        <v>0</v>
      </c>
    </row>
    <row r="12454" spans="1:6" ht="15" x14ac:dyDescent="0.2">
      <c r="A12454" s="231">
        <v>106520</v>
      </c>
      <c r="B12454" s="457" t="s">
        <v>19735</v>
      </c>
      <c r="C12454" s="231" t="s">
        <v>6635</v>
      </c>
      <c r="F12454" s="232">
        <v>0</v>
      </c>
    </row>
    <row r="12455" spans="1:6" ht="15" x14ac:dyDescent="0.2">
      <c r="A12455" s="231">
        <v>106521</v>
      </c>
      <c r="B12455" s="457" t="s">
        <v>19736</v>
      </c>
      <c r="C12455" s="231" t="s">
        <v>6635</v>
      </c>
      <c r="F12455" s="232">
        <v>0</v>
      </c>
    </row>
    <row r="12456" spans="1:6" ht="15" x14ac:dyDescent="0.2">
      <c r="A12456" s="231">
        <v>106522</v>
      </c>
      <c r="B12456" s="457" t="s">
        <v>19737</v>
      </c>
      <c r="C12456" s="231" t="s">
        <v>6635</v>
      </c>
      <c r="F12456" s="232">
        <v>0</v>
      </c>
    </row>
    <row r="12457" spans="1:6" ht="15" x14ac:dyDescent="0.2">
      <c r="A12457" s="231">
        <v>106523</v>
      </c>
      <c r="B12457" s="457" t="s">
        <v>19738</v>
      </c>
      <c r="C12457" s="231" t="s">
        <v>6635</v>
      </c>
      <c r="F12457" s="232">
        <v>0</v>
      </c>
    </row>
    <row r="12458" spans="1:6" ht="15" x14ac:dyDescent="0.2">
      <c r="A12458" s="231">
        <v>101549</v>
      </c>
      <c r="B12458" s="457" t="s">
        <v>19739</v>
      </c>
      <c r="C12458" s="231" t="s">
        <v>6635</v>
      </c>
      <c r="F12458" s="232">
        <v>22.05</v>
      </c>
    </row>
    <row r="12459" spans="1:6" ht="15" x14ac:dyDescent="0.2">
      <c r="A12459" s="231">
        <v>101547</v>
      </c>
      <c r="B12459" s="457" t="s">
        <v>19740</v>
      </c>
      <c r="C12459" s="231" t="s">
        <v>6635</v>
      </c>
      <c r="F12459" s="232">
        <v>89.51</v>
      </c>
    </row>
    <row r="12460" spans="1:6" ht="15" x14ac:dyDescent="0.2">
      <c r="A12460" s="231">
        <v>101546</v>
      </c>
      <c r="B12460" s="457" t="s">
        <v>19741</v>
      </c>
      <c r="C12460" s="231" t="s">
        <v>6635</v>
      </c>
      <c r="F12460" s="232">
        <v>29.28</v>
      </c>
    </row>
    <row r="12461" spans="1:6" ht="15" x14ac:dyDescent="0.2">
      <c r="A12461" s="231">
        <v>101548</v>
      </c>
      <c r="B12461" s="457" t="s">
        <v>19742</v>
      </c>
      <c r="C12461" s="231" t="s">
        <v>6635</v>
      </c>
      <c r="F12461" s="232">
        <v>8.0299999999999994</v>
      </c>
    </row>
    <row r="12462" spans="1:6" ht="15" x14ac:dyDescent="0.2">
      <c r="A12462" s="231">
        <v>106528</v>
      </c>
      <c r="B12462" s="457" t="s">
        <v>19743</v>
      </c>
      <c r="C12462" s="231" t="s">
        <v>6635</v>
      </c>
      <c r="F12462" s="232">
        <v>0</v>
      </c>
    </row>
    <row r="12463" spans="1:6" ht="15" x14ac:dyDescent="0.2">
      <c r="A12463" s="231">
        <v>94764</v>
      </c>
      <c r="B12463" s="457" t="s">
        <v>19744</v>
      </c>
      <c r="C12463" s="231" t="s">
        <v>6635</v>
      </c>
      <c r="F12463" s="232">
        <v>42.78</v>
      </c>
    </row>
    <row r="12464" spans="1:6" ht="15" x14ac:dyDescent="0.2">
      <c r="A12464" s="231">
        <v>94765</v>
      </c>
      <c r="B12464" s="457" t="s">
        <v>19745</v>
      </c>
      <c r="C12464" s="231" t="s">
        <v>6635</v>
      </c>
      <c r="F12464" s="232">
        <v>46.96</v>
      </c>
    </row>
    <row r="12465" spans="1:6" ht="15" x14ac:dyDescent="0.2">
      <c r="A12465" s="231">
        <v>94766</v>
      </c>
      <c r="B12465" s="457" t="s">
        <v>19746</v>
      </c>
      <c r="C12465" s="231" t="s">
        <v>6635</v>
      </c>
      <c r="F12465" s="232">
        <v>52.33</v>
      </c>
    </row>
    <row r="12466" spans="1:6" ht="15" x14ac:dyDescent="0.2">
      <c r="A12466" s="231">
        <v>94767</v>
      </c>
      <c r="B12466" s="457" t="s">
        <v>19747</v>
      </c>
      <c r="C12466" s="231" t="s">
        <v>6635</v>
      </c>
      <c r="F12466" s="232">
        <v>77.08</v>
      </c>
    </row>
    <row r="12467" spans="1:6" ht="15" x14ac:dyDescent="0.2">
      <c r="A12467" s="231">
        <v>94768</v>
      </c>
      <c r="B12467" s="457" t="s">
        <v>19748</v>
      </c>
      <c r="C12467" s="231" t="s">
        <v>6635</v>
      </c>
      <c r="F12467" s="232">
        <v>87.14</v>
      </c>
    </row>
    <row r="12468" spans="1:6" ht="15" x14ac:dyDescent="0.2">
      <c r="A12468" s="231">
        <v>94769</v>
      </c>
      <c r="B12468" s="457" t="s">
        <v>19749</v>
      </c>
      <c r="C12468" s="231" t="s">
        <v>6635</v>
      </c>
      <c r="F12468" s="232">
        <v>116.02</v>
      </c>
    </row>
    <row r="12469" spans="1:6" ht="15" x14ac:dyDescent="0.2">
      <c r="A12469" s="231">
        <v>94783</v>
      </c>
      <c r="B12469" s="457" t="s">
        <v>19750</v>
      </c>
      <c r="C12469" s="231" t="s">
        <v>6635</v>
      </c>
      <c r="F12469" s="232">
        <v>23.41</v>
      </c>
    </row>
    <row r="12470" spans="1:6" ht="15" x14ac:dyDescent="0.2">
      <c r="A12470" s="231">
        <v>94703</v>
      </c>
      <c r="B12470" s="457" t="s">
        <v>19751</v>
      </c>
      <c r="C12470" s="231" t="s">
        <v>6635</v>
      </c>
      <c r="F12470" s="232">
        <v>24.98</v>
      </c>
    </row>
    <row r="12471" spans="1:6" ht="15" x14ac:dyDescent="0.2">
      <c r="A12471" s="231">
        <v>94704</v>
      </c>
      <c r="B12471" s="457" t="s">
        <v>19752</v>
      </c>
      <c r="C12471" s="231" t="s">
        <v>6635</v>
      </c>
      <c r="F12471" s="232">
        <v>33.090000000000003</v>
      </c>
    </row>
    <row r="12472" spans="1:6" ht="15" x14ac:dyDescent="0.2">
      <c r="A12472" s="231">
        <v>94705</v>
      </c>
      <c r="B12472" s="457" t="s">
        <v>19753</v>
      </c>
      <c r="C12472" s="231" t="s">
        <v>6635</v>
      </c>
      <c r="F12472" s="232">
        <v>44.95</v>
      </c>
    </row>
    <row r="12473" spans="1:6" ht="15" x14ac:dyDescent="0.2">
      <c r="A12473" s="231">
        <v>94706</v>
      </c>
      <c r="B12473" s="457" t="s">
        <v>19754</v>
      </c>
      <c r="C12473" s="231" t="s">
        <v>6635</v>
      </c>
      <c r="F12473" s="232">
        <v>43.88</v>
      </c>
    </row>
    <row r="12474" spans="1:6" ht="15" x14ac:dyDescent="0.2">
      <c r="A12474" s="231">
        <v>94707</v>
      </c>
      <c r="B12474" s="457" t="s">
        <v>19755</v>
      </c>
      <c r="C12474" s="231" t="s">
        <v>6635</v>
      </c>
      <c r="F12474" s="232">
        <v>68.89</v>
      </c>
    </row>
    <row r="12475" spans="1:6" ht="15" x14ac:dyDescent="0.2">
      <c r="A12475" s="231">
        <v>94715</v>
      </c>
      <c r="B12475" s="457" t="s">
        <v>19756</v>
      </c>
      <c r="C12475" s="231" t="s">
        <v>6635</v>
      </c>
      <c r="F12475" s="232">
        <v>355.41</v>
      </c>
    </row>
    <row r="12476" spans="1:6" ht="15" x14ac:dyDescent="0.2">
      <c r="A12476" s="231">
        <v>94713</v>
      </c>
      <c r="B12476" s="457" t="s">
        <v>19757</v>
      </c>
      <c r="C12476" s="231" t="s">
        <v>6635</v>
      </c>
      <c r="F12476" s="232">
        <v>285.27</v>
      </c>
    </row>
    <row r="12477" spans="1:6" ht="15" x14ac:dyDescent="0.2">
      <c r="A12477" s="231">
        <v>94714</v>
      </c>
      <c r="B12477" s="457" t="s">
        <v>19758</v>
      </c>
      <c r="C12477" s="231" t="s">
        <v>6635</v>
      </c>
      <c r="F12477" s="232">
        <v>399.92</v>
      </c>
    </row>
    <row r="12478" spans="1:6" ht="15" x14ac:dyDescent="0.2">
      <c r="A12478" s="231">
        <v>94670</v>
      </c>
      <c r="B12478" s="457" t="s">
        <v>19759</v>
      </c>
      <c r="C12478" s="231" t="s">
        <v>6635</v>
      </c>
      <c r="F12478" s="232">
        <v>84.15</v>
      </c>
    </row>
    <row r="12479" spans="1:6" ht="15" x14ac:dyDescent="0.2">
      <c r="A12479" s="231">
        <v>94656</v>
      </c>
      <c r="B12479" s="457" t="s">
        <v>19760</v>
      </c>
      <c r="C12479" s="231" t="s">
        <v>6635</v>
      </c>
      <c r="F12479" s="232">
        <v>4.33</v>
      </c>
    </row>
    <row r="12480" spans="1:6" ht="15" x14ac:dyDescent="0.2">
      <c r="A12480" s="231">
        <v>94658</v>
      </c>
      <c r="B12480" s="457" t="s">
        <v>19761</v>
      </c>
      <c r="C12480" s="231" t="s">
        <v>6635</v>
      </c>
      <c r="F12480" s="232">
        <v>6.47</v>
      </c>
    </row>
    <row r="12481" spans="1:6" ht="15" x14ac:dyDescent="0.2">
      <c r="A12481" s="231">
        <v>94660</v>
      </c>
      <c r="B12481" s="457" t="s">
        <v>19762</v>
      </c>
      <c r="C12481" s="231" t="s">
        <v>6635</v>
      </c>
      <c r="F12481" s="232">
        <v>10.210000000000001</v>
      </c>
    </row>
    <row r="12482" spans="1:6" ht="15" x14ac:dyDescent="0.2">
      <c r="A12482" s="231">
        <v>94662</v>
      </c>
      <c r="B12482" s="457" t="s">
        <v>19763</v>
      </c>
      <c r="C12482" s="231" t="s">
        <v>6635</v>
      </c>
      <c r="F12482" s="232">
        <v>13.44</v>
      </c>
    </row>
    <row r="12483" spans="1:6" ht="15" x14ac:dyDescent="0.2">
      <c r="A12483" s="231">
        <v>94664</v>
      </c>
      <c r="B12483" s="457" t="s">
        <v>19764</v>
      </c>
      <c r="C12483" s="231" t="s">
        <v>6635</v>
      </c>
      <c r="F12483" s="232">
        <v>24.42</v>
      </c>
    </row>
    <row r="12484" spans="1:6" ht="15" x14ac:dyDescent="0.2">
      <c r="A12484" s="231">
        <v>94666</v>
      </c>
      <c r="B12484" s="457" t="s">
        <v>19765</v>
      </c>
      <c r="C12484" s="231" t="s">
        <v>6635</v>
      </c>
      <c r="F12484" s="232">
        <v>39.659999999999997</v>
      </c>
    </row>
    <row r="12485" spans="1:6" ht="15" x14ac:dyDescent="0.2">
      <c r="A12485" s="231">
        <v>94668</v>
      </c>
      <c r="B12485" s="457" t="s">
        <v>19766</v>
      </c>
      <c r="C12485" s="231" t="s">
        <v>6635</v>
      </c>
      <c r="F12485" s="232">
        <v>52.72</v>
      </c>
    </row>
    <row r="12486" spans="1:6" ht="15" x14ac:dyDescent="0.2">
      <c r="A12486" s="231">
        <v>105215</v>
      </c>
      <c r="B12486" s="457" t="s">
        <v>19767</v>
      </c>
      <c r="C12486" s="231" t="s">
        <v>6635</v>
      </c>
      <c r="F12486" s="232">
        <v>10.36</v>
      </c>
    </row>
    <row r="12487" spans="1:6" ht="15" x14ac:dyDescent="0.2">
      <c r="A12487" s="231">
        <v>105216</v>
      </c>
      <c r="B12487" s="457" t="s">
        <v>19768</v>
      </c>
      <c r="C12487" s="231" t="s">
        <v>6635</v>
      </c>
      <c r="F12487" s="232">
        <v>39.42</v>
      </c>
    </row>
    <row r="12488" spans="1:6" ht="15" x14ac:dyDescent="0.2">
      <c r="A12488" s="231">
        <v>105217</v>
      </c>
      <c r="B12488" s="457" t="s">
        <v>19769</v>
      </c>
      <c r="C12488" s="231" t="s">
        <v>6635</v>
      </c>
      <c r="F12488" s="232">
        <v>44.49</v>
      </c>
    </row>
    <row r="12489" spans="1:6" ht="15" x14ac:dyDescent="0.2">
      <c r="A12489" s="231">
        <v>105214</v>
      </c>
      <c r="B12489" s="457" t="s">
        <v>19770</v>
      </c>
      <c r="C12489" s="231" t="s">
        <v>6635</v>
      </c>
      <c r="F12489" s="232">
        <v>46.52</v>
      </c>
    </row>
    <row r="12490" spans="1:6" ht="15" x14ac:dyDescent="0.2">
      <c r="A12490" s="231">
        <v>105218</v>
      </c>
      <c r="B12490" s="457" t="s">
        <v>19771</v>
      </c>
      <c r="C12490" s="231" t="s">
        <v>6635</v>
      </c>
      <c r="F12490" s="232">
        <v>77.319999999999993</v>
      </c>
    </row>
    <row r="12491" spans="1:6" ht="15" x14ac:dyDescent="0.2">
      <c r="A12491" s="231">
        <v>105213</v>
      </c>
      <c r="B12491" s="457" t="s">
        <v>19772</v>
      </c>
      <c r="C12491" s="231" t="s">
        <v>6635</v>
      </c>
      <c r="F12491" s="232">
        <v>200.19</v>
      </c>
    </row>
    <row r="12492" spans="1:6" ht="15" x14ac:dyDescent="0.2">
      <c r="A12492" s="231">
        <v>105233</v>
      </c>
      <c r="B12492" s="457" t="s">
        <v>19773</v>
      </c>
      <c r="C12492" s="231" t="s">
        <v>6635</v>
      </c>
      <c r="F12492" s="232">
        <v>9.52</v>
      </c>
    </row>
    <row r="12493" spans="1:6" ht="15" x14ac:dyDescent="0.2">
      <c r="A12493" s="231">
        <v>105234</v>
      </c>
      <c r="B12493" s="457" t="s">
        <v>19774</v>
      </c>
      <c r="C12493" s="231" t="s">
        <v>6635</v>
      </c>
      <c r="F12493" s="232">
        <v>11.6</v>
      </c>
    </row>
    <row r="12494" spans="1:6" ht="15" x14ac:dyDescent="0.2">
      <c r="A12494" s="231">
        <v>105228</v>
      </c>
      <c r="B12494" s="457" t="s">
        <v>19775</v>
      </c>
      <c r="C12494" s="231" t="s">
        <v>6635</v>
      </c>
      <c r="F12494" s="232">
        <v>14.01</v>
      </c>
    </row>
    <row r="12495" spans="1:6" ht="15" x14ac:dyDescent="0.2">
      <c r="A12495" s="231">
        <v>105138</v>
      </c>
      <c r="B12495" s="457" t="s">
        <v>19776</v>
      </c>
      <c r="C12495" s="231" t="s">
        <v>6635</v>
      </c>
      <c r="F12495" s="232">
        <v>20.49</v>
      </c>
    </row>
    <row r="12496" spans="1:6" ht="15" x14ac:dyDescent="0.2">
      <c r="A12496" s="231">
        <v>105139</v>
      </c>
      <c r="B12496" s="457" t="s">
        <v>19777</v>
      </c>
      <c r="C12496" s="231" t="s">
        <v>6635</v>
      </c>
      <c r="F12496" s="232">
        <v>24.12</v>
      </c>
    </row>
    <row r="12497" spans="1:6" ht="15" x14ac:dyDescent="0.2">
      <c r="A12497" s="231">
        <v>105140</v>
      </c>
      <c r="B12497" s="457" t="s">
        <v>19778</v>
      </c>
      <c r="C12497" s="231" t="s">
        <v>6635</v>
      </c>
      <c r="F12497" s="232">
        <v>31</v>
      </c>
    </row>
    <row r="12498" spans="1:6" ht="15" x14ac:dyDescent="0.2">
      <c r="A12498" s="231">
        <v>105141</v>
      </c>
      <c r="B12498" s="457" t="s">
        <v>19779</v>
      </c>
      <c r="C12498" s="231" t="s">
        <v>6635</v>
      </c>
      <c r="F12498" s="232">
        <v>36.86</v>
      </c>
    </row>
    <row r="12499" spans="1:6" ht="15" x14ac:dyDescent="0.2">
      <c r="A12499" s="231">
        <v>105172</v>
      </c>
      <c r="B12499" s="457" t="s">
        <v>19780</v>
      </c>
      <c r="C12499" s="231" t="s">
        <v>6635</v>
      </c>
      <c r="F12499" s="232">
        <v>97.1</v>
      </c>
    </row>
    <row r="12500" spans="1:6" ht="15" x14ac:dyDescent="0.2">
      <c r="A12500" s="231">
        <v>105169</v>
      </c>
      <c r="B12500" s="457" t="s">
        <v>19781</v>
      </c>
      <c r="C12500" s="231" t="s">
        <v>6635</v>
      </c>
      <c r="F12500" s="232">
        <v>97.4</v>
      </c>
    </row>
    <row r="12501" spans="1:6" ht="15" x14ac:dyDescent="0.2">
      <c r="A12501" s="231">
        <v>105230</v>
      </c>
      <c r="B12501" s="457" t="s">
        <v>19782</v>
      </c>
      <c r="C12501" s="231" t="s">
        <v>6635</v>
      </c>
      <c r="F12501" s="232">
        <v>9.4700000000000006</v>
      </c>
    </row>
    <row r="12502" spans="1:6" ht="15" x14ac:dyDescent="0.2">
      <c r="A12502" s="231">
        <v>105231</v>
      </c>
      <c r="B12502" s="457" t="s">
        <v>19783</v>
      </c>
      <c r="C12502" s="231" t="s">
        <v>6635</v>
      </c>
      <c r="F12502" s="232">
        <v>11.1</v>
      </c>
    </row>
    <row r="12503" spans="1:6" ht="15" x14ac:dyDescent="0.2">
      <c r="A12503" s="231">
        <v>105232</v>
      </c>
      <c r="B12503" s="457" t="s">
        <v>19784</v>
      </c>
      <c r="C12503" s="231" t="s">
        <v>6635</v>
      </c>
      <c r="F12503" s="232">
        <v>20.57</v>
      </c>
    </row>
    <row r="12504" spans="1:6" ht="15" x14ac:dyDescent="0.2">
      <c r="A12504" s="231">
        <v>105229</v>
      </c>
      <c r="B12504" s="457" t="s">
        <v>19785</v>
      </c>
      <c r="C12504" s="231" t="s">
        <v>6635</v>
      </c>
      <c r="F12504" s="232">
        <v>32.26</v>
      </c>
    </row>
    <row r="12505" spans="1:6" ht="15" x14ac:dyDescent="0.2">
      <c r="A12505" s="231">
        <v>105146</v>
      </c>
      <c r="B12505" s="457" t="s">
        <v>19786</v>
      </c>
      <c r="C12505" s="231" t="s">
        <v>6635</v>
      </c>
      <c r="F12505" s="232">
        <v>26.3</v>
      </c>
    </row>
    <row r="12506" spans="1:6" ht="15" x14ac:dyDescent="0.2">
      <c r="A12506" s="231">
        <v>94613</v>
      </c>
      <c r="B12506" s="457" t="s">
        <v>19787</v>
      </c>
      <c r="C12506" s="231" t="s">
        <v>6635</v>
      </c>
      <c r="F12506" s="232">
        <v>0</v>
      </c>
    </row>
    <row r="12507" spans="1:6" ht="15" x14ac:dyDescent="0.2">
      <c r="A12507" s="231">
        <v>94607</v>
      </c>
      <c r="B12507" s="457" t="s">
        <v>19788</v>
      </c>
      <c r="C12507" s="231" t="s">
        <v>6635</v>
      </c>
      <c r="F12507" s="232">
        <v>0</v>
      </c>
    </row>
    <row r="12508" spans="1:6" ht="15" x14ac:dyDescent="0.2">
      <c r="A12508" s="231">
        <v>94609</v>
      </c>
      <c r="B12508" s="457" t="s">
        <v>19789</v>
      </c>
      <c r="C12508" s="231" t="s">
        <v>6635</v>
      </c>
      <c r="F12508" s="232">
        <v>0</v>
      </c>
    </row>
    <row r="12509" spans="1:6" ht="15" x14ac:dyDescent="0.2">
      <c r="A12509" s="231">
        <v>94611</v>
      </c>
      <c r="B12509" s="457" t="s">
        <v>19790</v>
      </c>
      <c r="C12509" s="231" t="s">
        <v>6635</v>
      </c>
      <c r="F12509" s="232">
        <v>0</v>
      </c>
    </row>
    <row r="12510" spans="1:6" ht="15" x14ac:dyDescent="0.2">
      <c r="A12510" s="231">
        <v>96738</v>
      </c>
      <c r="B12510" s="457" t="s">
        <v>19791</v>
      </c>
      <c r="C12510" s="231" t="s">
        <v>6635</v>
      </c>
      <c r="F12510" s="232">
        <v>26.91</v>
      </c>
    </row>
    <row r="12511" spans="1:6" ht="15" x14ac:dyDescent="0.2">
      <c r="A12511" s="231">
        <v>96740</v>
      </c>
      <c r="B12511" s="457" t="s">
        <v>19792</v>
      </c>
      <c r="C12511" s="231" t="s">
        <v>6635</v>
      </c>
      <c r="F12511" s="232">
        <v>37.090000000000003</v>
      </c>
    </row>
    <row r="12512" spans="1:6" ht="15" x14ac:dyDescent="0.2">
      <c r="A12512" s="231">
        <v>94738</v>
      </c>
      <c r="B12512" s="457" t="s">
        <v>19793</v>
      </c>
      <c r="C12512" s="231" t="s">
        <v>6635</v>
      </c>
      <c r="F12512" s="232">
        <v>1853.21</v>
      </c>
    </row>
    <row r="12513" spans="1:6" ht="15" x14ac:dyDescent="0.2">
      <c r="A12513" s="231">
        <v>94724</v>
      </c>
      <c r="B12513" s="457" t="s">
        <v>19794</v>
      </c>
      <c r="C12513" s="231" t="s">
        <v>6635</v>
      </c>
      <c r="F12513" s="232">
        <v>29.39</v>
      </c>
    </row>
    <row r="12514" spans="1:6" ht="15" x14ac:dyDescent="0.2">
      <c r="A12514" s="231">
        <v>94726</v>
      </c>
      <c r="B12514" s="457" t="s">
        <v>19795</v>
      </c>
      <c r="C12514" s="231" t="s">
        <v>6635</v>
      </c>
      <c r="F12514" s="232">
        <v>37.86</v>
      </c>
    </row>
    <row r="12515" spans="1:6" ht="15" x14ac:dyDescent="0.2">
      <c r="A12515" s="231">
        <v>94728</v>
      </c>
      <c r="B12515" s="457" t="s">
        <v>19796</v>
      </c>
      <c r="C12515" s="231" t="s">
        <v>6635</v>
      </c>
      <c r="F12515" s="232">
        <v>59.07</v>
      </c>
    </row>
    <row r="12516" spans="1:6" ht="15" x14ac:dyDescent="0.2">
      <c r="A12516" s="231">
        <v>94730</v>
      </c>
      <c r="B12516" s="457" t="s">
        <v>19797</v>
      </c>
      <c r="C12516" s="231" t="s">
        <v>6635</v>
      </c>
      <c r="F12516" s="232">
        <v>72.459999999999994</v>
      </c>
    </row>
    <row r="12517" spans="1:6" ht="15" x14ac:dyDescent="0.2">
      <c r="A12517" s="231">
        <v>94732</v>
      </c>
      <c r="B12517" s="457" t="s">
        <v>19798</v>
      </c>
      <c r="C12517" s="231" t="s">
        <v>6635</v>
      </c>
      <c r="F12517" s="232">
        <v>116.32</v>
      </c>
    </row>
    <row r="12518" spans="1:6" ht="15" x14ac:dyDescent="0.2">
      <c r="A12518" s="231">
        <v>94734</v>
      </c>
      <c r="B12518" s="457" t="s">
        <v>19799</v>
      </c>
      <c r="C12518" s="231" t="s">
        <v>6635</v>
      </c>
      <c r="F12518" s="232">
        <v>423.78</v>
      </c>
    </row>
    <row r="12519" spans="1:6" ht="15" x14ac:dyDescent="0.2">
      <c r="A12519" s="231">
        <v>94736</v>
      </c>
      <c r="B12519" s="457" t="s">
        <v>19800</v>
      </c>
      <c r="C12519" s="231" t="s">
        <v>6635</v>
      </c>
      <c r="F12519" s="232">
        <v>615.91999999999996</v>
      </c>
    </row>
    <row r="12520" spans="1:6" ht="15" x14ac:dyDescent="0.2">
      <c r="A12520" s="231">
        <v>94483</v>
      </c>
      <c r="B12520" s="457" t="s">
        <v>19801</v>
      </c>
      <c r="C12520" s="231" t="s">
        <v>6635</v>
      </c>
      <c r="F12520" s="232">
        <v>1582.15</v>
      </c>
    </row>
    <row r="12521" spans="1:6" ht="15" x14ac:dyDescent="0.2">
      <c r="A12521" s="231">
        <v>94482</v>
      </c>
      <c r="B12521" s="457" t="s">
        <v>19802</v>
      </c>
      <c r="C12521" s="231" t="s">
        <v>6635</v>
      </c>
      <c r="F12521" s="232">
        <v>1874.13</v>
      </c>
    </row>
    <row r="12522" spans="1:6" ht="15" x14ac:dyDescent="0.2">
      <c r="A12522" s="231">
        <v>94481</v>
      </c>
      <c r="B12522" s="457" t="s">
        <v>19803</v>
      </c>
      <c r="C12522" s="231" t="s">
        <v>6635</v>
      </c>
      <c r="F12522" s="232">
        <v>2370.7600000000002</v>
      </c>
    </row>
    <row r="12523" spans="1:6" ht="15" x14ac:dyDescent="0.2">
      <c r="A12523" s="231">
        <v>94480</v>
      </c>
      <c r="B12523" s="457" t="s">
        <v>19804</v>
      </c>
      <c r="C12523" s="231" t="s">
        <v>6635</v>
      </c>
      <c r="F12523" s="232">
        <v>3317.53</v>
      </c>
    </row>
    <row r="12524" spans="1:6" ht="15" x14ac:dyDescent="0.2">
      <c r="A12524" s="231">
        <v>94472</v>
      </c>
      <c r="B12524" s="457" t="s">
        <v>19805</v>
      </c>
      <c r="C12524" s="231" t="s">
        <v>6635</v>
      </c>
      <c r="F12524" s="232">
        <v>89.01</v>
      </c>
    </row>
    <row r="12525" spans="1:6" ht="15" x14ac:dyDescent="0.2">
      <c r="A12525" s="231">
        <v>94474</v>
      </c>
      <c r="B12525" s="457" t="s">
        <v>19806</v>
      </c>
      <c r="C12525" s="231" t="s">
        <v>6635</v>
      </c>
      <c r="F12525" s="232">
        <v>146.74</v>
      </c>
    </row>
    <row r="12526" spans="1:6" ht="15" x14ac:dyDescent="0.2">
      <c r="A12526" s="231">
        <v>94476</v>
      </c>
      <c r="B12526" s="457" t="s">
        <v>19807</v>
      </c>
      <c r="C12526" s="231" t="s">
        <v>6635</v>
      </c>
      <c r="F12526" s="232">
        <v>203.58</v>
      </c>
    </row>
    <row r="12527" spans="1:6" ht="15" x14ac:dyDescent="0.2">
      <c r="A12527" s="231">
        <v>94471</v>
      </c>
      <c r="B12527" s="457" t="s">
        <v>19808</v>
      </c>
      <c r="C12527" s="231" t="s">
        <v>6635</v>
      </c>
      <c r="F12527" s="232">
        <v>86.57</v>
      </c>
    </row>
    <row r="12528" spans="1:6" ht="15" x14ac:dyDescent="0.2">
      <c r="A12528" s="231">
        <v>94473</v>
      </c>
      <c r="B12528" s="457" t="s">
        <v>19809</v>
      </c>
      <c r="C12528" s="231" t="s">
        <v>6635</v>
      </c>
      <c r="F12528" s="232">
        <v>135.99</v>
      </c>
    </row>
    <row r="12529" spans="1:6" ht="15" x14ac:dyDescent="0.2">
      <c r="A12529" s="231">
        <v>94475</v>
      </c>
      <c r="B12529" s="457" t="s">
        <v>19810</v>
      </c>
      <c r="C12529" s="231" t="s">
        <v>6635</v>
      </c>
      <c r="F12529" s="232">
        <v>182.86</v>
      </c>
    </row>
    <row r="12530" spans="1:6" ht="15" x14ac:dyDescent="0.2">
      <c r="A12530" s="231">
        <v>105194</v>
      </c>
      <c r="B12530" s="457" t="s">
        <v>19811</v>
      </c>
      <c r="C12530" s="231" t="s">
        <v>6635</v>
      </c>
      <c r="F12530" s="232">
        <v>95.72</v>
      </c>
    </row>
    <row r="12531" spans="1:6" ht="15" x14ac:dyDescent="0.2">
      <c r="A12531" s="231">
        <v>105195</v>
      </c>
      <c r="B12531" s="457" t="s">
        <v>19812</v>
      </c>
      <c r="C12531" s="231" t="s">
        <v>6635</v>
      </c>
      <c r="F12531" s="232">
        <v>238.5</v>
      </c>
    </row>
    <row r="12532" spans="1:6" ht="15" x14ac:dyDescent="0.2">
      <c r="A12532" s="231">
        <v>105178</v>
      </c>
      <c r="B12532" s="457" t="s">
        <v>19813</v>
      </c>
      <c r="C12532" s="231" t="s">
        <v>6635</v>
      </c>
      <c r="F12532" s="232">
        <v>151.31</v>
      </c>
    </row>
    <row r="12533" spans="1:6" ht="15" x14ac:dyDescent="0.2">
      <c r="A12533" s="231">
        <v>94620</v>
      </c>
      <c r="B12533" s="457" t="s">
        <v>19814</v>
      </c>
      <c r="C12533" s="231" t="s">
        <v>6635</v>
      </c>
      <c r="F12533" s="232">
        <v>904.98</v>
      </c>
    </row>
    <row r="12534" spans="1:6" ht="15" x14ac:dyDescent="0.2">
      <c r="A12534" s="231">
        <v>94614</v>
      </c>
      <c r="B12534" s="457" t="s">
        <v>19815</v>
      </c>
      <c r="C12534" s="231" t="s">
        <v>6635</v>
      </c>
      <c r="F12534" s="232">
        <v>152.19999999999999</v>
      </c>
    </row>
    <row r="12535" spans="1:6" ht="15" x14ac:dyDescent="0.2">
      <c r="A12535" s="231">
        <v>94616</v>
      </c>
      <c r="B12535" s="457" t="s">
        <v>19816</v>
      </c>
      <c r="C12535" s="231" t="s">
        <v>6635</v>
      </c>
      <c r="F12535" s="232">
        <v>408.73</v>
      </c>
    </row>
    <row r="12536" spans="1:6" ht="15" x14ac:dyDescent="0.2">
      <c r="A12536" s="231">
        <v>94618</v>
      </c>
      <c r="B12536" s="457" t="s">
        <v>19817</v>
      </c>
      <c r="C12536" s="231" t="s">
        <v>6635</v>
      </c>
      <c r="F12536" s="232">
        <v>398.05</v>
      </c>
    </row>
    <row r="12537" spans="1:6" ht="15" x14ac:dyDescent="0.2">
      <c r="A12537" s="231">
        <v>105193</v>
      </c>
      <c r="B12537" s="457" t="s">
        <v>19818</v>
      </c>
      <c r="C12537" s="231" t="s">
        <v>6635</v>
      </c>
      <c r="F12537" s="232">
        <v>165.52</v>
      </c>
    </row>
    <row r="12538" spans="1:6" ht="15" x14ac:dyDescent="0.2">
      <c r="A12538" s="231">
        <v>105197</v>
      </c>
      <c r="B12538" s="457" t="s">
        <v>19819</v>
      </c>
      <c r="C12538" s="231" t="s">
        <v>6635</v>
      </c>
      <c r="F12538" s="232">
        <v>175.29</v>
      </c>
    </row>
    <row r="12539" spans="1:6" ht="15" x14ac:dyDescent="0.2">
      <c r="A12539" s="231">
        <v>105196</v>
      </c>
      <c r="B12539" s="457" t="s">
        <v>19820</v>
      </c>
      <c r="C12539" s="231" t="s">
        <v>6635</v>
      </c>
      <c r="F12539" s="232">
        <v>252.92</v>
      </c>
    </row>
    <row r="12540" spans="1:6" ht="15" x14ac:dyDescent="0.2">
      <c r="A12540" s="231">
        <v>105198</v>
      </c>
      <c r="B12540" s="457" t="s">
        <v>19821</v>
      </c>
      <c r="C12540" s="231" t="s">
        <v>6635</v>
      </c>
      <c r="F12540" s="232">
        <v>357.17</v>
      </c>
    </row>
    <row r="12541" spans="1:6" ht="15" x14ac:dyDescent="0.2">
      <c r="A12541" s="231">
        <v>105200</v>
      </c>
      <c r="B12541" s="457" t="s">
        <v>19822</v>
      </c>
      <c r="C12541" s="231" t="s">
        <v>6635</v>
      </c>
      <c r="F12541" s="232">
        <v>139.47999999999999</v>
      </c>
    </row>
    <row r="12542" spans="1:6" ht="15" x14ac:dyDescent="0.2">
      <c r="A12542" s="231">
        <v>105199</v>
      </c>
      <c r="B12542" s="457" t="s">
        <v>19823</v>
      </c>
      <c r="C12542" s="231" t="s">
        <v>6635</v>
      </c>
      <c r="F12542" s="232">
        <v>230.47</v>
      </c>
    </row>
    <row r="12543" spans="1:6" ht="15" x14ac:dyDescent="0.2">
      <c r="A12543" s="231">
        <v>105201</v>
      </c>
      <c r="B12543" s="457" t="s">
        <v>19824</v>
      </c>
      <c r="C12543" s="231" t="s">
        <v>6635</v>
      </c>
      <c r="F12543" s="232">
        <v>314.14999999999998</v>
      </c>
    </row>
    <row r="12544" spans="1:6" ht="15" x14ac:dyDescent="0.2">
      <c r="A12544" s="231">
        <v>94755</v>
      </c>
      <c r="B12544" s="457" t="s">
        <v>19825</v>
      </c>
      <c r="C12544" s="231" t="s">
        <v>6635</v>
      </c>
      <c r="F12544" s="232">
        <v>0</v>
      </c>
    </row>
    <row r="12545" spans="1:6" ht="15" x14ac:dyDescent="0.2">
      <c r="A12545" s="231">
        <v>94741</v>
      </c>
      <c r="B12545" s="457" t="s">
        <v>19826</v>
      </c>
      <c r="C12545" s="231" t="s">
        <v>6635</v>
      </c>
      <c r="F12545" s="232">
        <v>14.42</v>
      </c>
    </row>
    <row r="12546" spans="1:6" ht="15" x14ac:dyDescent="0.2">
      <c r="A12546" s="231">
        <v>94743</v>
      </c>
      <c r="B12546" s="457" t="s">
        <v>19827</v>
      </c>
      <c r="C12546" s="231" t="s">
        <v>6635</v>
      </c>
      <c r="F12546" s="232">
        <v>23.51</v>
      </c>
    </row>
    <row r="12547" spans="1:6" ht="15" x14ac:dyDescent="0.2">
      <c r="A12547" s="231">
        <v>94745</v>
      </c>
      <c r="B12547" s="457" t="s">
        <v>19828</v>
      </c>
      <c r="C12547" s="231" t="s">
        <v>6635</v>
      </c>
      <c r="F12547" s="232">
        <v>0</v>
      </c>
    </row>
    <row r="12548" spans="1:6" ht="15" x14ac:dyDescent="0.2">
      <c r="A12548" s="231">
        <v>94747</v>
      </c>
      <c r="B12548" s="457" t="s">
        <v>19829</v>
      </c>
      <c r="C12548" s="231" t="s">
        <v>6635</v>
      </c>
      <c r="F12548" s="232">
        <v>0</v>
      </c>
    </row>
    <row r="12549" spans="1:6" ht="15" x14ac:dyDescent="0.2">
      <c r="A12549" s="231">
        <v>94749</v>
      </c>
      <c r="B12549" s="457" t="s">
        <v>19830</v>
      </c>
      <c r="C12549" s="231" t="s">
        <v>6635</v>
      </c>
      <c r="F12549" s="232">
        <v>0</v>
      </c>
    </row>
    <row r="12550" spans="1:6" ht="15" x14ac:dyDescent="0.2">
      <c r="A12550" s="231">
        <v>94751</v>
      </c>
      <c r="B12550" s="457" t="s">
        <v>19831</v>
      </c>
      <c r="C12550" s="231" t="s">
        <v>6635</v>
      </c>
      <c r="F12550" s="232">
        <v>0</v>
      </c>
    </row>
    <row r="12551" spans="1:6" ht="15" x14ac:dyDescent="0.2">
      <c r="A12551" s="231">
        <v>94753</v>
      </c>
      <c r="B12551" s="457" t="s">
        <v>19832</v>
      </c>
      <c r="C12551" s="231" t="s">
        <v>6635</v>
      </c>
      <c r="F12551" s="232">
        <v>0</v>
      </c>
    </row>
    <row r="12552" spans="1:6" ht="15" x14ac:dyDescent="0.2">
      <c r="A12552" s="231">
        <v>105209</v>
      </c>
      <c r="B12552" s="457" t="s">
        <v>19833</v>
      </c>
      <c r="C12552" s="231" t="s">
        <v>6635</v>
      </c>
      <c r="F12552" s="232">
        <v>169.93</v>
      </c>
    </row>
    <row r="12553" spans="1:6" ht="15" x14ac:dyDescent="0.2">
      <c r="A12553" s="231">
        <v>105208</v>
      </c>
      <c r="B12553" s="457" t="s">
        <v>19834</v>
      </c>
      <c r="C12553" s="231" t="s">
        <v>6635</v>
      </c>
      <c r="F12553" s="232">
        <v>344.42</v>
      </c>
    </row>
    <row r="12554" spans="1:6" ht="15" x14ac:dyDescent="0.2">
      <c r="A12554" s="231">
        <v>105210</v>
      </c>
      <c r="B12554" s="457" t="s">
        <v>19835</v>
      </c>
      <c r="C12554" s="231" t="s">
        <v>6635</v>
      </c>
      <c r="F12554" s="232">
        <v>443.83</v>
      </c>
    </row>
    <row r="12555" spans="1:6" ht="15" x14ac:dyDescent="0.2">
      <c r="A12555" s="231">
        <v>105203</v>
      </c>
      <c r="B12555" s="457" t="s">
        <v>19836</v>
      </c>
      <c r="C12555" s="231" t="s">
        <v>6635</v>
      </c>
      <c r="F12555" s="232">
        <v>174.54</v>
      </c>
    </row>
    <row r="12556" spans="1:6" ht="15" x14ac:dyDescent="0.2">
      <c r="A12556" s="231">
        <v>105202</v>
      </c>
      <c r="B12556" s="457" t="s">
        <v>19837</v>
      </c>
      <c r="C12556" s="231" t="s">
        <v>6635</v>
      </c>
      <c r="F12556" s="232">
        <v>284.14999999999998</v>
      </c>
    </row>
    <row r="12557" spans="1:6" ht="15" x14ac:dyDescent="0.2">
      <c r="A12557" s="231">
        <v>105204</v>
      </c>
      <c r="B12557" s="457" t="s">
        <v>19838</v>
      </c>
      <c r="C12557" s="231" t="s">
        <v>6635</v>
      </c>
      <c r="F12557" s="232">
        <v>376.97</v>
      </c>
    </row>
    <row r="12558" spans="1:6" ht="15" x14ac:dyDescent="0.2">
      <c r="A12558" s="231">
        <v>105206</v>
      </c>
      <c r="B12558" s="457" t="s">
        <v>19839</v>
      </c>
      <c r="C12558" s="231" t="s">
        <v>6635</v>
      </c>
      <c r="F12558" s="232">
        <v>166.59</v>
      </c>
    </row>
    <row r="12559" spans="1:6" ht="15" x14ac:dyDescent="0.2">
      <c r="A12559" s="231">
        <v>105205</v>
      </c>
      <c r="B12559" s="457" t="s">
        <v>19840</v>
      </c>
      <c r="C12559" s="231" t="s">
        <v>6635</v>
      </c>
      <c r="F12559" s="232">
        <v>262.97000000000003</v>
      </c>
    </row>
    <row r="12560" spans="1:6" ht="15" x14ac:dyDescent="0.2">
      <c r="A12560" s="231">
        <v>105207</v>
      </c>
      <c r="B12560" s="457" t="s">
        <v>19841</v>
      </c>
      <c r="C12560" s="231" t="s">
        <v>6635</v>
      </c>
      <c r="F12560" s="232">
        <v>366.38</v>
      </c>
    </row>
    <row r="12561" spans="1:6" ht="15" x14ac:dyDescent="0.2">
      <c r="A12561" s="231">
        <v>94687</v>
      </c>
      <c r="B12561" s="457" t="s">
        <v>19842</v>
      </c>
      <c r="C12561" s="231" t="s">
        <v>6635</v>
      </c>
      <c r="F12561" s="232">
        <v>274.48</v>
      </c>
    </row>
    <row r="12562" spans="1:6" ht="15" x14ac:dyDescent="0.2">
      <c r="A12562" s="231">
        <v>94673</v>
      </c>
      <c r="B12562" s="457" t="s">
        <v>19843</v>
      </c>
      <c r="C12562" s="231" t="s">
        <v>6635</v>
      </c>
      <c r="F12562" s="232">
        <v>8.68</v>
      </c>
    </row>
    <row r="12563" spans="1:6" ht="15" x14ac:dyDescent="0.2">
      <c r="A12563" s="231">
        <v>94675</v>
      </c>
      <c r="B12563" s="457" t="s">
        <v>19844</v>
      </c>
      <c r="C12563" s="231" t="s">
        <v>6635</v>
      </c>
      <c r="F12563" s="232">
        <v>14.55</v>
      </c>
    </row>
    <row r="12564" spans="1:6" ht="15" x14ac:dyDescent="0.2">
      <c r="A12564" s="231">
        <v>94677</v>
      </c>
      <c r="B12564" s="457" t="s">
        <v>19845</v>
      </c>
      <c r="C12564" s="231" t="s">
        <v>6635</v>
      </c>
      <c r="F12564" s="232">
        <v>23.54</v>
      </c>
    </row>
    <row r="12565" spans="1:6" ht="15" x14ac:dyDescent="0.2">
      <c r="A12565" s="231">
        <v>94679</v>
      </c>
      <c r="B12565" s="457" t="s">
        <v>19846</v>
      </c>
      <c r="C12565" s="231" t="s">
        <v>6635</v>
      </c>
      <c r="F12565" s="232">
        <v>28.42</v>
      </c>
    </row>
    <row r="12566" spans="1:6" ht="15" x14ac:dyDescent="0.2">
      <c r="A12566" s="231">
        <v>94681</v>
      </c>
      <c r="B12566" s="457" t="s">
        <v>19847</v>
      </c>
      <c r="C12566" s="231" t="s">
        <v>6635</v>
      </c>
      <c r="F12566" s="232">
        <v>58.64</v>
      </c>
    </row>
    <row r="12567" spans="1:6" ht="15" x14ac:dyDescent="0.2">
      <c r="A12567" s="231">
        <v>94683</v>
      </c>
      <c r="B12567" s="457" t="s">
        <v>19848</v>
      </c>
      <c r="C12567" s="231" t="s">
        <v>6635</v>
      </c>
      <c r="F12567" s="232">
        <v>89.11</v>
      </c>
    </row>
    <row r="12568" spans="1:6" ht="15" x14ac:dyDescent="0.2">
      <c r="A12568" s="231">
        <v>94685</v>
      </c>
      <c r="B12568" s="457" t="s">
        <v>19849</v>
      </c>
      <c r="C12568" s="231" t="s">
        <v>6635</v>
      </c>
      <c r="F12568" s="232">
        <v>113.47</v>
      </c>
    </row>
    <row r="12569" spans="1:6" ht="15" x14ac:dyDescent="0.2">
      <c r="A12569" s="231">
        <v>94621</v>
      </c>
      <c r="B12569" s="457" t="s">
        <v>19850</v>
      </c>
      <c r="C12569" s="231" t="s">
        <v>6635</v>
      </c>
      <c r="F12569" s="232">
        <v>0</v>
      </c>
    </row>
    <row r="12570" spans="1:6" ht="15" x14ac:dyDescent="0.2">
      <c r="A12570" s="231">
        <v>94615</v>
      </c>
      <c r="B12570" s="457" t="s">
        <v>19851</v>
      </c>
      <c r="C12570" s="231" t="s">
        <v>6635</v>
      </c>
      <c r="F12570" s="232">
        <v>171.43</v>
      </c>
    </row>
    <row r="12571" spans="1:6" ht="15" x14ac:dyDescent="0.2">
      <c r="A12571" s="231">
        <v>94617</v>
      </c>
      <c r="B12571" s="457" t="s">
        <v>19852</v>
      </c>
      <c r="C12571" s="231" t="s">
        <v>6635</v>
      </c>
      <c r="F12571" s="232">
        <v>341.86</v>
      </c>
    </row>
    <row r="12572" spans="1:6" ht="15" x14ac:dyDescent="0.2">
      <c r="A12572" s="231">
        <v>94619</v>
      </c>
      <c r="B12572" s="457" t="s">
        <v>19853</v>
      </c>
      <c r="C12572" s="231" t="s">
        <v>6635</v>
      </c>
      <c r="F12572" s="232">
        <v>0</v>
      </c>
    </row>
    <row r="12573" spans="1:6" ht="15" x14ac:dyDescent="0.2">
      <c r="A12573" s="231">
        <v>105147</v>
      </c>
      <c r="B12573" s="457" t="s">
        <v>19854</v>
      </c>
      <c r="C12573" s="231" t="s">
        <v>6635</v>
      </c>
      <c r="F12573" s="232">
        <v>18.559999999999999</v>
      </c>
    </row>
    <row r="12574" spans="1:6" ht="15" x14ac:dyDescent="0.2">
      <c r="A12574" s="231">
        <v>105148</v>
      </c>
      <c r="B12574" s="457" t="s">
        <v>19855</v>
      </c>
      <c r="C12574" s="231" t="s">
        <v>6635</v>
      </c>
      <c r="F12574" s="232">
        <v>26.27</v>
      </c>
    </row>
    <row r="12575" spans="1:6" ht="15" x14ac:dyDescent="0.2">
      <c r="A12575" s="231">
        <v>105154</v>
      </c>
      <c r="B12575" s="457" t="s">
        <v>19856</v>
      </c>
      <c r="C12575" s="231" t="s">
        <v>6635</v>
      </c>
      <c r="F12575" s="232">
        <v>8.02</v>
      </c>
    </row>
    <row r="12576" spans="1:6" ht="15" x14ac:dyDescent="0.2">
      <c r="A12576" s="231">
        <v>105155</v>
      </c>
      <c r="B12576" s="457" t="s">
        <v>19857</v>
      </c>
      <c r="C12576" s="231" t="s">
        <v>6635</v>
      </c>
      <c r="F12576" s="232">
        <v>12.09</v>
      </c>
    </row>
    <row r="12577" spans="1:6" ht="15" x14ac:dyDescent="0.2">
      <c r="A12577" s="231">
        <v>105156</v>
      </c>
      <c r="B12577" s="457" t="s">
        <v>19858</v>
      </c>
      <c r="C12577" s="231" t="s">
        <v>6635</v>
      </c>
      <c r="F12577" s="232">
        <v>15.38</v>
      </c>
    </row>
    <row r="12578" spans="1:6" ht="15" x14ac:dyDescent="0.2">
      <c r="A12578" s="231">
        <v>105157</v>
      </c>
      <c r="B12578" s="457" t="s">
        <v>19859</v>
      </c>
      <c r="C12578" s="231" t="s">
        <v>6635</v>
      </c>
      <c r="F12578" s="232">
        <v>23.77</v>
      </c>
    </row>
    <row r="12579" spans="1:6" ht="15" x14ac:dyDescent="0.2">
      <c r="A12579" s="231">
        <v>105158</v>
      </c>
      <c r="B12579" s="457" t="s">
        <v>19860</v>
      </c>
      <c r="C12579" s="231" t="s">
        <v>6635</v>
      </c>
      <c r="F12579" s="232">
        <v>35.020000000000003</v>
      </c>
    </row>
    <row r="12580" spans="1:6" ht="15" x14ac:dyDescent="0.2">
      <c r="A12580" s="231">
        <v>105159</v>
      </c>
      <c r="B12580" s="457" t="s">
        <v>19861</v>
      </c>
      <c r="C12580" s="231" t="s">
        <v>6635</v>
      </c>
      <c r="F12580" s="232">
        <v>62.68</v>
      </c>
    </row>
    <row r="12581" spans="1:6" ht="15" x14ac:dyDescent="0.2">
      <c r="A12581" s="231">
        <v>105160</v>
      </c>
      <c r="B12581" s="457" t="s">
        <v>19862</v>
      </c>
      <c r="C12581" s="231" t="s">
        <v>6635</v>
      </c>
      <c r="F12581" s="232">
        <v>77.3</v>
      </c>
    </row>
    <row r="12582" spans="1:6" ht="15" x14ac:dyDescent="0.2">
      <c r="A12582" s="231">
        <v>94634</v>
      </c>
      <c r="B12582" s="457" t="s">
        <v>19863</v>
      </c>
      <c r="C12582" s="231" t="s">
        <v>6635</v>
      </c>
      <c r="F12582" s="232">
        <v>0</v>
      </c>
    </row>
    <row r="12583" spans="1:6" ht="15" x14ac:dyDescent="0.2">
      <c r="A12583" s="231">
        <v>94631</v>
      </c>
      <c r="B12583" s="457" t="s">
        <v>19864</v>
      </c>
      <c r="C12583" s="231" t="s">
        <v>6635</v>
      </c>
      <c r="F12583" s="232">
        <v>0</v>
      </c>
    </row>
    <row r="12584" spans="1:6" ht="15" x14ac:dyDescent="0.2">
      <c r="A12584" s="231">
        <v>94632</v>
      </c>
      <c r="B12584" s="457" t="s">
        <v>19865</v>
      </c>
      <c r="C12584" s="231" t="s">
        <v>6635</v>
      </c>
      <c r="F12584" s="232">
        <v>0</v>
      </c>
    </row>
    <row r="12585" spans="1:6" ht="15" x14ac:dyDescent="0.2">
      <c r="A12585" s="231">
        <v>94633</v>
      </c>
      <c r="B12585" s="457" t="s">
        <v>19866</v>
      </c>
      <c r="C12585" s="231" t="s">
        <v>6635</v>
      </c>
      <c r="F12585" s="232">
        <v>0</v>
      </c>
    </row>
    <row r="12586" spans="1:6" ht="15" x14ac:dyDescent="0.2">
      <c r="A12586" s="231">
        <v>94672</v>
      </c>
      <c r="B12586" s="457" t="s">
        <v>19867</v>
      </c>
      <c r="C12586" s="231" t="s">
        <v>6635</v>
      </c>
      <c r="F12586" s="232">
        <v>7.56</v>
      </c>
    </row>
    <row r="12587" spans="1:6" ht="15" x14ac:dyDescent="0.2">
      <c r="A12587" s="231">
        <v>94754</v>
      </c>
      <c r="B12587" s="457" t="s">
        <v>19868</v>
      </c>
      <c r="C12587" s="231" t="s">
        <v>6635</v>
      </c>
      <c r="F12587" s="232">
        <v>324.2</v>
      </c>
    </row>
    <row r="12588" spans="1:6" ht="15" x14ac:dyDescent="0.2">
      <c r="A12588" s="231">
        <v>94740</v>
      </c>
      <c r="B12588" s="457" t="s">
        <v>19869</v>
      </c>
      <c r="C12588" s="231" t="s">
        <v>6635</v>
      </c>
      <c r="F12588" s="232">
        <v>11.1</v>
      </c>
    </row>
    <row r="12589" spans="1:6" ht="15" x14ac:dyDescent="0.2">
      <c r="A12589" s="231">
        <v>94742</v>
      </c>
      <c r="B12589" s="457" t="s">
        <v>19870</v>
      </c>
      <c r="C12589" s="231" t="s">
        <v>6635</v>
      </c>
      <c r="F12589" s="232">
        <v>18.52</v>
      </c>
    </row>
    <row r="12590" spans="1:6" ht="15" x14ac:dyDescent="0.2">
      <c r="A12590" s="231">
        <v>94744</v>
      </c>
      <c r="B12590" s="457" t="s">
        <v>19871</v>
      </c>
      <c r="C12590" s="231" t="s">
        <v>6635</v>
      </c>
      <c r="F12590" s="232">
        <v>29.3</v>
      </c>
    </row>
    <row r="12591" spans="1:6" ht="15" x14ac:dyDescent="0.2">
      <c r="A12591" s="231">
        <v>94746</v>
      </c>
      <c r="B12591" s="457" t="s">
        <v>19872</v>
      </c>
      <c r="C12591" s="231" t="s">
        <v>6635</v>
      </c>
      <c r="F12591" s="232">
        <v>42.16</v>
      </c>
    </row>
    <row r="12592" spans="1:6" ht="15" x14ac:dyDescent="0.2">
      <c r="A12592" s="231">
        <v>94748</v>
      </c>
      <c r="B12592" s="457" t="s">
        <v>19873</v>
      </c>
      <c r="C12592" s="231" t="s">
        <v>6635</v>
      </c>
      <c r="F12592" s="232">
        <v>92.97</v>
      </c>
    </row>
    <row r="12593" spans="1:6" ht="15" x14ac:dyDescent="0.2">
      <c r="A12593" s="231">
        <v>94750</v>
      </c>
      <c r="B12593" s="457" t="s">
        <v>19874</v>
      </c>
      <c r="C12593" s="231" t="s">
        <v>6635</v>
      </c>
      <c r="F12593" s="232">
        <v>188.52</v>
      </c>
    </row>
    <row r="12594" spans="1:6" ht="15" x14ac:dyDescent="0.2">
      <c r="A12594" s="231">
        <v>94752</v>
      </c>
      <c r="B12594" s="457" t="s">
        <v>19875</v>
      </c>
      <c r="C12594" s="231" t="s">
        <v>6635</v>
      </c>
      <c r="F12594" s="232">
        <v>226.38</v>
      </c>
    </row>
    <row r="12595" spans="1:6" ht="15" x14ac:dyDescent="0.2">
      <c r="A12595" s="231">
        <v>96755</v>
      </c>
      <c r="B12595" s="457" t="s">
        <v>19876</v>
      </c>
      <c r="C12595" s="231" t="s">
        <v>6635</v>
      </c>
      <c r="F12595" s="232">
        <v>383.09</v>
      </c>
    </row>
    <row r="12596" spans="1:6" ht="15" x14ac:dyDescent="0.2">
      <c r="A12596" s="231">
        <v>96747</v>
      </c>
      <c r="B12596" s="457" t="s">
        <v>19877</v>
      </c>
      <c r="C12596" s="231" t="s">
        <v>6635</v>
      </c>
      <c r="F12596" s="232">
        <v>9.14</v>
      </c>
    </row>
    <row r="12597" spans="1:6" ht="15" x14ac:dyDescent="0.2">
      <c r="A12597" s="231">
        <v>96748</v>
      </c>
      <c r="B12597" s="457" t="s">
        <v>19878</v>
      </c>
      <c r="C12597" s="231" t="s">
        <v>6635</v>
      </c>
      <c r="F12597" s="232">
        <v>10.57</v>
      </c>
    </row>
    <row r="12598" spans="1:6" ht="15" x14ac:dyDescent="0.2">
      <c r="A12598" s="231">
        <v>96749</v>
      </c>
      <c r="B12598" s="457" t="s">
        <v>19879</v>
      </c>
      <c r="C12598" s="231" t="s">
        <v>6635</v>
      </c>
      <c r="F12598" s="232">
        <v>13.29</v>
      </c>
    </row>
    <row r="12599" spans="1:6" ht="15" x14ac:dyDescent="0.2">
      <c r="A12599" s="231">
        <v>96750</v>
      </c>
      <c r="B12599" s="457" t="s">
        <v>19880</v>
      </c>
      <c r="C12599" s="231" t="s">
        <v>6635</v>
      </c>
      <c r="F12599" s="232">
        <v>20.49</v>
      </c>
    </row>
    <row r="12600" spans="1:6" ht="15" x14ac:dyDescent="0.2">
      <c r="A12600" s="231">
        <v>96751</v>
      </c>
      <c r="B12600" s="457" t="s">
        <v>19881</v>
      </c>
      <c r="C12600" s="231" t="s">
        <v>6635</v>
      </c>
      <c r="F12600" s="232">
        <v>29.68</v>
      </c>
    </row>
    <row r="12601" spans="1:6" ht="15" x14ac:dyDescent="0.2">
      <c r="A12601" s="231">
        <v>96752</v>
      </c>
      <c r="B12601" s="457" t="s">
        <v>19882</v>
      </c>
      <c r="C12601" s="231" t="s">
        <v>6635</v>
      </c>
      <c r="F12601" s="232">
        <v>44.28</v>
      </c>
    </row>
    <row r="12602" spans="1:6" ht="15" x14ac:dyDescent="0.2">
      <c r="A12602" s="231">
        <v>96753</v>
      </c>
      <c r="B12602" s="457" t="s">
        <v>19883</v>
      </c>
      <c r="C12602" s="231" t="s">
        <v>6635</v>
      </c>
      <c r="F12602" s="232">
        <v>99.4</v>
      </c>
    </row>
    <row r="12603" spans="1:6" ht="15" x14ac:dyDescent="0.2">
      <c r="A12603" s="231">
        <v>96754</v>
      </c>
      <c r="B12603" s="457" t="s">
        <v>19884</v>
      </c>
      <c r="C12603" s="231" t="s">
        <v>6635</v>
      </c>
      <c r="F12603" s="232">
        <v>127.67</v>
      </c>
    </row>
    <row r="12604" spans="1:6" ht="15" x14ac:dyDescent="0.2">
      <c r="A12604" s="231">
        <v>94686</v>
      </c>
      <c r="B12604" s="457" t="s">
        <v>19885</v>
      </c>
      <c r="C12604" s="231" t="s">
        <v>6635</v>
      </c>
      <c r="F12604" s="232">
        <v>303.17</v>
      </c>
    </row>
    <row r="12605" spans="1:6" ht="15" x14ac:dyDescent="0.2">
      <c r="A12605" s="231">
        <v>94674</v>
      </c>
      <c r="B12605" s="457" t="s">
        <v>19886</v>
      </c>
      <c r="C12605" s="231" t="s">
        <v>6635</v>
      </c>
      <c r="F12605" s="232">
        <v>9.56</v>
      </c>
    </row>
    <row r="12606" spans="1:6" ht="15" x14ac:dyDescent="0.2">
      <c r="A12606" s="231">
        <v>94676</v>
      </c>
      <c r="B12606" s="457" t="s">
        <v>19887</v>
      </c>
      <c r="C12606" s="231" t="s">
        <v>6635</v>
      </c>
      <c r="F12606" s="232">
        <v>15.98</v>
      </c>
    </row>
    <row r="12607" spans="1:6" ht="15" x14ac:dyDescent="0.2">
      <c r="A12607" s="231">
        <v>94678</v>
      </c>
      <c r="B12607" s="457" t="s">
        <v>19888</v>
      </c>
      <c r="C12607" s="231" t="s">
        <v>6635</v>
      </c>
      <c r="F12607" s="232">
        <v>18.48</v>
      </c>
    </row>
    <row r="12608" spans="1:6" ht="15" x14ac:dyDescent="0.2">
      <c r="A12608" s="231">
        <v>94680</v>
      </c>
      <c r="B12608" s="457" t="s">
        <v>19889</v>
      </c>
      <c r="C12608" s="231" t="s">
        <v>6635</v>
      </c>
      <c r="F12608" s="232">
        <v>52.29</v>
      </c>
    </row>
    <row r="12609" spans="1:6" ht="15" x14ac:dyDescent="0.2">
      <c r="A12609" s="231">
        <v>94682</v>
      </c>
      <c r="B12609" s="457" t="s">
        <v>19890</v>
      </c>
      <c r="C12609" s="231" t="s">
        <v>6635</v>
      </c>
      <c r="F12609" s="232">
        <v>129.88999999999999</v>
      </c>
    </row>
    <row r="12610" spans="1:6" ht="15" x14ac:dyDescent="0.2">
      <c r="A12610" s="231">
        <v>94684</v>
      </c>
      <c r="B12610" s="457" t="s">
        <v>19891</v>
      </c>
      <c r="C12610" s="231" t="s">
        <v>6635</v>
      </c>
      <c r="F12610" s="232">
        <v>156.69999999999999</v>
      </c>
    </row>
    <row r="12611" spans="1:6" ht="15" x14ac:dyDescent="0.2">
      <c r="A12611" s="231">
        <v>105219</v>
      </c>
      <c r="B12611" s="457" t="s">
        <v>19892</v>
      </c>
      <c r="C12611" s="231" t="s">
        <v>6635</v>
      </c>
      <c r="F12611" s="232">
        <v>12.95</v>
      </c>
    </row>
    <row r="12612" spans="1:6" ht="15" x14ac:dyDescent="0.2">
      <c r="A12612" s="231">
        <v>105220</v>
      </c>
      <c r="B12612" s="457" t="s">
        <v>19893</v>
      </c>
      <c r="C12612" s="231" t="s">
        <v>6635</v>
      </c>
      <c r="F12612" s="232">
        <v>17.75</v>
      </c>
    </row>
    <row r="12613" spans="1:6" ht="15" x14ac:dyDescent="0.2">
      <c r="A12613" s="231">
        <v>105221</v>
      </c>
      <c r="B12613" s="457" t="s">
        <v>19894</v>
      </c>
      <c r="C12613" s="231" t="s">
        <v>6635</v>
      </c>
      <c r="F12613" s="232">
        <v>27.41</v>
      </c>
    </row>
    <row r="12614" spans="1:6" ht="15" x14ac:dyDescent="0.2">
      <c r="A12614" s="231">
        <v>105166</v>
      </c>
      <c r="B12614" s="457" t="s">
        <v>19895</v>
      </c>
      <c r="C12614" s="231" t="s">
        <v>6635</v>
      </c>
      <c r="F12614" s="232">
        <v>41.69</v>
      </c>
    </row>
    <row r="12615" spans="1:6" ht="15" x14ac:dyDescent="0.2">
      <c r="A12615" s="231">
        <v>105222</v>
      </c>
      <c r="B12615" s="457" t="s">
        <v>19896</v>
      </c>
      <c r="C12615" s="231" t="s">
        <v>6635</v>
      </c>
      <c r="F12615" s="232">
        <v>79.2</v>
      </c>
    </row>
    <row r="12616" spans="1:6" ht="15" x14ac:dyDescent="0.2">
      <c r="A12616" s="231">
        <v>105223</v>
      </c>
      <c r="B12616" s="457" t="s">
        <v>19897</v>
      </c>
      <c r="C12616" s="231" t="s">
        <v>6635</v>
      </c>
      <c r="F12616" s="232">
        <v>182.29</v>
      </c>
    </row>
    <row r="12617" spans="1:6" ht="15" x14ac:dyDescent="0.2">
      <c r="A12617" s="231">
        <v>105224</v>
      </c>
      <c r="B12617" s="457" t="s">
        <v>19898</v>
      </c>
      <c r="C12617" s="231" t="s">
        <v>6635</v>
      </c>
      <c r="F12617" s="232">
        <v>265.14</v>
      </c>
    </row>
    <row r="12618" spans="1:6" ht="15" x14ac:dyDescent="0.2">
      <c r="A12618" s="231">
        <v>105149</v>
      </c>
      <c r="B12618" s="457" t="s">
        <v>19899</v>
      </c>
      <c r="C12618" s="231" t="s">
        <v>6635</v>
      </c>
      <c r="F12618" s="232">
        <v>9.41</v>
      </c>
    </row>
    <row r="12619" spans="1:6" ht="15" x14ac:dyDescent="0.2">
      <c r="A12619" s="231">
        <v>105150</v>
      </c>
      <c r="B12619" s="457" t="s">
        <v>19900</v>
      </c>
      <c r="C12619" s="231" t="s">
        <v>6635</v>
      </c>
      <c r="F12619" s="232">
        <v>11.01</v>
      </c>
    </row>
    <row r="12620" spans="1:6" ht="15" x14ac:dyDescent="0.2">
      <c r="A12620" s="231">
        <v>105151</v>
      </c>
      <c r="B12620" s="457" t="s">
        <v>19901</v>
      </c>
      <c r="C12620" s="231" t="s">
        <v>6635</v>
      </c>
      <c r="F12620" s="232">
        <v>26.54</v>
      </c>
    </row>
    <row r="12621" spans="1:6" ht="15" x14ac:dyDescent="0.2">
      <c r="A12621" s="231">
        <v>105152</v>
      </c>
      <c r="B12621" s="457" t="s">
        <v>19902</v>
      </c>
      <c r="C12621" s="231" t="s">
        <v>6635</v>
      </c>
      <c r="F12621" s="232">
        <v>39.26</v>
      </c>
    </row>
    <row r="12622" spans="1:6" ht="15" x14ac:dyDescent="0.2">
      <c r="A12622" s="231">
        <v>105153</v>
      </c>
      <c r="B12622" s="457" t="s">
        <v>19903</v>
      </c>
      <c r="C12622" s="231" t="s">
        <v>6635</v>
      </c>
      <c r="F12622" s="232">
        <v>61.37</v>
      </c>
    </row>
    <row r="12623" spans="1:6" ht="15" x14ac:dyDescent="0.2">
      <c r="A12623" s="231">
        <v>105161</v>
      </c>
      <c r="B12623" s="457" t="s">
        <v>19904</v>
      </c>
      <c r="C12623" s="231" t="s">
        <v>6635</v>
      </c>
      <c r="F12623" s="232">
        <v>109.83</v>
      </c>
    </row>
    <row r="12624" spans="1:6" ht="15" x14ac:dyDescent="0.2">
      <c r="A12624" s="231">
        <v>105162</v>
      </c>
      <c r="B12624" s="457" t="s">
        <v>19905</v>
      </c>
      <c r="C12624" s="231" t="s">
        <v>6635</v>
      </c>
      <c r="F12624" s="232">
        <v>186.76</v>
      </c>
    </row>
    <row r="12625" spans="1:6" ht="15" x14ac:dyDescent="0.2">
      <c r="A12625" s="231">
        <v>105163</v>
      </c>
      <c r="B12625" s="457" t="s">
        <v>19906</v>
      </c>
      <c r="C12625" s="231" t="s">
        <v>6635</v>
      </c>
      <c r="F12625" s="232">
        <v>17.010000000000002</v>
      </c>
    </row>
    <row r="12626" spans="1:6" ht="15" x14ac:dyDescent="0.2">
      <c r="A12626" s="231">
        <v>105170</v>
      </c>
      <c r="B12626" s="457" t="s">
        <v>19907</v>
      </c>
      <c r="C12626" s="231" t="s">
        <v>6635</v>
      </c>
      <c r="F12626" s="232">
        <v>6.84</v>
      </c>
    </row>
    <row r="12627" spans="1:6" ht="15" x14ac:dyDescent="0.2">
      <c r="A12627" s="231">
        <v>105179</v>
      </c>
      <c r="B12627" s="457" t="s">
        <v>19908</v>
      </c>
      <c r="C12627" s="231" t="s">
        <v>6635</v>
      </c>
      <c r="F12627" s="232">
        <v>11.69</v>
      </c>
    </row>
    <row r="12628" spans="1:6" ht="15" x14ac:dyDescent="0.2">
      <c r="A12628" s="231">
        <v>105180</v>
      </c>
      <c r="B12628" s="457" t="s">
        <v>19909</v>
      </c>
      <c r="C12628" s="231" t="s">
        <v>6635</v>
      </c>
      <c r="F12628" s="232">
        <v>16.05</v>
      </c>
    </row>
    <row r="12629" spans="1:6" ht="15" x14ac:dyDescent="0.2">
      <c r="A12629" s="231">
        <v>105181</v>
      </c>
      <c r="B12629" s="457" t="s">
        <v>19910</v>
      </c>
      <c r="C12629" s="231" t="s">
        <v>6635</v>
      </c>
      <c r="F12629" s="232">
        <v>21.56</v>
      </c>
    </row>
    <row r="12630" spans="1:6" ht="15" x14ac:dyDescent="0.2">
      <c r="A12630" s="231">
        <v>105182</v>
      </c>
      <c r="B12630" s="457" t="s">
        <v>19911</v>
      </c>
      <c r="C12630" s="231" t="s">
        <v>6635</v>
      </c>
      <c r="F12630" s="232">
        <v>50.13</v>
      </c>
    </row>
    <row r="12631" spans="1:6" ht="15" x14ac:dyDescent="0.2">
      <c r="A12631" s="231">
        <v>105183</v>
      </c>
      <c r="B12631" s="457" t="s">
        <v>19912</v>
      </c>
      <c r="C12631" s="231" t="s">
        <v>6635</v>
      </c>
      <c r="F12631" s="232">
        <v>105</v>
      </c>
    </row>
    <row r="12632" spans="1:6" ht="15" x14ac:dyDescent="0.2">
      <c r="A12632" s="231">
        <v>105184</v>
      </c>
      <c r="B12632" s="457" t="s">
        <v>19913</v>
      </c>
      <c r="C12632" s="231" t="s">
        <v>6635</v>
      </c>
      <c r="F12632" s="232">
        <v>130.04</v>
      </c>
    </row>
    <row r="12633" spans="1:6" ht="15" x14ac:dyDescent="0.2">
      <c r="A12633" s="231">
        <v>94612</v>
      </c>
      <c r="B12633" s="457" t="s">
        <v>19914</v>
      </c>
      <c r="C12633" s="231" t="s">
        <v>6635</v>
      </c>
      <c r="F12633" s="232">
        <v>441.68</v>
      </c>
    </row>
    <row r="12634" spans="1:6" ht="15" x14ac:dyDescent="0.2">
      <c r="A12634" s="231">
        <v>105142</v>
      </c>
      <c r="B12634" s="457" t="s">
        <v>19915</v>
      </c>
      <c r="C12634" s="231" t="s">
        <v>6635</v>
      </c>
      <c r="F12634" s="232">
        <v>8.09</v>
      </c>
    </row>
    <row r="12635" spans="1:6" ht="15" x14ac:dyDescent="0.2">
      <c r="A12635" s="231">
        <v>105143</v>
      </c>
      <c r="B12635" s="457" t="s">
        <v>19916</v>
      </c>
      <c r="C12635" s="231" t="s">
        <v>6635</v>
      </c>
      <c r="F12635" s="232">
        <v>12.16</v>
      </c>
    </row>
    <row r="12636" spans="1:6" ht="15" x14ac:dyDescent="0.2">
      <c r="A12636" s="231">
        <v>105144</v>
      </c>
      <c r="B12636" s="457" t="s">
        <v>19917</v>
      </c>
      <c r="C12636" s="231" t="s">
        <v>6635</v>
      </c>
      <c r="F12636" s="232">
        <v>25.72</v>
      </c>
    </row>
    <row r="12637" spans="1:6" ht="15" x14ac:dyDescent="0.2">
      <c r="A12637" s="231">
        <v>105173</v>
      </c>
      <c r="B12637" s="457" t="s">
        <v>19918</v>
      </c>
      <c r="C12637" s="231" t="s">
        <v>6635</v>
      </c>
      <c r="F12637" s="232">
        <v>97.44</v>
      </c>
    </row>
    <row r="12638" spans="1:6" ht="15" x14ac:dyDescent="0.2">
      <c r="A12638" s="231">
        <v>105175</v>
      </c>
      <c r="B12638" s="457" t="s">
        <v>19919</v>
      </c>
      <c r="C12638" s="231" t="s">
        <v>6635</v>
      </c>
      <c r="F12638" s="232">
        <v>138.11000000000001</v>
      </c>
    </row>
    <row r="12639" spans="1:6" ht="15" x14ac:dyDescent="0.2">
      <c r="A12639" s="231">
        <v>105174</v>
      </c>
      <c r="B12639" s="457" t="s">
        <v>19920</v>
      </c>
      <c r="C12639" s="231" t="s">
        <v>6635</v>
      </c>
      <c r="F12639" s="232">
        <v>140.03</v>
      </c>
    </row>
    <row r="12640" spans="1:6" ht="15" x14ac:dyDescent="0.2">
      <c r="A12640" s="231">
        <v>105145</v>
      </c>
      <c r="B12640" s="457" t="s">
        <v>19921</v>
      </c>
      <c r="C12640" s="231" t="s">
        <v>6635</v>
      </c>
      <c r="F12640" s="232">
        <v>14.05</v>
      </c>
    </row>
    <row r="12641" spans="1:6" ht="15" x14ac:dyDescent="0.2">
      <c r="A12641" s="231">
        <v>94606</v>
      </c>
      <c r="B12641" s="457" t="s">
        <v>19922</v>
      </c>
      <c r="C12641" s="231" t="s">
        <v>6635</v>
      </c>
      <c r="F12641" s="232">
        <v>90.02</v>
      </c>
    </row>
    <row r="12642" spans="1:6" ht="15" x14ac:dyDescent="0.2">
      <c r="A12642" s="231">
        <v>94608</v>
      </c>
      <c r="B12642" s="457" t="s">
        <v>19923</v>
      </c>
      <c r="C12642" s="231" t="s">
        <v>6635</v>
      </c>
      <c r="F12642" s="232">
        <v>215.68</v>
      </c>
    </row>
    <row r="12643" spans="1:6" ht="15" x14ac:dyDescent="0.2">
      <c r="A12643" s="231">
        <v>94610</v>
      </c>
      <c r="B12643" s="457" t="s">
        <v>19924</v>
      </c>
      <c r="C12643" s="231" t="s">
        <v>6635</v>
      </c>
      <c r="F12643" s="232">
        <v>312.54000000000002</v>
      </c>
    </row>
    <row r="12644" spans="1:6" ht="15" x14ac:dyDescent="0.2">
      <c r="A12644" s="231">
        <v>94657</v>
      </c>
      <c r="B12644" s="457" t="s">
        <v>19925</v>
      </c>
      <c r="C12644" s="231" t="s">
        <v>6635</v>
      </c>
      <c r="F12644" s="232">
        <v>4.67</v>
      </c>
    </row>
    <row r="12645" spans="1:6" ht="15" x14ac:dyDescent="0.2">
      <c r="A12645" s="231">
        <v>94659</v>
      </c>
      <c r="B12645" s="457" t="s">
        <v>19926</v>
      </c>
      <c r="C12645" s="231" t="s">
        <v>6635</v>
      </c>
      <c r="F12645" s="232">
        <v>7.31</v>
      </c>
    </row>
    <row r="12646" spans="1:6" ht="15" x14ac:dyDescent="0.2">
      <c r="A12646" s="231">
        <v>94739</v>
      </c>
      <c r="B12646" s="457" t="s">
        <v>19927</v>
      </c>
      <c r="C12646" s="231" t="s">
        <v>6635</v>
      </c>
      <c r="F12646" s="232">
        <v>262.87</v>
      </c>
    </row>
    <row r="12647" spans="1:6" ht="15" x14ac:dyDescent="0.2">
      <c r="A12647" s="231">
        <v>94725</v>
      </c>
      <c r="B12647" s="457" t="s">
        <v>19928</v>
      </c>
      <c r="C12647" s="231" t="s">
        <v>6635</v>
      </c>
      <c r="F12647" s="232">
        <v>7.68</v>
      </c>
    </row>
    <row r="12648" spans="1:6" ht="15" x14ac:dyDescent="0.2">
      <c r="A12648" s="231">
        <v>94727</v>
      </c>
      <c r="B12648" s="457" t="s">
        <v>19929</v>
      </c>
      <c r="C12648" s="231" t="s">
        <v>6635</v>
      </c>
      <c r="F12648" s="232">
        <v>12.55</v>
      </c>
    </row>
    <row r="12649" spans="1:6" ht="15" x14ac:dyDescent="0.2">
      <c r="A12649" s="231">
        <v>94729</v>
      </c>
      <c r="B12649" s="457" t="s">
        <v>19930</v>
      </c>
      <c r="C12649" s="231" t="s">
        <v>6635</v>
      </c>
      <c r="F12649" s="232">
        <v>21.87</v>
      </c>
    </row>
    <row r="12650" spans="1:6" ht="15" x14ac:dyDescent="0.2">
      <c r="A12650" s="231">
        <v>94731</v>
      </c>
      <c r="B12650" s="457" t="s">
        <v>19931</v>
      </c>
      <c r="C12650" s="231" t="s">
        <v>6635</v>
      </c>
      <c r="F12650" s="232">
        <v>29.09</v>
      </c>
    </row>
    <row r="12651" spans="1:6" ht="15" x14ac:dyDescent="0.2">
      <c r="A12651" s="231">
        <v>94733</v>
      </c>
      <c r="B12651" s="457" t="s">
        <v>19932</v>
      </c>
      <c r="C12651" s="231" t="s">
        <v>6635</v>
      </c>
      <c r="F12651" s="232">
        <v>51.41</v>
      </c>
    </row>
    <row r="12652" spans="1:6" ht="15" x14ac:dyDescent="0.2">
      <c r="A12652" s="231">
        <v>94863</v>
      </c>
      <c r="B12652" s="457" t="s">
        <v>19933</v>
      </c>
      <c r="C12652" s="231" t="s">
        <v>6635</v>
      </c>
      <c r="F12652" s="232">
        <v>179.92</v>
      </c>
    </row>
    <row r="12653" spans="1:6" ht="15" x14ac:dyDescent="0.2">
      <c r="A12653" s="231">
        <v>94737</v>
      </c>
      <c r="B12653" s="457" t="s">
        <v>19934</v>
      </c>
      <c r="C12653" s="231" t="s">
        <v>6635</v>
      </c>
      <c r="F12653" s="232">
        <v>214.09</v>
      </c>
    </row>
    <row r="12654" spans="1:6" ht="15" x14ac:dyDescent="0.2">
      <c r="A12654" s="231">
        <v>94465</v>
      </c>
      <c r="B12654" s="457" t="s">
        <v>19935</v>
      </c>
      <c r="C12654" s="231" t="s">
        <v>6635</v>
      </c>
      <c r="F12654" s="232">
        <v>59.92</v>
      </c>
    </row>
    <row r="12655" spans="1:6" ht="15" x14ac:dyDescent="0.2">
      <c r="A12655" s="231">
        <v>94467</v>
      </c>
      <c r="B12655" s="457" t="s">
        <v>19936</v>
      </c>
      <c r="C12655" s="231" t="s">
        <v>6635</v>
      </c>
      <c r="F12655" s="232">
        <v>94.72</v>
      </c>
    </row>
    <row r="12656" spans="1:6" ht="15" x14ac:dyDescent="0.2">
      <c r="A12656" s="231">
        <v>94469</v>
      </c>
      <c r="B12656" s="457" t="s">
        <v>19937</v>
      </c>
      <c r="C12656" s="231" t="s">
        <v>6635</v>
      </c>
      <c r="F12656" s="232">
        <v>134.29</v>
      </c>
    </row>
    <row r="12657" spans="1:6" ht="15" x14ac:dyDescent="0.2">
      <c r="A12657" s="231">
        <v>96746</v>
      </c>
      <c r="B12657" s="457" t="s">
        <v>19938</v>
      </c>
      <c r="C12657" s="231" t="s">
        <v>6635</v>
      </c>
      <c r="F12657" s="232">
        <v>128.24</v>
      </c>
    </row>
    <row r="12658" spans="1:6" ht="15" x14ac:dyDescent="0.2">
      <c r="A12658" s="231">
        <v>96736</v>
      </c>
      <c r="B12658" s="457" t="s">
        <v>19939</v>
      </c>
      <c r="C12658" s="231" t="s">
        <v>6635</v>
      </c>
      <c r="F12658" s="232">
        <v>7.35</v>
      </c>
    </row>
    <row r="12659" spans="1:6" ht="15" x14ac:dyDescent="0.2">
      <c r="A12659" s="231">
        <v>96737</v>
      </c>
      <c r="B12659" s="457" t="s">
        <v>19940</v>
      </c>
      <c r="C12659" s="231" t="s">
        <v>6635</v>
      </c>
      <c r="F12659" s="232">
        <v>7.58</v>
      </c>
    </row>
    <row r="12660" spans="1:6" ht="15" x14ac:dyDescent="0.2">
      <c r="A12660" s="231">
        <v>96739</v>
      </c>
      <c r="B12660" s="457" t="s">
        <v>19941</v>
      </c>
      <c r="C12660" s="231" t="s">
        <v>6635</v>
      </c>
      <c r="F12660" s="232">
        <v>10.32</v>
      </c>
    </row>
    <row r="12661" spans="1:6" ht="15" x14ac:dyDescent="0.2">
      <c r="A12661" s="231">
        <v>96741</v>
      </c>
      <c r="B12661" s="457" t="s">
        <v>19942</v>
      </c>
      <c r="C12661" s="231" t="s">
        <v>6635</v>
      </c>
      <c r="F12661" s="232">
        <v>19.57</v>
      </c>
    </row>
    <row r="12662" spans="1:6" ht="15" x14ac:dyDescent="0.2">
      <c r="A12662" s="231">
        <v>96742</v>
      </c>
      <c r="B12662" s="457" t="s">
        <v>19943</v>
      </c>
      <c r="C12662" s="231" t="s">
        <v>6635</v>
      </c>
      <c r="F12662" s="232">
        <v>24.06</v>
      </c>
    </row>
    <row r="12663" spans="1:6" ht="15" x14ac:dyDescent="0.2">
      <c r="A12663" s="231">
        <v>96743</v>
      </c>
      <c r="B12663" s="457" t="s">
        <v>19944</v>
      </c>
      <c r="C12663" s="231" t="s">
        <v>6635</v>
      </c>
      <c r="F12663" s="232">
        <v>37.31</v>
      </c>
    </row>
    <row r="12664" spans="1:6" ht="15" x14ac:dyDescent="0.2">
      <c r="A12664" s="231">
        <v>96744</v>
      </c>
      <c r="B12664" s="457" t="s">
        <v>19945</v>
      </c>
      <c r="C12664" s="231" t="s">
        <v>6635</v>
      </c>
      <c r="F12664" s="232">
        <v>62.4</v>
      </c>
    </row>
    <row r="12665" spans="1:6" ht="15" x14ac:dyDescent="0.2">
      <c r="A12665" s="231">
        <v>96745</v>
      </c>
      <c r="B12665" s="457" t="s">
        <v>19946</v>
      </c>
      <c r="C12665" s="231" t="s">
        <v>6635</v>
      </c>
      <c r="F12665" s="232">
        <v>97.39</v>
      </c>
    </row>
    <row r="12666" spans="1:6" ht="15" x14ac:dyDescent="0.2">
      <c r="A12666" s="231">
        <v>94671</v>
      </c>
      <c r="B12666" s="457" t="s">
        <v>19947</v>
      </c>
      <c r="C12666" s="231" t="s">
        <v>6635</v>
      </c>
      <c r="F12666" s="232">
        <v>126.69</v>
      </c>
    </row>
    <row r="12667" spans="1:6" ht="15" x14ac:dyDescent="0.2">
      <c r="A12667" s="231">
        <v>94661</v>
      </c>
      <c r="B12667" s="457" t="s">
        <v>19948</v>
      </c>
      <c r="C12667" s="231" t="s">
        <v>6635</v>
      </c>
      <c r="F12667" s="232">
        <v>11.62</v>
      </c>
    </row>
    <row r="12668" spans="1:6" ht="15" x14ac:dyDescent="0.2">
      <c r="A12668" s="231">
        <v>94663</v>
      </c>
      <c r="B12668" s="457" t="s">
        <v>19949</v>
      </c>
      <c r="C12668" s="231" t="s">
        <v>6635</v>
      </c>
      <c r="F12668" s="232">
        <v>14.47</v>
      </c>
    </row>
    <row r="12669" spans="1:6" ht="15" x14ac:dyDescent="0.2">
      <c r="A12669" s="231">
        <v>94665</v>
      </c>
      <c r="B12669" s="457" t="s">
        <v>19950</v>
      </c>
      <c r="C12669" s="231" t="s">
        <v>6635</v>
      </c>
      <c r="F12669" s="232">
        <v>28.67</v>
      </c>
    </row>
    <row r="12670" spans="1:6" ht="15" x14ac:dyDescent="0.2">
      <c r="A12670" s="231">
        <v>94667</v>
      </c>
      <c r="B12670" s="457" t="s">
        <v>19951</v>
      </c>
      <c r="C12670" s="231" t="s">
        <v>6635</v>
      </c>
      <c r="F12670" s="232">
        <v>42.15</v>
      </c>
    </row>
    <row r="12671" spans="1:6" ht="15" x14ac:dyDescent="0.2">
      <c r="A12671" s="231">
        <v>94669</v>
      </c>
      <c r="B12671" s="457" t="s">
        <v>19952</v>
      </c>
      <c r="C12671" s="231" t="s">
        <v>6635</v>
      </c>
      <c r="F12671" s="232">
        <v>76.75</v>
      </c>
    </row>
    <row r="12672" spans="1:6" ht="15" x14ac:dyDescent="0.2">
      <c r="A12672" s="231">
        <v>105177</v>
      </c>
      <c r="B12672" s="457" t="s">
        <v>19953</v>
      </c>
      <c r="C12672" s="231" t="s">
        <v>6635</v>
      </c>
      <c r="F12672" s="232">
        <v>155.16999999999999</v>
      </c>
    </row>
    <row r="12673" spans="1:6" ht="15" x14ac:dyDescent="0.2">
      <c r="A12673" s="231">
        <v>105176</v>
      </c>
      <c r="B12673" s="457" t="s">
        <v>19954</v>
      </c>
      <c r="C12673" s="231" t="s">
        <v>6635</v>
      </c>
      <c r="F12673" s="232">
        <v>174.1</v>
      </c>
    </row>
    <row r="12674" spans="1:6" ht="15" x14ac:dyDescent="0.2">
      <c r="A12674" s="231">
        <v>94466</v>
      </c>
      <c r="B12674" s="457" t="s">
        <v>19955</v>
      </c>
      <c r="C12674" s="231" t="s">
        <v>6635</v>
      </c>
      <c r="F12674" s="232">
        <v>59.95</v>
      </c>
    </row>
    <row r="12675" spans="1:6" ht="15" x14ac:dyDescent="0.2">
      <c r="A12675" s="231">
        <v>94468</v>
      </c>
      <c r="B12675" s="457" t="s">
        <v>19956</v>
      </c>
      <c r="C12675" s="231" t="s">
        <v>6635</v>
      </c>
      <c r="F12675" s="232">
        <v>83.73</v>
      </c>
    </row>
    <row r="12676" spans="1:6" ht="15" x14ac:dyDescent="0.2">
      <c r="A12676" s="231">
        <v>94470</v>
      </c>
      <c r="B12676" s="457" t="s">
        <v>19957</v>
      </c>
      <c r="C12676" s="231" t="s">
        <v>6635</v>
      </c>
      <c r="F12676" s="232">
        <v>124.51</v>
      </c>
    </row>
    <row r="12677" spans="1:6" ht="15" x14ac:dyDescent="0.2">
      <c r="A12677" s="231">
        <v>105225</v>
      </c>
      <c r="B12677" s="457" t="s">
        <v>19958</v>
      </c>
      <c r="C12677" s="231" t="s">
        <v>6635</v>
      </c>
      <c r="F12677" s="232">
        <v>19.11</v>
      </c>
    </row>
    <row r="12678" spans="1:6" ht="15" x14ac:dyDescent="0.2">
      <c r="A12678" s="231">
        <v>105226</v>
      </c>
      <c r="B12678" s="457" t="s">
        <v>19959</v>
      </c>
      <c r="C12678" s="231" t="s">
        <v>6635</v>
      </c>
      <c r="F12678" s="232">
        <v>44.99</v>
      </c>
    </row>
    <row r="12679" spans="1:6" ht="15" x14ac:dyDescent="0.2">
      <c r="A12679" s="231">
        <v>105227</v>
      </c>
      <c r="B12679" s="457" t="s">
        <v>19960</v>
      </c>
      <c r="C12679" s="231" t="s">
        <v>6635</v>
      </c>
      <c r="F12679" s="232">
        <v>64.540000000000006</v>
      </c>
    </row>
    <row r="12680" spans="1:6" ht="15" x14ac:dyDescent="0.2">
      <c r="A12680" s="231">
        <v>105212</v>
      </c>
      <c r="B12680" s="457" t="s">
        <v>19961</v>
      </c>
      <c r="C12680" s="231" t="s">
        <v>6635</v>
      </c>
      <c r="F12680" s="232">
        <v>265.12</v>
      </c>
    </row>
    <row r="12681" spans="1:6" ht="15" x14ac:dyDescent="0.2">
      <c r="A12681" s="231">
        <v>105211</v>
      </c>
      <c r="B12681" s="457" t="s">
        <v>19962</v>
      </c>
      <c r="C12681" s="231" t="s">
        <v>6635</v>
      </c>
      <c r="F12681" s="232">
        <v>267.64999999999998</v>
      </c>
    </row>
    <row r="12682" spans="1:6" ht="15" x14ac:dyDescent="0.2">
      <c r="A12682" s="231">
        <v>105189</v>
      </c>
      <c r="B12682" s="457" t="s">
        <v>19963</v>
      </c>
      <c r="C12682" s="231" t="s">
        <v>6635</v>
      </c>
      <c r="F12682" s="232">
        <v>26.06</v>
      </c>
    </row>
    <row r="12683" spans="1:6" ht="15" x14ac:dyDescent="0.2">
      <c r="A12683" s="231">
        <v>105190</v>
      </c>
      <c r="B12683" s="457" t="s">
        <v>19964</v>
      </c>
      <c r="C12683" s="231" t="s">
        <v>6635</v>
      </c>
      <c r="F12683" s="232">
        <v>32.520000000000003</v>
      </c>
    </row>
    <row r="12684" spans="1:6" ht="15" x14ac:dyDescent="0.2">
      <c r="A12684" s="231">
        <v>94625</v>
      </c>
      <c r="B12684" s="457" t="s">
        <v>19965</v>
      </c>
      <c r="C12684" s="231" t="s">
        <v>6635</v>
      </c>
      <c r="F12684" s="232">
        <v>1571.46</v>
      </c>
    </row>
    <row r="12685" spans="1:6" ht="15" x14ac:dyDescent="0.2">
      <c r="A12685" s="231">
        <v>94622</v>
      </c>
      <c r="B12685" s="457" t="s">
        <v>19966</v>
      </c>
      <c r="C12685" s="231" t="s">
        <v>6635</v>
      </c>
      <c r="F12685" s="232">
        <v>220.73</v>
      </c>
    </row>
    <row r="12686" spans="1:6" ht="15" x14ac:dyDescent="0.2">
      <c r="A12686" s="231">
        <v>94623</v>
      </c>
      <c r="B12686" s="457" t="s">
        <v>19967</v>
      </c>
      <c r="C12686" s="231" t="s">
        <v>6635</v>
      </c>
      <c r="F12686" s="232">
        <v>507.22</v>
      </c>
    </row>
    <row r="12687" spans="1:6" ht="15" x14ac:dyDescent="0.2">
      <c r="A12687" s="231">
        <v>94624</v>
      </c>
      <c r="B12687" s="457" t="s">
        <v>19968</v>
      </c>
      <c r="C12687" s="231" t="s">
        <v>6635</v>
      </c>
      <c r="F12687" s="232">
        <v>757.43</v>
      </c>
    </row>
    <row r="12688" spans="1:6" ht="15" x14ac:dyDescent="0.2">
      <c r="A12688" s="231">
        <v>94763</v>
      </c>
      <c r="B12688" s="457" t="s">
        <v>19969</v>
      </c>
      <c r="C12688" s="231" t="s">
        <v>6635</v>
      </c>
      <c r="F12688" s="232">
        <v>403.34</v>
      </c>
    </row>
    <row r="12689" spans="1:6" ht="15" x14ac:dyDescent="0.2">
      <c r="A12689" s="231">
        <v>94756</v>
      </c>
      <c r="B12689" s="457" t="s">
        <v>19970</v>
      </c>
      <c r="C12689" s="231" t="s">
        <v>6635</v>
      </c>
      <c r="F12689" s="232">
        <v>14.21</v>
      </c>
    </row>
    <row r="12690" spans="1:6" ht="15" x14ac:dyDescent="0.2">
      <c r="A12690" s="231">
        <v>94757</v>
      </c>
      <c r="B12690" s="457" t="s">
        <v>19971</v>
      </c>
      <c r="C12690" s="231" t="s">
        <v>6635</v>
      </c>
      <c r="F12690" s="232">
        <v>22.37</v>
      </c>
    </row>
    <row r="12691" spans="1:6" ht="15" x14ac:dyDescent="0.2">
      <c r="A12691" s="231">
        <v>94758</v>
      </c>
      <c r="B12691" s="457" t="s">
        <v>19972</v>
      </c>
      <c r="C12691" s="231" t="s">
        <v>6635</v>
      </c>
      <c r="F12691" s="232">
        <v>57.23</v>
      </c>
    </row>
    <row r="12692" spans="1:6" ht="15" x14ac:dyDescent="0.2">
      <c r="A12692" s="231">
        <v>94759</v>
      </c>
      <c r="B12692" s="457" t="s">
        <v>19973</v>
      </c>
      <c r="C12692" s="231" t="s">
        <v>6635</v>
      </c>
      <c r="F12692" s="232">
        <v>72.98</v>
      </c>
    </row>
    <row r="12693" spans="1:6" ht="15" x14ac:dyDescent="0.2">
      <c r="A12693" s="231">
        <v>94760</v>
      </c>
      <c r="B12693" s="457" t="s">
        <v>19974</v>
      </c>
      <c r="C12693" s="231" t="s">
        <v>6635</v>
      </c>
      <c r="F12693" s="232">
        <v>116.68</v>
      </c>
    </row>
    <row r="12694" spans="1:6" ht="15" x14ac:dyDescent="0.2">
      <c r="A12694" s="231">
        <v>94761</v>
      </c>
      <c r="B12694" s="457" t="s">
        <v>19975</v>
      </c>
      <c r="C12694" s="231" t="s">
        <v>6635</v>
      </c>
      <c r="F12694" s="232">
        <v>253.33</v>
      </c>
    </row>
    <row r="12695" spans="1:6" ht="15" x14ac:dyDescent="0.2">
      <c r="A12695" s="231">
        <v>94762</v>
      </c>
      <c r="B12695" s="457" t="s">
        <v>19976</v>
      </c>
      <c r="C12695" s="231" t="s">
        <v>6635</v>
      </c>
      <c r="F12695" s="232">
        <v>306.95</v>
      </c>
    </row>
    <row r="12696" spans="1:6" ht="15" x14ac:dyDescent="0.2">
      <c r="A12696" s="231">
        <v>94462</v>
      </c>
      <c r="B12696" s="457" t="s">
        <v>19977</v>
      </c>
      <c r="C12696" s="231" t="s">
        <v>6640</v>
      </c>
      <c r="F12696" s="232">
        <v>103.12</v>
      </c>
    </row>
    <row r="12697" spans="1:6" ht="15" x14ac:dyDescent="0.2">
      <c r="A12697" s="231">
        <v>94463</v>
      </c>
      <c r="B12697" s="457" t="s">
        <v>19978</v>
      </c>
      <c r="C12697" s="231" t="s">
        <v>6640</v>
      </c>
      <c r="F12697" s="232">
        <v>126.06</v>
      </c>
    </row>
    <row r="12698" spans="1:6" ht="15" x14ac:dyDescent="0.2">
      <c r="A12698" s="231">
        <v>94464</v>
      </c>
      <c r="B12698" s="457" t="s">
        <v>19979</v>
      </c>
      <c r="C12698" s="231" t="s">
        <v>6640</v>
      </c>
      <c r="F12698" s="232">
        <v>164.59</v>
      </c>
    </row>
    <row r="12699" spans="1:6" ht="15" x14ac:dyDescent="0.2">
      <c r="A12699" s="231">
        <v>94605</v>
      </c>
      <c r="B12699" s="457" t="s">
        <v>19980</v>
      </c>
      <c r="C12699" s="231" t="s">
        <v>6640</v>
      </c>
      <c r="F12699" s="232">
        <v>670.12</v>
      </c>
    </row>
    <row r="12700" spans="1:6" ht="15" x14ac:dyDescent="0.2">
      <c r="A12700" s="231">
        <v>94602</v>
      </c>
      <c r="B12700" s="457" t="s">
        <v>19981</v>
      </c>
      <c r="C12700" s="231" t="s">
        <v>6640</v>
      </c>
      <c r="F12700" s="232">
        <v>241.64</v>
      </c>
    </row>
    <row r="12701" spans="1:6" ht="15" x14ac:dyDescent="0.2">
      <c r="A12701" s="231">
        <v>94603</v>
      </c>
      <c r="B12701" s="457" t="s">
        <v>19982</v>
      </c>
      <c r="C12701" s="231" t="s">
        <v>6640</v>
      </c>
      <c r="F12701" s="232">
        <v>327.88</v>
      </c>
    </row>
    <row r="12702" spans="1:6" ht="15" x14ac:dyDescent="0.2">
      <c r="A12702" s="231">
        <v>94604</v>
      </c>
      <c r="B12702" s="457" t="s">
        <v>19983</v>
      </c>
      <c r="C12702" s="231" t="s">
        <v>6640</v>
      </c>
      <c r="F12702" s="232">
        <v>464.39</v>
      </c>
    </row>
    <row r="12703" spans="1:6" ht="15" x14ac:dyDescent="0.2">
      <c r="A12703" s="231">
        <v>94723</v>
      </c>
      <c r="B12703" s="457" t="s">
        <v>19984</v>
      </c>
      <c r="C12703" s="231" t="s">
        <v>6640</v>
      </c>
      <c r="F12703" s="232">
        <v>521.41</v>
      </c>
    </row>
    <row r="12704" spans="1:6" ht="15" x14ac:dyDescent="0.2">
      <c r="A12704" s="231">
        <v>94716</v>
      </c>
      <c r="B12704" s="457" t="s">
        <v>19985</v>
      </c>
      <c r="C12704" s="231" t="s">
        <v>6640</v>
      </c>
      <c r="F12704" s="232">
        <v>25.76</v>
      </c>
    </row>
    <row r="12705" spans="1:6" ht="15" x14ac:dyDescent="0.2">
      <c r="A12705" s="231">
        <v>94717</v>
      </c>
      <c r="B12705" s="457" t="s">
        <v>19986</v>
      </c>
      <c r="C12705" s="231" t="s">
        <v>6640</v>
      </c>
      <c r="F12705" s="232">
        <v>43.06</v>
      </c>
    </row>
    <row r="12706" spans="1:6" ht="15" x14ac:dyDescent="0.2">
      <c r="A12706" s="231">
        <v>94718</v>
      </c>
      <c r="B12706" s="457" t="s">
        <v>19987</v>
      </c>
      <c r="C12706" s="231" t="s">
        <v>6640</v>
      </c>
      <c r="F12706" s="232">
        <v>56.21</v>
      </c>
    </row>
    <row r="12707" spans="1:6" ht="15" x14ac:dyDescent="0.2">
      <c r="A12707" s="231">
        <v>94719</v>
      </c>
      <c r="B12707" s="457" t="s">
        <v>19988</v>
      </c>
      <c r="C12707" s="231" t="s">
        <v>6640</v>
      </c>
      <c r="F12707" s="232">
        <v>75</v>
      </c>
    </row>
    <row r="12708" spans="1:6" ht="15" x14ac:dyDescent="0.2">
      <c r="A12708" s="231">
        <v>94720</v>
      </c>
      <c r="B12708" s="457" t="s">
        <v>19989</v>
      </c>
      <c r="C12708" s="231" t="s">
        <v>6640</v>
      </c>
      <c r="F12708" s="232">
        <v>109.82</v>
      </c>
    </row>
    <row r="12709" spans="1:6" ht="15" x14ac:dyDescent="0.2">
      <c r="A12709" s="231">
        <v>94721</v>
      </c>
      <c r="B12709" s="457" t="s">
        <v>19990</v>
      </c>
      <c r="C12709" s="231" t="s">
        <v>6640</v>
      </c>
      <c r="F12709" s="232">
        <v>178.07</v>
      </c>
    </row>
    <row r="12710" spans="1:6" ht="15" x14ac:dyDescent="0.2">
      <c r="A12710" s="231">
        <v>94722</v>
      </c>
      <c r="B12710" s="457" t="s">
        <v>19991</v>
      </c>
      <c r="C12710" s="231" t="s">
        <v>6640</v>
      </c>
      <c r="F12710" s="232">
        <v>277.45</v>
      </c>
    </row>
    <row r="12711" spans="1:6" ht="15" x14ac:dyDescent="0.2">
      <c r="A12711" s="231">
        <v>96726</v>
      </c>
      <c r="B12711" s="457" t="s">
        <v>19992</v>
      </c>
      <c r="C12711" s="231" t="s">
        <v>6640</v>
      </c>
      <c r="F12711" s="232">
        <v>188.9</v>
      </c>
    </row>
    <row r="12712" spans="1:6" ht="15" x14ac:dyDescent="0.2">
      <c r="A12712" s="231">
        <v>96735</v>
      </c>
      <c r="B12712" s="457" t="s">
        <v>19993</v>
      </c>
      <c r="C12712" s="231" t="s">
        <v>6640</v>
      </c>
      <c r="F12712" s="232">
        <v>354.22</v>
      </c>
    </row>
    <row r="12713" spans="1:6" ht="15" x14ac:dyDescent="0.2">
      <c r="A12713" s="231">
        <v>96718</v>
      </c>
      <c r="B12713" s="457" t="s">
        <v>19994</v>
      </c>
      <c r="C12713" s="231" t="s">
        <v>6640</v>
      </c>
      <c r="F12713" s="232">
        <v>17.27</v>
      </c>
    </row>
    <row r="12714" spans="1:6" ht="15" x14ac:dyDescent="0.2">
      <c r="A12714" s="231">
        <v>96727</v>
      </c>
      <c r="B12714" s="457" t="s">
        <v>19995</v>
      </c>
      <c r="C12714" s="231" t="s">
        <v>6640</v>
      </c>
      <c r="F12714" s="232">
        <v>19.72</v>
      </c>
    </row>
    <row r="12715" spans="1:6" ht="15" x14ac:dyDescent="0.2">
      <c r="A12715" s="231">
        <v>96719</v>
      </c>
      <c r="B12715" s="457" t="s">
        <v>19996</v>
      </c>
      <c r="C12715" s="231" t="s">
        <v>6640</v>
      </c>
      <c r="F12715" s="232">
        <v>21.98</v>
      </c>
    </row>
    <row r="12716" spans="1:6" ht="15" x14ac:dyDescent="0.2">
      <c r="A12716" s="231">
        <v>96728</v>
      </c>
      <c r="B12716" s="457" t="s">
        <v>19997</v>
      </c>
      <c r="C12716" s="231" t="s">
        <v>6640</v>
      </c>
      <c r="F12716" s="232">
        <v>25.29</v>
      </c>
    </row>
    <row r="12717" spans="1:6" ht="15" x14ac:dyDescent="0.2">
      <c r="A12717" s="231">
        <v>96720</v>
      </c>
      <c r="B12717" s="457" t="s">
        <v>19998</v>
      </c>
      <c r="C12717" s="231" t="s">
        <v>6640</v>
      </c>
      <c r="F12717" s="232">
        <v>20.12</v>
      </c>
    </row>
    <row r="12718" spans="1:6" ht="15" x14ac:dyDescent="0.2">
      <c r="A12718" s="231">
        <v>96729</v>
      </c>
      <c r="B12718" s="457" t="s">
        <v>19999</v>
      </c>
      <c r="C12718" s="231" t="s">
        <v>6640</v>
      </c>
      <c r="F12718" s="232">
        <v>32.479999999999997</v>
      </c>
    </row>
    <row r="12719" spans="1:6" ht="15" x14ac:dyDescent="0.2">
      <c r="A12719" s="231">
        <v>96721</v>
      </c>
      <c r="B12719" s="457" t="s">
        <v>20000</v>
      </c>
      <c r="C12719" s="231" t="s">
        <v>6640</v>
      </c>
      <c r="F12719" s="232">
        <v>26.06</v>
      </c>
    </row>
    <row r="12720" spans="1:6" ht="15" x14ac:dyDescent="0.2">
      <c r="A12720" s="231">
        <v>96730</v>
      </c>
      <c r="B12720" s="457" t="s">
        <v>20001</v>
      </c>
      <c r="C12720" s="231" t="s">
        <v>6640</v>
      </c>
      <c r="F12720" s="232">
        <v>44.71</v>
      </c>
    </row>
    <row r="12721" spans="1:6" ht="15" x14ac:dyDescent="0.2">
      <c r="A12721" s="231">
        <v>96722</v>
      </c>
      <c r="B12721" s="457" t="s">
        <v>20002</v>
      </c>
      <c r="C12721" s="231" t="s">
        <v>6640</v>
      </c>
      <c r="F12721" s="232">
        <v>39.69</v>
      </c>
    </row>
    <row r="12722" spans="1:6" ht="15" x14ac:dyDescent="0.2">
      <c r="A12722" s="231">
        <v>96731</v>
      </c>
      <c r="B12722" s="457" t="s">
        <v>20003</v>
      </c>
      <c r="C12722" s="231" t="s">
        <v>6640</v>
      </c>
      <c r="F12722" s="232">
        <v>67.260000000000005</v>
      </c>
    </row>
    <row r="12723" spans="1:6" ht="15" x14ac:dyDescent="0.2">
      <c r="A12723" s="231">
        <v>96723</v>
      </c>
      <c r="B12723" s="457" t="s">
        <v>20004</v>
      </c>
      <c r="C12723" s="231" t="s">
        <v>6640</v>
      </c>
      <c r="F12723" s="232">
        <v>61.29</v>
      </c>
    </row>
    <row r="12724" spans="1:6" ht="15" x14ac:dyDescent="0.2">
      <c r="A12724" s="231">
        <v>96732</v>
      </c>
      <c r="B12724" s="457" t="s">
        <v>20005</v>
      </c>
      <c r="C12724" s="231" t="s">
        <v>6640</v>
      </c>
      <c r="F12724" s="232">
        <v>112.68</v>
      </c>
    </row>
    <row r="12725" spans="1:6" ht="15" x14ac:dyDescent="0.2">
      <c r="A12725" s="231">
        <v>96724</v>
      </c>
      <c r="B12725" s="457" t="s">
        <v>20006</v>
      </c>
      <c r="C12725" s="231" t="s">
        <v>6640</v>
      </c>
      <c r="F12725" s="232">
        <v>78.66</v>
      </c>
    </row>
    <row r="12726" spans="1:6" ht="15" x14ac:dyDescent="0.2">
      <c r="A12726" s="231">
        <v>96733</v>
      </c>
      <c r="B12726" s="457" t="s">
        <v>20007</v>
      </c>
      <c r="C12726" s="231" t="s">
        <v>6640</v>
      </c>
      <c r="F12726" s="232">
        <v>153.31</v>
      </c>
    </row>
    <row r="12727" spans="1:6" ht="15" x14ac:dyDescent="0.2">
      <c r="A12727" s="231">
        <v>96725</v>
      </c>
      <c r="B12727" s="457" t="s">
        <v>20008</v>
      </c>
      <c r="C12727" s="231" t="s">
        <v>6640</v>
      </c>
      <c r="F12727" s="232">
        <v>127.97</v>
      </c>
    </row>
    <row r="12728" spans="1:6" ht="15" x14ac:dyDescent="0.2">
      <c r="A12728" s="231">
        <v>96734</v>
      </c>
      <c r="B12728" s="457" t="s">
        <v>20009</v>
      </c>
      <c r="C12728" s="231" t="s">
        <v>6640</v>
      </c>
      <c r="F12728" s="232">
        <v>254.68</v>
      </c>
    </row>
    <row r="12729" spans="1:6" ht="15" x14ac:dyDescent="0.2">
      <c r="A12729" s="231">
        <v>94655</v>
      </c>
      <c r="B12729" s="457" t="s">
        <v>20010</v>
      </c>
      <c r="C12729" s="231" t="s">
        <v>6640</v>
      </c>
      <c r="F12729" s="232">
        <v>150.22999999999999</v>
      </c>
    </row>
    <row r="12730" spans="1:6" ht="15" x14ac:dyDescent="0.2">
      <c r="A12730" s="231">
        <v>94648</v>
      </c>
      <c r="B12730" s="457" t="s">
        <v>20011</v>
      </c>
      <c r="C12730" s="231" t="s">
        <v>6640</v>
      </c>
      <c r="F12730" s="232">
        <v>8.59</v>
      </c>
    </row>
    <row r="12731" spans="1:6" ht="15" x14ac:dyDescent="0.2">
      <c r="A12731" s="231">
        <v>94649</v>
      </c>
      <c r="B12731" s="457" t="s">
        <v>20012</v>
      </c>
      <c r="C12731" s="231" t="s">
        <v>6640</v>
      </c>
      <c r="F12731" s="232">
        <v>15.8</v>
      </c>
    </row>
    <row r="12732" spans="1:6" ht="15" x14ac:dyDescent="0.2">
      <c r="A12732" s="231">
        <v>94650</v>
      </c>
      <c r="B12732" s="457" t="s">
        <v>20013</v>
      </c>
      <c r="C12732" s="231" t="s">
        <v>6640</v>
      </c>
      <c r="F12732" s="232">
        <v>23.85</v>
      </c>
    </row>
    <row r="12733" spans="1:6" ht="15" x14ac:dyDescent="0.2">
      <c r="A12733" s="231">
        <v>94651</v>
      </c>
      <c r="B12733" s="457" t="s">
        <v>20014</v>
      </c>
      <c r="C12733" s="231" t="s">
        <v>6640</v>
      </c>
      <c r="F12733" s="232">
        <v>27.85</v>
      </c>
    </row>
    <row r="12734" spans="1:6" ht="15" x14ac:dyDescent="0.2">
      <c r="A12734" s="231">
        <v>94652</v>
      </c>
      <c r="B12734" s="457" t="s">
        <v>20015</v>
      </c>
      <c r="C12734" s="231" t="s">
        <v>6640</v>
      </c>
      <c r="F12734" s="232">
        <v>43.46</v>
      </c>
    </row>
    <row r="12735" spans="1:6" ht="15" x14ac:dyDescent="0.2">
      <c r="A12735" s="231">
        <v>94653</v>
      </c>
      <c r="B12735" s="457" t="s">
        <v>20016</v>
      </c>
      <c r="C12735" s="231" t="s">
        <v>6640</v>
      </c>
      <c r="F12735" s="232">
        <v>70.08</v>
      </c>
    </row>
    <row r="12736" spans="1:6" ht="15" x14ac:dyDescent="0.2">
      <c r="A12736" s="231">
        <v>94654</v>
      </c>
      <c r="B12736" s="457" t="s">
        <v>20017</v>
      </c>
      <c r="C12736" s="231" t="s">
        <v>6640</v>
      </c>
      <c r="F12736" s="232">
        <v>95.36</v>
      </c>
    </row>
    <row r="12737" spans="1:6" ht="15" x14ac:dyDescent="0.2">
      <c r="A12737" s="231">
        <v>94689</v>
      </c>
      <c r="B12737" s="457" t="s">
        <v>20018</v>
      </c>
      <c r="C12737" s="231" t="s">
        <v>6635</v>
      </c>
      <c r="F12737" s="232">
        <v>11.63</v>
      </c>
    </row>
    <row r="12738" spans="1:6" ht="15" x14ac:dyDescent="0.2">
      <c r="A12738" s="231">
        <v>94702</v>
      </c>
      <c r="B12738" s="457" t="s">
        <v>20019</v>
      </c>
      <c r="C12738" s="231" t="s">
        <v>6635</v>
      </c>
      <c r="F12738" s="232">
        <v>226.81</v>
      </c>
    </row>
    <row r="12739" spans="1:6" ht="15" x14ac:dyDescent="0.2">
      <c r="A12739" s="231">
        <v>94691</v>
      </c>
      <c r="B12739" s="457" t="s">
        <v>20020</v>
      </c>
      <c r="C12739" s="231" t="s">
        <v>6635</v>
      </c>
      <c r="F12739" s="232">
        <v>16.45</v>
      </c>
    </row>
    <row r="12740" spans="1:6" ht="15" x14ac:dyDescent="0.2">
      <c r="A12740" s="231">
        <v>94693</v>
      </c>
      <c r="B12740" s="457" t="s">
        <v>20021</v>
      </c>
      <c r="C12740" s="231" t="s">
        <v>6635</v>
      </c>
      <c r="F12740" s="232">
        <v>21.54</v>
      </c>
    </row>
    <row r="12741" spans="1:6" ht="15" x14ac:dyDescent="0.2">
      <c r="A12741" s="231">
        <v>94695</v>
      </c>
      <c r="B12741" s="457" t="s">
        <v>20022</v>
      </c>
      <c r="C12741" s="231" t="s">
        <v>6635</v>
      </c>
      <c r="F12741" s="232">
        <v>37.520000000000003</v>
      </c>
    </row>
    <row r="12742" spans="1:6" ht="15" x14ac:dyDescent="0.2">
      <c r="A12742" s="231">
        <v>94698</v>
      </c>
      <c r="B12742" s="457" t="s">
        <v>20023</v>
      </c>
      <c r="C12742" s="231" t="s">
        <v>6635</v>
      </c>
      <c r="F12742" s="232">
        <v>80.53</v>
      </c>
    </row>
    <row r="12743" spans="1:6" ht="15" x14ac:dyDescent="0.2">
      <c r="A12743" s="231">
        <v>94700</v>
      </c>
      <c r="B12743" s="457" t="s">
        <v>20024</v>
      </c>
      <c r="C12743" s="231" t="s">
        <v>6635</v>
      </c>
      <c r="F12743" s="232">
        <v>157.07</v>
      </c>
    </row>
    <row r="12744" spans="1:6" ht="15" x14ac:dyDescent="0.2">
      <c r="A12744" s="231">
        <v>94477</v>
      </c>
      <c r="B12744" s="457" t="s">
        <v>20025</v>
      </c>
      <c r="C12744" s="231" t="s">
        <v>6635</v>
      </c>
      <c r="F12744" s="232">
        <v>115.36</v>
      </c>
    </row>
    <row r="12745" spans="1:6" ht="15" x14ac:dyDescent="0.2">
      <c r="A12745" s="231">
        <v>94478</v>
      </c>
      <c r="B12745" s="457" t="s">
        <v>20026</v>
      </c>
      <c r="C12745" s="231" t="s">
        <v>6635</v>
      </c>
      <c r="F12745" s="232">
        <v>186.69</v>
      </c>
    </row>
    <row r="12746" spans="1:6" ht="15" x14ac:dyDescent="0.2">
      <c r="A12746" s="231">
        <v>94479</v>
      </c>
      <c r="B12746" s="457" t="s">
        <v>20027</v>
      </c>
      <c r="C12746" s="231" t="s">
        <v>6635</v>
      </c>
      <c r="F12746" s="232">
        <v>241.77</v>
      </c>
    </row>
    <row r="12747" spans="1:6" ht="15" x14ac:dyDescent="0.2">
      <c r="A12747" s="231">
        <v>96764</v>
      </c>
      <c r="B12747" s="457" t="s">
        <v>20028</v>
      </c>
      <c r="C12747" s="231" t="s">
        <v>6635</v>
      </c>
      <c r="F12747" s="232">
        <v>351.35</v>
      </c>
    </row>
    <row r="12748" spans="1:6" ht="15" x14ac:dyDescent="0.2">
      <c r="A12748" s="231">
        <v>105164</v>
      </c>
      <c r="B12748" s="457" t="s">
        <v>20029</v>
      </c>
      <c r="C12748" s="231" t="s">
        <v>6635</v>
      </c>
      <c r="F12748" s="232">
        <v>13.43</v>
      </c>
    </row>
    <row r="12749" spans="1:6" ht="15" x14ac:dyDescent="0.2">
      <c r="A12749" s="231">
        <v>105165</v>
      </c>
      <c r="B12749" s="457" t="s">
        <v>20030</v>
      </c>
      <c r="C12749" s="231" t="s">
        <v>6635</v>
      </c>
      <c r="F12749" s="232">
        <v>13.78</v>
      </c>
    </row>
    <row r="12750" spans="1:6" ht="15" x14ac:dyDescent="0.2">
      <c r="A12750" s="231">
        <v>96758</v>
      </c>
      <c r="B12750" s="457" t="s">
        <v>20031</v>
      </c>
      <c r="C12750" s="231" t="s">
        <v>6635</v>
      </c>
      <c r="F12750" s="232">
        <v>20.61</v>
      </c>
    </row>
    <row r="12751" spans="1:6" ht="15" x14ac:dyDescent="0.2">
      <c r="A12751" s="231">
        <v>96759</v>
      </c>
      <c r="B12751" s="457" t="s">
        <v>20032</v>
      </c>
      <c r="C12751" s="231" t="s">
        <v>6635</v>
      </c>
      <c r="F12751" s="232">
        <v>30.12</v>
      </c>
    </row>
    <row r="12752" spans="1:6" ht="15" x14ac:dyDescent="0.2">
      <c r="A12752" s="231">
        <v>96760</v>
      </c>
      <c r="B12752" s="457" t="s">
        <v>20033</v>
      </c>
      <c r="C12752" s="231" t="s">
        <v>6635</v>
      </c>
      <c r="F12752" s="232">
        <v>48.47</v>
      </c>
    </row>
    <row r="12753" spans="1:6" ht="15" x14ac:dyDescent="0.2">
      <c r="A12753" s="231">
        <v>96761</v>
      </c>
      <c r="B12753" s="457" t="s">
        <v>20034</v>
      </c>
      <c r="C12753" s="231" t="s">
        <v>6635</v>
      </c>
      <c r="F12753" s="232">
        <v>71.94</v>
      </c>
    </row>
    <row r="12754" spans="1:6" ht="15" x14ac:dyDescent="0.2">
      <c r="A12754" s="231">
        <v>96762</v>
      </c>
      <c r="B12754" s="457" t="s">
        <v>20035</v>
      </c>
      <c r="C12754" s="231" t="s">
        <v>6635</v>
      </c>
      <c r="F12754" s="232">
        <v>133.72</v>
      </c>
    </row>
    <row r="12755" spans="1:6" ht="15" x14ac:dyDescent="0.2">
      <c r="A12755" s="231">
        <v>96763</v>
      </c>
      <c r="B12755" s="457" t="s">
        <v>20036</v>
      </c>
      <c r="C12755" s="231" t="s">
        <v>6635</v>
      </c>
      <c r="F12755" s="232">
        <v>179.06</v>
      </c>
    </row>
    <row r="12756" spans="1:6" ht="15" x14ac:dyDescent="0.2">
      <c r="A12756" s="231">
        <v>94701</v>
      </c>
      <c r="B12756" s="457" t="s">
        <v>20037</v>
      </c>
      <c r="C12756" s="231" t="s">
        <v>6635</v>
      </c>
      <c r="F12756" s="232">
        <v>272.19</v>
      </c>
    </row>
    <row r="12757" spans="1:6" ht="15" x14ac:dyDescent="0.2">
      <c r="A12757" s="231">
        <v>94688</v>
      </c>
      <c r="B12757" s="457" t="s">
        <v>20038</v>
      </c>
      <c r="C12757" s="231" t="s">
        <v>6635</v>
      </c>
      <c r="F12757" s="232">
        <v>8.32</v>
      </c>
    </row>
    <row r="12758" spans="1:6" ht="15" x14ac:dyDescent="0.2">
      <c r="A12758" s="231">
        <v>94690</v>
      </c>
      <c r="B12758" s="457" t="s">
        <v>20039</v>
      </c>
      <c r="C12758" s="231" t="s">
        <v>6635</v>
      </c>
      <c r="F12758" s="232">
        <v>13.66</v>
      </c>
    </row>
    <row r="12759" spans="1:6" ht="15" x14ac:dyDescent="0.2">
      <c r="A12759" s="231">
        <v>94692</v>
      </c>
      <c r="B12759" s="457" t="s">
        <v>20040</v>
      </c>
      <c r="C12759" s="231" t="s">
        <v>6635</v>
      </c>
      <c r="F12759" s="232">
        <v>23.27</v>
      </c>
    </row>
    <row r="12760" spans="1:6" ht="15" x14ac:dyDescent="0.2">
      <c r="A12760" s="231">
        <v>94694</v>
      </c>
      <c r="B12760" s="457" t="s">
        <v>20041</v>
      </c>
      <c r="C12760" s="231" t="s">
        <v>6635</v>
      </c>
      <c r="F12760" s="232">
        <v>28.76</v>
      </c>
    </row>
    <row r="12761" spans="1:6" ht="15" x14ac:dyDescent="0.2">
      <c r="A12761" s="231">
        <v>94696</v>
      </c>
      <c r="B12761" s="457" t="s">
        <v>20042</v>
      </c>
      <c r="C12761" s="231" t="s">
        <v>6635</v>
      </c>
      <c r="F12761" s="232">
        <v>60.88</v>
      </c>
    </row>
    <row r="12762" spans="1:6" ht="15" x14ac:dyDescent="0.2">
      <c r="A12762" s="231">
        <v>94697</v>
      </c>
      <c r="B12762" s="457" t="s">
        <v>20043</v>
      </c>
      <c r="C12762" s="231" t="s">
        <v>6635</v>
      </c>
      <c r="F12762" s="232">
        <v>104.39</v>
      </c>
    </row>
    <row r="12763" spans="1:6" ht="15" x14ac:dyDescent="0.2">
      <c r="A12763" s="231">
        <v>94699</v>
      </c>
      <c r="B12763" s="457" t="s">
        <v>20044</v>
      </c>
      <c r="C12763" s="231" t="s">
        <v>6635</v>
      </c>
      <c r="F12763" s="232">
        <v>138.38999999999999</v>
      </c>
    </row>
    <row r="12764" spans="1:6" ht="15" x14ac:dyDescent="0.2">
      <c r="A12764" s="231">
        <v>105167</v>
      </c>
      <c r="B12764" s="457" t="s">
        <v>20045</v>
      </c>
      <c r="C12764" s="231" t="s">
        <v>6635</v>
      </c>
      <c r="F12764" s="232">
        <v>255.03</v>
      </c>
    </row>
    <row r="12765" spans="1:6" ht="15" x14ac:dyDescent="0.2">
      <c r="A12765" s="231">
        <v>105168</v>
      </c>
      <c r="B12765" s="457" t="s">
        <v>20046</v>
      </c>
      <c r="C12765" s="231" t="s">
        <v>6635</v>
      </c>
      <c r="F12765" s="232">
        <v>0</v>
      </c>
    </row>
    <row r="12766" spans="1:6" ht="15" x14ac:dyDescent="0.2">
      <c r="A12766" s="231">
        <v>105171</v>
      </c>
      <c r="B12766" s="457" t="s">
        <v>20047</v>
      </c>
      <c r="C12766" s="231" t="s">
        <v>6635</v>
      </c>
      <c r="F12766" s="232">
        <v>0</v>
      </c>
    </row>
    <row r="12767" spans="1:6" ht="15" x14ac:dyDescent="0.2">
      <c r="A12767" s="231">
        <v>105191</v>
      </c>
      <c r="B12767" s="457" t="s">
        <v>20048</v>
      </c>
      <c r="C12767" s="231" t="s">
        <v>6635</v>
      </c>
      <c r="F12767" s="232">
        <v>0</v>
      </c>
    </row>
    <row r="12768" spans="1:6" ht="15" x14ac:dyDescent="0.2">
      <c r="A12768" s="231">
        <v>105192</v>
      </c>
      <c r="B12768" s="457" t="s">
        <v>20049</v>
      </c>
      <c r="C12768" s="231" t="s">
        <v>6635</v>
      </c>
      <c r="F12768" s="232">
        <v>0</v>
      </c>
    </row>
    <row r="12769" spans="1:6" ht="15" x14ac:dyDescent="0.2">
      <c r="A12769" s="231">
        <v>96809</v>
      </c>
      <c r="B12769" s="457" t="s">
        <v>20050</v>
      </c>
      <c r="C12769" s="231" t="s">
        <v>6635</v>
      </c>
      <c r="F12769" s="232">
        <v>21.93</v>
      </c>
    </row>
    <row r="12770" spans="1:6" ht="15" x14ac:dyDescent="0.2">
      <c r="A12770" s="231">
        <v>96812</v>
      </c>
      <c r="B12770" s="457" t="s">
        <v>20051</v>
      </c>
      <c r="C12770" s="231" t="s">
        <v>6635</v>
      </c>
      <c r="F12770" s="232">
        <v>22.93</v>
      </c>
    </row>
    <row r="12771" spans="1:6" ht="15" x14ac:dyDescent="0.2">
      <c r="A12771" s="231">
        <v>96813</v>
      </c>
      <c r="B12771" s="457" t="s">
        <v>20052</v>
      </c>
      <c r="C12771" s="231" t="s">
        <v>6635</v>
      </c>
      <c r="F12771" s="232">
        <v>26.05</v>
      </c>
    </row>
    <row r="12772" spans="1:6" ht="15" x14ac:dyDescent="0.2">
      <c r="A12772" s="231">
        <v>96817</v>
      </c>
      <c r="B12772" s="457" t="s">
        <v>20053</v>
      </c>
      <c r="C12772" s="231" t="s">
        <v>6635</v>
      </c>
      <c r="F12772" s="232">
        <v>38.36</v>
      </c>
    </row>
    <row r="12773" spans="1:6" ht="15" x14ac:dyDescent="0.2">
      <c r="A12773" s="231">
        <v>96816</v>
      </c>
      <c r="B12773" s="457" t="s">
        <v>20054</v>
      </c>
      <c r="C12773" s="231" t="s">
        <v>6635</v>
      </c>
      <c r="F12773" s="232">
        <v>29.26</v>
      </c>
    </row>
    <row r="12774" spans="1:6" ht="15" x14ac:dyDescent="0.2">
      <c r="A12774" s="231">
        <v>96821</v>
      </c>
      <c r="B12774" s="457" t="s">
        <v>20055</v>
      </c>
      <c r="C12774" s="231" t="s">
        <v>6635</v>
      </c>
      <c r="F12774" s="232">
        <v>42.59</v>
      </c>
    </row>
    <row r="12775" spans="1:6" ht="15" x14ac:dyDescent="0.2">
      <c r="A12775" s="231">
        <v>96824</v>
      </c>
      <c r="B12775" s="457" t="s">
        <v>20056</v>
      </c>
      <c r="C12775" s="231" t="s">
        <v>6635</v>
      </c>
      <c r="F12775" s="232">
        <v>20.43</v>
      </c>
    </row>
    <row r="12776" spans="1:6" ht="15" x14ac:dyDescent="0.2">
      <c r="A12776" s="231">
        <v>96827</v>
      </c>
      <c r="B12776" s="457" t="s">
        <v>20057</v>
      </c>
      <c r="C12776" s="231" t="s">
        <v>6635</v>
      </c>
      <c r="F12776" s="232">
        <v>22.19</v>
      </c>
    </row>
    <row r="12777" spans="1:6" ht="15" x14ac:dyDescent="0.2">
      <c r="A12777" s="231">
        <v>96828</v>
      </c>
      <c r="B12777" s="457" t="s">
        <v>20058</v>
      </c>
      <c r="C12777" s="231" t="s">
        <v>6635</v>
      </c>
      <c r="F12777" s="232">
        <v>27.11</v>
      </c>
    </row>
    <row r="12778" spans="1:6" ht="15" x14ac:dyDescent="0.2">
      <c r="A12778" s="231">
        <v>96832</v>
      </c>
      <c r="B12778" s="457" t="s">
        <v>20059</v>
      </c>
      <c r="C12778" s="231" t="s">
        <v>6635</v>
      </c>
      <c r="F12778" s="232">
        <v>33.57</v>
      </c>
    </row>
    <row r="12779" spans="1:6" ht="15" x14ac:dyDescent="0.2">
      <c r="A12779" s="231">
        <v>104525</v>
      </c>
      <c r="B12779" s="457" t="s">
        <v>20060</v>
      </c>
      <c r="C12779" s="231" t="s">
        <v>6635</v>
      </c>
      <c r="F12779" s="232">
        <v>0</v>
      </c>
    </row>
    <row r="12780" spans="1:6" ht="15" x14ac:dyDescent="0.2">
      <c r="A12780" s="231">
        <v>104563</v>
      </c>
      <c r="B12780" s="457" t="s">
        <v>20061</v>
      </c>
      <c r="C12780" s="231" t="s">
        <v>6635</v>
      </c>
      <c r="F12780" s="232">
        <v>0</v>
      </c>
    </row>
    <row r="12781" spans="1:6" ht="15" x14ac:dyDescent="0.2">
      <c r="A12781" s="231">
        <v>104531</v>
      </c>
      <c r="B12781" s="457" t="s">
        <v>20062</v>
      </c>
      <c r="C12781" s="231" t="s">
        <v>6635</v>
      </c>
      <c r="F12781" s="232">
        <v>0</v>
      </c>
    </row>
    <row r="12782" spans="1:6" ht="15" x14ac:dyDescent="0.2">
      <c r="A12782" s="231">
        <v>104527</v>
      </c>
      <c r="B12782" s="457" t="s">
        <v>20063</v>
      </c>
      <c r="C12782" s="231" t="s">
        <v>6635</v>
      </c>
      <c r="F12782" s="232">
        <v>0</v>
      </c>
    </row>
    <row r="12783" spans="1:6" ht="15" x14ac:dyDescent="0.2">
      <c r="A12783" s="231">
        <v>104529</v>
      </c>
      <c r="B12783" s="457" t="s">
        <v>20064</v>
      </c>
      <c r="C12783" s="231" t="s">
        <v>6635</v>
      </c>
      <c r="F12783" s="232">
        <v>0</v>
      </c>
    </row>
    <row r="12784" spans="1:6" ht="15" x14ac:dyDescent="0.2">
      <c r="A12784" s="231">
        <v>104564</v>
      </c>
      <c r="B12784" s="457" t="s">
        <v>20065</v>
      </c>
      <c r="C12784" s="231" t="s">
        <v>6635</v>
      </c>
      <c r="F12784" s="232">
        <v>0</v>
      </c>
    </row>
    <row r="12785" spans="1:6" ht="15" x14ac:dyDescent="0.2">
      <c r="A12785" s="231">
        <v>104533</v>
      </c>
      <c r="B12785" s="457" t="s">
        <v>20066</v>
      </c>
      <c r="C12785" s="231" t="s">
        <v>6635</v>
      </c>
      <c r="F12785" s="232">
        <v>0</v>
      </c>
    </row>
    <row r="12786" spans="1:6" ht="15" x14ac:dyDescent="0.2">
      <c r="A12786" s="231">
        <v>104535</v>
      </c>
      <c r="B12786" s="457" t="s">
        <v>20067</v>
      </c>
      <c r="C12786" s="231" t="s">
        <v>6635</v>
      </c>
      <c r="F12786" s="232">
        <v>0</v>
      </c>
    </row>
    <row r="12787" spans="1:6" ht="15" x14ac:dyDescent="0.2">
      <c r="A12787" s="231">
        <v>96810</v>
      </c>
      <c r="B12787" s="457" t="s">
        <v>20068</v>
      </c>
      <c r="C12787" s="231" t="s">
        <v>6635</v>
      </c>
      <c r="F12787" s="232">
        <v>23.89</v>
      </c>
    </row>
    <row r="12788" spans="1:6" ht="15" x14ac:dyDescent="0.2">
      <c r="A12788" s="231">
        <v>104524</v>
      </c>
      <c r="B12788" s="457" t="s">
        <v>20069</v>
      </c>
      <c r="C12788" s="231" t="s">
        <v>6635</v>
      </c>
      <c r="F12788" s="232">
        <v>0</v>
      </c>
    </row>
    <row r="12789" spans="1:6" ht="15" x14ac:dyDescent="0.2">
      <c r="A12789" s="231">
        <v>104530</v>
      </c>
      <c r="B12789" s="457" t="s">
        <v>20070</v>
      </c>
      <c r="C12789" s="231" t="s">
        <v>6635</v>
      </c>
      <c r="F12789" s="232">
        <v>0</v>
      </c>
    </row>
    <row r="12790" spans="1:6" ht="15" x14ac:dyDescent="0.2">
      <c r="A12790" s="231">
        <v>104526</v>
      </c>
      <c r="B12790" s="457" t="s">
        <v>20071</v>
      </c>
      <c r="C12790" s="231" t="s">
        <v>6635</v>
      </c>
      <c r="F12790" s="232">
        <v>0</v>
      </c>
    </row>
    <row r="12791" spans="1:6" ht="15" x14ac:dyDescent="0.2">
      <c r="A12791" s="231">
        <v>104528</v>
      </c>
      <c r="B12791" s="457" t="s">
        <v>20072</v>
      </c>
      <c r="C12791" s="231" t="s">
        <v>6635</v>
      </c>
      <c r="F12791" s="232">
        <v>0</v>
      </c>
    </row>
    <row r="12792" spans="1:6" ht="15" x14ac:dyDescent="0.2">
      <c r="A12792" s="231">
        <v>104532</v>
      </c>
      <c r="B12792" s="457" t="s">
        <v>20073</v>
      </c>
      <c r="C12792" s="231" t="s">
        <v>6635</v>
      </c>
      <c r="F12792" s="232">
        <v>0</v>
      </c>
    </row>
    <row r="12793" spans="1:6" ht="15" x14ac:dyDescent="0.2">
      <c r="A12793" s="231">
        <v>104534</v>
      </c>
      <c r="B12793" s="457" t="s">
        <v>20074</v>
      </c>
      <c r="C12793" s="231" t="s">
        <v>6635</v>
      </c>
      <c r="F12793" s="232">
        <v>0</v>
      </c>
    </row>
    <row r="12794" spans="1:6" ht="15" x14ac:dyDescent="0.2">
      <c r="A12794" s="231">
        <v>96873</v>
      </c>
      <c r="B12794" s="457" t="s">
        <v>20075</v>
      </c>
      <c r="C12794" s="231" t="s">
        <v>6635</v>
      </c>
      <c r="F12794" s="232">
        <v>71.52</v>
      </c>
    </row>
    <row r="12795" spans="1:6" ht="15" x14ac:dyDescent="0.2">
      <c r="A12795" s="231">
        <v>96872</v>
      </c>
      <c r="B12795" s="457" t="s">
        <v>20076</v>
      </c>
      <c r="C12795" s="231" t="s">
        <v>6635</v>
      </c>
      <c r="F12795" s="232">
        <v>54.5</v>
      </c>
    </row>
    <row r="12796" spans="1:6" ht="15" x14ac:dyDescent="0.2">
      <c r="A12796" s="231">
        <v>96876</v>
      </c>
      <c r="B12796" s="457" t="s">
        <v>20077</v>
      </c>
      <c r="C12796" s="231" t="s">
        <v>6635</v>
      </c>
      <c r="F12796" s="232">
        <v>188.88</v>
      </c>
    </row>
    <row r="12797" spans="1:6" ht="15" x14ac:dyDescent="0.2">
      <c r="A12797" s="231">
        <v>96878</v>
      </c>
      <c r="B12797" s="457" t="s">
        <v>20078</v>
      </c>
      <c r="C12797" s="231" t="s">
        <v>6635</v>
      </c>
      <c r="F12797" s="232">
        <v>211.83</v>
      </c>
    </row>
    <row r="12798" spans="1:6" ht="15" x14ac:dyDescent="0.2">
      <c r="A12798" s="231">
        <v>96875</v>
      </c>
      <c r="B12798" s="457" t="s">
        <v>20079</v>
      </c>
      <c r="C12798" s="231" t="s">
        <v>6635</v>
      </c>
      <c r="F12798" s="232">
        <v>85.45</v>
      </c>
    </row>
    <row r="12799" spans="1:6" ht="15" x14ac:dyDescent="0.2">
      <c r="A12799" s="231">
        <v>96874</v>
      </c>
      <c r="B12799" s="457" t="s">
        <v>20080</v>
      </c>
      <c r="C12799" s="231" t="s">
        <v>6635</v>
      </c>
      <c r="F12799" s="232">
        <v>66.069999999999993</v>
      </c>
    </row>
    <row r="12800" spans="1:6" ht="15" x14ac:dyDescent="0.2">
      <c r="A12800" s="231">
        <v>96879</v>
      </c>
      <c r="B12800" s="457" t="s">
        <v>20081</v>
      </c>
      <c r="C12800" s="231" t="s">
        <v>6635</v>
      </c>
      <c r="F12800" s="232">
        <v>205.58</v>
      </c>
    </row>
    <row r="12801" spans="1:6" ht="15" x14ac:dyDescent="0.2">
      <c r="A12801" s="231">
        <v>96881</v>
      </c>
      <c r="B12801" s="457" t="s">
        <v>20082</v>
      </c>
      <c r="C12801" s="231" t="s">
        <v>6635</v>
      </c>
      <c r="F12801" s="232">
        <v>243.35</v>
      </c>
    </row>
    <row r="12802" spans="1:6" ht="15" x14ac:dyDescent="0.2">
      <c r="A12802" s="231">
        <v>96837</v>
      </c>
      <c r="B12802" s="457" t="s">
        <v>20083</v>
      </c>
      <c r="C12802" s="231" t="s">
        <v>6635</v>
      </c>
      <c r="F12802" s="232">
        <v>24.45</v>
      </c>
    </row>
    <row r="12803" spans="1:6" ht="15" x14ac:dyDescent="0.2">
      <c r="A12803" s="231">
        <v>96840</v>
      </c>
      <c r="B12803" s="457" t="s">
        <v>20084</v>
      </c>
      <c r="C12803" s="231" t="s">
        <v>6635</v>
      </c>
      <c r="F12803" s="232">
        <v>29.45</v>
      </c>
    </row>
    <row r="12804" spans="1:6" ht="15" x14ac:dyDescent="0.2">
      <c r="A12804" s="231">
        <v>96845</v>
      </c>
      <c r="B12804" s="457" t="s">
        <v>20085</v>
      </c>
      <c r="C12804" s="231" t="s">
        <v>6635</v>
      </c>
      <c r="F12804" s="232">
        <v>45.11</v>
      </c>
    </row>
    <row r="12805" spans="1:6" ht="15" x14ac:dyDescent="0.2">
      <c r="A12805" s="231">
        <v>96848</v>
      </c>
      <c r="B12805" s="457" t="s">
        <v>20086</v>
      </c>
      <c r="C12805" s="231" t="s">
        <v>6635</v>
      </c>
      <c r="F12805" s="232">
        <v>59.47</v>
      </c>
    </row>
    <row r="12806" spans="1:6" ht="15" x14ac:dyDescent="0.2">
      <c r="A12806" s="231">
        <v>96849</v>
      </c>
      <c r="B12806" s="457" t="s">
        <v>20087</v>
      </c>
      <c r="C12806" s="231" t="s">
        <v>6635</v>
      </c>
      <c r="F12806" s="232">
        <v>19.21</v>
      </c>
    </row>
    <row r="12807" spans="1:6" ht="15" x14ac:dyDescent="0.2">
      <c r="A12807" s="231">
        <v>96852</v>
      </c>
      <c r="B12807" s="457" t="s">
        <v>20088</v>
      </c>
      <c r="C12807" s="231" t="s">
        <v>6635</v>
      </c>
      <c r="F12807" s="232">
        <v>24.28</v>
      </c>
    </row>
    <row r="12808" spans="1:6" ht="15" x14ac:dyDescent="0.2">
      <c r="A12808" s="231">
        <v>96855</v>
      </c>
      <c r="B12808" s="457" t="s">
        <v>20089</v>
      </c>
      <c r="C12808" s="231" t="s">
        <v>6635</v>
      </c>
      <c r="F12808" s="232">
        <v>37.22</v>
      </c>
    </row>
    <row r="12809" spans="1:6" ht="15" x14ac:dyDescent="0.2">
      <c r="A12809" s="231">
        <v>96838</v>
      </c>
      <c r="B12809" s="457" t="s">
        <v>20090</v>
      </c>
      <c r="C12809" s="231" t="s">
        <v>6635</v>
      </c>
      <c r="F12809" s="232">
        <v>29.81</v>
      </c>
    </row>
    <row r="12810" spans="1:6" ht="15" x14ac:dyDescent="0.2">
      <c r="A12810" s="231">
        <v>96841</v>
      </c>
      <c r="B12810" s="457" t="s">
        <v>20091</v>
      </c>
      <c r="C12810" s="231" t="s">
        <v>6635</v>
      </c>
      <c r="F12810" s="232">
        <v>32.950000000000003</v>
      </c>
    </row>
    <row r="12811" spans="1:6" ht="15" x14ac:dyDescent="0.2">
      <c r="A12811" s="231">
        <v>96842</v>
      </c>
      <c r="B12811" s="457" t="s">
        <v>20092</v>
      </c>
      <c r="C12811" s="231" t="s">
        <v>6635</v>
      </c>
      <c r="F12811" s="232">
        <v>37.590000000000003</v>
      </c>
    </row>
    <row r="12812" spans="1:6" ht="15" x14ac:dyDescent="0.2">
      <c r="A12812" s="231">
        <v>96846</v>
      </c>
      <c r="B12812" s="457" t="s">
        <v>20093</v>
      </c>
      <c r="C12812" s="231" t="s">
        <v>6635</v>
      </c>
      <c r="F12812" s="232">
        <v>43.41</v>
      </c>
    </row>
    <row r="12813" spans="1:6" ht="15" x14ac:dyDescent="0.2">
      <c r="A12813" s="231">
        <v>96850</v>
      </c>
      <c r="B12813" s="457" t="s">
        <v>20094</v>
      </c>
      <c r="C12813" s="231" t="s">
        <v>6635</v>
      </c>
      <c r="F12813" s="232">
        <v>27.63</v>
      </c>
    </row>
    <row r="12814" spans="1:6" ht="15" x14ac:dyDescent="0.2">
      <c r="A12814" s="231">
        <v>96853</v>
      </c>
      <c r="B12814" s="457" t="s">
        <v>20095</v>
      </c>
      <c r="C12814" s="231" t="s">
        <v>6635</v>
      </c>
      <c r="F12814" s="232">
        <v>29.63</v>
      </c>
    </row>
    <row r="12815" spans="1:6" ht="15" x14ac:dyDescent="0.2">
      <c r="A12815" s="231">
        <v>96854</v>
      </c>
      <c r="B12815" s="457" t="s">
        <v>20096</v>
      </c>
      <c r="C12815" s="231" t="s">
        <v>6635</v>
      </c>
      <c r="F12815" s="232">
        <v>36.119999999999997</v>
      </c>
    </row>
    <row r="12816" spans="1:6" ht="15" x14ac:dyDescent="0.2">
      <c r="A12816" s="231">
        <v>104571</v>
      </c>
      <c r="B12816" s="457" t="s">
        <v>20097</v>
      </c>
      <c r="C12816" s="231" t="s">
        <v>6635</v>
      </c>
      <c r="F12816" s="232">
        <v>0</v>
      </c>
    </row>
    <row r="12817" spans="1:6" ht="15" x14ac:dyDescent="0.2">
      <c r="A12817" s="231">
        <v>96856</v>
      </c>
      <c r="B12817" s="457" t="s">
        <v>20098</v>
      </c>
      <c r="C12817" s="231" t="s">
        <v>6635</v>
      </c>
      <c r="F12817" s="232">
        <v>40.619999999999997</v>
      </c>
    </row>
    <row r="12818" spans="1:6" ht="15" x14ac:dyDescent="0.2">
      <c r="A12818" s="231">
        <v>104566</v>
      </c>
      <c r="B12818" s="457" t="s">
        <v>20099</v>
      </c>
      <c r="C12818" s="231" t="s">
        <v>6635</v>
      </c>
      <c r="F12818" s="232">
        <v>0</v>
      </c>
    </row>
    <row r="12819" spans="1:6" ht="15" x14ac:dyDescent="0.2">
      <c r="A12819" s="231">
        <v>104536</v>
      </c>
      <c r="B12819" s="457" t="s">
        <v>20100</v>
      </c>
      <c r="C12819" s="231" t="s">
        <v>6635</v>
      </c>
      <c r="F12819" s="232">
        <v>0</v>
      </c>
    </row>
    <row r="12820" spans="1:6" ht="15" x14ac:dyDescent="0.2">
      <c r="A12820" s="231">
        <v>104537</v>
      </c>
      <c r="B12820" s="457" t="s">
        <v>20101</v>
      </c>
      <c r="C12820" s="231" t="s">
        <v>6635</v>
      </c>
      <c r="F12820" s="232">
        <v>0</v>
      </c>
    </row>
    <row r="12821" spans="1:6" ht="15" x14ac:dyDescent="0.2">
      <c r="A12821" s="231">
        <v>104572</v>
      </c>
      <c r="B12821" s="457" t="s">
        <v>20102</v>
      </c>
      <c r="C12821" s="231" t="s">
        <v>6635</v>
      </c>
      <c r="F12821" s="232">
        <v>0</v>
      </c>
    </row>
    <row r="12822" spans="1:6" ht="15" x14ac:dyDescent="0.2">
      <c r="A12822" s="231">
        <v>104568</v>
      </c>
      <c r="B12822" s="457" t="s">
        <v>20103</v>
      </c>
      <c r="C12822" s="231" t="s">
        <v>6635</v>
      </c>
      <c r="F12822" s="232">
        <v>0</v>
      </c>
    </row>
    <row r="12823" spans="1:6" ht="15" x14ac:dyDescent="0.2">
      <c r="A12823" s="231">
        <v>104538</v>
      </c>
      <c r="B12823" s="457" t="s">
        <v>20104</v>
      </c>
      <c r="C12823" s="231" t="s">
        <v>6635</v>
      </c>
      <c r="F12823" s="232">
        <v>0</v>
      </c>
    </row>
    <row r="12824" spans="1:6" ht="15" x14ac:dyDescent="0.2">
      <c r="A12824" s="231">
        <v>104570</v>
      </c>
      <c r="B12824" s="457" t="s">
        <v>20105</v>
      </c>
      <c r="C12824" s="231" t="s">
        <v>6635</v>
      </c>
      <c r="F12824" s="232">
        <v>0</v>
      </c>
    </row>
    <row r="12825" spans="1:6" ht="15" x14ac:dyDescent="0.2">
      <c r="A12825" s="231">
        <v>104565</v>
      </c>
      <c r="B12825" s="457" t="s">
        <v>20106</v>
      </c>
      <c r="C12825" s="231" t="s">
        <v>6635</v>
      </c>
      <c r="F12825" s="232">
        <v>0</v>
      </c>
    </row>
    <row r="12826" spans="1:6" ht="15" x14ac:dyDescent="0.2">
      <c r="A12826" s="231">
        <v>104567</v>
      </c>
      <c r="B12826" s="457" t="s">
        <v>20107</v>
      </c>
      <c r="C12826" s="231" t="s">
        <v>6635</v>
      </c>
      <c r="F12826" s="232">
        <v>0</v>
      </c>
    </row>
    <row r="12827" spans="1:6" ht="15" x14ac:dyDescent="0.2">
      <c r="A12827" s="231">
        <v>104569</v>
      </c>
      <c r="B12827" s="457" t="s">
        <v>20108</v>
      </c>
      <c r="C12827" s="231" t="s">
        <v>6635</v>
      </c>
      <c r="F12827" s="232">
        <v>0</v>
      </c>
    </row>
    <row r="12828" spans="1:6" ht="15" x14ac:dyDescent="0.2">
      <c r="A12828" s="231">
        <v>96843</v>
      </c>
      <c r="B12828" s="457" t="s">
        <v>20109</v>
      </c>
      <c r="C12828" s="231" t="s">
        <v>6635</v>
      </c>
      <c r="F12828" s="232">
        <v>34.15</v>
      </c>
    </row>
    <row r="12829" spans="1:6" ht="15" x14ac:dyDescent="0.2">
      <c r="A12829" s="231">
        <v>96847</v>
      </c>
      <c r="B12829" s="457" t="s">
        <v>20110</v>
      </c>
      <c r="C12829" s="231" t="s">
        <v>6635</v>
      </c>
      <c r="F12829" s="232">
        <v>42.88</v>
      </c>
    </row>
    <row r="12830" spans="1:6" ht="15" x14ac:dyDescent="0.2">
      <c r="A12830" s="231">
        <v>96844</v>
      </c>
      <c r="B12830" s="457" t="s">
        <v>20111</v>
      </c>
      <c r="C12830" s="231" t="s">
        <v>6635</v>
      </c>
      <c r="F12830" s="232">
        <v>39.14</v>
      </c>
    </row>
    <row r="12831" spans="1:6" ht="15" x14ac:dyDescent="0.2">
      <c r="A12831" s="231">
        <v>96839</v>
      </c>
      <c r="B12831" s="457" t="s">
        <v>20112</v>
      </c>
      <c r="C12831" s="231" t="s">
        <v>6635</v>
      </c>
      <c r="F12831" s="232">
        <v>30.7</v>
      </c>
    </row>
    <row r="12832" spans="1:6" ht="15" x14ac:dyDescent="0.2">
      <c r="A12832" s="231">
        <v>104574</v>
      </c>
      <c r="B12832" s="457" t="s">
        <v>20113</v>
      </c>
      <c r="C12832" s="231" t="s">
        <v>6635</v>
      </c>
      <c r="F12832" s="232">
        <v>0</v>
      </c>
    </row>
    <row r="12833" spans="1:6" ht="15" x14ac:dyDescent="0.2">
      <c r="A12833" s="231">
        <v>104575</v>
      </c>
      <c r="B12833" s="457" t="s">
        <v>20114</v>
      </c>
      <c r="C12833" s="231" t="s">
        <v>6635</v>
      </c>
      <c r="F12833" s="232">
        <v>0</v>
      </c>
    </row>
    <row r="12834" spans="1:6" ht="15" x14ac:dyDescent="0.2">
      <c r="A12834" s="231">
        <v>104573</v>
      </c>
      <c r="B12834" s="457" t="s">
        <v>20115</v>
      </c>
      <c r="C12834" s="231" t="s">
        <v>6635</v>
      </c>
      <c r="F12834" s="232">
        <v>0</v>
      </c>
    </row>
    <row r="12835" spans="1:6" ht="15" x14ac:dyDescent="0.2">
      <c r="A12835" s="231">
        <v>96805</v>
      </c>
      <c r="B12835" s="457" t="s">
        <v>20116</v>
      </c>
      <c r="C12835" s="231" t="s">
        <v>6635</v>
      </c>
      <c r="F12835" s="232">
        <v>230.97</v>
      </c>
    </row>
    <row r="12836" spans="1:6" ht="15" x14ac:dyDescent="0.2">
      <c r="A12836" s="231">
        <v>96802</v>
      </c>
      <c r="B12836" s="457" t="s">
        <v>20117</v>
      </c>
      <c r="C12836" s="231" t="s">
        <v>6635</v>
      </c>
      <c r="F12836" s="232">
        <v>438</v>
      </c>
    </row>
    <row r="12837" spans="1:6" ht="15" x14ac:dyDescent="0.2">
      <c r="A12837" s="231">
        <v>96806</v>
      </c>
      <c r="B12837" s="457" t="s">
        <v>20118</v>
      </c>
      <c r="C12837" s="231" t="s">
        <v>6635</v>
      </c>
      <c r="F12837" s="232">
        <v>92.54</v>
      </c>
    </row>
    <row r="12838" spans="1:6" ht="15" x14ac:dyDescent="0.2">
      <c r="A12838" s="231">
        <v>96803</v>
      </c>
      <c r="B12838" s="457" t="s">
        <v>20119</v>
      </c>
      <c r="C12838" s="231" t="s">
        <v>6635</v>
      </c>
      <c r="F12838" s="232">
        <v>83.38</v>
      </c>
    </row>
    <row r="12839" spans="1:6" ht="15" x14ac:dyDescent="0.2">
      <c r="A12839" s="231">
        <v>96807</v>
      </c>
      <c r="B12839" s="457" t="s">
        <v>20120</v>
      </c>
      <c r="C12839" s="231" t="s">
        <v>6635</v>
      </c>
      <c r="F12839" s="232">
        <v>150.94999999999999</v>
      </c>
    </row>
    <row r="12840" spans="1:6" ht="15" x14ac:dyDescent="0.2">
      <c r="A12840" s="231">
        <v>96804</v>
      </c>
      <c r="B12840" s="457" t="s">
        <v>20121</v>
      </c>
      <c r="C12840" s="231" t="s">
        <v>6635</v>
      </c>
      <c r="F12840" s="232">
        <v>137.75</v>
      </c>
    </row>
    <row r="12841" spans="1:6" ht="15" x14ac:dyDescent="0.2">
      <c r="A12841" s="231">
        <v>96829</v>
      </c>
      <c r="B12841" s="457" t="s">
        <v>20122</v>
      </c>
      <c r="C12841" s="231" t="s">
        <v>6635</v>
      </c>
      <c r="F12841" s="232">
        <v>20.420000000000002</v>
      </c>
    </row>
    <row r="12842" spans="1:6" ht="15" x14ac:dyDescent="0.2">
      <c r="A12842" s="231">
        <v>96833</v>
      </c>
      <c r="B12842" s="457" t="s">
        <v>20123</v>
      </c>
      <c r="C12842" s="231" t="s">
        <v>6635</v>
      </c>
      <c r="F12842" s="232">
        <v>25.8</v>
      </c>
    </row>
    <row r="12843" spans="1:6" ht="15" x14ac:dyDescent="0.2">
      <c r="A12843" s="231">
        <v>96836</v>
      </c>
      <c r="B12843" s="457" t="s">
        <v>20124</v>
      </c>
      <c r="C12843" s="231" t="s">
        <v>6635</v>
      </c>
      <c r="F12843" s="232">
        <v>36.72</v>
      </c>
    </row>
    <row r="12844" spans="1:6" ht="15" x14ac:dyDescent="0.2">
      <c r="A12844" s="231">
        <v>104576</v>
      </c>
      <c r="B12844" s="457" t="s">
        <v>20125</v>
      </c>
      <c r="C12844" s="231" t="s">
        <v>6635</v>
      </c>
      <c r="F12844" s="232">
        <v>18.649999999999999</v>
      </c>
    </row>
    <row r="12845" spans="1:6" ht="15" x14ac:dyDescent="0.2">
      <c r="A12845" s="231">
        <v>104577</v>
      </c>
      <c r="B12845" s="457" t="s">
        <v>20126</v>
      </c>
      <c r="C12845" s="231" t="s">
        <v>6635</v>
      </c>
      <c r="F12845" s="232">
        <v>24.6</v>
      </c>
    </row>
    <row r="12846" spans="1:6" ht="15" x14ac:dyDescent="0.2">
      <c r="A12846" s="231">
        <v>104578</v>
      </c>
      <c r="B12846" s="457" t="s">
        <v>20127</v>
      </c>
      <c r="C12846" s="231" t="s">
        <v>6635</v>
      </c>
      <c r="F12846" s="232">
        <v>26.37</v>
      </c>
    </row>
    <row r="12847" spans="1:6" ht="15" x14ac:dyDescent="0.2">
      <c r="A12847" s="231">
        <v>104580</v>
      </c>
      <c r="B12847" s="457" t="s">
        <v>20128</v>
      </c>
      <c r="C12847" s="231" t="s">
        <v>6635</v>
      </c>
      <c r="F12847" s="232">
        <v>22.74</v>
      </c>
    </row>
    <row r="12848" spans="1:6" ht="15" x14ac:dyDescent="0.2">
      <c r="A12848" s="231">
        <v>104579</v>
      </c>
      <c r="B12848" s="457" t="s">
        <v>20129</v>
      </c>
      <c r="C12848" s="231" t="s">
        <v>6635</v>
      </c>
      <c r="F12848" s="232">
        <v>34.39</v>
      </c>
    </row>
    <row r="12849" spans="1:6" ht="15" x14ac:dyDescent="0.2">
      <c r="A12849" s="231">
        <v>96823</v>
      </c>
      <c r="B12849" s="457" t="s">
        <v>20130</v>
      </c>
      <c r="C12849" s="231" t="s">
        <v>6635</v>
      </c>
      <c r="F12849" s="232">
        <v>12.98</v>
      </c>
    </row>
    <row r="12850" spans="1:6" ht="15" x14ac:dyDescent="0.2">
      <c r="A12850" s="231">
        <v>96826</v>
      </c>
      <c r="B12850" s="457" t="s">
        <v>20131</v>
      </c>
      <c r="C12850" s="231" t="s">
        <v>6635</v>
      </c>
      <c r="F12850" s="232">
        <v>15.09</v>
      </c>
    </row>
    <row r="12851" spans="1:6" ht="15" x14ac:dyDescent="0.2">
      <c r="A12851" s="231">
        <v>96830</v>
      </c>
      <c r="B12851" s="457" t="s">
        <v>20132</v>
      </c>
      <c r="C12851" s="231" t="s">
        <v>6635</v>
      </c>
      <c r="F12851" s="232">
        <v>23.19</v>
      </c>
    </row>
    <row r="12852" spans="1:6" ht="15" x14ac:dyDescent="0.2">
      <c r="A12852" s="231">
        <v>96834</v>
      </c>
      <c r="B12852" s="457" t="s">
        <v>20133</v>
      </c>
      <c r="C12852" s="231" t="s">
        <v>6635</v>
      </c>
      <c r="F12852" s="232">
        <v>31.2</v>
      </c>
    </row>
    <row r="12853" spans="1:6" ht="15" x14ac:dyDescent="0.2">
      <c r="A12853" s="231">
        <v>104581</v>
      </c>
      <c r="B12853" s="457" t="s">
        <v>20134</v>
      </c>
      <c r="C12853" s="231" t="s">
        <v>6635</v>
      </c>
      <c r="F12853" s="232">
        <v>17.04</v>
      </c>
    </row>
    <row r="12854" spans="1:6" ht="15" x14ac:dyDescent="0.2">
      <c r="A12854" s="231">
        <v>104582</v>
      </c>
      <c r="B12854" s="457" t="s">
        <v>20135</v>
      </c>
      <c r="C12854" s="231" t="s">
        <v>6635</v>
      </c>
      <c r="F12854" s="232">
        <v>21.57</v>
      </c>
    </row>
    <row r="12855" spans="1:6" ht="15" x14ac:dyDescent="0.2">
      <c r="A12855" s="231">
        <v>104583</v>
      </c>
      <c r="B12855" s="457" t="s">
        <v>20136</v>
      </c>
      <c r="C12855" s="231" t="s">
        <v>6635</v>
      </c>
      <c r="F12855" s="232">
        <v>33.729999999999997</v>
      </c>
    </row>
    <row r="12856" spans="1:6" ht="15" x14ac:dyDescent="0.2">
      <c r="A12856" s="231">
        <v>104584</v>
      </c>
      <c r="B12856" s="457" t="s">
        <v>20137</v>
      </c>
      <c r="C12856" s="231" t="s">
        <v>6635</v>
      </c>
      <c r="F12856" s="232">
        <v>40.520000000000003</v>
      </c>
    </row>
    <row r="12857" spans="1:6" ht="15" x14ac:dyDescent="0.2">
      <c r="A12857" s="231">
        <v>104585</v>
      </c>
      <c r="B12857" s="457" t="s">
        <v>20138</v>
      </c>
      <c r="C12857" s="231" t="s">
        <v>6635</v>
      </c>
      <c r="F12857" s="232">
        <v>0</v>
      </c>
    </row>
    <row r="12858" spans="1:6" ht="15" x14ac:dyDescent="0.2">
      <c r="A12858" s="231">
        <v>104587</v>
      </c>
      <c r="B12858" s="457" t="s">
        <v>20139</v>
      </c>
      <c r="C12858" s="231" t="s">
        <v>6635</v>
      </c>
      <c r="F12858" s="232">
        <v>0</v>
      </c>
    </row>
    <row r="12859" spans="1:6" ht="15" x14ac:dyDescent="0.2">
      <c r="A12859" s="231">
        <v>104586</v>
      </c>
      <c r="B12859" s="457" t="s">
        <v>20140</v>
      </c>
      <c r="C12859" s="231" t="s">
        <v>6635</v>
      </c>
      <c r="F12859" s="232">
        <v>0</v>
      </c>
    </row>
    <row r="12860" spans="1:6" ht="15" x14ac:dyDescent="0.2">
      <c r="A12860" s="231">
        <v>96798</v>
      </c>
      <c r="B12860" s="457" t="s">
        <v>20141</v>
      </c>
      <c r="C12860" s="231" t="s">
        <v>6640</v>
      </c>
      <c r="F12860" s="232">
        <v>9.51</v>
      </c>
    </row>
    <row r="12861" spans="1:6" ht="15" x14ac:dyDescent="0.2">
      <c r="A12861" s="231">
        <v>96799</v>
      </c>
      <c r="B12861" s="457" t="s">
        <v>20142</v>
      </c>
      <c r="C12861" s="231" t="s">
        <v>6640</v>
      </c>
      <c r="F12861" s="232">
        <v>12.17</v>
      </c>
    </row>
    <row r="12862" spans="1:6" ht="15" x14ac:dyDescent="0.2">
      <c r="A12862" s="231">
        <v>96800</v>
      </c>
      <c r="B12862" s="457" t="s">
        <v>20143</v>
      </c>
      <c r="C12862" s="231" t="s">
        <v>6640</v>
      </c>
      <c r="F12862" s="232">
        <v>16.47</v>
      </c>
    </row>
    <row r="12863" spans="1:6" ht="15" x14ac:dyDescent="0.2">
      <c r="A12863" s="231">
        <v>96801</v>
      </c>
      <c r="B12863" s="457" t="s">
        <v>20144</v>
      </c>
      <c r="C12863" s="231" t="s">
        <v>6640</v>
      </c>
      <c r="F12863" s="232">
        <v>24.66</v>
      </c>
    </row>
    <row r="12864" spans="1:6" ht="15" x14ac:dyDescent="0.2">
      <c r="A12864" s="231">
        <v>104539</v>
      </c>
      <c r="B12864" s="457" t="s">
        <v>20145</v>
      </c>
      <c r="C12864" s="231" t="s">
        <v>6635</v>
      </c>
      <c r="F12864" s="232">
        <v>0</v>
      </c>
    </row>
    <row r="12865" spans="1:6" ht="15" x14ac:dyDescent="0.2">
      <c r="A12865" s="231">
        <v>104541</v>
      </c>
      <c r="B12865" s="457" t="s">
        <v>20146</v>
      </c>
      <c r="C12865" s="231" t="s">
        <v>6635</v>
      </c>
      <c r="F12865" s="232">
        <v>0</v>
      </c>
    </row>
    <row r="12866" spans="1:6" ht="15" x14ac:dyDescent="0.2">
      <c r="A12866" s="231">
        <v>104540</v>
      </c>
      <c r="B12866" s="457" t="s">
        <v>20147</v>
      </c>
      <c r="C12866" s="231" t="s">
        <v>6635</v>
      </c>
      <c r="F12866" s="232">
        <v>0</v>
      </c>
    </row>
    <row r="12867" spans="1:6" ht="15" x14ac:dyDescent="0.2">
      <c r="A12867" s="231">
        <v>104543</v>
      </c>
      <c r="B12867" s="457" t="s">
        <v>20148</v>
      </c>
      <c r="C12867" s="231" t="s">
        <v>6635</v>
      </c>
      <c r="F12867" s="232">
        <v>0</v>
      </c>
    </row>
    <row r="12868" spans="1:6" ht="15" x14ac:dyDescent="0.2">
      <c r="A12868" s="231">
        <v>104544</v>
      </c>
      <c r="B12868" s="457" t="s">
        <v>20149</v>
      </c>
      <c r="C12868" s="231" t="s">
        <v>6635</v>
      </c>
      <c r="F12868" s="232">
        <v>0</v>
      </c>
    </row>
    <row r="12869" spans="1:6" ht="15" x14ac:dyDescent="0.2">
      <c r="A12869" s="231">
        <v>104545</v>
      </c>
      <c r="B12869" s="457" t="s">
        <v>20150</v>
      </c>
      <c r="C12869" s="231" t="s">
        <v>6635</v>
      </c>
      <c r="F12869" s="232">
        <v>0</v>
      </c>
    </row>
    <row r="12870" spans="1:6" ht="15" x14ac:dyDescent="0.2">
      <c r="A12870" s="231">
        <v>104542</v>
      </c>
      <c r="B12870" s="457" t="s">
        <v>20151</v>
      </c>
      <c r="C12870" s="231" t="s">
        <v>6635</v>
      </c>
      <c r="F12870" s="232">
        <v>0</v>
      </c>
    </row>
    <row r="12871" spans="1:6" ht="15" x14ac:dyDescent="0.2">
      <c r="A12871" s="231">
        <v>104592</v>
      </c>
      <c r="B12871" s="457" t="s">
        <v>20152</v>
      </c>
      <c r="C12871" s="231" t="s">
        <v>6635</v>
      </c>
      <c r="F12871" s="232">
        <v>0</v>
      </c>
    </row>
    <row r="12872" spans="1:6" ht="15" x14ac:dyDescent="0.2">
      <c r="A12872" s="231">
        <v>104548</v>
      </c>
      <c r="B12872" s="457" t="s">
        <v>20153</v>
      </c>
      <c r="C12872" s="231" t="s">
        <v>6635</v>
      </c>
      <c r="F12872" s="232">
        <v>0</v>
      </c>
    </row>
    <row r="12873" spans="1:6" ht="15" x14ac:dyDescent="0.2">
      <c r="A12873" s="231">
        <v>104546</v>
      </c>
      <c r="B12873" s="457" t="s">
        <v>20154</v>
      </c>
      <c r="C12873" s="231" t="s">
        <v>6635</v>
      </c>
      <c r="F12873" s="232">
        <v>0</v>
      </c>
    </row>
    <row r="12874" spans="1:6" ht="15" x14ac:dyDescent="0.2">
      <c r="A12874" s="231">
        <v>104549</v>
      </c>
      <c r="B12874" s="457" t="s">
        <v>20155</v>
      </c>
      <c r="C12874" s="231" t="s">
        <v>6635</v>
      </c>
      <c r="F12874" s="232">
        <v>0</v>
      </c>
    </row>
    <row r="12875" spans="1:6" ht="15" x14ac:dyDescent="0.2">
      <c r="A12875" s="231">
        <v>104550</v>
      </c>
      <c r="B12875" s="457" t="s">
        <v>20156</v>
      </c>
      <c r="C12875" s="231" t="s">
        <v>6635</v>
      </c>
      <c r="F12875" s="232">
        <v>0</v>
      </c>
    </row>
    <row r="12876" spans="1:6" ht="15" x14ac:dyDescent="0.2">
      <c r="A12876" s="231">
        <v>104552</v>
      </c>
      <c r="B12876" s="457" t="s">
        <v>20157</v>
      </c>
      <c r="C12876" s="231" t="s">
        <v>6635</v>
      </c>
      <c r="F12876" s="232">
        <v>0</v>
      </c>
    </row>
    <row r="12877" spans="1:6" ht="15" x14ac:dyDescent="0.2">
      <c r="A12877" s="231">
        <v>104551</v>
      </c>
      <c r="B12877" s="457" t="s">
        <v>20158</v>
      </c>
      <c r="C12877" s="231" t="s">
        <v>6635</v>
      </c>
      <c r="F12877" s="232">
        <v>0</v>
      </c>
    </row>
    <row r="12878" spans="1:6" ht="15" x14ac:dyDescent="0.2">
      <c r="A12878" s="231">
        <v>104553</v>
      </c>
      <c r="B12878" s="457" t="s">
        <v>20159</v>
      </c>
      <c r="C12878" s="231" t="s">
        <v>6635</v>
      </c>
      <c r="F12878" s="232">
        <v>0</v>
      </c>
    </row>
    <row r="12879" spans="1:6" ht="15" x14ac:dyDescent="0.2">
      <c r="A12879" s="231">
        <v>104554</v>
      </c>
      <c r="B12879" s="457" t="s">
        <v>20160</v>
      </c>
      <c r="C12879" s="231" t="s">
        <v>6635</v>
      </c>
      <c r="F12879" s="232">
        <v>0</v>
      </c>
    </row>
    <row r="12880" spans="1:6" ht="15" x14ac:dyDescent="0.2">
      <c r="A12880" s="231">
        <v>104555</v>
      </c>
      <c r="B12880" s="457" t="s">
        <v>20161</v>
      </c>
      <c r="C12880" s="231" t="s">
        <v>6635</v>
      </c>
      <c r="F12880" s="232">
        <v>0</v>
      </c>
    </row>
    <row r="12881" spans="1:6" ht="15" x14ac:dyDescent="0.2">
      <c r="A12881" s="231">
        <v>104556</v>
      </c>
      <c r="B12881" s="457" t="s">
        <v>20162</v>
      </c>
      <c r="C12881" s="231" t="s">
        <v>6635</v>
      </c>
      <c r="F12881" s="232">
        <v>0</v>
      </c>
    </row>
    <row r="12882" spans="1:6" ht="15" x14ac:dyDescent="0.2">
      <c r="A12882" s="231">
        <v>104558</v>
      </c>
      <c r="B12882" s="457" t="s">
        <v>20163</v>
      </c>
      <c r="C12882" s="231" t="s">
        <v>6635</v>
      </c>
      <c r="F12882" s="232">
        <v>0</v>
      </c>
    </row>
    <row r="12883" spans="1:6" ht="15" x14ac:dyDescent="0.2">
      <c r="A12883" s="231">
        <v>104559</v>
      </c>
      <c r="B12883" s="457" t="s">
        <v>20164</v>
      </c>
      <c r="C12883" s="231" t="s">
        <v>6635</v>
      </c>
      <c r="F12883" s="232">
        <v>0</v>
      </c>
    </row>
    <row r="12884" spans="1:6" ht="15" x14ac:dyDescent="0.2">
      <c r="A12884" s="231">
        <v>104560</v>
      </c>
      <c r="B12884" s="457" t="s">
        <v>20165</v>
      </c>
      <c r="C12884" s="231" t="s">
        <v>6635</v>
      </c>
      <c r="F12884" s="232">
        <v>0</v>
      </c>
    </row>
    <row r="12885" spans="1:6" ht="15" x14ac:dyDescent="0.2">
      <c r="A12885" s="231">
        <v>104557</v>
      </c>
      <c r="B12885" s="457" t="s">
        <v>20166</v>
      </c>
      <c r="C12885" s="231" t="s">
        <v>6635</v>
      </c>
      <c r="F12885" s="232">
        <v>0</v>
      </c>
    </row>
    <row r="12886" spans="1:6" ht="15" x14ac:dyDescent="0.2">
      <c r="A12886" s="231">
        <v>104561</v>
      </c>
      <c r="B12886" s="457" t="s">
        <v>20167</v>
      </c>
      <c r="C12886" s="231" t="s">
        <v>6635</v>
      </c>
      <c r="F12886" s="232">
        <v>0</v>
      </c>
    </row>
    <row r="12887" spans="1:6" ht="15" x14ac:dyDescent="0.2">
      <c r="A12887" s="231">
        <v>104562</v>
      </c>
      <c r="B12887" s="457" t="s">
        <v>20168</v>
      </c>
      <c r="C12887" s="231" t="s">
        <v>6635</v>
      </c>
      <c r="F12887" s="232">
        <v>0</v>
      </c>
    </row>
    <row r="12888" spans="1:6" ht="15" x14ac:dyDescent="0.2">
      <c r="A12888" s="231">
        <v>96860</v>
      </c>
      <c r="B12888" s="457" t="s">
        <v>20169</v>
      </c>
      <c r="C12888" s="231" t="s">
        <v>6635</v>
      </c>
      <c r="F12888" s="232">
        <v>34.69</v>
      </c>
    </row>
    <row r="12889" spans="1:6" ht="15" x14ac:dyDescent="0.2">
      <c r="A12889" s="231">
        <v>96862</v>
      </c>
      <c r="B12889" s="457" t="s">
        <v>20170</v>
      </c>
      <c r="C12889" s="231" t="s">
        <v>6635</v>
      </c>
      <c r="F12889" s="232">
        <v>42.48</v>
      </c>
    </row>
    <row r="12890" spans="1:6" ht="15" x14ac:dyDescent="0.2">
      <c r="A12890" s="231">
        <v>96864</v>
      </c>
      <c r="B12890" s="457" t="s">
        <v>20171</v>
      </c>
      <c r="C12890" s="231" t="s">
        <v>6635</v>
      </c>
      <c r="F12890" s="232">
        <v>59.06</v>
      </c>
    </row>
    <row r="12891" spans="1:6" ht="15" x14ac:dyDescent="0.2">
      <c r="A12891" s="231">
        <v>96866</v>
      </c>
      <c r="B12891" s="457" t="s">
        <v>20172</v>
      </c>
      <c r="C12891" s="231" t="s">
        <v>6635</v>
      </c>
      <c r="F12891" s="232">
        <v>76.44</v>
      </c>
    </row>
    <row r="12892" spans="1:6" ht="15" x14ac:dyDescent="0.2">
      <c r="A12892" s="231">
        <v>96868</v>
      </c>
      <c r="B12892" s="457" t="s">
        <v>20173</v>
      </c>
      <c r="C12892" s="231" t="s">
        <v>6635</v>
      </c>
      <c r="F12892" s="232">
        <v>22.83</v>
      </c>
    </row>
    <row r="12893" spans="1:6" ht="15" x14ac:dyDescent="0.2">
      <c r="A12893" s="231">
        <v>96869</v>
      </c>
      <c r="B12893" s="457" t="s">
        <v>20174</v>
      </c>
      <c r="C12893" s="231" t="s">
        <v>6635</v>
      </c>
      <c r="F12893" s="232">
        <v>34.07</v>
      </c>
    </row>
    <row r="12894" spans="1:6" ht="15" x14ac:dyDescent="0.2">
      <c r="A12894" s="231">
        <v>96870</v>
      </c>
      <c r="B12894" s="457" t="s">
        <v>20175</v>
      </c>
      <c r="C12894" s="231" t="s">
        <v>6635</v>
      </c>
      <c r="F12894" s="232">
        <v>50.21</v>
      </c>
    </row>
    <row r="12895" spans="1:6" ht="15" x14ac:dyDescent="0.2">
      <c r="A12895" s="231">
        <v>96871</v>
      </c>
      <c r="B12895" s="457" t="s">
        <v>20176</v>
      </c>
      <c r="C12895" s="231" t="s">
        <v>6635</v>
      </c>
      <c r="F12895" s="232">
        <v>57.72</v>
      </c>
    </row>
    <row r="12896" spans="1:6" ht="15" x14ac:dyDescent="0.2">
      <c r="A12896" s="231">
        <v>96861</v>
      </c>
      <c r="B12896" s="457" t="s">
        <v>20177</v>
      </c>
      <c r="C12896" s="231" t="s">
        <v>6635</v>
      </c>
      <c r="F12896" s="232">
        <v>43.7</v>
      </c>
    </row>
    <row r="12897" spans="1:6" ht="15" x14ac:dyDescent="0.2">
      <c r="A12897" s="231">
        <v>96863</v>
      </c>
      <c r="B12897" s="457" t="s">
        <v>20178</v>
      </c>
      <c r="C12897" s="231" t="s">
        <v>6635</v>
      </c>
      <c r="F12897" s="232">
        <v>45.13</v>
      </c>
    </row>
    <row r="12898" spans="1:6" ht="15" x14ac:dyDescent="0.2">
      <c r="A12898" s="231">
        <v>96865</v>
      </c>
      <c r="B12898" s="457" t="s">
        <v>20179</v>
      </c>
      <c r="C12898" s="231" t="s">
        <v>6635</v>
      </c>
      <c r="F12898" s="232">
        <v>53.32</v>
      </c>
    </row>
    <row r="12899" spans="1:6" ht="15" x14ac:dyDescent="0.2">
      <c r="A12899" s="231">
        <v>96814</v>
      </c>
      <c r="B12899" s="457" t="s">
        <v>20180</v>
      </c>
      <c r="C12899" s="231" t="s">
        <v>6635</v>
      </c>
      <c r="F12899" s="232">
        <v>18.649999999999999</v>
      </c>
    </row>
    <row r="12900" spans="1:6" ht="15" x14ac:dyDescent="0.2">
      <c r="A12900" s="231">
        <v>96818</v>
      </c>
      <c r="B12900" s="457" t="s">
        <v>20181</v>
      </c>
      <c r="C12900" s="231" t="s">
        <v>6635</v>
      </c>
      <c r="F12900" s="232">
        <v>24.6</v>
      </c>
    </row>
    <row r="12901" spans="1:6" ht="15" x14ac:dyDescent="0.2">
      <c r="A12901" s="231">
        <v>96819</v>
      </c>
      <c r="B12901" s="457" t="s">
        <v>20182</v>
      </c>
      <c r="C12901" s="231" t="s">
        <v>6635</v>
      </c>
      <c r="F12901" s="232">
        <v>26.37</v>
      </c>
    </row>
    <row r="12902" spans="1:6" ht="15" x14ac:dyDescent="0.2">
      <c r="A12902" s="231">
        <v>96822</v>
      </c>
      <c r="B12902" s="457" t="s">
        <v>20183</v>
      </c>
      <c r="C12902" s="231" t="s">
        <v>6635</v>
      </c>
      <c r="F12902" s="232">
        <v>34.39</v>
      </c>
    </row>
    <row r="12903" spans="1:6" ht="15" x14ac:dyDescent="0.2">
      <c r="A12903" s="231">
        <v>96808</v>
      </c>
      <c r="B12903" s="457" t="s">
        <v>20184</v>
      </c>
      <c r="C12903" s="231" t="s">
        <v>6635</v>
      </c>
      <c r="F12903" s="232">
        <v>20.11</v>
      </c>
    </row>
    <row r="12904" spans="1:6" ht="15" x14ac:dyDescent="0.2">
      <c r="A12904" s="231">
        <v>96811</v>
      </c>
      <c r="B12904" s="457" t="s">
        <v>20185</v>
      </c>
      <c r="C12904" s="231" t="s">
        <v>6635</v>
      </c>
      <c r="F12904" s="232">
        <v>25.2</v>
      </c>
    </row>
    <row r="12905" spans="1:6" ht="15" x14ac:dyDescent="0.2">
      <c r="A12905" s="231">
        <v>96815</v>
      </c>
      <c r="B12905" s="457" t="s">
        <v>20186</v>
      </c>
      <c r="C12905" s="231" t="s">
        <v>6635</v>
      </c>
      <c r="F12905" s="232">
        <v>38.08</v>
      </c>
    </row>
    <row r="12906" spans="1:6" ht="15" x14ac:dyDescent="0.2">
      <c r="A12906" s="231">
        <v>96820</v>
      </c>
      <c r="B12906" s="457" t="s">
        <v>20187</v>
      </c>
      <c r="C12906" s="231" t="s">
        <v>6635</v>
      </c>
      <c r="F12906" s="232">
        <v>45.88</v>
      </c>
    </row>
    <row r="12907" spans="1:6" ht="15" x14ac:dyDescent="0.2">
      <c r="A12907" s="231">
        <v>96702</v>
      </c>
      <c r="B12907" s="457" t="s">
        <v>20188</v>
      </c>
      <c r="C12907" s="231" t="s">
        <v>6635</v>
      </c>
      <c r="F12907" s="232">
        <v>14.48</v>
      </c>
    </row>
    <row r="12908" spans="1:6" ht="15" x14ac:dyDescent="0.2">
      <c r="A12908" s="231">
        <v>96662</v>
      </c>
      <c r="B12908" s="457" t="s">
        <v>20189</v>
      </c>
      <c r="C12908" s="231" t="s">
        <v>6635</v>
      </c>
      <c r="F12908" s="232">
        <v>11.46</v>
      </c>
    </row>
    <row r="12909" spans="1:6" ht="15" x14ac:dyDescent="0.2">
      <c r="A12909" s="231">
        <v>96704</v>
      </c>
      <c r="B12909" s="457" t="s">
        <v>20190</v>
      </c>
      <c r="C12909" s="231" t="s">
        <v>6635</v>
      </c>
      <c r="F12909" s="232">
        <v>24.38</v>
      </c>
    </row>
    <row r="12910" spans="1:6" ht="15" x14ac:dyDescent="0.2">
      <c r="A12910" s="231">
        <v>96664</v>
      </c>
      <c r="B12910" s="457" t="s">
        <v>20191</v>
      </c>
      <c r="C12910" s="231" t="s">
        <v>6635</v>
      </c>
      <c r="F12910" s="232">
        <v>20.52</v>
      </c>
    </row>
    <row r="12911" spans="1:6" ht="15" x14ac:dyDescent="0.2">
      <c r="A12911" s="231">
        <v>104191</v>
      </c>
      <c r="B12911" s="457" t="s">
        <v>20192</v>
      </c>
      <c r="C12911" s="231" t="s">
        <v>6635</v>
      </c>
      <c r="F12911" s="232">
        <v>13.15</v>
      </c>
    </row>
    <row r="12912" spans="1:6" ht="15" x14ac:dyDescent="0.2">
      <c r="A12912" s="231">
        <v>96700</v>
      </c>
      <c r="B12912" s="457" t="s">
        <v>20193</v>
      </c>
      <c r="C12912" s="231" t="s">
        <v>6635</v>
      </c>
      <c r="F12912" s="232">
        <v>20.2</v>
      </c>
    </row>
    <row r="12913" spans="1:6" ht="15" x14ac:dyDescent="0.2">
      <c r="A12913" s="231">
        <v>96658</v>
      </c>
      <c r="B12913" s="457" t="s">
        <v>20194</v>
      </c>
      <c r="C12913" s="231" t="s">
        <v>6635</v>
      </c>
      <c r="F12913" s="232">
        <v>17.899999999999999</v>
      </c>
    </row>
    <row r="12914" spans="1:6" ht="15" x14ac:dyDescent="0.2">
      <c r="A12914" s="231">
        <v>96641</v>
      </c>
      <c r="B12914" s="457" t="s">
        <v>20195</v>
      </c>
      <c r="C12914" s="231" t="s">
        <v>6635</v>
      </c>
      <c r="F12914" s="232">
        <v>20.73</v>
      </c>
    </row>
    <row r="12915" spans="1:6" ht="15" x14ac:dyDescent="0.2">
      <c r="A12915" s="231">
        <v>96661</v>
      </c>
      <c r="B12915" s="457" t="s">
        <v>20196</v>
      </c>
      <c r="C12915" s="231" t="s">
        <v>6635</v>
      </c>
      <c r="F12915" s="232">
        <v>36.630000000000003</v>
      </c>
    </row>
    <row r="12916" spans="1:6" ht="15" x14ac:dyDescent="0.2">
      <c r="A12916" s="231">
        <v>96699</v>
      </c>
      <c r="B12916" s="457" t="s">
        <v>20197</v>
      </c>
      <c r="C12916" s="231" t="s">
        <v>6635</v>
      </c>
      <c r="F12916" s="232">
        <v>29.77</v>
      </c>
    </row>
    <row r="12917" spans="1:6" ht="15" x14ac:dyDescent="0.2">
      <c r="A12917" s="231">
        <v>96657</v>
      </c>
      <c r="B12917" s="457" t="s">
        <v>20198</v>
      </c>
      <c r="C12917" s="231" t="s">
        <v>6635</v>
      </c>
      <c r="F12917" s="232">
        <v>27.47</v>
      </c>
    </row>
    <row r="12918" spans="1:6" ht="15" x14ac:dyDescent="0.2">
      <c r="A12918" s="231">
        <v>96640</v>
      </c>
      <c r="B12918" s="457" t="s">
        <v>20199</v>
      </c>
      <c r="C12918" s="231" t="s">
        <v>6635</v>
      </c>
      <c r="F12918" s="232">
        <v>30.3</v>
      </c>
    </row>
    <row r="12919" spans="1:6" ht="15" x14ac:dyDescent="0.2">
      <c r="A12919" s="231">
        <v>96660</v>
      </c>
      <c r="B12919" s="457" t="s">
        <v>20200</v>
      </c>
      <c r="C12919" s="231" t="s">
        <v>6635</v>
      </c>
      <c r="F12919" s="232">
        <v>36.97</v>
      </c>
    </row>
    <row r="12920" spans="1:6" ht="15" x14ac:dyDescent="0.2">
      <c r="A12920" s="231">
        <v>104196</v>
      </c>
      <c r="B12920" s="457" t="s">
        <v>20201</v>
      </c>
      <c r="C12920" s="231" t="s">
        <v>6635</v>
      </c>
      <c r="F12920" s="232">
        <v>19.14</v>
      </c>
    </row>
    <row r="12921" spans="1:6" ht="15" x14ac:dyDescent="0.2">
      <c r="A12921" s="231">
        <v>104197</v>
      </c>
      <c r="B12921" s="457" t="s">
        <v>20202</v>
      </c>
      <c r="C12921" s="231" t="s">
        <v>6635</v>
      </c>
      <c r="F12921" s="232">
        <v>36.69</v>
      </c>
    </row>
    <row r="12922" spans="1:6" ht="15" x14ac:dyDescent="0.2">
      <c r="A12922" s="231">
        <v>104198</v>
      </c>
      <c r="B12922" s="457" t="s">
        <v>20203</v>
      </c>
      <c r="C12922" s="231" t="s">
        <v>6635</v>
      </c>
      <c r="F12922" s="232">
        <v>9.99</v>
      </c>
    </row>
    <row r="12923" spans="1:6" ht="15" x14ac:dyDescent="0.2">
      <c r="A12923" s="231">
        <v>96685</v>
      </c>
      <c r="B12923" s="457" t="s">
        <v>20204</v>
      </c>
      <c r="C12923" s="231" t="s">
        <v>6635</v>
      </c>
      <c r="F12923" s="232">
        <v>15.36</v>
      </c>
    </row>
    <row r="12924" spans="1:6" ht="15" x14ac:dyDescent="0.2">
      <c r="A12924" s="231">
        <v>96651</v>
      </c>
      <c r="B12924" s="457" t="s">
        <v>20205</v>
      </c>
      <c r="C12924" s="231" t="s">
        <v>6635</v>
      </c>
      <c r="F12924" s="232">
        <v>11.93</v>
      </c>
    </row>
    <row r="12925" spans="1:6" ht="15" x14ac:dyDescent="0.2">
      <c r="A12925" s="231">
        <v>96638</v>
      </c>
      <c r="B12925" s="457" t="s">
        <v>20206</v>
      </c>
      <c r="C12925" s="231" t="s">
        <v>6635</v>
      </c>
      <c r="F12925" s="232">
        <v>21.43</v>
      </c>
    </row>
    <row r="12926" spans="1:6" ht="15" x14ac:dyDescent="0.2">
      <c r="A12926" s="231">
        <v>96687</v>
      </c>
      <c r="B12926" s="457" t="s">
        <v>20207</v>
      </c>
      <c r="C12926" s="231" t="s">
        <v>6635</v>
      </c>
      <c r="F12926" s="232">
        <v>22.79</v>
      </c>
    </row>
    <row r="12927" spans="1:6" ht="15" x14ac:dyDescent="0.2">
      <c r="A12927" s="231">
        <v>96653</v>
      </c>
      <c r="B12927" s="457" t="s">
        <v>20208</v>
      </c>
      <c r="C12927" s="231" t="s">
        <v>6635</v>
      </c>
      <c r="F12927" s="232">
        <v>17.149999999999999</v>
      </c>
    </row>
    <row r="12928" spans="1:6" ht="15" x14ac:dyDescent="0.2">
      <c r="A12928" s="231">
        <v>96689</v>
      </c>
      <c r="B12928" s="457" t="s">
        <v>20209</v>
      </c>
      <c r="C12928" s="231" t="s">
        <v>6635</v>
      </c>
      <c r="F12928" s="232">
        <v>33.57</v>
      </c>
    </row>
    <row r="12929" spans="1:6" ht="15" x14ac:dyDescent="0.2">
      <c r="A12929" s="231">
        <v>96655</v>
      </c>
      <c r="B12929" s="457" t="s">
        <v>20210</v>
      </c>
      <c r="C12929" s="231" t="s">
        <v>6635</v>
      </c>
      <c r="F12929" s="232">
        <v>25.43</v>
      </c>
    </row>
    <row r="12930" spans="1:6" ht="15" x14ac:dyDescent="0.2">
      <c r="A12930" s="231">
        <v>96691</v>
      </c>
      <c r="B12930" s="457" t="s">
        <v>20211</v>
      </c>
      <c r="C12930" s="231" t="s">
        <v>6635</v>
      </c>
      <c r="F12930" s="232">
        <v>47.32</v>
      </c>
    </row>
    <row r="12931" spans="1:6" ht="15" x14ac:dyDescent="0.2">
      <c r="A12931" s="231">
        <v>96693</v>
      </c>
      <c r="B12931" s="457" t="s">
        <v>20212</v>
      </c>
      <c r="C12931" s="231" t="s">
        <v>6635</v>
      </c>
      <c r="F12931" s="232">
        <v>69.84</v>
      </c>
    </row>
    <row r="12932" spans="1:6" ht="15" x14ac:dyDescent="0.2">
      <c r="A12932" s="231">
        <v>96695</v>
      </c>
      <c r="B12932" s="457" t="s">
        <v>20213</v>
      </c>
      <c r="C12932" s="231" t="s">
        <v>6635</v>
      </c>
      <c r="F12932" s="232">
        <v>117.78</v>
      </c>
    </row>
    <row r="12933" spans="1:6" ht="15" x14ac:dyDescent="0.2">
      <c r="A12933" s="231">
        <v>104193</v>
      </c>
      <c r="B12933" s="457" t="s">
        <v>20214</v>
      </c>
      <c r="C12933" s="231" t="s">
        <v>6635</v>
      </c>
      <c r="F12933" s="232">
        <v>192.8</v>
      </c>
    </row>
    <row r="12934" spans="1:6" ht="15" x14ac:dyDescent="0.2">
      <c r="A12934" s="231">
        <v>96697</v>
      </c>
      <c r="B12934" s="457" t="s">
        <v>20215</v>
      </c>
      <c r="C12934" s="231" t="s">
        <v>6635</v>
      </c>
      <c r="F12934" s="232">
        <v>384.42</v>
      </c>
    </row>
    <row r="12935" spans="1:6" ht="15" x14ac:dyDescent="0.2">
      <c r="A12935" s="231">
        <v>104199</v>
      </c>
      <c r="B12935" s="457" t="s">
        <v>20216</v>
      </c>
      <c r="C12935" s="231" t="s">
        <v>6635</v>
      </c>
      <c r="F12935" s="232">
        <v>9.7200000000000006</v>
      </c>
    </row>
    <row r="12936" spans="1:6" ht="15" x14ac:dyDescent="0.2">
      <c r="A12936" s="231">
        <v>96684</v>
      </c>
      <c r="B12936" s="457" t="s">
        <v>20217</v>
      </c>
      <c r="C12936" s="231" t="s">
        <v>6635</v>
      </c>
      <c r="F12936" s="232">
        <v>14.92</v>
      </c>
    </row>
    <row r="12937" spans="1:6" ht="15" x14ac:dyDescent="0.2">
      <c r="A12937" s="231">
        <v>96650</v>
      </c>
      <c r="B12937" s="457" t="s">
        <v>20218</v>
      </c>
      <c r="C12937" s="231" t="s">
        <v>6635</v>
      </c>
      <c r="F12937" s="232">
        <v>11.49</v>
      </c>
    </row>
    <row r="12938" spans="1:6" ht="15" x14ac:dyDescent="0.2">
      <c r="A12938" s="231">
        <v>96637</v>
      </c>
      <c r="B12938" s="457" t="s">
        <v>20219</v>
      </c>
      <c r="C12938" s="231" t="s">
        <v>6635</v>
      </c>
      <c r="F12938" s="232">
        <v>20.99</v>
      </c>
    </row>
    <row r="12939" spans="1:6" ht="15" x14ac:dyDescent="0.2">
      <c r="A12939" s="231">
        <v>96686</v>
      </c>
      <c r="B12939" s="457" t="s">
        <v>20220</v>
      </c>
      <c r="C12939" s="231" t="s">
        <v>6635</v>
      </c>
      <c r="F12939" s="232">
        <v>19.07</v>
      </c>
    </row>
    <row r="12940" spans="1:6" ht="15" x14ac:dyDescent="0.2">
      <c r="A12940" s="231">
        <v>96652</v>
      </c>
      <c r="B12940" s="457" t="s">
        <v>20221</v>
      </c>
      <c r="C12940" s="231" t="s">
        <v>6635</v>
      </c>
      <c r="F12940" s="232">
        <v>13.43</v>
      </c>
    </row>
    <row r="12941" spans="1:6" ht="15" x14ac:dyDescent="0.2">
      <c r="A12941" s="231">
        <v>96688</v>
      </c>
      <c r="B12941" s="457" t="s">
        <v>20222</v>
      </c>
      <c r="C12941" s="231" t="s">
        <v>6635</v>
      </c>
      <c r="F12941" s="232">
        <v>27.52</v>
      </c>
    </row>
    <row r="12942" spans="1:6" ht="15" x14ac:dyDescent="0.2">
      <c r="A12942" s="231">
        <v>96654</v>
      </c>
      <c r="B12942" s="457" t="s">
        <v>20223</v>
      </c>
      <c r="C12942" s="231" t="s">
        <v>6635</v>
      </c>
      <c r="F12942" s="232">
        <v>19.38</v>
      </c>
    </row>
    <row r="12943" spans="1:6" ht="15" x14ac:dyDescent="0.2">
      <c r="A12943" s="231">
        <v>96690</v>
      </c>
      <c r="B12943" s="457" t="s">
        <v>20224</v>
      </c>
      <c r="C12943" s="231" t="s">
        <v>6635</v>
      </c>
      <c r="F12943" s="232">
        <v>37.74</v>
      </c>
    </row>
    <row r="12944" spans="1:6" ht="15" x14ac:dyDescent="0.2">
      <c r="A12944" s="231">
        <v>96692</v>
      </c>
      <c r="B12944" s="457" t="s">
        <v>20225</v>
      </c>
      <c r="C12944" s="231" t="s">
        <v>6635</v>
      </c>
      <c r="F12944" s="232">
        <v>52.75</v>
      </c>
    </row>
    <row r="12945" spans="1:6" ht="15" x14ac:dyDescent="0.2">
      <c r="A12945" s="231">
        <v>96694</v>
      </c>
      <c r="B12945" s="457" t="s">
        <v>20226</v>
      </c>
      <c r="C12945" s="231" t="s">
        <v>6635</v>
      </c>
      <c r="F12945" s="232">
        <v>107.35</v>
      </c>
    </row>
    <row r="12946" spans="1:6" ht="15" x14ac:dyDescent="0.2">
      <c r="A12946" s="231">
        <v>96696</v>
      </c>
      <c r="B12946" s="457" t="s">
        <v>20227</v>
      </c>
      <c r="C12946" s="231" t="s">
        <v>6635</v>
      </c>
      <c r="F12946" s="232">
        <v>133.71</v>
      </c>
    </row>
    <row r="12947" spans="1:6" ht="15" x14ac:dyDescent="0.2">
      <c r="A12947" s="231">
        <v>96709</v>
      </c>
      <c r="B12947" s="457" t="s">
        <v>20228</v>
      </c>
      <c r="C12947" s="231" t="s">
        <v>6635</v>
      </c>
      <c r="F12947" s="232">
        <v>129.11000000000001</v>
      </c>
    </row>
    <row r="12948" spans="1:6" ht="15" x14ac:dyDescent="0.2">
      <c r="A12948" s="231">
        <v>104200</v>
      </c>
      <c r="B12948" s="457" t="s">
        <v>20229</v>
      </c>
      <c r="C12948" s="231" t="s">
        <v>6635</v>
      </c>
      <c r="F12948" s="232">
        <v>7.74</v>
      </c>
    </row>
    <row r="12949" spans="1:6" ht="15" x14ac:dyDescent="0.2">
      <c r="A12949" s="231">
        <v>96698</v>
      </c>
      <c r="B12949" s="457" t="s">
        <v>20230</v>
      </c>
      <c r="C12949" s="231" t="s">
        <v>6635</v>
      </c>
      <c r="F12949" s="232">
        <v>10.49</v>
      </c>
    </row>
    <row r="12950" spans="1:6" ht="15" x14ac:dyDescent="0.2">
      <c r="A12950" s="231">
        <v>96656</v>
      </c>
      <c r="B12950" s="457" t="s">
        <v>20231</v>
      </c>
      <c r="C12950" s="231" t="s">
        <v>6635</v>
      </c>
      <c r="F12950" s="232">
        <v>8.19</v>
      </c>
    </row>
    <row r="12951" spans="1:6" ht="15" x14ac:dyDescent="0.2">
      <c r="A12951" s="231">
        <v>96639</v>
      </c>
      <c r="B12951" s="457" t="s">
        <v>20232</v>
      </c>
      <c r="C12951" s="231" t="s">
        <v>6635</v>
      </c>
      <c r="F12951" s="232">
        <v>14.52</v>
      </c>
    </row>
    <row r="12952" spans="1:6" ht="15" x14ac:dyDescent="0.2">
      <c r="A12952" s="231">
        <v>96701</v>
      </c>
      <c r="B12952" s="457" t="s">
        <v>20233</v>
      </c>
      <c r="C12952" s="231" t="s">
        <v>6635</v>
      </c>
      <c r="F12952" s="232">
        <v>14.18</v>
      </c>
    </row>
    <row r="12953" spans="1:6" ht="15" x14ac:dyDescent="0.2">
      <c r="A12953" s="231">
        <v>96659</v>
      </c>
      <c r="B12953" s="457" t="s">
        <v>20234</v>
      </c>
      <c r="C12953" s="231" t="s">
        <v>6635</v>
      </c>
      <c r="F12953" s="232">
        <v>10.42</v>
      </c>
    </row>
    <row r="12954" spans="1:6" ht="15" x14ac:dyDescent="0.2">
      <c r="A12954" s="231">
        <v>96703</v>
      </c>
      <c r="B12954" s="457" t="s">
        <v>20235</v>
      </c>
      <c r="C12954" s="231" t="s">
        <v>6635</v>
      </c>
      <c r="F12954" s="232">
        <v>24.27</v>
      </c>
    </row>
    <row r="12955" spans="1:6" ht="15" x14ac:dyDescent="0.2">
      <c r="A12955" s="231">
        <v>96663</v>
      </c>
      <c r="B12955" s="457" t="s">
        <v>20236</v>
      </c>
      <c r="C12955" s="231" t="s">
        <v>6635</v>
      </c>
      <c r="F12955" s="232">
        <v>18.84</v>
      </c>
    </row>
    <row r="12956" spans="1:6" ht="15" x14ac:dyDescent="0.2">
      <c r="A12956" s="231">
        <v>96705</v>
      </c>
      <c r="B12956" s="457" t="s">
        <v>20237</v>
      </c>
      <c r="C12956" s="231" t="s">
        <v>6635</v>
      </c>
      <c r="F12956" s="232">
        <v>29.44</v>
      </c>
    </row>
    <row r="12957" spans="1:6" ht="15" x14ac:dyDescent="0.2">
      <c r="A12957" s="231">
        <v>96706</v>
      </c>
      <c r="B12957" s="457" t="s">
        <v>20238</v>
      </c>
      <c r="C12957" s="231" t="s">
        <v>6635</v>
      </c>
      <c r="F12957" s="232">
        <v>42.97</v>
      </c>
    </row>
    <row r="12958" spans="1:6" ht="15" x14ac:dyDescent="0.2">
      <c r="A12958" s="231">
        <v>96707</v>
      </c>
      <c r="B12958" s="457" t="s">
        <v>20239</v>
      </c>
      <c r="C12958" s="231" t="s">
        <v>6635</v>
      </c>
      <c r="F12958" s="232">
        <v>67.7</v>
      </c>
    </row>
    <row r="12959" spans="1:6" ht="15" x14ac:dyDescent="0.2">
      <c r="A12959" s="231">
        <v>96708</v>
      </c>
      <c r="B12959" s="457" t="s">
        <v>20240</v>
      </c>
      <c r="C12959" s="231" t="s">
        <v>6635</v>
      </c>
      <c r="F12959" s="232">
        <v>101.42</v>
      </c>
    </row>
    <row r="12960" spans="1:6" ht="15" x14ac:dyDescent="0.2">
      <c r="A12960" s="231">
        <v>96675</v>
      </c>
      <c r="B12960" s="457" t="s">
        <v>20241</v>
      </c>
      <c r="C12960" s="231" t="s">
        <v>6640</v>
      </c>
      <c r="F12960" s="232">
        <v>178.87</v>
      </c>
    </row>
    <row r="12961" spans="1:6" ht="15" x14ac:dyDescent="0.2">
      <c r="A12961" s="231">
        <v>96683</v>
      </c>
      <c r="B12961" s="457" t="s">
        <v>20242</v>
      </c>
      <c r="C12961" s="231" t="s">
        <v>6640</v>
      </c>
      <c r="F12961" s="232">
        <v>345.25</v>
      </c>
    </row>
    <row r="12962" spans="1:6" ht="15" x14ac:dyDescent="0.2">
      <c r="A12962" s="231">
        <v>104194</v>
      </c>
      <c r="B12962" s="457" t="s">
        <v>20243</v>
      </c>
      <c r="C12962" s="231" t="s">
        <v>6640</v>
      </c>
      <c r="F12962" s="232">
        <v>27.37</v>
      </c>
    </row>
    <row r="12963" spans="1:6" ht="15" x14ac:dyDescent="0.2">
      <c r="A12963" s="231">
        <v>104195</v>
      </c>
      <c r="B12963" s="457" t="s">
        <v>20244</v>
      </c>
      <c r="C12963" s="231" t="s">
        <v>6640</v>
      </c>
      <c r="F12963" s="232">
        <v>28.98</v>
      </c>
    </row>
    <row r="12964" spans="1:6" ht="15" x14ac:dyDescent="0.2">
      <c r="A12964" s="231">
        <v>96668</v>
      </c>
      <c r="B12964" s="457" t="s">
        <v>20245</v>
      </c>
      <c r="C12964" s="231" t="s">
        <v>6640</v>
      </c>
      <c r="F12964" s="232">
        <v>20.86</v>
      </c>
    </row>
    <row r="12965" spans="1:6" ht="15" x14ac:dyDescent="0.2">
      <c r="A12965" s="231">
        <v>96644</v>
      </c>
      <c r="B12965" s="457" t="s">
        <v>20246</v>
      </c>
      <c r="C12965" s="231" t="s">
        <v>6640</v>
      </c>
      <c r="F12965" s="232">
        <v>27.68</v>
      </c>
    </row>
    <row r="12966" spans="1:6" ht="15" x14ac:dyDescent="0.2">
      <c r="A12966" s="231">
        <v>96635</v>
      </c>
      <c r="B12966" s="457" t="s">
        <v>20247</v>
      </c>
      <c r="C12966" s="231" t="s">
        <v>6640</v>
      </c>
      <c r="F12966" s="232">
        <v>53.28</v>
      </c>
    </row>
    <row r="12967" spans="1:6" ht="15" x14ac:dyDescent="0.2">
      <c r="A12967" s="231">
        <v>96636</v>
      </c>
      <c r="B12967" s="457" t="s">
        <v>20248</v>
      </c>
      <c r="C12967" s="231" t="s">
        <v>6640</v>
      </c>
      <c r="F12967" s="232">
        <v>56.31</v>
      </c>
    </row>
    <row r="12968" spans="1:6" ht="15" x14ac:dyDescent="0.2">
      <c r="A12968" s="231">
        <v>96676</v>
      </c>
      <c r="B12968" s="457" t="s">
        <v>20249</v>
      </c>
      <c r="C12968" s="231" t="s">
        <v>6640</v>
      </c>
      <c r="F12968" s="232">
        <v>26.81</v>
      </c>
    </row>
    <row r="12969" spans="1:6" ht="15" x14ac:dyDescent="0.2">
      <c r="A12969" s="231">
        <v>96647</v>
      </c>
      <c r="B12969" s="457" t="s">
        <v>20250</v>
      </c>
      <c r="C12969" s="231" t="s">
        <v>6640</v>
      </c>
      <c r="F12969" s="232">
        <v>29.94</v>
      </c>
    </row>
    <row r="12970" spans="1:6" ht="15" x14ac:dyDescent="0.2">
      <c r="A12970" s="231">
        <v>96669</v>
      </c>
      <c r="B12970" s="457" t="s">
        <v>20251</v>
      </c>
      <c r="C12970" s="231" t="s">
        <v>6640</v>
      </c>
      <c r="F12970" s="232">
        <v>21.1</v>
      </c>
    </row>
    <row r="12971" spans="1:6" ht="15" x14ac:dyDescent="0.2">
      <c r="A12971" s="231">
        <v>96645</v>
      </c>
      <c r="B12971" s="457" t="s">
        <v>20252</v>
      </c>
      <c r="C12971" s="231" t="s">
        <v>6640</v>
      </c>
      <c r="F12971" s="232">
        <v>24.73</v>
      </c>
    </row>
    <row r="12972" spans="1:6" ht="15" x14ac:dyDescent="0.2">
      <c r="A12972" s="231">
        <v>96677</v>
      </c>
      <c r="B12972" s="457" t="s">
        <v>20253</v>
      </c>
      <c r="C12972" s="231" t="s">
        <v>6640</v>
      </c>
      <c r="F12972" s="232">
        <v>34.799999999999997</v>
      </c>
    </row>
    <row r="12973" spans="1:6" ht="15" x14ac:dyDescent="0.2">
      <c r="A12973" s="231">
        <v>96648</v>
      </c>
      <c r="B12973" s="457" t="s">
        <v>20254</v>
      </c>
      <c r="C12973" s="231" t="s">
        <v>6640</v>
      </c>
      <c r="F12973" s="232">
        <v>36.549999999999997</v>
      </c>
    </row>
    <row r="12974" spans="1:6" ht="15" x14ac:dyDescent="0.2">
      <c r="A12974" s="231">
        <v>96670</v>
      </c>
      <c r="B12974" s="457" t="s">
        <v>20255</v>
      </c>
      <c r="C12974" s="231" t="s">
        <v>6640</v>
      </c>
      <c r="F12974" s="232">
        <v>27.3</v>
      </c>
    </row>
    <row r="12975" spans="1:6" ht="15" x14ac:dyDescent="0.2">
      <c r="A12975" s="231">
        <v>96646</v>
      </c>
      <c r="B12975" s="457" t="s">
        <v>20256</v>
      </c>
      <c r="C12975" s="231" t="s">
        <v>6640</v>
      </c>
      <c r="F12975" s="232">
        <v>29.92</v>
      </c>
    </row>
    <row r="12976" spans="1:6" ht="15" x14ac:dyDescent="0.2">
      <c r="A12976" s="231">
        <v>96678</v>
      </c>
      <c r="B12976" s="457" t="s">
        <v>20257</v>
      </c>
      <c r="C12976" s="231" t="s">
        <v>6640</v>
      </c>
      <c r="F12976" s="232">
        <v>47.57</v>
      </c>
    </row>
    <row r="12977" spans="1:6" ht="15" x14ac:dyDescent="0.2">
      <c r="A12977" s="231">
        <v>96649</v>
      </c>
      <c r="B12977" s="457" t="s">
        <v>20258</v>
      </c>
      <c r="C12977" s="231" t="s">
        <v>6640</v>
      </c>
      <c r="F12977" s="232">
        <v>47.77</v>
      </c>
    </row>
    <row r="12978" spans="1:6" ht="15" x14ac:dyDescent="0.2">
      <c r="A12978" s="231">
        <v>96671</v>
      </c>
      <c r="B12978" s="457" t="s">
        <v>20259</v>
      </c>
      <c r="C12978" s="231" t="s">
        <v>6640</v>
      </c>
      <c r="F12978" s="232">
        <v>40.799999999999997</v>
      </c>
    </row>
    <row r="12979" spans="1:6" ht="15" x14ac:dyDescent="0.2">
      <c r="A12979" s="231">
        <v>96679</v>
      </c>
      <c r="B12979" s="457" t="s">
        <v>20260</v>
      </c>
      <c r="C12979" s="231" t="s">
        <v>6640</v>
      </c>
      <c r="F12979" s="232">
        <v>70.239999999999995</v>
      </c>
    </row>
    <row r="12980" spans="1:6" ht="15" x14ac:dyDescent="0.2">
      <c r="A12980" s="231">
        <v>96672</v>
      </c>
      <c r="B12980" s="457" t="s">
        <v>20261</v>
      </c>
      <c r="C12980" s="231" t="s">
        <v>6640</v>
      </c>
      <c r="F12980" s="232">
        <v>61.5</v>
      </c>
    </row>
    <row r="12981" spans="1:6" ht="15" x14ac:dyDescent="0.2">
      <c r="A12981" s="231">
        <v>96680</v>
      </c>
      <c r="B12981" s="457" t="s">
        <v>20262</v>
      </c>
      <c r="C12981" s="231" t="s">
        <v>6640</v>
      </c>
      <c r="F12981" s="232">
        <v>114.94</v>
      </c>
    </row>
    <row r="12982" spans="1:6" ht="15" x14ac:dyDescent="0.2">
      <c r="A12982" s="231">
        <v>96673</v>
      </c>
      <c r="B12982" s="457" t="s">
        <v>20263</v>
      </c>
      <c r="C12982" s="231" t="s">
        <v>6640</v>
      </c>
      <c r="F12982" s="232">
        <v>77.3</v>
      </c>
    </row>
    <row r="12983" spans="1:6" ht="15" x14ac:dyDescent="0.2">
      <c r="A12983" s="231">
        <v>96681</v>
      </c>
      <c r="B12983" s="457" t="s">
        <v>20264</v>
      </c>
      <c r="C12983" s="231" t="s">
        <v>6640</v>
      </c>
      <c r="F12983" s="232">
        <v>153.99</v>
      </c>
    </row>
    <row r="12984" spans="1:6" ht="15" x14ac:dyDescent="0.2">
      <c r="A12984" s="231">
        <v>96674</v>
      </c>
      <c r="B12984" s="457" t="s">
        <v>20265</v>
      </c>
      <c r="C12984" s="231" t="s">
        <v>6640</v>
      </c>
      <c r="F12984" s="232">
        <v>123.64</v>
      </c>
    </row>
    <row r="12985" spans="1:6" ht="15" x14ac:dyDescent="0.2">
      <c r="A12985" s="231">
        <v>96682</v>
      </c>
      <c r="B12985" s="457" t="s">
        <v>20266</v>
      </c>
      <c r="C12985" s="231" t="s">
        <v>6640</v>
      </c>
      <c r="F12985" s="232">
        <v>252.12</v>
      </c>
    </row>
    <row r="12986" spans="1:6" ht="15" x14ac:dyDescent="0.2">
      <c r="A12986" s="231">
        <v>96643</v>
      </c>
      <c r="B12986" s="457" t="s">
        <v>20267</v>
      </c>
      <c r="C12986" s="231" t="s">
        <v>6635</v>
      </c>
      <c r="F12986" s="232">
        <v>53.5</v>
      </c>
    </row>
    <row r="12987" spans="1:6" ht="15" x14ac:dyDescent="0.2">
      <c r="A12987" s="231">
        <v>104201</v>
      </c>
      <c r="B12987" s="457" t="s">
        <v>20268</v>
      </c>
      <c r="C12987" s="231" t="s">
        <v>6635</v>
      </c>
      <c r="F12987" s="232">
        <v>23.77</v>
      </c>
    </row>
    <row r="12988" spans="1:6" ht="15" x14ac:dyDescent="0.2">
      <c r="A12988" s="231">
        <v>104192</v>
      </c>
      <c r="B12988" s="457" t="s">
        <v>20269</v>
      </c>
      <c r="C12988" s="231" t="s">
        <v>6635</v>
      </c>
      <c r="F12988" s="232">
        <v>35.409999999999997</v>
      </c>
    </row>
    <row r="12989" spans="1:6" ht="15" x14ac:dyDescent="0.2">
      <c r="A12989" s="231">
        <v>104202</v>
      </c>
      <c r="B12989" s="457" t="s">
        <v>20270</v>
      </c>
      <c r="C12989" s="231" t="s">
        <v>6635</v>
      </c>
      <c r="F12989" s="232">
        <v>14.21</v>
      </c>
    </row>
    <row r="12990" spans="1:6" ht="15" x14ac:dyDescent="0.2">
      <c r="A12990" s="231">
        <v>96717</v>
      </c>
      <c r="B12990" s="457" t="s">
        <v>20271</v>
      </c>
      <c r="C12990" s="231" t="s">
        <v>6635</v>
      </c>
      <c r="F12990" s="232">
        <v>353.1</v>
      </c>
    </row>
    <row r="12991" spans="1:6" ht="15" x14ac:dyDescent="0.2">
      <c r="A12991" s="231">
        <v>96710</v>
      </c>
      <c r="B12991" s="457" t="s">
        <v>20272</v>
      </c>
      <c r="C12991" s="231" t="s">
        <v>6635</v>
      </c>
      <c r="F12991" s="232">
        <v>19.579999999999998</v>
      </c>
    </row>
    <row r="12992" spans="1:6" ht="15" x14ac:dyDescent="0.2">
      <c r="A12992" s="231">
        <v>96665</v>
      </c>
      <c r="B12992" s="457" t="s">
        <v>20273</v>
      </c>
      <c r="C12992" s="231" t="s">
        <v>6635</v>
      </c>
      <c r="F12992" s="232">
        <v>15.01</v>
      </c>
    </row>
    <row r="12993" spans="1:6" ht="15" x14ac:dyDescent="0.2">
      <c r="A12993" s="231">
        <v>96642</v>
      </c>
      <c r="B12993" s="457" t="s">
        <v>20274</v>
      </c>
      <c r="C12993" s="231" t="s">
        <v>6635</v>
      </c>
      <c r="F12993" s="232">
        <v>27.69</v>
      </c>
    </row>
    <row r="12994" spans="1:6" ht="15" x14ac:dyDescent="0.2">
      <c r="A12994" s="231">
        <v>96711</v>
      </c>
      <c r="B12994" s="457" t="s">
        <v>20275</v>
      </c>
      <c r="C12994" s="231" t="s">
        <v>6635</v>
      </c>
      <c r="F12994" s="232">
        <v>28.32</v>
      </c>
    </row>
    <row r="12995" spans="1:6" ht="15" x14ac:dyDescent="0.2">
      <c r="A12995" s="231">
        <v>96666</v>
      </c>
      <c r="B12995" s="457" t="s">
        <v>20276</v>
      </c>
      <c r="C12995" s="231" t="s">
        <v>6635</v>
      </c>
      <c r="F12995" s="232">
        <v>20.81</v>
      </c>
    </row>
    <row r="12996" spans="1:6" ht="15" x14ac:dyDescent="0.2">
      <c r="A12996" s="231">
        <v>96712</v>
      </c>
      <c r="B12996" s="457" t="s">
        <v>20277</v>
      </c>
      <c r="C12996" s="231" t="s">
        <v>6635</v>
      </c>
      <c r="F12996" s="232">
        <v>39.51</v>
      </c>
    </row>
    <row r="12997" spans="1:6" ht="15" x14ac:dyDescent="0.2">
      <c r="A12997" s="231">
        <v>96667</v>
      </c>
      <c r="B12997" s="457" t="s">
        <v>20278</v>
      </c>
      <c r="C12997" s="231" t="s">
        <v>6635</v>
      </c>
      <c r="F12997" s="232">
        <v>28.66</v>
      </c>
    </row>
    <row r="12998" spans="1:6" ht="15" x14ac:dyDescent="0.2">
      <c r="A12998" s="231">
        <v>96713</v>
      </c>
      <c r="B12998" s="457" t="s">
        <v>20279</v>
      </c>
      <c r="C12998" s="231" t="s">
        <v>6635</v>
      </c>
      <c r="F12998" s="232">
        <v>59.22</v>
      </c>
    </row>
    <row r="12999" spans="1:6" ht="15" x14ac:dyDescent="0.2">
      <c r="A12999" s="231">
        <v>96714</v>
      </c>
      <c r="B12999" s="457" t="s">
        <v>20280</v>
      </c>
      <c r="C12999" s="231" t="s">
        <v>6635</v>
      </c>
      <c r="F12999" s="232">
        <v>83.23</v>
      </c>
    </row>
    <row r="13000" spans="1:6" ht="15" x14ac:dyDescent="0.2">
      <c r="A13000" s="231">
        <v>96715</v>
      </c>
      <c r="B13000" s="457" t="s">
        <v>20281</v>
      </c>
      <c r="C13000" s="231" t="s">
        <v>6635</v>
      </c>
      <c r="F13000" s="232">
        <v>144.33000000000001</v>
      </c>
    </row>
    <row r="13001" spans="1:6" ht="15" x14ac:dyDescent="0.2">
      <c r="A13001" s="231">
        <v>96716</v>
      </c>
      <c r="B13001" s="457" t="s">
        <v>20282</v>
      </c>
      <c r="C13001" s="231" t="s">
        <v>6635</v>
      </c>
      <c r="F13001" s="232">
        <v>187.12</v>
      </c>
    </row>
    <row r="13002" spans="1:6" ht="15" x14ac:dyDescent="0.2">
      <c r="A13002" s="231">
        <v>104328</v>
      </c>
      <c r="B13002" s="457" t="s">
        <v>20283</v>
      </c>
      <c r="C13002" s="231" t="s">
        <v>6635</v>
      </c>
      <c r="F13002" s="232">
        <v>84.04</v>
      </c>
    </row>
    <row r="13003" spans="1:6" ht="15" x14ac:dyDescent="0.2">
      <c r="A13003" s="231">
        <v>104329</v>
      </c>
      <c r="B13003" s="457" t="s">
        <v>20284</v>
      </c>
      <c r="C13003" s="231" t="s">
        <v>6635</v>
      </c>
      <c r="F13003" s="232">
        <v>94.27</v>
      </c>
    </row>
    <row r="13004" spans="1:6" ht="15" x14ac:dyDescent="0.2">
      <c r="A13004" s="231">
        <v>89707</v>
      </c>
      <c r="B13004" s="457" t="s">
        <v>20285</v>
      </c>
      <c r="C13004" s="231" t="s">
        <v>6635</v>
      </c>
      <c r="F13004" s="232">
        <v>59.17</v>
      </c>
    </row>
    <row r="13005" spans="1:6" ht="15" x14ac:dyDescent="0.2">
      <c r="A13005" s="231">
        <v>89708</v>
      </c>
      <c r="B13005" s="457" t="s">
        <v>20286</v>
      </c>
      <c r="C13005" s="231" t="s">
        <v>6635</v>
      </c>
      <c r="F13005" s="232">
        <v>120.87</v>
      </c>
    </row>
    <row r="13006" spans="1:6" ht="15" x14ac:dyDescent="0.2">
      <c r="A13006" s="231">
        <v>104330</v>
      </c>
      <c r="B13006" s="457" t="s">
        <v>20287</v>
      </c>
      <c r="C13006" s="231" t="s">
        <v>6635</v>
      </c>
      <c r="F13006" s="232">
        <v>0</v>
      </c>
    </row>
    <row r="13007" spans="1:6" ht="15" x14ac:dyDescent="0.2">
      <c r="A13007" s="231">
        <v>104326</v>
      </c>
      <c r="B13007" s="457" t="s">
        <v>20288</v>
      </c>
      <c r="C13007" s="231" t="s">
        <v>6635</v>
      </c>
      <c r="F13007" s="232">
        <v>24.6</v>
      </c>
    </row>
    <row r="13008" spans="1:6" ht="15" x14ac:dyDescent="0.2">
      <c r="A13008" s="231">
        <v>89710</v>
      </c>
      <c r="B13008" s="457" t="s">
        <v>20289</v>
      </c>
      <c r="C13008" s="231" t="s">
        <v>6635</v>
      </c>
      <c r="F13008" s="232">
        <v>22.83</v>
      </c>
    </row>
    <row r="13009" spans="1:6" ht="15" x14ac:dyDescent="0.2">
      <c r="A13009" s="231">
        <v>104327</v>
      </c>
      <c r="B13009" s="457" t="s">
        <v>20290</v>
      </c>
      <c r="C13009" s="231" t="s">
        <v>6635</v>
      </c>
      <c r="F13009" s="232">
        <v>23.55</v>
      </c>
    </row>
    <row r="13010" spans="1:6" ht="15" x14ac:dyDescent="0.2">
      <c r="A13010" s="231">
        <v>89709</v>
      </c>
      <c r="B13010" s="457" t="s">
        <v>20291</v>
      </c>
      <c r="C13010" s="231" t="s">
        <v>6635</v>
      </c>
      <c r="F13010" s="232">
        <v>25.69</v>
      </c>
    </row>
    <row r="13011" spans="1:6" ht="15" x14ac:dyDescent="0.2">
      <c r="A13011" s="231">
        <v>104341</v>
      </c>
      <c r="B13011" s="457" t="s">
        <v>20292</v>
      </c>
      <c r="C13011" s="231" t="s">
        <v>6635</v>
      </c>
      <c r="F13011" s="232">
        <v>13</v>
      </c>
    </row>
    <row r="13012" spans="1:6" ht="15" x14ac:dyDescent="0.2">
      <c r="A13012" s="231">
        <v>104357</v>
      </c>
      <c r="B13012" s="457" t="s">
        <v>20293</v>
      </c>
      <c r="C13012" s="231" t="s">
        <v>6635</v>
      </c>
      <c r="F13012" s="232">
        <v>22.78</v>
      </c>
    </row>
    <row r="13013" spans="1:6" ht="15" x14ac:dyDescent="0.2">
      <c r="A13013" s="231">
        <v>89811</v>
      </c>
      <c r="B13013" s="457" t="s">
        <v>20294</v>
      </c>
      <c r="C13013" s="231" t="s">
        <v>6635</v>
      </c>
      <c r="F13013" s="232">
        <v>52.91</v>
      </c>
    </row>
    <row r="13014" spans="1:6" ht="15" x14ac:dyDescent="0.2">
      <c r="A13014" s="231">
        <v>89748</v>
      </c>
      <c r="B13014" s="457" t="s">
        <v>20295</v>
      </c>
      <c r="C13014" s="231" t="s">
        <v>6635</v>
      </c>
      <c r="F13014" s="232">
        <v>51.2</v>
      </c>
    </row>
    <row r="13015" spans="1:6" ht="15" x14ac:dyDescent="0.2">
      <c r="A13015" s="231">
        <v>89852</v>
      </c>
      <c r="B13015" s="457" t="s">
        <v>20296</v>
      </c>
      <c r="C13015" s="231" t="s">
        <v>6635</v>
      </c>
      <c r="F13015" s="232">
        <v>57.07</v>
      </c>
    </row>
    <row r="13016" spans="1:6" ht="15" x14ac:dyDescent="0.2">
      <c r="A13016" s="231">
        <v>89728</v>
      </c>
      <c r="B13016" s="457" t="s">
        <v>20297</v>
      </c>
      <c r="C13016" s="231" t="s">
        <v>6635</v>
      </c>
      <c r="F13016" s="232">
        <v>16.829999999999998</v>
      </c>
    </row>
    <row r="13017" spans="1:6" ht="15" x14ac:dyDescent="0.2">
      <c r="A13017" s="231">
        <v>89803</v>
      </c>
      <c r="B13017" s="457" t="s">
        <v>20298</v>
      </c>
      <c r="C13017" s="231" t="s">
        <v>6635</v>
      </c>
      <c r="F13017" s="232">
        <v>21.24</v>
      </c>
    </row>
    <row r="13018" spans="1:6" ht="15" x14ac:dyDescent="0.2">
      <c r="A13018" s="231">
        <v>89733</v>
      </c>
      <c r="B13018" s="457" t="s">
        <v>20299</v>
      </c>
      <c r="C13018" s="231" t="s">
        <v>6635</v>
      </c>
      <c r="F13018" s="232">
        <v>28.42</v>
      </c>
    </row>
    <row r="13019" spans="1:6" ht="15" x14ac:dyDescent="0.2">
      <c r="A13019" s="231">
        <v>89807</v>
      </c>
      <c r="B13019" s="457" t="s">
        <v>20300</v>
      </c>
      <c r="C13019" s="231" t="s">
        <v>6635</v>
      </c>
      <c r="F13019" s="232">
        <v>45.46</v>
      </c>
    </row>
    <row r="13020" spans="1:6" ht="15" x14ac:dyDescent="0.2">
      <c r="A13020" s="231">
        <v>89742</v>
      </c>
      <c r="B13020" s="457" t="s">
        <v>20301</v>
      </c>
      <c r="C13020" s="231" t="s">
        <v>6635</v>
      </c>
      <c r="F13020" s="232">
        <v>48.2</v>
      </c>
    </row>
    <row r="13021" spans="1:6" ht="15" x14ac:dyDescent="0.2">
      <c r="A13021" s="231">
        <v>89812</v>
      </c>
      <c r="B13021" s="457" t="s">
        <v>20302</v>
      </c>
      <c r="C13021" s="231" t="s">
        <v>6635</v>
      </c>
      <c r="F13021" s="232">
        <v>97.26</v>
      </c>
    </row>
    <row r="13022" spans="1:6" ht="15" x14ac:dyDescent="0.2">
      <c r="A13022" s="231">
        <v>89750</v>
      </c>
      <c r="B13022" s="457" t="s">
        <v>20303</v>
      </c>
      <c r="C13022" s="231" t="s">
        <v>6635</v>
      </c>
      <c r="F13022" s="232">
        <v>95.55</v>
      </c>
    </row>
    <row r="13023" spans="1:6" ht="15" x14ac:dyDescent="0.2">
      <c r="A13023" s="231">
        <v>89853</v>
      </c>
      <c r="B13023" s="457" t="s">
        <v>20304</v>
      </c>
      <c r="C13023" s="231" t="s">
        <v>6635</v>
      </c>
      <c r="F13023" s="232">
        <v>101.42</v>
      </c>
    </row>
    <row r="13024" spans="1:6" ht="15" x14ac:dyDescent="0.2">
      <c r="A13024" s="231">
        <v>89730</v>
      </c>
      <c r="B13024" s="457" t="s">
        <v>20305</v>
      </c>
      <c r="C13024" s="231" t="s">
        <v>6635</v>
      </c>
      <c r="F13024" s="232">
        <v>19.239999999999998</v>
      </c>
    </row>
    <row r="13025" spans="1:6" ht="15" x14ac:dyDescent="0.2">
      <c r="A13025" s="231">
        <v>89804</v>
      </c>
      <c r="B13025" s="457" t="s">
        <v>20306</v>
      </c>
      <c r="C13025" s="231" t="s">
        <v>6635</v>
      </c>
      <c r="F13025" s="232">
        <v>24.01</v>
      </c>
    </row>
    <row r="13026" spans="1:6" ht="15" x14ac:dyDescent="0.2">
      <c r="A13026" s="231">
        <v>89735</v>
      </c>
      <c r="B13026" s="457" t="s">
        <v>20307</v>
      </c>
      <c r="C13026" s="231" t="s">
        <v>6635</v>
      </c>
      <c r="F13026" s="232">
        <v>31.19</v>
      </c>
    </row>
    <row r="13027" spans="1:6" ht="15" x14ac:dyDescent="0.2">
      <c r="A13027" s="231">
        <v>89808</v>
      </c>
      <c r="B13027" s="457" t="s">
        <v>20308</v>
      </c>
      <c r="C13027" s="231" t="s">
        <v>6635</v>
      </c>
      <c r="F13027" s="232">
        <v>71.510000000000005</v>
      </c>
    </row>
    <row r="13028" spans="1:6" ht="15" x14ac:dyDescent="0.2">
      <c r="A13028" s="231">
        <v>89743</v>
      </c>
      <c r="B13028" s="457" t="s">
        <v>20309</v>
      </c>
      <c r="C13028" s="231" t="s">
        <v>6635</v>
      </c>
      <c r="F13028" s="232">
        <v>74.25</v>
      </c>
    </row>
    <row r="13029" spans="1:6" ht="15" x14ac:dyDescent="0.2">
      <c r="A13029" s="231">
        <v>89810</v>
      </c>
      <c r="B13029" s="457" t="s">
        <v>20310</v>
      </c>
      <c r="C13029" s="231" t="s">
        <v>6635</v>
      </c>
      <c r="F13029" s="232">
        <v>34.93</v>
      </c>
    </row>
    <row r="13030" spans="1:6" ht="15" x14ac:dyDescent="0.2">
      <c r="A13030" s="231">
        <v>89746</v>
      </c>
      <c r="B13030" s="457" t="s">
        <v>20311</v>
      </c>
      <c r="C13030" s="231" t="s">
        <v>6635</v>
      </c>
      <c r="F13030" s="232">
        <v>33.22</v>
      </c>
    </row>
    <row r="13031" spans="1:6" ht="15" x14ac:dyDescent="0.2">
      <c r="A13031" s="231">
        <v>89851</v>
      </c>
      <c r="B13031" s="457" t="s">
        <v>20312</v>
      </c>
      <c r="C13031" s="231" t="s">
        <v>6635</v>
      </c>
      <c r="F13031" s="232">
        <v>39.090000000000003</v>
      </c>
    </row>
    <row r="13032" spans="1:6" ht="15" x14ac:dyDescent="0.2">
      <c r="A13032" s="231">
        <v>89855</v>
      </c>
      <c r="B13032" s="457" t="s">
        <v>20313</v>
      </c>
      <c r="C13032" s="231" t="s">
        <v>6635</v>
      </c>
      <c r="F13032" s="232">
        <v>131.16999999999999</v>
      </c>
    </row>
    <row r="13033" spans="1:6" ht="15" x14ac:dyDescent="0.2">
      <c r="A13033" s="231">
        <v>89726</v>
      </c>
      <c r="B13033" s="457" t="s">
        <v>20314</v>
      </c>
      <c r="C13033" s="231" t="s">
        <v>6635</v>
      </c>
      <c r="F13033" s="232">
        <v>13.43</v>
      </c>
    </row>
    <row r="13034" spans="1:6" ht="15" x14ac:dyDescent="0.2">
      <c r="A13034" s="231">
        <v>89802</v>
      </c>
      <c r="B13034" s="457" t="s">
        <v>20315</v>
      </c>
      <c r="C13034" s="231" t="s">
        <v>6635</v>
      </c>
      <c r="F13034" s="232">
        <v>11.46</v>
      </c>
    </row>
    <row r="13035" spans="1:6" ht="15" x14ac:dyDescent="0.2">
      <c r="A13035" s="231">
        <v>89732</v>
      </c>
      <c r="B13035" s="457" t="s">
        <v>20316</v>
      </c>
      <c r="C13035" s="231" t="s">
        <v>6635</v>
      </c>
      <c r="F13035" s="232">
        <v>18.64</v>
      </c>
    </row>
    <row r="13036" spans="1:6" ht="15" x14ac:dyDescent="0.2">
      <c r="A13036" s="231">
        <v>89806</v>
      </c>
      <c r="B13036" s="457" t="s">
        <v>20317</v>
      </c>
      <c r="C13036" s="231" t="s">
        <v>6635</v>
      </c>
      <c r="F13036" s="232">
        <v>25.09</v>
      </c>
    </row>
    <row r="13037" spans="1:6" ht="15" x14ac:dyDescent="0.2">
      <c r="A13037" s="231">
        <v>89739</v>
      </c>
      <c r="B13037" s="457" t="s">
        <v>20318</v>
      </c>
      <c r="C13037" s="231" t="s">
        <v>6635</v>
      </c>
      <c r="F13037" s="232">
        <v>27.83</v>
      </c>
    </row>
    <row r="13038" spans="1:6" ht="15" x14ac:dyDescent="0.2">
      <c r="A13038" s="231">
        <v>89809</v>
      </c>
      <c r="B13038" s="457" t="s">
        <v>20319</v>
      </c>
      <c r="C13038" s="231" t="s">
        <v>6635</v>
      </c>
      <c r="F13038" s="232">
        <v>33.880000000000003</v>
      </c>
    </row>
    <row r="13039" spans="1:6" ht="15" x14ac:dyDescent="0.2">
      <c r="A13039" s="231">
        <v>89744</v>
      </c>
      <c r="B13039" s="457" t="s">
        <v>20320</v>
      </c>
      <c r="C13039" s="231" t="s">
        <v>6635</v>
      </c>
      <c r="F13039" s="232">
        <v>32.17</v>
      </c>
    </row>
    <row r="13040" spans="1:6" ht="15" x14ac:dyDescent="0.2">
      <c r="A13040" s="231">
        <v>89850</v>
      </c>
      <c r="B13040" s="457" t="s">
        <v>20321</v>
      </c>
      <c r="C13040" s="231" t="s">
        <v>6635</v>
      </c>
      <c r="F13040" s="232">
        <v>38.04</v>
      </c>
    </row>
    <row r="13041" spans="1:6" ht="15" x14ac:dyDescent="0.2">
      <c r="A13041" s="231">
        <v>89854</v>
      </c>
      <c r="B13041" s="457" t="s">
        <v>20322</v>
      </c>
      <c r="C13041" s="231" t="s">
        <v>6635</v>
      </c>
      <c r="F13041" s="232">
        <v>124.57</v>
      </c>
    </row>
    <row r="13042" spans="1:6" ht="15" x14ac:dyDescent="0.2">
      <c r="A13042" s="231">
        <v>89724</v>
      </c>
      <c r="B13042" s="457" t="s">
        <v>20323</v>
      </c>
      <c r="C13042" s="231" t="s">
        <v>6635</v>
      </c>
      <c r="F13042" s="232">
        <v>13.14</v>
      </c>
    </row>
    <row r="13043" spans="1:6" ht="15" x14ac:dyDescent="0.2">
      <c r="A13043" s="231">
        <v>89801</v>
      </c>
      <c r="B13043" s="457" t="s">
        <v>20324</v>
      </c>
      <c r="C13043" s="231" t="s">
        <v>6635</v>
      </c>
      <c r="F13043" s="232">
        <v>10.54</v>
      </c>
    </row>
    <row r="13044" spans="1:6" ht="15" x14ac:dyDescent="0.2">
      <c r="A13044" s="231">
        <v>89731</v>
      </c>
      <c r="B13044" s="457" t="s">
        <v>20325</v>
      </c>
      <c r="C13044" s="231" t="s">
        <v>6635</v>
      </c>
      <c r="F13044" s="232">
        <v>17.72</v>
      </c>
    </row>
    <row r="13045" spans="1:6" ht="15" x14ac:dyDescent="0.2">
      <c r="A13045" s="231">
        <v>89805</v>
      </c>
      <c r="B13045" s="457" t="s">
        <v>20326</v>
      </c>
      <c r="C13045" s="231" t="s">
        <v>6635</v>
      </c>
      <c r="F13045" s="232">
        <v>23.86</v>
      </c>
    </row>
    <row r="13046" spans="1:6" ht="15" x14ac:dyDescent="0.2">
      <c r="A13046" s="231">
        <v>89737</v>
      </c>
      <c r="B13046" s="457" t="s">
        <v>20327</v>
      </c>
      <c r="C13046" s="231" t="s">
        <v>6635</v>
      </c>
      <c r="F13046" s="232">
        <v>26.6</v>
      </c>
    </row>
    <row r="13047" spans="1:6" ht="15" x14ac:dyDescent="0.2">
      <c r="A13047" s="231">
        <v>104355</v>
      </c>
      <c r="B13047" s="457" t="s">
        <v>20328</v>
      </c>
      <c r="C13047" s="231" t="s">
        <v>6635</v>
      </c>
      <c r="F13047" s="232">
        <v>56.86</v>
      </c>
    </row>
    <row r="13048" spans="1:6" ht="15" x14ac:dyDescent="0.2">
      <c r="A13048" s="231">
        <v>104347</v>
      </c>
      <c r="B13048" s="457" t="s">
        <v>20329</v>
      </c>
      <c r="C13048" s="231" t="s">
        <v>6635</v>
      </c>
      <c r="F13048" s="232">
        <v>56.55</v>
      </c>
    </row>
    <row r="13049" spans="1:6" ht="15" x14ac:dyDescent="0.2">
      <c r="A13049" s="231">
        <v>104353</v>
      </c>
      <c r="B13049" s="457" t="s">
        <v>20330</v>
      </c>
      <c r="C13049" s="231" t="s">
        <v>6635</v>
      </c>
      <c r="F13049" s="232">
        <v>49.07</v>
      </c>
    </row>
    <row r="13050" spans="1:6" ht="15" x14ac:dyDescent="0.2">
      <c r="A13050" s="231">
        <v>104345</v>
      </c>
      <c r="B13050" s="457" t="s">
        <v>20331</v>
      </c>
      <c r="C13050" s="231" t="s">
        <v>6635</v>
      </c>
      <c r="F13050" s="232">
        <v>50.74</v>
      </c>
    </row>
    <row r="13051" spans="1:6" ht="15" x14ac:dyDescent="0.2">
      <c r="A13051" s="231">
        <v>104350</v>
      </c>
      <c r="B13051" s="457" t="s">
        <v>20332</v>
      </c>
      <c r="C13051" s="231" t="s">
        <v>6635</v>
      </c>
      <c r="F13051" s="232">
        <v>34.58</v>
      </c>
    </row>
    <row r="13052" spans="1:6" ht="15" x14ac:dyDescent="0.2">
      <c r="A13052" s="231">
        <v>104343</v>
      </c>
      <c r="B13052" s="457" t="s">
        <v>20333</v>
      </c>
      <c r="C13052" s="231" t="s">
        <v>6635</v>
      </c>
      <c r="F13052" s="232">
        <v>40.21</v>
      </c>
    </row>
    <row r="13053" spans="1:6" ht="15" x14ac:dyDescent="0.2">
      <c r="A13053" s="231">
        <v>89834</v>
      </c>
      <c r="B13053" s="457" t="s">
        <v>20334</v>
      </c>
      <c r="C13053" s="231" t="s">
        <v>6635</v>
      </c>
      <c r="F13053" s="232">
        <v>62.96</v>
      </c>
    </row>
    <row r="13054" spans="1:6" ht="15" x14ac:dyDescent="0.2">
      <c r="A13054" s="231">
        <v>89797</v>
      </c>
      <c r="B13054" s="457" t="s">
        <v>20335</v>
      </c>
      <c r="C13054" s="231" t="s">
        <v>6635</v>
      </c>
      <c r="F13054" s="232">
        <v>60.69</v>
      </c>
    </row>
    <row r="13055" spans="1:6" ht="15" x14ac:dyDescent="0.2">
      <c r="A13055" s="231">
        <v>89861</v>
      </c>
      <c r="B13055" s="457" t="s">
        <v>20336</v>
      </c>
      <c r="C13055" s="231" t="s">
        <v>6635</v>
      </c>
      <c r="F13055" s="232">
        <v>68.53</v>
      </c>
    </row>
    <row r="13056" spans="1:6" ht="15" x14ac:dyDescent="0.2">
      <c r="A13056" s="231">
        <v>89783</v>
      </c>
      <c r="B13056" s="457" t="s">
        <v>20337</v>
      </c>
      <c r="C13056" s="231" t="s">
        <v>6635</v>
      </c>
      <c r="F13056" s="232">
        <v>19.03</v>
      </c>
    </row>
    <row r="13057" spans="1:6" ht="15" x14ac:dyDescent="0.2">
      <c r="A13057" s="231">
        <v>89827</v>
      </c>
      <c r="B13057" s="457" t="s">
        <v>20338</v>
      </c>
      <c r="C13057" s="231" t="s">
        <v>6635</v>
      </c>
      <c r="F13057" s="232">
        <v>22.11</v>
      </c>
    </row>
    <row r="13058" spans="1:6" ht="15" x14ac:dyDescent="0.2">
      <c r="A13058" s="231">
        <v>89785</v>
      </c>
      <c r="B13058" s="457" t="s">
        <v>20339</v>
      </c>
      <c r="C13058" s="231" t="s">
        <v>6635</v>
      </c>
      <c r="F13058" s="232">
        <v>31.69</v>
      </c>
    </row>
    <row r="13059" spans="1:6" ht="15" x14ac:dyDescent="0.2">
      <c r="A13059" s="231">
        <v>89830</v>
      </c>
      <c r="B13059" s="457" t="s">
        <v>20340</v>
      </c>
      <c r="C13059" s="231" t="s">
        <v>6635</v>
      </c>
      <c r="F13059" s="232">
        <v>44.81</v>
      </c>
    </row>
    <row r="13060" spans="1:6" ht="15" x14ac:dyDescent="0.2">
      <c r="A13060" s="231">
        <v>89795</v>
      </c>
      <c r="B13060" s="457" t="s">
        <v>20341</v>
      </c>
      <c r="C13060" s="231" t="s">
        <v>6635</v>
      </c>
      <c r="F13060" s="232">
        <v>48.46</v>
      </c>
    </row>
    <row r="13061" spans="1:6" ht="15" x14ac:dyDescent="0.2">
      <c r="A13061" s="231">
        <v>89823</v>
      </c>
      <c r="B13061" s="457" t="s">
        <v>20342</v>
      </c>
      <c r="C13061" s="231" t="s">
        <v>6635</v>
      </c>
      <c r="F13061" s="232">
        <v>41.72</v>
      </c>
    </row>
    <row r="13062" spans="1:6" ht="15" x14ac:dyDescent="0.2">
      <c r="A13062" s="231">
        <v>89779</v>
      </c>
      <c r="B13062" s="457" t="s">
        <v>20343</v>
      </c>
      <c r="C13062" s="231" t="s">
        <v>6635</v>
      </c>
      <c r="F13062" s="232">
        <v>40.58</v>
      </c>
    </row>
    <row r="13063" spans="1:6" ht="15" x14ac:dyDescent="0.2">
      <c r="A13063" s="231">
        <v>89857</v>
      </c>
      <c r="B13063" s="457" t="s">
        <v>20344</v>
      </c>
      <c r="C13063" s="231" t="s">
        <v>6635</v>
      </c>
      <c r="F13063" s="232">
        <v>44.5</v>
      </c>
    </row>
    <row r="13064" spans="1:6" ht="15" x14ac:dyDescent="0.2">
      <c r="A13064" s="231">
        <v>89814</v>
      </c>
      <c r="B13064" s="457" t="s">
        <v>20345</v>
      </c>
      <c r="C13064" s="231" t="s">
        <v>6635</v>
      </c>
      <c r="F13064" s="232">
        <v>20.14</v>
      </c>
    </row>
    <row r="13065" spans="1:6" ht="15" x14ac:dyDescent="0.2">
      <c r="A13065" s="231">
        <v>89754</v>
      </c>
      <c r="B13065" s="457" t="s">
        <v>20346</v>
      </c>
      <c r="C13065" s="231" t="s">
        <v>6635</v>
      </c>
      <c r="F13065" s="232">
        <v>24.93</v>
      </c>
    </row>
    <row r="13066" spans="1:6" ht="15" x14ac:dyDescent="0.2">
      <c r="A13066" s="231">
        <v>89819</v>
      </c>
      <c r="B13066" s="457" t="s">
        <v>20347</v>
      </c>
      <c r="C13066" s="231" t="s">
        <v>6635</v>
      </c>
      <c r="F13066" s="232">
        <v>27.99</v>
      </c>
    </row>
    <row r="13067" spans="1:6" ht="15" x14ac:dyDescent="0.2">
      <c r="A13067" s="231">
        <v>89776</v>
      </c>
      <c r="B13067" s="457" t="s">
        <v>20348</v>
      </c>
      <c r="C13067" s="231" t="s">
        <v>6635</v>
      </c>
      <c r="F13067" s="232">
        <v>29.82</v>
      </c>
    </row>
    <row r="13068" spans="1:6" ht="15" x14ac:dyDescent="0.2">
      <c r="A13068" s="231">
        <v>89821</v>
      </c>
      <c r="B13068" s="457" t="s">
        <v>20349</v>
      </c>
      <c r="C13068" s="231" t="s">
        <v>6635</v>
      </c>
      <c r="F13068" s="232">
        <v>22.7</v>
      </c>
    </row>
    <row r="13069" spans="1:6" ht="15" x14ac:dyDescent="0.2">
      <c r="A13069" s="231">
        <v>89778</v>
      </c>
      <c r="B13069" s="457" t="s">
        <v>20350</v>
      </c>
      <c r="C13069" s="231" t="s">
        <v>6635</v>
      </c>
      <c r="F13069" s="232">
        <v>21.56</v>
      </c>
    </row>
    <row r="13070" spans="1:6" ht="15" x14ac:dyDescent="0.2">
      <c r="A13070" s="231">
        <v>89856</v>
      </c>
      <c r="B13070" s="457" t="s">
        <v>20351</v>
      </c>
      <c r="C13070" s="231" t="s">
        <v>6635</v>
      </c>
      <c r="F13070" s="232">
        <v>25.48</v>
      </c>
    </row>
    <row r="13071" spans="1:6" ht="15" x14ac:dyDescent="0.2">
      <c r="A13071" s="231">
        <v>89752</v>
      </c>
      <c r="B13071" s="457" t="s">
        <v>20352</v>
      </c>
      <c r="C13071" s="231" t="s">
        <v>6635</v>
      </c>
      <c r="F13071" s="232">
        <v>9.5500000000000007</v>
      </c>
    </row>
    <row r="13072" spans="1:6" ht="15" x14ac:dyDescent="0.2">
      <c r="A13072" s="231">
        <v>89813</v>
      </c>
      <c r="B13072" s="457" t="s">
        <v>20353</v>
      </c>
      <c r="C13072" s="231" t="s">
        <v>6635</v>
      </c>
      <c r="F13072" s="232">
        <v>7</v>
      </c>
    </row>
    <row r="13073" spans="1:6" ht="15" x14ac:dyDescent="0.2">
      <c r="A13073" s="231">
        <v>89753</v>
      </c>
      <c r="B13073" s="457" t="s">
        <v>20354</v>
      </c>
      <c r="C13073" s="231" t="s">
        <v>6635</v>
      </c>
      <c r="F13073" s="232">
        <v>11.87</v>
      </c>
    </row>
    <row r="13074" spans="1:6" ht="15" x14ac:dyDescent="0.2">
      <c r="A13074" s="231">
        <v>89817</v>
      </c>
      <c r="B13074" s="457" t="s">
        <v>20355</v>
      </c>
      <c r="C13074" s="231" t="s">
        <v>6635</v>
      </c>
      <c r="F13074" s="232">
        <v>17.25</v>
      </c>
    </row>
    <row r="13075" spans="1:6" ht="15" x14ac:dyDescent="0.2">
      <c r="A13075" s="231">
        <v>89774</v>
      </c>
      <c r="B13075" s="457" t="s">
        <v>20356</v>
      </c>
      <c r="C13075" s="231" t="s">
        <v>6635</v>
      </c>
      <c r="F13075" s="232">
        <v>19.12</v>
      </c>
    </row>
    <row r="13076" spans="1:6" ht="15" x14ac:dyDescent="0.2">
      <c r="A13076" s="231">
        <v>95693</v>
      </c>
      <c r="B13076" s="457" t="s">
        <v>20357</v>
      </c>
      <c r="C13076" s="231" t="s">
        <v>6635</v>
      </c>
      <c r="F13076" s="232">
        <v>63.7</v>
      </c>
    </row>
    <row r="13077" spans="1:6" ht="15" x14ac:dyDescent="0.2">
      <c r="A13077" s="231">
        <v>89833</v>
      </c>
      <c r="B13077" s="457" t="s">
        <v>20358</v>
      </c>
      <c r="C13077" s="231" t="s">
        <v>6635</v>
      </c>
      <c r="F13077" s="232">
        <v>52.79</v>
      </c>
    </row>
    <row r="13078" spans="1:6" ht="15" x14ac:dyDescent="0.2">
      <c r="A13078" s="231">
        <v>89796</v>
      </c>
      <c r="B13078" s="457" t="s">
        <v>20359</v>
      </c>
      <c r="C13078" s="231" t="s">
        <v>6635</v>
      </c>
      <c r="F13078" s="232">
        <v>50.52</v>
      </c>
    </row>
    <row r="13079" spans="1:6" ht="15" x14ac:dyDescent="0.2">
      <c r="A13079" s="231">
        <v>89860</v>
      </c>
      <c r="B13079" s="457" t="s">
        <v>20360</v>
      </c>
      <c r="C13079" s="231" t="s">
        <v>6635</v>
      </c>
      <c r="F13079" s="232">
        <v>58.36</v>
      </c>
    </row>
    <row r="13080" spans="1:6" ht="15" x14ac:dyDescent="0.2">
      <c r="A13080" s="231">
        <v>89782</v>
      </c>
      <c r="B13080" s="457" t="s">
        <v>20361</v>
      </c>
      <c r="C13080" s="231" t="s">
        <v>6635</v>
      </c>
      <c r="F13080" s="232">
        <v>18.899999999999999</v>
      </c>
    </row>
    <row r="13081" spans="1:6" ht="15" x14ac:dyDescent="0.2">
      <c r="A13081" s="231">
        <v>89825</v>
      </c>
      <c r="B13081" s="457" t="s">
        <v>20362</v>
      </c>
      <c r="C13081" s="231" t="s">
        <v>6635</v>
      </c>
      <c r="F13081" s="232">
        <v>19.14</v>
      </c>
    </row>
    <row r="13082" spans="1:6" ht="15" x14ac:dyDescent="0.2">
      <c r="A13082" s="231">
        <v>89784</v>
      </c>
      <c r="B13082" s="457" t="s">
        <v>20363</v>
      </c>
      <c r="C13082" s="231" t="s">
        <v>6635</v>
      </c>
      <c r="F13082" s="232">
        <v>28.72</v>
      </c>
    </row>
    <row r="13083" spans="1:6" ht="15" x14ac:dyDescent="0.2">
      <c r="A13083" s="231">
        <v>89829</v>
      </c>
      <c r="B13083" s="457" t="s">
        <v>20364</v>
      </c>
      <c r="C13083" s="231" t="s">
        <v>6635</v>
      </c>
      <c r="F13083" s="232">
        <v>42.19</v>
      </c>
    </row>
    <row r="13084" spans="1:6" ht="15" x14ac:dyDescent="0.2">
      <c r="A13084" s="231">
        <v>89786</v>
      </c>
      <c r="B13084" s="457" t="s">
        <v>20365</v>
      </c>
      <c r="C13084" s="231" t="s">
        <v>6635</v>
      </c>
      <c r="F13084" s="232">
        <v>45.84</v>
      </c>
    </row>
    <row r="13085" spans="1:6" ht="15" x14ac:dyDescent="0.2">
      <c r="A13085" s="231">
        <v>104352</v>
      </c>
      <c r="B13085" s="457" t="s">
        <v>20366</v>
      </c>
      <c r="C13085" s="231" t="s">
        <v>6635</v>
      </c>
      <c r="F13085" s="232">
        <v>46.45</v>
      </c>
    </row>
    <row r="13086" spans="1:6" ht="15" x14ac:dyDescent="0.2">
      <c r="A13086" s="231">
        <v>104344</v>
      </c>
      <c r="B13086" s="457" t="s">
        <v>20367</v>
      </c>
      <c r="C13086" s="231" t="s">
        <v>6635</v>
      </c>
      <c r="F13086" s="232">
        <v>48.12</v>
      </c>
    </row>
    <row r="13087" spans="1:6" ht="15" x14ac:dyDescent="0.2">
      <c r="A13087" s="231">
        <v>104354</v>
      </c>
      <c r="B13087" s="457" t="s">
        <v>20368</v>
      </c>
      <c r="C13087" s="231" t="s">
        <v>6635</v>
      </c>
      <c r="F13087" s="232">
        <v>53.48</v>
      </c>
    </row>
    <row r="13088" spans="1:6" ht="15" x14ac:dyDescent="0.2">
      <c r="A13088" s="231">
        <v>104346</v>
      </c>
      <c r="B13088" s="457" t="s">
        <v>20369</v>
      </c>
      <c r="C13088" s="231" t="s">
        <v>6635</v>
      </c>
      <c r="F13088" s="232">
        <v>53.17</v>
      </c>
    </row>
    <row r="13089" spans="1:6" ht="15" x14ac:dyDescent="0.2">
      <c r="A13089" s="231">
        <v>104356</v>
      </c>
      <c r="B13089" s="457" t="s">
        <v>20370</v>
      </c>
      <c r="C13089" s="231" t="s">
        <v>6635</v>
      </c>
      <c r="F13089" s="232">
        <v>37.17</v>
      </c>
    </row>
    <row r="13090" spans="1:6" ht="15" x14ac:dyDescent="0.2">
      <c r="A13090" s="231">
        <v>104348</v>
      </c>
      <c r="B13090" s="457" t="s">
        <v>20371</v>
      </c>
      <c r="C13090" s="231" t="s">
        <v>6635</v>
      </c>
      <c r="F13090" s="232">
        <v>13.59</v>
      </c>
    </row>
    <row r="13091" spans="1:6" ht="15" x14ac:dyDescent="0.2">
      <c r="A13091" s="231">
        <v>104351</v>
      </c>
      <c r="B13091" s="457" t="s">
        <v>20372</v>
      </c>
      <c r="C13091" s="231" t="s">
        <v>6635</v>
      </c>
      <c r="F13091" s="232">
        <v>28.08</v>
      </c>
    </row>
    <row r="13092" spans="1:6" ht="15" x14ac:dyDescent="0.2">
      <c r="A13092" s="231">
        <v>89800</v>
      </c>
      <c r="B13092" s="457" t="s">
        <v>20373</v>
      </c>
      <c r="C13092" s="231" t="s">
        <v>6640</v>
      </c>
      <c r="F13092" s="232">
        <v>38.19</v>
      </c>
    </row>
    <row r="13093" spans="1:6" ht="15" x14ac:dyDescent="0.2">
      <c r="A13093" s="231">
        <v>89714</v>
      </c>
      <c r="B13093" s="457" t="s">
        <v>20374</v>
      </c>
      <c r="C13093" s="231" t="s">
        <v>6640</v>
      </c>
      <c r="F13093" s="232">
        <v>50.78</v>
      </c>
    </row>
    <row r="13094" spans="1:6" ht="15" x14ac:dyDescent="0.2">
      <c r="A13094" s="231">
        <v>89848</v>
      </c>
      <c r="B13094" s="457" t="s">
        <v>20375</v>
      </c>
      <c r="C13094" s="231" t="s">
        <v>6640</v>
      </c>
      <c r="F13094" s="232">
        <v>36.56</v>
      </c>
    </row>
    <row r="13095" spans="1:6" ht="15" x14ac:dyDescent="0.2">
      <c r="A13095" s="231">
        <v>89849</v>
      </c>
      <c r="B13095" s="457" t="s">
        <v>20376</v>
      </c>
      <c r="C13095" s="231" t="s">
        <v>6640</v>
      </c>
      <c r="F13095" s="232">
        <v>73.72</v>
      </c>
    </row>
    <row r="13096" spans="1:6" ht="15" x14ac:dyDescent="0.2">
      <c r="A13096" s="231">
        <v>89711</v>
      </c>
      <c r="B13096" s="457" t="s">
        <v>20377</v>
      </c>
      <c r="C13096" s="231" t="s">
        <v>6640</v>
      </c>
      <c r="F13096" s="232">
        <v>29.05</v>
      </c>
    </row>
    <row r="13097" spans="1:6" ht="15" x14ac:dyDescent="0.2">
      <c r="A13097" s="231">
        <v>89798</v>
      </c>
      <c r="B13097" s="457" t="s">
        <v>20378</v>
      </c>
      <c r="C13097" s="231" t="s">
        <v>6640</v>
      </c>
      <c r="F13097" s="232">
        <v>17.3</v>
      </c>
    </row>
    <row r="13098" spans="1:6" ht="15" x14ac:dyDescent="0.2">
      <c r="A13098" s="231">
        <v>89712</v>
      </c>
      <c r="B13098" s="457" t="s">
        <v>20379</v>
      </c>
      <c r="C13098" s="231" t="s">
        <v>6640</v>
      </c>
      <c r="F13098" s="232">
        <v>36.47</v>
      </c>
    </row>
    <row r="13099" spans="1:6" ht="15" x14ac:dyDescent="0.2">
      <c r="A13099" s="231">
        <v>89799</v>
      </c>
      <c r="B13099" s="457" t="s">
        <v>20380</v>
      </c>
      <c r="C13099" s="231" t="s">
        <v>6640</v>
      </c>
      <c r="F13099" s="232">
        <v>29.45</v>
      </c>
    </row>
    <row r="13100" spans="1:6" ht="15" x14ac:dyDescent="0.2">
      <c r="A13100" s="231">
        <v>89713</v>
      </c>
      <c r="B13100" s="457" t="s">
        <v>20381</v>
      </c>
      <c r="C13100" s="231" t="s">
        <v>6640</v>
      </c>
      <c r="F13100" s="232">
        <v>45.33</v>
      </c>
    </row>
    <row r="13101" spans="1:6" ht="15" x14ac:dyDescent="0.2">
      <c r="A13101" s="231">
        <v>89376</v>
      </c>
      <c r="B13101" s="457" t="s">
        <v>20382</v>
      </c>
      <c r="C13101" s="231" t="s">
        <v>6635</v>
      </c>
      <c r="F13101" s="232">
        <v>7.34</v>
      </c>
    </row>
    <row r="13102" spans="1:6" ht="15" x14ac:dyDescent="0.2">
      <c r="A13102" s="231">
        <v>89429</v>
      </c>
      <c r="B13102" s="457" t="s">
        <v>20383</v>
      </c>
      <c r="C13102" s="231" t="s">
        <v>6635</v>
      </c>
      <c r="F13102" s="232">
        <v>7.86</v>
      </c>
    </row>
    <row r="13103" spans="1:6" ht="15" x14ac:dyDescent="0.2">
      <c r="A13103" s="231">
        <v>89383</v>
      </c>
      <c r="B13103" s="457" t="s">
        <v>20384</v>
      </c>
      <c r="C13103" s="231" t="s">
        <v>6635</v>
      </c>
      <c r="F13103" s="232">
        <v>8.56</v>
      </c>
    </row>
    <row r="13104" spans="1:6" ht="15" x14ac:dyDescent="0.2">
      <c r="A13104" s="231">
        <v>89553</v>
      </c>
      <c r="B13104" s="457" t="s">
        <v>20385</v>
      </c>
      <c r="C13104" s="231" t="s">
        <v>6635</v>
      </c>
      <c r="F13104" s="232">
        <v>7.04</v>
      </c>
    </row>
    <row r="13105" spans="1:6" ht="15" x14ac:dyDescent="0.2">
      <c r="A13105" s="231">
        <v>89436</v>
      </c>
      <c r="B13105" s="457" t="s">
        <v>20386</v>
      </c>
      <c r="C13105" s="231" t="s">
        <v>6635</v>
      </c>
      <c r="F13105" s="232">
        <v>10.35</v>
      </c>
    </row>
    <row r="13106" spans="1:6" ht="15" x14ac:dyDescent="0.2">
      <c r="A13106" s="231">
        <v>89391</v>
      </c>
      <c r="B13106" s="457" t="s">
        <v>20387</v>
      </c>
      <c r="C13106" s="231" t="s">
        <v>6635</v>
      </c>
      <c r="F13106" s="232">
        <v>11.17</v>
      </c>
    </row>
    <row r="13107" spans="1:6" ht="15" x14ac:dyDescent="0.2">
      <c r="A13107" s="231">
        <v>103994</v>
      </c>
      <c r="B13107" s="457" t="s">
        <v>20388</v>
      </c>
      <c r="C13107" s="231" t="s">
        <v>6635</v>
      </c>
      <c r="F13107" s="232">
        <v>17.5</v>
      </c>
    </row>
    <row r="13108" spans="1:6" ht="15" x14ac:dyDescent="0.2">
      <c r="A13108" s="231">
        <v>89570</v>
      </c>
      <c r="B13108" s="457" t="s">
        <v>20389</v>
      </c>
      <c r="C13108" s="231" t="s">
        <v>6635</v>
      </c>
      <c r="F13108" s="232">
        <v>13.83</v>
      </c>
    </row>
    <row r="13109" spans="1:6" ht="15" x14ac:dyDescent="0.2">
      <c r="A13109" s="231">
        <v>103992</v>
      </c>
      <c r="B13109" s="457" t="s">
        <v>20390</v>
      </c>
      <c r="C13109" s="231" t="s">
        <v>6635</v>
      </c>
      <c r="F13109" s="232">
        <v>14.4</v>
      </c>
    </row>
    <row r="13110" spans="1:6" ht="15" x14ac:dyDescent="0.2">
      <c r="A13110" s="231">
        <v>89572</v>
      </c>
      <c r="B13110" s="457" t="s">
        <v>20391</v>
      </c>
      <c r="C13110" s="231" t="s">
        <v>6635</v>
      </c>
      <c r="F13110" s="232">
        <v>10.54</v>
      </c>
    </row>
    <row r="13111" spans="1:6" ht="15" x14ac:dyDescent="0.2">
      <c r="A13111" s="231">
        <v>104001</v>
      </c>
      <c r="B13111" s="457" t="s">
        <v>20392</v>
      </c>
      <c r="C13111" s="231" t="s">
        <v>6635</v>
      </c>
      <c r="F13111" s="232">
        <v>17.07</v>
      </c>
    </row>
    <row r="13112" spans="1:6" ht="15" x14ac:dyDescent="0.2">
      <c r="A13112" s="231">
        <v>89596</v>
      </c>
      <c r="B13112" s="457" t="s">
        <v>20393</v>
      </c>
      <c r="C13112" s="231" t="s">
        <v>6635</v>
      </c>
      <c r="F13112" s="232">
        <v>12.6</v>
      </c>
    </row>
    <row r="13113" spans="1:6" ht="15" x14ac:dyDescent="0.2">
      <c r="A13113" s="231">
        <v>104002</v>
      </c>
      <c r="B13113" s="457" t="s">
        <v>20394</v>
      </c>
      <c r="C13113" s="231" t="s">
        <v>6635</v>
      </c>
      <c r="F13113" s="232">
        <v>21.51</v>
      </c>
    </row>
    <row r="13114" spans="1:6" ht="15" x14ac:dyDescent="0.2">
      <c r="A13114" s="231">
        <v>89595</v>
      </c>
      <c r="B13114" s="457" t="s">
        <v>20395</v>
      </c>
      <c r="C13114" s="231" t="s">
        <v>6635</v>
      </c>
      <c r="F13114" s="232">
        <v>17.329999999999998</v>
      </c>
    </row>
    <row r="13115" spans="1:6" ht="15" x14ac:dyDescent="0.2">
      <c r="A13115" s="231">
        <v>89610</v>
      </c>
      <c r="B13115" s="457" t="s">
        <v>20396</v>
      </c>
      <c r="C13115" s="231" t="s">
        <v>6635</v>
      </c>
      <c r="F13115" s="232">
        <v>23.25</v>
      </c>
    </row>
    <row r="13116" spans="1:6" ht="15" x14ac:dyDescent="0.2">
      <c r="A13116" s="231">
        <v>89613</v>
      </c>
      <c r="B13116" s="457" t="s">
        <v>20397</v>
      </c>
      <c r="C13116" s="231" t="s">
        <v>6635</v>
      </c>
      <c r="F13116" s="232">
        <v>36.049999999999997</v>
      </c>
    </row>
    <row r="13117" spans="1:6" ht="15" x14ac:dyDescent="0.2">
      <c r="A13117" s="231">
        <v>89616</v>
      </c>
      <c r="B13117" s="457" t="s">
        <v>20398</v>
      </c>
      <c r="C13117" s="231" t="s">
        <v>6635</v>
      </c>
      <c r="F13117" s="232">
        <v>47.96</v>
      </c>
    </row>
    <row r="13118" spans="1:6" ht="15" x14ac:dyDescent="0.2">
      <c r="A13118" s="231">
        <v>103952</v>
      </c>
      <c r="B13118" s="457" t="s">
        <v>20399</v>
      </c>
      <c r="C13118" s="231" t="s">
        <v>6635</v>
      </c>
      <c r="F13118" s="232">
        <v>7.49</v>
      </c>
    </row>
    <row r="13119" spans="1:6" ht="15" x14ac:dyDescent="0.2">
      <c r="A13119" s="231">
        <v>103947</v>
      </c>
      <c r="B13119" s="457" t="s">
        <v>20400</v>
      </c>
      <c r="C13119" s="231" t="s">
        <v>6635</v>
      </c>
      <c r="F13119" s="232">
        <v>8.19</v>
      </c>
    </row>
    <row r="13120" spans="1:6" ht="15" x14ac:dyDescent="0.2">
      <c r="A13120" s="231">
        <v>103957</v>
      </c>
      <c r="B13120" s="457" t="s">
        <v>20401</v>
      </c>
      <c r="C13120" s="231" t="s">
        <v>6635</v>
      </c>
      <c r="F13120" s="232">
        <v>6.01</v>
      </c>
    </row>
    <row r="13121" spans="1:6" ht="15" x14ac:dyDescent="0.2">
      <c r="A13121" s="231">
        <v>103953</v>
      </c>
      <c r="B13121" s="457" t="s">
        <v>20402</v>
      </c>
      <c r="C13121" s="231" t="s">
        <v>6635</v>
      </c>
      <c r="F13121" s="232">
        <v>9.32</v>
      </c>
    </row>
    <row r="13122" spans="1:6" ht="15" x14ac:dyDescent="0.2">
      <c r="A13122" s="231">
        <v>103948</v>
      </c>
      <c r="B13122" s="457" t="s">
        <v>20403</v>
      </c>
      <c r="C13122" s="231" t="s">
        <v>6635</v>
      </c>
      <c r="F13122" s="232">
        <v>10.14</v>
      </c>
    </row>
    <row r="13123" spans="1:6" ht="15" x14ac:dyDescent="0.2">
      <c r="A13123" s="231">
        <v>103958</v>
      </c>
      <c r="B13123" s="457" t="s">
        <v>20404</v>
      </c>
      <c r="C13123" s="231" t="s">
        <v>6635</v>
      </c>
      <c r="F13123" s="232">
        <v>12.02</v>
      </c>
    </row>
    <row r="13124" spans="1:6" ht="15" x14ac:dyDescent="0.2">
      <c r="A13124" s="231">
        <v>104009</v>
      </c>
      <c r="B13124" s="457" t="s">
        <v>20405</v>
      </c>
      <c r="C13124" s="231" t="s">
        <v>6635</v>
      </c>
      <c r="F13124" s="232">
        <v>16.5</v>
      </c>
    </row>
    <row r="13125" spans="1:6" ht="15" x14ac:dyDescent="0.2">
      <c r="A13125" s="231">
        <v>103959</v>
      </c>
      <c r="B13125" s="457" t="s">
        <v>20406</v>
      </c>
      <c r="C13125" s="231" t="s">
        <v>6635</v>
      </c>
      <c r="F13125" s="232">
        <v>17.87</v>
      </c>
    </row>
    <row r="13126" spans="1:6" ht="15" x14ac:dyDescent="0.2">
      <c r="A13126" s="231">
        <v>103962</v>
      </c>
      <c r="B13126" s="457" t="s">
        <v>20407</v>
      </c>
      <c r="C13126" s="231" t="s">
        <v>6635</v>
      </c>
      <c r="F13126" s="232">
        <v>7.84</v>
      </c>
    </row>
    <row r="13127" spans="1:6" ht="15" x14ac:dyDescent="0.2">
      <c r="A13127" s="231">
        <v>103954</v>
      </c>
      <c r="B13127" s="457" t="s">
        <v>20408</v>
      </c>
      <c r="C13127" s="231" t="s">
        <v>6635</v>
      </c>
      <c r="F13127" s="232">
        <v>11.03</v>
      </c>
    </row>
    <row r="13128" spans="1:6" ht="15" x14ac:dyDescent="0.2">
      <c r="A13128" s="231">
        <v>103949</v>
      </c>
      <c r="B13128" s="457" t="s">
        <v>20409</v>
      </c>
      <c r="C13128" s="231" t="s">
        <v>6635</v>
      </c>
      <c r="F13128" s="232">
        <v>11.8</v>
      </c>
    </row>
    <row r="13129" spans="1:6" ht="15" x14ac:dyDescent="0.2">
      <c r="A13129" s="231">
        <v>103964</v>
      </c>
      <c r="B13129" s="457" t="s">
        <v>20410</v>
      </c>
      <c r="C13129" s="231" t="s">
        <v>6635</v>
      </c>
      <c r="F13129" s="232">
        <v>9.9</v>
      </c>
    </row>
    <row r="13130" spans="1:6" ht="15" x14ac:dyDescent="0.2">
      <c r="A13130" s="231">
        <v>104014</v>
      </c>
      <c r="B13130" s="457" t="s">
        <v>20411</v>
      </c>
      <c r="C13130" s="231" t="s">
        <v>6635</v>
      </c>
      <c r="F13130" s="232">
        <v>13.5</v>
      </c>
    </row>
    <row r="13131" spans="1:6" ht="15" x14ac:dyDescent="0.2">
      <c r="A13131" s="231">
        <v>103966</v>
      </c>
      <c r="B13131" s="457" t="s">
        <v>20412</v>
      </c>
      <c r="C13131" s="231" t="s">
        <v>6635</v>
      </c>
      <c r="F13131" s="232">
        <v>11.61</v>
      </c>
    </row>
    <row r="13132" spans="1:6" ht="15" x14ac:dyDescent="0.2">
      <c r="A13132" s="231">
        <v>103999</v>
      </c>
      <c r="B13132" s="457" t="s">
        <v>20413</v>
      </c>
      <c r="C13132" s="231" t="s">
        <v>6635</v>
      </c>
      <c r="F13132" s="232">
        <v>15.55</v>
      </c>
    </row>
    <row r="13133" spans="1:6" ht="15" x14ac:dyDescent="0.2">
      <c r="A13133" s="231">
        <v>103967</v>
      </c>
      <c r="B13133" s="457" t="s">
        <v>20414</v>
      </c>
      <c r="C13133" s="231" t="s">
        <v>6635</v>
      </c>
      <c r="F13133" s="232">
        <v>13.98</v>
      </c>
    </row>
    <row r="13134" spans="1:6" ht="15" x14ac:dyDescent="0.2">
      <c r="A13134" s="231">
        <v>104003</v>
      </c>
      <c r="B13134" s="457" t="s">
        <v>20415</v>
      </c>
      <c r="C13134" s="231" t="s">
        <v>6635</v>
      </c>
      <c r="F13134" s="232">
        <v>18.16</v>
      </c>
    </row>
    <row r="13135" spans="1:6" ht="15" x14ac:dyDescent="0.2">
      <c r="A13135" s="231">
        <v>103968</v>
      </c>
      <c r="B13135" s="457" t="s">
        <v>20416</v>
      </c>
      <c r="C13135" s="231" t="s">
        <v>6635</v>
      </c>
      <c r="F13135" s="232">
        <v>19.91</v>
      </c>
    </row>
    <row r="13136" spans="1:6" ht="15" x14ac:dyDescent="0.2">
      <c r="A13136" s="231">
        <v>103969</v>
      </c>
      <c r="B13136" s="457" t="s">
        <v>20417</v>
      </c>
      <c r="C13136" s="231" t="s">
        <v>6635</v>
      </c>
      <c r="F13136" s="232">
        <v>23.49</v>
      </c>
    </row>
    <row r="13137" spans="1:6" ht="15" x14ac:dyDescent="0.2">
      <c r="A13137" s="231">
        <v>103971</v>
      </c>
      <c r="B13137" s="457" t="s">
        <v>20418</v>
      </c>
      <c r="C13137" s="231" t="s">
        <v>6635</v>
      </c>
      <c r="F13137" s="232">
        <v>29.83</v>
      </c>
    </row>
    <row r="13138" spans="1:6" ht="15" x14ac:dyDescent="0.2">
      <c r="A13138" s="231">
        <v>103972</v>
      </c>
      <c r="B13138" s="457" t="s">
        <v>20419</v>
      </c>
      <c r="C13138" s="231" t="s">
        <v>6635</v>
      </c>
      <c r="F13138" s="232">
        <v>34.380000000000003</v>
      </c>
    </row>
    <row r="13139" spans="1:6" ht="15" x14ac:dyDescent="0.2">
      <c r="A13139" s="231">
        <v>103993</v>
      </c>
      <c r="B13139" s="457" t="s">
        <v>20420</v>
      </c>
      <c r="C13139" s="231" t="s">
        <v>6635</v>
      </c>
      <c r="F13139" s="232">
        <v>12.42</v>
      </c>
    </row>
    <row r="13140" spans="1:6" ht="15" x14ac:dyDescent="0.2">
      <c r="A13140" s="231">
        <v>89407</v>
      </c>
      <c r="B13140" s="457" t="s">
        <v>20421</v>
      </c>
      <c r="C13140" s="231" t="s">
        <v>6635</v>
      </c>
      <c r="F13140" s="232">
        <v>11.58</v>
      </c>
    </row>
    <row r="13141" spans="1:6" ht="15" x14ac:dyDescent="0.2">
      <c r="A13141" s="231">
        <v>89361</v>
      </c>
      <c r="B13141" s="457" t="s">
        <v>20422</v>
      </c>
      <c r="C13141" s="231" t="s">
        <v>6635</v>
      </c>
      <c r="F13141" s="232">
        <v>12.55</v>
      </c>
    </row>
    <row r="13142" spans="1:6" ht="15" x14ac:dyDescent="0.2">
      <c r="A13142" s="231">
        <v>89490</v>
      </c>
      <c r="B13142" s="457" t="s">
        <v>20423</v>
      </c>
      <c r="C13142" s="231" t="s">
        <v>6635</v>
      </c>
      <c r="F13142" s="232">
        <v>8.94</v>
      </c>
    </row>
    <row r="13143" spans="1:6" ht="15" x14ac:dyDescent="0.2">
      <c r="A13143" s="231">
        <v>89411</v>
      </c>
      <c r="B13143" s="457" t="s">
        <v>20424</v>
      </c>
      <c r="C13143" s="231" t="s">
        <v>6635</v>
      </c>
      <c r="F13143" s="232">
        <v>13.51</v>
      </c>
    </row>
    <row r="13144" spans="1:6" ht="15" x14ac:dyDescent="0.2">
      <c r="A13144" s="231">
        <v>89365</v>
      </c>
      <c r="B13144" s="457" t="s">
        <v>20425</v>
      </c>
      <c r="C13144" s="231" t="s">
        <v>6635</v>
      </c>
      <c r="F13144" s="232">
        <v>14.63</v>
      </c>
    </row>
    <row r="13145" spans="1:6" ht="15" x14ac:dyDescent="0.2">
      <c r="A13145" s="231">
        <v>89496</v>
      </c>
      <c r="B13145" s="457" t="s">
        <v>20426</v>
      </c>
      <c r="C13145" s="231" t="s">
        <v>6635</v>
      </c>
      <c r="F13145" s="232">
        <v>12.84</v>
      </c>
    </row>
    <row r="13146" spans="1:6" ht="15" x14ac:dyDescent="0.2">
      <c r="A13146" s="231">
        <v>89416</v>
      </c>
      <c r="B13146" s="457" t="s">
        <v>20427</v>
      </c>
      <c r="C13146" s="231" t="s">
        <v>6635</v>
      </c>
      <c r="F13146" s="232">
        <v>18.190000000000001</v>
      </c>
    </row>
    <row r="13147" spans="1:6" ht="15" x14ac:dyDescent="0.2">
      <c r="A13147" s="231">
        <v>89370</v>
      </c>
      <c r="B13147" s="457" t="s">
        <v>20428</v>
      </c>
      <c r="C13147" s="231" t="s">
        <v>6635</v>
      </c>
      <c r="F13147" s="232">
        <v>19.510000000000002</v>
      </c>
    </row>
    <row r="13148" spans="1:6" ht="15" x14ac:dyDescent="0.2">
      <c r="A13148" s="231">
        <v>89500</v>
      </c>
      <c r="B13148" s="457" t="s">
        <v>20429</v>
      </c>
      <c r="C13148" s="231" t="s">
        <v>6635</v>
      </c>
      <c r="F13148" s="232">
        <v>15.69</v>
      </c>
    </row>
    <row r="13149" spans="1:6" ht="15" x14ac:dyDescent="0.2">
      <c r="A13149" s="231">
        <v>103983</v>
      </c>
      <c r="B13149" s="457" t="s">
        <v>20430</v>
      </c>
      <c r="C13149" s="231" t="s">
        <v>6635</v>
      </c>
      <c r="F13149" s="232">
        <v>21.8</v>
      </c>
    </row>
    <row r="13150" spans="1:6" ht="15" x14ac:dyDescent="0.2">
      <c r="A13150" s="231">
        <v>89504</v>
      </c>
      <c r="B13150" s="457" t="s">
        <v>20431</v>
      </c>
      <c r="C13150" s="231" t="s">
        <v>6635</v>
      </c>
      <c r="F13150" s="232">
        <v>22.87</v>
      </c>
    </row>
    <row r="13151" spans="1:6" ht="15" x14ac:dyDescent="0.2">
      <c r="A13151" s="231">
        <v>103987</v>
      </c>
      <c r="B13151" s="457" t="s">
        <v>20432</v>
      </c>
      <c r="C13151" s="231" t="s">
        <v>6635</v>
      </c>
      <c r="F13151" s="232">
        <v>30.05</v>
      </c>
    </row>
    <row r="13152" spans="1:6" ht="15" x14ac:dyDescent="0.2">
      <c r="A13152" s="231">
        <v>89510</v>
      </c>
      <c r="B13152" s="457" t="s">
        <v>20433</v>
      </c>
      <c r="C13152" s="231" t="s">
        <v>6635</v>
      </c>
      <c r="F13152" s="232">
        <v>32.4</v>
      </c>
    </row>
    <row r="13153" spans="1:6" ht="15" x14ac:dyDescent="0.2">
      <c r="A13153" s="231">
        <v>89519</v>
      </c>
      <c r="B13153" s="457" t="s">
        <v>20434</v>
      </c>
      <c r="C13153" s="231" t="s">
        <v>6635</v>
      </c>
      <c r="F13153" s="232">
        <v>56.24</v>
      </c>
    </row>
    <row r="13154" spans="1:6" ht="15" x14ac:dyDescent="0.2">
      <c r="A13154" s="231">
        <v>89527</v>
      </c>
      <c r="B13154" s="457" t="s">
        <v>20435</v>
      </c>
      <c r="C13154" s="231" t="s">
        <v>6635</v>
      </c>
      <c r="F13154" s="232">
        <v>67.510000000000005</v>
      </c>
    </row>
    <row r="13155" spans="1:6" ht="15" x14ac:dyDescent="0.2">
      <c r="A13155" s="231">
        <v>89406</v>
      </c>
      <c r="B13155" s="457" t="s">
        <v>20436</v>
      </c>
      <c r="C13155" s="231" t="s">
        <v>6635</v>
      </c>
      <c r="F13155" s="232">
        <v>11.49</v>
      </c>
    </row>
    <row r="13156" spans="1:6" ht="15" x14ac:dyDescent="0.2">
      <c r="A13156" s="231">
        <v>89360</v>
      </c>
      <c r="B13156" s="457" t="s">
        <v>20437</v>
      </c>
      <c r="C13156" s="231" t="s">
        <v>6635</v>
      </c>
      <c r="F13156" s="232">
        <v>12.46</v>
      </c>
    </row>
    <row r="13157" spans="1:6" ht="15" x14ac:dyDescent="0.2">
      <c r="A13157" s="231">
        <v>89489</v>
      </c>
      <c r="B13157" s="457" t="s">
        <v>20438</v>
      </c>
      <c r="C13157" s="231" t="s">
        <v>6635</v>
      </c>
      <c r="F13157" s="232">
        <v>9.6</v>
      </c>
    </row>
    <row r="13158" spans="1:6" ht="15" x14ac:dyDescent="0.2">
      <c r="A13158" s="231">
        <v>89410</v>
      </c>
      <c r="B13158" s="457" t="s">
        <v>20439</v>
      </c>
      <c r="C13158" s="231" t="s">
        <v>6635</v>
      </c>
      <c r="F13158" s="232">
        <v>14.17</v>
      </c>
    </row>
    <row r="13159" spans="1:6" ht="15" x14ac:dyDescent="0.2">
      <c r="A13159" s="231">
        <v>89364</v>
      </c>
      <c r="B13159" s="457" t="s">
        <v>20440</v>
      </c>
      <c r="C13159" s="231" t="s">
        <v>6635</v>
      </c>
      <c r="F13159" s="232">
        <v>15.29</v>
      </c>
    </row>
    <row r="13160" spans="1:6" ht="15" x14ac:dyDescent="0.2">
      <c r="A13160" s="231">
        <v>89494</v>
      </c>
      <c r="B13160" s="457" t="s">
        <v>20441</v>
      </c>
      <c r="C13160" s="231" t="s">
        <v>6635</v>
      </c>
      <c r="F13160" s="232">
        <v>15.3</v>
      </c>
    </row>
    <row r="13161" spans="1:6" ht="15" x14ac:dyDescent="0.2">
      <c r="A13161" s="231">
        <v>89415</v>
      </c>
      <c r="B13161" s="457" t="s">
        <v>20442</v>
      </c>
      <c r="C13161" s="231" t="s">
        <v>6635</v>
      </c>
      <c r="F13161" s="232">
        <v>20.65</v>
      </c>
    </row>
    <row r="13162" spans="1:6" ht="15" x14ac:dyDescent="0.2">
      <c r="A13162" s="231">
        <v>89369</v>
      </c>
      <c r="B13162" s="457" t="s">
        <v>20443</v>
      </c>
      <c r="C13162" s="231" t="s">
        <v>6635</v>
      </c>
      <c r="F13162" s="232">
        <v>21.97</v>
      </c>
    </row>
    <row r="13163" spans="1:6" ht="15" x14ac:dyDescent="0.2">
      <c r="A13163" s="231">
        <v>89499</v>
      </c>
      <c r="B13163" s="457" t="s">
        <v>20444</v>
      </c>
      <c r="C13163" s="231" t="s">
        <v>6635</v>
      </c>
      <c r="F13163" s="232">
        <v>23.85</v>
      </c>
    </row>
    <row r="13164" spans="1:6" ht="15" x14ac:dyDescent="0.2">
      <c r="A13164" s="231">
        <v>103982</v>
      </c>
      <c r="B13164" s="457" t="s">
        <v>20445</v>
      </c>
      <c r="C13164" s="231" t="s">
        <v>6635</v>
      </c>
      <c r="F13164" s="232">
        <v>29.96</v>
      </c>
    </row>
    <row r="13165" spans="1:6" ht="15" x14ac:dyDescent="0.2">
      <c r="A13165" s="231">
        <v>89503</v>
      </c>
      <c r="B13165" s="457" t="s">
        <v>20446</v>
      </c>
      <c r="C13165" s="231" t="s">
        <v>6635</v>
      </c>
      <c r="F13165" s="232">
        <v>27.52</v>
      </c>
    </row>
    <row r="13166" spans="1:6" ht="15" x14ac:dyDescent="0.2">
      <c r="A13166" s="231">
        <v>103986</v>
      </c>
      <c r="B13166" s="457" t="s">
        <v>20447</v>
      </c>
      <c r="C13166" s="231" t="s">
        <v>6635</v>
      </c>
      <c r="F13166" s="232">
        <v>34.700000000000003</v>
      </c>
    </row>
    <row r="13167" spans="1:6" ht="15" x14ac:dyDescent="0.2">
      <c r="A13167" s="231">
        <v>89507</v>
      </c>
      <c r="B13167" s="457" t="s">
        <v>20448</v>
      </c>
      <c r="C13167" s="231" t="s">
        <v>6635</v>
      </c>
      <c r="F13167" s="232">
        <v>56.02</v>
      </c>
    </row>
    <row r="13168" spans="1:6" ht="15" x14ac:dyDescent="0.2">
      <c r="A13168" s="231">
        <v>89517</v>
      </c>
      <c r="B13168" s="457" t="s">
        <v>20449</v>
      </c>
      <c r="C13168" s="231" t="s">
        <v>6635</v>
      </c>
      <c r="F13168" s="232">
        <v>82.67</v>
      </c>
    </row>
    <row r="13169" spans="1:6" ht="15" x14ac:dyDescent="0.2">
      <c r="A13169" s="231">
        <v>89525</v>
      </c>
      <c r="B13169" s="457" t="s">
        <v>20450</v>
      </c>
      <c r="C13169" s="231" t="s">
        <v>6635</v>
      </c>
      <c r="F13169" s="232">
        <v>103.68</v>
      </c>
    </row>
    <row r="13170" spans="1:6" ht="15" x14ac:dyDescent="0.2">
      <c r="A13170" s="231">
        <v>89423</v>
      </c>
      <c r="B13170" s="457" t="s">
        <v>20451</v>
      </c>
      <c r="C13170" s="231" t="s">
        <v>6635</v>
      </c>
      <c r="F13170" s="232">
        <v>12.25</v>
      </c>
    </row>
    <row r="13171" spans="1:6" ht="15" x14ac:dyDescent="0.2">
      <c r="A13171" s="231">
        <v>89377</v>
      </c>
      <c r="B13171" s="457" t="s">
        <v>20452</v>
      </c>
      <c r="C13171" s="231" t="s">
        <v>6635</v>
      </c>
      <c r="F13171" s="232">
        <v>12.91</v>
      </c>
    </row>
    <row r="13172" spans="1:6" ht="15" x14ac:dyDescent="0.2">
      <c r="A13172" s="231">
        <v>89540</v>
      </c>
      <c r="B13172" s="457" t="s">
        <v>20453</v>
      </c>
      <c r="C13172" s="231" t="s">
        <v>6635</v>
      </c>
      <c r="F13172" s="232">
        <v>12.53</v>
      </c>
    </row>
    <row r="13173" spans="1:6" ht="15" x14ac:dyDescent="0.2">
      <c r="A13173" s="231">
        <v>89430</v>
      </c>
      <c r="B13173" s="457" t="s">
        <v>20454</v>
      </c>
      <c r="C13173" s="231" t="s">
        <v>6635</v>
      </c>
      <c r="F13173" s="232">
        <v>15.6</v>
      </c>
    </row>
    <row r="13174" spans="1:6" ht="15" x14ac:dyDescent="0.2">
      <c r="A13174" s="231">
        <v>89384</v>
      </c>
      <c r="B13174" s="457" t="s">
        <v>20455</v>
      </c>
      <c r="C13174" s="231" t="s">
        <v>6635</v>
      </c>
      <c r="F13174" s="232">
        <v>16.350000000000001</v>
      </c>
    </row>
    <row r="13175" spans="1:6" ht="15" x14ac:dyDescent="0.2">
      <c r="A13175" s="231">
        <v>89555</v>
      </c>
      <c r="B13175" s="457" t="s">
        <v>20456</v>
      </c>
      <c r="C13175" s="231" t="s">
        <v>6635</v>
      </c>
      <c r="F13175" s="232">
        <v>25.75</v>
      </c>
    </row>
    <row r="13176" spans="1:6" ht="15" x14ac:dyDescent="0.2">
      <c r="A13176" s="231">
        <v>89437</v>
      </c>
      <c r="B13176" s="457" t="s">
        <v>20457</v>
      </c>
      <c r="C13176" s="231" t="s">
        <v>6635</v>
      </c>
      <c r="F13176" s="232">
        <v>29.31</v>
      </c>
    </row>
    <row r="13177" spans="1:6" ht="15" x14ac:dyDescent="0.2">
      <c r="A13177" s="231">
        <v>89392</v>
      </c>
      <c r="B13177" s="457" t="s">
        <v>20458</v>
      </c>
      <c r="C13177" s="231" t="s">
        <v>6635</v>
      </c>
      <c r="F13177" s="232">
        <v>30.19</v>
      </c>
    </row>
    <row r="13178" spans="1:6" ht="15" x14ac:dyDescent="0.2">
      <c r="A13178" s="231">
        <v>89405</v>
      </c>
      <c r="B13178" s="457" t="s">
        <v>20459</v>
      </c>
      <c r="C13178" s="231" t="s">
        <v>6635</v>
      </c>
      <c r="F13178" s="232">
        <v>10.28</v>
      </c>
    </row>
    <row r="13179" spans="1:6" ht="15" x14ac:dyDescent="0.2">
      <c r="A13179" s="231">
        <v>89359</v>
      </c>
      <c r="B13179" s="457" t="s">
        <v>20460</v>
      </c>
      <c r="C13179" s="231" t="s">
        <v>6635</v>
      </c>
      <c r="F13179" s="232">
        <v>11.25</v>
      </c>
    </row>
    <row r="13180" spans="1:6" ht="15" x14ac:dyDescent="0.2">
      <c r="A13180" s="231">
        <v>89485</v>
      </c>
      <c r="B13180" s="457" t="s">
        <v>20461</v>
      </c>
      <c r="C13180" s="231" t="s">
        <v>6635</v>
      </c>
      <c r="F13180" s="232">
        <v>7.76</v>
      </c>
    </row>
    <row r="13181" spans="1:6" ht="15" x14ac:dyDescent="0.2">
      <c r="A13181" s="231">
        <v>89409</v>
      </c>
      <c r="B13181" s="457" t="s">
        <v>20462</v>
      </c>
      <c r="C13181" s="231" t="s">
        <v>6635</v>
      </c>
      <c r="F13181" s="232">
        <v>12.33</v>
      </c>
    </row>
    <row r="13182" spans="1:6" ht="15" x14ac:dyDescent="0.2">
      <c r="A13182" s="231">
        <v>89363</v>
      </c>
      <c r="B13182" s="457" t="s">
        <v>20463</v>
      </c>
      <c r="C13182" s="231" t="s">
        <v>6635</v>
      </c>
      <c r="F13182" s="232">
        <v>13.45</v>
      </c>
    </row>
    <row r="13183" spans="1:6" ht="15" x14ac:dyDescent="0.2">
      <c r="A13183" s="231">
        <v>89493</v>
      </c>
      <c r="B13183" s="457" t="s">
        <v>20464</v>
      </c>
      <c r="C13183" s="231" t="s">
        <v>6635</v>
      </c>
      <c r="F13183" s="232">
        <v>12.44</v>
      </c>
    </row>
    <row r="13184" spans="1:6" ht="15" x14ac:dyDescent="0.2">
      <c r="A13184" s="231">
        <v>89414</v>
      </c>
      <c r="B13184" s="457" t="s">
        <v>20465</v>
      </c>
      <c r="C13184" s="231" t="s">
        <v>6635</v>
      </c>
      <c r="F13184" s="232">
        <v>17.79</v>
      </c>
    </row>
    <row r="13185" spans="1:6" ht="15" x14ac:dyDescent="0.2">
      <c r="A13185" s="231">
        <v>89368</v>
      </c>
      <c r="B13185" s="457" t="s">
        <v>20466</v>
      </c>
      <c r="C13185" s="231" t="s">
        <v>6635</v>
      </c>
      <c r="F13185" s="232">
        <v>19.11</v>
      </c>
    </row>
    <row r="13186" spans="1:6" ht="15" x14ac:dyDescent="0.2">
      <c r="A13186" s="231">
        <v>89498</v>
      </c>
      <c r="B13186" s="457" t="s">
        <v>20467</v>
      </c>
      <c r="C13186" s="231" t="s">
        <v>6635</v>
      </c>
      <c r="F13186" s="232">
        <v>16.36</v>
      </c>
    </row>
    <row r="13187" spans="1:6" ht="15" x14ac:dyDescent="0.2">
      <c r="A13187" s="231">
        <v>103981</v>
      </c>
      <c r="B13187" s="457" t="s">
        <v>20468</v>
      </c>
      <c r="C13187" s="231" t="s">
        <v>6635</v>
      </c>
      <c r="F13187" s="232">
        <v>22.47</v>
      </c>
    </row>
    <row r="13188" spans="1:6" ht="15" x14ac:dyDescent="0.2">
      <c r="A13188" s="231">
        <v>89502</v>
      </c>
      <c r="B13188" s="457" t="s">
        <v>20469</v>
      </c>
      <c r="C13188" s="231" t="s">
        <v>6635</v>
      </c>
      <c r="F13188" s="232">
        <v>20.66</v>
      </c>
    </row>
    <row r="13189" spans="1:6" ht="15" x14ac:dyDescent="0.2">
      <c r="A13189" s="231">
        <v>103985</v>
      </c>
      <c r="B13189" s="457" t="s">
        <v>20470</v>
      </c>
      <c r="C13189" s="231" t="s">
        <v>6635</v>
      </c>
      <c r="F13189" s="232">
        <v>27.84</v>
      </c>
    </row>
    <row r="13190" spans="1:6" ht="15" x14ac:dyDescent="0.2">
      <c r="A13190" s="231">
        <v>89506</v>
      </c>
      <c r="B13190" s="457" t="s">
        <v>20471</v>
      </c>
      <c r="C13190" s="231" t="s">
        <v>6635</v>
      </c>
      <c r="F13190" s="232">
        <v>47.51</v>
      </c>
    </row>
    <row r="13191" spans="1:6" ht="15" x14ac:dyDescent="0.2">
      <c r="A13191" s="231">
        <v>89515</v>
      </c>
      <c r="B13191" s="457" t="s">
        <v>20472</v>
      </c>
      <c r="C13191" s="231" t="s">
        <v>6635</v>
      </c>
      <c r="F13191" s="232">
        <v>98.56</v>
      </c>
    </row>
    <row r="13192" spans="1:6" ht="15" x14ac:dyDescent="0.2">
      <c r="A13192" s="231">
        <v>89523</v>
      </c>
      <c r="B13192" s="457" t="s">
        <v>20473</v>
      </c>
      <c r="C13192" s="231" t="s">
        <v>6635</v>
      </c>
      <c r="F13192" s="232">
        <v>120.25</v>
      </c>
    </row>
    <row r="13193" spans="1:6" ht="15" x14ac:dyDescent="0.2">
      <c r="A13193" s="231">
        <v>90373</v>
      </c>
      <c r="B13193" s="457" t="s">
        <v>20474</v>
      </c>
      <c r="C13193" s="231" t="s">
        <v>6635</v>
      </c>
      <c r="F13193" s="232">
        <v>16.64</v>
      </c>
    </row>
    <row r="13194" spans="1:6" ht="15" x14ac:dyDescent="0.2">
      <c r="A13194" s="231">
        <v>89366</v>
      </c>
      <c r="B13194" s="457" t="s">
        <v>20475</v>
      </c>
      <c r="C13194" s="231" t="s">
        <v>6635</v>
      </c>
      <c r="F13194" s="232">
        <v>20.69</v>
      </c>
    </row>
    <row r="13195" spans="1:6" ht="15" x14ac:dyDescent="0.2">
      <c r="A13195" s="231">
        <v>89404</v>
      </c>
      <c r="B13195" s="457" t="s">
        <v>20476</v>
      </c>
      <c r="C13195" s="231" t="s">
        <v>6635</v>
      </c>
      <c r="F13195" s="232">
        <v>9.61</v>
      </c>
    </row>
    <row r="13196" spans="1:6" ht="15" x14ac:dyDescent="0.2">
      <c r="A13196" s="231">
        <v>89358</v>
      </c>
      <c r="B13196" s="457" t="s">
        <v>20477</v>
      </c>
      <c r="C13196" s="231" t="s">
        <v>6635</v>
      </c>
      <c r="F13196" s="232">
        <v>10.58</v>
      </c>
    </row>
    <row r="13197" spans="1:6" ht="15" x14ac:dyDescent="0.2">
      <c r="A13197" s="231">
        <v>89481</v>
      </c>
      <c r="B13197" s="457" t="s">
        <v>20478</v>
      </c>
      <c r="C13197" s="231" t="s">
        <v>6635</v>
      </c>
      <c r="F13197" s="232">
        <v>6.81</v>
      </c>
    </row>
    <row r="13198" spans="1:6" ht="15" x14ac:dyDescent="0.2">
      <c r="A13198" s="231">
        <v>89408</v>
      </c>
      <c r="B13198" s="457" t="s">
        <v>20479</v>
      </c>
      <c r="C13198" s="231" t="s">
        <v>6635</v>
      </c>
      <c r="F13198" s="232">
        <v>11.38</v>
      </c>
    </row>
    <row r="13199" spans="1:6" ht="15" x14ac:dyDescent="0.2">
      <c r="A13199" s="231">
        <v>89362</v>
      </c>
      <c r="B13199" s="457" t="s">
        <v>20480</v>
      </c>
      <c r="C13199" s="231" t="s">
        <v>6635</v>
      </c>
      <c r="F13199" s="232">
        <v>12.5</v>
      </c>
    </row>
    <row r="13200" spans="1:6" ht="15" x14ac:dyDescent="0.2">
      <c r="A13200" s="231">
        <v>89412</v>
      </c>
      <c r="B13200" s="457" t="s">
        <v>20481</v>
      </c>
      <c r="C13200" s="231" t="s">
        <v>6635</v>
      </c>
      <c r="F13200" s="232">
        <v>12.68</v>
      </c>
    </row>
    <row r="13201" spans="1:6" ht="15" x14ac:dyDescent="0.2">
      <c r="A13201" s="231">
        <v>89492</v>
      </c>
      <c r="B13201" s="457" t="s">
        <v>20482</v>
      </c>
      <c r="C13201" s="231" t="s">
        <v>6635</v>
      </c>
      <c r="F13201" s="232">
        <v>10.31</v>
      </c>
    </row>
    <row r="13202" spans="1:6" ht="15" x14ac:dyDescent="0.2">
      <c r="A13202" s="231">
        <v>89413</v>
      </c>
      <c r="B13202" s="457" t="s">
        <v>20483</v>
      </c>
      <c r="C13202" s="231" t="s">
        <v>6635</v>
      </c>
      <c r="F13202" s="232">
        <v>15.66</v>
      </c>
    </row>
    <row r="13203" spans="1:6" ht="15" x14ac:dyDescent="0.2">
      <c r="A13203" s="231">
        <v>89367</v>
      </c>
      <c r="B13203" s="457" t="s">
        <v>20484</v>
      </c>
      <c r="C13203" s="231" t="s">
        <v>6635</v>
      </c>
      <c r="F13203" s="232">
        <v>16.98</v>
      </c>
    </row>
    <row r="13204" spans="1:6" ht="15" x14ac:dyDescent="0.2">
      <c r="A13204" s="231">
        <v>89497</v>
      </c>
      <c r="B13204" s="457" t="s">
        <v>20485</v>
      </c>
      <c r="C13204" s="231" t="s">
        <v>6635</v>
      </c>
      <c r="F13204" s="232">
        <v>16.29</v>
      </c>
    </row>
    <row r="13205" spans="1:6" ht="15" x14ac:dyDescent="0.2">
      <c r="A13205" s="231">
        <v>103980</v>
      </c>
      <c r="B13205" s="457" t="s">
        <v>20486</v>
      </c>
      <c r="C13205" s="231" t="s">
        <v>6635</v>
      </c>
      <c r="F13205" s="232">
        <v>22.4</v>
      </c>
    </row>
    <row r="13206" spans="1:6" ht="15" x14ac:dyDescent="0.2">
      <c r="A13206" s="231">
        <v>89501</v>
      </c>
      <c r="B13206" s="457" t="s">
        <v>20487</v>
      </c>
      <c r="C13206" s="231" t="s">
        <v>6635</v>
      </c>
      <c r="F13206" s="232">
        <v>17.579999999999998</v>
      </c>
    </row>
    <row r="13207" spans="1:6" ht="15" x14ac:dyDescent="0.2">
      <c r="A13207" s="231">
        <v>103984</v>
      </c>
      <c r="B13207" s="457" t="s">
        <v>20488</v>
      </c>
      <c r="C13207" s="231" t="s">
        <v>6635</v>
      </c>
      <c r="F13207" s="232">
        <v>24.76</v>
      </c>
    </row>
    <row r="13208" spans="1:6" ht="15" x14ac:dyDescent="0.2">
      <c r="A13208" s="231">
        <v>89505</v>
      </c>
      <c r="B13208" s="457" t="s">
        <v>20489</v>
      </c>
      <c r="C13208" s="231" t="s">
        <v>6635</v>
      </c>
      <c r="F13208" s="232">
        <v>49.67</v>
      </c>
    </row>
    <row r="13209" spans="1:6" ht="15" x14ac:dyDescent="0.2">
      <c r="A13209" s="231">
        <v>89513</v>
      </c>
      <c r="B13209" s="457" t="s">
        <v>20490</v>
      </c>
      <c r="C13209" s="231" t="s">
        <v>6635</v>
      </c>
      <c r="F13209" s="232">
        <v>123.45</v>
      </c>
    </row>
    <row r="13210" spans="1:6" ht="15" x14ac:dyDescent="0.2">
      <c r="A13210" s="231">
        <v>89521</v>
      </c>
      <c r="B13210" s="457" t="s">
        <v>20491</v>
      </c>
      <c r="C13210" s="231" t="s">
        <v>6635</v>
      </c>
      <c r="F13210" s="232">
        <v>146.91</v>
      </c>
    </row>
    <row r="13211" spans="1:6" ht="15" x14ac:dyDescent="0.2">
      <c r="A13211" s="231">
        <v>103955</v>
      </c>
      <c r="B13211" s="457" t="s">
        <v>20492</v>
      </c>
      <c r="C13211" s="231" t="s">
        <v>6635</v>
      </c>
      <c r="F13211" s="232">
        <v>13.06</v>
      </c>
    </row>
    <row r="13212" spans="1:6" ht="15" x14ac:dyDescent="0.2">
      <c r="A13212" s="231">
        <v>103950</v>
      </c>
      <c r="B13212" s="457" t="s">
        <v>20493</v>
      </c>
      <c r="C13212" s="231" t="s">
        <v>6635</v>
      </c>
      <c r="F13212" s="232">
        <v>14.11</v>
      </c>
    </row>
    <row r="13213" spans="1:6" ht="15" x14ac:dyDescent="0.2">
      <c r="A13213" s="231">
        <v>103974</v>
      </c>
      <c r="B13213" s="457" t="s">
        <v>20494</v>
      </c>
      <c r="C13213" s="231" t="s">
        <v>6635</v>
      </c>
      <c r="F13213" s="232">
        <v>13.02</v>
      </c>
    </row>
    <row r="13214" spans="1:6" ht="15" x14ac:dyDescent="0.2">
      <c r="A13214" s="231">
        <v>103956</v>
      </c>
      <c r="B13214" s="457" t="s">
        <v>20495</v>
      </c>
      <c r="C13214" s="231" t="s">
        <v>6635</v>
      </c>
      <c r="F13214" s="232">
        <v>17.98</v>
      </c>
    </row>
    <row r="13215" spans="1:6" ht="15" x14ac:dyDescent="0.2">
      <c r="A13215" s="231">
        <v>103951</v>
      </c>
      <c r="B13215" s="457" t="s">
        <v>20496</v>
      </c>
      <c r="C13215" s="231" t="s">
        <v>6635</v>
      </c>
      <c r="F13215" s="232">
        <v>19.21</v>
      </c>
    </row>
    <row r="13216" spans="1:6" ht="15" x14ac:dyDescent="0.2">
      <c r="A13216" s="231">
        <v>89374</v>
      </c>
      <c r="B13216" s="457" t="s">
        <v>20497</v>
      </c>
      <c r="C13216" s="231" t="s">
        <v>6635</v>
      </c>
      <c r="F13216" s="232">
        <v>12.72</v>
      </c>
    </row>
    <row r="13217" spans="1:6" ht="15" x14ac:dyDescent="0.2">
      <c r="A13217" s="231">
        <v>89427</v>
      </c>
      <c r="B13217" s="457" t="s">
        <v>20498</v>
      </c>
      <c r="C13217" s="231" t="s">
        <v>6635</v>
      </c>
      <c r="F13217" s="232">
        <v>14.87</v>
      </c>
    </row>
    <row r="13218" spans="1:6" ht="15" x14ac:dyDescent="0.2">
      <c r="A13218" s="231">
        <v>89381</v>
      </c>
      <c r="B13218" s="457" t="s">
        <v>20499</v>
      </c>
      <c r="C13218" s="231" t="s">
        <v>6635</v>
      </c>
      <c r="F13218" s="232">
        <v>15.57</v>
      </c>
    </row>
    <row r="13219" spans="1:6" ht="15" x14ac:dyDescent="0.2">
      <c r="A13219" s="231">
        <v>95237</v>
      </c>
      <c r="B13219" s="457" t="s">
        <v>20500</v>
      </c>
      <c r="C13219" s="231" t="s">
        <v>6635</v>
      </c>
      <c r="F13219" s="232">
        <v>29.6</v>
      </c>
    </row>
    <row r="13220" spans="1:6" ht="15" x14ac:dyDescent="0.2">
      <c r="A13220" s="231">
        <v>89979</v>
      </c>
      <c r="B13220" s="457" t="s">
        <v>20501</v>
      </c>
      <c r="C13220" s="231" t="s">
        <v>6635</v>
      </c>
      <c r="F13220" s="232">
        <v>30.42</v>
      </c>
    </row>
    <row r="13221" spans="1:6" ht="15" x14ac:dyDescent="0.2">
      <c r="A13221" s="231">
        <v>103991</v>
      </c>
      <c r="B13221" s="457" t="s">
        <v>20502</v>
      </c>
      <c r="C13221" s="231" t="s">
        <v>6635</v>
      </c>
      <c r="F13221" s="232">
        <v>22.57</v>
      </c>
    </row>
    <row r="13222" spans="1:6" ht="15" x14ac:dyDescent="0.2">
      <c r="A13222" s="231">
        <v>89564</v>
      </c>
      <c r="B13222" s="457" t="s">
        <v>20503</v>
      </c>
      <c r="C13222" s="231" t="s">
        <v>6635</v>
      </c>
      <c r="F13222" s="232">
        <v>18.71</v>
      </c>
    </row>
    <row r="13223" spans="1:6" ht="15" x14ac:dyDescent="0.2">
      <c r="A13223" s="231">
        <v>104000</v>
      </c>
      <c r="B13223" s="457" t="s">
        <v>20504</v>
      </c>
      <c r="C13223" s="231" t="s">
        <v>6635</v>
      </c>
      <c r="F13223" s="232">
        <v>34.130000000000003</v>
      </c>
    </row>
    <row r="13224" spans="1:6" ht="15" x14ac:dyDescent="0.2">
      <c r="A13224" s="231">
        <v>89593</v>
      </c>
      <c r="B13224" s="457" t="s">
        <v>20505</v>
      </c>
      <c r="C13224" s="231" t="s">
        <v>6635</v>
      </c>
      <c r="F13224" s="232">
        <v>29.66</v>
      </c>
    </row>
    <row r="13225" spans="1:6" ht="15" x14ac:dyDescent="0.2">
      <c r="A13225" s="231">
        <v>89418</v>
      </c>
      <c r="B13225" s="457" t="s">
        <v>20506</v>
      </c>
      <c r="C13225" s="231" t="s">
        <v>6635</v>
      </c>
      <c r="F13225" s="232">
        <v>19.27</v>
      </c>
    </row>
    <row r="13226" spans="1:6" ht="15" x14ac:dyDescent="0.2">
      <c r="A13226" s="231">
        <v>89372</v>
      </c>
      <c r="B13226" s="457" t="s">
        <v>20507</v>
      </c>
      <c r="C13226" s="231" t="s">
        <v>6635</v>
      </c>
      <c r="F13226" s="232">
        <v>19.93</v>
      </c>
    </row>
    <row r="13227" spans="1:6" ht="15" x14ac:dyDescent="0.2">
      <c r="A13227" s="231">
        <v>89530</v>
      </c>
      <c r="B13227" s="457" t="s">
        <v>20508</v>
      </c>
      <c r="C13227" s="231" t="s">
        <v>6635</v>
      </c>
      <c r="F13227" s="232">
        <v>19.510000000000002</v>
      </c>
    </row>
    <row r="13228" spans="1:6" ht="15" x14ac:dyDescent="0.2">
      <c r="A13228" s="231">
        <v>89425</v>
      </c>
      <c r="B13228" s="457" t="s">
        <v>20509</v>
      </c>
      <c r="C13228" s="231" t="s">
        <v>6635</v>
      </c>
      <c r="F13228" s="232">
        <v>22.58</v>
      </c>
    </row>
    <row r="13229" spans="1:6" ht="15" x14ac:dyDescent="0.2">
      <c r="A13229" s="231">
        <v>89379</v>
      </c>
      <c r="B13229" s="457" t="s">
        <v>20510</v>
      </c>
      <c r="C13229" s="231" t="s">
        <v>6635</v>
      </c>
      <c r="F13229" s="232">
        <v>23.33</v>
      </c>
    </row>
    <row r="13230" spans="1:6" ht="15" x14ac:dyDescent="0.2">
      <c r="A13230" s="231">
        <v>89542</v>
      </c>
      <c r="B13230" s="457" t="s">
        <v>20511</v>
      </c>
      <c r="C13230" s="231" t="s">
        <v>6635</v>
      </c>
      <c r="F13230" s="232">
        <v>32.44</v>
      </c>
    </row>
    <row r="13231" spans="1:6" ht="15" x14ac:dyDescent="0.2">
      <c r="A13231" s="231">
        <v>89432</v>
      </c>
      <c r="B13231" s="457" t="s">
        <v>20512</v>
      </c>
      <c r="C13231" s="231" t="s">
        <v>6635</v>
      </c>
      <c r="F13231" s="232">
        <v>36</v>
      </c>
    </row>
    <row r="13232" spans="1:6" ht="15" x14ac:dyDescent="0.2">
      <c r="A13232" s="231">
        <v>89387</v>
      </c>
      <c r="B13232" s="457" t="s">
        <v>20513</v>
      </c>
      <c r="C13232" s="231" t="s">
        <v>6635</v>
      </c>
      <c r="F13232" s="232">
        <v>36.880000000000003</v>
      </c>
    </row>
    <row r="13233" spans="1:6" ht="15" x14ac:dyDescent="0.2">
      <c r="A13233" s="231">
        <v>89560</v>
      </c>
      <c r="B13233" s="457" t="s">
        <v>20514</v>
      </c>
      <c r="C13233" s="231" t="s">
        <v>6635</v>
      </c>
      <c r="F13233" s="232">
        <v>41.53</v>
      </c>
    </row>
    <row r="13234" spans="1:6" ht="15" x14ac:dyDescent="0.2">
      <c r="A13234" s="231">
        <v>104159</v>
      </c>
      <c r="B13234" s="457" t="s">
        <v>20515</v>
      </c>
      <c r="C13234" s="231" t="s">
        <v>6635</v>
      </c>
      <c r="F13234" s="232">
        <v>45.66</v>
      </c>
    </row>
    <row r="13235" spans="1:6" ht="15" x14ac:dyDescent="0.2">
      <c r="A13235" s="231">
        <v>89577</v>
      </c>
      <c r="B13235" s="457" t="s">
        <v>20516</v>
      </c>
      <c r="C13235" s="231" t="s">
        <v>6635</v>
      </c>
      <c r="F13235" s="232">
        <v>43.75</v>
      </c>
    </row>
    <row r="13236" spans="1:6" ht="15" x14ac:dyDescent="0.2">
      <c r="A13236" s="231">
        <v>103996</v>
      </c>
      <c r="B13236" s="457" t="s">
        <v>20517</v>
      </c>
      <c r="C13236" s="231" t="s">
        <v>6635</v>
      </c>
      <c r="F13236" s="232">
        <v>48.58</v>
      </c>
    </row>
    <row r="13237" spans="1:6" ht="15" x14ac:dyDescent="0.2">
      <c r="A13237" s="231">
        <v>89598</v>
      </c>
      <c r="B13237" s="457" t="s">
        <v>20518</v>
      </c>
      <c r="C13237" s="231" t="s">
        <v>6635</v>
      </c>
      <c r="F13237" s="232">
        <v>58.89</v>
      </c>
    </row>
    <row r="13238" spans="1:6" ht="15" x14ac:dyDescent="0.2">
      <c r="A13238" s="231">
        <v>89419</v>
      </c>
      <c r="B13238" s="457" t="s">
        <v>20519</v>
      </c>
      <c r="C13238" s="231" t="s">
        <v>6635</v>
      </c>
      <c r="F13238" s="232">
        <v>8.49</v>
      </c>
    </row>
    <row r="13239" spans="1:6" ht="15" x14ac:dyDescent="0.2">
      <c r="A13239" s="231">
        <v>89373</v>
      </c>
      <c r="B13239" s="457" t="s">
        <v>20520</v>
      </c>
      <c r="C13239" s="231" t="s">
        <v>6635</v>
      </c>
      <c r="F13239" s="232">
        <v>9.19</v>
      </c>
    </row>
    <row r="13240" spans="1:6" ht="15" x14ac:dyDescent="0.2">
      <c r="A13240" s="231">
        <v>89532</v>
      </c>
      <c r="B13240" s="457" t="s">
        <v>20521</v>
      </c>
      <c r="C13240" s="231" t="s">
        <v>6635</v>
      </c>
      <c r="F13240" s="232">
        <v>8.67</v>
      </c>
    </row>
    <row r="13241" spans="1:6" ht="15" x14ac:dyDescent="0.2">
      <c r="A13241" s="231">
        <v>89426</v>
      </c>
      <c r="B13241" s="457" t="s">
        <v>20522</v>
      </c>
      <c r="C13241" s="231" t="s">
        <v>6635</v>
      </c>
      <c r="F13241" s="232">
        <v>11.98</v>
      </c>
    </row>
    <row r="13242" spans="1:6" ht="15" x14ac:dyDescent="0.2">
      <c r="A13242" s="231">
        <v>89380</v>
      </c>
      <c r="B13242" s="457" t="s">
        <v>20523</v>
      </c>
      <c r="C13242" s="231" t="s">
        <v>6635</v>
      </c>
      <c r="F13242" s="232">
        <v>12.8</v>
      </c>
    </row>
    <row r="13243" spans="1:6" ht="15" x14ac:dyDescent="0.2">
      <c r="A13243" s="231">
        <v>89562</v>
      </c>
      <c r="B13243" s="457" t="s">
        <v>20524</v>
      </c>
      <c r="C13243" s="231" t="s">
        <v>6635</v>
      </c>
      <c r="F13243" s="232">
        <v>12.51</v>
      </c>
    </row>
    <row r="13244" spans="1:6" ht="15" x14ac:dyDescent="0.2">
      <c r="A13244" s="231">
        <v>89433</v>
      </c>
      <c r="B13244" s="457" t="s">
        <v>20525</v>
      </c>
      <c r="C13244" s="231" t="s">
        <v>6635</v>
      </c>
      <c r="F13244" s="232">
        <v>16.37</v>
      </c>
    </row>
    <row r="13245" spans="1:6" ht="15" x14ac:dyDescent="0.2">
      <c r="A13245" s="231">
        <v>89579</v>
      </c>
      <c r="B13245" s="457" t="s">
        <v>20526</v>
      </c>
      <c r="C13245" s="231" t="s">
        <v>6635</v>
      </c>
      <c r="F13245" s="232">
        <v>14.06</v>
      </c>
    </row>
    <row r="13246" spans="1:6" ht="15" x14ac:dyDescent="0.2">
      <c r="A13246" s="231">
        <v>103998</v>
      </c>
      <c r="B13246" s="457" t="s">
        <v>20527</v>
      </c>
      <c r="C13246" s="231" t="s">
        <v>6635</v>
      </c>
      <c r="F13246" s="232">
        <v>18</v>
      </c>
    </row>
    <row r="13247" spans="1:6" ht="15" x14ac:dyDescent="0.2">
      <c r="A13247" s="231">
        <v>89605</v>
      </c>
      <c r="B13247" s="457" t="s">
        <v>20528</v>
      </c>
      <c r="C13247" s="231" t="s">
        <v>6635</v>
      </c>
      <c r="F13247" s="232">
        <v>24.55</v>
      </c>
    </row>
    <row r="13248" spans="1:6" ht="15" x14ac:dyDescent="0.2">
      <c r="A13248" s="231">
        <v>89981</v>
      </c>
      <c r="B13248" s="457" t="s">
        <v>20529</v>
      </c>
      <c r="C13248" s="231" t="s">
        <v>6635</v>
      </c>
      <c r="F13248" s="232">
        <v>26.29</v>
      </c>
    </row>
    <row r="13249" spans="1:6" ht="15" x14ac:dyDescent="0.2">
      <c r="A13249" s="231">
        <v>89385</v>
      </c>
      <c r="B13249" s="457" t="s">
        <v>20530</v>
      </c>
      <c r="C13249" s="231" t="s">
        <v>6635</v>
      </c>
      <c r="F13249" s="232">
        <v>9.33</v>
      </c>
    </row>
    <row r="13250" spans="1:6" ht="15" x14ac:dyDescent="0.2">
      <c r="A13250" s="231">
        <v>89551</v>
      </c>
      <c r="B13250" s="457" t="s">
        <v>20531</v>
      </c>
      <c r="C13250" s="231" t="s">
        <v>6635</v>
      </c>
      <c r="F13250" s="232">
        <v>10.39</v>
      </c>
    </row>
    <row r="13251" spans="1:6" ht="15" x14ac:dyDescent="0.2">
      <c r="A13251" s="231">
        <v>89434</v>
      </c>
      <c r="B13251" s="457" t="s">
        <v>20532</v>
      </c>
      <c r="C13251" s="231" t="s">
        <v>6635</v>
      </c>
      <c r="F13251" s="232">
        <v>13.7</v>
      </c>
    </row>
    <row r="13252" spans="1:6" ht="15" x14ac:dyDescent="0.2">
      <c r="A13252" s="231">
        <v>89389</v>
      </c>
      <c r="B13252" s="457" t="s">
        <v>20533</v>
      </c>
      <c r="C13252" s="231" t="s">
        <v>6635</v>
      </c>
      <c r="F13252" s="232">
        <v>14.52</v>
      </c>
    </row>
    <row r="13253" spans="1:6" ht="15" x14ac:dyDescent="0.2">
      <c r="A13253" s="231">
        <v>89417</v>
      </c>
      <c r="B13253" s="457" t="s">
        <v>20534</v>
      </c>
      <c r="C13253" s="231" t="s">
        <v>6635</v>
      </c>
      <c r="F13253" s="232">
        <v>7.12</v>
      </c>
    </row>
    <row r="13254" spans="1:6" ht="15" x14ac:dyDescent="0.2">
      <c r="A13254" s="231">
        <v>89371</v>
      </c>
      <c r="B13254" s="457" t="s">
        <v>20535</v>
      </c>
      <c r="C13254" s="231" t="s">
        <v>6635</v>
      </c>
      <c r="F13254" s="232">
        <v>7.78</v>
      </c>
    </row>
    <row r="13255" spans="1:6" ht="15" x14ac:dyDescent="0.2">
      <c r="A13255" s="231">
        <v>89528</v>
      </c>
      <c r="B13255" s="457" t="s">
        <v>20536</v>
      </c>
      <c r="C13255" s="231" t="s">
        <v>6635</v>
      </c>
      <c r="F13255" s="232">
        <v>5.28</v>
      </c>
    </row>
    <row r="13256" spans="1:6" ht="15" x14ac:dyDescent="0.2">
      <c r="A13256" s="231">
        <v>89424</v>
      </c>
      <c r="B13256" s="457" t="s">
        <v>20537</v>
      </c>
      <c r="C13256" s="231" t="s">
        <v>6635</v>
      </c>
      <c r="F13256" s="232">
        <v>8.35</v>
      </c>
    </row>
    <row r="13257" spans="1:6" ht="15" x14ac:dyDescent="0.2">
      <c r="A13257" s="231">
        <v>89378</v>
      </c>
      <c r="B13257" s="457" t="s">
        <v>20538</v>
      </c>
      <c r="C13257" s="231" t="s">
        <v>6635</v>
      </c>
      <c r="F13257" s="232">
        <v>9.1</v>
      </c>
    </row>
    <row r="13258" spans="1:6" ht="15" x14ac:dyDescent="0.2">
      <c r="A13258" s="231">
        <v>89541</v>
      </c>
      <c r="B13258" s="457" t="s">
        <v>20539</v>
      </c>
      <c r="C13258" s="231" t="s">
        <v>6635</v>
      </c>
      <c r="F13258" s="232">
        <v>7.84</v>
      </c>
    </row>
    <row r="13259" spans="1:6" ht="15" x14ac:dyDescent="0.2">
      <c r="A13259" s="231">
        <v>89431</v>
      </c>
      <c r="B13259" s="457" t="s">
        <v>20540</v>
      </c>
      <c r="C13259" s="231" t="s">
        <v>6635</v>
      </c>
      <c r="F13259" s="232">
        <v>11.4</v>
      </c>
    </row>
    <row r="13260" spans="1:6" ht="15" x14ac:dyDescent="0.2">
      <c r="A13260" s="231">
        <v>89386</v>
      </c>
      <c r="B13260" s="457" t="s">
        <v>20541</v>
      </c>
      <c r="C13260" s="231" t="s">
        <v>6635</v>
      </c>
      <c r="F13260" s="232">
        <v>12.28</v>
      </c>
    </row>
    <row r="13261" spans="1:6" ht="15" x14ac:dyDescent="0.2">
      <c r="A13261" s="231">
        <v>89558</v>
      </c>
      <c r="B13261" s="457" t="s">
        <v>20542</v>
      </c>
      <c r="C13261" s="231" t="s">
        <v>6635</v>
      </c>
      <c r="F13261" s="232">
        <v>11.81</v>
      </c>
    </row>
    <row r="13262" spans="1:6" ht="15" x14ac:dyDescent="0.2">
      <c r="A13262" s="231">
        <v>103988</v>
      </c>
      <c r="B13262" s="457" t="s">
        <v>20543</v>
      </c>
      <c r="C13262" s="231" t="s">
        <v>6635</v>
      </c>
      <c r="F13262" s="232">
        <v>15.94</v>
      </c>
    </row>
    <row r="13263" spans="1:6" ht="15" x14ac:dyDescent="0.2">
      <c r="A13263" s="231">
        <v>89575</v>
      </c>
      <c r="B13263" s="457" t="s">
        <v>20544</v>
      </c>
      <c r="C13263" s="231" t="s">
        <v>6635</v>
      </c>
      <c r="F13263" s="232">
        <v>13.86</v>
      </c>
    </row>
    <row r="13264" spans="1:6" ht="15" x14ac:dyDescent="0.2">
      <c r="A13264" s="231">
        <v>103995</v>
      </c>
      <c r="B13264" s="457" t="s">
        <v>20545</v>
      </c>
      <c r="C13264" s="231" t="s">
        <v>6635</v>
      </c>
      <c r="F13264" s="232">
        <v>18.690000000000001</v>
      </c>
    </row>
    <row r="13265" spans="1:6" ht="15" x14ac:dyDescent="0.2">
      <c r="A13265" s="231">
        <v>89597</v>
      </c>
      <c r="B13265" s="457" t="s">
        <v>20546</v>
      </c>
      <c r="C13265" s="231" t="s">
        <v>6635</v>
      </c>
      <c r="F13265" s="232">
        <v>26.9</v>
      </c>
    </row>
    <row r="13266" spans="1:6" ht="15" x14ac:dyDescent="0.2">
      <c r="A13266" s="231">
        <v>89611</v>
      </c>
      <c r="B13266" s="457" t="s">
        <v>20547</v>
      </c>
      <c r="C13266" s="231" t="s">
        <v>6635</v>
      </c>
      <c r="F13266" s="232">
        <v>37.81</v>
      </c>
    </row>
    <row r="13267" spans="1:6" ht="15" x14ac:dyDescent="0.2">
      <c r="A13267" s="231">
        <v>89614</v>
      </c>
      <c r="B13267" s="457" t="s">
        <v>20548</v>
      </c>
      <c r="C13267" s="231" t="s">
        <v>6635</v>
      </c>
      <c r="F13267" s="232">
        <v>70.2</v>
      </c>
    </row>
    <row r="13268" spans="1:6" ht="15" x14ac:dyDescent="0.2">
      <c r="A13268" s="231">
        <v>103975</v>
      </c>
      <c r="B13268" s="457" t="s">
        <v>20549</v>
      </c>
      <c r="C13268" s="231" t="s">
        <v>6635</v>
      </c>
      <c r="F13268" s="232">
        <v>21.66</v>
      </c>
    </row>
    <row r="13269" spans="1:6" ht="15" x14ac:dyDescent="0.2">
      <c r="A13269" s="231">
        <v>104007</v>
      </c>
      <c r="B13269" s="457" t="s">
        <v>20550</v>
      </c>
      <c r="C13269" s="231" t="s">
        <v>6635</v>
      </c>
      <c r="F13269" s="232">
        <v>27.48</v>
      </c>
    </row>
    <row r="13270" spans="1:6" ht="15" x14ac:dyDescent="0.2">
      <c r="A13270" s="231">
        <v>103976</v>
      </c>
      <c r="B13270" s="457" t="s">
        <v>20551</v>
      </c>
      <c r="C13270" s="231" t="s">
        <v>6635</v>
      </c>
      <c r="F13270" s="232">
        <v>31.14</v>
      </c>
    </row>
    <row r="13271" spans="1:6" ht="15" x14ac:dyDescent="0.2">
      <c r="A13271" s="231">
        <v>104008</v>
      </c>
      <c r="B13271" s="457" t="s">
        <v>20552</v>
      </c>
      <c r="C13271" s="231" t="s">
        <v>6635</v>
      </c>
      <c r="F13271" s="232">
        <v>39.47</v>
      </c>
    </row>
    <row r="13272" spans="1:6" ht="15" x14ac:dyDescent="0.2">
      <c r="A13272" s="231">
        <v>89630</v>
      </c>
      <c r="B13272" s="457" t="s">
        <v>20553</v>
      </c>
      <c r="C13272" s="231" t="s">
        <v>6635</v>
      </c>
      <c r="F13272" s="232">
        <v>72.87</v>
      </c>
    </row>
    <row r="13273" spans="1:6" ht="15" x14ac:dyDescent="0.2">
      <c r="A13273" s="231">
        <v>89632</v>
      </c>
      <c r="B13273" s="457" t="s">
        <v>20554</v>
      </c>
      <c r="C13273" s="231" t="s">
        <v>6635</v>
      </c>
      <c r="F13273" s="232">
        <v>145.58000000000001</v>
      </c>
    </row>
    <row r="13274" spans="1:6" ht="15" x14ac:dyDescent="0.2">
      <c r="A13274" s="231">
        <v>89438</v>
      </c>
      <c r="B13274" s="457" t="s">
        <v>20555</v>
      </c>
      <c r="C13274" s="231" t="s">
        <v>6635</v>
      </c>
      <c r="F13274" s="232">
        <v>13.3</v>
      </c>
    </row>
    <row r="13275" spans="1:6" ht="15" x14ac:dyDescent="0.2">
      <c r="A13275" s="231">
        <v>89393</v>
      </c>
      <c r="B13275" s="457" t="s">
        <v>20556</v>
      </c>
      <c r="C13275" s="231" t="s">
        <v>6635</v>
      </c>
      <c r="F13275" s="232">
        <v>14.6</v>
      </c>
    </row>
    <row r="13276" spans="1:6" ht="15" x14ac:dyDescent="0.2">
      <c r="A13276" s="231">
        <v>89617</v>
      </c>
      <c r="B13276" s="457" t="s">
        <v>20557</v>
      </c>
      <c r="C13276" s="231" t="s">
        <v>6635</v>
      </c>
      <c r="F13276" s="232">
        <v>9.5399999999999991</v>
      </c>
    </row>
    <row r="13277" spans="1:6" ht="15" x14ac:dyDescent="0.2">
      <c r="A13277" s="231">
        <v>89440</v>
      </c>
      <c r="B13277" s="457" t="s">
        <v>20558</v>
      </c>
      <c r="C13277" s="231" t="s">
        <v>6635</v>
      </c>
      <c r="F13277" s="232">
        <v>15.64</v>
      </c>
    </row>
    <row r="13278" spans="1:6" ht="15" x14ac:dyDescent="0.2">
      <c r="A13278" s="231">
        <v>89395</v>
      </c>
      <c r="B13278" s="457" t="s">
        <v>20559</v>
      </c>
      <c r="C13278" s="231" t="s">
        <v>6635</v>
      </c>
      <c r="F13278" s="232">
        <v>17.149999999999999</v>
      </c>
    </row>
    <row r="13279" spans="1:6" ht="15" x14ac:dyDescent="0.2">
      <c r="A13279" s="231">
        <v>89620</v>
      </c>
      <c r="B13279" s="457" t="s">
        <v>20560</v>
      </c>
      <c r="C13279" s="231" t="s">
        <v>6635</v>
      </c>
      <c r="F13279" s="232">
        <v>14.72</v>
      </c>
    </row>
    <row r="13280" spans="1:6" ht="15" x14ac:dyDescent="0.2">
      <c r="A13280" s="231">
        <v>89443</v>
      </c>
      <c r="B13280" s="457" t="s">
        <v>20561</v>
      </c>
      <c r="C13280" s="231" t="s">
        <v>6635</v>
      </c>
      <c r="F13280" s="232">
        <v>21.78</v>
      </c>
    </row>
    <row r="13281" spans="1:6" ht="15" x14ac:dyDescent="0.2">
      <c r="A13281" s="231">
        <v>89398</v>
      </c>
      <c r="B13281" s="457" t="s">
        <v>20562</v>
      </c>
      <c r="C13281" s="231" t="s">
        <v>6635</v>
      </c>
      <c r="F13281" s="232">
        <v>23.58</v>
      </c>
    </row>
    <row r="13282" spans="1:6" ht="15" x14ac:dyDescent="0.2">
      <c r="A13282" s="231">
        <v>89623</v>
      </c>
      <c r="B13282" s="457" t="s">
        <v>20563</v>
      </c>
      <c r="C13282" s="231" t="s">
        <v>6635</v>
      </c>
      <c r="F13282" s="232">
        <v>23.71</v>
      </c>
    </row>
    <row r="13283" spans="1:6" ht="15" x14ac:dyDescent="0.2">
      <c r="A13283" s="231">
        <v>104011</v>
      </c>
      <c r="B13283" s="457" t="s">
        <v>20564</v>
      </c>
      <c r="C13283" s="231" t="s">
        <v>6635</v>
      </c>
      <c r="F13283" s="232">
        <v>31.86</v>
      </c>
    </row>
    <row r="13284" spans="1:6" ht="15" x14ac:dyDescent="0.2">
      <c r="A13284" s="231">
        <v>89625</v>
      </c>
      <c r="B13284" s="457" t="s">
        <v>20565</v>
      </c>
      <c r="C13284" s="231" t="s">
        <v>6635</v>
      </c>
      <c r="F13284" s="232">
        <v>27.57</v>
      </c>
    </row>
    <row r="13285" spans="1:6" ht="15" x14ac:dyDescent="0.2">
      <c r="A13285" s="231">
        <v>104004</v>
      </c>
      <c r="B13285" s="457" t="s">
        <v>20566</v>
      </c>
      <c r="C13285" s="231" t="s">
        <v>6635</v>
      </c>
      <c r="F13285" s="232">
        <v>37.15</v>
      </c>
    </row>
    <row r="13286" spans="1:6" ht="15" x14ac:dyDescent="0.2">
      <c r="A13286" s="231">
        <v>89628</v>
      </c>
      <c r="B13286" s="457" t="s">
        <v>20567</v>
      </c>
      <c r="C13286" s="231" t="s">
        <v>6635</v>
      </c>
      <c r="F13286" s="232">
        <v>57.32</v>
      </c>
    </row>
    <row r="13287" spans="1:6" ht="15" x14ac:dyDescent="0.2">
      <c r="A13287" s="231">
        <v>89629</v>
      </c>
      <c r="B13287" s="457" t="s">
        <v>20568</v>
      </c>
      <c r="C13287" s="231" t="s">
        <v>6635</v>
      </c>
      <c r="F13287" s="232">
        <v>95.77</v>
      </c>
    </row>
    <row r="13288" spans="1:6" ht="15" x14ac:dyDescent="0.2">
      <c r="A13288" s="231">
        <v>89631</v>
      </c>
      <c r="B13288" s="457" t="s">
        <v>20569</v>
      </c>
      <c r="C13288" s="231" t="s">
        <v>6635</v>
      </c>
      <c r="F13288" s="232">
        <v>125.37</v>
      </c>
    </row>
    <row r="13289" spans="1:6" ht="15" x14ac:dyDescent="0.2">
      <c r="A13289" s="231">
        <v>89401</v>
      </c>
      <c r="B13289" s="457" t="s">
        <v>20570</v>
      </c>
      <c r="C13289" s="231" t="s">
        <v>6640</v>
      </c>
      <c r="F13289" s="232">
        <v>14.32</v>
      </c>
    </row>
    <row r="13290" spans="1:6" ht="15" x14ac:dyDescent="0.2">
      <c r="A13290" s="231">
        <v>89355</v>
      </c>
      <c r="B13290" s="457" t="s">
        <v>20571</v>
      </c>
      <c r="C13290" s="231" t="s">
        <v>6640</v>
      </c>
      <c r="F13290" s="232">
        <v>27.68</v>
      </c>
    </row>
    <row r="13291" spans="1:6" ht="15" x14ac:dyDescent="0.2">
      <c r="A13291" s="231">
        <v>89446</v>
      </c>
      <c r="B13291" s="457" t="s">
        <v>20572</v>
      </c>
      <c r="C13291" s="231" t="s">
        <v>6640</v>
      </c>
      <c r="F13291" s="232">
        <v>6.73</v>
      </c>
    </row>
    <row r="13292" spans="1:6" ht="15" x14ac:dyDescent="0.2">
      <c r="A13292" s="231">
        <v>89402</v>
      </c>
      <c r="B13292" s="457" t="s">
        <v>20573</v>
      </c>
      <c r="C13292" s="231" t="s">
        <v>6640</v>
      </c>
      <c r="F13292" s="232">
        <v>16.45</v>
      </c>
    </row>
    <row r="13293" spans="1:6" ht="15" x14ac:dyDescent="0.2">
      <c r="A13293" s="231">
        <v>89356</v>
      </c>
      <c r="B13293" s="457" t="s">
        <v>20574</v>
      </c>
      <c r="C13293" s="231" t="s">
        <v>6640</v>
      </c>
      <c r="F13293" s="232">
        <v>31.92</v>
      </c>
    </row>
    <row r="13294" spans="1:6" ht="15" x14ac:dyDescent="0.2">
      <c r="A13294" s="231">
        <v>89447</v>
      </c>
      <c r="B13294" s="457" t="s">
        <v>20575</v>
      </c>
      <c r="C13294" s="231" t="s">
        <v>6640</v>
      </c>
      <c r="F13294" s="232">
        <v>13.24</v>
      </c>
    </row>
    <row r="13295" spans="1:6" ht="15" x14ac:dyDescent="0.2">
      <c r="A13295" s="231">
        <v>89403</v>
      </c>
      <c r="B13295" s="457" t="s">
        <v>20576</v>
      </c>
      <c r="C13295" s="231" t="s">
        <v>6640</v>
      </c>
      <c r="F13295" s="232">
        <v>24.82</v>
      </c>
    </row>
    <row r="13296" spans="1:6" ht="15" x14ac:dyDescent="0.2">
      <c r="A13296" s="231">
        <v>89357</v>
      </c>
      <c r="B13296" s="457" t="s">
        <v>20577</v>
      </c>
      <c r="C13296" s="231" t="s">
        <v>6640</v>
      </c>
      <c r="F13296" s="232">
        <v>43.27</v>
      </c>
    </row>
    <row r="13297" spans="1:6" ht="15" x14ac:dyDescent="0.2">
      <c r="A13297" s="231">
        <v>89448</v>
      </c>
      <c r="B13297" s="457" t="s">
        <v>20578</v>
      </c>
      <c r="C13297" s="231" t="s">
        <v>6640</v>
      </c>
      <c r="F13297" s="232">
        <v>20.18</v>
      </c>
    </row>
    <row r="13298" spans="1:6" ht="15" x14ac:dyDescent="0.2">
      <c r="A13298" s="231">
        <v>103978</v>
      </c>
      <c r="B13298" s="457" t="s">
        <v>20579</v>
      </c>
      <c r="C13298" s="231" t="s">
        <v>6640</v>
      </c>
      <c r="F13298" s="232">
        <v>33.81</v>
      </c>
    </row>
    <row r="13299" spans="1:6" ht="15" x14ac:dyDescent="0.2">
      <c r="A13299" s="231">
        <v>89449</v>
      </c>
      <c r="B13299" s="457" t="s">
        <v>20580</v>
      </c>
      <c r="C13299" s="231" t="s">
        <v>6640</v>
      </c>
      <c r="F13299" s="232">
        <v>22.39</v>
      </c>
    </row>
    <row r="13300" spans="1:6" ht="15" x14ac:dyDescent="0.2">
      <c r="A13300" s="231">
        <v>103979</v>
      </c>
      <c r="B13300" s="457" t="s">
        <v>20581</v>
      </c>
      <c r="C13300" s="231" t="s">
        <v>6640</v>
      </c>
      <c r="F13300" s="232">
        <v>38.630000000000003</v>
      </c>
    </row>
    <row r="13301" spans="1:6" ht="15" x14ac:dyDescent="0.2">
      <c r="A13301" s="231">
        <v>89450</v>
      </c>
      <c r="B13301" s="457" t="s">
        <v>20582</v>
      </c>
      <c r="C13301" s="231" t="s">
        <v>6640</v>
      </c>
      <c r="F13301" s="232">
        <v>35.69</v>
      </c>
    </row>
    <row r="13302" spans="1:6" ht="15" x14ac:dyDescent="0.2">
      <c r="A13302" s="231">
        <v>89451</v>
      </c>
      <c r="B13302" s="457" t="s">
        <v>20583</v>
      </c>
      <c r="C13302" s="231" t="s">
        <v>6640</v>
      </c>
      <c r="F13302" s="232">
        <v>57.98</v>
      </c>
    </row>
    <row r="13303" spans="1:6" ht="15" x14ac:dyDescent="0.2">
      <c r="A13303" s="231">
        <v>89452</v>
      </c>
      <c r="B13303" s="457" t="s">
        <v>20584</v>
      </c>
      <c r="C13303" s="231" t="s">
        <v>6640</v>
      </c>
      <c r="F13303" s="232">
        <v>79.73</v>
      </c>
    </row>
    <row r="13304" spans="1:6" ht="15" x14ac:dyDescent="0.2">
      <c r="A13304" s="231">
        <v>89394</v>
      </c>
      <c r="B13304" s="457" t="s">
        <v>20585</v>
      </c>
      <c r="C13304" s="231" t="s">
        <v>6635</v>
      </c>
      <c r="F13304" s="232">
        <v>23.64</v>
      </c>
    </row>
    <row r="13305" spans="1:6" ht="15" x14ac:dyDescent="0.2">
      <c r="A13305" s="231">
        <v>89396</v>
      </c>
      <c r="B13305" s="457" t="s">
        <v>20586</v>
      </c>
      <c r="C13305" s="231" t="s">
        <v>6635</v>
      </c>
      <c r="F13305" s="232">
        <v>25.87</v>
      </c>
    </row>
    <row r="13306" spans="1:6" ht="15" x14ac:dyDescent="0.2">
      <c r="A13306" s="231">
        <v>90374</v>
      </c>
      <c r="B13306" s="457" t="s">
        <v>20587</v>
      </c>
      <c r="C13306" s="231" t="s">
        <v>6635</v>
      </c>
      <c r="F13306" s="232">
        <v>28.07</v>
      </c>
    </row>
    <row r="13307" spans="1:6" ht="15" x14ac:dyDescent="0.2">
      <c r="A13307" s="231">
        <v>89444</v>
      </c>
      <c r="B13307" s="457" t="s">
        <v>20588</v>
      </c>
      <c r="C13307" s="231" t="s">
        <v>6635</v>
      </c>
      <c r="F13307" s="232">
        <v>30.39</v>
      </c>
    </row>
    <row r="13308" spans="1:6" ht="15" x14ac:dyDescent="0.2">
      <c r="A13308" s="231">
        <v>89399</v>
      </c>
      <c r="B13308" s="457" t="s">
        <v>20589</v>
      </c>
      <c r="C13308" s="231" t="s">
        <v>6635</v>
      </c>
      <c r="F13308" s="232">
        <v>31.26</v>
      </c>
    </row>
    <row r="13309" spans="1:6" ht="15" x14ac:dyDescent="0.2">
      <c r="A13309" s="231">
        <v>89442</v>
      </c>
      <c r="B13309" s="457" t="s">
        <v>20590</v>
      </c>
      <c r="C13309" s="231" t="s">
        <v>6635</v>
      </c>
      <c r="F13309" s="232">
        <v>17.82</v>
      </c>
    </row>
    <row r="13310" spans="1:6" ht="15" x14ac:dyDescent="0.2">
      <c r="A13310" s="231">
        <v>89397</v>
      </c>
      <c r="B13310" s="457" t="s">
        <v>20591</v>
      </c>
      <c r="C13310" s="231" t="s">
        <v>6635</v>
      </c>
      <c r="F13310" s="232">
        <v>19.21</v>
      </c>
    </row>
    <row r="13311" spans="1:6" ht="15" x14ac:dyDescent="0.2">
      <c r="A13311" s="231">
        <v>89622</v>
      </c>
      <c r="B13311" s="457" t="s">
        <v>20592</v>
      </c>
      <c r="C13311" s="231" t="s">
        <v>6635</v>
      </c>
      <c r="F13311" s="232">
        <v>17.32</v>
      </c>
    </row>
    <row r="13312" spans="1:6" ht="15" x14ac:dyDescent="0.2">
      <c r="A13312" s="231">
        <v>89445</v>
      </c>
      <c r="B13312" s="457" t="s">
        <v>20593</v>
      </c>
      <c r="C13312" s="231" t="s">
        <v>6635</v>
      </c>
      <c r="F13312" s="232">
        <v>23.92</v>
      </c>
    </row>
    <row r="13313" spans="1:6" ht="15" x14ac:dyDescent="0.2">
      <c r="A13313" s="231">
        <v>89400</v>
      </c>
      <c r="B13313" s="457" t="s">
        <v>20594</v>
      </c>
      <c r="C13313" s="231" t="s">
        <v>6635</v>
      </c>
      <c r="F13313" s="232">
        <v>25.55</v>
      </c>
    </row>
    <row r="13314" spans="1:6" ht="15" x14ac:dyDescent="0.2">
      <c r="A13314" s="231">
        <v>89624</v>
      </c>
      <c r="B13314" s="457" t="s">
        <v>20595</v>
      </c>
      <c r="C13314" s="231" t="s">
        <v>6635</v>
      </c>
      <c r="F13314" s="232">
        <v>21.91</v>
      </c>
    </row>
    <row r="13315" spans="1:6" ht="15" x14ac:dyDescent="0.2">
      <c r="A13315" s="231">
        <v>104012</v>
      </c>
      <c r="B13315" s="457" t="s">
        <v>20596</v>
      </c>
      <c r="C13315" s="231" t="s">
        <v>6635</v>
      </c>
      <c r="F13315" s="232">
        <v>29.53</v>
      </c>
    </row>
    <row r="13316" spans="1:6" ht="15" x14ac:dyDescent="0.2">
      <c r="A13316" s="231">
        <v>89627</v>
      </c>
      <c r="B13316" s="457" t="s">
        <v>20597</v>
      </c>
      <c r="C13316" s="231" t="s">
        <v>6635</v>
      </c>
      <c r="F13316" s="232">
        <v>24.42</v>
      </c>
    </row>
    <row r="13317" spans="1:6" ht="15" x14ac:dyDescent="0.2">
      <c r="A13317" s="231">
        <v>104006</v>
      </c>
      <c r="B13317" s="457" t="s">
        <v>20598</v>
      </c>
      <c r="C13317" s="231" t="s">
        <v>6635</v>
      </c>
      <c r="F13317" s="232">
        <v>31.41</v>
      </c>
    </row>
    <row r="13318" spans="1:6" ht="15" x14ac:dyDescent="0.2">
      <c r="A13318" s="231">
        <v>89626</v>
      </c>
      <c r="B13318" s="457" t="s">
        <v>20599</v>
      </c>
      <c r="C13318" s="231" t="s">
        <v>6635</v>
      </c>
      <c r="F13318" s="232">
        <v>36.33</v>
      </c>
    </row>
    <row r="13319" spans="1:6" ht="15" x14ac:dyDescent="0.2">
      <c r="A13319" s="231">
        <v>104005</v>
      </c>
      <c r="B13319" s="457" t="s">
        <v>20600</v>
      </c>
      <c r="C13319" s="231" t="s">
        <v>6635</v>
      </c>
      <c r="F13319" s="232">
        <v>45.21</v>
      </c>
    </row>
    <row r="13320" spans="1:6" ht="15" x14ac:dyDescent="0.2">
      <c r="A13320" s="231">
        <v>89439</v>
      </c>
      <c r="B13320" s="457" t="s">
        <v>20601</v>
      </c>
      <c r="C13320" s="231" t="s">
        <v>6635</v>
      </c>
      <c r="F13320" s="232">
        <v>15.12</v>
      </c>
    </row>
    <row r="13321" spans="1:6" ht="15" x14ac:dyDescent="0.2">
      <c r="A13321" s="231">
        <v>89421</v>
      </c>
      <c r="B13321" s="457" t="s">
        <v>20602</v>
      </c>
      <c r="C13321" s="231" t="s">
        <v>6635</v>
      </c>
      <c r="F13321" s="232">
        <v>14.36</v>
      </c>
    </row>
    <row r="13322" spans="1:6" ht="15" x14ac:dyDescent="0.2">
      <c r="A13322" s="231">
        <v>89375</v>
      </c>
      <c r="B13322" s="457" t="s">
        <v>20603</v>
      </c>
      <c r="C13322" s="231" t="s">
        <v>6635</v>
      </c>
      <c r="F13322" s="232">
        <v>15.02</v>
      </c>
    </row>
    <row r="13323" spans="1:6" ht="15" x14ac:dyDescent="0.2">
      <c r="A13323" s="231">
        <v>89536</v>
      </c>
      <c r="B13323" s="457" t="s">
        <v>20604</v>
      </c>
      <c r="C13323" s="231" t="s">
        <v>6635</v>
      </c>
      <c r="F13323" s="232">
        <v>14.14</v>
      </c>
    </row>
    <row r="13324" spans="1:6" ht="15" x14ac:dyDescent="0.2">
      <c r="A13324" s="231">
        <v>89428</v>
      </c>
      <c r="B13324" s="457" t="s">
        <v>20605</v>
      </c>
      <c r="C13324" s="231" t="s">
        <v>6635</v>
      </c>
      <c r="F13324" s="232">
        <v>17.21</v>
      </c>
    </row>
    <row r="13325" spans="1:6" ht="15" x14ac:dyDescent="0.2">
      <c r="A13325" s="231">
        <v>89382</v>
      </c>
      <c r="B13325" s="457" t="s">
        <v>20606</v>
      </c>
      <c r="C13325" s="231" t="s">
        <v>6635</v>
      </c>
      <c r="F13325" s="232">
        <v>17.96</v>
      </c>
    </row>
    <row r="13326" spans="1:6" ht="15" x14ac:dyDescent="0.2">
      <c r="A13326" s="231">
        <v>89552</v>
      </c>
      <c r="B13326" s="457" t="s">
        <v>20607</v>
      </c>
      <c r="C13326" s="231" t="s">
        <v>6635</v>
      </c>
      <c r="F13326" s="232">
        <v>21.99</v>
      </c>
    </row>
    <row r="13327" spans="1:6" ht="15" x14ac:dyDescent="0.2">
      <c r="A13327" s="231">
        <v>89435</v>
      </c>
      <c r="B13327" s="457" t="s">
        <v>20608</v>
      </c>
      <c r="C13327" s="231" t="s">
        <v>6635</v>
      </c>
      <c r="F13327" s="232">
        <v>25.55</v>
      </c>
    </row>
    <row r="13328" spans="1:6" ht="15" x14ac:dyDescent="0.2">
      <c r="A13328" s="231">
        <v>89390</v>
      </c>
      <c r="B13328" s="457" t="s">
        <v>20609</v>
      </c>
      <c r="C13328" s="231" t="s">
        <v>6635</v>
      </c>
      <c r="F13328" s="232">
        <v>26.43</v>
      </c>
    </row>
    <row r="13329" spans="1:6" ht="15" x14ac:dyDescent="0.2">
      <c r="A13329" s="231">
        <v>89568</v>
      </c>
      <c r="B13329" s="457" t="s">
        <v>20610</v>
      </c>
      <c r="C13329" s="231" t="s">
        <v>6635</v>
      </c>
      <c r="F13329" s="232">
        <v>38.520000000000003</v>
      </c>
    </row>
    <row r="13330" spans="1:6" ht="15" x14ac:dyDescent="0.2">
      <c r="A13330" s="231">
        <v>103990</v>
      </c>
      <c r="B13330" s="457" t="s">
        <v>20611</v>
      </c>
      <c r="C13330" s="231" t="s">
        <v>6635</v>
      </c>
      <c r="F13330" s="232">
        <v>42.65</v>
      </c>
    </row>
    <row r="13331" spans="1:6" ht="15" x14ac:dyDescent="0.2">
      <c r="A13331" s="231">
        <v>89594</v>
      </c>
      <c r="B13331" s="457" t="s">
        <v>20612</v>
      </c>
      <c r="C13331" s="231" t="s">
        <v>6635</v>
      </c>
      <c r="F13331" s="232">
        <v>42.6</v>
      </c>
    </row>
    <row r="13332" spans="1:6" ht="15" x14ac:dyDescent="0.2">
      <c r="A13332" s="231">
        <v>103997</v>
      </c>
      <c r="B13332" s="457" t="s">
        <v>20613</v>
      </c>
      <c r="C13332" s="231" t="s">
        <v>6635</v>
      </c>
      <c r="F13332" s="232">
        <v>47.43</v>
      </c>
    </row>
    <row r="13333" spans="1:6" ht="15" x14ac:dyDescent="0.2">
      <c r="A13333" s="231">
        <v>89609</v>
      </c>
      <c r="B13333" s="457" t="s">
        <v>20614</v>
      </c>
      <c r="C13333" s="231" t="s">
        <v>6635</v>
      </c>
      <c r="F13333" s="232">
        <v>99.21</v>
      </c>
    </row>
    <row r="13334" spans="1:6" ht="15" x14ac:dyDescent="0.2">
      <c r="A13334" s="231">
        <v>89612</v>
      </c>
      <c r="B13334" s="457" t="s">
        <v>20615</v>
      </c>
      <c r="C13334" s="231" t="s">
        <v>6635</v>
      </c>
      <c r="F13334" s="232">
        <v>194.55</v>
      </c>
    </row>
    <row r="13335" spans="1:6" ht="15" x14ac:dyDescent="0.2">
      <c r="A13335" s="231">
        <v>89615</v>
      </c>
      <c r="B13335" s="457" t="s">
        <v>20616</v>
      </c>
      <c r="C13335" s="231" t="s">
        <v>6635</v>
      </c>
      <c r="F13335" s="232">
        <v>229.58</v>
      </c>
    </row>
    <row r="13336" spans="1:6" ht="15" x14ac:dyDescent="0.2">
      <c r="A13336" s="231">
        <v>89747</v>
      </c>
      <c r="B13336" s="457" t="s">
        <v>20617</v>
      </c>
      <c r="C13336" s="231" t="s">
        <v>6635</v>
      </c>
      <c r="F13336" s="232">
        <v>34.65</v>
      </c>
    </row>
    <row r="13337" spans="1:6" ht="15" x14ac:dyDescent="0.2">
      <c r="A13337" s="231">
        <v>89656</v>
      </c>
      <c r="B13337" s="457" t="s">
        <v>20618</v>
      </c>
      <c r="C13337" s="231" t="s">
        <v>6635</v>
      </c>
      <c r="F13337" s="232">
        <v>26.47</v>
      </c>
    </row>
    <row r="13338" spans="1:6" ht="15" x14ac:dyDescent="0.2">
      <c r="A13338" s="231">
        <v>89663</v>
      </c>
      <c r="B13338" s="457" t="s">
        <v>20619</v>
      </c>
      <c r="C13338" s="231" t="s">
        <v>6635</v>
      </c>
      <c r="F13338" s="232">
        <v>35.33</v>
      </c>
    </row>
    <row r="13339" spans="1:6" ht="15" x14ac:dyDescent="0.2">
      <c r="A13339" s="231">
        <v>89759</v>
      </c>
      <c r="B13339" s="457" t="s">
        <v>20620</v>
      </c>
      <c r="C13339" s="231" t="s">
        <v>6635</v>
      </c>
      <c r="F13339" s="232">
        <v>13.96</v>
      </c>
    </row>
    <row r="13340" spans="1:6" ht="15" x14ac:dyDescent="0.2">
      <c r="A13340" s="231">
        <v>89832</v>
      </c>
      <c r="B13340" s="457" t="s">
        <v>20621</v>
      </c>
      <c r="C13340" s="231" t="s">
        <v>6635</v>
      </c>
      <c r="F13340" s="232">
        <v>48.31</v>
      </c>
    </row>
    <row r="13341" spans="1:6" ht="15" x14ac:dyDescent="0.2">
      <c r="A13341" s="231">
        <v>89666</v>
      </c>
      <c r="B13341" s="457" t="s">
        <v>20622</v>
      </c>
      <c r="C13341" s="231" t="s">
        <v>6635</v>
      </c>
      <c r="F13341" s="232">
        <v>9.24</v>
      </c>
    </row>
    <row r="13342" spans="1:6" ht="15" x14ac:dyDescent="0.2">
      <c r="A13342" s="231">
        <v>89678</v>
      </c>
      <c r="B13342" s="457" t="s">
        <v>20623</v>
      </c>
      <c r="C13342" s="231" t="s">
        <v>6635</v>
      </c>
      <c r="F13342" s="232">
        <v>14.71</v>
      </c>
    </row>
    <row r="13343" spans="1:6" ht="15" x14ac:dyDescent="0.2">
      <c r="A13343" s="231">
        <v>89764</v>
      </c>
      <c r="B13343" s="457" t="s">
        <v>20624</v>
      </c>
      <c r="C13343" s="231" t="s">
        <v>6635</v>
      </c>
      <c r="F13343" s="232">
        <v>43.4</v>
      </c>
    </row>
    <row r="13344" spans="1:6" ht="15" x14ac:dyDescent="0.2">
      <c r="A13344" s="231">
        <v>89689</v>
      </c>
      <c r="B13344" s="457" t="s">
        <v>20625</v>
      </c>
      <c r="C13344" s="231" t="s">
        <v>6635</v>
      </c>
      <c r="F13344" s="232">
        <v>44.27</v>
      </c>
    </row>
    <row r="13345" spans="1:6" ht="15" x14ac:dyDescent="0.2">
      <c r="A13345" s="231">
        <v>89655</v>
      </c>
      <c r="B13345" s="457" t="s">
        <v>20626</v>
      </c>
      <c r="C13345" s="231" t="s">
        <v>6635</v>
      </c>
      <c r="F13345" s="232">
        <v>28.36</v>
      </c>
    </row>
    <row r="13346" spans="1:6" ht="15" x14ac:dyDescent="0.2">
      <c r="A13346" s="231">
        <v>89662</v>
      </c>
      <c r="B13346" s="457" t="s">
        <v>20627</v>
      </c>
      <c r="C13346" s="231" t="s">
        <v>6635</v>
      </c>
      <c r="F13346" s="232">
        <v>36.56</v>
      </c>
    </row>
    <row r="13347" spans="1:6" ht="15" x14ac:dyDescent="0.2">
      <c r="A13347" s="231">
        <v>89758</v>
      </c>
      <c r="B13347" s="457" t="s">
        <v>20628</v>
      </c>
      <c r="C13347" s="231" t="s">
        <v>6635</v>
      </c>
      <c r="F13347" s="232">
        <v>43.02</v>
      </c>
    </row>
    <row r="13348" spans="1:6" ht="15" x14ac:dyDescent="0.2">
      <c r="A13348" s="231">
        <v>89676</v>
      </c>
      <c r="B13348" s="457" t="s">
        <v>20629</v>
      </c>
      <c r="C13348" s="231" t="s">
        <v>6635</v>
      </c>
      <c r="F13348" s="232">
        <v>43.36</v>
      </c>
    </row>
    <row r="13349" spans="1:6" ht="15" x14ac:dyDescent="0.2">
      <c r="A13349" s="231">
        <v>89818</v>
      </c>
      <c r="B13349" s="457" t="s">
        <v>20630</v>
      </c>
      <c r="C13349" s="231" t="s">
        <v>6635</v>
      </c>
      <c r="F13349" s="232">
        <v>61.34</v>
      </c>
    </row>
    <row r="13350" spans="1:6" ht="15" x14ac:dyDescent="0.2">
      <c r="A13350" s="231">
        <v>89763</v>
      </c>
      <c r="B13350" s="457" t="s">
        <v>20631</v>
      </c>
      <c r="C13350" s="231" t="s">
        <v>6635</v>
      </c>
      <c r="F13350" s="232">
        <v>64.930000000000007</v>
      </c>
    </row>
    <row r="13351" spans="1:6" ht="15" x14ac:dyDescent="0.2">
      <c r="A13351" s="231">
        <v>89686</v>
      </c>
      <c r="B13351" s="457" t="s">
        <v>20632</v>
      </c>
      <c r="C13351" s="231" t="s">
        <v>6635</v>
      </c>
      <c r="F13351" s="232">
        <v>65.84</v>
      </c>
    </row>
    <row r="13352" spans="1:6" ht="15" x14ac:dyDescent="0.2">
      <c r="A13352" s="231">
        <v>104029</v>
      </c>
      <c r="B13352" s="457" t="s">
        <v>20633</v>
      </c>
      <c r="C13352" s="231" t="s">
        <v>6635</v>
      </c>
      <c r="F13352" s="232">
        <v>78.069999999999993</v>
      </c>
    </row>
    <row r="13353" spans="1:6" ht="15" x14ac:dyDescent="0.2">
      <c r="A13353" s="231">
        <v>89831</v>
      </c>
      <c r="B13353" s="457" t="s">
        <v>20634</v>
      </c>
      <c r="C13353" s="231" t="s">
        <v>6635</v>
      </c>
      <c r="F13353" s="232">
        <v>74.16</v>
      </c>
    </row>
    <row r="13354" spans="1:6" ht="15" x14ac:dyDescent="0.2">
      <c r="A13354" s="231">
        <v>89668</v>
      </c>
      <c r="B13354" s="457" t="s">
        <v>20635</v>
      </c>
      <c r="C13354" s="231" t="s">
        <v>6635</v>
      </c>
      <c r="F13354" s="232">
        <v>34.46</v>
      </c>
    </row>
    <row r="13355" spans="1:6" ht="15" x14ac:dyDescent="0.2">
      <c r="A13355" s="231">
        <v>89639</v>
      </c>
      <c r="B13355" s="457" t="s">
        <v>20636</v>
      </c>
      <c r="C13355" s="231" t="s">
        <v>6635</v>
      </c>
      <c r="F13355" s="232">
        <v>15.19</v>
      </c>
    </row>
    <row r="13356" spans="1:6" ht="15" x14ac:dyDescent="0.2">
      <c r="A13356" s="231">
        <v>89721</v>
      </c>
      <c r="B13356" s="457" t="s">
        <v>20637</v>
      </c>
      <c r="C13356" s="231" t="s">
        <v>6635</v>
      </c>
      <c r="F13356" s="232">
        <v>19.5</v>
      </c>
    </row>
    <row r="13357" spans="1:6" ht="15" x14ac:dyDescent="0.2">
      <c r="A13357" s="231">
        <v>89643</v>
      </c>
      <c r="B13357" s="457" t="s">
        <v>20638</v>
      </c>
      <c r="C13357" s="231" t="s">
        <v>6635</v>
      </c>
      <c r="F13357" s="232">
        <v>20.52</v>
      </c>
    </row>
    <row r="13358" spans="1:6" ht="15" x14ac:dyDescent="0.2">
      <c r="A13358" s="231">
        <v>89727</v>
      </c>
      <c r="B13358" s="457" t="s">
        <v>20639</v>
      </c>
      <c r="C13358" s="231" t="s">
        <v>6635</v>
      </c>
      <c r="F13358" s="232">
        <v>29.22</v>
      </c>
    </row>
    <row r="13359" spans="1:6" ht="15" x14ac:dyDescent="0.2">
      <c r="A13359" s="231">
        <v>89648</v>
      </c>
      <c r="B13359" s="457" t="s">
        <v>20640</v>
      </c>
      <c r="C13359" s="231" t="s">
        <v>6635</v>
      </c>
      <c r="F13359" s="232">
        <v>30.43</v>
      </c>
    </row>
    <row r="13360" spans="1:6" ht="15" x14ac:dyDescent="0.2">
      <c r="A13360" s="231">
        <v>89749</v>
      </c>
      <c r="B13360" s="457" t="s">
        <v>20641</v>
      </c>
      <c r="C13360" s="231" t="s">
        <v>6635</v>
      </c>
      <c r="F13360" s="232">
        <v>19.84</v>
      </c>
    </row>
    <row r="13361" spans="1:6" ht="15" x14ac:dyDescent="0.2">
      <c r="A13361" s="231">
        <v>89657</v>
      </c>
      <c r="B13361" s="457" t="s">
        <v>20642</v>
      </c>
      <c r="C13361" s="231" t="s">
        <v>6635</v>
      </c>
      <c r="F13361" s="232">
        <v>16.670000000000002</v>
      </c>
    </row>
    <row r="13362" spans="1:6" ht="15" x14ac:dyDescent="0.2">
      <c r="A13362" s="231">
        <v>89664</v>
      </c>
      <c r="B13362" s="457" t="s">
        <v>20643</v>
      </c>
      <c r="C13362" s="231" t="s">
        <v>6635</v>
      </c>
      <c r="F13362" s="232">
        <v>20.52</v>
      </c>
    </row>
    <row r="13363" spans="1:6" ht="15" x14ac:dyDescent="0.2">
      <c r="A13363" s="231">
        <v>89638</v>
      </c>
      <c r="B13363" s="457" t="s">
        <v>20644</v>
      </c>
      <c r="C13363" s="231" t="s">
        <v>6635</v>
      </c>
      <c r="F13363" s="232">
        <v>14.45</v>
      </c>
    </row>
    <row r="13364" spans="1:6" ht="15" x14ac:dyDescent="0.2">
      <c r="A13364" s="231">
        <v>89720</v>
      </c>
      <c r="B13364" s="457" t="s">
        <v>20645</v>
      </c>
      <c r="C13364" s="231" t="s">
        <v>6635</v>
      </c>
      <c r="F13364" s="232">
        <v>18.03</v>
      </c>
    </row>
    <row r="13365" spans="1:6" ht="15" x14ac:dyDescent="0.2">
      <c r="A13365" s="231">
        <v>89642</v>
      </c>
      <c r="B13365" s="457" t="s">
        <v>20646</v>
      </c>
      <c r="C13365" s="231" t="s">
        <v>6635</v>
      </c>
      <c r="F13365" s="232">
        <v>19.05</v>
      </c>
    </row>
    <row r="13366" spans="1:6" ht="15" x14ac:dyDescent="0.2">
      <c r="A13366" s="231">
        <v>89725</v>
      </c>
      <c r="B13366" s="457" t="s">
        <v>20647</v>
      </c>
      <c r="C13366" s="231" t="s">
        <v>6635</v>
      </c>
      <c r="F13366" s="232">
        <v>23.46</v>
      </c>
    </row>
    <row r="13367" spans="1:6" ht="15" x14ac:dyDescent="0.2">
      <c r="A13367" s="231">
        <v>89647</v>
      </c>
      <c r="B13367" s="457" t="s">
        <v>20648</v>
      </c>
      <c r="C13367" s="231" t="s">
        <v>6635</v>
      </c>
      <c r="F13367" s="232">
        <v>24.67</v>
      </c>
    </row>
    <row r="13368" spans="1:6" ht="15" x14ac:dyDescent="0.2">
      <c r="A13368" s="231">
        <v>89780</v>
      </c>
      <c r="B13368" s="457" t="s">
        <v>20649</v>
      </c>
      <c r="C13368" s="231" t="s">
        <v>6635</v>
      </c>
      <c r="F13368" s="232">
        <v>28.03</v>
      </c>
    </row>
    <row r="13369" spans="1:6" ht="15" x14ac:dyDescent="0.2">
      <c r="A13369" s="231">
        <v>89734</v>
      </c>
      <c r="B13369" s="457" t="s">
        <v>20650</v>
      </c>
      <c r="C13369" s="231" t="s">
        <v>6635</v>
      </c>
      <c r="F13369" s="232">
        <v>33.6</v>
      </c>
    </row>
    <row r="13370" spans="1:6" ht="15" x14ac:dyDescent="0.2">
      <c r="A13370" s="231">
        <v>89650</v>
      </c>
      <c r="B13370" s="457" t="s">
        <v>20651</v>
      </c>
      <c r="C13370" s="231" t="s">
        <v>6635</v>
      </c>
      <c r="F13370" s="232">
        <v>35.01</v>
      </c>
    </row>
    <row r="13371" spans="1:6" ht="15" x14ac:dyDescent="0.2">
      <c r="A13371" s="231">
        <v>89787</v>
      </c>
      <c r="B13371" s="457" t="s">
        <v>20652</v>
      </c>
      <c r="C13371" s="231" t="s">
        <v>6635</v>
      </c>
      <c r="F13371" s="232">
        <v>41.82</v>
      </c>
    </row>
    <row r="13372" spans="1:6" ht="15" x14ac:dyDescent="0.2">
      <c r="A13372" s="231">
        <v>104024</v>
      </c>
      <c r="B13372" s="457" t="s">
        <v>20653</v>
      </c>
      <c r="C13372" s="231" t="s">
        <v>6635</v>
      </c>
      <c r="F13372" s="232">
        <v>48.06</v>
      </c>
    </row>
    <row r="13373" spans="1:6" ht="15" x14ac:dyDescent="0.2">
      <c r="A13373" s="231">
        <v>89789</v>
      </c>
      <c r="B13373" s="457" t="s">
        <v>20654</v>
      </c>
      <c r="C13373" s="231" t="s">
        <v>6635</v>
      </c>
      <c r="F13373" s="232">
        <v>77.69</v>
      </c>
    </row>
    <row r="13374" spans="1:6" ht="15" x14ac:dyDescent="0.2">
      <c r="A13374" s="231">
        <v>89791</v>
      </c>
      <c r="B13374" s="457" t="s">
        <v>20655</v>
      </c>
      <c r="C13374" s="231" t="s">
        <v>6635</v>
      </c>
      <c r="F13374" s="232">
        <v>176.44</v>
      </c>
    </row>
    <row r="13375" spans="1:6" ht="15" x14ac:dyDescent="0.2">
      <c r="A13375" s="231">
        <v>89793</v>
      </c>
      <c r="B13375" s="457" t="s">
        <v>20656</v>
      </c>
      <c r="C13375" s="231" t="s">
        <v>6635</v>
      </c>
      <c r="F13375" s="232">
        <v>253.91</v>
      </c>
    </row>
    <row r="13376" spans="1:6" ht="15" x14ac:dyDescent="0.2">
      <c r="A13376" s="231">
        <v>89637</v>
      </c>
      <c r="B13376" s="457" t="s">
        <v>20657</v>
      </c>
      <c r="C13376" s="231" t="s">
        <v>6635</v>
      </c>
      <c r="F13376" s="232">
        <v>13.4</v>
      </c>
    </row>
    <row r="13377" spans="1:6" ht="15" x14ac:dyDescent="0.2">
      <c r="A13377" s="231">
        <v>89719</v>
      </c>
      <c r="B13377" s="457" t="s">
        <v>20658</v>
      </c>
      <c r="C13377" s="231" t="s">
        <v>6635</v>
      </c>
      <c r="F13377" s="232">
        <v>16.18</v>
      </c>
    </row>
    <row r="13378" spans="1:6" ht="15" x14ac:dyDescent="0.2">
      <c r="A13378" s="231">
        <v>89641</v>
      </c>
      <c r="B13378" s="457" t="s">
        <v>20659</v>
      </c>
      <c r="C13378" s="231" t="s">
        <v>6635</v>
      </c>
      <c r="F13378" s="232">
        <v>17.2</v>
      </c>
    </row>
    <row r="13379" spans="1:6" ht="15" x14ac:dyDescent="0.2">
      <c r="A13379" s="231">
        <v>89723</v>
      </c>
      <c r="B13379" s="457" t="s">
        <v>20660</v>
      </c>
      <c r="C13379" s="231" t="s">
        <v>6635</v>
      </c>
      <c r="F13379" s="232">
        <v>24.23</v>
      </c>
    </row>
    <row r="13380" spans="1:6" ht="15" x14ac:dyDescent="0.2">
      <c r="A13380" s="231">
        <v>89646</v>
      </c>
      <c r="B13380" s="457" t="s">
        <v>20661</v>
      </c>
      <c r="C13380" s="231" t="s">
        <v>6635</v>
      </c>
      <c r="F13380" s="232">
        <v>25.44</v>
      </c>
    </row>
    <row r="13381" spans="1:6" ht="15" x14ac:dyDescent="0.2">
      <c r="A13381" s="231">
        <v>89777</v>
      </c>
      <c r="B13381" s="457" t="s">
        <v>20662</v>
      </c>
      <c r="C13381" s="231" t="s">
        <v>6635</v>
      </c>
      <c r="F13381" s="232">
        <v>29.92</v>
      </c>
    </row>
    <row r="13382" spans="1:6" ht="15" x14ac:dyDescent="0.2">
      <c r="A13382" s="231">
        <v>89729</v>
      </c>
      <c r="B13382" s="457" t="s">
        <v>20663</v>
      </c>
      <c r="C13382" s="231" t="s">
        <v>6635</v>
      </c>
      <c r="F13382" s="232">
        <v>35.49</v>
      </c>
    </row>
    <row r="13383" spans="1:6" ht="15" x14ac:dyDescent="0.2">
      <c r="A13383" s="231">
        <v>89649</v>
      </c>
      <c r="B13383" s="457" t="s">
        <v>20664</v>
      </c>
      <c r="C13383" s="231" t="s">
        <v>6635</v>
      </c>
      <c r="F13383" s="232">
        <v>36.9</v>
      </c>
    </row>
    <row r="13384" spans="1:6" ht="15" x14ac:dyDescent="0.2">
      <c r="A13384" s="231">
        <v>89781</v>
      </c>
      <c r="B13384" s="457" t="s">
        <v>20665</v>
      </c>
      <c r="C13384" s="231" t="s">
        <v>6635</v>
      </c>
      <c r="F13384" s="232">
        <v>42.29</v>
      </c>
    </row>
    <row r="13385" spans="1:6" ht="15" x14ac:dyDescent="0.2">
      <c r="A13385" s="231">
        <v>104023</v>
      </c>
      <c r="B13385" s="457" t="s">
        <v>20666</v>
      </c>
      <c r="C13385" s="231" t="s">
        <v>6635</v>
      </c>
      <c r="F13385" s="232">
        <v>48.53</v>
      </c>
    </row>
    <row r="13386" spans="1:6" ht="15" x14ac:dyDescent="0.2">
      <c r="A13386" s="231">
        <v>89788</v>
      </c>
      <c r="B13386" s="457" t="s">
        <v>20667</v>
      </c>
      <c r="C13386" s="231" t="s">
        <v>6635</v>
      </c>
      <c r="F13386" s="232">
        <v>91.46</v>
      </c>
    </row>
    <row r="13387" spans="1:6" ht="15" x14ac:dyDescent="0.2">
      <c r="A13387" s="231">
        <v>89790</v>
      </c>
      <c r="B13387" s="457" t="s">
        <v>20668</v>
      </c>
      <c r="C13387" s="231" t="s">
        <v>6635</v>
      </c>
      <c r="F13387" s="232">
        <v>182.67</v>
      </c>
    </row>
    <row r="13388" spans="1:6" ht="15" x14ac:dyDescent="0.2">
      <c r="A13388" s="231">
        <v>89792</v>
      </c>
      <c r="B13388" s="457" t="s">
        <v>20669</v>
      </c>
      <c r="C13388" s="231" t="s">
        <v>6635</v>
      </c>
      <c r="F13388" s="232">
        <v>215.15</v>
      </c>
    </row>
    <row r="13389" spans="1:6" ht="15" x14ac:dyDescent="0.2">
      <c r="A13389" s="231">
        <v>89640</v>
      </c>
      <c r="B13389" s="457" t="s">
        <v>20670</v>
      </c>
      <c r="C13389" s="231" t="s">
        <v>6635</v>
      </c>
      <c r="F13389" s="232">
        <v>23.17</v>
      </c>
    </row>
    <row r="13390" spans="1:6" ht="15" x14ac:dyDescent="0.2">
      <c r="A13390" s="231">
        <v>89644</v>
      </c>
      <c r="B13390" s="457" t="s">
        <v>20671</v>
      </c>
      <c r="C13390" s="231" t="s">
        <v>6635</v>
      </c>
      <c r="F13390" s="232">
        <v>28.14</v>
      </c>
    </row>
    <row r="13391" spans="1:6" ht="15" x14ac:dyDescent="0.2">
      <c r="A13391" s="231">
        <v>89645</v>
      </c>
      <c r="B13391" s="457" t="s">
        <v>20672</v>
      </c>
      <c r="C13391" s="231" t="s">
        <v>6635</v>
      </c>
      <c r="F13391" s="232">
        <v>38.82</v>
      </c>
    </row>
    <row r="13392" spans="1:6" ht="15" x14ac:dyDescent="0.2">
      <c r="A13392" s="231">
        <v>89652</v>
      </c>
      <c r="B13392" s="457" t="s">
        <v>20673</v>
      </c>
      <c r="C13392" s="231" t="s">
        <v>6635</v>
      </c>
      <c r="F13392" s="232">
        <v>14.8</v>
      </c>
    </row>
    <row r="13393" spans="1:6" ht="15" x14ac:dyDescent="0.2">
      <c r="A13393" s="231">
        <v>89738</v>
      </c>
      <c r="B13393" s="457" t="s">
        <v>20674</v>
      </c>
      <c r="C13393" s="231" t="s">
        <v>6635</v>
      </c>
      <c r="F13393" s="232">
        <v>19.920000000000002</v>
      </c>
    </row>
    <row r="13394" spans="1:6" ht="15" x14ac:dyDescent="0.2">
      <c r="A13394" s="231">
        <v>89659</v>
      </c>
      <c r="B13394" s="457" t="s">
        <v>20675</v>
      </c>
      <c r="C13394" s="231" t="s">
        <v>6635</v>
      </c>
      <c r="F13394" s="232">
        <v>20.6</v>
      </c>
    </row>
    <row r="13395" spans="1:6" ht="15" x14ac:dyDescent="0.2">
      <c r="A13395" s="231">
        <v>89756</v>
      </c>
      <c r="B13395" s="457" t="s">
        <v>20676</v>
      </c>
      <c r="C13395" s="231" t="s">
        <v>6635</v>
      </c>
      <c r="F13395" s="232">
        <v>27.38</v>
      </c>
    </row>
    <row r="13396" spans="1:6" ht="15" x14ac:dyDescent="0.2">
      <c r="A13396" s="231">
        <v>89672</v>
      </c>
      <c r="B13396" s="457" t="s">
        <v>20677</v>
      </c>
      <c r="C13396" s="231" t="s">
        <v>6635</v>
      </c>
      <c r="F13396" s="232">
        <v>28.19</v>
      </c>
    </row>
    <row r="13397" spans="1:6" ht="15" x14ac:dyDescent="0.2">
      <c r="A13397" s="231">
        <v>89815</v>
      </c>
      <c r="B13397" s="457" t="s">
        <v>20678</v>
      </c>
      <c r="C13397" s="231" t="s">
        <v>6635</v>
      </c>
      <c r="F13397" s="232">
        <v>32.700000000000003</v>
      </c>
    </row>
    <row r="13398" spans="1:6" ht="15" x14ac:dyDescent="0.2">
      <c r="A13398" s="231">
        <v>89761</v>
      </c>
      <c r="B13398" s="457" t="s">
        <v>20679</v>
      </c>
      <c r="C13398" s="231" t="s">
        <v>6635</v>
      </c>
      <c r="F13398" s="232">
        <v>36.39</v>
      </c>
    </row>
    <row r="13399" spans="1:6" ht="15" x14ac:dyDescent="0.2">
      <c r="A13399" s="231">
        <v>89682</v>
      </c>
      <c r="B13399" s="457" t="s">
        <v>20680</v>
      </c>
      <c r="C13399" s="231" t="s">
        <v>6635</v>
      </c>
      <c r="F13399" s="232">
        <v>37.33</v>
      </c>
    </row>
    <row r="13400" spans="1:6" ht="15" x14ac:dyDescent="0.2">
      <c r="A13400" s="231">
        <v>89824</v>
      </c>
      <c r="B13400" s="457" t="s">
        <v>20681</v>
      </c>
      <c r="C13400" s="231" t="s">
        <v>6635</v>
      </c>
      <c r="F13400" s="232">
        <v>44.43</v>
      </c>
    </row>
    <row r="13401" spans="1:6" ht="15" x14ac:dyDescent="0.2">
      <c r="A13401" s="231">
        <v>104026</v>
      </c>
      <c r="B13401" s="457" t="s">
        <v>20682</v>
      </c>
      <c r="C13401" s="231" t="s">
        <v>6635</v>
      </c>
      <c r="F13401" s="232">
        <v>48.6</v>
      </c>
    </row>
    <row r="13402" spans="1:6" ht="15" x14ac:dyDescent="0.2">
      <c r="A13402" s="231">
        <v>89740</v>
      </c>
      <c r="B13402" s="457" t="s">
        <v>20683</v>
      </c>
      <c r="C13402" s="231" t="s">
        <v>6635</v>
      </c>
      <c r="F13402" s="232">
        <v>11.29</v>
      </c>
    </row>
    <row r="13403" spans="1:6" ht="15" x14ac:dyDescent="0.2">
      <c r="A13403" s="231">
        <v>89836</v>
      </c>
      <c r="B13403" s="457" t="s">
        <v>20684</v>
      </c>
      <c r="C13403" s="231" t="s">
        <v>6635</v>
      </c>
      <c r="F13403" s="232">
        <v>229.15</v>
      </c>
    </row>
    <row r="13404" spans="1:6" ht="15" x14ac:dyDescent="0.2">
      <c r="A13404" s="231">
        <v>89653</v>
      </c>
      <c r="B13404" s="457" t="s">
        <v>20685</v>
      </c>
      <c r="C13404" s="231" t="s">
        <v>6635</v>
      </c>
      <c r="F13404" s="232">
        <v>20.74</v>
      </c>
    </row>
    <row r="13405" spans="1:6" ht="15" x14ac:dyDescent="0.2">
      <c r="A13405" s="231">
        <v>89660</v>
      </c>
      <c r="B13405" s="457" t="s">
        <v>20686</v>
      </c>
      <c r="C13405" s="231" t="s">
        <v>6635</v>
      </c>
      <c r="F13405" s="232">
        <v>12.01</v>
      </c>
    </row>
    <row r="13406" spans="1:6" ht="15" x14ac:dyDescent="0.2">
      <c r="A13406" s="231">
        <v>104028</v>
      </c>
      <c r="B13406" s="457" t="s">
        <v>20687</v>
      </c>
      <c r="C13406" s="231" t="s">
        <v>6635</v>
      </c>
      <c r="F13406" s="232">
        <v>149.63999999999999</v>
      </c>
    </row>
    <row r="13407" spans="1:6" ht="15" x14ac:dyDescent="0.2">
      <c r="A13407" s="231">
        <v>89826</v>
      </c>
      <c r="B13407" s="457" t="s">
        <v>20688</v>
      </c>
      <c r="C13407" s="231" t="s">
        <v>6635</v>
      </c>
      <c r="F13407" s="232">
        <v>145.72999999999999</v>
      </c>
    </row>
    <row r="13408" spans="1:6" ht="15" x14ac:dyDescent="0.2">
      <c r="A13408" s="231">
        <v>89651</v>
      </c>
      <c r="B13408" s="457" t="s">
        <v>20689</v>
      </c>
      <c r="C13408" s="231" t="s">
        <v>6635</v>
      </c>
      <c r="F13408" s="232">
        <v>8.94</v>
      </c>
    </row>
    <row r="13409" spans="1:6" ht="15" x14ac:dyDescent="0.2">
      <c r="A13409" s="231">
        <v>89736</v>
      </c>
      <c r="B13409" s="457" t="s">
        <v>20690</v>
      </c>
      <c r="C13409" s="231" t="s">
        <v>6635</v>
      </c>
      <c r="F13409" s="232">
        <v>11.07</v>
      </c>
    </row>
    <row r="13410" spans="1:6" ht="15" x14ac:dyDescent="0.2">
      <c r="A13410" s="231">
        <v>89658</v>
      </c>
      <c r="B13410" s="457" t="s">
        <v>20691</v>
      </c>
      <c r="C13410" s="231" t="s">
        <v>6635</v>
      </c>
      <c r="F13410" s="232">
        <v>11.75</v>
      </c>
    </row>
    <row r="13411" spans="1:6" ht="15" x14ac:dyDescent="0.2">
      <c r="A13411" s="231">
        <v>89755</v>
      </c>
      <c r="B13411" s="457" t="s">
        <v>20692</v>
      </c>
      <c r="C13411" s="231" t="s">
        <v>6635</v>
      </c>
      <c r="F13411" s="232">
        <v>16.37</v>
      </c>
    </row>
    <row r="13412" spans="1:6" ht="15" x14ac:dyDescent="0.2">
      <c r="A13412" s="231">
        <v>89670</v>
      </c>
      <c r="B13412" s="457" t="s">
        <v>20693</v>
      </c>
      <c r="C13412" s="231" t="s">
        <v>6635</v>
      </c>
      <c r="F13412" s="232">
        <v>17.18</v>
      </c>
    </row>
    <row r="13413" spans="1:6" ht="15" x14ac:dyDescent="0.2">
      <c r="A13413" s="231">
        <v>89794</v>
      </c>
      <c r="B13413" s="457" t="s">
        <v>20694</v>
      </c>
      <c r="C13413" s="231" t="s">
        <v>6635</v>
      </c>
      <c r="F13413" s="232">
        <v>22.31</v>
      </c>
    </row>
    <row r="13414" spans="1:6" ht="15" x14ac:dyDescent="0.2">
      <c r="A13414" s="231">
        <v>89760</v>
      </c>
      <c r="B13414" s="457" t="s">
        <v>20695</v>
      </c>
      <c r="C13414" s="231" t="s">
        <v>6635</v>
      </c>
      <c r="F13414" s="232">
        <v>26</v>
      </c>
    </row>
    <row r="13415" spans="1:6" ht="15" x14ac:dyDescent="0.2">
      <c r="A13415" s="231">
        <v>89680</v>
      </c>
      <c r="B13415" s="457" t="s">
        <v>20696</v>
      </c>
      <c r="C13415" s="231" t="s">
        <v>6635</v>
      </c>
      <c r="F13415" s="232">
        <v>26.94</v>
      </c>
    </row>
    <row r="13416" spans="1:6" ht="15" x14ac:dyDescent="0.2">
      <c r="A13416" s="231">
        <v>89822</v>
      </c>
      <c r="B13416" s="457" t="s">
        <v>20697</v>
      </c>
      <c r="C13416" s="231" t="s">
        <v>6635</v>
      </c>
      <c r="F13416" s="232">
        <v>29.17</v>
      </c>
    </row>
    <row r="13417" spans="1:6" ht="15" x14ac:dyDescent="0.2">
      <c r="A13417" s="231">
        <v>104025</v>
      </c>
      <c r="B13417" s="457" t="s">
        <v>20698</v>
      </c>
      <c r="C13417" s="231" t="s">
        <v>6635</v>
      </c>
      <c r="F13417" s="232">
        <v>33.340000000000003</v>
      </c>
    </row>
    <row r="13418" spans="1:6" ht="15" x14ac:dyDescent="0.2">
      <c r="A13418" s="231">
        <v>89835</v>
      </c>
      <c r="B13418" s="457" t="s">
        <v>20699</v>
      </c>
      <c r="C13418" s="231" t="s">
        <v>6635</v>
      </c>
      <c r="F13418" s="232">
        <v>50.37</v>
      </c>
    </row>
    <row r="13419" spans="1:6" ht="15" x14ac:dyDescent="0.2">
      <c r="A13419" s="231">
        <v>89838</v>
      </c>
      <c r="B13419" s="457" t="s">
        <v>20700</v>
      </c>
      <c r="C13419" s="231" t="s">
        <v>6635</v>
      </c>
      <c r="F13419" s="232">
        <v>176.01</v>
      </c>
    </row>
    <row r="13420" spans="1:6" ht="15" x14ac:dyDescent="0.2">
      <c r="A13420" s="231">
        <v>89840</v>
      </c>
      <c r="B13420" s="457" t="s">
        <v>20701</v>
      </c>
      <c r="C13420" s="231" t="s">
        <v>6635</v>
      </c>
      <c r="F13420" s="232">
        <v>206.63</v>
      </c>
    </row>
    <row r="13421" spans="1:6" ht="15" x14ac:dyDescent="0.2">
      <c r="A13421" s="231">
        <v>104015</v>
      </c>
      <c r="B13421" s="457" t="s">
        <v>20702</v>
      </c>
      <c r="C13421" s="231" t="s">
        <v>6635</v>
      </c>
      <c r="F13421" s="232">
        <v>20.62</v>
      </c>
    </row>
    <row r="13422" spans="1:6" ht="15" x14ac:dyDescent="0.2">
      <c r="A13422" s="231">
        <v>104018</v>
      </c>
      <c r="B13422" s="457" t="s">
        <v>20703</v>
      </c>
      <c r="C13422" s="231" t="s">
        <v>6635</v>
      </c>
      <c r="F13422" s="232">
        <v>25.89</v>
      </c>
    </row>
    <row r="13423" spans="1:6" ht="15" x14ac:dyDescent="0.2">
      <c r="A13423" s="231">
        <v>104016</v>
      </c>
      <c r="B13423" s="457" t="s">
        <v>20704</v>
      </c>
      <c r="C13423" s="231" t="s">
        <v>6635</v>
      </c>
      <c r="F13423" s="232">
        <v>27.39</v>
      </c>
    </row>
    <row r="13424" spans="1:6" ht="15" x14ac:dyDescent="0.2">
      <c r="A13424" s="231">
        <v>104019</v>
      </c>
      <c r="B13424" s="457" t="s">
        <v>20705</v>
      </c>
      <c r="C13424" s="231" t="s">
        <v>6635</v>
      </c>
      <c r="F13424" s="232">
        <v>52.43</v>
      </c>
    </row>
    <row r="13425" spans="1:6" ht="15" x14ac:dyDescent="0.2">
      <c r="A13425" s="231">
        <v>104017</v>
      </c>
      <c r="B13425" s="457" t="s">
        <v>20706</v>
      </c>
      <c r="C13425" s="231" t="s">
        <v>6635</v>
      </c>
      <c r="F13425" s="232">
        <v>54.17</v>
      </c>
    </row>
    <row r="13426" spans="1:6" ht="15" x14ac:dyDescent="0.2">
      <c r="A13426" s="231">
        <v>104020</v>
      </c>
      <c r="B13426" s="457" t="s">
        <v>20707</v>
      </c>
      <c r="C13426" s="231" t="s">
        <v>6635</v>
      </c>
      <c r="F13426" s="232">
        <v>64.48</v>
      </c>
    </row>
    <row r="13427" spans="1:6" ht="15" x14ac:dyDescent="0.2">
      <c r="A13427" s="231">
        <v>104030</v>
      </c>
      <c r="B13427" s="457" t="s">
        <v>20708</v>
      </c>
      <c r="C13427" s="231" t="s">
        <v>6635</v>
      </c>
      <c r="F13427" s="232">
        <v>72.34</v>
      </c>
    </row>
    <row r="13428" spans="1:6" ht="15" x14ac:dyDescent="0.2">
      <c r="A13428" s="231">
        <v>89694</v>
      </c>
      <c r="B13428" s="457" t="s">
        <v>20709</v>
      </c>
      <c r="C13428" s="231" t="s">
        <v>6635</v>
      </c>
      <c r="F13428" s="232">
        <v>24.78</v>
      </c>
    </row>
    <row r="13429" spans="1:6" ht="15" x14ac:dyDescent="0.2">
      <c r="A13429" s="231">
        <v>89700</v>
      </c>
      <c r="B13429" s="457" t="s">
        <v>20710</v>
      </c>
      <c r="C13429" s="231" t="s">
        <v>6635</v>
      </c>
      <c r="F13429" s="232">
        <v>28.27</v>
      </c>
    </row>
    <row r="13430" spans="1:6" ht="15" x14ac:dyDescent="0.2">
      <c r="A13430" s="231">
        <v>89703</v>
      </c>
      <c r="B13430" s="457" t="s">
        <v>20711</v>
      </c>
      <c r="C13430" s="231" t="s">
        <v>6635</v>
      </c>
      <c r="F13430" s="232">
        <v>56.87</v>
      </c>
    </row>
    <row r="13431" spans="1:6" ht="15" x14ac:dyDescent="0.2">
      <c r="A13431" s="231">
        <v>89691</v>
      </c>
      <c r="B13431" s="457" t="s">
        <v>20712</v>
      </c>
      <c r="C13431" s="231" t="s">
        <v>6635</v>
      </c>
      <c r="F13431" s="232">
        <v>17.260000000000002</v>
      </c>
    </row>
    <row r="13432" spans="1:6" ht="15" x14ac:dyDescent="0.2">
      <c r="A13432" s="231">
        <v>89765</v>
      </c>
      <c r="B13432" s="457" t="s">
        <v>20713</v>
      </c>
      <c r="C13432" s="231" t="s">
        <v>6635</v>
      </c>
      <c r="F13432" s="232">
        <v>20.98</v>
      </c>
    </row>
    <row r="13433" spans="1:6" ht="15" x14ac:dyDescent="0.2">
      <c r="A13433" s="231">
        <v>89697</v>
      </c>
      <c r="B13433" s="457" t="s">
        <v>20714</v>
      </c>
      <c r="C13433" s="231" t="s">
        <v>6635</v>
      </c>
      <c r="F13433" s="232">
        <v>22.35</v>
      </c>
    </row>
    <row r="13434" spans="1:6" ht="15" x14ac:dyDescent="0.2">
      <c r="A13434" s="231">
        <v>89844</v>
      </c>
      <c r="B13434" s="457" t="s">
        <v>20715</v>
      </c>
      <c r="C13434" s="231" t="s">
        <v>6635</v>
      </c>
      <c r="F13434" s="232">
        <v>73.14</v>
      </c>
    </row>
    <row r="13435" spans="1:6" ht="15" x14ac:dyDescent="0.2">
      <c r="A13435" s="231">
        <v>104022</v>
      </c>
      <c r="B13435" s="457" t="s">
        <v>20716</v>
      </c>
      <c r="C13435" s="231" t="s">
        <v>6635</v>
      </c>
      <c r="F13435" s="232">
        <v>81.47</v>
      </c>
    </row>
    <row r="13436" spans="1:6" ht="15" x14ac:dyDescent="0.2">
      <c r="A13436" s="231">
        <v>89633</v>
      </c>
      <c r="B13436" s="457" t="s">
        <v>20717</v>
      </c>
      <c r="C13436" s="231" t="s">
        <v>6640</v>
      </c>
      <c r="F13436" s="232">
        <v>33.44</v>
      </c>
    </row>
    <row r="13437" spans="1:6" ht="15" x14ac:dyDescent="0.2">
      <c r="A13437" s="231">
        <v>89716</v>
      </c>
      <c r="B13437" s="457" t="s">
        <v>20718</v>
      </c>
      <c r="C13437" s="231" t="s">
        <v>6640</v>
      </c>
      <c r="F13437" s="232">
        <v>32.979999999999997</v>
      </c>
    </row>
    <row r="13438" spans="1:6" ht="15" x14ac:dyDescent="0.2">
      <c r="A13438" s="231">
        <v>89634</v>
      </c>
      <c r="B13438" s="457" t="s">
        <v>20719</v>
      </c>
      <c r="C13438" s="231" t="s">
        <v>6640</v>
      </c>
      <c r="F13438" s="232">
        <v>47.07</v>
      </c>
    </row>
    <row r="13439" spans="1:6" ht="15" x14ac:dyDescent="0.2">
      <c r="A13439" s="231">
        <v>89717</v>
      </c>
      <c r="B13439" s="457" t="s">
        <v>20720</v>
      </c>
      <c r="C13439" s="231" t="s">
        <v>6640</v>
      </c>
      <c r="F13439" s="232">
        <v>51.35</v>
      </c>
    </row>
    <row r="13440" spans="1:6" ht="15" x14ac:dyDescent="0.2">
      <c r="A13440" s="231">
        <v>89635</v>
      </c>
      <c r="B13440" s="457" t="s">
        <v>20721</v>
      </c>
      <c r="C13440" s="231" t="s">
        <v>6640</v>
      </c>
      <c r="F13440" s="232">
        <v>67.959999999999994</v>
      </c>
    </row>
    <row r="13441" spans="1:6" ht="15" x14ac:dyDescent="0.2">
      <c r="A13441" s="231">
        <v>89770</v>
      </c>
      <c r="B13441" s="457" t="s">
        <v>20722</v>
      </c>
      <c r="C13441" s="231" t="s">
        <v>6640</v>
      </c>
      <c r="F13441" s="232">
        <v>53.25</v>
      </c>
    </row>
    <row r="13442" spans="1:6" ht="15" x14ac:dyDescent="0.2">
      <c r="A13442" s="231">
        <v>89718</v>
      </c>
      <c r="B13442" s="457" t="s">
        <v>20723</v>
      </c>
      <c r="C13442" s="231" t="s">
        <v>6640</v>
      </c>
      <c r="F13442" s="232">
        <v>65.540000000000006</v>
      </c>
    </row>
    <row r="13443" spans="1:6" ht="15" x14ac:dyDescent="0.2">
      <c r="A13443" s="231">
        <v>89636</v>
      </c>
      <c r="B13443" s="457" t="s">
        <v>20724</v>
      </c>
      <c r="C13443" s="231" t="s">
        <v>6640</v>
      </c>
      <c r="F13443" s="232">
        <v>85.1</v>
      </c>
    </row>
    <row r="13444" spans="1:6" ht="15" x14ac:dyDescent="0.2">
      <c r="A13444" s="231">
        <v>89771</v>
      </c>
      <c r="B13444" s="457" t="s">
        <v>20725</v>
      </c>
      <c r="C13444" s="231" t="s">
        <v>6640</v>
      </c>
      <c r="F13444" s="232">
        <v>71.03</v>
      </c>
    </row>
    <row r="13445" spans="1:6" ht="15" x14ac:dyDescent="0.2">
      <c r="A13445" s="231">
        <v>104021</v>
      </c>
      <c r="B13445" s="457" t="s">
        <v>20726</v>
      </c>
      <c r="C13445" s="231" t="s">
        <v>6640</v>
      </c>
      <c r="F13445" s="232">
        <v>85.12</v>
      </c>
    </row>
    <row r="13446" spans="1:6" ht="15" x14ac:dyDescent="0.2">
      <c r="A13446" s="231">
        <v>89772</v>
      </c>
      <c r="B13446" s="457" t="s">
        <v>20727</v>
      </c>
      <c r="C13446" s="231" t="s">
        <v>6640</v>
      </c>
      <c r="F13446" s="232">
        <v>103.51</v>
      </c>
    </row>
    <row r="13447" spans="1:6" ht="15" x14ac:dyDescent="0.2">
      <c r="A13447" s="231">
        <v>89773</v>
      </c>
      <c r="B13447" s="457" t="s">
        <v>20728</v>
      </c>
      <c r="C13447" s="231" t="s">
        <v>6640</v>
      </c>
      <c r="F13447" s="232">
        <v>166.64</v>
      </c>
    </row>
    <row r="13448" spans="1:6" ht="15" x14ac:dyDescent="0.2">
      <c r="A13448" s="231">
        <v>89775</v>
      </c>
      <c r="B13448" s="457" t="s">
        <v>20729</v>
      </c>
      <c r="C13448" s="231" t="s">
        <v>6640</v>
      </c>
      <c r="F13448" s="232">
        <v>260.32</v>
      </c>
    </row>
    <row r="13449" spans="1:6" ht="15" x14ac:dyDescent="0.2">
      <c r="A13449" s="231">
        <v>89767</v>
      </c>
      <c r="B13449" s="457" t="s">
        <v>20730</v>
      </c>
      <c r="C13449" s="231" t="s">
        <v>6635</v>
      </c>
      <c r="F13449" s="232">
        <v>25.91</v>
      </c>
    </row>
    <row r="13450" spans="1:6" ht="15" x14ac:dyDescent="0.2">
      <c r="A13450" s="231">
        <v>89695</v>
      </c>
      <c r="B13450" s="457" t="s">
        <v>20731</v>
      </c>
      <c r="C13450" s="231" t="s">
        <v>6635</v>
      </c>
      <c r="F13450" s="232">
        <v>21.31</v>
      </c>
    </row>
    <row r="13451" spans="1:6" ht="15" x14ac:dyDescent="0.2">
      <c r="A13451" s="231">
        <v>89702</v>
      </c>
      <c r="B13451" s="457" t="s">
        <v>20732</v>
      </c>
      <c r="C13451" s="231" t="s">
        <v>6635</v>
      </c>
      <c r="F13451" s="232">
        <v>27.28</v>
      </c>
    </row>
    <row r="13452" spans="1:6" ht="15" x14ac:dyDescent="0.2">
      <c r="A13452" s="231">
        <v>89768</v>
      </c>
      <c r="B13452" s="457" t="s">
        <v>20733</v>
      </c>
      <c r="C13452" s="231" t="s">
        <v>6635</v>
      </c>
      <c r="F13452" s="232">
        <v>30</v>
      </c>
    </row>
    <row r="13453" spans="1:6" ht="15" x14ac:dyDescent="0.2">
      <c r="A13453" s="231">
        <v>89842</v>
      </c>
      <c r="B13453" s="457" t="s">
        <v>20734</v>
      </c>
      <c r="C13453" s="231" t="s">
        <v>6635</v>
      </c>
      <c r="F13453" s="232">
        <v>58.12</v>
      </c>
    </row>
    <row r="13454" spans="1:6" ht="15" x14ac:dyDescent="0.2">
      <c r="A13454" s="231">
        <v>89845</v>
      </c>
      <c r="B13454" s="457" t="s">
        <v>20735</v>
      </c>
      <c r="C13454" s="231" t="s">
        <v>6635</v>
      </c>
      <c r="F13454" s="232">
        <v>114.68</v>
      </c>
    </row>
    <row r="13455" spans="1:6" ht="15" x14ac:dyDescent="0.2">
      <c r="A13455" s="231">
        <v>89846</v>
      </c>
      <c r="B13455" s="457" t="s">
        <v>20736</v>
      </c>
      <c r="C13455" s="231" t="s">
        <v>6635</v>
      </c>
      <c r="F13455" s="232">
        <v>245.53</v>
      </c>
    </row>
    <row r="13456" spans="1:6" ht="15" x14ac:dyDescent="0.2">
      <c r="A13456" s="231">
        <v>89847</v>
      </c>
      <c r="B13456" s="457" t="s">
        <v>20737</v>
      </c>
      <c r="C13456" s="231" t="s">
        <v>6635</v>
      </c>
      <c r="F13456" s="232">
        <v>291.95</v>
      </c>
    </row>
    <row r="13457" spans="1:6" ht="15" x14ac:dyDescent="0.2">
      <c r="A13457" s="231">
        <v>89705</v>
      </c>
      <c r="B13457" s="457" t="s">
        <v>20738</v>
      </c>
      <c r="C13457" s="231" t="s">
        <v>6635</v>
      </c>
      <c r="F13457" s="232">
        <v>31.6</v>
      </c>
    </row>
    <row r="13458" spans="1:6" ht="15" x14ac:dyDescent="0.2">
      <c r="A13458" s="231">
        <v>89769</v>
      </c>
      <c r="B13458" s="457" t="s">
        <v>20739</v>
      </c>
      <c r="C13458" s="231" t="s">
        <v>6635</v>
      </c>
      <c r="F13458" s="232">
        <v>65.5</v>
      </c>
    </row>
    <row r="13459" spans="1:6" ht="15" x14ac:dyDescent="0.2">
      <c r="A13459" s="231">
        <v>89706</v>
      </c>
      <c r="B13459" s="457" t="s">
        <v>20740</v>
      </c>
      <c r="C13459" s="231" t="s">
        <v>6635</v>
      </c>
      <c r="F13459" s="232">
        <v>67.38</v>
      </c>
    </row>
    <row r="13460" spans="1:6" ht="15" x14ac:dyDescent="0.2">
      <c r="A13460" s="231">
        <v>89741</v>
      </c>
      <c r="B13460" s="457" t="s">
        <v>20741</v>
      </c>
      <c r="C13460" s="231" t="s">
        <v>6635</v>
      </c>
      <c r="F13460" s="232">
        <v>27.18</v>
      </c>
    </row>
    <row r="13461" spans="1:6" ht="15" x14ac:dyDescent="0.2">
      <c r="A13461" s="231">
        <v>89757</v>
      </c>
      <c r="B13461" s="457" t="s">
        <v>20742</v>
      </c>
      <c r="C13461" s="231" t="s">
        <v>6635</v>
      </c>
      <c r="F13461" s="232">
        <v>35.33</v>
      </c>
    </row>
    <row r="13462" spans="1:6" ht="15" x14ac:dyDescent="0.2">
      <c r="A13462" s="231">
        <v>104027</v>
      </c>
      <c r="B13462" s="457" t="s">
        <v>20743</v>
      </c>
      <c r="C13462" s="231" t="s">
        <v>6635</v>
      </c>
      <c r="F13462" s="232">
        <v>73.489999999999995</v>
      </c>
    </row>
    <row r="13463" spans="1:6" ht="15" x14ac:dyDescent="0.2">
      <c r="A13463" s="231">
        <v>89837</v>
      </c>
      <c r="B13463" s="457" t="s">
        <v>20744</v>
      </c>
      <c r="C13463" s="231" t="s">
        <v>6635</v>
      </c>
      <c r="F13463" s="232">
        <v>153.55000000000001</v>
      </c>
    </row>
    <row r="13464" spans="1:6" ht="15" x14ac:dyDescent="0.2">
      <c r="A13464" s="231">
        <v>89839</v>
      </c>
      <c r="B13464" s="457" t="s">
        <v>20745</v>
      </c>
      <c r="C13464" s="231" t="s">
        <v>6635</v>
      </c>
      <c r="F13464" s="232">
        <v>199.63</v>
      </c>
    </row>
    <row r="13465" spans="1:6" ht="15" x14ac:dyDescent="0.2">
      <c r="A13465" s="231">
        <v>89841</v>
      </c>
      <c r="B13465" s="457" t="s">
        <v>20746</v>
      </c>
      <c r="C13465" s="231" t="s">
        <v>6635</v>
      </c>
      <c r="F13465" s="232">
        <v>302.45</v>
      </c>
    </row>
    <row r="13466" spans="1:6" ht="15" x14ac:dyDescent="0.2">
      <c r="A13466" s="231">
        <v>89654</v>
      </c>
      <c r="B13466" s="457" t="s">
        <v>20747</v>
      </c>
      <c r="C13466" s="231" t="s">
        <v>6635</v>
      </c>
      <c r="F13466" s="232">
        <v>23.91</v>
      </c>
    </row>
    <row r="13467" spans="1:6" ht="15" x14ac:dyDescent="0.2">
      <c r="A13467" s="231">
        <v>89661</v>
      </c>
      <c r="B13467" s="457" t="s">
        <v>20748</v>
      </c>
      <c r="C13467" s="231" t="s">
        <v>6635</v>
      </c>
      <c r="F13467" s="232">
        <v>27.86</v>
      </c>
    </row>
    <row r="13468" spans="1:6" ht="15" x14ac:dyDescent="0.2">
      <c r="A13468" s="231">
        <v>89674</v>
      </c>
      <c r="B13468" s="457" t="s">
        <v>20749</v>
      </c>
      <c r="C13468" s="231" t="s">
        <v>6635</v>
      </c>
      <c r="F13468" s="232">
        <v>36.14</v>
      </c>
    </row>
    <row r="13469" spans="1:6" ht="15" x14ac:dyDescent="0.2">
      <c r="A13469" s="231">
        <v>89816</v>
      </c>
      <c r="B13469" s="457" t="s">
        <v>20750</v>
      </c>
      <c r="C13469" s="231" t="s">
        <v>6635</v>
      </c>
      <c r="F13469" s="232">
        <v>47.57</v>
      </c>
    </row>
    <row r="13470" spans="1:6" ht="15" x14ac:dyDescent="0.2">
      <c r="A13470" s="231">
        <v>89762</v>
      </c>
      <c r="B13470" s="457" t="s">
        <v>20751</v>
      </c>
      <c r="C13470" s="231" t="s">
        <v>6635</v>
      </c>
      <c r="F13470" s="232">
        <v>51.26</v>
      </c>
    </row>
    <row r="13471" spans="1:6" ht="15" x14ac:dyDescent="0.2">
      <c r="A13471" s="231">
        <v>89684</v>
      </c>
      <c r="B13471" s="457" t="s">
        <v>20752</v>
      </c>
      <c r="C13471" s="231" t="s">
        <v>6635</v>
      </c>
      <c r="F13471" s="232">
        <v>52.2</v>
      </c>
    </row>
    <row r="13472" spans="1:6" ht="15" x14ac:dyDescent="0.2">
      <c r="A13472" s="231">
        <v>89828</v>
      </c>
      <c r="B13472" s="457" t="s">
        <v>20753</v>
      </c>
      <c r="C13472" s="231" t="s">
        <v>6635</v>
      </c>
      <c r="F13472" s="232">
        <v>69.319999999999993</v>
      </c>
    </row>
    <row r="13473" spans="1:6" ht="15" x14ac:dyDescent="0.2">
      <c r="A13473" s="231">
        <v>89546</v>
      </c>
      <c r="B13473" s="457" t="s">
        <v>20754</v>
      </c>
      <c r="C13473" s="231" t="s">
        <v>6635</v>
      </c>
      <c r="F13473" s="232">
        <v>12.69</v>
      </c>
    </row>
    <row r="13474" spans="1:6" ht="15" x14ac:dyDescent="0.2">
      <c r="A13474" s="231">
        <v>89482</v>
      </c>
      <c r="B13474" s="457" t="s">
        <v>20755</v>
      </c>
      <c r="C13474" s="231" t="s">
        <v>6635</v>
      </c>
      <c r="F13474" s="232">
        <v>46.59</v>
      </c>
    </row>
    <row r="13475" spans="1:6" ht="15" x14ac:dyDescent="0.2">
      <c r="A13475" s="231">
        <v>89491</v>
      </c>
      <c r="B13475" s="457" t="s">
        <v>20756</v>
      </c>
      <c r="C13475" s="231" t="s">
        <v>6635</v>
      </c>
      <c r="F13475" s="232">
        <v>114.27</v>
      </c>
    </row>
    <row r="13476" spans="1:6" ht="15" x14ac:dyDescent="0.2">
      <c r="A13476" s="231">
        <v>104178</v>
      </c>
      <c r="B13476" s="457" t="s">
        <v>20757</v>
      </c>
      <c r="C13476" s="231" t="s">
        <v>6635</v>
      </c>
      <c r="F13476" s="232">
        <v>25.38</v>
      </c>
    </row>
    <row r="13477" spans="1:6" ht="15" x14ac:dyDescent="0.2">
      <c r="A13477" s="231">
        <v>104179</v>
      </c>
      <c r="B13477" s="457" t="s">
        <v>20758</v>
      </c>
      <c r="C13477" s="231" t="s">
        <v>6635</v>
      </c>
      <c r="F13477" s="232">
        <v>98.18</v>
      </c>
    </row>
    <row r="13478" spans="1:6" ht="15" x14ac:dyDescent="0.2">
      <c r="A13478" s="231">
        <v>89587</v>
      </c>
      <c r="B13478" s="457" t="s">
        <v>20759</v>
      </c>
      <c r="C13478" s="231" t="s">
        <v>6635</v>
      </c>
      <c r="F13478" s="232">
        <v>59.6</v>
      </c>
    </row>
    <row r="13479" spans="1:6" ht="15" x14ac:dyDescent="0.2">
      <c r="A13479" s="231">
        <v>89535</v>
      </c>
      <c r="B13479" s="457" t="s">
        <v>20760</v>
      </c>
      <c r="C13479" s="231" t="s">
        <v>6635</v>
      </c>
      <c r="F13479" s="232">
        <v>49.62</v>
      </c>
    </row>
    <row r="13480" spans="1:6" ht="15" x14ac:dyDescent="0.2">
      <c r="A13480" s="231">
        <v>89592</v>
      </c>
      <c r="B13480" s="457" t="s">
        <v>20761</v>
      </c>
      <c r="C13480" s="231" t="s">
        <v>6635</v>
      </c>
      <c r="F13480" s="232">
        <v>187.55</v>
      </c>
    </row>
    <row r="13481" spans="1:6" ht="15" x14ac:dyDescent="0.2">
      <c r="A13481" s="231">
        <v>104169</v>
      </c>
      <c r="B13481" s="457" t="s">
        <v>20762</v>
      </c>
      <c r="C13481" s="231" t="s">
        <v>6635</v>
      </c>
      <c r="F13481" s="232">
        <v>172.9</v>
      </c>
    </row>
    <row r="13482" spans="1:6" ht="15" x14ac:dyDescent="0.2">
      <c r="A13482" s="231">
        <v>89583</v>
      </c>
      <c r="B13482" s="457" t="s">
        <v>20763</v>
      </c>
      <c r="C13482" s="231" t="s">
        <v>6635</v>
      </c>
      <c r="F13482" s="232">
        <v>51.37</v>
      </c>
    </row>
    <row r="13483" spans="1:6" ht="15" x14ac:dyDescent="0.2">
      <c r="A13483" s="231">
        <v>89526</v>
      </c>
      <c r="B13483" s="457" t="s">
        <v>20764</v>
      </c>
      <c r="C13483" s="231" t="s">
        <v>6635</v>
      </c>
      <c r="F13483" s="232">
        <v>45.85</v>
      </c>
    </row>
    <row r="13484" spans="1:6" ht="15" x14ac:dyDescent="0.2">
      <c r="A13484" s="231">
        <v>95695</v>
      </c>
      <c r="B13484" s="457" t="s">
        <v>20765</v>
      </c>
      <c r="C13484" s="231" t="s">
        <v>6635</v>
      </c>
      <c r="F13484" s="232">
        <v>73.08</v>
      </c>
    </row>
    <row r="13485" spans="1:6" ht="15" x14ac:dyDescent="0.2">
      <c r="A13485" s="231">
        <v>95694</v>
      </c>
      <c r="B13485" s="457" t="s">
        <v>20766</v>
      </c>
      <c r="C13485" s="231" t="s">
        <v>6635</v>
      </c>
      <c r="F13485" s="232">
        <v>63.1</v>
      </c>
    </row>
    <row r="13486" spans="1:6" ht="15" x14ac:dyDescent="0.2">
      <c r="A13486" s="231">
        <v>89585</v>
      </c>
      <c r="B13486" s="457" t="s">
        <v>20767</v>
      </c>
      <c r="C13486" s="231" t="s">
        <v>6635</v>
      </c>
      <c r="F13486" s="232">
        <v>54.02</v>
      </c>
    </row>
    <row r="13487" spans="1:6" ht="15" x14ac:dyDescent="0.2">
      <c r="A13487" s="231">
        <v>89531</v>
      </c>
      <c r="B13487" s="457" t="s">
        <v>20768</v>
      </c>
      <c r="C13487" s="231" t="s">
        <v>6635</v>
      </c>
      <c r="F13487" s="232">
        <v>44.04</v>
      </c>
    </row>
    <row r="13488" spans="1:6" ht="15" x14ac:dyDescent="0.2">
      <c r="A13488" s="231">
        <v>89591</v>
      </c>
      <c r="B13488" s="457" t="s">
        <v>20769</v>
      </c>
      <c r="C13488" s="231" t="s">
        <v>6635</v>
      </c>
      <c r="F13488" s="232">
        <v>152.6</v>
      </c>
    </row>
    <row r="13489" spans="1:6" ht="15" x14ac:dyDescent="0.2">
      <c r="A13489" s="231">
        <v>104168</v>
      </c>
      <c r="B13489" s="457" t="s">
        <v>20770</v>
      </c>
      <c r="C13489" s="231" t="s">
        <v>6635</v>
      </c>
      <c r="F13489" s="232">
        <v>137.94999999999999</v>
      </c>
    </row>
    <row r="13490" spans="1:6" ht="15" x14ac:dyDescent="0.2">
      <c r="A13490" s="231">
        <v>89516</v>
      </c>
      <c r="B13490" s="457" t="s">
        <v>20771</v>
      </c>
      <c r="C13490" s="231" t="s">
        <v>6635</v>
      </c>
      <c r="F13490" s="232">
        <v>10.1</v>
      </c>
    </row>
    <row r="13491" spans="1:6" ht="15" x14ac:dyDescent="0.2">
      <c r="A13491" s="231">
        <v>89520</v>
      </c>
      <c r="B13491" s="457" t="s">
        <v>20772</v>
      </c>
      <c r="C13491" s="231" t="s">
        <v>6635</v>
      </c>
      <c r="F13491" s="232">
        <v>17.95</v>
      </c>
    </row>
    <row r="13492" spans="1:6" ht="15" x14ac:dyDescent="0.2">
      <c r="A13492" s="231">
        <v>89582</v>
      </c>
      <c r="B13492" s="457" t="s">
        <v>20773</v>
      </c>
      <c r="C13492" s="231" t="s">
        <v>6635</v>
      </c>
      <c r="F13492" s="232">
        <v>40.700000000000003</v>
      </c>
    </row>
    <row r="13493" spans="1:6" ht="15" x14ac:dyDescent="0.2">
      <c r="A13493" s="231">
        <v>89524</v>
      </c>
      <c r="B13493" s="457" t="s">
        <v>20774</v>
      </c>
      <c r="C13493" s="231" t="s">
        <v>6635</v>
      </c>
      <c r="F13493" s="232">
        <v>35.18</v>
      </c>
    </row>
    <row r="13494" spans="1:6" ht="15" x14ac:dyDescent="0.2">
      <c r="A13494" s="231">
        <v>89584</v>
      </c>
      <c r="B13494" s="457" t="s">
        <v>20775</v>
      </c>
      <c r="C13494" s="231" t="s">
        <v>6635</v>
      </c>
      <c r="F13494" s="232">
        <v>52.72</v>
      </c>
    </row>
    <row r="13495" spans="1:6" ht="15" x14ac:dyDescent="0.2">
      <c r="A13495" s="231">
        <v>89529</v>
      </c>
      <c r="B13495" s="457" t="s">
        <v>20776</v>
      </c>
      <c r="C13495" s="231" t="s">
        <v>6635</v>
      </c>
      <c r="F13495" s="232">
        <v>42.74</v>
      </c>
    </row>
    <row r="13496" spans="1:6" ht="15" x14ac:dyDescent="0.2">
      <c r="A13496" s="231">
        <v>89590</v>
      </c>
      <c r="B13496" s="457" t="s">
        <v>20777</v>
      </c>
      <c r="C13496" s="231" t="s">
        <v>6635</v>
      </c>
      <c r="F13496" s="232">
        <v>156.58000000000001</v>
      </c>
    </row>
    <row r="13497" spans="1:6" ht="15" x14ac:dyDescent="0.2">
      <c r="A13497" s="231">
        <v>104167</v>
      </c>
      <c r="B13497" s="457" t="s">
        <v>20778</v>
      </c>
      <c r="C13497" s="231" t="s">
        <v>6635</v>
      </c>
      <c r="F13497" s="232">
        <v>141.93</v>
      </c>
    </row>
    <row r="13498" spans="1:6" ht="15" x14ac:dyDescent="0.2">
      <c r="A13498" s="231">
        <v>89514</v>
      </c>
      <c r="B13498" s="457" t="s">
        <v>20779</v>
      </c>
      <c r="C13498" s="231" t="s">
        <v>6635</v>
      </c>
      <c r="F13498" s="232">
        <v>10</v>
      </c>
    </row>
    <row r="13499" spans="1:6" ht="15" x14ac:dyDescent="0.2">
      <c r="A13499" s="231">
        <v>89518</v>
      </c>
      <c r="B13499" s="457" t="s">
        <v>20780</v>
      </c>
      <c r="C13499" s="231" t="s">
        <v>6635</v>
      </c>
      <c r="F13499" s="232">
        <v>17.04</v>
      </c>
    </row>
    <row r="13500" spans="1:6" ht="15" x14ac:dyDescent="0.2">
      <c r="A13500" s="231">
        <v>89581</v>
      </c>
      <c r="B13500" s="457" t="s">
        <v>20781</v>
      </c>
      <c r="C13500" s="231" t="s">
        <v>6635</v>
      </c>
      <c r="F13500" s="232">
        <v>40.119999999999997</v>
      </c>
    </row>
    <row r="13501" spans="1:6" ht="15" x14ac:dyDescent="0.2">
      <c r="A13501" s="231">
        <v>89522</v>
      </c>
      <c r="B13501" s="457" t="s">
        <v>20782</v>
      </c>
      <c r="C13501" s="231" t="s">
        <v>6635</v>
      </c>
      <c r="F13501" s="232">
        <v>34.6</v>
      </c>
    </row>
    <row r="13502" spans="1:6" ht="15" x14ac:dyDescent="0.2">
      <c r="A13502" s="231">
        <v>89574</v>
      </c>
      <c r="B13502" s="457" t="s">
        <v>20783</v>
      </c>
      <c r="C13502" s="231" t="s">
        <v>6635</v>
      </c>
      <c r="F13502" s="232">
        <v>184.95</v>
      </c>
    </row>
    <row r="13503" spans="1:6" ht="15" x14ac:dyDescent="0.2">
      <c r="A13503" s="231">
        <v>89690</v>
      </c>
      <c r="B13503" s="457" t="s">
        <v>20784</v>
      </c>
      <c r="C13503" s="231" t="s">
        <v>6635</v>
      </c>
      <c r="F13503" s="232">
        <v>107.73</v>
      </c>
    </row>
    <row r="13504" spans="1:6" ht="15" x14ac:dyDescent="0.2">
      <c r="A13504" s="231">
        <v>89567</v>
      </c>
      <c r="B13504" s="457" t="s">
        <v>20785</v>
      </c>
      <c r="C13504" s="231" t="s">
        <v>6635</v>
      </c>
      <c r="F13504" s="232">
        <v>94.41</v>
      </c>
    </row>
    <row r="13505" spans="1:6" ht="15" x14ac:dyDescent="0.2">
      <c r="A13505" s="231">
        <v>89692</v>
      </c>
      <c r="B13505" s="457" t="s">
        <v>20786</v>
      </c>
      <c r="C13505" s="231" t="s">
        <v>6635</v>
      </c>
      <c r="F13505" s="232">
        <v>122.64</v>
      </c>
    </row>
    <row r="13506" spans="1:6" ht="15" x14ac:dyDescent="0.2">
      <c r="A13506" s="231">
        <v>89569</v>
      </c>
      <c r="B13506" s="457" t="s">
        <v>20787</v>
      </c>
      <c r="C13506" s="231" t="s">
        <v>6635</v>
      </c>
      <c r="F13506" s="232">
        <v>111.31</v>
      </c>
    </row>
    <row r="13507" spans="1:6" ht="15" x14ac:dyDescent="0.2">
      <c r="A13507" s="231">
        <v>89699</v>
      </c>
      <c r="B13507" s="457" t="s">
        <v>20788</v>
      </c>
      <c r="C13507" s="231" t="s">
        <v>6635</v>
      </c>
      <c r="F13507" s="232">
        <v>237.76</v>
      </c>
    </row>
    <row r="13508" spans="1:6" ht="15" x14ac:dyDescent="0.2">
      <c r="A13508" s="231">
        <v>104174</v>
      </c>
      <c r="B13508" s="457" t="s">
        <v>20789</v>
      </c>
      <c r="C13508" s="231" t="s">
        <v>6635</v>
      </c>
      <c r="F13508" s="232">
        <v>222.36</v>
      </c>
    </row>
    <row r="13509" spans="1:6" ht="15" x14ac:dyDescent="0.2">
      <c r="A13509" s="231">
        <v>89698</v>
      </c>
      <c r="B13509" s="457" t="s">
        <v>20790</v>
      </c>
      <c r="C13509" s="231" t="s">
        <v>6635</v>
      </c>
      <c r="F13509" s="232">
        <v>314.60000000000002</v>
      </c>
    </row>
    <row r="13510" spans="1:6" ht="15" x14ac:dyDescent="0.2">
      <c r="A13510" s="231">
        <v>104176</v>
      </c>
      <c r="B13510" s="457" t="s">
        <v>20791</v>
      </c>
      <c r="C13510" s="231" t="s">
        <v>6635</v>
      </c>
      <c r="F13510" s="232">
        <v>295.08</v>
      </c>
    </row>
    <row r="13511" spans="1:6" ht="15" x14ac:dyDescent="0.2">
      <c r="A13511" s="231">
        <v>89561</v>
      </c>
      <c r="B13511" s="457" t="s">
        <v>20792</v>
      </c>
      <c r="C13511" s="231" t="s">
        <v>6635</v>
      </c>
      <c r="F13511" s="232">
        <v>17.850000000000001</v>
      </c>
    </row>
    <row r="13512" spans="1:6" ht="15" x14ac:dyDescent="0.2">
      <c r="A13512" s="231">
        <v>89563</v>
      </c>
      <c r="B13512" s="457" t="s">
        <v>20793</v>
      </c>
      <c r="C13512" s="231" t="s">
        <v>6635</v>
      </c>
      <c r="F13512" s="232">
        <v>40.090000000000003</v>
      </c>
    </row>
    <row r="13513" spans="1:6" ht="15" x14ac:dyDescent="0.2">
      <c r="A13513" s="231">
        <v>89685</v>
      </c>
      <c r="B13513" s="457" t="s">
        <v>20794</v>
      </c>
      <c r="C13513" s="231" t="s">
        <v>6635</v>
      </c>
      <c r="F13513" s="232">
        <v>73.02</v>
      </c>
    </row>
    <row r="13514" spans="1:6" ht="15" x14ac:dyDescent="0.2">
      <c r="A13514" s="231">
        <v>89565</v>
      </c>
      <c r="B13514" s="457" t="s">
        <v>20795</v>
      </c>
      <c r="C13514" s="231" t="s">
        <v>6635</v>
      </c>
      <c r="F13514" s="232">
        <v>65.650000000000006</v>
      </c>
    </row>
    <row r="13515" spans="1:6" ht="15" x14ac:dyDescent="0.2">
      <c r="A13515" s="231">
        <v>89671</v>
      </c>
      <c r="B13515" s="457" t="s">
        <v>20796</v>
      </c>
      <c r="C13515" s="231" t="s">
        <v>6635</v>
      </c>
      <c r="F13515" s="232">
        <v>52.88</v>
      </c>
    </row>
    <row r="13516" spans="1:6" ht="15" x14ac:dyDescent="0.2">
      <c r="A13516" s="231">
        <v>89556</v>
      </c>
      <c r="B13516" s="457" t="s">
        <v>20797</v>
      </c>
      <c r="C13516" s="231" t="s">
        <v>6635</v>
      </c>
      <c r="F13516" s="232">
        <v>46.22</v>
      </c>
    </row>
    <row r="13517" spans="1:6" ht="15" x14ac:dyDescent="0.2">
      <c r="A13517" s="231">
        <v>89679</v>
      </c>
      <c r="B13517" s="457" t="s">
        <v>20798</v>
      </c>
      <c r="C13517" s="231" t="s">
        <v>6635</v>
      </c>
      <c r="F13517" s="232">
        <v>142.86000000000001</v>
      </c>
    </row>
    <row r="13518" spans="1:6" ht="15" x14ac:dyDescent="0.2">
      <c r="A13518" s="231">
        <v>104171</v>
      </c>
      <c r="B13518" s="457" t="s">
        <v>20799</v>
      </c>
      <c r="C13518" s="231" t="s">
        <v>6635</v>
      </c>
      <c r="F13518" s="232">
        <v>116.13</v>
      </c>
    </row>
    <row r="13519" spans="1:6" ht="15" x14ac:dyDescent="0.2">
      <c r="A13519" s="231">
        <v>89600</v>
      </c>
      <c r="B13519" s="457" t="s">
        <v>20800</v>
      </c>
      <c r="C13519" s="231" t="s">
        <v>6635</v>
      </c>
      <c r="F13519" s="232">
        <v>29.69</v>
      </c>
    </row>
    <row r="13520" spans="1:6" ht="15" x14ac:dyDescent="0.2">
      <c r="A13520" s="231">
        <v>89548</v>
      </c>
      <c r="B13520" s="457" t="s">
        <v>20801</v>
      </c>
      <c r="C13520" s="231" t="s">
        <v>6635</v>
      </c>
      <c r="F13520" s="232">
        <v>26.01</v>
      </c>
    </row>
    <row r="13521" spans="1:6" ht="15" x14ac:dyDescent="0.2">
      <c r="A13521" s="231">
        <v>89669</v>
      </c>
      <c r="B13521" s="457" t="s">
        <v>20802</v>
      </c>
      <c r="C13521" s="231" t="s">
        <v>6635</v>
      </c>
      <c r="F13521" s="232">
        <v>38.880000000000003</v>
      </c>
    </row>
    <row r="13522" spans="1:6" ht="15" x14ac:dyDescent="0.2">
      <c r="A13522" s="231">
        <v>89554</v>
      </c>
      <c r="B13522" s="457" t="s">
        <v>20803</v>
      </c>
      <c r="C13522" s="231" t="s">
        <v>6635</v>
      </c>
      <c r="F13522" s="232">
        <v>32.18</v>
      </c>
    </row>
    <row r="13523" spans="1:6" ht="15" x14ac:dyDescent="0.2">
      <c r="A13523" s="231">
        <v>89677</v>
      </c>
      <c r="B13523" s="457" t="s">
        <v>20804</v>
      </c>
      <c r="C13523" s="231" t="s">
        <v>6635</v>
      </c>
      <c r="F13523" s="232">
        <v>90.15</v>
      </c>
    </row>
    <row r="13524" spans="1:6" ht="15" x14ac:dyDescent="0.2">
      <c r="A13524" s="231">
        <v>104170</v>
      </c>
      <c r="B13524" s="457" t="s">
        <v>20805</v>
      </c>
      <c r="C13524" s="231" t="s">
        <v>6635</v>
      </c>
      <c r="F13524" s="232">
        <v>80.17</v>
      </c>
    </row>
    <row r="13525" spans="1:6" ht="15" x14ac:dyDescent="0.2">
      <c r="A13525" s="231">
        <v>89544</v>
      </c>
      <c r="B13525" s="457" t="s">
        <v>20806</v>
      </c>
      <c r="C13525" s="231" t="s">
        <v>6635</v>
      </c>
      <c r="F13525" s="232">
        <v>10.14</v>
      </c>
    </row>
    <row r="13526" spans="1:6" ht="15" x14ac:dyDescent="0.2">
      <c r="A13526" s="231">
        <v>89545</v>
      </c>
      <c r="B13526" s="457" t="s">
        <v>20807</v>
      </c>
      <c r="C13526" s="231" t="s">
        <v>6635</v>
      </c>
      <c r="F13526" s="232">
        <v>19.53</v>
      </c>
    </row>
    <row r="13527" spans="1:6" ht="15" x14ac:dyDescent="0.2">
      <c r="A13527" s="231">
        <v>89599</v>
      </c>
      <c r="B13527" s="457" t="s">
        <v>20808</v>
      </c>
      <c r="C13527" s="231" t="s">
        <v>6635</v>
      </c>
      <c r="F13527" s="232">
        <v>29.33</v>
      </c>
    </row>
    <row r="13528" spans="1:6" ht="15" x14ac:dyDescent="0.2">
      <c r="A13528" s="231">
        <v>89547</v>
      </c>
      <c r="B13528" s="457" t="s">
        <v>20809</v>
      </c>
      <c r="C13528" s="231" t="s">
        <v>6635</v>
      </c>
      <c r="F13528" s="232">
        <v>25.63</v>
      </c>
    </row>
    <row r="13529" spans="1:6" ht="15" x14ac:dyDescent="0.2">
      <c r="A13529" s="231">
        <v>89495</v>
      </c>
      <c r="B13529" s="457" t="s">
        <v>20810</v>
      </c>
      <c r="C13529" s="231" t="s">
        <v>6635</v>
      </c>
      <c r="F13529" s="232">
        <v>21.93</v>
      </c>
    </row>
    <row r="13530" spans="1:6" ht="15" x14ac:dyDescent="0.2">
      <c r="A13530" s="231">
        <v>89673</v>
      </c>
      <c r="B13530" s="457" t="s">
        <v>20811</v>
      </c>
      <c r="C13530" s="231" t="s">
        <v>6635</v>
      </c>
      <c r="F13530" s="232">
        <v>41.66</v>
      </c>
    </row>
    <row r="13531" spans="1:6" ht="15" x14ac:dyDescent="0.2">
      <c r="A13531" s="231">
        <v>89557</v>
      </c>
      <c r="B13531" s="457" t="s">
        <v>20812</v>
      </c>
      <c r="C13531" s="231" t="s">
        <v>6635</v>
      </c>
      <c r="F13531" s="232">
        <v>36.49</v>
      </c>
    </row>
    <row r="13532" spans="1:6" ht="15" x14ac:dyDescent="0.2">
      <c r="A13532" s="231">
        <v>89681</v>
      </c>
      <c r="B13532" s="457" t="s">
        <v>20813</v>
      </c>
      <c r="C13532" s="231" t="s">
        <v>6635</v>
      </c>
      <c r="F13532" s="232">
        <v>104.95</v>
      </c>
    </row>
    <row r="13533" spans="1:6" ht="15" x14ac:dyDescent="0.2">
      <c r="A13533" s="231">
        <v>104173</v>
      </c>
      <c r="B13533" s="457" t="s">
        <v>20814</v>
      </c>
      <c r="C13533" s="231" t="s">
        <v>6635</v>
      </c>
      <c r="F13533" s="232">
        <v>98.27</v>
      </c>
    </row>
    <row r="13534" spans="1:6" ht="15" x14ac:dyDescent="0.2">
      <c r="A13534" s="231">
        <v>89549</v>
      </c>
      <c r="B13534" s="457" t="s">
        <v>20815</v>
      </c>
      <c r="C13534" s="231" t="s">
        <v>6635</v>
      </c>
      <c r="F13534" s="232">
        <v>21.37</v>
      </c>
    </row>
    <row r="13535" spans="1:6" ht="15" x14ac:dyDescent="0.2">
      <c r="A13535" s="231">
        <v>89578</v>
      </c>
      <c r="B13535" s="457" t="s">
        <v>20816</v>
      </c>
      <c r="C13535" s="231" t="s">
        <v>6640</v>
      </c>
      <c r="F13535" s="232">
        <v>42.19</v>
      </c>
    </row>
    <row r="13536" spans="1:6" ht="15" x14ac:dyDescent="0.2">
      <c r="A13536" s="231">
        <v>89512</v>
      </c>
      <c r="B13536" s="457" t="s">
        <v>20817</v>
      </c>
      <c r="C13536" s="231" t="s">
        <v>6640</v>
      </c>
      <c r="F13536" s="232">
        <v>64.77</v>
      </c>
    </row>
    <row r="13537" spans="1:6" ht="15" x14ac:dyDescent="0.2">
      <c r="A13537" s="231">
        <v>89580</v>
      </c>
      <c r="B13537" s="457" t="s">
        <v>20818</v>
      </c>
      <c r="C13537" s="231" t="s">
        <v>6640</v>
      </c>
      <c r="F13537" s="232">
        <v>87.08</v>
      </c>
    </row>
    <row r="13538" spans="1:6" ht="15" x14ac:dyDescent="0.2">
      <c r="A13538" s="231">
        <v>104166</v>
      </c>
      <c r="B13538" s="457" t="s">
        <v>20819</v>
      </c>
      <c r="C13538" s="231" t="s">
        <v>6640</v>
      </c>
      <c r="F13538" s="232">
        <v>95.4</v>
      </c>
    </row>
    <row r="13539" spans="1:6" ht="15" x14ac:dyDescent="0.2">
      <c r="A13539" s="231">
        <v>89508</v>
      </c>
      <c r="B13539" s="457" t="s">
        <v>20820</v>
      </c>
      <c r="C13539" s="231" t="s">
        <v>6640</v>
      </c>
      <c r="F13539" s="232">
        <v>22.23</v>
      </c>
    </row>
    <row r="13540" spans="1:6" ht="15" x14ac:dyDescent="0.2">
      <c r="A13540" s="231">
        <v>89509</v>
      </c>
      <c r="B13540" s="457" t="s">
        <v>20821</v>
      </c>
      <c r="C13540" s="231" t="s">
        <v>6640</v>
      </c>
      <c r="F13540" s="232">
        <v>29.99</v>
      </c>
    </row>
    <row r="13541" spans="1:6" ht="15" x14ac:dyDescent="0.2">
      <c r="A13541" s="231">
        <v>89576</v>
      </c>
      <c r="B13541" s="457" t="s">
        <v>20822</v>
      </c>
      <c r="C13541" s="231" t="s">
        <v>6640</v>
      </c>
      <c r="F13541" s="232">
        <v>33.909999999999997</v>
      </c>
    </row>
    <row r="13542" spans="1:6" ht="15" x14ac:dyDescent="0.2">
      <c r="A13542" s="231">
        <v>89511</v>
      </c>
      <c r="B13542" s="457" t="s">
        <v>20823</v>
      </c>
      <c r="C13542" s="231" t="s">
        <v>6640</v>
      </c>
      <c r="F13542" s="232">
        <v>50.92</v>
      </c>
    </row>
    <row r="13543" spans="1:6" ht="15" x14ac:dyDescent="0.2">
      <c r="A13543" s="231">
        <v>89675</v>
      </c>
      <c r="B13543" s="457" t="s">
        <v>20824</v>
      </c>
      <c r="C13543" s="231" t="s">
        <v>6635</v>
      </c>
      <c r="F13543" s="232">
        <v>85.93</v>
      </c>
    </row>
    <row r="13544" spans="1:6" ht="15" x14ac:dyDescent="0.2">
      <c r="A13544" s="231">
        <v>89559</v>
      </c>
      <c r="B13544" s="457" t="s">
        <v>20825</v>
      </c>
      <c r="C13544" s="231" t="s">
        <v>6635</v>
      </c>
      <c r="F13544" s="232">
        <v>79.27</v>
      </c>
    </row>
    <row r="13545" spans="1:6" ht="15" x14ac:dyDescent="0.2">
      <c r="A13545" s="231">
        <v>104172</v>
      </c>
      <c r="B13545" s="457" t="s">
        <v>20826</v>
      </c>
      <c r="C13545" s="231" t="s">
        <v>6635</v>
      </c>
      <c r="F13545" s="232">
        <v>329.15</v>
      </c>
    </row>
    <row r="13546" spans="1:6" ht="15" x14ac:dyDescent="0.2">
      <c r="A13546" s="231">
        <v>89683</v>
      </c>
      <c r="B13546" s="457" t="s">
        <v>20827</v>
      </c>
      <c r="C13546" s="231" t="s">
        <v>6635</v>
      </c>
      <c r="F13546" s="232">
        <v>338.91</v>
      </c>
    </row>
    <row r="13547" spans="1:6" ht="15" x14ac:dyDescent="0.2">
      <c r="A13547" s="231">
        <v>89667</v>
      </c>
      <c r="B13547" s="457" t="s">
        <v>20828</v>
      </c>
      <c r="C13547" s="231" t="s">
        <v>6635</v>
      </c>
      <c r="F13547" s="232">
        <v>52.04</v>
      </c>
    </row>
    <row r="13548" spans="1:6" ht="15" x14ac:dyDescent="0.2">
      <c r="A13548" s="231">
        <v>89550</v>
      </c>
      <c r="B13548" s="457" t="s">
        <v>20829</v>
      </c>
      <c r="C13548" s="231" t="s">
        <v>6635</v>
      </c>
      <c r="F13548" s="232">
        <v>48.36</v>
      </c>
    </row>
    <row r="13549" spans="1:6" ht="15" x14ac:dyDescent="0.2">
      <c r="A13549" s="231">
        <v>89693</v>
      </c>
      <c r="B13549" s="457" t="s">
        <v>20830</v>
      </c>
      <c r="C13549" s="231" t="s">
        <v>6635</v>
      </c>
      <c r="F13549" s="232">
        <v>94.54</v>
      </c>
    </row>
    <row r="13550" spans="1:6" ht="15" x14ac:dyDescent="0.2">
      <c r="A13550" s="231">
        <v>89571</v>
      </c>
      <c r="B13550" s="457" t="s">
        <v>20831</v>
      </c>
      <c r="C13550" s="231" t="s">
        <v>6635</v>
      </c>
      <c r="F13550" s="232">
        <v>81.22</v>
      </c>
    </row>
    <row r="13551" spans="1:6" ht="15" x14ac:dyDescent="0.2">
      <c r="A13551" s="231">
        <v>89696</v>
      </c>
      <c r="B13551" s="457" t="s">
        <v>20832</v>
      </c>
      <c r="C13551" s="231" t="s">
        <v>6635</v>
      </c>
      <c r="F13551" s="232">
        <v>101.27</v>
      </c>
    </row>
    <row r="13552" spans="1:6" ht="15" x14ac:dyDescent="0.2">
      <c r="A13552" s="231">
        <v>89573</v>
      </c>
      <c r="B13552" s="457" t="s">
        <v>20833</v>
      </c>
      <c r="C13552" s="231" t="s">
        <v>6635</v>
      </c>
      <c r="F13552" s="232">
        <v>89.94</v>
      </c>
    </row>
    <row r="13553" spans="1:6" ht="15" x14ac:dyDescent="0.2">
      <c r="A13553" s="231">
        <v>89704</v>
      </c>
      <c r="B13553" s="457" t="s">
        <v>20834</v>
      </c>
      <c r="C13553" s="231" t="s">
        <v>6635</v>
      </c>
      <c r="F13553" s="232">
        <v>178.02</v>
      </c>
    </row>
    <row r="13554" spans="1:6" ht="15" x14ac:dyDescent="0.2">
      <c r="A13554" s="231">
        <v>104175</v>
      </c>
      <c r="B13554" s="457" t="s">
        <v>20835</v>
      </c>
      <c r="C13554" s="231" t="s">
        <v>6635</v>
      </c>
      <c r="F13554" s="232">
        <v>162.62</v>
      </c>
    </row>
    <row r="13555" spans="1:6" ht="15" x14ac:dyDescent="0.2">
      <c r="A13555" s="231">
        <v>89701</v>
      </c>
      <c r="B13555" s="457" t="s">
        <v>20836</v>
      </c>
      <c r="C13555" s="231" t="s">
        <v>6635</v>
      </c>
      <c r="F13555" s="232">
        <v>229.85</v>
      </c>
    </row>
    <row r="13556" spans="1:6" ht="15" x14ac:dyDescent="0.2">
      <c r="A13556" s="231">
        <v>104177</v>
      </c>
      <c r="B13556" s="457" t="s">
        <v>20837</v>
      </c>
      <c r="C13556" s="231" t="s">
        <v>6635</v>
      </c>
      <c r="F13556" s="232">
        <v>210.33</v>
      </c>
    </row>
    <row r="13557" spans="1:6" ht="15" x14ac:dyDescent="0.2">
      <c r="A13557" s="231">
        <v>89566</v>
      </c>
      <c r="B13557" s="457" t="s">
        <v>20838</v>
      </c>
      <c r="C13557" s="231" t="s">
        <v>6635</v>
      </c>
      <c r="F13557" s="232">
        <v>55.17</v>
      </c>
    </row>
    <row r="13558" spans="1:6" ht="15" x14ac:dyDescent="0.2">
      <c r="A13558" s="231">
        <v>89687</v>
      </c>
      <c r="B13558" s="457" t="s">
        <v>20839</v>
      </c>
      <c r="C13558" s="231" t="s">
        <v>6635</v>
      </c>
      <c r="F13558" s="232">
        <v>62.54</v>
      </c>
    </row>
    <row r="13559" spans="1:6" ht="15" x14ac:dyDescent="0.2">
      <c r="A13559" s="231">
        <v>102450</v>
      </c>
      <c r="B13559" s="457" t="s">
        <v>20840</v>
      </c>
      <c r="C13559" s="231" t="s">
        <v>6637</v>
      </c>
      <c r="F13559" s="232">
        <v>0</v>
      </c>
    </row>
    <row r="13560" spans="1:6" ht="15" x14ac:dyDescent="0.2">
      <c r="A13560" s="231">
        <v>102250</v>
      </c>
      <c r="B13560" s="457" t="s">
        <v>20841</v>
      </c>
      <c r="C13560" s="231" t="s">
        <v>6637</v>
      </c>
      <c r="F13560" s="232">
        <v>0</v>
      </c>
    </row>
    <row r="13561" spans="1:6" ht="15" x14ac:dyDescent="0.2">
      <c r="A13561" s="231">
        <v>102240</v>
      </c>
      <c r="B13561" s="457" t="s">
        <v>20842</v>
      </c>
      <c r="C13561" s="231" t="s">
        <v>6637</v>
      </c>
      <c r="F13561" s="232">
        <v>0</v>
      </c>
    </row>
    <row r="13562" spans="1:6" ht="15" x14ac:dyDescent="0.2">
      <c r="A13562" s="231">
        <v>102449</v>
      </c>
      <c r="B13562" s="457" t="s">
        <v>20843</v>
      </c>
      <c r="C13562" s="231" t="s">
        <v>6637</v>
      </c>
      <c r="F13562" s="232">
        <v>0</v>
      </c>
    </row>
    <row r="13563" spans="1:6" ht="15" x14ac:dyDescent="0.2">
      <c r="A13563" s="231">
        <v>102249</v>
      </c>
      <c r="B13563" s="457" t="s">
        <v>20844</v>
      </c>
      <c r="C13563" s="231" t="s">
        <v>6637</v>
      </c>
      <c r="F13563" s="232">
        <v>0</v>
      </c>
    </row>
    <row r="13564" spans="1:6" ht="15" x14ac:dyDescent="0.2">
      <c r="A13564" s="231">
        <v>102238</v>
      </c>
      <c r="B13564" s="457" t="s">
        <v>20845</v>
      </c>
      <c r="C13564" s="231" t="s">
        <v>6637</v>
      </c>
      <c r="F13564" s="232">
        <v>0</v>
      </c>
    </row>
    <row r="13565" spans="1:6" ht="15" x14ac:dyDescent="0.2">
      <c r="A13565" s="231">
        <v>102448</v>
      </c>
      <c r="B13565" s="457" t="s">
        <v>20846</v>
      </c>
      <c r="C13565" s="231" t="s">
        <v>6637</v>
      </c>
      <c r="F13565" s="232">
        <v>0</v>
      </c>
    </row>
    <row r="13566" spans="1:6" ht="15" x14ac:dyDescent="0.2">
      <c r="A13566" s="231">
        <v>102248</v>
      </c>
      <c r="B13566" s="457" t="s">
        <v>20847</v>
      </c>
      <c r="C13566" s="231" t="s">
        <v>6637</v>
      </c>
      <c r="F13566" s="232">
        <v>0</v>
      </c>
    </row>
    <row r="13567" spans="1:6" ht="15" x14ac:dyDescent="0.2">
      <c r="A13567" s="231">
        <v>102253</v>
      </c>
      <c r="B13567" s="457" t="s">
        <v>20848</v>
      </c>
      <c r="C13567" s="231" t="s">
        <v>6637</v>
      </c>
      <c r="F13567" s="232">
        <v>966.09</v>
      </c>
    </row>
    <row r="13568" spans="1:6" ht="15" x14ac:dyDescent="0.2">
      <c r="A13568" s="231">
        <v>102254</v>
      </c>
      <c r="B13568" s="457" t="s">
        <v>20849</v>
      </c>
      <c r="C13568" s="231" t="s">
        <v>6637</v>
      </c>
      <c r="F13568" s="232">
        <v>1092.1600000000001</v>
      </c>
    </row>
    <row r="13569" spans="1:6" ht="15" x14ac:dyDescent="0.2">
      <c r="A13569" s="231">
        <v>102257</v>
      </c>
      <c r="B13569" s="457" t="s">
        <v>20850</v>
      </c>
      <c r="C13569" s="231" t="s">
        <v>6637</v>
      </c>
      <c r="F13569" s="232">
        <v>437.82</v>
      </c>
    </row>
    <row r="13570" spans="1:6" ht="15" x14ac:dyDescent="0.2">
      <c r="A13570" s="231">
        <v>102239</v>
      </c>
      <c r="B13570" s="457" t="s">
        <v>20851</v>
      </c>
      <c r="C13570" s="231" t="s">
        <v>6637</v>
      </c>
      <c r="F13570" s="232">
        <v>0</v>
      </c>
    </row>
    <row r="13571" spans="1:6" ht="15" x14ac:dyDescent="0.2">
      <c r="A13571" s="231">
        <v>102236</v>
      </c>
      <c r="B13571" s="457" t="s">
        <v>20852</v>
      </c>
      <c r="C13571" s="231" t="s">
        <v>6637</v>
      </c>
      <c r="F13571" s="232">
        <v>0</v>
      </c>
    </row>
    <row r="13572" spans="1:6" ht="15" x14ac:dyDescent="0.2">
      <c r="A13572" s="231">
        <v>102235</v>
      </c>
      <c r="B13572" s="457" t="s">
        <v>20853</v>
      </c>
      <c r="C13572" s="231" t="s">
        <v>6637</v>
      </c>
      <c r="F13572" s="232">
        <v>531.46</v>
      </c>
    </row>
    <row r="13573" spans="1:6" ht="15" x14ac:dyDescent="0.2">
      <c r="A13573" s="231">
        <v>106164</v>
      </c>
      <c r="B13573" s="457" t="s">
        <v>20854</v>
      </c>
      <c r="C13573" s="231" t="s">
        <v>6637</v>
      </c>
      <c r="F13573" s="232">
        <v>0</v>
      </c>
    </row>
    <row r="13574" spans="1:6" ht="15" x14ac:dyDescent="0.2">
      <c r="A13574" s="231">
        <v>102260</v>
      </c>
      <c r="B13574" s="457" t="s">
        <v>20855</v>
      </c>
      <c r="C13574" s="231" t="s">
        <v>6637</v>
      </c>
      <c r="F13574" s="232">
        <v>0</v>
      </c>
    </row>
    <row r="13575" spans="1:6" ht="15" x14ac:dyDescent="0.2">
      <c r="A13575" s="231">
        <v>102259</v>
      </c>
      <c r="B13575" s="457" t="s">
        <v>20856</v>
      </c>
      <c r="C13575" s="231" t="s">
        <v>6637</v>
      </c>
      <c r="F13575" s="232">
        <v>0</v>
      </c>
    </row>
    <row r="13576" spans="1:6" ht="15" x14ac:dyDescent="0.2">
      <c r="A13576" s="231">
        <v>102262</v>
      </c>
      <c r="B13576" s="457" t="s">
        <v>20857</v>
      </c>
      <c r="C13576" s="231" t="s">
        <v>6635</v>
      </c>
      <c r="F13576" s="232">
        <v>0</v>
      </c>
    </row>
    <row r="13577" spans="1:6" ht="15" x14ac:dyDescent="0.2">
      <c r="A13577" s="231">
        <v>102242</v>
      </c>
      <c r="B13577" s="457" t="s">
        <v>20858</v>
      </c>
      <c r="C13577" s="231" t="s">
        <v>6637</v>
      </c>
      <c r="F13577" s="232">
        <v>0</v>
      </c>
    </row>
    <row r="13578" spans="1:6" ht="15" x14ac:dyDescent="0.2">
      <c r="A13578" s="231">
        <v>106165</v>
      </c>
      <c r="B13578" s="457" t="s">
        <v>20859</v>
      </c>
      <c r="C13578" s="231" t="s">
        <v>6635</v>
      </c>
      <c r="F13578" s="232">
        <v>0</v>
      </c>
    </row>
    <row r="13579" spans="1:6" ht="15" x14ac:dyDescent="0.2">
      <c r="A13579" s="231">
        <v>102246</v>
      </c>
      <c r="B13579" s="457" t="s">
        <v>20860</v>
      </c>
      <c r="C13579" s="231" t="s">
        <v>6637</v>
      </c>
      <c r="F13579" s="232">
        <v>0</v>
      </c>
    </row>
    <row r="13580" spans="1:6" ht="15" x14ac:dyDescent="0.2">
      <c r="A13580" s="231">
        <v>102252</v>
      </c>
      <c r="B13580" s="457" t="s">
        <v>20861</v>
      </c>
      <c r="C13580" s="231" t="s">
        <v>6637</v>
      </c>
      <c r="F13580" s="232">
        <v>0</v>
      </c>
    </row>
    <row r="13581" spans="1:6" ht="15" x14ac:dyDescent="0.2">
      <c r="A13581" s="231">
        <v>101912</v>
      </c>
      <c r="B13581" s="457" t="s">
        <v>20862</v>
      </c>
      <c r="C13581" s="231" t="s">
        <v>6635</v>
      </c>
      <c r="F13581" s="232">
        <v>1937.51</v>
      </c>
    </row>
    <row r="13582" spans="1:6" ht="15" x14ac:dyDescent="0.2">
      <c r="A13582" s="231">
        <v>96765</v>
      </c>
      <c r="B13582" s="457" t="s">
        <v>20863</v>
      </c>
      <c r="C13582" s="231" t="s">
        <v>6635</v>
      </c>
      <c r="F13582" s="232">
        <v>2012.36</v>
      </c>
    </row>
    <row r="13583" spans="1:6" ht="15" x14ac:dyDescent="0.2">
      <c r="A13583" s="231">
        <v>97430</v>
      </c>
      <c r="B13583" s="457" t="s">
        <v>20864</v>
      </c>
      <c r="C13583" s="231" t="s">
        <v>6635</v>
      </c>
      <c r="F13583" s="232">
        <v>48.46</v>
      </c>
    </row>
    <row r="13584" spans="1:6" ht="15" x14ac:dyDescent="0.2">
      <c r="A13584" s="231">
        <v>97431</v>
      </c>
      <c r="B13584" s="457" t="s">
        <v>20865</v>
      </c>
      <c r="C13584" s="231" t="s">
        <v>6635</v>
      </c>
      <c r="F13584" s="232">
        <v>51.23</v>
      </c>
    </row>
    <row r="13585" spans="1:6" ht="15" x14ac:dyDescent="0.2">
      <c r="A13585" s="231">
        <v>97432</v>
      </c>
      <c r="B13585" s="457" t="s">
        <v>20866</v>
      </c>
      <c r="C13585" s="231" t="s">
        <v>6635</v>
      </c>
      <c r="F13585" s="232">
        <v>55.05</v>
      </c>
    </row>
    <row r="13586" spans="1:6" ht="15" x14ac:dyDescent="0.2">
      <c r="A13586" s="231">
        <v>101913</v>
      </c>
      <c r="B13586" s="457" t="s">
        <v>20867</v>
      </c>
      <c r="C13586" s="231" t="s">
        <v>6635</v>
      </c>
      <c r="F13586" s="232">
        <v>500.54</v>
      </c>
    </row>
    <row r="13587" spans="1:6" ht="15" x14ac:dyDescent="0.2">
      <c r="A13587" s="231">
        <v>101914</v>
      </c>
      <c r="B13587" s="457" t="s">
        <v>20868</v>
      </c>
      <c r="C13587" s="231" t="s">
        <v>6635</v>
      </c>
      <c r="F13587" s="232">
        <v>607.98</v>
      </c>
    </row>
    <row r="13588" spans="1:6" ht="15" x14ac:dyDescent="0.2">
      <c r="A13588" s="231">
        <v>101915</v>
      </c>
      <c r="B13588" s="457" t="s">
        <v>20869</v>
      </c>
      <c r="C13588" s="231" t="s">
        <v>6635</v>
      </c>
      <c r="F13588" s="232">
        <v>362.18</v>
      </c>
    </row>
    <row r="13589" spans="1:6" ht="15" x14ac:dyDescent="0.2">
      <c r="A13589" s="231">
        <v>97433</v>
      </c>
      <c r="B13589" s="457" t="s">
        <v>20870</v>
      </c>
      <c r="C13589" s="231" t="s">
        <v>6635</v>
      </c>
      <c r="F13589" s="232">
        <v>102.54</v>
      </c>
    </row>
    <row r="13590" spans="1:6" ht="15" x14ac:dyDescent="0.2">
      <c r="A13590" s="231">
        <v>97435</v>
      </c>
      <c r="B13590" s="457" t="s">
        <v>20871</v>
      </c>
      <c r="C13590" s="231" t="s">
        <v>6635</v>
      </c>
      <c r="F13590" s="232">
        <v>114.9</v>
      </c>
    </row>
    <row r="13591" spans="1:6" ht="15" x14ac:dyDescent="0.2">
      <c r="A13591" s="231">
        <v>97437</v>
      </c>
      <c r="B13591" s="457" t="s">
        <v>20872</v>
      </c>
      <c r="C13591" s="231" t="s">
        <v>6635</v>
      </c>
      <c r="F13591" s="232">
        <v>127.12</v>
      </c>
    </row>
    <row r="13592" spans="1:6" ht="15" x14ac:dyDescent="0.2">
      <c r="A13592" s="231">
        <v>97546</v>
      </c>
      <c r="B13592" s="457" t="s">
        <v>20873</v>
      </c>
      <c r="C13592" s="231" t="s">
        <v>6635</v>
      </c>
      <c r="F13592" s="232">
        <v>38.909999999999997</v>
      </c>
    </row>
    <row r="13593" spans="1:6" ht="15" x14ac:dyDescent="0.2">
      <c r="A13593" s="231">
        <v>97548</v>
      </c>
      <c r="B13593" s="457" t="s">
        <v>20874</v>
      </c>
      <c r="C13593" s="231" t="s">
        <v>6635</v>
      </c>
      <c r="F13593" s="232">
        <v>58.7</v>
      </c>
    </row>
    <row r="13594" spans="1:6" ht="15" x14ac:dyDescent="0.2">
      <c r="A13594" s="231">
        <v>97550</v>
      </c>
      <c r="B13594" s="457" t="s">
        <v>20875</v>
      </c>
      <c r="C13594" s="231" t="s">
        <v>6635</v>
      </c>
      <c r="F13594" s="232">
        <v>99.45</v>
      </c>
    </row>
    <row r="13595" spans="1:6" ht="15" x14ac:dyDescent="0.2">
      <c r="A13595" s="231">
        <v>97479</v>
      </c>
      <c r="B13595" s="457" t="s">
        <v>20876</v>
      </c>
      <c r="C13595" s="231" t="s">
        <v>6635</v>
      </c>
      <c r="F13595" s="232">
        <v>62.51</v>
      </c>
    </row>
    <row r="13596" spans="1:6" ht="15" x14ac:dyDescent="0.2">
      <c r="A13596" s="231">
        <v>97517</v>
      </c>
      <c r="B13596" s="457" t="s">
        <v>20877</v>
      </c>
      <c r="C13596" s="231" t="s">
        <v>6635</v>
      </c>
      <c r="F13596" s="232">
        <v>57.96</v>
      </c>
    </row>
    <row r="13597" spans="1:6" ht="15" x14ac:dyDescent="0.2">
      <c r="A13597" s="231">
        <v>97481</v>
      </c>
      <c r="B13597" s="457" t="s">
        <v>20878</v>
      </c>
      <c r="C13597" s="231" t="s">
        <v>6635</v>
      </c>
      <c r="F13597" s="232">
        <v>89.46</v>
      </c>
    </row>
    <row r="13598" spans="1:6" ht="15" x14ac:dyDescent="0.2">
      <c r="A13598" s="231">
        <v>97519</v>
      </c>
      <c r="B13598" s="457" t="s">
        <v>20879</v>
      </c>
      <c r="C13598" s="231" t="s">
        <v>6635</v>
      </c>
      <c r="F13598" s="232">
        <v>81.44</v>
      </c>
    </row>
    <row r="13599" spans="1:6" ht="15" x14ac:dyDescent="0.2">
      <c r="A13599" s="231">
        <v>97483</v>
      </c>
      <c r="B13599" s="457" t="s">
        <v>20880</v>
      </c>
      <c r="C13599" s="231" t="s">
        <v>6635</v>
      </c>
      <c r="F13599" s="232">
        <v>124.07</v>
      </c>
    </row>
    <row r="13600" spans="1:6" ht="15" x14ac:dyDescent="0.2">
      <c r="A13600" s="231">
        <v>97521</v>
      </c>
      <c r="B13600" s="457" t="s">
        <v>20881</v>
      </c>
      <c r="C13600" s="231" t="s">
        <v>6635</v>
      </c>
      <c r="F13600" s="232">
        <v>112.08</v>
      </c>
    </row>
    <row r="13601" spans="1:6" ht="15" x14ac:dyDescent="0.2">
      <c r="A13601" s="231">
        <v>97452</v>
      </c>
      <c r="B13601" s="457" t="s">
        <v>20882</v>
      </c>
      <c r="C13601" s="231" t="s">
        <v>6635</v>
      </c>
      <c r="F13601" s="232">
        <v>206.37</v>
      </c>
    </row>
    <row r="13602" spans="1:6" ht="15" x14ac:dyDescent="0.2">
      <c r="A13602" s="231">
        <v>97485</v>
      </c>
      <c r="B13602" s="457" t="s">
        <v>20883</v>
      </c>
      <c r="C13602" s="231" t="s">
        <v>6635</v>
      </c>
      <c r="F13602" s="232">
        <v>169.92</v>
      </c>
    </row>
    <row r="13603" spans="1:6" ht="15" x14ac:dyDescent="0.2">
      <c r="A13603" s="231">
        <v>97523</v>
      </c>
      <c r="B13603" s="457" t="s">
        <v>20884</v>
      </c>
      <c r="C13603" s="231" t="s">
        <v>6635</v>
      </c>
      <c r="F13603" s="232">
        <v>152.97</v>
      </c>
    </row>
    <row r="13604" spans="1:6" ht="15" x14ac:dyDescent="0.2">
      <c r="A13604" s="231">
        <v>97454</v>
      </c>
      <c r="B13604" s="457" t="s">
        <v>20885</v>
      </c>
      <c r="C13604" s="231" t="s">
        <v>6635</v>
      </c>
      <c r="F13604" s="232">
        <v>333.66</v>
      </c>
    </row>
    <row r="13605" spans="1:6" ht="15" x14ac:dyDescent="0.2">
      <c r="A13605" s="231">
        <v>97487</v>
      </c>
      <c r="B13605" s="457" t="s">
        <v>20886</v>
      </c>
      <c r="C13605" s="231" t="s">
        <v>6635</v>
      </c>
      <c r="F13605" s="232">
        <v>307.89</v>
      </c>
    </row>
    <row r="13606" spans="1:6" ht="15" x14ac:dyDescent="0.2">
      <c r="A13606" s="231">
        <v>97525</v>
      </c>
      <c r="B13606" s="457" t="s">
        <v>20887</v>
      </c>
      <c r="C13606" s="231" t="s">
        <v>6635</v>
      </c>
      <c r="F13606" s="232">
        <v>283.52</v>
      </c>
    </row>
    <row r="13607" spans="1:6" ht="15" x14ac:dyDescent="0.2">
      <c r="A13607" s="231">
        <v>97456</v>
      </c>
      <c r="B13607" s="457" t="s">
        <v>20888</v>
      </c>
      <c r="C13607" s="231" t="s">
        <v>6635</v>
      </c>
      <c r="F13607" s="232">
        <v>732.43</v>
      </c>
    </row>
    <row r="13608" spans="1:6" ht="15" x14ac:dyDescent="0.2">
      <c r="A13608" s="231">
        <v>97489</v>
      </c>
      <c r="B13608" s="457" t="s">
        <v>20889</v>
      </c>
      <c r="C13608" s="231" t="s">
        <v>6635</v>
      </c>
      <c r="F13608" s="232">
        <v>717.36</v>
      </c>
    </row>
    <row r="13609" spans="1:6" ht="15" x14ac:dyDescent="0.2">
      <c r="A13609" s="231">
        <v>97527</v>
      </c>
      <c r="B13609" s="457" t="s">
        <v>20890</v>
      </c>
      <c r="C13609" s="231" t="s">
        <v>6635</v>
      </c>
      <c r="F13609" s="232">
        <v>685.53</v>
      </c>
    </row>
    <row r="13610" spans="1:6" ht="15" x14ac:dyDescent="0.2">
      <c r="A13610" s="231">
        <v>97434</v>
      </c>
      <c r="B13610" s="457" t="s">
        <v>20891</v>
      </c>
      <c r="C13610" s="231" t="s">
        <v>6635</v>
      </c>
      <c r="F13610" s="232">
        <v>104.18</v>
      </c>
    </row>
    <row r="13611" spans="1:6" ht="15" x14ac:dyDescent="0.2">
      <c r="A13611" s="231">
        <v>97436</v>
      </c>
      <c r="B13611" s="457" t="s">
        <v>20892</v>
      </c>
      <c r="C13611" s="231" t="s">
        <v>6635</v>
      </c>
      <c r="F13611" s="232">
        <v>118.04</v>
      </c>
    </row>
    <row r="13612" spans="1:6" ht="15" x14ac:dyDescent="0.2">
      <c r="A13612" s="231">
        <v>97438</v>
      </c>
      <c r="B13612" s="457" t="s">
        <v>20893</v>
      </c>
      <c r="C13612" s="231" t="s">
        <v>6635</v>
      </c>
      <c r="F13612" s="232">
        <v>130.49</v>
      </c>
    </row>
    <row r="13613" spans="1:6" ht="15" x14ac:dyDescent="0.2">
      <c r="A13613" s="231">
        <v>97547</v>
      </c>
      <c r="B13613" s="457" t="s">
        <v>20894</v>
      </c>
      <c r="C13613" s="231" t="s">
        <v>6635</v>
      </c>
      <c r="F13613" s="232">
        <v>38.909999999999997</v>
      </c>
    </row>
    <row r="13614" spans="1:6" ht="15" x14ac:dyDescent="0.2">
      <c r="A13614" s="231">
        <v>97549</v>
      </c>
      <c r="B13614" s="457" t="s">
        <v>20895</v>
      </c>
      <c r="C13614" s="231" t="s">
        <v>6635</v>
      </c>
      <c r="F13614" s="232">
        <v>58.7</v>
      </c>
    </row>
    <row r="13615" spans="1:6" ht="15" x14ac:dyDescent="0.2">
      <c r="A13615" s="231">
        <v>97551</v>
      </c>
      <c r="B13615" s="457" t="s">
        <v>20896</v>
      </c>
      <c r="C13615" s="231" t="s">
        <v>6635</v>
      </c>
      <c r="F13615" s="232">
        <v>99.45</v>
      </c>
    </row>
    <row r="13616" spans="1:6" ht="15" x14ac:dyDescent="0.2">
      <c r="A13616" s="231">
        <v>97480</v>
      </c>
      <c r="B13616" s="457" t="s">
        <v>20897</v>
      </c>
      <c r="C13616" s="231" t="s">
        <v>6635</v>
      </c>
      <c r="F13616" s="232">
        <v>62.51</v>
      </c>
    </row>
    <row r="13617" spans="1:6" ht="15" x14ac:dyDescent="0.2">
      <c r="A13617" s="231">
        <v>97518</v>
      </c>
      <c r="B13617" s="457" t="s">
        <v>20898</v>
      </c>
      <c r="C13617" s="231" t="s">
        <v>6635</v>
      </c>
      <c r="F13617" s="232">
        <v>57.96</v>
      </c>
    </row>
    <row r="13618" spans="1:6" ht="15" x14ac:dyDescent="0.2">
      <c r="A13618" s="231">
        <v>97482</v>
      </c>
      <c r="B13618" s="457" t="s">
        <v>20899</v>
      </c>
      <c r="C13618" s="231" t="s">
        <v>6635</v>
      </c>
      <c r="F13618" s="232">
        <v>89.46</v>
      </c>
    </row>
    <row r="13619" spans="1:6" ht="15" x14ac:dyDescent="0.2">
      <c r="A13619" s="231">
        <v>97520</v>
      </c>
      <c r="B13619" s="457" t="s">
        <v>20900</v>
      </c>
      <c r="C13619" s="231" t="s">
        <v>6635</v>
      </c>
      <c r="F13619" s="232">
        <v>81.44</v>
      </c>
    </row>
    <row r="13620" spans="1:6" ht="15" x14ac:dyDescent="0.2">
      <c r="A13620" s="231">
        <v>97484</v>
      </c>
      <c r="B13620" s="457" t="s">
        <v>20901</v>
      </c>
      <c r="C13620" s="231" t="s">
        <v>6635</v>
      </c>
      <c r="F13620" s="232">
        <v>124.07</v>
      </c>
    </row>
    <row r="13621" spans="1:6" ht="15" x14ac:dyDescent="0.2">
      <c r="A13621" s="231">
        <v>97522</v>
      </c>
      <c r="B13621" s="457" t="s">
        <v>20902</v>
      </c>
      <c r="C13621" s="231" t="s">
        <v>6635</v>
      </c>
      <c r="F13621" s="232">
        <v>112.08</v>
      </c>
    </row>
    <row r="13622" spans="1:6" ht="15" x14ac:dyDescent="0.2">
      <c r="A13622" s="231">
        <v>97453</v>
      </c>
      <c r="B13622" s="457" t="s">
        <v>20903</v>
      </c>
      <c r="C13622" s="231" t="s">
        <v>6635</v>
      </c>
      <c r="F13622" s="232">
        <v>217.88</v>
      </c>
    </row>
    <row r="13623" spans="1:6" ht="15" x14ac:dyDescent="0.2">
      <c r="A13623" s="231">
        <v>97486</v>
      </c>
      <c r="B13623" s="457" t="s">
        <v>20904</v>
      </c>
      <c r="C13623" s="231" t="s">
        <v>6635</v>
      </c>
      <c r="F13623" s="232">
        <v>181.43</v>
      </c>
    </row>
    <row r="13624" spans="1:6" ht="15" x14ac:dyDescent="0.2">
      <c r="A13624" s="231">
        <v>97524</v>
      </c>
      <c r="B13624" s="457" t="s">
        <v>20905</v>
      </c>
      <c r="C13624" s="231" t="s">
        <v>6635</v>
      </c>
      <c r="F13624" s="232">
        <v>164.48</v>
      </c>
    </row>
    <row r="13625" spans="1:6" ht="15" x14ac:dyDescent="0.2">
      <c r="A13625" s="231">
        <v>97455</v>
      </c>
      <c r="B13625" s="457" t="s">
        <v>20906</v>
      </c>
      <c r="C13625" s="231" t="s">
        <v>6635</v>
      </c>
      <c r="F13625" s="232">
        <v>352.07</v>
      </c>
    </row>
    <row r="13626" spans="1:6" ht="15" x14ac:dyDescent="0.2">
      <c r="A13626" s="231">
        <v>97488</v>
      </c>
      <c r="B13626" s="457" t="s">
        <v>20907</v>
      </c>
      <c r="C13626" s="231" t="s">
        <v>6635</v>
      </c>
      <c r="F13626" s="232">
        <v>326.3</v>
      </c>
    </row>
    <row r="13627" spans="1:6" ht="15" x14ac:dyDescent="0.2">
      <c r="A13627" s="231">
        <v>97526</v>
      </c>
      <c r="B13627" s="457" t="s">
        <v>20908</v>
      </c>
      <c r="C13627" s="231" t="s">
        <v>6635</v>
      </c>
      <c r="F13627" s="232">
        <v>301.93</v>
      </c>
    </row>
    <row r="13628" spans="1:6" ht="15" x14ac:dyDescent="0.2">
      <c r="A13628" s="231">
        <v>97457</v>
      </c>
      <c r="B13628" s="457" t="s">
        <v>20909</v>
      </c>
      <c r="C13628" s="231" t="s">
        <v>6635</v>
      </c>
      <c r="F13628" s="232">
        <v>649.85</v>
      </c>
    </row>
    <row r="13629" spans="1:6" ht="15" x14ac:dyDescent="0.2">
      <c r="A13629" s="231">
        <v>97490</v>
      </c>
      <c r="B13629" s="457" t="s">
        <v>20910</v>
      </c>
      <c r="C13629" s="231" t="s">
        <v>6635</v>
      </c>
      <c r="F13629" s="232">
        <v>634.78</v>
      </c>
    </row>
    <row r="13630" spans="1:6" ht="15" x14ac:dyDescent="0.2">
      <c r="A13630" s="231">
        <v>97528</v>
      </c>
      <c r="B13630" s="457" t="s">
        <v>20911</v>
      </c>
      <c r="C13630" s="231" t="s">
        <v>6635</v>
      </c>
      <c r="F13630" s="232">
        <v>602.95000000000005</v>
      </c>
    </row>
    <row r="13631" spans="1:6" ht="15" x14ac:dyDescent="0.2">
      <c r="A13631" s="231">
        <v>101906</v>
      </c>
      <c r="B13631" s="457" t="s">
        <v>20912</v>
      </c>
      <c r="C13631" s="231" t="s">
        <v>6635</v>
      </c>
      <c r="F13631" s="232">
        <v>673.78</v>
      </c>
    </row>
    <row r="13632" spans="1:6" ht="15" x14ac:dyDescent="0.2">
      <c r="A13632" s="231">
        <v>101907</v>
      </c>
      <c r="B13632" s="457" t="s">
        <v>20913</v>
      </c>
      <c r="C13632" s="231" t="s">
        <v>6635</v>
      </c>
      <c r="F13632" s="232">
        <v>727.35</v>
      </c>
    </row>
    <row r="13633" spans="1:6" ht="15" x14ac:dyDescent="0.2">
      <c r="A13633" s="231">
        <v>101911</v>
      </c>
      <c r="B13633" s="457" t="s">
        <v>20914</v>
      </c>
      <c r="C13633" s="231" t="s">
        <v>6635</v>
      </c>
      <c r="F13633" s="232">
        <v>352.41</v>
      </c>
    </row>
    <row r="13634" spans="1:6" ht="15" x14ac:dyDescent="0.2">
      <c r="A13634" s="231">
        <v>101908</v>
      </c>
      <c r="B13634" s="457" t="s">
        <v>20915</v>
      </c>
      <c r="C13634" s="231" t="s">
        <v>6635</v>
      </c>
      <c r="F13634" s="232">
        <v>227.44</v>
      </c>
    </row>
    <row r="13635" spans="1:6" ht="15" x14ac:dyDescent="0.2">
      <c r="A13635" s="231">
        <v>101909</v>
      </c>
      <c r="B13635" s="457" t="s">
        <v>20916</v>
      </c>
      <c r="C13635" s="231" t="s">
        <v>6635</v>
      </c>
      <c r="F13635" s="232">
        <v>263.14999999999998</v>
      </c>
    </row>
    <row r="13636" spans="1:6" ht="15" x14ac:dyDescent="0.2">
      <c r="A13636" s="231">
        <v>101910</v>
      </c>
      <c r="B13636" s="457" t="s">
        <v>20917</v>
      </c>
      <c r="C13636" s="231" t="s">
        <v>6635</v>
      </c>
      <c r="F13636" s="232">
        <v>307.77999999999997</v>
      </c>
    </row>
    <row r="13637" spans="1:6" ht="15" x14ac:dyDescent="0.2">
      <c r="A13637" s="231">
        <v>101905</v>
      </c>
      <c r="B13637" s="457" t="s">
        <v>20918</v>
      </c>
      <c r="C13637" s="231" t="s">
        <v>6635</v>
      </c>
      <c r="F13637" s="232">
        <v>234.13</v>
      </c>
    </row>
    <row r="13638" spans="1:6" ht="15" x14ac:dyDescent="0.2">
      <c r="A13638" s="231">
        <v>92698</v>
      </c>
      <c r="B13638" s="457" t="s">
        <v>20919</v>
      </c>
      <c r="C13638" s="231" t="s">
        <v>6635</v>
      </c>
      <c r="F13638" s="232">
        <v>26.01</v>
      </c>
    </row>
    <row r="13639" spans="1:6" ht="15" x14ac:dyDescent="0.2">
      <c r="A13639" s="231">
        <v>92700</v>
      </c>
      <c r="B13639" s="457" t="s">
        <v>20920</v>
      </c>
      <c r="C13639" s="231" t="s">
        <v>6635</v>
      </c>
      <c r="F13639" s="232">
        <v>42.58</v>
      </c>
    </row>
    <row r="13640" spans="1:6" ht="15" x14ac:dyDescent="0.2">
      <c r="A13640" s="231">
        <v>92702</v>
      </c>
      <c r="B13640" s="457" t="s">
        <v>20921</v>
      </c>
      <c r="C13640" s="231" t="s">
        <v>6635</v>
      </c>
      <c r="F13640" s="232">
        <v>66.930000000000007</v>
      </c>
    </row>
    <row r="13641" spans="1:6" ht="15" x14ac:dyDescent="0.2">
      <c r="A13641" s="231">
        <v>92669</v>
      </c>
      <c r="B13641" s="457" t="s">
        <v>20922</v>
      </c>
      <c r="C13641" s="231" t="s">
        <v>6635</v>
      </c>
      <c r="F13641" s="232">
        <v>48.93</v>
      </c>
    </row>
    <row r="13642" spans="1:6" ht="15" x14ac:dyDescent="0.2">
      <c r="A13642" s="231">
        <v>92671</v>
      </c>
      <c r="B13642" s="457" t="s">
        <v>20923</v>
      </c>
      <c r="C13642" s="231" t="s">
        <v>6635</v>
      </c>
      <c r="F13642" s="232">
        <v>64.010000000000005</v>
      </c>
    </row>
    <row r="13643" spans="1:6" ht="15" x14ac:dyDescent="0.2">
      <c r="A13643" s="231">
        <v>92673</v>
      </c>
      <c r="B13643" s="457" t="s">
        <v>20924</v>
      </c>
      <c r="C13643" s="231" t="s">
        <v>6635</v>
      </c>
      <c r="F13643" s="232">
        <v>74.47</v>
      </c>
    </row>
    <row r="13644" spans="1:6" ht="15" x14ac:dyDescent="0.2">
      <c r="A13644" s="231">
        <v>92675</v>
      </c>
      <c r="B13644" s="457" t="s">
        <v>20925</v>
      </c>
      <c r="C13644" s="231" t="s">
        <v>6635</v>
      </c>
      <c r="F13644" s="232">
        <v>96.24</v>
      </c>
    </row>
    <row r="13645" spans="1:6" ht="15" x14ac:dyDescent="0.2">
      <c r="A13645" s="231">
        <v>92677</v>
      </c>
      <c r="B13645" s="457" t="s">
        <v>20926</v>
      </c>
      <c r="C13645" s="231" t="s">
        <v>6635</v>
      </c>
      <c r="F13645" s="232">
        <v>154.77000000000001</v>
      </c>
    </row>
    <row r="13646" spans="1:6" ht="15" x14ac:dyDescent="0.2">
      <c r="A13646" s="231">
        <v>92635</v>
      </c>
      <c r="B13646" s="457" t="s">
        <v>20927</v>
      </c>
      <c r="C13646" s="231" t="s">
        <v>6635</v>
      </c>
      <c r="F13646" s="232">
        <v>244.08</v>
      </c>
    </row>
    <row r="13647" spans="1:6" ht="15" x14ac:dyDescent="0.2">
      <c r="A13647" s="231">
        <v>92679</v>
      </c>
      <c r="B13647" s="457" t="s">
        <v>20928</v>
      </c>
      <c r="C13647" s="231" t="s">
        <v>6635</v>
      </c>
      <c r="F13647" s="232">
        <v>211.04</v>
      </c>
    </row>
    <row r="13648" spans="1:6" ht="15" x14ac:dyDescent="0.2">
      <c r="A13648" s="231">
        <v>92381</v>
      </c>
      <c r="B13648" s="457" t="s">
        <v>20929</v>
      </c>
      <c r="C13648" s="231" t="s">
        <v>6635</v>
      </c>
      <c r="F13648" s="232">
        <v>64.86</v>
      </c>
    </row>
    <row r="13649" spans="1:6" ht="15" x14ac:dyDescent="0.2">
      <c r="A13649" s="231">
        <v>92383</v>
      </c>
      <c r="B13649" s="457" t="s">
        <v>20930</v>
      </c>
      <c r="C13649" s="231" t="s">
        <v>6635</v>
      </c>
      <c r="F13649" s="232">
        <v>82.12</v>
      </c>
    </row>
    <row r="13650" spans="1:6" ht="15" x14ac:dyDescent="0.2">
      <c r="A13650" s="231">
        <v>92385</v>
      </c>
      <c r="B13650" s="457" t="s">
        <v>20931</v>
      </c>
      <c r="C13650" s="231" t="s">
        <v>6635</v>
      </c>
      <c r="F13650" s="232">
        <v>95.07</v>
      </c>
    </row>
    <row r="13651" spans="1:6" ht="15" x14ac:dyDescent="0.2">
      <c r="A13651" s="231">
        <v>92350</v>
      </c>
      <c r="B13651" s="457" t="s">
        <v>20932</v>
      </c>
      <c r="C13651" s="231" t="s">
        <v>6635</v>
      </c>
      <c r="F13651" s="232">
        <v>126.47</v>
      </c>
    </row>
    <row r="13652" spans="1:6" ht="15" x14ac:dyDescent="0.2">
      <c r="A13652" s="231">
        <v>92387</v>
      </c>
      <c r="B13652" s="457" t="s">
        <v>20933</v>
      </c>
      <c r="C13652" s="231" t="s">
        <v>6635</v>
      </c>
      <c r="F13652" s="232">
        <v>119.95</v>
      </c>
    </row>
    <row r="13653" spans="1:6" ht="15" x14ac:dyDescent="0.2">
      <c r="A13653" s="231">
        <v>92352</v>
      </c>
      <c r="B13653" s="457" t="s">
        <v>20934</v>
      </c>
      <c r="C13653" s="231" t="s">
        <v>6635</v>
      </c>
      <c r="F13653" s="232">
        <v>183.27</v>
      </c>
    </row>
    <row r="13654" spans="1:6" ht="15" x14ac:dyDescent="0.2">
      <c r="A13654" s="231">
        <v>92389</v>
      </c>
      <c r="B13654" s="457" t="s">
        <v>20935</v>
      </c>
      <c r="C13654" s="231" t="s">
        <v>6635</v>
      </c>
      <c r="F13654" s="232">
        <v>183.15</v>
      </c>
    </row>
    <row r="13655" spans="1:6" ht="15" x14ac:dyDescent="0.2">
      <c r="A13655" s="231">
        <v>92354</v>
      </c>
      <c r="B13655" s="457" t="s">
        <v>20936</v>
      </c>
      <c r="C13655" s="231" t="s">
        <v>6635</v>
      </c>
      <c r="F13655" s="232">
        <v>237.83</v>
      </c>
    </row>
    <row r="13656" spans="1:6" ht="15" x14ac:dyDescent="0.2">
      <c r="A13656" s="231">
        <v>92699</v>
      </c>
      <c r="B13656" s="457" t="s">
        <v>20937</v>
      </c>
      <c r="C13656" s="231" t="s">
        <v>6635</v>
      </c>
      <c r="F13656" s="232">
        <v>24.58</v>
      </c>
    </row>
    <row r="13657" spans="1:6" ht="15" x14ac:dyDescent="0.2">
      <c r="A13657" s="231">
        <v>92701</v>
      </c>
      <c r="B13657" s="457" t="s">
        <v>20938</v>
      </c>
      <c r="C13657" s="231" t="s">
        <v>6635</v>
      </c>
      <c r="F13657" s="232">
        <v>40.450000000000003</v>
      </c>
    </row>
    <row r="13658" spans="1:6" ht="15" x14ac:dyDescent="0.2">
      <c r="A13658" s="231">
        <v>92703</v>
      </c>
      <c r="B13658" s="457" t="s">
        <v>20939</v>
      </c>
      <c r="C13658" s="231" t="s">
        <v>6635</v>
      </c>
      <c r="F13658" s="232">
        <v>64.31</v>
      </c>
    </row>
    <row r="13659" spans="1:6" ht="15" x14ac:dyDescent="0.2">
      <c r="A13659" s="231">
        <v>92670</v>
      </c>
      <c r="B13659" s="457" t="s">
        <v>20940</v>
      </c>
      <c r="C13659" s="231" t="s">
        <v>6635</v>
      </c>
      <c r="F13659" s="232">
        <v>46.31</v>
      </c>
    </row>
    <row r="13660" spans="1:6" ht="15" x14ac:dyDescent="0.2">
      <c r="A13660" s="231">
        <v>92672</v>
      </c>
      <c r="B13660" s="457" t="s">
        <v>20941</v>
      </c>
      <c r="C13660" s="231" t="s">
        <v>6635</v>
      </c>
      <c r="F13660" s="232">
        <v>58.79</v>
      </c>
    </row>
    <row r="13661" spans="1:6" ht="15" x14ac:dyDescent="0.2">
      <c r="A13661" s="231">
        <v>92674</v>
      </c>
      <c r="B13661" s="457" t="s">
        <v>20942</v>
      </c>
      <c r="C13661" s="231" t="s">
        <v>6635</v>
      </c>
      <c r="F13661" s="232">
        <v>70.87</v>
      </c>
    </row>
    <row r="13662" spans="1:6" ht="15" x14ac:dyDescent="0.2">
      <c r="A13662" s="231">
        <v>92676</v>
      </c>
      <c r="B13662" s="457" t="s">
        <v>20943</v>
      </c>
      <c r="C13662" s="231" t="s">
        <v>6635</v>
      </c>
      <c r="F13662" s="232">
        <v>93.8</v>
      </c>
    </row>
    <row r="13663" spans="1:6" ht="15" x14ac:dyDescent="0.2">
      <c r="A13663" s="231">
        <v>92678</v>
      </c>
      <c r="B13663" s="457" t="s">
        <v>20944</v>
      </c>
      <c r="C13663" s="231" t="s">
        <v>6635</v>
      </c>
      <c r="F13663" s="232">
        <v>144.02000000000001</v>
      </c>
    </row>
    <row r="13664" spans="1:6" ht="15" x14ac:dyDescent="0.2">
      <c r="A13664" s="231">
        <v>92636</v>
      </c>
      <c r="B13664" s="457" t="s">
        <v>20945</v>
      </c>
      <c r="C13664" s="231" t="s">
        <v>6635</v>
      </c>
      <c r="F13664" s="232">
        <v>223.36</v>
      </c>
    </row>
    <row r="13665" spans="1:6" ht="15" x14ac:dyDescent="0.2">
      <c r="A13665" s="231">
        <v>92680</v>
      </c>
      <c r="B13665" s="457" t="s">
        <v>20946</v>
      </c>
      <c r="C13665" s="231" t="s">
        <v>6635</v>
      </c>
      <c r="F13665" s="232">
        <v>190.32</v>
      </c>
    </row>
    <row r="13666" spans="1:6" ht="15" x14ac:dyDescent="0.2">
      <c r="A13666" s="231">
        <v>92382</v>
      </c>
      <c r="B13666" s="457" t="s">
        <v>20947</v>
      </c>
      <c r="C13666" s="231" t="s">
        <v>6635</v>
      </c>
      <c r="F13666" s="232">
        <v>62.24</v>
      </c>
    </row>
    <row r="13667" spans="1:6" ht="15" x14ac:dyDescent="0.2">
      <c r="A13667" s="231">
        <v>92384</v>
      </c>
      <c r="B13667" s="457" t="s">
        <v>20948</v>
      </c>
      <c r="C13667" s="231" t="s">
        <v>6635</v>
      </c>
      <c r="F13667" s="232">
        <v>76.900000000000006</v>
      </c>
    </row>
    <row r="13668" spans="1:6" ht="15" x14ac:dyDescent="0.2">
      <c r="A13668" s="231">
        <v>92386</v>
      </c>
      <c r="B13668" s="457" t="s">
        <v>20949</v>
      </c>
      <c r="C13668" s="231" t="s">
        <v>6635</v>
      </c>
      <c r="F13668" s="232">
        <v>91.47</v>
      </c>
    </row>
    <row r="13669" spans="1:6" ht="15" x14ac:dyDescent="0.2">
      <c r="A13669" s="231">
        <v>92351</v>
      </c>
      <c r="B13669" s="457" t="s">
        <v>20950</v>
      </c>
      <c r="C13669" s="231" t="s">
        <v>6635</v>
      </c>
      <c r="F13669" s="232">
        <v>124.03</v>
      </c>
    </row>
    <row r="13670" spans="1:6" ht="15" x14ac:dyDescent="0.2">
      <c r="A13670" s="231">
        <v>92388</v>
      </c>
      <c r="B13670" s="457" t="s">
        <v>20951</v>
      </c>
      <c r="C13670" s="231" t="s">
        <v>6635</v>
      </c>
      <c r="F13670" s="232">
        <v>117.51</v>
      </c>
    </row>
    <row r="13671" spans="1:6" ht="15" x14ac:dyDescent="0.2">
      <c r="A13671" s="231">
        <v>92353</v>
      </c>
      <c r="B13671" s="457" t="s">
        <v>20952</v>
      </c>
      <c r="C13671" s="231" t="s">
        <v>6635</v>
      </c>
      <c r="F13671" s="232">
        <v>172.52</v>
      </c>
    </row>
    <row r="13672" spans="1:6" ht="15" x14ac:dyDescent="0.2">
      <c r="A13672" s="231">
        <v>92390</v>
      </c>
      <c r="B13672" s="457" t="s">
        <v>20953</v>
      </c>
      <c r="C13672" s="231" t="s">
        <v>6635</v>
      </c>
      <c r="F13672" s="232">
        <v>172.4</v>
      </c>
    </row>
    <row r="13673" spans="1:6" ht="15" x14ac:dyDescent="0.2">
      <c r="A13673" s="231">
        <v>92355</v>
      </c>
      <c r="B13673" s="457" t="s">
        <v>20954</v>
      </c>
      <c r="C13673" s="231" t="s">
        <v>6635</v>
      </c>
      <c r="F13673" s="232">
        <v>217.11</v>
      </c>
    </row>
    <row r="13674" spans="1:6" ht="15" x14ac:dyDescent="0.2">
      <c r="A13674" s="231">
        <v>101925</v>
      </c>
      <c r="B13674" s="457" t="s">
        <v>20955</v>
      </c>
      <c r="C13674" s="231" t="s">
        <v>6635</v>
      </c>
      <c r="F13674" s="232">
        <v>346.97</v>
      </c>
    </row>
    <row r="13675" spans="1:6" ht="15" x14ac:dyDescent="0.2">
      <c r="A13675" s="231">
        <v>101934</v>
      </c>
      <c r="B13675" s="457" t="s">
        <v>20956</v>
      </c>
      <c r="C13675" s="231" t="s">
        <v>6635</v>
      </c>
      <c r="F13675" s="232">
        <v>361.77</v>
      </c>
    </row>
    <row r="13676" spans="1:6" ht="15" x14ac:dyDescent="0.2">
      <c r="A13676" s="231">
        <v>97541</v>
      </c>
      <c r="B13676" s="457" t="s">
        <v>20957</v>
      </c>
      <c r="C13676" s="231" t="s">
        <v>6635</v>
      </c>
      <c r="F13676" s="232">
        <v>29.01</v>
      </c>
    </row>
    <row r="13677" spans="1:6" ht="15" x14ac:dyDescent="0.2">
      <c r="A13677" s="231">
        <v>97462</v>
      </c>
      <c r="B13677" s="457" t="s">
        <v>20958</v>
      </c>
      <c r="C13677" s="231" t="s">
        <v>6635</v>
      </c>
      <c r="F13677" s="232">
        <v>31.6</v>
      </c>
    </row>
    <row r="13678" spans="1:6" ht="15" x14ac:dyDescent="0.2">
      <c r="A13678" s="231">
        <v>97544</v>
      </c>
      <c r="B13678" s="457" t="s">
        <v>20959</v>
      </c>
      <c r="C13678" s="231" t="s">
        <v>6635</v>
      </c>
      <c r="F13678" s="232">
        <v>48.01</v>
      </c>
    </row>
    <row r="13679" spans="1:6" ht="15" x14ac:dyDescent="0.2">
      <c r="A13679" s="231">
        <v>97500</v>
      </c>
      <c r="B13679" s="457" t="s">
        <v>20960</v>
      </c>
      <c r="C13679" s="231" t="s">
        <v>6635</v>
      </c>
      <c r="F13679" s="232">
        <v>29.4</v>
      </c>
    </row>
    <row r="13680" spans="1:6" ht="15" x14ac:dyDescent="0.2">
      <c r="A13680" s="231">
        <v>97465</v>
      </c>
      <c r="B13680" s="457" t="s">
        <v>20961</v>
      </c>
      <c r="C13680" s="231" t="s">
        <v>6635</v>
      </c>
      <c r="F13680" s="232">
        <v>63.34</v>
      </c>
    </row>
    <row r="13681" spans="1:6" ht="15" x14ac:dyDescent="0.2">
      <c r="A13681" s="231">
        <v>97503</v>
      </c>
      <c r="B13681" s="457" t="s">
        <v>20962</v>
      </c>
      <c r="C13681" s="231" t="s">
        <v>6635</v>
      </c>
      <c r="F13681" s="232">
        <v>59.16</v>
      </c>
    </row>
    <row r="13682" spans="1:6" ht="15" x14ac:dyDescent="0.2">
      <c r="A13682" s="231">
        <v>97468</v>
      </c>
      <c r="B13682" s="457" t="s">
        <v>20963</v>
      </c>
      <c r="C13682" s="231" t="s">
        <v>6635</v>
      </c>
      <c r="F13682" s="232">
        <v>80.53</v>
      </c>
    </row>
    <row r="13683" spans="1:6" ht="15" x14ac:dyDescent="0.2">
      <c r="A13683" s="231">
        <v>97506</v>
      </c>
      <c r="B13683" s="457" t="s">
        <v>20964</v>
      </c>
      <c r="C13683" s="231" t="s">
        <v>6635</v>
      </c>
      <c r="F13683" s="232">
        <v>73.87</v>
      </c>
    </row>
    <row r="13684" spans="1:6" ht="15" x14ac:dyDescent="0.2">
      <c r="A13684" s="231">
        <v>97444</v>
      </c>
      <c r="B13684" s="457" t="s">
        <v>20965</v>
      </c>
      <c r="C13684" s="231" t="s">
        <v>6635</v>
      </c>
      <c r="F13684" s="232">
        <v>146.15</v>
      </c>
    </row>
    <row r="13685" spans="1:6" ht="15" x14ac:dyDescent="0.2">
      <c r="A13685" s="231">
        <v>97471</v>
      </c>
      <c r="B13685" s="457" t="s">
        <v>20966</v>
      </c>
      <c r="C13685" s="231" t="s">
        <v>6635</v>
      </c>
      <c r="F13685" s="232">
        <v>119.47</v>
      </c>
    </row>
    <row r="13686" spans="1:6" ht="15" x14ac:dyDescent="0.2">
      <c r="A13686" s="231">
        <v>97509</v>
      </c>
      <c r="B13686" s="457" t="s">
        <v>20967</v>
      </c>
      <c r="C13686" s="231" t="s">
        <v>6635</v>
      </c>
      <c r="F13686" s="232">
        <v>109.83</v>
      </c>
    </row>
    <row r="13687" spans="1:6" ht="15" x14ac:dyDescent="0.2">
      <c r="A13687" s="231">
        <v>97447</v>
      </c>
      <c r="B13687" s="457" t="s">
        <v>20968</v>
      </c>
      <c r="C13687" s="231" t="s">
        <v>6635</v>
      </c>
      <c r="F13687" s="232">
        <v>240.75</v>
      </c>
    </row>
    <row r="13688" spans="1:6" ht="15" x14ac:dyDescent="0.2">
      <c r="A13688" s="231">
        <v>97475</v>
      </c>
      <c r="B13688" s="457" t="s">
        <v>20969</v>
      </c>
      <c r="C13688" s="231" t="s">
        <v>6635</v>
      </c>
      <c r="F13688" s="232">
        <v>220.01</v>
      </c>
    </row>
    <row r="13689" spans="1:6" ht="15" x14ac:dyDescent="0.2">
      <c r="A13689" s="231">
        <v>97512</v>
      </c>
      <c r="B13689" s="457" t="s">
        <v>20970</v>
      </c>
      <c r="C13689" s="231" t="s">
        <v>6635</v>
      </c>
      <c r="F13689" s="232">
        <v>206.23</v>
      </c>
    </row>
    <row r="13690" spans="1:6" ht="15" x14ac:dyDescent="0.2">
      <c r="A13690" s="231">
        <v>97450</v>
      </c>
      <c r="B13690" s="457" t="s">
        <v>20971</v>
      </c>
      <c r="C13690" s="231" t="s">
        <v>6635</v>
      </c>
      <c r="F13690" s="232">
        <v>308.13</v>
      </c>
    </row>
    <row r="13691" spans="1:6" ht="15" x14ac:dyDescent="0.2">
      <c r="A13691" s="231">
        <v>97478</v>
      </c>
      <c r="B13691" s="457" t="s">
        <v>20972</v>
      </c>
      <c r="C13691" s="231" t="s">
        <v>6635</v>
      </c>
      <c r="F13691" s="232">
        <v>294.52999999999997</v>
      </c>
    </row>
    <row r="13692" spans="1:6" ht="15" x14ac:dyDescent="0.2">
      <c r="A13692" s="231">
        <v>97515</v>
      </c>
      <c r="B13692" s="457" t="s">
        <v>20973</v>
      </c>
      <c r="C13692" s="231" t="s">
        <v>6635</v>
      </c>
      <c r="F13692" s="232">
        <v>275.79000000000002</v>
      </c>
    </row>
    <row r="13693" spans="1:6" ht="15" x14ac:dyDescent="0.2">
      <c r="A13693" s="231">
        <v>92928</v>
      </c>
      <c r="B13693" s="457" t="s">
        <v>20974</v>
      </c>
      <c r="C13693" s="231" t="s">
        <v>6635</v>
      </c>
      <c r="F13693" s="232">
        <v>62.05</v>
      </c>
    </row>
    <row r="13694" spans="1:6" ht="15" x14ac:dyDescent="0.2">
      <c r="A13694" s="231">
        <v>92943</v>
      </c>
      <c r="B13694" s="457" t="s">
        <v>20975</v>
      </c>
      <c r="C13694" s="231" t="s">
        <v>6635</v>
      </c>
      <c r="F13694" s="232">
        <v>49.14</v>
      </c>
    </row>
    <row r="13695" spans="1:6" ht="15" x14ac:dyDescent="0.2">
      <c r="A13695" s="231">
        <v>92929</v>
      </c>
      <c r="B13695" s="457" t="s">
        <v>20976</v>
      </c>
      <c r="C13695" s="231" t="s">
        <v>6635</v>
      </c>
      <c r="F13695" s="232">
        <v>60.29</v>
      </c>
    </row>
    <row r="13696" spans="1:6" ht="15" x14ac:dyDescent="0.2">
      <c r="A13696" s="231">
        <v>92944</v>
      </c>
      <c r="B13696" s="457" t="s">
        <v>20977</v>
      </c>
      <c r="C13696" s="231" t="s">
        <v>6635</v>
      </c>
      <c r="F13696" s="232">
        <v>48.11</v>
      </c>
    </row>
    <row r="13697" spans="1:6" ht="15" x14ac:dyDescent="0.2">
      <c r="A13697" s="231">
        <v>92930</v>
      </c>
      <c r="B13697" s="457" t="s">
        <v>20978</v>
      </c>
      <c r="C13697" s="231" t="s">
        <v>6635</v>
      </c>
      <c r="F13697" s="232">
        <v>59.03</v>
      </c>
    </row>
    <row r="13698" spans="1:6" ht="15" x14ac:dyDescent="0.2">
      <c r="A13698" s="231">
        <v>92945</v>
      </c>
      <c r="B13698" s="457" t="s">
        <v>20979</v>
      </c>
      <c r="C13698" s="231" t="s">
        <v>6635</v>
      </c>
      <c r="F13698" s="232">
        <v>47.38</v>
      </c>
    </row>
    <row r="13699" spans="1:6" ht="15" x14ac:dyDescent="0.2">
      <c r="A13699" s="231">
        <v>92925</v>
      </c>
      <c r="B13699" s="457" t="s">
        <v>20980</v>
      </c>
      <c r="C13699" s="231" t="s">
        <v>6635</v>
      </c>
      <c r="F13699" s="232">
        <v>53.76</v>
      </c>
    </row>
    <row r="13700" spans="1:6" ht="15" x14ac:dyDescent="0.2">
      <c r="A13700" s="231">
        <v>92940</v>
      </c>
      <c r="B13700" s="457" t="s">
        <v>20981</v>
      </c>
      <c r="C13700" s="231" t="s">
        <v>6635</v>
      </c>
      <c r="F13700" s="232">
        <v>42.41</v>
      </c>
    </row>
    <row r="13701" spans="1:6" ht="15" x14ac:dyDescent="0.2">
      <c r="A13701" s="231">
        <v>92926</v>
      </c>
      <c r="B13701" s="457" t="s">
        <v>20982</v>
      </c>
      <c r="C13701" s="231" t="s">
        <v>6635</v>
      </c>
      <c r="F13701" s="232">
        <v>51.25</v>
      </c>
    </row>
    <row r="13702" spans="1:6" ht="15" x14ac:dyDescent="0.2">
      <c r="A13702" s="231">
        <v>92941</v>
      </c>
      <c r="B13702" s="457" t="s">
        <v>20983</v>
      </c>
      <c r="C13702" s="231" t="s">
        <v>6635</v>
      </c>
      <c r="F13702" s="232">
        <v>40.94</v>
      </c>
    </row>
    <row r="13703" spans="1:6" ht="15" x14ac:dyDescent="0.2">
      <c r="A13703" s="231">
        <v>92927</v>
      </c>
      <c r="B13703" s="457" t="s">
        <v>20984</v>
      </c>
      <c r="C13703" s="231" t="s">
        <v>6635</v>
      </c>
      <c r="F13703" s="232">
        <v>52.49</v>
      </c>
    </row>
    <row r="13704" spans="1:6" ht="15" x14ac:dyDescent="0.2">
      <c r="A13704" s="231">
        <v>92942</v>
      </c>
      <c r="B13704" s="457" t="s">
        <v>20985</v>
      </c>
      <c r="C13704" s="231" t="s">
        <v>6635</v>
      </c>
      <c r="F13704" s="232">
        <v>41.66</v>
      </c>
    </row>
    <row r="13705" spans="1:6" ht="15" x14ac:dyDescent="0.2">
      <c r="A13705" s="231">
        <v>92918</v>
      </c>
      <c r="B13705" s="457" t="s">
        <v>20986</v>
      </c>
      <c r="C13705" s="231" t="s">
        <v>6635</v>
      </c>
      <c r="F13705" s="232">
        <v>42.17</v>
      </c>
    </row>
    <row r="13706" spans="1:6" ht="15" x14ac:dyDescent="0.2">
      <c r="A13706" s="231">
        <v>92938</v>
      </c>
      <c r="B13706" s="457" t="s">
        <v>20987</v>
      </c>
      <c r="C13706" s="231" t="s">
        <v>6635</v>
      </c>
      <c r="F13706" s="232">
        <v>32.590000000000003</v>
      </c>
    </row>
    <row r="13707" spans="1:6" ht="15" x14ac:dyDescent="0.2">
      <c r="A13707" s="231">
        <v>92920</v>
      </c>
      <c r="B13707" s="457" t="s">
        <v>20988</v>
      </c>
      <c r="C13707" s="231" t="s">
        <v>6635</v>
      </c>
      <c r="F13707" s="232">
        <v>43.69</v>
      </c>
    </row>
    <row r="13708" spans="1:6" ht="15" x14ac:dyDescent="0.2">
      <c r="A13708" s="231">
        <v>92939</v>
      </c>
      <c r="B13708" s="457" t="s">
        <v>20989</v>
      </c>
      <c r="C13708" s="231" t="s">
        <v>6635</v>
      </c>
      <c r="F13708" s="232">
        <v>33.58</v>
      </c>
    </row>
    <row r="13709" spans="1:6" ht="15" x14ac:dyDescent="0.2">
      <c r="A13709" s="231">
        <v>92910</v>
      </c>
      <c r="B13709" s="457" t="s">
        <v>20990</v>
      </c>
      <c r="C13709" s="231" t="s">
        <v>6635</v>
      </c>
      <c r="F13709" s="232">
        <v>121.02</v>
      </c>
    </row>
    <row r="13710" spans="1:6" ht="15" x14ac:dyDescent="0.2">
      <c r="A13710" s="231">
        <v>92934</v>
      </c>
      <c r="B13710" s="457" t="s">
        <v>20991</v>
      </c>
      <c r="C13710" s="231" t="s">
        <v>6635</v>
      </c>
      <c r="F13710" s="232">
        <v>117.38</v>
      </c>
    </row>
    <row r="13711" spans="1:6" ht="15" x14ac:dyDescent="0.2">
      <c r="A13711" s="231">
        <v>92949</v>
      </c>
      <c r="B13711" s="457" t="s">
        <v>20992</v>
      </c>
      <c r="C13711" s="231" t="s">
        <v>6635</v>
      </c>
      <c r="F13711" s="232">
        <v>101.06</v>
      </c>
    </row>
    <row r="13712" spans="1:6" ht="15" x14ac:dyDescent="0.2">
      <c r="A13712" s="231">
        <v>92911</v>
      </c>
      <c r="B13712" s="457" t="s">
        <v>20993</v>
      </c>
      <c r="C13712" s="231" t="s">
        <v>6635</v>
      </c>
      <c r="F13712" s="232">
        <v>122.1</v>
      </c>
    </row>
    <row r="13713" spans="1:6" ht="15" x14ac:dyDescent="0.2">
      <c r="A13713" s="231">
        <v>92935</v>
      </c>
      <c r="B13713" s="457" t="s">
        <v>20994</v>
      </c>
      <c r="C13713" s="231" t="s">
        <v>6635</v>
      </c>
      <c r="F13713" s="232">
        <v>119.89</v>
      </c>
    </row>
    <row r="13714" spans="1:6" ht="15" x14ac:dyDescent="0.2">
      <c r="A13714" s="231">
        <v>92950</v>
      </c>
      <c r="B13714" s="457" t="s">
        <v>20995</v>
      </c>
      <c r="C13714" s="231" t="s">
        <v>6635</v>
      </c>
      <c r="F13714" s="232">
        <v>102.53</v>
      </c>
    </row>
    <row r="13715" spans="1:6" ht="15" x14ac:dyDescent="0.2">
      <c r="A13715" s="231">
        <v>92907</v>
      </c>
      <c r="B13715" s="457" t="s">
        <v>20996</v>
      </c>
      <c r="C13715" s="231" t="s">
        <v>6635</v>
      </c>
      <c r="F13715" s="232">
        <v>87.95</v>
      </c>
    </row>
    <row r="13716" spans="1:6" ht="15" x14ac:dyDescent="0.2">
      <c r="A13716" s="231">
        <v>92931</v>
      </c>
      <c r="B13716" s="457" t="s">
        <v>20997</v>
      </c>
      <c r="C13716" s="231" t="s">
        <v>6635</v>
      </c>
      <c r="F13716" s="232">
        <v>82.19</v>
      </c>
    </row>
    <row r="13717" spans="1:6" ht="15" x14ac:dyDescent="0.2">
      <c r="A13717" s="231">
        <v>92946</v>
      </c>
      <c r="B13717" s="457" t="s">
        <v>20998</v>
      </c>
      <c r="C13717" s="231" t="s">
        <v>6635</v>
      </c>
      <c r="F13717" s="232">
        <v>67.42</v>
      </c>
    </row>
    <row r="13718" spans="1:6" ht="15" x14ac:dyDescent="0.2">
      <c r="A13718" s="231">
        <v>92908</v>
      </c>
      <c r="B13718" s="457" t="s">
        <v>20999</v>
      </c>
      <c r="C13718" s="231" t="s">
        <v>6635</v>
      </c>
      <c r="F13718" s="232">
        <v>87.11</v>
      </c>
    </row>
    <row r="13719" spans="1:6" ht="15" x14ac:dyDescent="0.2">
      <c r="A13719" s="231">
        <v>92932</v>
      </c>
      <c r="B13719" s="457" t="s">
        <v>21000</v>
      </c>
      <c r="C13719" s="231" t="s">
        <v>6635</v>
      </c>
      <c r="F13719" s="232">
        <v>80.209999999999994</v>
      </c>
    </row>
    <row r="13720" spans="1:6" ht="15" x14ac:dyDescent="0.2">
      <c r="A13720" s="231">
        <v>92947</v>
      </c>
      <c r="B13720" s="457" t="s">
        <v>21001</v>
      </c>
      <c r="C13720" s="231" t="s">
        <v>6635</v>
      </c>
      <c r="F13720" s="232">
        <v>66.27</v>
      </c>
    </row>
    <row r="13721" spans="1:6" ht="15" x14ac:dyDescent="0.2">
      <c r="A13721" s="231">
        <v>92909</v>
      </c>
      <c r="B13721" s="457" t="s">
        <v>21002</v>
      </c>
      <c r="C13721" s="231" t="s">
        <v>6635</v>
      </c>
      <c r="F13721" s="232">
        <v>86.35</v>
      </c>
    </row>
    <row r="13722" spans="1:6" ht="15" x14ac:dyDescent="0.2">
      <c r="A13722" s="231">
        <v>92933</v>
      </c>
      <c r="B13722" s="457" t="s">
        <v>21003</v>
      </c>
      <c r="C13722" s="231" t="s">
        <v>6635</v>
      </c>
      <c r="F13722" s="232">
        <v>78.459999999999994</v>
      </c>
    </row>
    <row r="13723" spans="1:6" ht="15" x14ac:dyDescent="0.2">
      <c r="A13723" s="231">
        <v>92948</v>
      </c>
      <c r="B13723" s="457" t="s">
        <v>21004</v>
      </c>
      <c r="C13723" s="231" t="s">
        <v>6635</v>
      </c>
      <c r="F13723" s="232">
        <v>65.239999999999995</v>
      </c>
    </row>
    <row r="13724" spans="1:6" ht="15" x14ac:dyDescent="0.2">
      <c r="A13724" s="231">
        <v>92912</v>
      </c>
      <c r="B13724" s="457" t="s">
        <v>21005</v>
      </c>
      <c r="C13724" s="231" t="s">
        <v>6635</v>
      </c>
      <c r="F13724" s="232">
        <v>160.91999999999999</v>
      </c>
    </row>
    <row r="13725" spans="1:6" ht="15" x14ac:dyDescent="0.2">
      <c r="A13725" s="231">
        <v>92913</v>
      </c>
      <c r="B13725" s="457" t="s">
        <v>21006</v>
      </c>
      <c r="C13725" s="231" t="s">
        <v>6635</v>
      </c>
      <c r="F13725" s="232">
        <v>163.62</v>
      </c>
    </row>
    <row r="13726" spans="1:6" ht="15" x14ac:dyDescent="0.2">
      <c r="A13726" s="231">
        <v>92936</v>
      </c>
      <c r="B13726" s="457" t="s">
        <v>21007</v>
      </c>
      <c r="C13726" s="231" t="s">
        <v>6635</v>
      </c>
      <c r="F13726" s="232">
        <v>165.67</v>
      </c>
    </row>
    <row r="13727" spans="1:6" ht="15" x14ac:dyDescent="0.2">
      <c r="A13727" s="231">
        <v>92951</v>
      </c>
      <c r="B13727" s="457" t="s">
        <v>21008</v>
      </c>
      <c r="C13727" s="231" t="s">
        <v>6635</v>
      </c>
      <c r="F13727" s="232">
        <v>145.19999999999999</v>
      </c>
    </row>
    <row r="13728" spans="1:6" ht="15" x14ac:dyDescent="0.2">
      <c r="A13728" s="231">
        <v>92914</v>
      </c>
      <c r="B13728" s="457" t="s">
        <v>21009</v>
      </c>
      <c r="C13728" s="231" t="s">
        <v>6635</v>
      </c>
      <c r="F13728" s="232">
        <v>162.01</v>
      </c>
    </row>
    <row r="13729" spans="1:6" ht="15" x14ac:dyDescent="0.2">
      <c r="A13729" s="231">
        <v>92937</v>
      </c>
      <c r="B13729" s="457" t="s">
        <v>21010</v>
      </c>
      <c r="C13729" s="231" t="s">
        <v>6635</v>
      </c>
      <c r="F13729" s="232">
        <v>161.91999999999999</v>
      </c>
    </row>
    <row r="13730" spans="1:6" ht="15" x14ac:dyDescent="0.2">
      <c r="A13730" s="231">
        <v>92952</v>
      </c>
      <c r="B13730" s="457" t="s">
        <v>21011</v>
      </c>
      <c r="C13730" s="231" t="s">
        <v>6635</v>
      </c>
      <c r="F13730" s="232">
        <v>143</v>
      </c>
    </row>
    <row r="13731" spans="1:6" ht="15" x14ac:dyDescent="0.2">
      <c r="A13731" s="231">
        <v>92953</v>
      </c>
      <c r="B13731" s="457" t="s">
        <v>21012</v>
      </c>
      <c r="C13731" s="231" t="s">
        <v>6635</v>
      </c>
      <c r="F13731" s="232">
        <v>25.83</v>
      </c>
    </row>
    <row r="13732" spans="1:6" ht="15" x14ac:dyDescent="0.2">
      <c r="A13732" s="231">
        <v>101921</v>
      </c>
      <c r="B13732" s="457" t="s">
        <v>21013</v>
      </c>
      <c r="C13732" s="231" t="s">
        <v>6635</v>
      </c>
      <c r="F13732" s="232">
        <v>246.81</v>
      </c>
    </row>
    <row r="13733" spans="1:6" ht="15" x14ac:dyDescent="0.2">
      <c r="A13733" s="231">
        <v>101930</v>
      </c>
      <c r="B13733" s="457" t="s">
        <v>21014</v>
      </c>
      <c r="C13733" s="231" t="s">
        <v>6635</v>
      </c>
      <c r="F13733" s="232">
        <v>251.7</v>
      </c>
    </row>
    <row r="13734" spans="1:6" ht="15" x14ac:dyDescent="0.2">
      <c r="A13734" s="231">
        <v>101922</v>
      </c>
      <c r="B13734" s="457" t="s">
        <v>21015</v>
      </c>
      <c r="C13734" s="231" t="s">
        <v>6635</v>
      </c>
      <c r="F13734" s="232">
        <v>245.18</v>
      </c>
    </row>
    <row r="13735" spans="1:6" ht="15" x14ac:dyDescent="0.2">
      <c r="A13735" s="231">
        <v>101931</v>
      </c>
      <c r="B13735" s="457" t="s">
        <v>21016</v>
      </c>
      <c r="C13735" s="231" t="s">
        <v>6635</v>
      </c>
      <c r="F13735" s="232">
        <v>247.95</v>
      </c>
    </row>
    <row r="13736" spans="1:6" ht="15" x14ac:dyDescent="0.2">
      <c r="A13736" s="231">
        <v>101923</v>
      </c>
      <c r="B13736" s="457" t="s">
        <v>21017</v>
      </c>
      <c r="C13736" s="231" t="s">
        <v>6635</v>
      </c>
      <c r="F13736" s="232">
        <v>248.41</v>
      </c>
    </row>
    <row r="13737" spans="1:6" ht="15" x14ac:dyDescent="0.2">
      <c r="A13737" s="231">
        <v>101932</v>
      </c>
      <c r="B13737" s="457" t="s">
        <v>21018</v>
      </c>
      <c r="C13737" s="231" t="s">
        <v>6635</v>
      </c>
      <c r="F13737" s="232">
        <v>255.42</v>
      </c>
    </row>
    <row r="13738" spans="1:6" ht="15" x14ac:dyDescent="0.2">
      <c r="A13738" s="231">
        <v>97537</v>
      </c>
      <c r="B13738" s="457" t="s">
        <v>21019</v>
      </c>
      <c r="C13738" s="231" t="s">
        <v>6635</v>
      </c>
      <c r="F13738" s="232">
        <v>27.71</v>
      </c>
    </row>
    <row r="13739" spans="1:6" ht="15" x14ac:dyDescent="0.2">
      <c r="A13739" s="231">
        <v>97540</v>
      </c>
      <c r="B13739" s="457" t="s">
        <v>21020</v>
      </c>
      <c r="C13739" s="231" t="s">
        <v>6635</v>
      </c>
      <c r="F13739" s="232">
        <v>38.229999999999997</v>
      </c>
    </row>
    <row r="13740" spans="1:6" ht="15" x14ac:dyDescent="0.2">
      <c r="A13740" s="231">
        <v>97543</v>
      </c>
      <c r="B13740" s="457" t="s">
        <v>21021</v>
      </c>
      <c r="C13740" s="231" t="s">
        <v>6635</v>
      </c>
      <c r="F13740" s="232">
        <v>63.7</v>
      </c>
    </row>
    <row r="13741" spans="1:6" ht="15" x14ac:dyDescent="0.2">
      <c r="A13741" s="231">
        <v>97461</v>
      </c>
      <c r="B13741" s="457" t="s">
        <v>21022</v>
      </c>
      <c r="C13741" s="231" t="s">
        <v>6635</v>
      </c>
      <c r="F13741" s="232">
        <v>39.06</v>
      </c>
    </row>
    <row r="13742" spans="1:6" ht="15" x14ac:dyDescent="0.2">
      <c r="A13742" s="231">
        <v>97499</v>
      </c>
      <c r="B13742" s="457" t="s">
        <v>21023</v>
      </c>
      <c r="C13742" s="231" t="s">
        <v>6635</v>
      </c>
      <c r="F13742" s="232">
        <v>36.03</v>
      </c>
    </row>
    <row r="13743" spans="1:6" ht="15" x14ac:dyDescent="0.2">
      <c r="A13743" s="231">
        <v>97464</v>
      </c>
      <c r="B13743" s="457" t="s">
        <v>21024</v>
      </c>
      <c r="C13743" s="231" t="s">
        <v>6635</v>
      </c>
      <c r="F13743" s="232">
        <v>55.52</v>
      </c>
    </row>
    <row r="13744" spans="1:6" ht="15" x14ac:dyDescent="0.2">
      <c r="A13744" s="231">
        <v>97502</v>
      </c>
      <c r="B13744" s="457" t="s">
        <v>21025</v>
      </c>
      <c r="C13744" s="231" t="s">
        <v>6635</v>
      </c>
      <c r="F13744" s="232">
        <v>50.18</v>
      </c>
    </row>
    <row r="13745" spans="1:6" ht="15" x14ac:dyDescent="0.2">
      <c r="A13745" s="231">
        <v>97467</v>
      </c>
      <c r="B13745" s="457" t="s">
        <v>21026</v>
      </c>
      <c r="C13745" s="231" t="s">
        <v>6635</v>
      </c>
      <c r="F13745" s="232">
        <v>70.17</v>
      </c>
    </row>
    <row r="13746" spans="1:6" ht="15" x14ac:dyDescent="0.2">
      <c r="A13746" s="231">
        <v>97505</v>
      </c>
      <c r="B13746" s="457" t="s">
        <v>21027</v>
      </c>
      <c r="C13746" s="231" t="s">
        <v>6635</v>
      </c>
      <c r="F13746" s="232">
        <v>62.19</v>
      </c>
    </row>
    <row r="13747" spans="1:6" ht="15" x14ac:dyDescent="0.2">
      <c r="A13747" s="231">
        <v>97443</v>
      </c>
      <c r="B13747" s="457" t="s">
        <v>21028</v>
      </c>
      <c r="C13747" s="231" t="s">
        <v>6635</v>
      </c>
      <c r="F13747" s="232">
        <v>126.69</v>
      </c>
    </row>
    <row r="13748" spans="1:6" ht="15" x14ac:dyDescent="0.2">
      <c r="A13748" s="231">
        <v>97470</v>
      </c>
      <c r="B13748" s="457" t="s">
        <v>21029</v>
      </c>
      <c r="C13748" s="231" t="s">
        <v>6635</v>
      </c>
      <c r="F13748" s="232">
        <v>102.39</v>
      </c>
    </row>
    <row r="13749" spans="1:6" ht="15" x14ac:dyDescent="0.2">
      <c r="A13749" s="231">
        <v>97508</v>
      </c>
      <c r="B13749" s="457" t="s">
        <v>21030</v>
      </c>
      <c r="C13749" s="231" t="s">
        <v>6635</v>
      </c>
      <c r="F13749" s="232">
        <v>91.1</v>
      </c>
    </row>
    <row r="13750" spans="1:6" ht="15" x14ac:dyDescent="0.2">
      <c r="A13750" s="231">
        <v>97446</v>
      </c>
      <c r="B13750" s="457" t="s">
        <v>21031</v>
      </c>
      <c r="C13750" s="231" t="s">
        <v>6635</v>
      </c>
      <c r="F13750" s="232">
        <v>201.34</v>
      </c>
    </row>
    <row r="13751" spans="1:6" ht="15" x14ac:dyDescent="0.2">
      <c r="A13751" s="231">
        <v>97474</v>
      </c>
      <c r="B13751" s="457" t="s">
        <v>21032</v>
      </c>
      <c r="C13751" s="231" t="s">
        <v>6635</v>
      </c>
      <c r="F13751" s="232">
        <v>184.17</v>
      </c>
    </row>
    <row r="13752" spans="1:6" ht="15" x14ac:dyDescent="0.2">
      <c r="A13752" s="231">
        <v>97511</v>
      </c>
      <c r="B13752" s="457" t="s">
        <v>21033</v>
      </c>
      <c r="C13752" s="231" t="s">
        <v>6635</v>
      </c>
      <c r="F13752" s="232">
        <v>167.92</v>
      </c>
    </row>
    <row r="13753" spans="1:6" ht="15" x14ac:dyDescent="0.2">
      <c r="A13753" s="231">
        <v>97449</v>
      </c>
      <c r="B13753" s="457" t="s">
        <v>21034</v>
      </c>
      <c r="C13753" s="231" t="s">
        <v>6635</v>
      </c>
      <c r="F13753" s="232">
        <v>254.42</v>
      </c>
    </row>
    <row r="13754" spans="1:6" ht="15" x14ac:dyDescent="0.2">
      <c r="A13754" s="231">
        <v>97477</v>
      </c>
      <c r="B13754" s="457" t="s">
        <v>21035</v>
      </c>
      <c r="C13754" s="231" t="s">
        <v>6635</v>
      </c>
      <c r="F13754" s="232">
        <v>244.38</v>
      </c>
    </row>
    <row r="13755" spans="1:6" ht="15" x14ac:dyDescent="0.2">
      <c r="A13755" s="231">
        <v>97514</v>
      </c>
      <c r="B13755" s="457" t="s">
        <v>21036</v>
      </c>
      <c r="C13755" s="231" t="s">
        <v>6635</v>
      </c>
      <c r="F13755" s="232">
        <v>223.16</v>
      </c>
    </row>
    <row r="13756" spans="1:6" ht="15" x14ac:dyDescent="0.2">
      <c r="A13756" s="231">
        <v>101920</v>
      </c>
      <c r="B13756" s="457" t="s">
        <v>21037</v>
      </c>
      <c r="C13756" s="231" t="s">
        <v>6635</v>
      </c>
      <c r="F13756" s="232">
        <v>221.09</v>
      </c>
    </row>
    <row r="13757" spans="1:6" ht="15" x14ac:dyDescent="0.2">
      <c r="A13757" s="231">
        <v>101929</v>
      </c>
      <c r="B13757" s="457" t="s">
        <v>21038</v>
      </c>
      <c r="C13757" s="231" t="s">
        <v>6635</v>
      </c>
      <c r="F13757" s="232">
        <v>230.95</v>
      </c>
    </row>
    <row r="13758" spans="1:6" ht="15" x14ac:dyDescent="0.2">
      <c r="A13758" s="231">
        <v>92693</v>
      </c>
      <c r="B13758" s="457" t="s">
        <v>21039</v>
      </c>
      <c r="C13758" s="231" t="s">
        <v>6635</v>
      </c>
      <c r="F13758" s="232">
        <v>18</v>
      </c>
    </row>
    <row r="13759" spans="1:6" ht="15" x14ac:dyDescent="0.2">
      <c r="A13759" s="231">
        <v>92695</v>
      </c>
      <c r="B13759" s="457" t="s">
        <v>21040</v>
      </c>
      <c r="C13759" s="231" t="s">
        <v>6635</v>
      </c>
      <c r="F13759" s="232">
        <v>28.48</v>
      </c>
    </row>
    <row r="13760" spans="1:6" ht="15" x14ac:dyDescent="0.2">
      <c r="A13760" s="231">
        <v>92697</v>
      </c>
      <c r="B13760" s="457" t="s">
        <v>21041</v>
      </c>
      <c r="C13760" s="231" t="s">
        <v>6635</v>
      </c>
      <c r="F13760" s="232">
        <v>46.22</v>
      </c>
    </row>
    <row r="13761" spans="1:6" ht="15" x14ac:dyDescent="0.2">
      <c r="A13761" s="231">
        <v>92658</v>
      </c>
      <c r="B13761" s="457" t="s">
        <v>21042</v>
      </c>
      <c r="C13761" s="231" t="s">
        <v>6635</v>
      </c>
      <c r="F13761" s="232">
        <v>34.22</v>
      </c>
    </row>
    <row r="13762" spans="1:6" ht="15" x14ac:dyDescent="0.2">
      <c r="A13762" s="231">
        <v>92660</v>
      </c>
      <c r="B13762" s="457" t="s">
        <v>21043</v>
      </c>
      <c r="C13762" s="231" t="s">
        <v>6635</v>
      </c>
      <c r="F13762" s="232">
        <v>41.98</v>
      </c>
    </row>
    <row r="13763" spans="1:6" ht="15" x14ac:dyDescent="0.2">
      <c r="A13763" s="231">
        <v>92662</v>
      </c>
      <c r="B13763" s="457" t="s">
        <v>21044</v>
      </c>
      <c r="C13763" s="231" t="s">
        <v>6635</v>
      </c>
      <c r="F13763" s="232">
        <v>48.77</v>
      </c>
    </row>
    <row r="13764" spans="1:6" ht="15" x14ac:dyDescent="0.2">
      <c r="A13764" s="231">
        <v>92664</v>
      </c>
      <c r="B13764" s="457" t="s">
        <v>21045</v>
      </c>
      <c r="C13764" s="231" t="s">
        <v>6635</v>
      </c>
      <c r="F13764" s="232">
        <v>64.73</v>
      </c>
    </row>
    <row r="13765" spans="1:6" ht="15" x14ac:dyDescent="0.2">
      <c r="A13765" s="231">
        <v>92666</v>
      </c>
      <c r="B13765" s="457" t="s">
        <v>21046</v>
      </c>
      <c r="C13765" s="231" t="s">
        <v>6635</v>
      </c>
      <c r="F13765" s="232">
        <v>100.07</v>
      </c>
    </row>
    <row r="13766" spans="1:6" ht="15" x14ac:dyDescent="0.2">
      <c r="A13766" s="231">
        <v>92668</v>
      </c>
      <c r="B13766" s="457" t="s">
        <v>21047</v>
      </c>
      <c r="C13766" s="231" t="s">
        <v>6635</v>
      </c>
      <c r="F13766" s="232">
        <v>139.27000000000001</v>
      </c>
    </row>
    <row r="13767" spans="1:6" ht="15" x14ac:dyDescent="0.2">
      <c r="A13767" s="231">
        <v>92370</v>
      </c>
      <c r="B13767" s="457" t="s">
        <v>21048</v>
      </c>
      <c r="C13767" s="231" t="s">
        <v>6635</v>
      </c>
      <c r="F13767" s="232">
        <v>44.84</v>
      </c>
    </row>
    <row r="13768" spans="1:6" ht="15" x14ac:dyDescent="0.2">
      <c r="A13768" s="231">
        <v>92372</v>
      </c>
      <c r="B13768" s="457" t="s">
        <v>21049</v>
      </c>
      <c r="C13768" s="231" t="s">
        <v>6635</v>
      </c>
      <c r="F13768" s="232">
        <v>54.05</v>
      </c>
    </row>
    <row r="13769" spans="1:6" ht="15" x14ac:dyDescent="0.2">
      <c r="A13769" s="231">
        <v>92374</v>
      </c>
      <c r="B13769" s="457" t="s">
        <v>21050</v>
      </c>
      <c r="C13769" s="231" t="s">
        <v>6635</v>
      </c>
      <c r="F13769" s="232">
        <v>62.5</v>
      </c>
    </row>
    <row r="13770" spans="1:6" ht="15" x14ac:dyDescent="0.2">
      <c r="A13770" s="231">
        <v>92345</v>
      </c>
      <c r="B13770" s="457" t="s">
        <v>21051</v>
      </c>
      <c r="C13770" s="231" t="s">
        <v>6635</v>
      </c>
      <c r="F13770" s="232">
        <v>84.89</v>
      </c>
    </row>
    <row r="13771" spans="1:6" ht="15" x14ac:dyDescent="0.2">
      <c r="A13771" s="231">
        <v>92376</v>
      </c>
      <c r="B13771" s="457" t="s">
        <v>21052</v>
      </c>
      <c r="C13771" s="231" t="s">
        <v>6635</v>
      </c>
      <c r="F13771" s="232">
        <v>80.55</v>
      </c>
    </row>
    <row r="13772" spans="1:6" ht="15" x14ac:dyDescent="0.2">
      <c r="A13772" s="231">
        <v>92347</v>
      </c>
      <c r="B13772" s="457" t="s">
        <v>21053</v>
      </c>
      <c r="C13772" s="231" t="s">
        <v>6635</v>
      </c>
      <c r="F13772" s="232">
        <v>119.08</v>
      </c>
    </row>
    <row r="13773" spans="1:6" ht="15" x14ac:dyDescent="0.2">
      <c r="A13773" s="231">
        <v>92378</v>
      </c>
      <c r="B13773" s="457" t="s">
        <v>21054</v>
      </c>
      <c r="C13773" s="231" t="s">
        <v>6635</v>
      </c>
      <c r="F13773" s="232">
        <v>118.99</v>
      </c>
    </row>
    <row r="13774" spans="1:6" ht="15" x14ac:dyDescent="0.2">
      <c r="A13774" s="231">
        <v>92349</v>
      </c>
      <c r="B13774" s="457" t="s">
        <v>21055</v>
      </c>
      <c r="C13774" s="231" t="s">
        <v>6635</v>
      </c>
      <c r="F13774" s="232">
        <v>157.12</v>
      </c>
    </row>
    <row r="13775" spans="1:6" ht="15" x14ac:dyDescent="0.2">
      <c r="A13775" s="231">
        <v>92380</v>
      </c>
      <c r="B13775" s="457" t="s">
        <v>21056</v>
      </c>
      <c r="C13775" s="231" t="s">
        <v>6635</v>
      </c>
      <c r="F13775" s="232">
        <v>161.29</v>
      </c>
    </row>
    <row r="13776" spans="1:6" ht="15" x14ac:dyDescent="0.2">
      <c r="A13776" s="231">
        <v>101917</v>
      </c>
      <c r="B13776" s="457" t="s">
        <v>21057</v>
      </c>
      <c r="C13776" s="231" t="s">
        <v>6635</v>
      </c>
      <c r="F13776" s="232">
        <v>197.13</v>
      </c>
    </row>
    <row r="13777" spans="1:6" ht="15" x14ac:dyDescent="0.2">
      <c r="A13777" s="231">
        <v>101924</v>
      </c>
      <c r="B13777" s="457" t="s">
        <v>21058</v>
      </c>
      <c r="C13777" s="231" t="s">
        <v>6635</v>
      </c>
      <c r="F13777" s="232">
        <v>208.75</v>
      </c>
    </row>
    <row r="13778" spans="1:6" ht="15" x14ac:dyDescent="0.2">
      <c r="A13778" s="231">
        <v>101933</v>
      </c>
      <c r="B13778" s="457" t="s">
        <v>21059</v>
      </c>
      <c r="C13778" s="231" t="s">
        <v>6635</v>
      </c>
      <c r="F13778" s="232">
        <v>218.61</v>
      </c>
    </row>
    <row r="13779" spans="1:6" ht="15" x14ac:dyDescent="0.2">
      <c r="A13779" s="231">
        <v>92692</v>
      </c>
      <c r="B13779" s="457" t="s">
        <v>21060</v>
      </c>
      <c r="C13779" s="231" t="s">
        <v>6635</v>
      </c>
      <c r="F13779" s="232">
        <v>17.559999999999999</v>
      </c>
    </row>
    <row r="13780" spans="1:6" ht="15" x14ac:dyDescent="0.2">
      <c r="A13780" s="231">
        <v>92694</v>
      </c>
      <c r="B13780" s="457" t="s">
        <v>21061</v>
      </c>
      <c r="C13780" s="231" t="s">
        <v>6635</v>
      </c>
      <c r="F13780" s="232">
        <v>28.04</v>
      </c>
    </row>
    <row r="13781" spans="1:6" ht="15" x14ac:dyDescent="0.2">
      <c r="A13781" s="231">
        <v>92696</v>
      </c>
      <c r="B13781" s="457" t="s">
        <v>21062</v>
      </c>
      <c r="C13781" s="231" t="s">
        <v>6635</v>
      </c>
      <c r="F13781" s="232">
        <v>44.25</v>
      </c>
    </row>
    <row r="13782" spans="1:6" ht="15" x14ac:dyDescent="0.2">
      <c r="A13782" s="231">
        <v>92657</v>
      </c>
      <c r="B13782" s="457" t="s">
        <v>21063</v>
      </c>
      <c r="C13782" s="231" t="s">
        <v>6635</v>
      </c>
      <c r="F13782" s="232">
        <v>32.25</v>
      </c>
    </row>
    <row r="13783" spans="1:6" ht="15" x14ac:dyDescent="0.2">
      <c r="A13783" s="231">
        <v>92659</v>
      </c>
      <c r="B13783" s="457" t="s">
        <v>21064</v>
      </c>
      <c r="C13783" s="231" t="s">
        <v>6635</v>
      </c>
      <c r="F13783" s="232">
        <v>40.130000000000003</v>
      </c>
    </row>
    <row r="13784" spans="1:6" ht="15" x14ac:dyDescent="0.2">
      <c r="A13784" s="231">
        <v>92661</v>
      </c>
      <c r="B13784" s="457" t="s">
        <v>21065</v>
      </c>
      <c r="C13784" s="231" t="s">
        <v>6635</v>
      </c>
      <c r="F13784" s="232">
        <v>48.41</v>
      </c>
    </row>
    <row r="13785" spans="1:6" ht="15" x14ac:dyDescent="0.2">
      <c r="A13785" s="231">
        <v>92663</v>
      </c>
      <c r="B13785" s="457" t="s">
        <v>21066</v>
      </c>
      <c r="C13785" s="231" t="s">
        <v>6635</v>
      </c>
      <c r="F13785" s="232">
        <v>64.760000000000005</v>
      </c>
    </row>
    <row r="13786" spans="1:6" ht="15" x14ac:dyDescent="0.2">
      <c r="A13786" s="231">
        <v>92665</v>
      </c>
      <c r="B13786" s="457" t="s">
        <v>21067</v>
      </c>
      <c r="C13786" s="231" t="s">
        <v>6635</v>
      </c>
      <c r="F13786" s="232">
        <v>89.08</v>
      </c>
    </row>
    <row r="13787" spans="1:6" ht="15" x14ac:dyDescent="0.2">
      <c r="A13787" s="231">
        <v>92667</v>
      </c>
      <c r="B13787" s="457" t="s">
        <v>21068</v>
      </c>
      <c r="C13787" s="231" t="s">
        <v>6635</v>
      </c>
      <c r="F13787" s="232">
        <v>129.49</v>
      </c>
    </row>
    <row r="13788" spans="1:6" ht="15" x14ac:dyDescent="0.2">
      <c r="A13788" s="231">
        <v>92369</v>
      </c>
      <c r="B13788" s="457" t="s">
        <v>21069</v>
      </c>
      <c r="C13788" s="231" t="s">
        <v>6635</v>
      </c>
      <c r="F13788" s="232">
        <v>42.87</v>
      </c>
    </row>
    <row r="13789" spans="1:6" ht="15" x14ac:dyDescent="0.2">
      <c r="A13789" s="231">
        <v>92371</v>
      </c>
      <c r="B13789" s="457" t="s">
        <v>21070</v>
      </c>
      <c r="C13789" s="231" t="s">
        <v>6635</v>
      </c>
      <c r="F13789" s="232">
        <v>52.2</v>
      </c>
    </row>
    <row r="13790" spans="1:6" ht="15" x14ac:dyDescent="0.2">
      <c r="A13790" s="231">
        <v>92373</v>
      </c>
      <c r="B13790" s="457" t="s">
        <v>21071</v>
      </c>
      <c r="C13790" s="231" t="s">
        <v>6635</v>
      </c>
      <c r="F13790" s="232">
        <v>62.14</v>
      </c>
    </row>
    <row r="13791" spans="1:6" ht="15" x14ac:dyDescent="0.2">
      <c r="A13791" s="231">
        <v>92344</v>
      </c>
      <c r="B13791" s="457" t="s">
        <v>21072</v>
      </c>
      <c r="C13791" s="231" t="s">
        <v>6635</v>
      </c>
      <c r="F13791" s="232">
        <v>84.92</v>
      </c>
    </row>
    <row r="13792" spans="1:6" ht="15" x14ac:dyDescent="0.2">
      <c r="A13792" s="231">
        <v>92375</v>
      </c>
      <c r="B13792" s="457" t="s">
        <v>21073</v>
      </c>
      <c r="C13792" s="231" t="s">
        <v>6635</v>
      </c>
      <c r="F13792" s="232">
        <v>80.58</v>
      </c>
    </row>
    <row r="13793" spans="1:6" ht="15" x14ac:dyDescent="0.2">
      <c r="A13793" s="231">
        <v>92346</v>
      </c>
      <c r="B13793" s="457" t="s">
        <v>21074</v>
      </c>
      <c r="C13793" s="231" t="s">
        <v>6635</v>
      </c>
      <c r="F13793" s="232">
        <v>108.09</v>
      </c>
    </row>
    <row r="13794" spans="1:6" ht="15" x14ac:dyDescent="0.2">
      <c r="A13794" s="231">
        <v>92377</v>
      </c>
      <c r="B13794" s="457" t="s">
        <v>21075</v>
      </c>
      <c r="C13794" s="231" t="s">
        <v>6635</v>
      </c>
      <c r="F13794" s="232">
        <v>108</v>
      </c>
    </row>
    <row r="13795" spans="1:6" ht="15" x14ac:dyDescent="0.2">
      <c r="A13795" s="231">
        <v>92348</v>
      </c>
      <c r="B13795" s="457" t="s">
        <v>21076</v>
      </c>
      <c r="C13795" s="231" t="s">
        <v>6635</v>
      </c>
      <c r="F13795" s="232">
        <v>147.34</v>
      </c>
    </row>
    <row r="13796" spans="1:6" ht="15" x14ac:dyDescent="0.2">
      <c r="A13796" s="231">
        <v>92379</v>
      </c>
      <c r="B13796" s="457" t="s">
        <v>21077</v>
      </c>
      <c r="C13796" s="231" t="s">
        <v>6635</v>
      </c>
      <c r="F13796" s="232">
        <v>151.51</v>
      </c>
    </row>
    <row r="13797" spans="1:6" ht="15" x14ac:dyDescent="0.2">
      <c r="A13797" s="231">
        <v>106677</v>
      </c>
      <c r="B13797" s="457" t="s">
        <v>21078</v>
      </c>
      <c r="C13797" s="231" t="s">
        <v>6635</v>
      </c>
      <c r="F13797" s="232">
        <v>1109.4000000000001</v>
      </c>
    </row>
    <row r="13798" spans="1:6" ht="15" x14ac:dyDescent="0.2">
      <c r="A13798" s="231">
        <v>95696</v>
      </c>
      <c r="B13798" s="457" t="s">
        <v>21079</v>
      </c>
      <c r="C13798" s="231" t="s">
        <v>6635</v>
      </c>
      <c r="F13798" s="232">
        <v>47.36</v>
      </c>
    </row>
    <row r="13799" spans="1:6" ht="15" x14ac:dyDescent="0.2">
      <c r="A13799" s="231">
        <v>92335</v>
      </c>
      <c r="B13799" s="457" t="s">
        <v>21080</v>
      </c>
      <c r="C13799" s="231" t="s">
        <v>6640</v>
      </c>
      <c r="F13799" s="232">
        <v>96.47</v>
      </c>
    </row>
    <row r="13800" spans="1:6" ht="15" x14ac:dyDescent="0.2">
      <c r="A13800" s="231">
        <v>92336</v>
      </c>
      <c r="B13800" s="457" t="s">
        <v>21081</v>
      </c>
      <c r="C13800" s="231" t="s">
        <v>6640</v>
      </c>
      <c r="F13800" s="232">
        <v>115.62</v>
      </c>
    </row>
    <row r="13801" spans="1:6" ht="15" x14ac:dyDescent="0.2">
      <c r="A13801" s="231">
        <v>92337</v>
      </c>
      <c r="B13801" s="457" t="s">
        <v>21082</v>
      </c>
      <c r="C13801" s="231" t="s">
        <v>6640</v>
      </c>
      <c r="F13801" s="232">
        <v>149.19999999999999</v>
      </c>
    </row>
    <row r="13802" spans="1:6" ht="15" x14ac:dyDescent="0.2">
      <c r="A13802" s="231">
        <v>92687</v>
      </c>
      <c r="B13802" s="457" t="s">
        <v>21083</v>
      </c>
      <c r="C13802" s="231" t="s">
        <v>6640</v>
      </c>
      <c r="F13802" s="232">
        <v>30.62</v>
      </c>
    </row>
    <row r="13803" spans="1:6" ht="15" x14ac:dyDescent="0.2">
      <c r="A13803" s="231">
        <v>92688</v>
      </c>
      <c r="B13803" s="457" t="s">
        <v>21084</v>
      </c>
      <c r="C13803" s="231" t="s">
        <v>6640</v>
      </c>
      <c r="F13803" s="232">
        <v>43.82</v>
      </c>
    </row>
    <row r="13804" spans="1:6" ht="15" x14ac:dyDescent="0.2">
      <c r="A13804" s="231">
        <v>97536</v>
      </c>
      <c r="B13804" s="457" t="s">
        <v>21085</v>
      </c>
      <c r="C13804" s="231" t="s">
        <v>6640</v>
      </c>
      <c r="F13804" s="232">
        <v>67.81</v>
      </c>
    </row>
    <row r="13805" spans="1:6" ht="15" x14ac:dyDescent="0.2">
      <c r="A13805" s="231">
        <v>97535</v>
      </c>
      <c r="B13805" s="457" t="s">
        <v>21086</v>
      </c>
      <c r="C13805" s="231" t="s">
        <v>6640</v>
      </c>
      <c r="F13805" s="232">
        <v>53.16</v>
      </c>
    </row>
    <row r="13806" spans="1:6" ht="15" x14ac:dyDescent="0.2">
      <c r="A13806" s="231">
        <v>92652</v>
      </c>
      <c r="B13806" s="457" t="s">
        <v>21087</v>
      </c>
      <c r="C13806" s="231" t="s">
        <v>6640</v>
      </c>
      <c r="F13806" s="232">
        <v>64.33</v>
      </c>
    </row>
    <row r="13807" spans="1:6" ht="15" x14ac:dyDescent="0.2">
      <c r="A13807" s="231">
        <v>92653</v>
      </c>
      <c r="B13807" s="457" t="s">
        <v>21088</v>
      </c>
      <c r="C13807" s="231" t="s">
        <v>6640</v>
      </c>
      <c r="F13807" s="232">
        <v>73.66</v>
      </c>
    </row>
    <row r="13808" spans="1:6" ht="15" x14ac:dyDescent="0.2">
      <c r="A13808" s="231">
        <v>92654</v>
      </c>
      <c r="B13808" s="457" t="s">
        <v>21089</v>
      </c>
      <c r="C13808" s="231" t="s">
        <v>6640</v>
      </c>
      <c r="F13808" s="232">
        <v>99.58</v>
      </c>
    </row>
    <row r="13809" spans="1:6" ht="15" x14ac:dyDescent="0.2">
      <c r="A13809" s="231">
        <v>92655</v>
      </c>
      <c r="B13809" s="457" t="s">
        <v>21090</v>
      </c>
      <c r="C13809" s="231" t="s">
        <v>6640</v>
      </c>
      <c r="F13809" s="232">
        <v>121.68</v>
      </c>
    </row>
    <row r="13810" spans="1:6" ht="15" x14ac:dyDescent="0.2">
      <c r="A13810" s="231">
        <v>92656</v>
      </c>
      <c r="B13810" s="457" t="s">
        <v>21091</v>
      </c>
      <c r="C13810" s="231" t="s">
        <v>6640</v>
      </c>
      <c r="F13810" s="232">
        <v>158.21</v>
      </c>
    </row>
    <row r="13811" spans="1:6" ht="15" x14ac:dyDescent="0.2">
      <c r="A13811" s="231">
        <v>101918</v>
      </c>
      <c r="B13811" s="457" t="s">
        <v>21092</v>
      </c>
      <c r="C13811" s="231" t="s">
        <v>6640</v>
      </c>
      <c r="F13811" s="232">
        <v>218.42</v>
      </c>
    </row>
    <row r="13812" spans="1:6" ht="15" x14ac:dyDescent="0.2">
      <c r="A13812" s="231">
        <v>101927</v>
      </c>
      <c r="B13812" s="457" t="s">
        <v>21093</v>
      </c>
      <c r="C13812" s="231" t="s">
        <v>6640</v>
      </c>
      <c r="F13812" s="232">
        <v>200.66</v>
      </c>
    </row>
    <row r="13813" spans="1:6" ht="15" x14ac:dyDescent="0.2">
      <c r="A13813" s="231">
        <v>97498</v>
      </c>
      <c r="B13813" s="457" t="s">
        <v>21094</v>
      </c>
      <c r="C13813" s="231" t="s">
        <v>6640</v>
      </c>
      <c r="F13813" s="232">
        <v>47.28</v>
      </c>
    </row>
    <row r="13814" spans="1:6" ht="15" x14ac:dyDescent="0.2">
      <c r="A13814" s="231">
        <v>92364</v>
      </c>
      <c r="B13814" s="457" t="s">
        <v>21095</v>
      </c>
      <c r="C13814" s="231" t="s">
        <v>6640</v>
      </c>
      <c r="F13814" s="232">
        <v>58</v>
      </c>
    </row>
    <row r="13815" spans="1:6" ht="15" x14ac:dyDescent="0.2">
      <c r="A13815" s="231">
        <v>92365</v>
      </c>
      <c r="B13815" s="457" t="s">
        <v>21096</v>
      </c>
      <c r="C13815" s="231" t="s">
        <v>6640</v>
      </c>
      <c r="F13815" s="232">
        <v>66.81</v>
      </c>
    </row>
    <row r="13816" spans="1:6" ht="15" x14ac:dyDescent="0.2">
      <c r="A13816" s="231">
        <v>92341</v>
      </c>
      <c r="B13816" s="457" t="s">
        <v>21097</v>
      </c>
      <c r="C13816" s="231" t="s">
        <v>6640</v>
      </c>
      <c r="F13816" s="232">
        <v>111.22</v>
      </c>
    </row>
    <row r="13817" spans="1:6" ht="15" x14ac:dyDescent="0.2">
      <c r="A13817" s="231">
        <v>92366</v>
      </c>
      <c r="B13817" s="457" t="s">
        <v>21098</v>
      </c>
      <c r="C13817" s="231" t="s">
        <v>6640</v>
      </c>
      <c r="F13817" s="232">
        <v>92.09</v>
      </c>
    </row>
    <row r="13818" spans="1:6" ht="15" x14ac:dyDescent="0.2">
      <c r="A13818" s="231">
        <v>92342</v>
      </c>
      <c r="B13818" s="457" t="s">
        <v>21099</v>
      </c>
      <c r="C13818" s="231" t="s">
        <v>6640</v>
      </c>
      <c r="F13818" s="232">
        <v>131.94999999999999</v>
      </c>
    </row>
    <row r="13819" spans="1:6" ht="15" x14ac:dyDescent="0.2">
      <c r="A13819" s="231">
        <v>92367</v>
      </c>
      <c r="B13819" s="457" t="s">
        <v>21100</v>
      </c>
      <c r="C13819" s="231" t="s">
        <v>6640</v>
      </c>
      <c r="F13819" s="232">
        <v>113.24</v>
      </c>
    </row>
    <row r="13820" spans="1:6" ht="15" x14ac:dyDescent="0.2">
      <c r="A13820" s="231">
        <v>92343</v>
      </c>
      <c r="B13820" s="457" t="s">
        <v>21101</v>
      </c>
      <c r="C13820" s="231" t="s">
        <v>6640</v>
      </c>
      <c r="F13820" s="232">
        <v>167.12</v>
      </c>
    </row>
    <row r="13821" spans="1:6" ht="15" x14ac:dyDescent="0.2">
      <c r="A13821" s="231">
        <v>92368</v>
      </c>
      <c r="B13821" s="457" t="s">
        <v>21102</v>
      </c>
      <c r="C13821" s="231" t="s">
        <v>6640</v>
      </c>
      <c r="F13821" s="232">
        <v>148.81</v>
      </c>
    </row>
    <row r="13822" spans="1:6" ht="15" x14ac:dyDescent="0.2">
      <c r="A13822" s="231">
        <v>92689</v>
      </c>
      <c r="B13822" s="457" t="s">
        <v>21103</v>
      </c>
      <c r="C13822" s="231" t="s">
        <v>6640</v>
      </c>
      <c r="F13822" s="232">
        <v>51.47</v>
      </c>
    </row>
    <row r="13823" spans="1:6" ht="15" x14ac:dyDescent="0.2">
      <c r="A13823" s="231">
        <v>92690</v>
      </c>
      <c r="B13823" s="457" t="s">
        <v>21104</v>
      </c>
      <c r="C13823" s="231" t="s">
        <v>6640</v>
      </c>
      <c r="F13823" s="232">
        <v>74.39</v>
      </c>
    </row>
    <row r="13824" spans="1:6" ht="15" x14ac:dyDescent="0.2">
      <c r="A13824" s="231">
        <v>92691</v>
      </c>
      <c r="B13824" s="457" t="s">
        <v>21105</v>
      </c>
      <c r="C13824" s="231" t="s">
        <v>6640</v>
      </c>
      <c r="F13824" s="232">
        <v>100.45</v>
      </c>
    </row>
    <row r="13825" spans="1:6" ht="15" x14ac:dyDescent="0.2">
      <c r="A13825" s="231">
        <v>92359</v>
      </c>
      <c r="B13825" s="457" t="s">
        <v>21106</v>
      </c>
      <c r="C13825" s="231" t="s">
        <v>6640</v>
      </c>
      <c r="F13825" s="232">
        <v>66.239999999999995</v>
      </c>
    </row>
    <row r="13826" spans="1:6" ht="15" x14ac:dyDescent="0.2">
      <c r="A13826" s="231">
        <v>92645</v>
      </c>
      <c r="B13826" s="457" t="s">
        <v>21107</v>
      </c>
      <c r="C13826" s="231" t="s">
        <v>6640</v>
      </c>
      <c r="F13826" s="232">
        <v>71.150000000000006</v>
      </c>
    </row>
    <row r="13827" spans="1:6" ht="15" x14ac:dyDescent="0.2">
      <c r="A13827" s="231">
        <v>92360</v>
      </c>
      <c r="B13827" s="457" t="s">
        <v>21108</v>
      </c>
      <c r="C13827" s="231" t="s">
        <v>6640</v>
      </c>
      <c r="F13827" s="232">
        <v>88.37</v>
      </c>
    </row>
    <row r="13828" spans="1:6" ht="15" x14ac:dyDescent="0.2">
      <c r="A13828" s="231">
        <v>92646</v>
      </c>
      <c r="B13828" s="457" t="s">
        <v>21109</v>
      </c>
      <c r="C13828" s="231" t="s">
        <v>6640</v>
      </c>
      <c r="F13828" s="232">
        <v>93.29</v>
      </c>
    </row>
    <row r="13829" spans="1:6" ht="15" x14ac:dyDescent="0.2">
      <c r="A13829" s="231">
        <v>95697</v>
      </c>
      <c r="B13829" s="457" t="s">
        <v>21110</v>
      </c>
      <c r="C13829" s="231" t="s">
        <v>6640</v>
      </c>
      <c r="F13829" s="232">
        <v>97.34</v>
      </c>
    </row>
    <row r="13830" spans="1:6" ht="15" x14ac:dyDescent="0.2">
      <c r="A13830" s="231">
        <v>92648</v>
      </c>
      <c r="B13830" s="457" t="s">
        <v>21111</v>
      </c>
      <c r="C13830" s="231" t="s">
        <v>6640</v>
      </c>
      <c r="F13830" s="232">
        <v>102.25</v>
      </c>
    </row>
    <row r="13831" spans="1:6" ht="15" x14ac:dyDescent="0.2">
      <c r="A13831" s="231">
        <v>92338</v>
      </c>
      <c r="B13831" s="457" t="s">
        <v>21112</v>
      </c>
      <c r="C13831" s="231" t="s">
        <v>6640</v>
      </c>
      <c r="F13831" s="232">
        <v>148.63</v>
      </c>
    </row>
    <row r="13832" spans="1:6" ht="15" x14ac:dyDescent="0.2">
      <c r="A13832" s="231">
        <v>92361</v>
      </c>
      <c r="B13832" s="457" t="s">
        <v>21113</v>
      </c>
      <c r="C13832" s="231" t="s">
        <v>6640</v>
      </c>
      <c r="F13832" s="232">
        <v>119.59</v>
      </c>
    </row>
    <row r="13833" spans="1:6" ht="15" x14ac:dyDescent="0.2">
      <c r="A13833" s="231">
        <v>92649</v>
      </c>
      <c r="B13833" s="457" t="s">
        <v>21114</v>
      </c>
      <c r="C13833" s="231" t="s">
        <v>6640</v>
      </c>
      <c r="F13833" s="232">
        <v>124.5</v>
      </c>
    </row>
    <row r="13834" spans="1:6" ht="15" x14ac:dyDescent="0.2">
      <c r="A13834" s="231">
        <v>92339</v>
      </c>
      <c r="B13834" s="457" t="s">
        <v>21115</v>
      </c>
      <c r="C13834" s="231" t="s">
        <v>6640</v>
      </c>
      <c r="F13834" s="232">
        <v>217.23</v>
      </c>
    </row>
    <row r="13835" spans="1:6" ht="15" x14ac:dyDescent="0.2">
      <c r="A13835" s="231">
        <v>92362</v>
      </c>
      <c r="B13835" s="457" t="s">
        <v>21116</v>
      </c>
      <c r="C13835" s="231" t="s">
        <v>6640</v>
      </c>
      <c r="F13835" s="232">
        <v>190.24</v>
      </c>
    </row>
    <row r="13836" spans="1:6" ht="15" x14ac:dyDescent="0.2">
      <c r="A13836" s="231">
        <v>92650</v>
      </c>
      <c r="B13836" s="457" t="s">
        <v>21117</v>
      </c>
      <c r="C13836" s="231" t="s">
        <v>6640</v>
      </c>
      <c r="F13836" s="232">
        <v>195.15</v>
      </c>
    </row>
    <row r="13837" spans="1:6" ht="15" x14ac:dyDescent="0.2">
      <c r="A13837" s="231">
        <v>106674</v>
      </c>
      <c r="B13837" s="457" t="s">
        <v>21118</v>
      </c>
      <c r="C13837" s="231" t="s">
        <v>6640</v>
      </c>
      <c r="F13837" s="232">
        <v>264</v>
      </c>
    </row>
    <row r="13838" spans="1:6" ht="15" x14ac:dyDescent="0.2">
      <c r="A13838" s="231">
        <v>106675</v>
      </c>
      <c r="B13838" s="457" t="s">
        <v>21119</v>
      </c>
      <c r="C13838" s="231" t="s">
        <v>6640</v>
      </c>
      <c r="F13838" s="232">
        <v>239.07</v>
      </c>
    </row>
    <row r="13839" spans="1:6" ht="15" x14ac:dyDescent="0.2">
      <c r="A13839" s="231">
        <v>106676</v>
      </c>
      <c r="B13839" s="457" t="s">
        <v>21120</v>
      </c>
      <c r="C13839" s="231" t="s">
        <v>6640</v>
      </c>
      <c r="F13839" s="232">
        <v>243.99</v>
      </c>
    </row>
    <row r="13840" spans="1:6" ht="15" x14ac:dyDescent="0.2">
      <c r="A13840" s="231">
        <v>97439</v>
      </c>
      <c r="B13840" s="457" t="s">
        <v>21121</v>
      </c>
      <c r="C13840" s="231" t="s">
        <v>6635</v>
      </c>
      <c r="F13840" s="232">
        <v>152.44</v>
      </c>
    </row>
    <row r="13841" spans="1:6" ht="15" x14ac:dyDescent="0.2">
      <c r="A13841" s="231">
        <v>97440</v>
      </c>
      <c r="B13841" s="457" t="s">
        <v>21122</v>
      </c>
      <c r="C13841" s="231" t="s">
        <v>6635</v>
      </c>
      <c r="F13841" s="232">
        <v>175.35</v>
      </c>
    </row>
    <row r="13842" spans="1:6" ht="15" x14ac:dyDescent="0.2">
      <c r="A13842" s="231">
        <v>97442</v>
      </c>
      <c r="B13842" s="457" t="s">
        <v>21123</v>
      </c>
      <c r="C13842" s="231" t="s">
        <v>6635</v>
      </c>
      <c r="F13842" s="232">
        <v>189.06</v>
      </c>
    </row>
    <row r="13843" spans="1:6" ht="15" x14ac:dyDescent="0.2">
      <c r="A13843" s="231">
        <v>97552</v>
      </c>
      <c r="B13843" s="457" t="s">
        <v>21124</v>
      </c>
      <c r="C13843" s="231" t="s">
        <v>6635</v>
      </c>
      <c r="F13843" s="232">
        <v>56.2</v>
      </c>
    </row>
    <row r="13844" spans="1:6" ht="15" x14ac:dyDescent="0.2">
      <c r="A13844" s="231">
        <v>97553</v>
      </c>
      <c r="B13844" s="457" t="s">
        <v>21125</v>
      </c>
      <c r="C13844" s="231" t="s">
        <v>6635</v>
      </c>
      <c r="F13844" s="232">
        <v>82.57</v>
      </c>
    </row>
    <row r="13845" spans="1:6" ht="15" x14ac:dyDescent="0.2">
      <c r="A13845" s="231">
        <v>97554</v>
      </c>
      <c r="B13845" s="457" t="s">
        <v>21126</v>
      </c>
      <c r="C13845" s="231" t="s">
        <v>6635</v>
      </c>
      <c r="F13845" s="232">
        <v>144.91999999999999</v>
      </c>
    </row>
    <row r="13846" spans="1:6" ht="15" x14ac:dyDescent="0.2">
      <c r="A13846" s="231">
        <v>97491</v>
      </c>
      <c r="B13846" s="457" t="s">
        <v>21127</v>
      </c>
      <c r="C13846" s="231" t="s">
        <v>6635</v>
      </c>
      <c r="F13846" s="232">
        <v>95.66</v>
      </c>
    </row>
    <row r="13847" spans="1:6" ht="15" x14ac:dyDescent="0.2">
      <c r="A13847" s="231">
        <v>97529</v>
      </c>
      <c r="B13847" s="457" t="s">
        <v>21128</v>
      </c>
      <c r="C13847" s="231" t="s">
        <v>6635</v>
      </c>
      <c r="F13847" s="232">
        <v>89.59</v>
      </c>
    </row>
    <row r="13848" spans="1:6" ht="15" x14ac:dyDescent="0.2">
      <c r="A13848" s="231">
        <v>97492</v>
      </c>
      <c r="B13848" s="457" t="s">
        <v>21129</v>
      </c>
      <c r="C13848" s="231" t="s">
        <v>6635</v>
      </c>
      <c r="F13848" s="232">
        <v>138.54</v>
      </c>
    </row>
    <row r="13849" spans="1:6" ht="15" x14ac:dyDescent="0.2">
      <c r="A13849" s="231">
        <v>97530</v>
      </c>
      <c r="B13849" s="457" t="s">
        <v>21130</v>
      </c>
      <c r="C13849" s="231" t="s">
        <v>6635</v>
      </c>
      <c r="F13849" s="232">
        <v>127.85</v>
      </c>
    </row>
    <row r="13850" spans="1:6" ht="15" x14ac:dyDescent="0.2">
      <c r="A13850" s="231">
        <v>97493</v>
      </c>
      <c r="B13850" s="457" t="s">
        <v>21131</v>
      </c>
      <c r="C13850" s="231" t="s">
        <v>6635</v>
      </c>
      <c r="F13850" s="232">
        <v>177.95</v>
      </c>
    </row>
    <row r="13851" spans="1:6" ht="15" x14ac:dyDescent="0.2">
      <c r="A13851" s="231">
        <v>97531</v>
      </c>
      <c r="B13851" s="457" t="s">
        <v>21132</v>
      </c>
      <c r="C13851" s="231" t="s">
        <v>6635</v>
      </c>
      <c r="F13851" s="232">
        <v>161.97</v>
      </c>
    </row>
    <row r="13852" spans="1:6" ht="15" x14ac:dyDescent="0.2">
      <c r="A13852" s="231">
        <v>97458</v>
      </c>
      <c r="B13852" s="457" t="s">
        <v>21133</v>
      </c>
      <c r="C13852" s="231" t="s">
        <v>6635</v>
      </c>
      <c r="F13852" s="232">
        <v>321.42</v>
      </c>
    </row>
    <row r="13853" spans="1:6" ht="15" x14ac:dyDescent="0.2">
      <c r="A13853" s="231">
        <v>97494</v>
      </c>
      <c r="B13853" s="457" t="s">
        <v>21134</v>
      </c>
      <c r="C13853" s="231" t="s">
        <v>6635</v>
      </c>
      <c r="F13853" s="232">
        <v>272.82</v>
      </c>
    </row>
    <row r="13854" spans="1:6" ht="15" x14ac:dyDescent="0.2">
      <c r="A13854" s="231">
        <v>97532</v>
      </c>
      <c r="B13854" s="457" t="s">
        <v>21135</v>
      </c>
      <c r="C13854" s="231" t="s">
        <v>6635</v>
      </c>
      <c r="F13854" s="232">
        <v>250.22</v>
      </c>
    </row>
    <row r="13855" spans="1:6" ht="15" x14ac:dyDescent="0.2">
      <c r="A13855" s="231">
        <v>97459</v>
      </c>
      <c r="B13855" s="457" t="s">
        <v>21136</v>
      </c>
      <c r="C13855" s="231" t="s">
        <v>6635</v>
      </c>
      <c r="F13855" s="232">
        <v>527.64</v>
      </c>
    </row>
    <row r="13856" spans="1:6" ht="15" x14ac:dyDescent="0.2">
      <c r="A13856" s="231">
        <v>97495</v>
      </c>
      <c r="B13856" s="457" t="s">
        <v>21137</v>
      </c>
      <c r="C13856" s="231" t="s">
        <v>6635</v>
      </c>
      <c r="F13856" s="232">
        <v>493.29</v>
      </c>
    </row>
    <row r="13857" spans="1:6" ht="15" x14ac:dyDescent="0.2">
      <c r="A13857" s="231">
        <v>97533</v>
      </c>
      <c r="B13857" s="457" t="s">
        <v>21138</v>
      </c>
      <c r="C13857" s="231" t="s">
        <v>6635</v>
      </c>
      <c r="F13857" s="232">
        <v>460.79</v>
      </c>
    </row>
    <row r="13858" spans="1:6" ht="15" x14ac:dyDescent="0.2">
      <c r="A13858" s="231">
        <v>97460</v>
      </c>
      <c r="B13858" s="457" t="s">
        <v>21139</v>
      </c>
      <c r="C13858" s="231" t="s">
        <v>6635</v>
      </c>
      <c r="F13858" s="232">
        <v>794.59</v>
      </c>
    </row>
    <row r="13859" spans="1:6" ht="15" x14ac:dyDescent="0.2">
      <c r="A13859" s="231">
        <v>97496</v>
      </c>
      <c r="B13859" s="457" t="s">
        <v>21140</v>
      </c>
      <c r="C13859" s="231" t="s">
        <v>6635</v>
      </c>
      <c r="F13859" s="232">
        <v>774.5</v>
      </c>
    </row>
    <row r="13860" spans="1:6" ht="15" x14ac:dyDescent="0.2">
      <c r="A13860" s="231">
        <v>97534</v>
      </c>
      <c r="B13860" s="457" t="s">
        <v>21141</v>
      </c>
      <c r="C13860" s="231" t="s">
        <v>6635</v>
      </c>
      <c r="F13860" s="232">
        <v>732.07</v>
      </c>
    </row>
    <row r="13861" spans="1:6" ht="15" x14ac:dyDescent="0.2">
      <c r="A13861" s="231">
        <v>101926</v>
      </c>
      <c r="B13861" s="457" t="s">
        <v>21142</v>
      </c>
      <c r="C13861" s="231" t="s">
        <v>6635</v>
      </c>
      <c r="F13861" s="232">
        <v>448.17</v>
      </c>
    </row>
    <row r="13862" spans="1:6" ht="15" x14ac:dyDescent="0.2">
      <c r="A13862" s="231">
        <v>101935</v>
      </c>
      <c r="B13862" s="457" t="s">
        <v>21143</v>
      </c>
      <c r="C13862" s="231" t="s">
        <v>6635</v>
      </c>
      <c r="F13862" s="232">
        <v>467.89</v>
      </c>
    </row>
    <row r="13863" spans="1:6" ht="15" x14ac:dyDescent="0.2">
      <c r="A13863" s="231">
        <v>92704</v>
      </c>
      <c r="B13863" s="457" t="s">
        <v>21144</v>
      </c>
      <c r="C13863" s="231" t="s">
        <v>6635</v>
      </c>
      <c r="F13863" s="232">
        <v>33.020000000000003</v>
      </c>
    </row>
    <row r="13864" spans="1:6" ht="15" x14ac:dyDescent="0.2">
      <c r="A13864" s="231">
        <v>92705</v>
      </c>
      <c r="B13864" s="457" t="s">
        <v>21145</v>
      </c>
      <c r="C13864" s="231" t="s">
        <v>6635</v>
      </c>
      <c r="F13864" s="232">
        <v>53.55</v>
      </c>
    </row>
    <row r="13865" spans="1:6" ht="15" x14ac:dyDescent="0.2">
      <c r="A13865" s="231">
        <v>92706</v>
      </c>
      <c r="B13865" s="457" t="s">
        <v>21146</v>
      </c>
      <c r="C13865" s="231" t="s">
        <v>6635</v>
      </c>
      <c r="F13865" s="232">
        <v>86.7</v>
      </c>
    </row>
    <row r="13866" spans="1:6" ht="15" x14ac:dyDescent="0.2">
      <c r="A13866" s="231">
        <v>92637</v>
      </c>
      <c r="B13866" s="457" t="s">
        <v>21147</v>
      </c>
      <c r="C13866" s="231" t="s">
        <v>6635</v>
      </c>
      <c r="F13866" s="232">
        <v>125.13</v>
      </c>
    </row>
    <row r="13867" spans="1:6" ht="15" x14ac:dyDescent="0.2">
      <c r="A13867" s="231">
        <v>92681</v>
      </c>
      <c r="B13867" s="457" t="s">
        <v>21148</v>
      </c>
      <c r="C13867" s="231" t="s">
        <v>6635</v>
      </c>
      <c r="F13867" s="232">
        <v>62.69</v>
      </c>
    </row>
    <row r="13868" spans="1:6" ht="15" x14ac:dyDescent="0.2">
      <c r="A13868" s="231">
        <v>92638</v>
      </c>
      <c r="B13868" s="457" t="s">
        <v>21149</v>
      </c>
      <c r="C13868" s="231" t="s">
        <v>6635</v>
      </c>
      <c r="F13868" s="232">
        <v>166.55</v>
      </c>
    </row>
    <row r="13869" spans="1:6" ht="15" x14ac:dyDescent="0.2">
      <c r="A13869" s="231">
        <v>92682</v>
      </c>
      <c r="B13869" s="457" t="s">
        <v>21150</v>
      </c>
      <c r="C13869" s="231" t="s">
        <v>6635</v>
      </c>
      <c r="F13869" s="232">
        <v>79</v>
      </c>
    </row>
    <row r="13870" spans="1:6" ht="15" x14ac:dyDescent="0.2">
      <c r="A13870" s="231">
        <v>92639</v>
      </c>
      <c r="B13870" s="457" t="s">
        <v>21151</v>
      </c>
      <c r="C13870" s="231" t="s">
        <v>6635</v>
      </c>
      <c r="F13870" s="232">
        <v>204.38</v>
      </c>
    </row>
    <row r="13871" spans="1:6" ht="15" x14ac:dyDescent="0.2">
      <c r="A13871" s="231">
        <v>92683</v>
      </c>
      <c r="B13871" s="457" t="s">
        <v>21152</v>
      </c>
      <c r="C13871" s="231" t="s">
        <v>6635</v>
      </c>
      <c r="F13871" s="232">
        <v>93.02</v>
      </c>
    </row>
    <row r="13872" spans="1:6" ht="15" x14ac:dyDescent="0.2">
      <c r="A13872" s="231">
        <v>92640</v>
      </c>
      <c r="B13872" s="457" t="s">
        <v>21153</v>
      </c>
      <c r="C13872" s="231" t="s">
        <v>6635</v>
      </c>
      <c r="F13872" s="232">
        <v>156.59</v>
      </c>
    </row>
    <row r="13873" spans="1:6" ht="15" x14ac:dyDescent="0.2">
      <c r="A13873" s="231">
        <v>92684</v>
      </c>
      <c r="B13873" s="457" t="s">
        <v>21154</v>
      </c>
      <c r="C13873" s="231" t="s">
        <v>6635</v>
      </c>
      <c r="F13873" s="232">
        <v>124.97</v>
      </c>
    </row>
    <row r="13874" spans="1:6" ht="15" x14ac:dyDescent="0.2">
      <c r="A13874" s="231">
        <v>92642</v>
      </c>
      <c r="B13874" s="457" t="s">
        <v>21155</v>
      </c>
      <c r="C13874" s="231" t="s">
        <v>6635</v>
      </c>
      <c r="F13874" s="232">
        <v>235.23</v>
      </c>
    </row>
    <row r="13875" spans="1:6" ht="15" x14ac:dyDescent="0.2">
      <c r="A13875" s="231">
        <v>92685</v>
      </c>
      <c r="B13875" s="457" t="s">
        <v>21156</v>
      </c>
      <c r="C13875" s="231" t="s">
        <v>6635</v>
      </c>
      <c r="F13875" s="232">
        <v>197.39</v>
      </c>
    </row>
    <row r="13876" spans="1:6" ht="15" x14ac:dyDescent="0.2">
      <c r="A13876" s="231">
        <v>92644</v>
      </c>
      <c r="B13876" s="457" t="s">
        <v>21157</v>
      </c>
      <c r="C13876" s="231" t="s">
        <v>6635</v>
      </c>
      <c r="F13876" s="232">
        <v>295.79000000000002</v>
      </c>
    </row>
    <row r="13877" spans="1:6" ht="15" x14ac:dyDescent="0.2">
      <c r="A13877" s="231">
        <v>92686</v>
      </c>
      <c r="B13877" s="457" t="s">
        <v>21158</v>
      </c>
      <c r="C13877" s="231" t="s">
        <v>6635</v>
      </c>
      <c r="F13877" s="232">
        <v>251.73</v>
      </c>
    </row>
    <row r="13878" spans="1:6" ht="15" x14ac:dyDescent="0.2">
      <c r="A13878" s="231">
        <v>92356</v>
      </c>
      <c r="B13878" s="457" t="s">
        <v>21159</v>
      </c>
      <c r="C13878" s="231" t="s">
        <v>6635</v>
      </c>
      <c r="F13878" s="232">
        <v>165.27</v>
      </c>
    </row>
    <row r="13879" spans="1:6" ht="15" x14ac:dyDescent="0.2">
      <c r="A13879" s="231">
        <v>92357</v>
      </c>
      <c r="B13879" s="457" t="s">
        <v>21160</v>
      </c>
      <c r="C13879" s="231" t="s">
        <v>6635</v>
      </c>
      <c r="F13879" s="232">
        <v>235.4</v>
      </c>
    </row>
    <row r="13880" spans="1:6" ht="15" x14ac:dyDescent="0.2">
      <c r="A13880" s="231">
        <v>92358</v>
      </c>
      <c r="B13880" s="457" t="s">
        <v>21161</v>
      </c>
      <c r="C13880" s="231" t="s">
        <v>6635</v>
      </c>
      <c r="F13880" s="232">
        <v>287.43</v>
      </c>
    </row>
    <row r="13881" spans="1:6" ht="15" x14ac:dyDescent="0.2">
      <c r="A13881" s="231">
        <v>101919</v>
      </c>
      <c r="B13881" s="457" t="s">
        <v>21162</v>
      </c>
      <c r="C13881" s="231" t="s">
        <v>6635</v>
      </c>
      <c r="F13881" s="232">
        <v>450.01</v>
      </c>
    </row>
    <row r="13882" spans="1:6" ht="15" x14ac:dyDescent="0.2">
      <c r="A13882" s="231">
        <v>101928</v>
      </c>
      <c r="B13882" s="457" t="s">
        <v>21163</v>
      </c>
      <c r="C13882" s="231" t="s">
        <v>6635</v>
      </c>
      <c r="F13882" s="232">
        <v>459.87</v>
      </c>
    </row>
    <row r="13883" spans="1:6" ht="15" x14ac:dyDescent="0.2">
      <c r="A13883" s="231">
        <v>92904</v>
      </c>
      <c r="B13883" s="457" t="s">
        <v>21164</v>
      </c>
      <c r="C13883" s="231" t="s">
        <v>6635</v>
      </c>
      <c r="F13883" s="232">
        <v>37.49</v>
      </c>
    </row>
    <row r="13884" spans="1:6" ht="15" x14ac:dyDescent="0.2">
      <c r="A13884" s="231">
        <v>92905</v>
      </c>
      <c r="B13884" s="457" t="s">
        <v>21165</v>
      </c>
      <c r="C13884" s="231" t="s">
        <v>6635</v>
      </c>
      <c r="F13884" s="232">
        <v>54.06</v>
      </c>
    </row>
    <row r="13885" spans="1:6" ht="15" x14ac:dyDescent="0.2">
      <c r="A13885" s="231">
        <v>92906</v>
      </c>
      <c r="B13885" s="457" t="s">
        <v>21166</v>
      </c>
      <c r="C13885" s="231" t="s">
        <v>6635</v>
      </c>
      <c r="F13885" s="232">
        <v>67.459999999999994</v>
      </c>
    </row>
    <row r="13886" spans="1:6" ht="15" x14ac:dyDescent="0.2">
      <c r="A13886" s="231">
        <v>92898</v>
      </c>
      <c r="B13886" s="457" t="s">
        <v>21167</v>
      </c>
      <c r="C13886" s="231" t="s">
        <v>6635</v>
      </c>
      <c r="F13886" s="232">
        <v>55.46</v>
      </c>
    </row>
    <row r="13887" spans="1:6" ht="15" x14ac:dyDescent="0.2">
      <c r="A13887" s="231">
        <v>92899</v>
      </c>
      <c r="B13887" s="457" t="s">
        <v>21168</v>
      </c>
      <c r="C13887" s="231" t="s">
        <v>6635</v>
      </c>
      <c r="F13887" s="232">
        <v>81.45</v>
      </c>
    </row>
    <row r="13888" spans="1:6" ht="15" x14ac:dyDescent="0.2">
      <c r="A13888" s="231">
        <v>92900</v>
      </c>
      <c r="B13888" s="457" t="s">
        <v>21169</v>
      </c>
      <c r="C13888" s="231" t="s">
        <v>6635</v>
      </c>
      <c r="F13888" s="232">
        <v>98.31</v>
      </c>
    </row>
    <row r="13889" spans="1:6" ht="15" x14ac:dyDescent="0.2">
      <c r="A13889" s="231">
        <v>92901</v>
      </c>
      <c r="B13889" s="457" t="s">
        <v>21170</v>
      </c>
      <c r="C13889" s="231" t="s">
        <v>6635</v>
      </c>
      <c r="F13889" s="232">
        <v>136.09</v>
      </c>
    </row>
    <row r="13890" spans="1:6" ht="15" x14ac:dyDescent="0.2">
      <c r="A13890" s="231">
        <v>92902</v>
      </c>
      <c r="B13890" s="457" t="s">
        <v>21171</v>
      </c>
      <c r="C13890" s="231" t="s">
        <v>6635</v>
      </c>
      <c r="F13890" s="232">
        <v>211.76</v>
      </c>
    </row>
    <row r="13891" spans="1:6" ht="15" x14ac:dyDescent="0.2">
      <c r="A13891" s="231">
        <v>92903</v>
      </c>
      <c r="B13891" s="457" t="s">
        <v>21172</v>
      </c>
      <c r="C13891" s="231" t="s">
        <v>6635</v>
      </c>
      <c r="F13891" s="232">
        <v>315.08</v>
      </c>
    </row>
    <row r="13892" spans="1:6" ht="15" x14ac:dyDescent="0.2">
      <c r="A13892" s="231">
        <v>92892</v>
      </c>
      <c r="B13892" s="457" t="s">
        <v>21173</v>
      </c>
      <c r="C13892" s="231" t="s">
        <v>6635</v>
      </c>
      <c r="F13892" s="232">
        <v>66.08</v>
      </c>
    </row>
    <row r="13893" spans="1:6" ht="15" x14ac:dyDescent="0.2">
      <c r="A13893" s="231">
        <v>92893</v>
      </c>
      <c r="B13893" s="457" t="s">
        <v>21174</v>
      </c>
      <c r="C13893" s="231" t="s">
        <v>6635</v>
      </c>
      <c r="F13893" s="232">
        <v>93.52</v>
      </c>
    </row>
    <row r="13894" spans="1:6" ht="15" x14ac:dyDescent="0.2">
      <c r="A13894" s="231">
        <v>92894</v>
      </c>
      <c r="B13894" s="457" t="s">
        <v>21175</v>
      </c>
      <c r="C13894" s="231" t="s">
        <v>6635</v>
      </c>
      <c r="F13894" s="232">
        <v>112.04</v>
      </c>
    </row>
    <row r="13895" spans="1:6" ht="15" x14ac:dyDescent="0.2">
      <c r="A13895" s="231">
        <v>92889</v>
      </c>
      <c r="B13895" s="457" t="s">
        <v>21176</v>
      </c>
      <c r="C13895" s="231" t="s">
        <v>6635</v>
      </c>
      <c r="F13895" s="232">
        <v>156.25</v>
      </c>
    </row>
    <row r="13896" spans="1:6" ht="15" x14ac:dyDescent="0.2">
      <c r="A13896" s="231">
        <v>92895</v>
      </c>
      <c r="B13896" s="457" t="s">
        <v>21177</v>
      </c>
      <c r="C13896" s="231" t="s">
        <v>6635</v>
      </c>
      <c r="F13896" s="232">
        <v>151.91</v>
      </c>
    </row>
    <row r="13897" spans="1:6" ht="15" x14ac:dyDescent="0.2">
      <c r="A13897" s="231">
        <v>92890</v>
      </c>
      <c r="B13897" s="457" t="s">
        <v>21178</v>
      </c>
      <c r="C13897" s="231" t="s">
        <v>6635</v>
      </c>
      <c r="F13897" s="232">
        <v>230.77</v>
      </c>
    </row>
    <row r="13898" spans="1:6" ht="15" x14ac:dyDescent="0.2">
      <c r="A13898" s="231">
        <v>92896</v>
      </c>
      <c r="B13898" s="457" t="s">
        <v>21179</v>
      </c>
      <c r="C13898" s="231" t="s">
        <v>6635</v>
      </c>
      <c r="F13898" s="232">
        <v>230.68</v>
      </c>
    </row>
    <row r="13899" spans="1:6" ht="15" x14ac:dyDescent="0.2">
      <c r="A13899" s="231">
        <v>92891</v>
      </c>
      <c r="B13899" s="457" t="s">
        <v>21180</v>
      </c>
      <c r="C13899" s="231" t="s">
        <v>6635</v>
      </c>
      <c r="F13899" s="232">
        <v>332.93</v>
      </c>
    </row>
    <row r="13900" spans="1:6" ht="15" x14ac:dyDescent="0.2">
      <c r="A13900" s="231">
        <v>92897</v>
      </c>
      <c r="B13900" s="457" t="s">
        <v>21181</v>
      </c>
      <c r="C13900" s="231" t="s">
        <v>6635</v>
      </c>
      <c r="F13900" s="232">
        <v>337.1</v>
      </c>
    </row>
    <row r="13901" spans="1:6" ht="15" x14ac:dyDescent="0.2">
      <c r="A13901" s="231">
        <v>100822</v>
      </c>
      <c r="B13901" s="457" t="s">
        <v>21182</v>
      </c>
      <c r="C13901" s="231" t="s">
        <v>6635</v>
      </c>
      <c r="F13901" s="232">
        <v>0</v>
      </c>
    </row>
    <row r="13902" spans="1:6" ht="15" x14ac:dyDescent="0.2">
      <c r="A13902" s="231">
        <v>100823</v>
      </c>
      <c r="B13902" s="457" t="s">
        <v>21183</v>
      </c>
      <c r="C13902" s="231" t="s">
        <v>6635</v>
      </c>
      <c r="F13902" s="232">
        <v>0</v>
      </c>
    </row>
    <row r="13903" spans="1:6" ht="15" x14ac:dyDescent="0.2">
      <c r="A13903" s="231">
        <v>100824</v>
      </c>
      <c r="B13903" s="457" t="s">
        <v>21184</v>
      </c>
      <c r="C13903" s="231" t="s">
        <v>6635</v>
      </c>
      <c r="F13903" s="232">
        <v>0</v>
      </c>
    </row>
    <row r="13904" spans="1:6" ht="15" x14ac:dyDescent="0.2">
      <c r="A13904" s="231">
        <v>100825</v>
      </c>
      <c r="B13904" s="457" t="s">
        <v>21185</v>
      </c>
      <c r="C13904" s="231" t="s">
        <v>6635</v>
      </c>
      <c r="F13904" s="232">
        <v>0</v>
      </c>
    </row>
    <row r="13905" spans="1:6" ht="15" x14ac:dyDescent="0.2">
      <c r="A13905" s="231">
        <v>100818</v>
      </c>
      <c r="B13905" s="457" t="s">
        <v>21186</v>
      </c>
      <c r="C13905" s="231" t="s">
        <v>6635</v>
      </c>
      <c r="F13905" s="232">
        <v>0</v>
      </c>
    </row>
    <row r="13906" spans="1:6" ht="15" x14ac:dyDescent="0.2">
      <c r="A13906" s="231">
        <v>100819</v>
      </c>
      <c r="B13906" s="457" t="s">
        <v>21187</v>
      </c>
      <c r="C13906" s="231" t="s">
        <v>6635</v>
      </c>
      <c r="F13906" s="232">
        <v>0</v>
      </c>
    </row>
    <row r="13907" spans="1:6" ht="15" x14ac:dyDescent="0.2">
      <c r="A13907" s="231">
        <v>100820</v>
      </c>
      <c r="B13907" s="457" t="s">
        <v>21188</v>
      </c>
      <c r="C13907" s="231" t="s">
        <v>6635</v>
      </c>
      <c r="F13907" s="232">
        <v>0</v>
      </c>
    </row>
    <row r="13908" spans="1:6" ht="15" x14ac:dyDescent="0.2">
      <c r="A13908" s="231">
        <v>100821</v>
      </c>
      <c r="B13908" s="457" t="s">
        <v>21189</v>
      </c>
      <c r="C13908" s="231" t="s">
        <v>6635</v>
      </c>
      <c r="F13908" s="232">
        <v>0</v>
      </c>
    </row>
    <row r="13909" spans="1:6" ht="15" x14ac:dyDescent="0.2">
      <c r="A13909" s="231">
        <v>100846</v>
      </c>
      <c r="B13909" s="457" t="s">
        <v>21190</v>
      </c>
      <c r="C13909" s="231" t="s">
        <v>6635</v>
      </c>
      <c r="F13909" s="232">
        <v>0</v>
      </c>
    </row>
    <row r="13910" spans="1:6" ht="15" x14ac:dyDescent="0.2">
      <c r="A13910" s="231">
        <v>100834</v>
      </c>
      <c r="B13910" s="457" t="s">
        <v>21191</v>
      </c>
      <c r="C13910" s="231" t="s">
        <v>6635</v>
      </c>
      <c r="F13910" s="232">
        <v>0</v>
      </c>
    </row>
    <row r="13911" spans="1:6" ht="15" x14ac:dyDescent="0.2">
      <c r="A13911" s="231">
        <v>100835</v>
      </c>
      <c r="B13911" s="457" t="s">
        <v>21192</v>
      </c>
      <c r="C13911" s="231" t="s">
        <v>6635</v>
      </c>
      <c r="F13911" s="232">
        <v>0</v>
      </c>
    </row>
    <row r="13912" spans="1:6" ht="15" x14ac:dyDescent="0.2">
      <c r="A13912" s="231">
        <v>100836</v>
      </c>
      <c r="B13912" s="457" t="s">
        <v>21193</v>
      </c>
      <c r="C13912" s="231" t="s">
        <v>6635</v>
      </c>
      <c r="F13912" s="232">
        <v>0</v>
      </c>
    </row>
    <row r="13913" spans="1:6" ht="15" x14ac:dyDescent="0.2">
      <c r="A13913" s="231">
        <v>100837</v>
      </c>
      <c r="B13913" s="457" t="s">
        <v>21194</v>
      </c>
      <c r="C13913" s="231" t="s">
        <v>6635</v>
      </c>
      <c r="F13913" s="232">
        <v>0</v>
      </c>
    </row>
    <row r="13914" spans="1:6" ht="15" x14ac:dyDescent="0.2">
      <c r="A13914" s="231">
        <v>100826</v>
      </c>
      <c r="B13914" s="457" t="s">
        <v>21195</v>
      </c>
      <c r="C13914" s="231" t="s">
        <v>6635</v>
      </c>
      <c r="F13914" s="232">
        <v>0</v>
      </c>
    </row>
    <row r="13915" spans="1:6" ht="15" x14ac:dyDescent="0.2">
      <c r="A13915" s="231">
        <v>100827</v>
      </c>
      <c r="B13915" s="457" t="s">
        <v>21196</v>
      </c>
      <c r="C13915" s="231" t="s">
        <v>6635</v>
      </c>
      <c r="F13915" s="232">
        <v>0</v>
      </c>
    </row>
    <row r="13916" spans="1:6" ht="15" x14ac:dyDescent="0.2">
      <c r="A13916" s="231">
        <v>100828</v>
      </c>
      <c r="B13916" s="457" t="s">
        <v>21197</v>
      </c>
      <c r="C13916" s="231" t="s">
        <v>6635</v>
      </c>
      <c r="F13916" s="232">
        <v>0</v>
      </c>
    </row>
    <row r="13917" spans="1:6" ht="15" x14ac:dyDescent="0.2">
      <c r="A13917" s="231">
        <v>100829</v>
      </c>
      <c r="B13917" s="457" t="s">
        <v>21198</v>
      </c>
      <c r="C13917" s="231" t="s">
        <v>6635</v>
      </c>
      <c r="F13917" s="232">
        <v>0</v>
      </c>
    </row>
    <row r="13918" spans="1:6" ht="15" x14ac:dyDescent="0.2">
      <c r="A13918" s="231">
        <v>100830</v>
      </c>
      <c r="B13918" s="457" t="s">
        <v>21199</v>
      </c>
      <c r="C13918" s="231" t="s">
        <v>6635</v>
      </c>
      <c r="F13918" s="232">
        <v>0</v>
      </c>
    </row>
    <row r="13919" spans="1:6" ht="15" x14ac:dyDescent="0.2">
      <c r="A13919" s="231">
        <v>100831</v>
      </c>
      <c r="B13919" s="457" t="s">
        <v>21200</v>
      </c>
      <c r="C13919" s="231" t="s">
        <v>6635</v>
      </c>
      <c r="F13919" s="232">
        <v>0</v>
      </c>
    </row>
    <row r="13920" spans="1:6" ht="15" x14ac:dyDescent="0.2">
      <c r="A13920" s="231">
        <v>100832</v>
      </c>
      <c r="B13920" s="457" t="s">
        <v>21201</v>
      </c>
      <c r="C13920" s="231" t="s">
        <v>6635</v>
      </c>
      <c r="F13920" s="232">
        <v>0</v>
      </c>
    </row>
    <row r="13921" spans="1:6" ht="15" x14ac:dyDescent="0.2">
      <c r="A13921" s="231">
        <v>100833</v>
      </c>
      <c r="B13921" s="457" t="s">
        <v>21202</v>
      </c>
      <c r="C13921" s="231" t="s">
        <v>6635</v>
      </c>
      <c r="F13921" s="232">
        <v>0</v>
      </c>
    </row>
    <row r="13922" spans="1:6" ht="15" x14ac:dyDescent="0.2">
      <c r="A13922" s="231">
        <v>100790</v>
      </c>
      <c r="B13922" s="457" t="s">
        <v>21203</v>
      </c>
      <c r="C13922" s="231" t="s">
        <v>6635</v>
      </c>
      <c r="F13922" s="232">
        <v>0</v>
      </c>
    </row>
    <row r="13923" spans="1:6" ht="15" x14ac:dyDescent="0.2">
      <c r="A13923" s="231">
        <v>100789</v>
      </c>
      <c r="B13923" s="457" t="s">
        <v>21204</v>
      </c>
      <c r="C13923" s="231" t="s">
        <v>6635</v>
      </c>
      <c r="F13923" s="232">
        <v>0</v>
      </c>
    </row>
    <row r="13924" spans="1:6" ht="15" x14ac:dyDescent="0.2">
      <c r="A13924" s="231">
        <v>100788</v>
      </c>
      <c r="B13924" s="457" t="s">
        <v>21205</v>
      </c>
      <c r="C13924" s="231" t="s">
        <v>6635</v>
      </c>
      <c r="F13924" s="232">
        <v>773.59</v>
      </c>
    </row>
    <row r="13925" spans="1:6" ht="15" x14ac:dyDescent="0.2">
      <c r="A13925" s="231">
        <v>100811</v>
      </c>
      <c r="B13925" s="457" t="s">
        <v>21206</v>
      </c>
      <c r="C13925" s="231" t="s">
        <v>6635</v>
      </c>
      <c r="F13925" s="232">
        <v>0</v>
      </c>
    </row>
    <row r="13926" spans="1:6" ht="15" x14ac:dyDescent="0.2">
      <c r="A13926" s="231">
        <v>100812</v>
      </c>
      <c r="B13926" s="457" t="s">
        <v>21207</v>
      </c>
      <c r="C13926" s="231" t="s">
        <v>6635</v>
      </c>
      <c r="F13926" s="232">
        <v>0</v>
      </c>
    </row>
    <row r="13927" spans="1:6" ht="15" x14ac:dyDescent="0.2">
      <c r="A13927" s="231">
        <v>100813</v>
      </c>
      <c r="B13927" s="457" t="s">
        <v>21208</v>
      </c>
      <c r="C13927" s="231" t="s">
        <v>6635</v>
      </c>
      <c r="F13927" s="232">
        <v>0</v>
      </c>
    </row>
    <row r="13928" spans="1:6" ht="15" x14ac:dyDescent="0.2">
      <c r="A13928" s="231">
        <v>100814</v>
      </c>
      <c r="B13928" s="457" t="s">
        <v>21209</v>
      </c>
      <c r="C13928" s="231" t="s">
        <v>6635</v>
      </c>
      <c r="F13928" s="232">
        <v>0</v>
      </c>
    </row>
    <row r="13929" spans="1:6" ht="15" x14ac:dyDescent="0.2">
      <c r="A13929" s="231">
        <v>100815</v>
      </c>
      <c r="B13929" s="457" t="s">
        <v>21210</v>
      </c>
      <c r="C13929" s="231" t="s">
        <v>6635</v>
      </c>
      <c r="F13929" s="232">
        <v>0</v>
      </c>
    </row>
    <row r="13930" spans="1:6" ht="15" x14ac:dyDescent="0.2">
      <c r="A13930" s="231">
        <v>100816</v>
      </c>
      <c r="B13930" s="457" t="s">
        <v>21211</v>
      </c>
      <c r="C13930" s="231" t="s">
        <v>6635</v>
      </c>
      <c r="F13930" s="232">
        <v>0</v>
      </c>
    </row>
    <row r="13931" spans="1:6" ht="15" x14ac:dyDescent="0.2">
      <c r="A13931" s="231">
        <v>100817</v>
      </c>
      <c r="B13931" s="457" t="s">
        <v>21212</v>
      </c>
      <c r="C13931" s="231" t="s">
        <v>6635</v>
      </c>
      <c r="F13931" s="232">
        <v>0</v>
      </c>
    </row>
    <row r="13932" spans="1:6" ht="15" x14ac:dyDescent="0.2">
      <c r="A13932" s="231">
        <v>100795</v>
      </c>
      <c r="B13932" s="457" t="s">
        <v>21213</v>
      </c>
      <c r="C13932" s="231" t="s">
        <v>6640</v>
      </c>
      <c r="F13932" s="232">
        <v>0</v>
      </c>
    </row>
    <row r="13933" spans="1:6" ht="15" x14ac:dyDescent="0.2">
      <c r="A13933" s="231">
        <v>100842</v>
      </c>
      <c r="B13933" s="457" t="s">
        <v>21214</v>
      </c>
      <c r="C13933" s="231" t="s">
        <v>6640</v>
      </c>
      <c r="F13933" s="232">
        <v>0</v>
      </c>
    </row>
    <row r="13934" spans="1:6" ht="15" x14ac:dyDescent="0.2">
      <c r="A13934" s="231">
        <v>100796</v>
      </c>
      <c r="B13934" s="457" t="s">
        <v>21215</v>
      </c>
      <c r="C13934" s="231" t="s">
        <v>6640</v>
      </c>
      <c r="F13934" s="232">
        <v>0</v>
      </c>
    </row>
    <row r="13935" spans="1:6" ht="15" x14ac:dyDescent="0.2">
      <c r="A13935" s="231">
        <v>100843</v>
      </c>
      <c r="B13935" s="457" t="s">
        <v>21216</v>
      </c>
      <c r="C13935" s="231" t="s">
        <v>6640</v>
      </c>
      <c r="F13935" s="232">
        <v>0</v>
      </c>
    </row>
    <row r="13936" spans="1:6" ht="15" x14ac:dyDescent="0.2">
      <c r="A13936" s="231">
        <v>100844</v>
      </c>
      <c r="B13936" s="457" t="s">
        <v>21217</v>
      </c>
      <c r="C13936" s="231" t="s">
        <v>6640</v>
      </c>
      <c r="F13936" s="232">
        <v>0</v>
      </c>
    </row>
    <row r="13937" spans="1:6" ht="15" x14ac:dyDescent="0.2">
      <c r="A13937" s="231">
        <v>100797</v>
      </c>
      <c r="B13937" s="457" t="s">
        <v>21218</v>
      </c>
      <c r="C13937" s="231" t="s">
        <v>6640</v>
      </c>
      <c r="F13937" s="232">
        <v>0</v>
      </c>
    </row>
    <row r="13938" spans="1:6" ht="15" x14ac:dyDescent="0.2">
      <c r="A13938" s="231">
        <v>100798</v>
      </c>
      <c r="B13938" s="457" t="s">
        <v>21219</v>
      </c>
      <c r="C13938" s="231" t="s">
        <v>6640</v>
      </c>
      <c r="F13938" s="232">
        <v>0</v>
      </c>
    </row>
    <row r="13939" spans="1:6" ht="15" x14ac:dyDescent="0.2">
      <c r="A13939" s="231">
        <v>100845</v>
      </c>
      <c r="B13939" s="457" t="s">
        <v>21220</v>
      </c>
      <c r="C13939" s="231" t="s">
        <v>6640</v>
      </c>
      <c r="F13939" s="232">
        <v>0</v>
      </c>
    </row>
    <row r="13940" spans="1:6" ht="15" x14ac:dyDescent="0.2">
      <c r="A13940" s="231">
        <v>100799</v>
      </c>
      <c r="B13940" s="457" t="s">
        <v>21221</v>
      </c>
      <c r="C13940" s="231" t="s">
        <v>6640</v>
      </c>
      <c r="F13940" s="232">
        <v>21.72</v>
      </c>
    </row>
    <row r="13941" spans="1:6" ht="15" x14ac:dyDescent="0.2">
      <c r="A13941" s="231">
        <v>100807</v>
      </c>
      <c r="B13941" s="457" t="s">
        <v>21222</v>
      </c>
      <c r="C13941" s="231" t="s">
        <v>6640</v>
      </c>
      <c r="F13941" s="232">
        <v>29.73</v>
      </c>
    </row>
    <row r="13942" spans="1:6" ht="15" x14ac:dyDescent="0.2">
      <c r="A13942" s="231">
        <v>100800</v>
      </c>
      <c r="B13942" s="457" t="s">
        <v>21223</v>
      </c>
      <c r="C13942" s="231" t="s">
        <v>6640</v>
      </c>
      <c r="F13942" s="232">
        <v>30.27</v>
      </c>
    </row>
    <row r="13943" spans="1:6" ht="15" x14ac:dyDescent="0.2">
      <c r="A13943" s="231">
        <v>100808</v>
      </c>
      <c r="B13943" s="457" t="s">
        <v>21224</v>
      </c>
      <c r="C13943" s="231" t="s">
        <v>6640</v>
      </c>
      <c r="F13943" s="232">
        <v>39.78</v>
      </c>
    </row>
    <row r="13944" spans="1:6" ht="15" x14ac:dyDescent="0.2">
      <c r="A13944" s="231">
        <v>100801</v>
      </c>
      <c r="B13944" s="457" t="s">
        <v>21225</v>
      </c>
      <c r="C13944" s="231" t="s">
        <v>6640</v>
      </c>
      <c r="F13944" s="232">
        <v>39.24</v>
      </c>
    </row>
    <row r="13945" spans="1:6" ht="15" x14ac:dyDescent="0.2">
      <c r="A13945" s="231">
        <v>100809</v>
      </c>
      <c r="B13945" s="457" t="s">
        <v>21226</v>
      </c>
      <c r="C13945" s="231" t="s">
        <v>6640</v>
      </c>
      <c r="F13945" s="232">
        <v>50.62</v>
      </c>
    </row>
    <row r="13946" spans="1:6" ht="15" x14ac:dyDescent="0.2">
      <c r="A13946" s="231">
        <v>100802</v>
      </c>
      <c r="B13946" s="457" t="s">
        <v>21227</v>
      </c>
      <c r="C13946" s="231" t="s">
        <v>6640</v>
      </c>
      <c r="F13946" s="232">
        <v>51.92</v>
      </c>
    </row>
    <row r="13947" spans="1:6" ht="15" x14ac:dyDescent="0.2">
      <c r="A13947" s="231">
        <v>100810</v>
      </c>
      <c r="B13947" s="457" t="s">
        <v>21228</v>
      </c>
      <c r="C13947" s="231" t="s">
        <v>6640</v>
      </c>
      <c r="F13947" s="232">
        <v>65.900000000000006</v>
      </c>
    </row>
    <row r="13948" spans="1:6" ht="15" x14ac:dyDescent="0.2">
      <c r="A13948" s="231">
        <v>100791</v>
      </c>
      <c r="B13948" s="457" t="s">
        <v>21229</v>
      </c>
      <c r="C13948" s="231" t="s">
        <v>6640</v>
      </c>
      <c r="F13948" s="232">
        <v>21.04</v>
      </c>
    </row>
    <row r="13949" spans="1:6" ht="15" x14ac:dyDescent="0.2">
      <c r="A13949" s="231">
        <v>100803</v>
      </c>
      <c r="B13949" s="457" t="s">
        <v>21230</v>
      </c>
      <c r="C13949" s="231" t="s">
        <v>6640</v>
      </c>
      <c r="F13949" s="232">
        <v>19.63</v>
      </c>
    </row>
    <row r="13950" spans="1:6" ht="15" x14ac:dyDescent="0.2">
      <c r="A13950" s="231">
        <v>100792</v>
      </c>
      <c r="B13950" s="457" t="s">
        <v>21231</v>
      </c>
      <c r="C13950" s="231" t="s">
        <v>6640</v>
      </c>
      <c r="F13950" s="232">
        <v>29.59</v>
      </c>
    </row>
    <row r="13951" spans="1:6" ht="15" x14ac:dyDescent="0.2">
      <c r="A13951" s="231">
        <v>100804</v>
      </c>
      <c r="B13951" s="457" t="s">
        <v>21232</v>
      </c>
      <c r="C13951" s="231" t="s">
        <v>6640</v>
      </c>
      <c r="F13951" s="232">
        <v>27.92</v>
      </c>
    </row>
    <row r="13952" spans="1:6" ht="15" x14ac:dyDescent="0.2">
      <c r="A13952" s="231">
        <v>100793</v>
      </c>
      <c r="B13952" s="457" t="s">
        <v>21233</v>
      </c>
      <c r="C13952" s="231" t="s">
        <v>6640</v>
      </c>
      <c r="F13952" s="232">
        <v>38.56</v>
      </c>
    </row>
    <row r="13953" spans="1:6" ht="15" x14ac:dyDescent="0.2">
      <c r="A13953" s="231">
        <v>100805</v>
      </c>
      <c r="B13953" s="457" t="s">
        <v>21234</v>
      </c>
      <c r="C13953" s="231" t="s">
        <v>6640</v>
      </c>
      <c r="F13953" s="232">
        <v>36.56</v>
      </c>
    </row>
    <row r="13954" spans="1:6" ht="15" x14ac:dyDescent="0.2">
      <c r="A13954" s="231">
        <v>100794</v>
      </c>
      <c r="B13954" s="457" t="s">
        <v>21235</v>
      </c>
      <c r="C13954" s="231" t="s">
        <v>6640</v>
      </c>
      <c r="F13954" s="232">
        <v>51.24</v>
      </c>
    </row>
    <row r="13955" spans="1:6" ht="15" x14ac:dyDescent="0.2">
      <c r="A13955" s="231">
        <v>100806</v>
      </c>
      <c r="B13955" s="457" t="s">
        <v>21236</v>
      </c>
      <c r="C13955" s="231" t="s">
        <v>6640</v>
      </c>
      <c r="F13955" s="232">
        <v>48.78</v>
      </c>
    </row>
    <row r="13956" spans="1:6" ht="15" x14ac:dyDescent="0.2">
      <c r="A13956" s="231">
        <v>100838</v>
      </c>
      <c r="B13956" s="457" t="s">
        <v>21237</v>
      </c>
      <c r="C13956" s="231" t="s">
        <v>6635</v>
      </c>
      <c r="F13956" s="232">
        <v>0</v>
      </c>
    </row>
    <row r="13957" spans="1:6" ht="15" x14ac:dyDescent="0.2">
      <c r="A13957" s="231">
        <v>100839</v>
      </c>
      <c r="B13957" s="457" t="s">
        <v>21238</v>
      </c>
      <c r="C13957" s="231" t="s">
        <v>6635</v>
      </c>
      <c r="F13957" s="232">
        <v>0</v>
      </c>
    </row>
    <row r="13958" spans="1:6" ht="15" x14ac:dyDescent="0.2">
      <c r="A13958" s="231">
        <v>100840</v>
      </c>
      <c r="B13958" s="457" t="s">
        <v>21239</v>
      </c>
      <c r="C13958" s="231" t="s">
        <v>6635</v>
      </c>
      <c r="F13958" s="232">
        <v>0</v>
      </c>
    </row>
    <row r="13959" spans="1:6" ht="15" x14ac:dyDescent="0.2">
      <c r="A13959" s="231">
        <v>100841</v>
      </c>
      <c r="B13959" s="457" t="s">
        <v>21240</v>
      </c>
      <c r="C13959" s="231" t="s">
        <v>6635</v>
      </c>
      <c r="F13959" s="232">
        <v>0</v>
      </c>
    </row>
    <row r="13960" spans="1:6" ht="15" x14ac:dyDescent="0.2">
      <c r="A13960" s="231">
        <v>103283</v>
      </c>
      <c r="B13960" s="457" t="s">
        <v>21241</v>
      </c>
      <c r="C13960" s="231" t="s">
        <v>6635</v>
      </c>
      <c r="F13960" s="232">
        <v>0</v>
      </c>
    </row>
    <row r="13961" spans="1:6" ht="15" x14ac:dyDescent="0.2">
      <c r="A13961" s="231">
        <v>103284</v>
      </c>
      <c r="B13961" s="457" t="s">
        <v>21242</v>
      </c>
      <c r="C13961" s="231" t="s">
        <v>6635</v>
      </c>
      <c r="F13961" s="232">
        <v>0</v>
      </c>
    </row>
    <row r="13962" spans="1:6" ht="15" x14ac:dyDescent="0.2">
      <c r="A13962" s="231">
        <v>103282</v>
      </c>
      <c r="B13962" s="457" t="s">
        <v>21243</v>
      </c>
      <c r="C13962" s="231" t="s">
        <v>6635</v>
      </c>
      <c r="F13962" s="232">
        <v>0</v>
      </c>
    </row>
    <row r="13963" spans="1:6" ht="15" x14ac:dyDescent="0.2">
      <c r="A13963" s="231">
        <v>103279</v>
      </c>
      <c r="B13963" s="457" t="s">
        <v>21244</v>
      </c>
      <c r="C13963" s="231" t="s">
        <v>6635</v>
      </c>
      <c r="F13963" s="232">
        <v>0</v>
      </c>
    </row>
    <row r="13964" spans="1:6" ht="15" x14ac:dyDescent="0.2">
      <c r="A13964" s="231">
        <v>103280</v>
      </c>
      <c r="B13964" s="457" t="s">
        <v>21245</v>
      </c>
      <c r="C13964" s="231" t="s">
        <v>6635</v>
      </c>
      <c r="F13964" s="232">
        <v>0</v>
      </c>
    </row>
    <row r="13965" spans="1:6" ht="15" x14ac:dyDescent="0.2">
      <c r="A13965" s="231">
        <v>103281</v>
      </c>
      <c r="B13965" s="457" t="s">
        <v>21246</v>
      </c>
      <c r="C13965" s="231" t="s">
        <v>6635</v>
      </c>
      <c r="F13965" s="232">
        <v>0</v>
      </c>
    </row>
    <row r="13966" spans="1:6" ht="15" x14ac:dyDescent="0.2">
      <c r="A13966" s="231">
        <v>103247</v>
      </c>
      <c r="B13966" s="457" t="s">
        <v>21247</v>
      </c>
      <c r="C13966" s="231" t="s">
        <v>6635</v>
      </c>
      <c r="F13966" s="232">
        <v>2407.0100000000002</v>
      </c>
    </row>
    <row r="13967" spans="1:6" ht="15" x14ac:dyDescent="0.2">
      <c r="A13967" s="231">
        <v>103250</v>
      </c>
      <c r="B13967" s="457" t="s">
        <v>21248</v>
      </c>
      <c r="C13967" s="231" t="s">
        <v>6635</v>
      </c>
      <c r="F13967" s="232">
        <v>3474.73</v>
      </c>
    </row>
    <row r="13968" spans="1:6" ht="15" x14ac:dyDescent="0.2">
      <c r="A13968" s="231">
        <v>103253</v>
      </c>
      <c r="B13968" s="457" t="s">
        <v>21249</v>
      </c>
      <c r="C13968" s="231" t="s">
        <v>6635</v>
      </c>
      <c r="F13968" s="232">
        <v>4716.58</v>
      </c>
    </row>
    <row r="13969" spans="1:6" ht="15" x14ac:dyDescent="0.2">
      <c r="A13969" s="231">
        <v>103244</v>
      </c>
      <c r="B13969" s="457" t="s">
        <v>21250</v>
      </c>
      <c r="C13969" s="231" t="s">
        <v>6635</v>
      </c>
      <c r="F13969" s="232">
        <v>2174.46</v>
      </c>
    </row>
    <row r="13970" spans="1:6" ht="15" x14ac:dyDescent="0.2">
      <c r="A13970" s="231">
        <v>103256</v>
      </c>
      <c r="B13970" s="457" t="s">
        <v>21251</v>
      </c>
      <c r="C13970" s="231" t="s">
        <v>6635</v>
      </c>
      <c r="F13970" s="232">
        <v>8735.14</v>
      </c>
    </row>
    <row r="13971" spans="1:6" ht="15" x14ac:dyDescent="0.2">
      <c r="A13971" s="231">
        <v>103258</v>
      </c>
      <c r="B13971" s="457" t="s">
        <v>21252</v>
      </c>
      <c r="C13971" s="231" t="s">
        <v>6635</v>
      </c>
      <c r="F13971" s="232">
        <v>9756.59</v>
      </c>
    </row>
    <row r="13972" spans="1:6" ht="15" x14ac:dyDescent="0.2">
      <c r="A13972" s="231">
        <v>103260</v>
      </c>
      <c r="B13972" s="457" t="s">
        <v>21253</v>
      </c>
      <c r="C13972" s="231" t="s">
        <v>6635</v>
      </c>
      <c r="F13972" s="232">
        <v>5446.06</v>
      </c>
    </row>
    <row r="13973" spans="1:6" ht="15" x14ac:dyDescent="0.2">
      <c r="A13973" s="231">
        <v>103261</v>
      </c>
      <c r="B13973" s="457" t="s">
        <v>21254</v>
      </c>
      <c r="C13973" s="231" t="s">
        <v>6635</v>
      </c>
      <c r="F13973" s="232">
        <v>11003.38</v>
      </c>
    </row>
    <row r="13974" spans="1:6" ht="15" x14ac:dyDescent="0.2">
      <c r="A13974" s="231">
        <v>103263</v>
      </c>
      <c r="B13974" s="457" t="s">
        <v>21255</v>
      </c>
      <c r="C13974" s="231" t="s">
        <v>6635</v>
      </c>
      <c r="F13974" s="232">
        <v>15291.57</v>
      </c>
    </row>
    <row r="13975" spans="1:6" ht="15" x14ac:dyDescent="0.2">
      <c r="A13975" s="231">
        <v>103265</v>
      </c>
      <c r="B13975" s="457" t="s">
        <v>21256</v>
      </c>
      <c r="C13975" s="231" t="s">
        <v>6635</v>
      </c>
      <c r="F13975" s="232">
        <v>18400.45</v>
      </c>
    </row>
    <row r="13976" spans="1:6" ht="15" x14ac:dyDescent="0.2">
      <c r="A13976" s="231">
        <v>103268</v>
      </c>
      <c r="B13976" s="457" t="s">
        <v>21257</v>
      </c>
      <c r="C13976" s="231" t="s">
        <v>6635</v>
      </c>
      <c r="F13976" s="232">
        <v>6507.63</v>
      </c>
    </row>
    <row r="13977" spans="1:6" ht="15" x14ac:dyDescent="0.2">
      <c r="A13977" s="231">
        <v>103270</v>
      </c>
      <c r="B13977" s="457" t="s">
        <v>21258</v>
      </c>
      <c r="C13977" s="231" t="s">
        <v>6635</v>
      </c>
      <c r="F13977" s="232">
        <v>6990.71</v>
      </c>
    </row>
    <row r="13978" spans="1:6" ht="15" x14ac:dyDescent="0.2">
      <c r="A13978" s="231">
        <v>103272</v>
      </c>
      <c r="B13978" s="457" t="s">
        <v>21259</v>
      </c>
      <c r="C13978" s="231" t="s">
        <v>6635</v>
      </c>
      <c r="F13978" s="232">
        <v>10196.299999999999</v>
      </c>
    </row>
    <row r="13979" spans="1:6" ht="15" x14ac:dyDescent="0.2">
      <c r="A13979" s="231">
        <v>103274</v>
      </c>
      <c r="B13979" s="457" t="s">
        <v>21260</v>
      </c>
      <c r="C13979" s="231" t="s">
        <v>6635</v>
      </c>
      <c r="F13979" s="232">
        <v>12049.81</v>
      </c>
    </row>
    <row r="13980" spans="1:6" ht="15" x14ac:dyDescent="0.2">
      <c r="A13980" s="231">
        <v>103276</v>
      </c>
      <c r="B13980" s="457" t="s">
        <v>21261</v>
      </c>
      <c r="C13980" s="231" t="s">
        <v>6635</v>
      </c>
      <c r="F13980" s="232">
        <v>12571.4</v>
      </c>
    </row>
    <row r="13981" spans="1:6" ht="15" x14ac:dyDescent="0.2">
      <c r="A13981" s="231">
        <v>103267</v>
      </c>
      <c r="B13981" s="457" t="s">
        <v>21262</v>
      </c>
      <c r="C13981" s="231" t="s">
        <v>6635</v>
      </c>
      <c r="F13981" s="232">
        <v>5498.49</v>
      </c>
    </row>
    <row r="13982" spans="1:6" ht="15" x14ac:dyDescent="0.2">
      <c r="A13982" s="231">
        <v>103269</v>
      </c>
      <c r="B13982" s="457" t="s">
        <v>21263</v>
      </c>
      <c r="C13982" s="231" t="s">
        <v>6635</v>
      </c>
      <c r="F13982" s="232">
        <v>6738.61</v>
      </c>
    </row>
    <row r="13983" spans="1:6" ht="15" x14ac:dyDescent="0.2">
      <c r="A13983" s="231">
        <v>103271</v>
      </c>
      <c r="B13983" s="457" t="s">
        <v>21264</v>
      </c>
      <c r="C13983" s="231" t="s">
        <v>6635</v>
      </c>
      <c r="F13983" s="232">
        <v>9875.7199999999993</v>
      </c>
    </row>
    <row r="13984" spans="1:6" ht="15" x14ac:dyDescent="0.2">
      <c r="A13984" s="231">
        <v>103273</v>
      </c>
      <c r="B13984" s="457" t="s">
        <v>21265</v>
      </c>
      <c r="C13984" s="231" t="s">
        <v>6635</v>
      </c>
      <c r="F13984" s="232">
        <v>10542.06</v>
      </c>
    </row>
    <row r="13985" spans="1:6" ht="15" x14ac:dyDescent="0.2">
      <c r="A13985" s="231">
        <v>103275</v>
      </c>
      <c r="B13985" s="457" t="s">
        <v>21266</v>
      </c>
      <c r="C13985" s="231" t="s">
        <v>6635</v>
      </c>
      <c r="F13985" s="232">
        <v>11988.25</v>
      </c>
    </row>
    <row r="13986" spans="1:6" ht="15" x14ac:dyDescent="0.2">
      <c r="A13986" s="231">
        <v>103248</v>
      </c>
      <c r="B13986" s="457" t="s">
        <v>21267</v>
      </c>
      <c r="C13986" s="231" t="s">
        <v>6635</v>
      </c>
      <c r="F13986" s="232">
        <v>1977.56</v>
      </c>
    </row>
    <row r="13987" spans="1:6" ht="15" x14ac:dyDescent="0.2">
      <c r="A13987" s="231">
        <v>103249</v>
      </c>
      <c r="B13987" s="457" t="s">
        <v>21268</v>
      </c>
      <c r="C13987" s="231" t="s">
        <v>6635</v>
      </c>
      <c r="F13987" s="232">
        <v>2120.2600000000002</v>
      </c>
    </row>
    <row r="13988" spans="1:6" ht="15" x14ac:dyDescent="0.2">
      <c r="A13988" s="231">
        <v>103251</v>
      </c>
      <c r="B13988" s="457" t="s">
        <v>21269</v>
      </c>
      <c r="C13988" s="231" t="s">
        <v>6635</v>
      </c>
      <c r="F13988" s="232">
        <v>2757.48</v>
      </c>
    </row>
    <row r="13989" spans="1:6" ht="15" x14ac:dyDescent="0.2">
      <c r="A13989" s="231">
        <v>103252</v>
      </c>
      <c r="B13989" s="457" t="s">
        <v>21270</v>
      </c>
      <c r="C13989" s="231" t="s">
        <v>6635</v>
      </c>
      <c r="F13989" s="232">
        <v>3046.73</v>
      </c>
    </row>
    <row r="13990" spans="1:6" ht="15" x14ac:dyDescent="0.2">
      <c r="A13990" s="231">
        <v>103254</v>
      </c>
      <c r="B13990" s="457" t="s">
        <v>21271</v>
      </c>
      <c r="C13990" s="231" t="s">
        <v>6635</v>
      </c>
      <c r="F13990" s="232">
        <v>3543.97</v>
      </c>
    </row>
    <row r="13991" spans="1:6" ht="15" x14ac:dyDescent="0.2">
      <c r="A13991" s="231">
        <v>103255</v>
      </c>
      <c r="B13991" s="457" t="s">
        <v>21272</v>
      </c>
      <c r="C13991" s="231" t="s">
        <v>6635</v>
      </c>
      <c r="F13991" s="232">
        <v>3957.7</v>
      </c>
    </row>
    <row r="13992" spans="1:6" ht="15" x14ac:dyDescent="0.2">
      <c r="A13992" s="231">
        <v>103245</v>
      </c>
      <c r="B13992" s="457" t="s">
        <v>21273</v>
      </c>
      <c r="C13992" s="231" t="s">
        <v>6635</v>
      </c>
      <c r="F13992" s="232">
        <v>1727.35</v>
      </c>
    </row>
    <row r="13993" spans="1:6" ht="15" x14ac:dyDescent="0.2">
      <c r="A13993" s="231">
        <v>103246</v>
      </c>
      <c r="B13993" s="457" t="s">
        <v>21274</v>
      </c>
      <c r="C13993" s="231" t="s">
        <v>6635</v>
      </c>
      <c r="F13993" s="232">
        <v>1878.56</v>
      </c>
    </row>
    <row r="13994" spans="1:6" ht="15" x14ac:dyDescent="0.2">
      <c r="A13994" s="231">
        <v>103257</v>
      </c>
      <c r="B13994" s="457" t="s">
        <v>21275</v>
      </c>
      <c r="C13994" s="231" t="s">
        <v>6635</v>
      </c>
      <c r="F13994" s="232">
        <v>5033.5200000000004</v>
      </c>
    </row>
    <row r="13995" spans="1:6" ht="15" x14ac:dyDescent="0.2">
      <c r="A13995" s="231">
        <v>103259</v>
      </c>
      <c r="B13995" s="457" t="s">
        <v>21276</v>
      </c>
      <c r="C13995" s="231" t="s">
        <v>6635</v>
      </c>
      <c r="F13995" s="232">
        <v>5304.38</v>
      </c>
    </row>
    <row r="13996" spans="1:6" ht="15" x14ac:dyDescent="0.2">
      <c r="A13996" s="231">
        <v>103262</v>
      </c>
      <c r="B13996" s="457" t="s">
        <v>21277</v>
      </c>
      <c r="C13996" s="231" t="s">
        <v>6635</v>
      </c>
      <c r="F13996" s="232">
        <v>6946.82</v>
      </c>
    </row>
    <row r="13997" spans="1:6" ht="15" x14ac:dyDescent="0.2">
      <c r="A13997" s="231">
        <v>103264</v>
      </c>
      <c r="B13997" s="457" t="s">
        <v>21278</v>
      </c>
      <c r="C13997" s="231" t="s">
        <v>6635</v>
      </c>
      <c r="F13997" s="232">
        <v>8649.82</v>
      </c>
    </row>
    <row r="13998" spans="1:6" ht="15" x14ac:dyDescent="0.2">
      <c r="A13998" s="231">
        <v>103266</v>
      </c>
      <c r="B13998" s="457" t="s">
        <v>21279</v>
      </c>
      <c r="C13998" s="231" t="s">
        <v>6635</v>
      </c>
      <c r="F13998" s="232">
        <v>9640.5400000000009</v>
      </c>
    </row>
    <row r="13999" spans="1:6" ht="15" x14ac:dyDescent="0.2">
      <c r="A13999" s="231">
        <v>103277</v>
      </c>
      <c r="B13999" s="457" t="s">
        <v>21280</v>
      </c>
      <c r="C13999" s="231" t="s">
        <v>6635</v>
      </c>
      <c r="F13999" s="232">
        <v>23119.88</v>
      </c>
    </row>
    <row r="14000" spans="1:6" ht="15" x14ac:dyDescent="0.2">
      <c r="A14000" s="231">
        <v>103278</v>
      </c>
      <c r="B14000" s="457" t="s">
        <v>21281</v>
      </c>
      <c r="C14000" s="231" t="s">
        <v>6635</v>
      </c>
      <c r="F14000" s="232">
        <v>29531.81</v>
      </c>
    </row>
    <row r="14001" spans="1:6" ht="15" x14ac:dyDescent="0.2">
      <c r="A14001" s="231">
        <v>103285</v>
      </c>
      <c r="B14001" s="457" t="s">
        <v>21282</v>
      </c>
      <c r="C14001" s="231" t="s">
        <v>6635</v>
      </c>
      <c r="F14001" s="232">
        <v>0</v>
      </c>
    </row>
    <row r="14002" spans="1:6" ht="15" x14ac:dyDescent="0.2">
      <c r="A14002" s="231">
        <v>103286</v>
      </c>
      <c r="B14002" s="457" t="s">
        <v>21283</v>
      </c>
      <c r="C14002" s="231" t="s">
        <v>6635</v>
      </c>
      <c r="F14002" s="232">
        <v>0</v>
      </c>
    </row>
    <row r="14003" spans="1:6" ht="15" x14ac:dyDescent="0.2">
      <c r="A14003" s="231">
        <v>103287</v>
      </c>
      <c r="B14003" s="457" t="s">
        <v>21284</v>
      </c>
      <c r="C14003" s="231" t="s">
        <v>6635</v>
      </c>
      <c r="F14003" s="232">
        <v>0</v>
      </c>
    </row>
    <row r="14004" spans="1:6" ht="15" x14ac:dyDescent="0.2">
      <c r="A14004" s="231">
        <v>103288</v>
      </c>
      <c r="B14004" s="457" t="s">
        <v>21285</v>
      </c>
      <c r="C14004" s="231" t="s">
        <v>6635</v>
      </c>
      <c r="F14004" s="232">
        <v>20.18</v>
      </c>
    </row>
    <row r="14005" spans="1:6" ht="15" x14ac:dyDescent="0.2">
      <c r="A14005" s="231">
        <v>103291</v>
      </c>
      <c r="B14005" s="457" t="s">
        <v>21286</v>
      </c>
      <c r="C14005" s="231" t="s">
        <v>6640</v>
      </c>
      <c r="F14005" s="232">
        <v>63.76</v>
      </c>
    </row>
    <row r="14006" spans="1:6" ht="15" x14ac:dyDescent="0.2">
      <c r="A14006" s="231">
        <v>103289</v>
      </c>
      <c r="B14006" s="457" t="s">
        <v>21287</v>
      </c>
      <c r="C14006" s="231" t="s">
        <v>6640</v>
      </c>
      <c r="F14006" s="232">
        <v>32.93</v>
      </c>
    </row>
    <row r="14007" spans="1:6" ht="15" x14ac:dyDescent="0.2">
      <c r="A14007" s="231">
        <v>103290</v>
      </c>
      <c r="B14007" s="457" t="s">
        <v>21288</v>
      </c>
      <c r="C14007" s="231" t="s">
        <v>6640</v>
      </c>
      <c r="F14007" s="232">
        <v>50.6</v>
      </c>
    </row>
    <row r="14008" spans="1:6" ht="15" x14ac:dyDescent="0.2">
      <c r="A14008" s="231">
        <v>103292</v>
      </c>
      <c r="B14008" s="457" t="s">
        <v>21289</v>
      </c>
      <c r="C14008" s="231" t="s">
        <v>6640</v>
      </c>
      <c r="F14008" s="232">
        <v>77.17</v>
      </c>
    </row>
    <row r="14009" spans="1:6" ht="15" x14ac:dyDescent="0.2">
      <c r="A14009" s="231">
        <v>106044</v>
      </c>
      <c r="B14009" s="457" t="s">
        <v>21290</v>
      </c>
      <c r="C14009" s="231" t="s">
        <v>6635</v>
      </c>
      <c r="F14009" s="232">
        <v>72.05</v>
      </c>
    </row>
    <row r="14010" spans="1:6" ht="15" x14ac:dyDescent="0.2">
      <c r="A14010" s="231">
        <v>106045</v>
      </c>
      <c r="B14010" s="457" t="s">
        <v>21291</v>
      </c>
      <c r="C14010" s="231" t="s">
        <v>6635</v>
      </c>
      <c r="F14010" s="232">
        <v>150.49</v>
      </c>
    </row>
    <row r="14011" spans="1:6" ht="15" x14ac:dyDescent="0.2">
      <c r="A14011" s="231">
        <v>106042</v>
      </c>
      <c r="B14011" s="457" t="s">
        <v>21292</v>
      </c>
      <c r="C14011" s="231" t="s">
        <v>6635</v>
      </c>
      <c r="F14011" s="232">
        <v>73.94</v>
      </c>
    </row>
    <row r="14012" spans="1:6" ht="15" x14ac:dyDescent="0.2">
      <c r="A14012" s="231">
        <v>106043</v>
      </c>
      <c r="B14012" s="457" t="s">
        <v>21293</v>
      </c>
      <c r="C14012" s="231" t="s">
        <v>6635</v>
      </c>
      <c r="F14012" s="232">
        <v>133.13</v>
      </c>
    </row>
    <row r="14013" spans="1:6" ht="15" x14ac:dyDescent="0.2">
      <c r="A14013" s="231">
        <v>106046</v>
      </c>
      <c r="B14013" s="457" t="s">
        <v>21294</v>
      </c>
      <c r="C14013" s="231" t="s">
        <v>6635</v>
      </c>
      <c r="F14013" s="232">
        <v>47.7</v>
      </c>
    </row>
    <row r="14014" spans="1:6" ht="15" x14ac:dyDescent="0.2">
      <c r="A14014" s="231">
        <v>106047</v>
      </c>
      <c r="B14014" s="457" t="s">
        <v>21295</v>
      </c>
      <c r="C14014" s="231" t="s">
        <v>6635</v>
      </c>
      <c r="F14014" s="232">
        <v>80.97</v>
      </c>
    </row>
    <row r="14015" spans="1:6" ht="15" x14ac:dyDescent="0.2">
      <c r="A14015" s="231">
        <v>106038</v>
      </c>
      <c r="B14015" s="457" t="s">
        <v>21296</v>
      </c>
      <c r="C14015" s="231" t="s">
        <v>6635</v>
      </c>
      <c r="F14015" s="232">
        <v>70.66</v>
      </c>
    </row>
    <row r="14016" spans="1:6" ht="15" x14ac:dyDescent="0.2">
      <c r="A14016" s="231">
        <v>106039</v>
      </c>
      <c r="B14016" s="457" t="s">
        <v>21297</v>
      </c>
      <c r="C14016" s="231" t="s">
        <v>6635</v>
      </c>
      <c r="F14016" s="232">
        <v>92.81</v>
      </c>
    </row>
    <row r="14017" spans="1:6" ht="15" x14ac:dyDescent="0.2">
      <c r="A14017" s="231">
        <v>106040</v>
      </c>
      <c r="B14017" s="457" t="s">
        <v>21298</v>
      </c>
      <c r="C14017" s="231" t="s">
        <v>6635</v>
      </c>
      <c r="F14017" s="232">
        <v>96.82</v>
      </c>
    </row>
    <row r="14018" spans="1:6" ht="15" x14ac:dyDescent="0.2">
      <c r="A14018" s="231">
        <v>106041</v>
      </c>
      <c r="B14018" s="457" t="s">
        <v>21299</v>
      </c>
      <c r="C14018" s="231" t="s">
        <v>6635</v>
      </c>
      <c r="F14018" s="232">
        <v>169.85</v>
      </c>
    </row>
    <row r="14019" spans="1:6" ht="15" x14ac:dyDescent="0.2">
      <c r="A14019" s="231">
        <v>97329</v>
      </c>
      <c r="B14019" s="457" t="s">
        <v>21300</v>
      </c>
      <c r="C14019" s="231" t="s">
        <v>6640</v>
      </c>
      <c r="F14019" s="232">
        <v>58.87</v>
      </c>
    </row>
    <row r="14020" spans="1:6" ht="15" x14ac:dyDescent="0.2">
      <c r="A14020" s="231">
        <v>97327</v>
      </c>
      <c r="B14020" s="457" t="s">
        <v>21301</v>
      </c>
      <c r="C14020" s="231" t="s">
        <v>6640</v>
      </c>
      <c r="F14020" s="232">
        <v>28.04</v>
      </c>
    </row>
    <row r="14021" spans="1:6" ht="15" x14ac:dyDescent="0.2">
      <c r="A14021" s="231">
        <v>106034</v>
      </c>
      <c r="B14021" s="457" t="s">
        <v>21302</v>
      </c>
      <c r="C14021" s="231" t="s">
        <v>6640</v>
      </c>
      <c r="F14021" s="232">
        <v>123.05</v>
      </c>
    </row>
    <row r="14022" spans="1:6" ht="15" x14ac:dyDescent="0.2">
      <c r="A14022" s="231">
        <v>97328</v>
      </c>
      <c r="B14022" s="457" t="s">
        <v>21303</v>
      </c>
      <c r="C14022" s="231" t="s">
        <v>6640</v>
      </c>
      <c r="F14022" s="232">
        <v>45.71</v>
      </c>
    </row>
    <row r="14023" spans="1:6" ht="15" x14ac:dyDescent="0.2">
      <c r="A14023" s="231">
        <v>97330</v>
      </c>
      <c r="B14023" s="457" t="s">
        <v>21304</v>
      </c>
      <c r="C14023" s="231" t="s">
        <v>6640</v>
      </c>
      <c r="F14023" s="232">
        <v>72.28</v>
      </c>
    </row>
    <row r="14024" spans="1:6" ht="15" x14ac:dyDescent="0.2">
      <c r="A14024" s="231">
        <v>106035</v>
      </c>
      <c r="B14024" s="457" t="s">
        <v>21305</v>
      </c>
      <c r="C14024" s="231" t="s">
        <v>6640</v>
      </c>
      <c r="F14024" s="232">
        <v>0</v>
      </c>
    </row>
    <row r="14025" spans="1:6" ht="15" x14ac:dyDescent="0.2">
      <c r="A14025" s="231">
        <v>106036</v>
      </c>
      <c r="B14025" s="457" t="s">
        <v>21306</v>
      </c>
      <c r="C14025" s="231" t="s">
        <v>6640</v>
      </c>
      <c r="F14025" s="232">
        <v>0</v>
      </c>
    </row>
    <row r="14026" spans="1:6" ht="15" x14ac:dyDescent="0.2">
      <c r="A14026" s="231">
        <v>106037</v>
      </c>
      <c r="B14026" s="457" t="s">
        <v>21307</v>
      </c>
      <c r="C14026" s="231" t="s">
        <v>6640</v>
      </c>
      <c r="F14026" s="232">
        <v>0</v>
      </c>
    </row>
    <row r="14027" spans="1:6" ht="15" x14ac:dyDescent="0.2">
      <c r="A14027" s="231">
        <v>93085</v>
      </c>
      <c r="B14027" s="457" t="s">
        <v>21308</v>
      </c>
      <c r="C14027" s="231" t="s">
        <v>6635</v>
      </c>
      <c r="F14027" s="232">
        <v>18.8</v>
      </c>
    </row>
    <row r="14028" spans="1:6" ht="15" x14ac:dyDescent="0.2">
      <c r="A14028" s="231">
        <v>103892</v>
      </c>
      <c r="B14028" s="457" t="s">
        <v>21309</v>
      </c>
      <c r="C14028" s="231" t="s">
        <v>6635</v>
      </c>
      <c r="F14028" s="232">
        <v>20.18</v>
      </c>
    </row>
    <row r="14029" spans="1:6" ht="15" x14ac:dyDescent="0.2">
      <c r="A14029" s="231">
        <v>103823</v>
      </c>
      <c r="B14029" s="457" t="s">
        <v>21310</v>
      </c>
      <c r="C14029" s="231" t="s">
        <v>6635</v>
      </c>
      <c r="F14029" s="232">
        <v>23.03</v>
      </c>
    </row>
    <row r="14030" spans="1:6" ht="15" x14ac:dyDescent="0.2">
      <c r="A14030" s="231">
        <v>103856</v>
      </c>
      <c r="B14030" s="457" t="s">
        <v>21311</v>
      </c>
      <c r="C14030" s="231" t="s">
        <v>6635</v>
      </c>
      <c r="F14030" s="232">
        <v>20.18</v>
      </c>
    </row>
    <row r="14031" spans="1:6" ht="15" x14ac:dyDescent="0.2">
      <c r="A14031" s="231">
        <v>93108</v>
      </c>
      <c r="B14031" s="457" t="s">
        <v>21312</v>
      </c>
      <c r="C14031" s="231" t="s">
        <v>6635</v>
      </c>
      <c r="F14031" s="232">
        <v>16.649999999999999</v>
      </c>
    </row>
    <row r="14032" spans="1:6" ht="15" x14ac:dyDescent="0.2">
      <c r="A14032" s="231">
        <v>93091</v>
      </c>
      <c r="B14032" s="457" t="s">
        <v>21313</v>
      </c>
      <c r="C14032" s="231" t="s">
        <v>6635</v>
      </c>
      <c r="F14032" s="232">
        <v>19.809999999999999</v>
      </c>
    </row>
    <row r="14033" spans="1:6" ht="15" x14ac:dyDescent="0.2">
      <c r="A14033" s="231">
        <v>103900</v>
      </c>
      <c r="B14033" s="457" t="s">
        <v>21314</v>
      </c>
      <c r="C14033" s="231" t="s">
        <v>6635</v>
      </c>
      <c r="F14033" s="232">
        <v>25.67</v>
      </c>
    </row>
    <row r="14034" spans="1:6" ht="15" x14ac:dyDescent="0.2">
      <c r="A14034" s="231">
        <v>103831</v>
      </c>
      <c r="B14034" s="457" t="s">
        <v>21315</v>
      </c>
      <c r="C14034" s="231" t="s">
        <v>6635</v>
      </c>
      <c r="F14034" s="232">
        <v>34.33</v>
      </c>
    </row>
    <row r="14035" spans="1:6" ht="15" x14ac:dyDescent="0.2">
      <c r="A14035" s="231">
        <v>103864</v>
      </c>
      <c r="B14035" s="457" t="s">
        <v>21316</v>
      </c>
      <c r="C14035" s="231" t="s">
        <v>6635</v>
      </c>
      <c r="F14035" s="232">
        <v>27.25</v>
      </c>
    </row>
    <row r="14036" spans="1:6" ht="15" x14ac:dyDescent="0.2">
      <c r="A14036" s="231">
        <v>93133</v>
      </c>
      <c r="B14036" s="457" t="s">
        <v>21317</v>
      </c>
      <c r="C14036" s="231" t="s">
        <v>6635</v>
      </c>
      <c r="F14036" s="232">
        <v>23.83</v>
      </c>
    </row>
    <row r="14037" spans="1:6" ht="15" x14ac:dyDescent="0.2">
      <c r="A14037" s="231">
        <v>93057</v>
      </c>
      <c r="B14037" s="457" t="s">
        <v>21318</v>
      </c>
      <c r="C14037" s="231" t="s">
        <v>6635</v>
      </c>
      <c r="F14037" s="232">
        <v>16.05</v>
      </c>
    </row>
    <row r="14038" spans="1:6" ht="15" x14ac:dyDescent="0.2">
      <c r="A14038" s="231">
        <v>93062</v>
      </c>
      <c r="B14038" s="457" t="s">
        <v>21319</v>
      </c>
      <c r="C14038" s="231" t="s">
        <v>6635</v>
      </c>
      <c r="F14038" s="232">
        <v>30.15</v>
      </c>
    </row>
    <row r="14039" spans="1:6" ht="15" x14ac:dyDescent="0.2">
      <c r="A14039" s="231">
        <v>93065</v>
      </c>
      <c r="B14039" s="457" t="s">
        <v>21320</v>
      </c>
      <c r="C14039" s="231" t="s">
        <v>6635</v>
      </c>
      <c r="F14039" s="232">
        <v>48.7</v>
      </c>
    </row>
    <row r="14040" spans="1:6" ht="15" x14ac:dyDescent="0.2">
      <c r="A14040" s="231">
        <v>93068</v>
      </c>
      <c r="B14040" s="457" t="s">
        <v>21321</v>
      </c>
      <c r="C14040" s="231" t="s">
        <v>6635</v>
      </c>
      <c r="F14040" s="232">
        <v>68.3</v>
      </c>
    </row>
    <row r="14041" spans="1:6" ht="15" x14ac:dyDescent="0.2">
      <c r="A14041" s="231">
        <v>93071</v>
      </c>
      <c r="B14041" s="457" t="s">
        <v>21322</v>
      </c>
      <c r="C14041" s="231" t="s">
        <v>6635</v>
      </c>
      <c r="F14041" s="232">
        <v>183.01</v>
      </c>
    </row>
    <row r="14042" spans="1:6" ht="15" x14ac:dyDescent="0.2">
      <c r="A14042" s="231">
        <v>93081</v>
      </c>
      <c r="B14042" s="457" t="s">
        <v>21323</v>
      </c>
      <c r="C14042" s="231" t="s">
        <v>6635</v>
      </c>
      <c r="F14042" s="232">
        <v>21.26</v>
      </c>
    </row>
    <row r="14043" spans="1:6" ht="15" x14ac:dyDescent="0.2">
      <c r="A14043" s="231">
        <v>103887</v>
      </c>
      <c r="B14043" s="457" t="s">
        <v>21324</v>
      </c>
      <c r="C14043" s="231" t="s">
        <v>6635</v>
      </c>
      <c r="F14043" s="232">
        <v>23.47</v>
      </c>
    </row>
    <row r="14044" spans="1:6" ht="15" x14ac:dyDescent="0.2">
      <c r="A14044" s="231">
        <v>103818</v>
      </c>
      <c r="B14044" s="457" t="s">
        <v>21325</v>
      </c>
      <c r="C14044" s="231" t="s">
        <v>6635</v>
      </c>
      <c r="F14044" s="232">
        <v>23.45</v>
      </c>
    </row>
    <row r="14045" spans="1:6" ht="15" x14ac:dyDescent="0.2">
      <c r="A14045" s="231">
        <v>103851</v>
      </c>
      <c r="B14045" s="457" t="s">
        <v>21326</v>
      </c>
      <c r="C14045" s="231" t="s">
        <v>6635</v>
      </c>
      <c r="F14045" s="232">
        <v>23.11</v>
      </c>
    </row>
    <row r="14046" spans="1:6" ht="15" x14ac:dyDescent="0.2">
      <c r="A14046" s="231">
        <v>93104</v>
      </c>
      <c r="B14046" s="457" t="s">
        <v>21327</v>
      </c>
      <c r="C14046" s="231" t="s">
        <v>6635</v>
      </c>
      <c r="F14046" s="232">
        <v>21.37</v>
      </c>
    </row>
    <row r="14047" spans="1:6" ht="15" x14ac:dyDescent="0.2">
      <c r="A14047" s="231">
        <v>98602</v>
      </c>
      <c r="B14047" s="457" t="s">
        <v>21328</v>
      </c>
      <c r="C14047" s="231" t="s">
        <v>6635</v>
      </c>
      <c r="F14047" s="232">
        <v>20.38</v>
      </c>
    </row>
    <row r="14048" spans="1:6" ht="15" x14ac:dyDescent="0.2">
      <c r="A14048" s="231">
        <v>93087</v>
      </c>
      <c r="B14048" s="457" t="s">
        <v>21329</v>
      </c>
      <c r="C14048" s="231" t="s">
        <v>6635</v>
      </c>
      <c r="F14048" s="232">
        <v>22.33</v>
      </c>
    </row>
    <row r="14049" spans="1:6" ht="15" x14ac:dyDescent="0.2">
      <c r="A14049" s="231">
        <v>103893</v>
      </c>
      <c r="B14049" s="457" t="s">
        <v>21330</v>
      </c>
      <c r="C14049" s="231" t="s">
        <v>6635</v>
      </c>
      <c r="F14049" s="232">
        <v>25.05</v>
      </c>
    </row>
    <row r="14050" spans="1:6" ht="15" x14ac:dyDescent="0.2">
      <c r="A14050" s="231">
        <v>103824</v>
      </c>
      <c r="B14050" s="457" t="s">
        <v>21331</v>
      </c>
      <c r="C14050" s="231" t="s">
        <v>6635</v>
      </c>
      <c r="F14050" s="232">
        <v>28.06</v>
      </c>
    </row>
    <row r="14051" spans="1:6" ht="15" x14ac:dyDescent="0.2">
      <c r="A14051" s="231">
        <v>103857</v>
      </c>
      <c r="B14051" s="457" t="s">
        <v>21332</v>
      </c>
      <c r="C14051" s="231" t="s">
        <v>6635</v>
      </c>
      <c r="F14051" s="232">
        <v>25.44</v>
      </c>
    </row>
    <row r="14052" spans="1:6" ht="15" x14ac:dyDescent="0.2">
      <c r="A14052" s="231">
        <v>93110</v>
      </c>
      <c r="B14052" s="457" t="s">
        <v>21333</v>
      </c>
      <c r="C14052" s="231" t="s">
        <v>6635</v>
      </c>
      <c r="F14052" s="232">
        <v>23.78</v>
      </c>
    </row>
    <row r="14053" spans="1:6" ht="15" x14ac:dyDescent="0.2">
      <c r="A14053" s="231">
        <v>93054</v>
      </c>
      <c r="B14053" s="457" t="s">
        <v>21334</v>
      </c>
      <c r="C14053" s="231" t="s">
        <v>6635</v>
      </c>
      <c r="F14053" s="232">
        <v>25.34</v>
      </c>
    </row>
    <row r="14054" spans="1:6" ht="15" x14ac:dyDescent="0.2">
      <c r="A14054" s="231">
        <v>93088</v>
      </c>
      <c r="B14054" s="457" t="s">
        <v>21335</v>
      </c>
      <c r="C14054" s="231" t="s">
        <v>6635</v>
      </c>
      <c r="F14054" s="232">
        <v>27.62</v>
      </c>
    </row>
    <row r="14055" spans="1:6" ht="15" x14ac:dyDescent="0.2">
      <c r="A14055" s="231">
        <v>103894</v>
      </c>
      <c r="B14055" s="457" t="s">
        <v>21336</v>
      </c>
      <c r="C14055" s="231" t="s">
        <v>6635</v>
      </c>
      <c r="F14055" s="232">
        <v>30.01</v>
      </c>
    </row>
    <row r="14056" spans="1:6" ht="15" x14ac:dyDescent="0.2">
      <c r="A14056" s="231">
        <v>103825</v>
      </c>
      <c r="B14056" s="457" t="s">
        <v>21337</v>
      </c>
      <c r="C14056" s="231" t="s">
        <v>6635</v>
      </c>
      <c r="F14056" s="232">
        <v>33.020000000000003</v>
      </c>
    </row>
    <row r="14057" spans="1:6" ht="15" x14ac:dyDescent="0.2">
      <c r="A14057" s="231">
        <v>103858</v>
      </c>
      <c r="B14057" s="457" t="s">
        <v>21338</v>
      </c>
      <c r="C14057" s="231" t="s">
        <v>6635</v>
      </c>
      <c r="F14057" s="232">
        <v>30.4</v>
      </c>
    </row>
    <row r="14058" spans="1:6" ht="15" x14ac:dyDescent="0.2">
      <c r="A14058" s="231">
        <v>93111</v>
      </c>
      <c r="B14058" s="457" t="s">
        <v>21339</v>
      </c>
      <c r="C14058" s="231" t="s">
        <v>6635</v>
      </c>
      <c r="F14058" s="232">
        <v>28.74</v>
      </c>
    </row>
    <row r="14059" spans="1:6" ht="15" x14ac:dyDescent="0.2">
      <c r="A14059" s="231">
        <v>93059</v>
      </c>
      <c r="B14059" s="457" t="s">
        <v>21340</v>
      </c>
      <c r="C14059" s="231" t="s">
        <v>6635</v>
      </c>
      <c r="F14059" s="232">
        <v>32.44</v>
      </c>
    </row>
    <row r="14060" spans="1:6" ht="15" x14ac:dyDescent="0.2">
      <c r="A14060" s="231">
        <v>93093</v>
      </c>
      <c r="B14060" s="457" t="s">
        <v>21341</v>
      </c>
      <c r="C14060" s="231" t="s">
        <v>6635</v>
      </c>
      <c r="F14060" s="232">
        <v>34.25</v>
      </c>
    </row>
    <row r="14061" spans="1:6" ht="15" x14ac:dyDescent="0.2">
      <c r="A14061" s="231">
        <v>103899</v>
      </c>
      <c r="B14061" s="457" t="s">
        <v>21342</v>
      </c>
      <c r="C14061" s="231" t="s">
        <v>6635</v>
      </c>
      <c r="F14061" s="232">
        <v>37.39</v>
      </c>
    </row>
    <row r="14062" spans="1:6" ht="15" x14ac:dyDescent="0.2">
      <c r="A14062" s="231">
        <v>103830</v>
      </c>
      <c r="B14062" s="457" t="s">
        <v>21343</v>
      </c>
      <c r="C14062" s="231" t="s">
        <v>6635</v>
      </c>
      <c r="F14062" s="232">
        <v>42.78</v>
      </c>
    </row>
    <row r="14063" spans="1:6" ht="15" x14ac:dyDescent="0.2">
      <c r="A14063" s="231">
        <v>103863</v>
      </c>
      <c r="B14063" s="457" t="s">
        <v>21344</v>
      </c>
      <c r="C14063" s="231" t="s">
        <v>6635</v>
      </c>
      <c r="F14063" s="232">
        <v>38.43</v>
      </c>
    </row>
    <row r="14064" spans="1:6" ht="15" x14ac:dyDescent="0.2">
      <c r="A14064" s="231">
        <v>93114</v>
      </c>
      <c r="B14064" s="457" t="s">
        <v>21345</v>
      </c>
      <c r="C14064" s="231" t="s">
        <v>6635</v>
      </c>
      <c r="F14064" s="232">
        <v>36.82</v>
      </c>
    </row>
    <row r="14065" spans="1:6" ht="15" x14ac:dyDescent="0.2">
      <c r="A14065" s="231">
        <v>93075</v>
      </c>
      <c r="B14065" s="457" t="s">
        <v>21346</v>
      </c>
      <c r="C14065" s="231" t="s">
        <v>6635</v>
      </c>
      <c r="F14065" s="232">
        <v>22.89</v>
      </c>
    </row>
    <row r="14066" spans="1:6" ht="15" x14ac:dyDescent="0.2">
      <c r="A14066" s="231">
        <v>103876</v>
      </c>
      <c r="B14066" s="457" t="s">
        <v>21347</v>
      </c>
      <c r="C14066" s="231" t="s">
        <v>6635</v>
      </c>
      <c r="F14066" s="232">
        <v>26.21</v>
      </c>
    </row>
    <row r="14067" spans="1:6" ht="15" x14ac:dyDescent="0.2">
      <c r="A14067" s="231">
        <v>103807</v>
      </c>
      <c r="B14067" s="457" t="s">
        <v>21348</v>
      </c>
      <c r="C14067" s="231" t="s">
        <v>6635</v>
      </c>
      <c r="F14067" s="232">
        <v>26.16</v>
      </c>
    </row>
    <row r="14068" spans="1:6" ht="15" x14ac:dyDescent="0.2">
      <c r="A14068" s="231">
        <v>103840</v>
      </c>
      <c r="B14068" s="457" t="s">
        <v>21349</v>
      </c>
      <c r="C14068" s="231" t="s">
        <v>6635</v>
      </c>
      <c r="F14068" s="232">
        <v>25.66</v>
      </c>
    </row>
    <row r="14069" spans="1:6" ht="15" x14ac:dyDescent="0.2">
      <c r="A14069" s="231">
        <v>93098</v>
      </c>
      <c r="B14069" s="457" t="s">
        <v>21350</v>
      </c>
      <c r="C14069" s="231" t="s">
        <v>6635</v>
      </c>
      <c r="F14069" s="232">
        <v>23.07</v>
      </c>
    </row>
    <row r="14070" spans="1:6" ht="15" x14ac:dyDescent="0.2">
      <c r="A14070" s="231">
        <v>93120</v>
      </c>
      <c r="B14070" s="457" t="s">
        <v>21351</v>
      </c>
      <c r="C14070" s="231" t="s">
        <v>6635</v>
      </c>
      <c r="F14070" s="232">
        <v>28.85</v>
      </c>
    </row>
    <row r="14071" spans="1:6" ht="15" x14ac:dyDescent="0.2">
      <c r="A14071" s="231">
        <v>93077</v>
      </c>
      <c r="B14071" s="457" t="s">
        <v>21352</v>
      </c>
      <c r="C14071" s="231" t="s">
        <v>6635</v>
      </c>
      <c r="F14071" s="232">
        <v>31.77</v>
      </c>
    </row>
    <row r="14072" spans="1:6" ht="15" x14ac:dyDescent="0.2">
      <c r="A14072" s="231">
        <v>103879</v>
      </c>
      <c r="B14072" s="457" t="s">
        <v>21353</v>
      </c>
      <c r="C14072" s="231" t="s">
        <v>6635</v>
      </c>
      <c r="F14072" s="232">
        <v>35.840000000000003</v>
      </c>
    </row>
    <row r="14073" spans="1:6" ht="15" x14ac:dyDescent="0.2">
      <c r="A14073" s="231">
        <v>103810</v>
      </c>
      <c r="B14073" s="457" t="s">
        <v>21354</v>
      </c>
      <c r="C14073" s="231" t="s">
        <v>6635</v>
      </c>
      <c r="F14073" s="232">
        <v>40.32</v>
      </c>
    </row>
    <row r="14074" spans="1:6" ht="15" x14ac:dyDescent="0.2">
      <c r="A14074" s="231">
        <v>103843</v>
      </c>
      <c r="B14074" s="457" t="s">
        <v>21355</v>
      </c>
      <c r="C14074" s="231" t="s">
        <v>6635</v>
      </c>
      <c r="F14074" s="232">
        <v>36.409999999999997</v>
      </c>
    </row>
    <row r="14075" spans="1:6" ht="15" x14ac:dyDescent="0.2">
      <c r="A14075" s="231">
        <v>93100</v>
      </c>
      <c r="B14075" s="457" t="s">
        <v>21356</v>
      </c>
      <c r="C14075" s="231" t="s">
        <v>6635</v>
      </c>
      <c r="F14075" s="232">
        <v>33.93</v>
      </c>
    </row>
    <row r="14076" spans="1:6" ht="15" x14ac:dyDescent="0.2">
      <c r="A14076" s="231">
        <v>93121</v>
      </c>
      <c r="B14076" s="457" t="s">
        <v>21357</v>
      </c>
      <c r="C14076" s="231" t="s">
        <v>6635</v>
      </c>
      <c r="F14076" s="232">
        <v>32.909999999999997</v>
      </c>
    </row>
    <row r="14077" spans="1:6" ht="15" x14ac:dyDescent="0.2">
      <c r="A14077" s="231">
        <v>93078</v>
      </c>
      <c r="B14077" s="457" t="s">
        <v>21358</v>
      </c>
      <c r="C14077" s="231" t="s">
        <v>6635</v>
      </c>
      <c r="F14077" s="232">
        <v>35.82</v>
      </c>
    </row>
    <row r="14078" spans="1:6" ht="15" x14ac:dyDescent="0.2">
      <c r="A14078" s="231">
        <v>103880</v>
      </c>
      <c r="B14078" s="457" t="s">
        <v>21359</v>
      </c>
      <c r="C14078" s="231" t="s">
        <v>6635</v>
      </c>
      <c r="F14078" s="232">
        <v>39.9</v>
      </c>
    </row>
    <row r="14079" spans="1:6" ht="15" x14ac:dyDescent="0.2">
      <c r="A14079" s="231">
        <v>103811</v>
      </c>
      <c r="B14079" s="457" t="s">
        <v>21360</v>
      </c>
      <c r="C14079" s="231" t="s">
        <v>6635</v>
      </c>
      <c r="F14079" s="232">
        <v>44.37</v>
      </c>
    </row>
    <row r="14080" spans="1:6" ht="15" x14ac:dyDescent="0.2">
      <c r="A14080" s="231">
        <v>103844</v>
      </c>
      <c r="B14080" s="457" t="s">
        <v>21361</v>
      </c>
      <c r="C14080" s="231" t="s">
        <v>6635</v>
      </c>
      <c r="F14080" s="232">
        <v>40.46</v>
      </c>
    </row>
    <row r="14081" spans="1:6" ht="15" x14ac:dyDescent="0.2">
      <c r="A14081" s="231">
        <v>93101</v>
      </c>
      <c r="B14081" s="457" t="s">
        <v>21362</v>
      </c>
      <c r="C14081" s="231" t="s">
        <v>6635</v>
      </c>
      <c r="F14081" s="232">
        <v>37.99</v>
      </c>
    </row>
    <row r="14082" spans="1:6" ht="15" x14ac:dyDescent="0.2">
      <c r="A14082" s="231">
        <v>92311</v>
      </c>
      <c r="B14082" s="457" t="s">
        <v>21363</v>
      </c>
      <c r="C14082" s="231" t="s">
        <v>6635</v>
      </c>
      <c r="F14082" s="232">
        <v>16.149999999999999</v>
      </c>
    </row>
    <row r="14083" spans="1:6" ht="15" x14ac:dyDescent="0.2">
      <c r="A14083" s="231">
        <v>103874</v>
      </c>
      <c r="B14083" s="457" t="s">
        <v>21364</v>
      </c>
      <c r="C14083" s="231" t="s">
        <v>6635</v>
      </c>
      <c r="F14083" s="232">
        <v>23.49</v>
      </c>
    </row>
    <row r="14084" spans="1:6" ht="15" x14ac:dyDescent="0.2">
      <c r="A14084" s="231">
        <v>103805</v>
      </c>
      <c r="B14084" s="457" t="s">
        <v>21365</v>
      </c>
      <c r="C14084" s="231" t="s">
        <v>6635</v>
      </c>
      <c r="F14084" s="232">
        <v>23.39</v>
      </c>
    </row>
    <row r="14085" spans="1:6" ht="15" x14ac:dyDescent="0.2">
      <c r="A14085" s="231">
        <v>103838</v>
      </c>
      <c r="B14085" s="457" t="s">
        <v>21366</v>
      </c>
      <c r="C14085" s="231" t="s">
        <v>6635</v>
      </c>
      <c r="F14085" s="232">
        <v>22.39</v>
      </c>
    </row>
    <row r="14086" spans="1:6" ht="15" x14ac:dyDescent="0.2">
      <c r="A14086" s="231">
        <v>92326</v>
      </c>
      <c r="B14086" s="457" t="s">
        <v>21367</v>
      </c>
      <c r="C14086" s="231" t="s">
        <v>6635</v>
      </c>
      <c r="F14086" s="232">
        <v>17.190000000000001</v>
      </c>
    </row>
    <row r="14087" spans="1:6" ht="15" x14ac:dyDescent="0.2">
      <c r="A14087" s="231">
        <v>92287</v>
      </c>
      <c r="B14087" s="457" t="s">
        <v>21368</v>
      </c>
      <c r="C14087" s="231" t="s">
        <v>6635</v>
      </c>
      <c r="F14087" s="232">
        <v>20.18</v>
      </c>
    </row>
    <row r="14088" spans="1:6" ht="15" x14ac:dyDescent="0.2">
      <c r="A14088" s="231">
        <v>92312</v>
      </c>
      <c r="B14088" s="457" t="s">
        <v>21369</v>
      </c>
      <c r="C14088" s="231" t="s">
        <v>6635</v>
      </c>
      <c r="F14088" s="232">
        <v>26</v>
      </c>
    </row>
    <row r="14089" spans="1:6" ht="15" x14ac:dyDescent="0.2">
      <c r="A14089" s="231">
        <v>103877</v>
      </c>
      <c r="B14089" s="457" t="s">
        <v>21370</v>
      </c>
      <c r="C14089" s="231" t="s">
        <v>6635</v>
      </c>
      <c r="F14089" s="232">
        <v>34.14</v>
      </c>
    </row>
    <row r="14090" spans="1:6" ht="15" x14ac:dyDescent="0.2">
      <c r="A14090" s="231">
        <v>103808</v>
      </c>
      <c r="B14090" s="457" t="s">
        <v>21371</v>
      </c>
      <c r="C14090" s="231" t="s">
        <v>6635</v>
      </c>
      <c r="F14090" s="232">
        <v>43.12</v>
      </c>
    </row>
    <row r="14091" spans="1:6" ht="15" x14ac:dyDescent="0.2">
      <c r="A14091" s="231">
        <v>103841</v>
      </c>
      <c r="B14091" s="457" t="s">
        <v>21372</v>
      </c>
      <c r="C14091" s="231" t="s">
        <v>6635</v>
      </c>
      <c r="F14091" s="232">
        <v>35.28</v>
      </c>
    </row>
    <row r="14092" spans="1:6" ht="15" x14ac:dyDescent="0.2">
      <c r="A14092" s="231">
        <v>92327</v>
      </c>
      <c r="B14092" s="457" t="s">
        <v>21373</v>
      </c>
      <c r="C14092" s="231" t="s">
        <v>6635</v>
      </c>
      <c r="F14092" s="232">
        <v>30.32</v>
      </c>
    </row>
    <row r="14093" spans="1:6" ht="15" x14ac:dyDescent="0.2">
      <c r="A14093" s="231">
        <v>92288</v>
      </c>
      <c r="B14093" s="457" t="s">
        <v>21374</v>
      </c>
      <c r="C14093" s="231" t="s">
        <v>6635</v>
      </c>
      <c r="F14093" s="232">
        <v>31.4</v>
      </c>
    </row>
    <row r="14094" spans="1:6" ht="15" x14ac:dyDescent="0.2">
      <c r="A14094" s="231">
        <v>92313</v>
      </c>
      <c r="B14094" s="457" t="s">
        <v>21375</v>
      </c>
      <c r="C14094" s="231" t="s">
        <v>6635</v>
      </c>
      <c r="F14094" s="232">
        <v>36.79</v>
      </c>
    </row>
    <row r="14095" spans="1:6" ht="15" x14ac:dyDescent="0.2">
      <c r="A14095" s="231">
        <v>103881</v>
      </c>
      <c r="B14095" s="457" t="s">
        <v>21376</v>
      </c>
      <c r="C14095" s="231" t="s">
        <v>6635</v>
      </c>
      <c r="F14095" s="232">
        <v>46.21</v>
      </c>
    </row>
    <row r="14096" spans="1:6" ht="15" x14ac:dyDescent="0.2">
      <c r="A14096" s="231">
        <v>103812</v>
      </c>
      <c r="B14096" s="457" t="s">
        <v>21377</v>
      </c>
      <c r="C14096" s="231" t="s">
        <v>6635</v>
      </c>
      <c r="F14096" s="232">
        <v>62.95</v>
      </c>
    </row>
    <row r="14097" spans="1:6" ht="15" x14ac:dyDescent="0.2">
      <c r="A14097" s="231">
        <v>103845</v>
      </c>
      <c r="B14097" s="457" t="s">
        <v>21378</v>
      </c>
      <c r="C14097" s="231" t="s">
        <v>6635</v>
      </c>
      <c r="F14097" s="232">
        <v>49.25</v>
      </c>
    </row>
    <row r="14098" spans="1:6" ht="15" x14ac:dyDescent="0.2">
      <c r="A14098" s="231">
        <v>92328</v>
      </c>
      <c r="B14098" s="457" t="s">
        <v>21379</v>
      </c>
      <c r="C14098" s="231" t="s">
        <v>6635</v>
      </c>
      <c r="F14098" s="232">
        <v>44.49</v>
      </c>
    </row>
    <row r="14099" spans="1:6" ht="15" x14ac:dyDescent="0.2">
      <c r="A14099" s="231">
        <v>92289</v>
      </c>
      <c r="B14099" s="457" t="s">
        <v>21380</v>
      </c>
      <c r="C14099" s="231" t="s">
        <v>6635</v>
      </c>
      <c r="F14099" s="232">
        <v>54.69</v>
      </c>
    </row>
    <row r="14100" spans="1:6" ht="15" x14ac:dyDescent="0.2">
      <c r="A14100" s="231">
        <v>92290</v>
      </c>
      <c r="B14100" s="457" t="s">
        <v>21381</v>
      </c>
      <c r="C14100" s="231" t="s">
        <v>6635</v>
      </c>
      <c r="F14100" s="232">
        <v>82.13</v>
      </c>
    </row>
    <row r="14101" spans="1:6" ht="15" x14ac:dyDescent="0.2">
      <c r="A14101" s="231">
        <v>92291</v>
      </c>
      <c r="B14101" s="457" t="s">
        <v>21382</v>
      </c>
      <c r="C14101" s="231" t="s">
        <v>6635</v>
      </c>
      <c r="F14101" s="232">
        <v>126.55</v>
      </c>
    </row>
    <row r="14102" spans="1:6" ht="15" x14ac:dyDescent="0.2">
      <c r="A14102" s="231">
        <v>92292</v>
      </c>
      <c r="B14102" s="457" t="s">
        <v>21383</v>
      </c>
      <c r="C14102" s="231" t="s">
        <v>6635</v>
      </c>
      <c r="F14102" s="232">
        <v>385.16</v>
      </c>
    </row>
    <row r="14103" spans="1:6" ht="15" x14ac:dyDescent="0.2">
      <c r="A14103" s="231">
        <v>93082</v>
      </c>
      <c r="B14103" s="457" t="s">
        <v>21384</v>
      </c>
      <c r="C14103" s="231" t="s">
        <v>6635</v>
      </c>
      <c r="F14103" s="232">
        <v>27.3</v>
      </c>
    </row>
    <row r="14104" spans="1:6" ht="15" x14ac:dyDescent="0.2">
      <c r="A14104" s="231">
        <v>103885</v>
      </c>
      <c r="B14104" s="457" t="s">
        <v>21385</v>
      </c>
      <c r="C14104" s="231" t="s">
        <v>6635</v>
      </c>
      <c r="F14104" s="232">
        <v>31.75</v>
      </c>
    </row>
    <row r="14105" spans="1:6" ht="15" x14ac:dyDescent="0.2">
      <c r="A14105" s="231">
        <v>103816</v>
      </c>
      <c r="B14105" s="457" t="s">
        <v>21386</v>
      </c>
      <c r="C14105" s="231" t="s">
        <v>6635</v>
      </c>
      <c r="F14105" s="232">
        <v>31.7</v>
      </c>
    </row>
    <row r="14106" spans="1:6" ht="15" x14ac:dyDescent="0.2">
      <c r="A14106" s="231">
        <v>103849</v>
      </c>
      <c r="B14106" s="457" t="s">
        <v>21387</v>
      </c>
      <c r="C14106" s="231" t="s">
        <v>6635</v>
      </c>
      <c r="F14106" s="232">
        <v>31.04</v>
      </c>
    </row>
    <row r="14107" spans="1:6" ht="15" x14ac:dyDescent="0.2">
      <c r="A14107" s="231">
        <v>93105</v>
      </c>
      <c r="B14107" s="457" t="s">
        <v>21388</v>
      </c>
      <c r="C14107" s="231" t="s">
        <v>6635</v>
      </c>
      <c r="F14107" s="232">
        <v>27.56</v>
      </c>
    </row>
    <row r="14108" spans="1:6" ht="15" x14ac:dyDescent="0.2">
      <c r="A14108" s="231">
        <v>93055</v>
      </c>
      <c r="B14108" s="457" t="s">
        <v>21389</v>
      </c>
      <c r="C14108" s="231" t="s">
        <v>6635</v>
      </c>
      <c r="F14108" s="232">
        <v>48.86</v>
      </c>
    </row>
    <row r="14109" spans="1:6" ht="15" x14ac:dyDescent="0.2">
      <c r="A14109" s="231">
        <v>93089</v>
      </c>
      <c r="B14109" s="457" t="s">
        <v>21390</v>
      </c>
      <c r="C14109" s="231" t="s">
        <v>6635</v>
      </c>
      <c r="F14109" s="232">
        <v>52.76</v>
      </c>
    </row>
    <row r="14110" spans="1:6" ht="15" x14ac:dyDescent="0.2">
      <c r="A14110" s="231">
        <v>103891</v>
      </c>
      <c r="B14110" s="457" t="s">
        <v>21391</v>
      </c>
      <c r="C14110" s="231" t="s">
        <v>6635</v>
      </c>
      <c r="F14110" s="232">
        <v>58.2</v>
      </c>
    </row>
    <row r="14111" spans="1:6" ht="15" x14ac:dyDescent="0.2">
      <c r="A14111" s="231">
        <v>103822</v>
      </c>
      <c r="B14111" s="457" t="s">
        <v>21392</v>
      </c>
      <c r="C14111" s="231" t="s">
        <v>6635</v>
      </c>
      <c r="F14111" s="232">
        <v>64.239999999999995</v>
      </c>
    </row>
    <row r="14112" spans="1:6" ht="15" x14ac:dyDescent="0.2">
      <c r="A14112" s="231">
        <v>103855</v>
      </c>
      <c r="B14112" s="457" t="s">
        <v>21393</v>
      </c>
      <c r="C14112" s="231" t="s">
        <v>6635</v>
      </c>
      <c r="F14112" s="232">
        <v>58.99</v>
      </c>
    </row>
    <row r="14113" spans="1:6" ht="15" x14ac:dyDescent="0.2">
      <c r="A14113" s="231">
        <v>93112</v>
      </c>
      <c r="B14113" s="457" t="s">
        <v>21394</v>
      </c>
      <c r="C14113" s="231" t="s">
        <v>6635</v>
      </c>
      <c r="F14113" s="232">
        <v>55.66</v>
      </c>
    </row>
    <row r="14114" spans="1:6" ht="15" x14ac:dyDescent="0.2">
      <c r="A14114" s="231">
        <v>93060</v>
      </c>
      <c r="B14114" s="457" t="s">
        <v>21395</v>
      </c>
      <c r="C14114" s="231" t="s">
        <v>6635</v>
      </c>
      <c r="F14114" s="232">
        <v>85.17</v>
      </c>
    </row>
    <row r="14115" spans="1:6" ht="15" x14ac:dyDescent="0.2">
      <c r="A14115" s="231">
        <v>93094</v>
      </c>
      <c r="B14115" s="457" t="s">
        <v>21396</v>
      </c>
      <c r="C14115" s="231" t="s">
        <v>6635</v>
      </c>
      <c r="F14115" s="232">
        <v>88.78</v>
      </c>
    </row>
    <row r="14116" spans="1:6" ht="15" x14ac:dyDescent="0.2">
      <c r="A14116" s="231">
        <v>103897</v>
      </c>
      <c r="B14116" s="457" t="s">
        <v>21397</v>
      </c>
      <c r="C14116" s="231" t="s">
        <v>6635</v>
      </c>
      <c r="F14116" s="232">
        <v>95.05</v>
      </c>
    </row>
    <row r="14117" spans="1:6" ht="15" x14ac:dyDescent="0.2">
      <c r="A14117" s="231">
        <v>103828</v>
      </c>
      <c r="B14117" s="457" t="s">
        <v>21398</v>
      </c>
      <c r="C14117" s="231" t="s">
        <v>6635</v>
      </c>
      <c r="F14117" s="232">
        <v>105.8</v>
      </c>
    </row>
    <row r="14118" spans="1:6" ht="15" x14ac:dyDescent="0.2">
      <c r="A14118" s="231">
        <v>103861</v>
      </c>
      <c r="B14118" s="457" t="s">
        <v>21399</v>
      </c>
      <c r="C14118" s="231" t="s">
        <v>6635</v>
      </c>
      <c r="F14118" s="232">
        <v>97.13</v>
      </c>
    </row>
    <row r="14119" spans="1:6" ht="15" x14ac:dyDescent="0.2">
      <c r="A14119" s="231">
        <v>93115</v>
      </c>
      <c r="B14119" s="457" t="s">
        <v>21400</v>
      </c>
      <c r="C14119" s="231" t="s">
        <v>6635</v>
      </c>
      <c r="F14119" s="232">
        <v>93.94</v>
      </c>
    </row>
    <row r="14120" spans="1:6" ht="15" x14ac:dyDescent="0.2">
      <c r="A14120" s="231">
        <v>93074</v>
      </c>
      <c r="B14120" s="457" t="s">
        <v>21401</v>
      </c>
      <c r="C14120" s="231" t="s">
        <v>6635</v>
      </c>
      <c r="F14120" s="232">
        <v>16.82</v>
      </c>
    </row>
    <row r="14121" spans="1:6" ht="15" x14ac:dyDescent="0.2">
      <c r="A14121" s="231">
        <v>103875</v>
      </c>
      <c r="B14121" s="457" t="s">
        <v>21402</v>
      </c>
      <c r="C14121" s="231" t="s">
        <v>6635</v>
      </c>
      <c r="F14121" s="232">
        <v>23.46</v>
      </c>
    </row>
    <row r="14122" spans="1:6" ht="15" x14ac:dyDescent="0.2">
      <c r="A14122" s="231">
        <v>103806</v>
      </c>
      <c r="B14122" s="457" t="s">
        <v>21403</v>
      </c>
      <c r="C14122" s="231" t="s">
        <v>6635</v>
      </c>
      <c r="F14122" s="232">
        <v>23.36</v>
      </c>
    </row>
    <row r="14123" spans="1:6" ht="15" x14ac:dyDescent="0.2">
      <c r="A14123" s="231">
        <v>103839</v>
      </c>
      <c r="B14123" s="457" t="s">
        <v>21404</v>
      </c>
      <c r="C14123" s="231" t="s">
        <v>6635</v>
      </c>
      <c r="F14123" s="232">
        <v>22.36</v>
      </c>
    </row>
    <row r="14124" spans="1:6" ht="15" x14ac:dyDescent="0.2">
      <c r="A14124" s="231">
        <v>93097</v>
      </c>
      <c r="B14124" s="457" t="s">
        <v>21405</v>
      </c>
      <c r="C14124" s="231" t="s">
        <v>6635</v>
      </c>
      <c r="F14124" s="232">
        <v>17.18</v>
      </c>
    </row>
    <row r="14125" spans="1:6" ht="15" x14ac:dyDescent="0.2">
      <c r="A14125" s="231">
        <v>93119</v>
      </c>
      <c r="B14125" s="457" t="s">
        <v>21406</v>
      </c>
      <c r="C14125" s="231" t="s">
        <v>6635</v>
      </c>
      <c r="F14125" s="232">
        <v>19.87</v>
      </c>
    </row>
    <row r="14126" spans="1:6" ht="15" x14ac:dyDescent="0.2">
      <c r="A14126" s="231">
        <v>93076</v>
      </c>
      <c r="B14126" s="457" t="s">
        <v>21407</v>
      </c>
      <c r="C14126" s="231" t="s">
        <v>6635</v>
      </c>
      <c r="F14126" s="232">
        <v>25.69</v>
      </c>
    </row>
    <row r="14127" spans="1:6" ht="15" x14ac:dyDescent="0.2">
      <c r="A14127" s="231">
        <v>103878</v>
      </c>
      <c r="B14127" s="457" t="s">
        <v>21408</v>
      </c>
      <c r="C14127" s="231" t="s">
        <v>6635</v>
      </c>
      <c r="F14127" s="232">
        <v>33.83</v>
      </c>
    </row>
    <row r="14128" spans="1:6" ht="15" x14ac:dyDescent="0.2">
      <c r="A14128" s="231">
        <v>103809</v>
      </c>
      <c r="B14128" s="457" t="s">
        <v>21409</v>
      </c>
      <c r="C14128" s="231" t="s">
        <v>6635</v>
      </c>
      <c r="F14128" s="232">
        <v>42.81</v>
      </c>
    </row>
    <row r="14129" spans="1:6" ht="15" x14ac:dyDescent="0.2">
      <c r="A14129" s="231">
        <v>103842</v>
      </c>
      <c r="B14129" s="457" t="s">
        <v>21410</v>
      </c>
      <c r="C14129" s="231" t="s">
        <v>6635</v>
      </c>
      <c r="F14129" s="232">
        <v>34.97</v>
      </c>
    </row>
    <row r="14130" spans="1:6" ht="15" x14ac:dyDescent="0.2">
      <c r="A14130" s="231">
        <v>93099</v>
      </c>
      <c r="B14130" s="457" t="s">
        <v>21411</v>
      </c>
      <c r="C14130" s="231" t="s">
        <v>6635</v>
      </c>
      <c r="F14130" s="232">
        <v>30.01</v>
      </c>
    </row>
    <row r="14131" spans="1:6" ht="15" x14ac:dyDescent="0.2">
      <c r="A14131" s="231">
        <v>93122</v>
      </c>
      <c r="B14131" s="457" t="s">
        <v>21412</v>
      </c>
      <c r="C14131" s="231" t="s">
        <v>6635</v>
      </c>
      <c r="F14131" s="232">
        <v>29.51</v>
      </c>
    </row>
    <row r="14132" spans="1:6" ht="15" x14ac:dyDescent="0.2">
      <c r="A14132" s="231">
        <v>93079</v>
      </c>
      <c r="B14132" s="457" t="s">
        <v>21413</v>
      </c>
      <c r="C14132" s="231" t="s">
        <v>6635</v>
      </c>
      <c r="F14132" s="232">
        <v>34.9</v>
      </c>
    </row>
    <row r="14133" spans="1:6" ht="15" x14ac:dyDescent="0.2">
      <c r="A14133" s="231">
        <v>103882</v>
      </c>
      <c r="B14133" s="457" t="s">
        <v>21414</v>
      </c>
      <c r="C14133" s="231" t="s">
        <v>6635</v>
      </c>
      <c r="F14133" s="232">
        <v>44.32</v>
      </c>
    </row>
    <row r="14134" spans="1:6" ht="15" x14ac:dyDescent="0.2">
      <c r="A14134" s="231">
        <v>103813</v>
      </c>
      <c r="B14134" s="457" t="s">
        <v>21415</v>
      </c>
      <c r="C14134" s="231" t="s">
        <v>6635</v>
      </c>
      <c r="F14134" s="232">
        <v>61.06</v>
      </c>
    </row>
    <row r="14135" spans="1:6" ht="15" x14ac:dyDescent="0.2">
      <c r="A14135" s="231">
        <v>103846</v>
      </c>
      <c r="B14135" s="457" t="s">
        <v>21416</v>
      </c>
      <c r="C14135" s="231" t="s">
        <v>6635</v>
      </c>
      <c r="F14135" s="232">
        <v>47.36</v>
      </c>
    </row>
    <row r="14136" spans="1:6" ht="15" x14ac:dyDescent="0.2">
      <c r="A14136" s="231">
        <v>93102</v>
      </c>
      <c r="B14136" s="457" t="s">
        <v>21417</v>
      </c>
      <c r="C14136" s="231" t="s">
        <v>6635</v>
      </c>
      <c r="F14136" s="232">
        <v>42.6</v>
      </c>
    </row>
    <row r="14137" spans="1:6" ht="15" x14ac:dyDescent="0.2">
      <c r="A14137" s="231">
        <v>93123</v>
      </c>
      <c r="B14137" s="457" t="s">
        <v>21418</v>
      </c>
      <c r="C14137" s="231" t="s">
        <v>6635</v>
      </c>
      <c r="F14137" s="232">
        <v>63.94</v>
      </c>
    </row>
    <row r="14138" spans="1:6" ht="15" x14ac:dyDescent="0.2">
      <c r="A14138" s="231">
        <v>93124</v>
      </c>
      <c r="B14138" s="457" t="s">
        <v>21419</v>
      </c>
      <c r="C14138" s="231" t="s">
        <v>6635</v>
      </c>
      <c r="F14138" s="232">
        <v>99.49</v>
      </c>
    </row>
    <row r="14139" spans="1:6" ht="15" x14ac:dyDescent="0.2">
      <c r="A14139" s="231">
        <v>93125</v>
      </c>
      <c r="B14139" s="457" t="s">
        <v>21420</v>
      </c>
      <c r="C14139" s="231" t="s">
        <v>6635</v>
      </c>
      <c r="F14139" s="232">
        <v>145.78</v>
      </c>
    </row>
    <row r="14140" spans="1:6" ht="15" x14ac:dyDescent="0.2">
      <c r="A14140" s="231">
        <v>93126</v>
      </c>
      <c r="B14140" s="457" t="s">
        <v>21421</v>
      </c>
      <c r="C14140" s="231" t="s">
        <v>6635</v>
      </c>
      <c r="F14140" s="232">
        <v>318.29000000000002</v>
      </c>
    </row>
    <row r="14141" spans="1:6" ht="15" x14ac:dyDescent="0.2">
      <c r="A14141" s="231">
        <v>93063</v>
      </c>
      <c r="B14141" s="457" t="s">
        <v>21422</v>
      </c>
      <c r="C14141" s="231" t="s">
        <v>6635</v>
      </c>
      <c r="F14141" s="232">
        <v>699.3</v>
      </c>
    </row>
    <row r="14142" spans="1:6" ht="15" x14ac:dyDescent="0.2">
      <c r="A14142" s="231">
        <v>93066</v>
      </c>
      <c r="B14142" s="457" t="s">
        <v>21423</v>
      </c>
      <c r="C14142" s="231" t="s">
        <v>6635</v>
      </c>
      <c r="F14142" s="232">
        <v>877.5</v>
      </c>
    </row>
    <row r="14143" spans="1:6" ht="15" x14ac:dyDescent="0.2">
      <c r="A14143" s="231">
        <v>93069</v>
      </c>
      <c r="B14143" s="457" t="s">
        <v>21424</v>
      </c>
      <c r="C14143" s="231" t="s">
        <v>6635</v>
      </c>
      <c r="F14143" s="232">
        <v>1216.17</v>
      </c>
    </row>
    <row r="14144" spans="1:6" ht="15" x14ac:dyDescent="0.2">
      <c r="A14144" s="231">
        <v>93072</v>
      </c>
      <c r="B14144" s="457" t="s">
        <v>21425</v>
      </c>
      <c r="C14144" s="231" t="s">
        <v>6635</v>
      </c>
      <c r="F14144" s="232">
        <v>1604.8</v>
      </c>
    </row>
    <row r="14145" spans="1:6" ht="15" x14ac:dyDescent="0.2">
      <c r="A14145" s="231">
        <v>93083</v>
      </c>
      <c r="B14145" s="457" t="s">
        <v>21426</v>
      </c>
      <c r="C14145" s="231" t="s">
        <v>6635</v>
      </c>
      <c r="F14145" s="232">
        <v>480.91</v>
      </c>
    </row>
    <row r="14146" spans="1:6" ht="15" x14ac:dyDescent="0.2">
      <c r="A14146" s="231">
        <v>103886</v>
      </c>
      <c r="B14146" s="457" t="s">
        <v>21427</v>
      </c>
      <c r="C14146" s="231" t="s">
        <v>6635</v>
      </c>
      <c r="F14146" s="232">
        <v>485.36</v>
      </c>
    </row>
    <row r="14147" spans="1:6" ht="15" x14ac:dyDescent="0.2">
      <c r="A14147" s="231">
        <v>103817</v>
      </c>
      <c r="B14147" s="457" t="s">
        <v>21428</v>
      </c>
      <c r="C14147" s="231" t="s">
        <v>6635</v>
      </c>
      <c r="F14147" s="232">
        <v>485.31</v>
      </c>
    </row>
    <row r="14148" spans="1:6" ht="15" x14ac:dyDescent="0.2">
      <c r="A14148" s="231">
        <v>103850</v>
      </c>
      <c r="B14148" s="457" t="s">
        <v>21429</v>
      </c>
      <c r="C14148" s="231" t="s">
        <v>6635</v>
      </c>
      <c r="F14148" s="232">
        <v>484.65</v>
      </c>
    </row>
    <row r="14149" spans="1:6" ht="15" x14ac:dyDescent="0.2">
      <c r="A14149" s="231">
        <v>93106</v>
      </c>
      <c r="B14149" s="457" t="s">
        <v>21430</v>
      </c>
      <c r="C14149" s="231" t="s">
        <v>6635</v>
      </c>
      <c r="F14149" s="232">
        <v>481.17</v>
      </c>
    </row>
    <row r="14150" spans="1:6" ht="15" x14ac:dyDescent="0.2">
      <c r="A14150" s="231">
        <v>93052</v>
      </c>
      <c r="B14150" s="457" t="s">
        <v>21431</v>
      </c>
      <c r="C14150" s="231" t="s">
        <v>6635</v>
      </c>
      <c r="F14150" s="232">
        <v>554.41</v>
      </c>
    </row>
    <row r="14151" spans="1:6" ht="15" x14ac:dyDescent="0.2">
      <c r="A14151" s="231">
        <v>93086</v>
      </c>
      <c r="B14151" s="457" t="s">
        <v>21432</v>
      </c>
      <c r="C14151" s="231" t="s">
        <v>6635</v>
      </c>
      <c r="F14151" s="232">
        <v>558.30999999999995</v>
      </c>
    </row>
    <row r="14152" spans="1:6" ht="15" x14ac:dyDescent="0.2">
      <c r="A14152" s="231">
        <v>103890</v>
      </c>
      <c r="B14152" s="457" t="s">
        <v>21433</v>
      </c>
      <c r="C14152" s="231" t="s">
        <v>6635</v>
      </c>
      <c r="F14152" s="232">
        <v>563.75</v>
      </c>
    </row>
    <row r="14153" spans="1:6" ht="15" x14ac:dyDescent="0.2">
      <c r="A14153" s="231">
        <v>103821</v>
      </c>
      <c r="B14153" s="457" t="s">
        <v>21434</v>
      </c>
      <c r="C14153" s="231" t="s">
        <v>6635</v>
      </c>
      <c r="F14153" s="232">
        <v>569.79</v>
      </c>
    </row>
    <row r="14154" spans="1:6" ht="15" x14ac:dyDescent="0.2">
      <c r="A14154" s="231">
        <v>103854</v>
      </c>
      <c r="B14154" s="457" t="s">
        <v>21435</v>
      </c>
      <c r="C14154" s="231" t="s">
        <v>6635</v>
      </c>
      <c r="F14154" s="232">
        <v>564.54</v>
      </c>
    </row>
    <row r="14155" spans="1:6" ht="15" x14ac:dyDescent="0.2">
      <c r="A14155" s="231">
        <v>93109</v>
      </c>
      <c r="B14155" s="457" t="s">
        <v>21436</v>
      </c>
      <c r="C14155" s="231" t="s">
        <v>6635</v>
      </c>
      <c r="F14155" s="232">
        <v>561.21</v>
      </c>
    </row>
    <row r="14156" spans="1:6" ht="15" x14ac:dyDescent="0.2">
      <c r="A14156" s="231">
        <v>93058</v>
      </c>
      <c r="B14156" s="457" t="s">
        <v>21437</v>
      </c>
      <c r="C14156" s="231" t="s">
        <v>6635</v>
      </c>
      <c r="F14156" s="232">
        <v>610.12</v>
      </c>
    </row>
    <row r="14157" spans="1:6" ht="15" x14ac:dyDescent="0.2">
      <c r="A14157" s="231">
        <v>93092</v>
      </c>
      <c r="B14157" s="457" t="s">
        <v>21438</v>
      </c>
      <c r="C14157" s="231" t="s">
        <v>6635</v>
      </c>
      <c r="F14157" s="232">
        <v>613.73</v>
      </c>
    </row>
    <row r="14158" spans="1:6" ht="15" x14ac:dyDescent="0.2">
      <c r="A14158" s="231">
        <v>103898</v>
      </c>
      <c r="B14158" s="457" t="s">
        <v>21439</v>
      </c>
      <c r="C14158" s="231" t="s">
        <v>6635</v>
      </c>
      <c r="F14158" s="232">
        <v>620</v>
      </c>
    </row>
    <row r="14159" spans="1:6" ht="15" x14ac:dyDescent="0.2">
      <c r="A14159" s="231">
        <v>103829</v>
      </c>
      <c r="B14159" s="457" t="s">
        <v>21440</v>
      </c>
      <c r="C14159" s="231" t="s">
        <v>6635</v>
      </c>
      <c r="F14159" s="232">
        <v>630.75</v>
      </c>
    </row>
    <row r="14160" spans="1:6" ht="15" x14ac:dyDescent="0.2">
      <c r="A14160" s="231">
        <v>103862</v>
      </c>
      <c r="B14160" s="457" t="s">
        <v>21441</v>
      </c>
      <c r="C14160" s="231" t="s">
        <v>6635</v>
      </c>
      <c r="F14160" s="232">
        <v>622.08000000000004</v>
      </c>
    </row>
    <row r="14161" spans="1:6" ht="15" x14ac:dyDescent="0.2">
      <c r="A14161" s="231">
        <v>93116</v>
      </c>
      <c r="B14161" s="457" t="s">
        <v>21442</v>
      </c>
      <c r="C14161" s="231" t="s">
        <v>6635</v>
      </c>
      <c r="F14161" s="232">
        <v>618.89</v>
      </c>
    </row>
    <row r="14162" spans="1:6" ht="15" x14ac:dyDescent="0.2">
      <c r="A14162" s="231">
        <v>92314</v>
      </c>
      <c r="B14162" s="457" t="s">
        <v>21443</v>
      </c>
      <c r="C14162" s="231" t="s">
        <v>6635</v>
      </c>
      <c r="F14162" s="232">
        <v>10.95</v>
      </c>
    </row>
    <row r="14163" spans="1:6" ht="15" x14ac:dyDescent="0.2">
      <c r="A14163" s="231">
        <v>103883</v>
      </c>
      <c r="B14163" s="457" t="s">
        <v>21444</v>
      </c>
      <c r="C14163" s="231" t="s">
        <v>6635</v>
      </c>
      <c r="F14163" s="232">
        <v>15.4</v>
      </c>
    </row>
    <row r="14164" spans="1:6" ht="15" x14ac:dyDescent="0.2">
      <c r="A14164" s="231">
        <v>103814</v>
      </c>
      <c r="B14164" s="457" t="s">
        <v>21445</v>
      </c>
      <c r="C14164" s="231" t="s">
        <v>6635</v>
      </c>
      <c r="F14164" s="232">
        <v>15.35</v>
      </c>
    </row>
    <row r="14165" spans="1:6" ht="15" x14ac:dyDescent="0.2">
      <c r="A14165" s="231">
        <v>103847</v>
      </c>
      <c r="B14165" s="457" t="s">
        <v>21446</v>
      </c>
      <c r="C14165" s="231" t="s">
        <v>6635</v>
      </c>
      <c r="F14165" s="232">
        <v>14.69</v>
      </c>
    </row>
    <row r="14166" spans="1:6" ht="15" x14ac:dyDescent="0.2">
      <c r="A14166" s="231">
        <v>92329</v>
      </c>
      <c r="B14166" s="457" t="s">
        <v>21447</v>
      </c>
      <c r="C14166" s="231" t="s">
        <v>6635</v>
      </c>
      <c r="F14166" s="232">
        <v>11.21</v>
      </c>
    </row>
    <row r="14167" spans="1:6" ht="15" x14ac:dyDescent="0.2">
      <c r="A14167" s="231">
        <v>92293</v>
      </c>
      <c r="B14167" s="457" t="s">
        <v>21448</v>
      </c>
      <c r="C14167" s="231" t="s">
        <v>6635</v>
      </c>
      <c r="F14167" s="232">
        <v>11.6</v>
      </c>
    </row>
    <row r="14168" spans="1:6" ht="15" x14ac:dyDescent="0.2">
      <c r="A14168" s="231">
        <v>92315</v>
      </c>
      <c r="B14168" s="457" t="s">
        <v>21449</v>
      </c>
      <c r="C14168" s="231" t="s">
        <v>6635</v>
      </c>
      <c r="F14168" s="232">
        <v>15.5</v>
      </c>
    </row>
    <row r="14169" spans="1:6" ht="15" x14ac:dyDescent="0.2">
      <c r="A14169" s="231">
        <v>103888</v>
      </c>
      <c r="B14169" s="457" t="s">
        <v>21450</v>
      </c>
      <c r="C14169" s="231" t="s">
        <v>6635</v>
      </c>
      <c r="F14169" s="232">
        <v>20.94</v>
      </c>
    </row>
    <row r="14170" spans="1:6" ht="15" x14ac:dyDescent="0.2">
      <c r="A14170" s="231">
        <v>103819</v>
      </c>
      <c r="B14170" s="457" t="s">
        <v>21451</v>
      </c>
      <c r="C14170" s="231" t="s">
        <v>6635</v>
      </c>
      <c r="F14170" s="232">
        <v>26.98</v>
      </c>
    </row>
    <row r="14171" spans="1:6" ht="15" x14ac:dyDescent="0.2">
      <c r="A14171" s="231">
        <v>103852</v>
      </c>
      <c r="B14171" s="457" t="s">
        <v>21452</v>
      </c>
      <c r="C14171" s="231" t="s">
        <v>6635</v>
      </c>
      <c r="F14171" s="232">
        <v>21.73</v>
      </c>
    </row>
    <row r="14172" spans="1:6" ht="15" x14ac:dyDescent="0.2">
      <c r="A14172" s="231">
        <v>92330</v>
      </c>
      <c r="B14172" s="457" t="s">
        <v>21453</v>
      </c>
      <c r="C14172" s="231" t="s">
        <v>6635</v>
      </c>
      <c r="F14172" s="232">
        <v>18.399999999999999</v>
      </c>
    </row>
    <row r="14173" spans="1:6" ht="15" x14ac:dyDescent="0.2">
      <c r="A14173" s="231">
        <v>92294</v>
      </c>
      <c r="B14173" s="457" t="s">
        <v>21454</v>
      </c>
      <c r="C14173" s="231" t="s">
        <v>6635</v>
      </c>
      <c r="F14173" s="232">
        <v>19.239999999999998</v>
      </c>
    </row>
    <row r="14174" spans="1:6" ht="15" x14ac:dyDescent="0.2">
      <c r="A14174" s="231">
        <v>92316</v>
      </c>
      <c r="B14174" s="457" t="s">
        <v>21455</v>
      </c>
      <c r="C14174" s="231" t="s">
        <v>6635</v>
      </c>
      <c r="F14174" s="232">
        <v>22.85</v>
      </c>
    </row>
    <row r="14175" spans="1:6" ht="15" x14ac:dyDescent="0.2">
      <c r="A14175" s="231">
        <v>103895</v>
      </c>
      <c r="B14175" s="457" t="s">
        <v>21456</v>
      </c>
      <c r="C14175" s="231" t="s">
        <v>6635</v>
      </c>
      <c r="F14175" s="232">
        <v>29.12</v>
      </c>
    </row>
    <row r="14176" spans="1:6" ht="15" x14ac:dyDescent="0.2">
      <c r="A14176" s="231">
        <v>103826</v>
      </c>
      <c r="B14176" s="457" t="s">
        <v>21457</v>
      </c>
      <c r="C14176" s="231" t="s">
        <v>6635</v>
      </c>
      <c r="F14176" s="232">
        <v>39.869999999999997</v>
      </c>
    </row>
    <row r="14177" spans="1:6" ht="15" x14ac:dyDescent="0.2">
      <c r="A14177" s="231">
        <v>103859</v>
      </c>
      <c r="B14177" s="457" t="s">
        <v>21458</v>
      </c>
      <c r="C14177" s="231" t="s">
        <v>6635</v>
      </c>
      <c r="F14177" s="232">
        <v>31.2</v>
      </c>
    </row>
    <row r="14178" spans="1:6" ht="15" x14ac:dyDescent="0.2">
      <c r="A14178" s="231">
        <v>92331</v>
      </c>
      <c r="B14178" s="457" t="s">
        <v>21459</v>
      </c>
      <c r="C14178" s="231" t="s">
        <v>6635</v>
      </c>
      <c r="F14178" s="232">
        <v>28.01</v>
      </c>
    </row>
    <row r="14179" spans="1:6" ht="15" x14ac:dyDescent="0.2">
      <c r="A14179" s="231">
        <v>92295</v>
      </c>
      <c r="B14179" s="457" t="s">
        <v>21460</v>
      </c>
      <c r="C14179" s="231" t="s">
        <v>6635</v>
      </c>
      <c r="F14179" s="232">
        <v>35.520000000000003</v>
      </c>
    </row>
    <row r="14180" spans="1:6" ht="15" x14ac:dyDescent="0.2">
      <c r="A14180" s="231">
        <v>92296</v>
      </c>
      <c r="B14180" s="457" t="s">
        <v>21461</v>
      </c>
      <c r="C14180" s="231" t="s">
        <v>6635</v>
      </c>
      <c r="F14180" s="232">
        <v>46.86</v>
      </c>
    </row>
    <row r="14181" spans="1:6" ht="15" x14ac:dyDescent="0.2">
      <c r="A14181" s="231">
        <v>92297</v>
      </c>
      <c r="B14181" s="457" t="s">
        <v>21462</v>
      </c>
      <c r="C14181" s="231" t="s">
        <v>6635</v>
      </c>
      <c r="F14181" s="232">
        <v>72.23</v>
      </c>
    </row>
    <row r="14182" spans="1:6" ht="15" x14ac:dyDescent="0.2">
      <c r="A14182" s="231">
        <v>92298</v>
      </c>
      <c r="B14182" s="457" t="s">
        <v>21463</v>
      </c>
      <c r="C14182" s="231" t="s">
        <v>6635</v>
      </c>
      <c r="F14182" s="232">
        <v>199.11</v>
      </c>
    </row>
    <row r="14183" spans="1:6" ht="15" x14ac:dyDescent="0.2">
      <c r="A14183" s="231">
        <v>93080</v>
      </c>
      <c r="B14183" s="457" t="s">
        <v>21464</v>
      </c>
      <c r="C14183" s="231" t="s">
        <v>6635</v>
      </c>
      <c r="F14183" s="232">
        <v>10.98</v>
      </c>
    </row>
    <row r="14184" spans="1:6" ht="15" x14ac:dyDescent="0.2">
      <c r="A14184" s="231">
        <v>103884</v>
      </c>
      <c r="B14184" s="457" t="s">
        <v>21465</v>
      </c>
      <c r="C14184" s="231" t="s">
        <v>6635</v>
      </c>
      <c r="F14184" s="232">
        <v>15.43</v>
      </c>
    </row>
    <row r="14185" spans="1:6" ht="15" x14ac:dyDescent="0.2">
      <c r="A14185" s="231">
        <v>103815</v>
      </c>
      <c r="B14185" s="457" t="s">
        <v>21466</v>
      </c>
      <c r="C14185" s="231" t="s">
        <v>6635</v>
      </c>
      <c r="F14185" s="232">
        <v>15.38</v>
      </c>
    </row>
    <row r="14186" spans="1:6" ht="15" x14ac:dyDescent="0.2">
      <c r="A14186" s="231">
        <v>103848</v>
      </c>
      <c r="B14186" s="457" t="s">
        <v>21467</v>
      </c>
      <c r="C14186" s="231" t="s">
        <v>6635</v>
      </c>
      <c r="F14186" s="232">
        <v>14.72</v>
      </c>
    </row>
    <row r="14187" spans="1:6" ht="15" x14ac:dyDescent="0.2">
      <c r="A14187" s="231">
        <v>93103</v>
      </c>
      <c r="B14187" s="457" t="s">
        <v>21468</v>
      </c>
      <c r="C14187" s="231" t="s">
        <v>6635</v>
      </c>
      <c r="F14187" s="232">
        <v>11.24</v>
      </c>
    </row>
    <row r="14188" spans="1:6" ht="15" x14ac:dyDescent="0.2">
      <c r="A14188" s="231">
        <v>93050</v>
      </c>
      <c r="B14188" s="457" t="s">
        <v>21469</v>
      </c>
      <c r="C14188" s="231" t="s">
        <v>6635</v>
      </c>
      <c r="F14188" s="232">
        <v>13.01</v>
      </c>
    </row>
    <row r="14189" spans="1:6" ht="15" x14ac:dyDescent="0.2">
      <c r="A14189" s="231">
        <v>93084</v>
      </c>
      <c r="B14189" s="457" t="s">
        <v>21470</v>
      </c>
      <c r="C14189" s="231" t="s">
        <v>6635</v>
      </c>
      <c r="F14189" s="232">
        <v>16.91</v>
      </c>
    </row>
    <row r="14190" spans="1:6" ht="15" x14ac:dyDescent="0.2">
      <c r="A14190" s="231">
        <v>103889</v>
      </c>
      <c r="B14190" s="457" t="s">
        <v>21471</v>
      </c>
      <c r="C14190" s="231" t="s">
        <v>6635</v>
      </c>
      <c r="F14190" s="232">
        <v>22.35</v>
      </c>
    </row>
    <row r="14191" spans="1:6" ht="15" x14ac:dyDescent="0.2">
      <c r="A14191" s="231">
        <v>103820</v>
      </c>
      <c r="B14191" s="457" t="s">
        <v>21472</v>
      </c>
      <c r="C14191" s="231" t="s">
        <v>6635</v>
      </c>
      <c r="F14191" s="232">
        <v>28.39</v>
      </c>
    </row>
    <row r="14192" spans="1:6" ht="15" x14ac:dyDescent="0.2">
      <c r="A14192" s="231">
        <v>103853</v>
      </c>
      <c r="B14192" s="457" t="s">
        <v>21473</v>
      </c>
      <c r="C14192" s="231" t="s">
        <v>6635</v>
      </c>
      <c r="F14192" s="232">
        <v>23.14</v>
      </c>
    </row>
    <row r="14193" spans="1:6" ht="15" x14ac:dyDescent="0.2">
      <c r="A14193" s="231">
        <v>93107</v>
      </c>
      <c r="B14193" s="457" t="s">
        <v>21474</v>
      </c>
      <c r="C14193" s="231" t="s">
        <v>6635</v>
      </c>
      <c r="F14193" s="232">
        <v>19.809999999999999</v>
      </c>
    </row>
    <row r="14194" spans="1:6" ht="15" x14ac:dyDescent="0.2">
      <c r="A14194" s="231">
        <v>93056</v>
      </c>
      <c r="B14194" s="457" t="s">
        <v>21475</v>
      </c>
      <c r="C14194" s="231" t="s">
        <v>6635</v>
      </c>
      <c r="F14194" s="232">
        <v>19.239999999999998</v>
      </c>
    </row>
    <row r="14195" spans="1:6" ht="15" x14ac:dyDescent="0.2">
      <c r="A14195" s="231">
        <v>93090</v>
      </c>
      <c r="B14195" s="457" t="s">
        <v>21476</v>
      </c>
      <c r="C14195" s="231" t="s">
        <v>6635</v>
      </c>
      <c r="F14195" s="232">
        <v>22.85</v>
      </c>
    </row>
    <row r="14196" spans="1:6" ht="15" x14ac:dyDescent="0.2">
      <c r="A14196" s="231">
        <v>103896</v>
      </c>
      <c r="B14196" s="457" t="s">
        <v>21477</v>
      </c>
      <c r="C14196" s="231" t="s">
        <v>6635</v>
      </c>
      <c r="F14196" s="232">
        <v>29.12</v>
      </c>
    </row>
    <row r="14197" spans="1:6" ht="15" x14ac:dyDescent="0.2">
      <c r="A14197" s="231">
        <v>103827</v>
      </c>
      <c r="B14197" s="457" t="s">
        <v>21478</v>
      </c>
      <c r="C14197" s="231" t="s">
        <v>6635</v>
      </c>
      <c r="F14197" s="232">
        <v>39.869999999999997</v>
      </c>
    </row>
    <row r="14198" spans="1:6" ht="15" x14ac:dyDescent="0.2">
      <c r="A14198" s="231">
        <v>103860</v>
      </c>
      <c r="B14198" s="457" t="s">
        <v>21479</v>
      </c>
      <c r="C14198" s="231" t="s">
        <v>6635</v>
      </c>
      <c r="F14198" s="232">
        <v>31.2</v>
      </c>
    </row>
    <row r="14199" spans="1:6" ht="15" x14ac:dyDescent="0.2">
      <c r="A14199" s="231">
        <v>93113</v>
      </c>
      <c r="B14199" s="457" t="s">
        <v>21480</v>
      </c>
      <c r="C14199" s="231" t="s">
        <v>6635</v>
      </c>
      <c r="F14199" s="232">
        <v>28.01</v>
      </c>
    </row>
    <row r="14200" spans="1:6" ht="15" x14ac:dyDescent="0.2">
      <c r="A14200" s="231">
        <v>93061</v>
      </c>
      <c r="B14200" s="457" t="s">
        <v>21481</v>
      </c>
      <c r="C14200" s="231" t="s">
        <v>6635</v>
      </c>
      <c r="F14200" s="232">
        <v>35.659999999999997</v>
      </c>
    </row>
    <row r="14201" spans="1:6" ht="15" x14ac:dyDescent="0.2">
      <c r="A14201" s="231">
        <v>93064</v>
      </c>
      <c r="B14201" s="457" t="s">
        <v>21482</v>
      </c>
      <c r="C14201" s="231" t="s">
        <v>6635</v>
      </c>
      <c r="F14201" s="232">
        <v>54.17</v>
      </c>
    </row>
    <row r="14202" spans="1:6" ht="15" x14ac:dyDescent="0.2">
      <c r="A14202" s="231">
        <v>93067</v>
      </c>
      <c r="B14202" s="457" t="s">
        <v>21483</v>
      </c>
      <c r="C14202" s="231" t="s">
        <v>6635</v>
      </c>
      <c r="F14202" s="232">
        <v>80.19</v>
      </c>
    </row>
    <row r="14203" spans="1:6" ht="15" x14ac:dyDescent="0.2">
      <c r="A14203" s="231">
        <v>93070</v>
      </c>
      <c r="B14203" s="457" t="s">
        <v>21484</v>
      </c>
      <c r="C14203" s="231" t="s">
        <v>6635</v>
      </c>
      <c r="F14203" s="232">
        <v>199.11</v>
      </c>
    </row>
    <row r="14204" spans="1:6" ht="15" x14ac:dyDescent="0.2">
      <c r="A14204" s="231">
        <v>93117</v>
      </c>
      <c r="B14204" s="457" t="s">
        <v>21485</v>
      </c>
      <c r="C14204" s="231" t="s">
        <v>6635</v>
      </c>
      <c r="F14204" s="232">
        <v>64.25</v>
      </c>
    </row>
    <row r="14205" spans="1:6" ht="15" x14ac:dyDescent="0.2">
      <c r="A14205" s="231">
        <v>93118</v>
      </c>
      <c r="B14205" s="457" t="s">
        <v>21486</v>
      </c>
      <c r="C14205" s="231" t="s">
        <v>6635</v>
      </c>
      <c r="F14205" s="232">
        <v>94.82</v>
      </c>
    </row>
    <row r="14206" spans="1:6" ht="15" x14ac:dyDescent="0.2">
      <c r="A14206" s="231">
        <v>92317</v>
      </c>
      <c r="B14206" s="457" t="s">
        <v>21487</v>
      </c>
      <c r="C14206" s="231" t="s">
        <v>6635</v>
      </c>
      <c r="F14206" s="232">
        <v>22.8</v>
      </c>
    </row>
    <row r="14207" spans="1:6" ht="15" x14ac:dyDescent="0.2">
      <c r="A14207" s="231">
        <v>92332</v>
      </c>
      <c r="B14207" s="457" t="s">
        <v>21488</v>
      </c>
      <c r="C14207" s="231" t="s">
        <v>6635</v>
      </c>
      <c r="F14207" s="232">
        <v>23.28</v>
      </c>
    </row>
    <row r="14208" spans="1:6" ht="15" x14ac:dyDescent="0.2">
      <c r="A14208" s="231">
        <v>92299</v>
      </c>
      <c r="B14208" s="457" t="s">
        <v>21489</v>
      </c>
      <c r="C14208" s="231" t="s">
        <v>6635</v>
      </c>
      <c r="F14208" s="232">
        <v>26.58</v>
      </c>
    </row>
    <row r="14209" spans="1:6" ht="15" x14ac:dyDescent="0.2">
      <c r="A14209" s="231">
        <v>92318</v>
      </c>
      <c r="B14209" s="457" t="s">
        <v>21490</v>
      </c>
      <c r="C14209" s="231" t="s">
        <v>6635</v>
      </c>
      <c r="F14209" s="232">
        <v>34.36</v>
      </c>
    </row>
    <row r="14210" spans="1:6" ht="15" x14ac:dyDescent="0.2">
      <c r="A14210" s="231">
        <v>103833</v>
      </c>
      <c r="B14210" s="457" t="s">
        <v>21491</v>
      </c>
      <c r="C14210" s="231" t="s">
        <v>6635</v>
      </c>
      <c r="F14210" s="232">
        <v>57.21</v>
      </c>
    </row>
    <row r="14211" spans="1:6" ht="15" x14ac:dyDescent="0.2">
      <c r="A14211" s="231">
        <v>92333</v>
      </c>
      <c r="B14211" s="457" t="s">
        <v>21492</v>
      </c>
      <c r="C14211" s="231" t="s">
        <v>6635</v>
      </c>
      <c r="F14211" s="232">
        <v>40.119999999999997</v>
      </c>
    </row>
    <row r="14212" spans="1:6" ht="15" x14ac:dyDescent="0.2">
      <c r="A14212" s="231">
        <v>92300</v>
      </c>
      <c r="B14212" s="457" t="s">
        <v>21493</v>
      </c>
      <c r="C14212" s="231" t="s">
        <v>6635</v>
      </c>
      <c r="F14212" s="232">
        <v>40.04</v>
      </c>
    </row>
    <row r="14213" spans="1:6" ht="15" x14ac:dyDescent="0.2">
      <c r="A14213" s="231">
        <v>92319</v>
      </c>
      <c r="B14213" s="457" t="s">
        <v>21494</v>
      </c>
      <c r="C14213" s="231" t="s">
        <v>6635</v>
      </c>
      <c r="F14213" s="232">
        <v>47.23</v>
      </c>
    </row>
    <row r="14214" spans="1:6" ht="15" x14ac:dyDescent="0.2">
      <c r="A14214" s="231">
        <v>92334</v>
      </c>
      <c r="B14214" s="457" t="s">
        <v>21495</v>
      </c>
      <c r="C14214" s="231" t="s">
        <v>6635</v>
      </c>
      <c r="F14214" s="232">
        <v>57.5</v>
      </c>
    </row>
    <row r="14215" spans="1:6" ht="15" x14ac:dyDescent="0.2">
      <c r="A14215" s="231">
        <v>92301</v>
      </c>
      <c r="B14215" s="457" t="s">
        <v>21496</v>
      </c>
      <c r="C14215" s="231" t="s">
        <v>6635</v>
      </c>
      <c r="F14215" s="232">
        <v>77.48</v>
      </c>
    </row>
    <row r="14216" spans="1:6" ht="15" x14ac:dyDescent="0.2">
      <c r="A14216" s="231">
        <v>92302</v>
      </c>
      <c r="B14216" s="457" t="s">
        <v>21497</v>
      </c>
      <c r="C14216" s="231" t="s">
        <v>6635</v>
      </c>
      <c r="F14216" s="232">
        <v>102.01</v>
      </c>
    </row>
    <row r="14217" spans="1:6" ht="15" x14ac:dyDescent="0.2">
      <c r="A14217" s="231">
        <v>92303</v>
      </c>
      <c r="B14217" s="457" t="s">
        <v>21498</v>
      </c>
      <c r="C14217" s="231" t="s">
        <v>6635</v>
      </c>
      <c r="F14217" s="232">
        <v>185.17</v>
      </c>
    </row>
    <row r="14218" spans="1:6" ht="15" x14ac:dyDescent="0.2">
      <c r="A14218" s="231">
        <v>92304</v>
      </c>
      <c r="B14218" s="457" t="s">
        <v>21499</v>
      </c>
      <c r="C14218" s="231" t="s">
        <v>6635</v>
      </c>
      <c r="F14218" s="232">
        <v>474.06</v>
      </c>
    </row>
    <row r="14219" spans="1:6" ht="15" x14ac:dyDescent="0.2">
      <c r="A14219" s="231">
        <v>103835</v>
      </c>
      <c r="B14219" s="457" t="s">
        <v>21500</v>
      </c>
      <c r="C14219" s="231" t="s">
        <v>6640</v>
      </c>
      <c r="F14219" s="232">
        <v>71.849999999999994</v>
      </c>
    </row>
    <row r="14220" spans="1:6" ht="15" x14ac:dyDescent="0.2">
      <c r="A14220" s="231">
        <v>92308</v>
      </c>
      <c r="B14220" s="457" t="s">
        <v>21501</v>
      </c>
      <c r="C14220" s="231" t="s">
        <v>6640</v>
      </c>
      <c r="F14220" s="232">
        <v>58.44</v>
      </c>
    </row>
    <row r="14221" spans="1:6" ht="15" x14ac:dyDescent="0.2">
      <c r="A14221" s="231">
        <v>103871</v>
      </c>
      <c r="B14221" s="457" t="s">
        <v>21502</v>
      </c>
      <c r="C14221" s="231" t="s">
        <v>6640</v>
      </c>
      <c r="F14221" s="232">
        <v>71.36</v>
      </c>
    </row>
    <row r="14222" spans="1:6" ht="15" x14ac:dyDescent="0.2">
      <c r="A14222" s="231">
        <v>92323</v>
      </c>
      <c r="B14222" s="457" t="s">
        <v>21503</v>
      </c>
      <c r="C14222" s="231" t="s">
        <v>6640</v>
      </c>
      <c r="F14222" s="232">
        <v>70.64</v>
      </c>
    </row>
    <row r="14223" spans="1:6" ht="15" x14ac:dyDescent="0.2">
      <c r="A14223" s="231">
        <v>92305</v>
      </c>
      <c r="B14223" s="457" t="s">
        <v>21504</v>
      </c>
      <c r="C14223" s="231" t="s">
        <v>6640</v>
      </c>
      <c r="F14223" s="232">
        <v>42.8</v>
      </c>
    </row>
    <row r="14224" spans="1:6" ht="15" x14ac:dyDescent="0.2">
      <c r="A14224" s="231">
        <v>103868</v>
      </c>
      <c r="B14224" s="457" t="s">
        <v>21505</v>
      </c>
      <c r="C14224" s="231" t="s">
        <v>6640</v>
      </c>
      <c r="F14224" s="232">
        <v>59.73</v>
      </c>
    </row>
    <row r="14225" spans="1:6" ht="15" x14ac:dyDescent="0.2">
      <c r="A14225" s="231">
        <v>103802</v>
      </c>
      <c r="B14225" s="457" t="s">
        <v>21506</v>
      </c>
      <c r="C14225" s="231" t="s">
        <v>6640</v>
      </c>
      <c r="F14225" s="232">
        <v>45.88</v>
      </c>
    </row>
    <row r="14226" spans="1:6" ht="15" x14ac:dyDescent="0.2">
      <c r="A14226" s="231">
        <v>92320</v>
      </c>
      <c r="B14226" s="457" t="s">
        <v>21507</v>
      </c>
      <c r="C14226" s="231" t="s">
        <v>6640</v>
      </c>
      <c r="F14226" s="232">
        <v>58.86</v>
      </c>
    </row>
    <row r="14227" spans="1:6" ht="15" x14ac:dyDescent="0.2">
      <c r="A14227" s="231">
        <v>97335</v>
      </c>
      <c r="B14227" s="457" t="s">
        <v>21508</v>
      </c>
      <c r="C14227" s="231" t="s">
        <v>6640</v>
      </c>
      <c r="F14227" s="232">
        <v>86.69</v>
      </c>
    </row>
    <row r="14228" spans="1:6" ht="15" x14ac:dyDescent="0.2">
      <c r="A14228" s="231">
        <v>103836</v>
      </c>
      <c r="B14228" s="457" t="s">
        <v>21509</v>
      </c>
      <c r="C14228" s="231" t="s">
        <v>6640</v>
      </c>
      <c r="F14228" s="232">
        <v>110.51</v>
      </c>
    </row>
    <row r="14229" spans="1:6" ht="15" x14ac:dyDescent="0.2">
      <c r="A14229" s="231">
        <v>92281</v>
      </c>
      <c r="B14229" s="457" t="s">
        <v>21510</v>
      </c>
      <c r="C14229" s="231" t="s">
        <v>6640</v>
      </c>
      <c r="F14229" s="232">
        <v>112.87</v>
      </c>
    </row>
    <row r="14230" spans="1:6" ht="15" x14ac:dyDescent="0.2">
      <c r="A14230" s="231">
        <v>92309</v>
      </c>
      <c r="B14230" s="457" t="s">
        <v>21511</v>
      </c>
      <c r="C14230" s="231" t="s">
        <v>6640</v>
      </c>
      <c r="F14230" s="232">
        <v>124.59</v>
      </c>
    </row>
    <row r="14231" spans="1:6" ht="15" x14ac:dyDescent="0.2">
      <c r="A14231" s="231">
        <v>103872</v>
      </c>
      <c r="B14231" s="457" t="s">
        <v>21512</v>
      </c>
      <c r="C14231" s="231" t="s">
        <v>6640</v>
      </c>
      <c r="F14231" s="232">
        <v>140.83000000000001</v>
      </c>
    </row>
    <row r="14232" spans="1:6" ht="15" x14ac:dyDescent="0.2">
      <c r="A14232" s="231">
        <v>92324</v>
      </c>
      <c r="B14232" s="457" t="s">
        <v>21513</v>
      </c>
      <c r="C14232" s="231" t="s">
        <v>6640</v>
      </c>
      <c r="F14232" s="232">
        <v>148.38999999999999</v>
      </c>
    </row>
    <row r="14233" spans="1:6" ht="15" x14ac:dyDescent="0.2">
      <c r="A14233" s="231">
        <v>92275</v>
      </c>
      <c r="B14233" s="457" t="s">
        <v>21514</v>
      </c>
      <c r="C14233" s="231" t="s">
        <v>6640</v>
      </c>
      <c r="F14233" s="232">
        <v>60.47</v>
      </c>
    </row>
    <row r="14234" spans="1:6" ht="15" x14ac:dyDescent="0.2">
      <c r="A14234" s="231">
        <v>92306</v>
      </c>
      <c r="B14234" s="457" t="s">
        <v>21515</v>
      </c>
      <c r="C14234" s="231" t="s">
        <v>6640</v>
      </c>
      <c r="F14234" s="232">
        <v>68.290000000000006</v>
      </c>
    </row>
    <row r="14235" spans="1:6" ht="15" x14ac:dyDescent="0.2">
      <c r="A14235" s="231">
        <v>103869</v>
      </c>
      <c r="B14235" s="457" t="s">
        <v>21516</v>
      </c>
      <c r="C14235" s="231" t="s">
        <v>6640</v>
      </c>
      <c r="F14235" s="232">
        <v>88.55</v>
      </c>
    </row>
    <row r="14236" spans="1:6" ht="15" x14ac:dyDescent="0.2">
      <c r="A14236" s="231">
        <v>103803</v>
      </c>
      <c r="B14236" s="457" t="s">
        <v>21517</v>
      </c>
      <c r="C14236" s="231" t="s">
        <v>6640</v>
      </c>
      <c r="F14236" s="232">
        <v>78.849999999999994</v>
      </c>
    </row>
    <row r="14237" spans="1:6" ht="15" x14ac:dyDescent="0.2">
      <c r="A14237" s="231">
        <v>92321</v>
      </c>
      <c r="B14237" s="457" t="s">
        <v>21518</v>
      </c>
      <c r="C14237" s="231" t="s">
        <v>6640</v>
      </c>
      <c r="F14237" s="232">
        <v>95.96</v>
      </c>
    </row>
    <row r="14238" spans="1:6" ht="15" x14ac:dyDescent="0.2">
      <c r="A14238" s="231">
        <v>97336</v>
      </c>
      <c r="B14238" s="457" t="s">
        <v>21519</v>
      </c>
      <c r="C14238" s="231" t="s">
        <v>6640</v>
      </c>
      <c r="F14238" s="232">
        <v>110.34</v>
      </c>
    </row>
    <row r="14239" spans="1:6" ht="15" x14ac:dyDescent="0.2">
      <c r="A14239" s="231">
        <v>103837</v>
      </c>
      <c r="B14239" s="457" t="s">
        <v>21520</v>
      </c>
      <c r="C14239" s="231" t="s">
        <v>6640</v>
      </c>
      <c r="F14239" s="232">
        <v>139.03</v>
      </c>
    </row>
    <row r="14240" spans="1:6" ht="15" x14ac:dyDescent="0.2">
      <c r="A14240" s="231">
        <v>92282</v>
      </c>
      <c r="B14240" s="457" t="s">
        <v>21521</v>
      </c>
      <c r="C14240" s="231" t="s">
        <v>6640</v>
      </c>
      <c r="F14240" s="232">
        <v>131.32</v>
      </c>
    </row>
    <row r="14241" spans="1:6" ht="15" x14ac:dyDescent="0.2">
      <c r="A14241" s="231">
        <v>92310</v>
      </c>
      <c r="B14241" s="457" t="s">
        <v>21522</v>
      </c>
      <c r="C14241" s="231" t="s">
        <v>6640</v>
      </c>
      <c r="F14241" s="232">
        <v>143.38999999999999</v>
      </c>
    </row>
    <row r="14242" spans="1:6" ht="15" x14ac:dyDescent="0.2">
      <c r="A14242" s="231">
        <v>103873</v>
      </c>
      <c r="B14242" s="457" t="s">
        <v>21523</v>
      </c>
      <c r="C14242" s="231" t="s">
        <v>6640</v>
      </c>
      <c r="F14242" s="232">
        <v>162.47999999999999</v>
      </c>
    </row>
    <row r="14243" spans="1:6" ht="15" x14ac:dyDescent="0.2">
      <c r="A14243" s="231">
        <v>92325</v>
      </c>
      <c r="B14243" s="457" t="s">
        <v>21524</v>
      </c>
      <c r="C14243" s="231" t="s">
        <v>6640</v>
      </c>
      <c r="F14243" s="232">
        <v>177.14</v>
      </c>
    </row>
    <row r="14244" spans="1:6" ht="15" x14ac:dyDescent="0.2">
      <c r="A14244" s="231">
        <v>92276</v>
      </c>
      <c r="B14244" s="457" t="s">
        <v>21525</v>
      </c>
      <c r="C14244" s="231" t="s">
        <v>6640</v>
      </c>
      <c r="F14244" s="232">
        <v>76.819999999999993</v>
      </c>
    </row>
    <row r="14245" spans="1:6" ht="15" x14ac:dyDescent="0.2">
      <c r="A14245" s="231">
        <v>92307</v>
      </c>
      <c r="B14245" s="457" t="s">
        <v>21526</v>
      </c>
      <c r="C14245" s="231" t="s">
        <v>6640</v>
      </c>
      <c r="F14245" s="232">
        <v>84.99</v>
      </c>
    </row>
    <row r="14246" spans="1:6" ht="15" x14ac:dyDescent="0.2">
      <c r="A14246" s="231">
        <v>103870</v>
      </c>
      <c r="B14246" s="457" t="s">
        <v>21527</v>
      </c>
      <c r="C14246" s="231" t="s">
        <v>6640</v>
      </c>
      <c r="F14246" s="232">
        <v>108.1</v>
      </c>
    </row>
    <row r="14247" spans="1:6" ht="15" x14ac:dyDescent="0.2">
      <c r="A14247" s="231">
        <v>103804</v>
      </c>
      <c r="B14247" s="457" t="s">
        <v>21528</v>
      </c>
      <c r="C14247" s="231" t="s">
        <v>6640</v>
      </c>
      <c r="F14247" s="232">
        <v>94.31</v>
      </c>
    </row>
    <row r="14248" spans="1:6" ht="15" x14ac:dyDescent="0.2">
      <c r="A14248" s="231">
        <v>92322</v>
      </c>
      <c r="B14248" s="457" t="s">
        <v>21529</v>
      </c>
      <c r="C14248" s="231" t="s">
        <v>6640</v>
      </c>
      <c r="F14248" s="232">
        <v>122.61</v>
      </c>
    </row>
    <row r="14249" spans="1:6" ht="15" x14ac:dyDescent="0.2">
      <c r="A14249" s="231">
        <v>97337</v>
      </c>
      <c r="B14249" s="457" t="s">
        <v>21530</v>
      </c>
      <c r="C14249" s="231" t="s">
        <v>6640</v>
      </c>
      <c r="F14249" s="232">
        <v>165.67</v>
      </c>
    </row>
    <row r="14250" spans="1:6" ht="15" x14ac:dyDescent="0.2">
      <c r="A14250" s="231">
        <v>92283</v>
      </c>
      <c r="B14250" s="457" t="s">
        <v>21531</v>
      </c>
      <c r="C14250" s="231" t="s">
        <v>6640</v>
      </c>
      <c r="F14250" s="232">
        <v>179.48</v>
      </c>
    </row>
    <row r="14251" spans="1:6" ht="15" x14ac:dyDescent="0.2">
      <c r="A14251" s="231">
        <v>92277</v>
      </c>
      <c r="B14251" s="457" t="s">
        <v>21532</v>
      </c>
      <c r="C14251" s="231" t="s">
        <v>6640</v>
      </c>
      <c r="F14251" s="232">
        <v>110.81</v>
      </c>
    </row>
    <row r="14252" spans="1:6" ht="15" x14ac:dyDescent="0.2">
      <c r="A14252" s="231">
        <v>97338</v>
      </c>
      <c r="B14252" s="457" t="s">
        <v>21533</v>
      </c>
      <c r="C14252" s="231" t="s">
        <v>6640</v>
      </c>
      <c r="F14252" s="232">
        <v>199.36</v>
      </c>
    </row>
    <row r="14253" spans="1:6" ht="15" x14ac:dyDescent="0.2">
      <c r="A14253" s="231">
        <v>92284</v>
      </c>
      <c r="B14253" s="457" t="s">
        <v>21534</v>
      </c>
      <c r="C14253" s="231" t="s">
        <v>6640</v>
      </c>
      <c r="F14253" s="232">
        <v>227.11</v>
      </c>
    </row>
    <row r="14254" spans="1:6" ht="15" x14ac:dyDescent="0.2">
      <c r="A14254" s="231">
        <v>92278</v>
      </c>
      <c r="B14254" s="457" t="s">
        <v>21535</v>
      </c>
      <c r="C14254" s="231" t="s">
        <v>6640</v>
      </c>
      <c r="F14254" s="232">
        <v>148.94999999999999</v>
      </c>
    </row>
    <row r="14255" spans="1:6" ht="15" x14ac:dyDescent="0.2">
      <c r="A14255" s="231">
        <v>97339</v>
      </c>
      <c r="B14255" s="457" t="s">
        <v>21536</v>
      </c>
      <c r="C14255" s="231" t="s">
        <v>6640</v>
      </c>
      <c r="F14255" s="232">
        <v>282.91000000000003</v>
      </c>
    </row>
    <row r="14256" spans="1:6" ht="15" x14ac:dyDescent="0.2">
      <c r="A14256" s="231">
        <v>92285</v>
      </c>
      <c r="B14256" s="457" t="s">
        <v>21537</v>
      </c>
      <c r="C14256" s="231" t="s">
        <v>6640</v>
      </c>
      <c r="F14256" s="232">
        <v>308.36</v>
      </c>
    </row>
    <row r="14257" spans="1:6" ht="15" x14ac:dyDescent="0.2">
      <c r="A14257" s="231">
        <v>92279</v>
      </c>
      <c r="B14257" s="457" t="s">
        <v>21538</v>
      </c>
      <c r="C14257" s="231" t="s">
        <v>6640</v>
      </c>
      <c r="F14257" s="232">
        <v>215.08</v>
      </c>
    </row>
    <row r="14258" spans="1:6" ht="15" x14ac:dyDescent="0.2">
      <c r="A14258" s="231">
        <v>97340</v>
      </c>
      <c r="B14258" s="457" t="s">
        <v>21539</v>
      </c>
      <c r="C14258" s="231" t="s">
        <v>6640</v>
      </c>
      <c r="F14258" s="232">
        <v>365.49</v>
      </c>
    </row>
    <row r="14259" spans="1:6" ht="15" x14ac:dyDescent="0.2">
      <c r="A14259" s="231">
        <v>92286</v>
      </c>
      <c r="B14259" s="457" t="s">
        <v>21540</v>
      </c>
      <c r="C14259" s="231" t="s">
        <v>6640</v>
      </c>
      <c r="F14259" s="232">
        <v>396.17</v>
      </c>
    </row>
    <row r="14260" spans="1:6" ht="15" x14ac:dyDescent="0.2">
      <c r="A14260" s="231">
        <v>92280</v>
      </c>
      <c r="B14260" s="457" t="s">
        <v>21541</v>
      </c>
      <c r="C14260" s="231" t="s">
        <v>6640</v>
      </c>
      <c r="F14260" s="232">
        <v>301.61</v>
      </c>
    </row>
    <row r="14261" spans="1:6" ht="15" x14ac:dyDescent="0.2">
      <c r="A14261" s="231">
        <v>103901</v>
      </c>
      <c r="B14261" s="457" t="s">
        <v>21542</v>
      </c>
      <c r="C14261" s="231" t="s">
        <v>6635</v>
      </c>
      <c r="F14261" s="232">
        <v>31.67</v>
      </c>
    </row>
    <row r="14262" spans="1:6" ht="15" x14ac:dyDescent="0.2">
      <c r="A14262" s="231">
        <v>103832</v>
      </c>
      <c r="B14262" s="457" t="s">
        <v>21543</v>
      </c>
      <c r="C14262" s="231" t="s">
        <v>6635</v>
      </c>
      <c r="F14262" s="232">
        <v>31.55</v>
      </c>
    </row>
    <row r="14263" spans="1:6" ht="15" x14ac:dyDescent="0.2">
      <c r="A14263" s="231">
        <v>103865</v>
      </c>
      <c r="B14263" s="457" t="s">
        <v>21544</v>
      </c>
      <c r="C14263" s="231" t="s">
        <v>6635</v>
      </c>
      <c r="F14263" s="232">
        <v>30.21</v>
      </c>
    </row>
    <row r="14264" spans="1:6" ht="15" x14ac:dyDescent="0.2">
      <c r="A14264" s="231">
        <v>103902</v>
      </c>
      <c r="B14264" s="457" t="s">
        <v>21545</v>
      </c>
      <c r="C14264" s="231" t="s">
        <v>6635</v>
      </c>
      <c r="F14264" s="232">
        <v>45.21</v>
      </c>
    </row>
    <row r="14265" spans="1:6" ht="15" x14ac:dyDescent="0.2">
      <c r="A14265" s="231">
        <v>103866</v>
      </c>
      <c r="B14265" s="457" t="s">
        <v>21546</v>
      </c>
      <c r="C14265" s="231" t="s">
        <v>6635</v>
      </c>
      <c r="F14265" s="232">
        <v>46.75</v>
      </c>
    </row>
    <row r="14266" spans="1:6" ht="15" x14ac:dyDescent="0.2">
      <c r="A14266" s="231">
        <v>103903</v>
      </c>
      <c r="B14266" s="457" t="s">
        <v>21547</v>
      </c>
      <c r="C14266" s="231" t="s">
        <v>6635</v>
      </c>
      <c r="F14266" s="232">
        <v>59.8</v>
      </c>
    </row>
    <row r="14267" spans="1:6" ht="15" x14ac:dyDescent="0.2">
      <c r="A14267" s="231">
        <v>103834</v>
      </c>
      <c r="B14267" s="457" t="s">
        <v>21548</v>
      </c>
      <c r="C14267" s="231" t="s">
        <v>6635</v>
      </c>
      <c r="F14267" s="232">
        <v>82.16</v>
      </c>
    </row>
    <row r="14268" spans="1:6" ht="15" x14ac:dyDescent="0.2">
      <c r="A14268" s="231">
        <v>103867</v>
      </c>
      <c r="B14268" s="457" t="s">
        <v>21549</v>
      </c>
      <c r="C14268" s="231" t="s">
        <v>6635</v>
      </c>
      <c r="F14268" s="232">
        <v>63.88</v>
      </c>
    </row>
    <row r="14269" spans="1:6" ht="15" x14ac:dyDescent="0.2">
      <c r="A14269" s="231">
        <v>105113</v>
      </c>
      <c r="B14269" s="457" t="s">
        <v>21550</v>
      </c>
      <c r="C14269" s="231" t="s">
        <v>6635</v>
      </c>
      <c r="F14269" s="232">
        <v>8296.82</v>
      </c>
    </row>
    <row r="14270" spans="1:6" ht="15" x14ac:dyDescent="0.2">
      <c r="A14270" s="231">
        <v>98461</v>
      </c>
      <c r="B14270" s="457" t="s">
        <v>21551</v>
      </c>
      <c r="C14270" s="231" t="s">
        <v>6635</v>
      </c>
      <c r="F14270" s="232">
        <v>6287.98</v>
      </c>
    </row>
    <row r="14271" spans="1:6" ht="15" x14ac:dyDescent="0.2">
      <c r="A14271" s="231">
        <v>98462</v>
      </c>
      <c r="B14271" s="457" t="s">
        <v>21552</v>
      </c>
      <c r="C14271" s="231" t="s">
        <v>6635</v>
      </c>
      <c r="F14271" s="232">
        <v>10706.55</v>
      </c>
    </row>
    <row r="14272" spans="1:6" ht="15" x14ac:dyDescent="0.2">
      <c r="A14272" s="231">
        <v>105130</v>
      </c>
      <c r="B14272" s="457" t="s">
        <v>21553</v>
      </c>
      <c r="C14272" s="231" t="s">
        <v>6640</v>
      </c>
      <c r="F14272" s="232">
        <v>32.450000000000003</v>
      </c>
    </row>
    <row r="14273" spans="1:6" ht="15" x14ac:dyDescent="0.2">
      <c r="A14273" s="231">
        <v>105114</v>
      </c>
      <c r="B14273" s="457" t="s">
        <v>21554</v>
      </c>
      <c r="C14273" s="231" t="s">
        <v>6641</v>
      </c>
      <c r="F14273" s="232">
        <v>1980.11</v>
      </c>
    </row>
    <row r="14274" spans="1:6" ht="15" x14ac:dyDescent="0.2">
      <c r="A14274" s="231">
        <v>105129</v>
      </c>
      <c r="B14274" s="457" t="s">
        <v>21555</v>
      </c>
      <c r="C14274" s="231" t="s">
        <v>6635</v>
      </c>
      <c r="F14274" s="232">
        <v>0</v>
      </c>
    </row>
    <row r="14275" spans="1:6" ht="15" x14ac:dyDescent="0.2">
      <c r="A14275" s="231">
        <v>105127</v>
      </c>
      <c r="B14275" s="457" t="s">
        <v>21556</v>
      </c>
      <c r="C14275" s="231" t="s">
        <v>6640</v>
      </c>
      <c r="F14275" s="232">
        <v>28.73</v>
      </c>
    </row>
    <row r="14276" spans="1:6" ht="15" x14ac:dyDescent="0.2">
      <c r="A14276" s="231">
        <v>105128</v>
      </c>
      <c r="B14276" s="457" t="s">
        <v>21557</v>
      </c>
      <c r="C14276" s="231" t="s">
        <v>6640</v>
      </c>
      <c r="F14276" s="232">
        <v>97.42</v>
      </c>
    </row>
    <row r="14277" spans="1:6" ht="15" x14ac:dyDescent="0.2">
      <c r="A14277" s="231">
        <v>105126</v>
      </c>
      <c r="B14277" s="457" t="s">
        <v>21558</v>
      </c>
      <c r="C14277" s="231" t="s">
        <v>6640</v>
      </c>
      <c r="F14277" s="232">
        <v>32.29</v>
      </c>
    </row>
    <row r="14278" spans="1:6" ht="15" x14ac:dyDescent="0.2">
      <c r="A14278" s="231">
        <v>105116</v>
      </c>
      <c r="B14278" s="457" t="s">
        <v>21559</v>
      </c>
      <c r="C14278" s="231" t="s">
        <v>6635</v>
      </c>
      <c r="F14278" s="232">
        <v>14.54</v>
      </c>
    </row>
    <row r="14279" spans="1:6" ht="15" x14ac:dyDescent="0.2">
      <c r="A14279" s="231">
        <v>105115</v>
      </c>
      <c r="B14279" s="457" t="s">
        <v>21560</v>
      </c>
      <c r="C14279" s="231" t="s">
        <v>6635</v>
      </c>
      <c r="F14279" s="232">
        <v>148.96</v>
      </c>
    </row>
    <row r="14280" spans="1:6" ht="15" x14ac:dyDescent="0.2">
      <c r="A14280" s="231">
        <v>98453</v>
      </c>
      <c r="B14280" s="457" t="s">
        <v>21561</v>
      </c>
      <c r="C14280" s="231" t="s">
        <v>6637</v>
      </c>
      <c r="F14280" s="232">
        <v>152.82</v>
      </c>
    </row>
    <row r="14281" spans="1:6" ht="15" x14ac:dyDescent="0.2">
      <c r="A14281" s="231">
        <v>98454</v>
      </c>
      <c r="B14281" s="457" t="s">
        <v>21562</v>
      </c>
      <c r="C14281" s="231" t="s">
        <v>6637</v>
      </c>
      <c r="F14281" s="232">
        <v>197.18</v>
      </c>
    </row>
    <row r="14282" spans="1:6" ht="15" x14ac:dyDescent="0.2">
      <c r="A14282" s="231">
        <v>98449</v>
      </c>
      <c r="B14282" s="457" t="s">
        <v>21563</v>
      </c>
      <c r="C14282" s="231" t="s">
        <v>6637</v>
      </c>
      <c r="F14282" s="232">
        <v>129.44</v>
      </c>
    </row>
    <row r="14283" spans="1:6" ht="15" x14ac:dyDescent="0.2">
      <c r="A14283" s="231">
        <v>98455</v>
      </c>
      <c r="B14283" s="457" t="s">
        <v>21564</v>
      </c>
      <c r="C14283" s="231" t="s">
        <v>6637</v>
      </c>
      <c r="F14283" s="232">
        <v>119.52</v>
      </c>
    </row>
    <row r="14284" spans="1:6" ht="15" x14ac:dyDescent="0.2">
      <c r="A14284" s="231">
        <v>98456</v>
      </c>
      <c r="B14284" s="457" t="s">
        <v>21565</v>
      </c>
      <c r="C14284" s="231" t="s">
        <v>6637</v>
      </c>
      <c r="F14284" s="232">
        <v>156.82</v>
      </c>
    </row>
    <row r="14285" spans="1:6" ht="15" x14ac:dyDescent="0.2">
      <c r="A14285" s="231">
        <v>98451</v>
      </c>
      <c r="B14285" s="457" t="s">
        <v>21566</v>
      </c>
      <c r="C14285" s="231" t="s">
        <v>6637</v>
      </c>
      <c r="F14285" s="232">
        <v>101.26</v>
      </c>
    </row>
    <row r="14286" spans="1:6" ht="15" x14ac:dyDescent="0.2">
      <c r="A14286" s="231">
        <v>98445</v>
      </c>
      <c r="B14286" s="457" t="s">
        <v>21567</v>
      </c>
      <c r="C14286" s="231" t="s">
        <v>6637</v>
      </c>
      <c r="F14286" s="232">
        <v>115.04</v>
      </c>
    </row>
    <row r="14287" spans="1:6" ht="15" x14ac:dyDescent="0.2">
      <c r="A14287" s="231">
        <v>98446</v>
      </c>
      <c r="B14287" s="457" t="s">
        <v>21568</v>
      </c>
      <c r="C14287" s="231" t="s">
        <v>6637</v>
      </c>
      <c r="F14287" s="232">
        <v>150.1</v>
      </c>
    </row>
    <row r="14288" spans="1:6" ht="15" x14ac:dyDescent="0.2">
      <c r="A14288" s="231">
        <v>98441</v>
      </c>
      <c r="B14288" s="457" t="s">
        <v>21569</v>
      </c>
      <c r="C14288" s="231" t="s">
        <v>6637</v>
      </c>
      <c r="F14288" s="232">
        <v>96.5</v>
      </c>
    </row>
    <row r="14289" spans="1:6" ht="15" x14ac:dyDescent="0.2">
      <c r="A14289" s="231">
        <v>98447</v>
      </c>
      <c r="B14289" s="457" t="s">
        <v>21570</v>
      </c>
      <c r="C14289" s="231" t="s">
        <v>6637</v>
      </c>
      <c r="F14289" s="232">
        <v>86.21</v>
      </c>
    </row>
    <row r="14290" spans="1:6" ht="15" x14ac:dyDescent="0.2">
      <c r="A14290" s="231">
        <v>98448</v>
      </c>
      <c r="B14290" s="457" t="s">
        <v>21571</v>
      </c>
      <c r="C14290" s="231" t="s">
        <v>6637</v>
      </c>
      <c r="F14290" s="232">
        <v>113.74</v>
      </c>
    </row>
    <row r="14291" spans="1:6" ht="15" x14ac:dyDescent="0.2">
      <c r="A14291" s="231">
        <v>98443</v>
      </c>
      <c r="B14291" s="457" t="s">
        <v>21572</v>
      </c>
      <c r="C14291" s="231" t="s">
        <v>6637</v>
      </c>
      <c r="F14291" s="232">
        <v>71.760000000000005</v>
      </c>
    </row>
    <row r="14292" spans="1:6" ht="15" x14ac:dyDescent="0.2">
      <c r="A14292" s="231">
        <v>105122</v>
      </c>
      <c r="B14292" s="457" t="s">
        <v>21573</v>
      </c>
      <c r="C14292" s="231" t="s">
        <v>6637</v>
      </c>
      <c r="F14292" s="232">
        <v>0</v>
      </c>
    </row>
    <row r="14293" spans="1:6" ht="15" x14ac:dyDescent="0.2">
      <c r="A14293" s="231">
        <v>105125</v>
      </c>
      <c r="B14293" s="457" t="s">
        <v>21574</v>
      </c>
      <c r="C14293" s="231" t="s">
        <v>6637</v>
      </c>
      <c r="F14293" s="232">
        <v>0</v>
      </c>
    </row>
    <row r="14294" spans="1:6" ht="15" x14ac:dyDescent="0.2">
      <c r="A14294" s="231">
        <v>105133</v>
      </c>
      <c r="B14294" s="457" t="s">
        <v>21575</v>
      </c>
      <c r="C14294" s="231" t="s">
        <v>6637</v>
      </c>
      <c r="F14294" s="232">
        <v>0</v>
      </c>
    </row>
    <row r="14295" spans="1:6" ht="15" x14ac:dyDescent="0.2">
      <c r="A14295" s="231">
        <v>105123</v>
      </c>
      <c r="B14295" s="457" t="s">
        <v>21576</v>
      </c>
      <c r="C14295" s="231" t="s">
        <v>6637</v>
      </c>
      <c r="F14295" s="232">
        <v>0</v>
      </c>
    </row>
    <row r="14296" spans="1:6" ht="15" x14ac:dyDescent="0.2">
      <c r="A14296" s="231">
        <v>105124</v>
      </c>
      <c r="B14296" s="457" t="s">
        <v>21577</v>
      </c>
      <c r="C14296" s="231" t="s">
        <v>6637</v>
      </c>
      <c r="F14296" s="232">
        <v>0</v>
      </c>
    </row>
    <row r="14297" spans="1:6" ht="15" x14ac:dyDescent="0.2">
      <c r="A14297" s="231">
        <v>105134</v>
      </c>
      <c r="B14297" s="457" t="s">
        <v>21578</v>
      </c>
      <c r="C14297" s="231" t="s">
        <v>6637</v>
      </c>
      <c r="F14297" s="232">
        <v>0</v>
      </c>
    </row>
    <row r="14298" spans="1:6" ht="15" x14ac:dyDescent="0.2">
      <c r="A14298" s="231">
        <v>105117</v>
      </c>
      <c r="B14298" s="457" t="s">
        <v>21579</v>
      </c>
      <c r="C14298" s="231" t="s">
        <v>6637</v>
      </c>
      <c r="F14298" s="232">
        <v>0</v>
      </c>
    </row>
    <row r="14299" spans="1:6" ht="15" x14ac:dyDescent="0.2">
      <c r="A14299" s="231">
        <v>105119</v>
      </c>
      <c r="B14299" s="457" t="s">
        <v>21580</v>
      </c>
      <c r="C14299" s="231" t="s">
        <v>6637</v>
      </c>
      <c r="F14299" s="232">
        <v>0</v>
      </c>
    </row>
    <row r="14300" spans="1:6" ht="15" x14ac:dyDescent="0.2">
      <c r="A14300" s="231">
        <v>105131</v>
      </c>
      <c r="B14300" s="457" t="s">
        <v>21581</v>
      </c>
      <c r="C14300" s="231" t="s">
        <v>6637</v>
      </c>
      <c r="F14300" s="232">
        <v>0</v>
      </c>
    </row>
    <row r="14301" spans="1:6" ht="15" x14ac:dyDescent="0.2">
      <c r="A14301" s="231">
        <v>105120</v>
      </c>
      <c r="B14301" s="457" t="s">
        <v>21582</v>
      </c>
      <c r="C14301" s="231" t="s">
        <v>6637</v>
      </c>
      <c r="F14301" s="232">
        <v>0</v>
      </c>
    </row>
    <row r="14302" spans="1:6" ht="15" x14ac:dyDescent="0.2">
      <c r="A14302" s="231">
        <v>105121</v>
      </c>
      <c r="B14302" s="457" t="s">
        <v>21583</v>
      </c>
      <c r="C14302" s="231" t="s">
        <v>6637</v>
      </c>
      <c r="F14302" s="232">
        <v>0</v>
      </c>
    </row>
    <row r="14303" spans="1:6" ht="15" x14ac:dyDescent="0.2">
      <c r="A14303" s="231">
        <v>105132</v>
      </c>
      <c r="B14303" s="457" t="s">
        <v>21584</v>
      </c>
      <c r="C14303" s="231" t="s">
        <v>6637</v>
      </c>
      <c r="F14303" s="232">
        <v>0</v>
      </c>
    </row>
    <row r="14304" spans="1:6" ht="15" x14ac:dyDescent="0.2">
      <c r="A14304" s="231">
        <v>98460</v>
      </c>
      <c r="B14304" s="457" t="s">
        <v>21585</v>
      </c>
      <c r="C14304" s="231" t="s">
        <v>6637</v>
      </c>
      <c r="F14304" s="232">
        <v>72.55</v>
      </c>
    </row>
    <row r="14305" spans="1:6" ht="15" x14ac:dyDescent="0.2">
      <c r="A14305" s="231">
        <v>98457</v>
      </c>
      <c r="B14305" s="457" t="s">
        <v>21586</v>
      </c>
      <c r="C14305" s="231" t="s">
        <v>6637</v>
      </c>
      <c r="F14305" s="232">
        <v>0</v>
      </c>
    </row>
    <row r="14306" spans="1:6" ht="15" x14ac:dyDescent="0.2">
      <c r="A14306" s="231">
        <v>98458</v>
      </c>
      <c r="B14306" s="457" t="s">
        <v>21587</v>
      </c>
      <c r="C14306" s="231" t="s">
        <v>6637</v>
      </c>
      <c r="F14306" s="232">
        <v>96.15</v>
      </c>
    </row>
    <row r="14307" spans="1:6" ht="15" x14ac:dyDescent="0.2">
      <c r="A14307" s="231">
        <v>98459</v>
      </c>
      <c r="B14307" s="457" t="s">
        <v>21588</v>
      </c>
      <c r="C14307" s="231" t="s">
        <v>6637</v>
      </c>
      <c r="F14307" s="232">
        <v>97.54</v>
      </c>
    </row>
    <row r="14308" spans="1:6" ht="15" x14ac:dyDescent="0.2">
      <c r="A14308" s="231">
        <v>105118</v>
      </c>
      <c r="B14308" s="457" t="s">
        <v>21589</v>
      </c>
      <c r="C14308" s="231" t="s">
        <v>6637</v>
      </c>
      <c r="F14308" s="232">
        <v>0</v>
      </c>
    </row>
    <row r="14309" spans="1:6" ht="15" x14ac:dyDescent="0.2">
      <c r="A14309" s="231">
        <v>106056</v>
      </c>
      <c r="B14309" s="457" t="s">
        <v>21590</v>
      </c>
      <c r="C14309" s="231" t="s">
        <v>6637</v>
      </c>
      <c r="F14309" s="232">
        <v>192.48</v>
      </c>
    </row>
    <row r="14310" spans="1:6" ht="15" x14ac:dyDescent="0.2">
      <c r="A14310" s="231">
        <v>106057</v>
      </c>
      <c r="B14310" s="457" t="s">
        <v>21591</v>
      </c>
      <c r="C14310" s="231" t="s">
        <v>6637</v>
      </c>
      <c r="F14310" s="232">
        <v>200.07</v>
      </c>
    </row>
    <row r="14311" spans="1:6" ht="15" x14ac:dyDescent="0.2">
      <c r="A14311" s="231">
        <v>104690</v>
      </c>
      <c r="B14311" s="457" t="s">
        <v>21592</v>
      </c>
      <c r="C14311" s="231" t="s">
        <v>6637</v>
      </c>
      <c r="F14311" s="232">
        <v>203.43</v>
      </c>
    </row>
    <row r="14312" spans="1:6" ht="15" x14ac:dyDescent="0.2">
      <c r="A14312" s="231">
        <v>101958</v>
      </c>
      <c r="B14312" s="457" t="s">
        <v>21593</v>
      </c>
      <c r="C14312" s="231" t="s">
        <v>6637</v>
      </c>
      <c r="F14312" s="232">
        <v>242.12</v>
      </c>
    </row>
    <row r="14313" spans="1:6" ht="15" x14ac:dyDescent="0.2">
      <c r="A14313" s="231">
        <v>106065</v>
      </c>
      <c r="B14313" s="457" t="s">
        <v>21594</v>
      </c>
      <c r="C14313" s="231" t="s">
        <v>6637</v>
      </c>
      <c r="F14313" s="232">
        <v>259.83999999999997</v>
      </c>
    </row>
    <row r="14314" spans="1:6" ht="15" x14ac:dyDescent="0.2">
      <c r="A14314" s="231">
        <v>101959</v>
      </c>
      <c r="B14314" s="457" t="s">
        <v>21595</v>
      </c>
      <c r="C14314" s="231" t="s">
        <v>6637</v>
      </c>
      <c r="F14314" s="232">
        <v>175.81</v>
      </c>
    </row>
    <row r="14315" spans="1:6" ht="15" x14ac:dyDescent="0.2">
      <c r="A14315" s="231">
        <v>101960</v>
      </c>
      <c r="B14315" s="457" t="s">
        <v>21596</v>
      </c>
      <c r="C14315" s="231" t="s">
        <v>6637</v>
      </c>
      <c r="F14315" s="232">
        <v>190.75</v>
      </c>
    </row>
    <row r="14316" spans="1:6" ht="15" x14ac:dyDescent="0.2">
      <c r="A14316" s="231">
        <v>106058</v>
      </c>
      <c r="B14316" s="457" t="s">
        <v>21597</v>
      </c>
      <c r="C14316" s="231" t="s">
        <v>6637</v>
      </c>
      <c r="F14316" s="232">
        <v>200.28</v>
      </c>
    </row>
    <row r="14317" spans="1:6" ht="15" x14ac:dyDescent="0.2">
      <c r="A14317" s="231">
        <v>101962</v>
      </c>
      <c r="B14317" s="457" t="s">
        <v>21598</v>
      </c>
      <c r="C14317" s="231" t="s">
        <v>6637</v>
      </c>
      <c r="F14317" s="232">
        <v>228.25</v>
      </c>
    </row>
    <row r="14318" spans="1:6" ht="15" x14ac:dyDescent="0.2">
      <c r="A14318" s="231">
        <v>106066</v>
      </c>
      <c r="B14318" s="457" t="s">
        <v>21599</v>
      </c>
      <c r="C14318" s="231" t="s">
        <v>6637</v>
      </c>
      <c r="F14318" s="232">
        <v>248.01</v>
      </c>
    </row>
    <row r="14319" spans="1:6" ht="15" x14ac:dyDescent="0.2">
      <c r="A14319" s="231">
        <v>106048</v>
      </c>
      <c r="B14319" s="457" t="s">
        <v>21600</v>
      </c>
      <c r="C14319" s="231" t="s">
        <v>6637</v>
      </c>
      <c r="F14319" s="232">
        <v>159.66</v>
      </c>
    </row>
    <row r="14320" spans="1:6" ht="15" x14ac:dyDescent="0.2">
      <c r="A14320" s="231">
        <v>106049</v>
      </c>
      <c r="B14320" s="457" t="s">
        <v>21601</v>
      </c>
      <c r="C14320" s="231" t="s">
        <v>6637</v>
      </c>
      <c r="F14320" s="232">
        <v>167.25</v>
      </c>
    </row>
    <row r="14321" spans="1:6" ht="15" x14ac:dyDescent="0.2">
      <c r="A14321" s="231">
        <v>106050</v>
      </c>
      <c r="B14321" s="457" t="s">
        <v>21602</v>
      </c>
      <c r="C14321" s="231" t="s">
        <v>6637</v>
      </c>
      <c r="F14321" s="232">
        <v>178.57</v>
      </c>
    </row>
    <row r="14322" spans="1:6" ht="15" x14ac:dyDescent="0.2">
      <c r="A14322" s="231">
        <v>106051</v>
      </c>
      <c r="B14322" s="457" t="s">
        <v>21603</v>
      </c>
      <c r="C14322" s="231" t="s">
        <v>6637</v>
      </c>
      <c r="F14322" s="232">
        <v>217.26</v>
      </c>
    </row>
    <row r="14323" spans="1:6" ht="15" x14ac:dyDescent="0.2">
      <c r="A14323" s="231">
        <v>106063</v>
      </c>
      <c r="B14323" s="457" t="s">
        <v>21604</v>
      </c>
      <c r="C14323" s="231" t="s">
        <v>6637</v>
      </c>
      <c r="F14323" s="232">
        <v>234.98</v>
      </c>
    </row>
    <row r="14324" spans="1:6" ht="15" x14ac:dyDescent="0.2">
      <c r="A14324" s="231">
        <v>106052</v>
      </c>
      <c r="B14324" s="457" t="s">
        <v>21605</v>
      </c>
      <c r="C14324" s="231" t="s">
        <v>6637</v>
      </c>
      <c r="F14324" s="232">
        <v>140.72</v>
      </c>
    </row>
    <row r="14325" spans="1:6" ht="15" x14ac:dyDescent="0.2">
      <c r="A14325" s="231">
        <v>106053</v>
      </c>
      <c r="B14325" s="457" t="s">
        <v>21606</v>
      </c>
      <c r="C14325" s="231" t="s">
        <v>6637</v>
      </c>
      <c r="F14325" s="232">
        <v>155.66</v>
      </c>
    </row>
    <row r="14326" spans="1:6" ht="15" x14ac:dyDescent="0.2">
      <c r="A14326" s="231">
        <v>106054</v>
      </c>
      <c r="B14326" s="457" t="s">
        <v>21607</v>
      </c>
      <c r="C14326" s="231" t="s">
        <v>6637</v>
      </c>
      <c r="F14326" s="232">
        <v>172.67</v>
      </c>
    </row>
    <row r="14327" spans="1:6" ht="15" x14ac:dyDescent="0.2">
      <c r="A14327" s="231">
        <v>106055</v>
      </c>
      <c r="B14327" s="457" t="s">
        <v>21608</v>
      </c>
      <c r="C14327" s="231" t="s">
        <v>6637</v>
      </c>
      <c r="F14327" s="232">
        <v>200.64</v>
      </c>
    </row>
    <row r="14328" spans="1:6" ht="15" x14ac:dyDescent="0.2">
      <c r="A14328" s="231">
        <v>106064</v>
      </c>
      <c r="B14328" s="457" t="s">
        <v>21609</v>
      </c>
      <c r="C14328" s="231" t="s">
        <v>6637</v>
      </c>
      <c r="F14328" s="232">
        <v>220.4</v>
      </c>
    </row>
    <row r="14329" spans="1:6" ht="15" x14ac:dyDescent="0.2">
      <c r="A14329" s="231">
        <v>106067</v>
      </c>
      <c r="B14329" s="457" t="s">
        <v>21610</v>
      </c>
      <c r="C14329" s="231" t="s">
        <v>6637</v>
      </c>
      <c r="F14329" s="232">
        <v>292.17</v>
      </c>
    </row>
    <row r="14330" spans="1:6" ht="15" x14ac:dyDescent="0.2">
      <c r="A14330" s="231">
        <v>106070</v>
      </c>
      <c r="B14330" s="457" t="s">
        <v>21611</v>
      </c>
      <c r="C14330" s="231" t="s">
        <v>6637</v>
      </c>
      <c r="F14330" s="232">
        <v>323.58</v>
      </c>
    </row>
    <row r="14331" spans="1:6" ht="15" x14ac:dyDescent="0.2">
      <c r="A14331" s="231">
        <v>106071</v>
      </c>
      <c r="B14331" s="457" t="s">
        <v>21612</v>
      </c>
      <c r="C14331" s="231" t="s">
        <v>6637</v>
      </c>
      <c r="F14331" s="232">
        <v>374.66</v>
      </c>
    </row>
    <row r="14332" spans="1:6" ht="15" x14ac:dyDescent="0.2">
      <c r="A14332" s="231">
        <v>106072</v>
      </c>
      <c r="B14332" s="457" t="s">
        <v>21613</v>
      </c>
      <c r="C14332" s="231" t="s">
        <v>6637</v>
      </c>
      <c r="F14332" s="232">
        <v>401.75</v>
      </c>
    </row>
    <row r="14333" spans="1:6" ht="15" x14ac:dyDescent="0.2">
      <c r="A14333" s="231">
        <v>106073</v>
      </c>
      <c r="B14333" s="457" t="s">
        <v>21614</v>
      </c>
      <c r="C14333" s="231" t="s">
        <v>6637</v>
      </c>
      <c r="F14333" s="232">
        <v>488.09</v>
      </c>
    </row>
    <row r="14334" spans="1:6" ht="15" x14ac:dyDescent="0.2">
      <c r="A14334" s="231">
        <v>106068</v>
      </c>
      <c r="B14334" s="457" t="s">
        <v>21615</v>
      </c>
      <c r="C14334" s="231" t="s">
        <v>6637</v>
      </c>
      <c r="F14334" s="232">
        <v>295.32</v>
      </c>
    </row>
    <row r="14335" spans="1:6" ht="15" x14ac:dyDescent="0.2">
      <c r="A14335" s="231">
        <v>106069</v>
      </c>
      <c r="B14335" s="457" t="s">
        <v>21616</v>
      </c>
      <c r="C14335" s="231" t="s">
        <v>6637</v>
      </c>
      <c r="F14335" s="232">
        <v>324.8</v>
      </c>
    </row>
    <row r="14336" spans="1:6" ht="15" x14ac:dyDescent="0.2">
      <c r="A14336" s="231">
        <v>106074</v>
      </c>
      <c r="B14336" s="457" t="s">
        <v>21617</v>
      </c>
      <c r="C14336" s="231" t="s">
        <v>6637</v>
      </c>
      <c r="F14336" s="232">
        <v>349.49</v>
      </c>
    </row>
    <row r="14337" spans="1:6" ht="15" x14ac:dyDescent="0.2">
      <c r="A14337" s="231">
        <v>106075</v>
      </c>
      <c r="B14337" s="457" t="s">
        <v>21618</v>
      </c>
      <c r="C14337" s="231" t="s">
        <v>6637</v>
      </c>
      <c r="F14337" s="232">
        <v>384.38</v>
      </c>
    </row>
    <row r="14338" spans="1:6" ht="15" x14ac:dyDescent="0.2">
      <c r="A14338" s="231">
        <v>106076</v>
      </c>
      <c r="B14338" s="457" t="s">
        <v>21619</v>
      </c>
      <c r="C14338" s="231" t="s">
        <v>6637</v>
      </c>
      <c r="F14338" s="232">
        <v>448.93</v>
      </c>
    </row>
    <row r="14339" spans="1:6" ht="15" x14ac:dyDescent="0.2">
      <c r="A14339" s="231">
        <v>101964</v>
      </c>
      <c r="B14339" s="457" t="s">
        <v>21620</v>
      </c>
      <c r="C14339" s="231" t="s">
        <v>6637</v>
      </c>
      <c r="F14339" s="232">
        <v>190.12</v>
      </c>
    </row>
    <row r="14340" spans="1:6" ht="15" x14ac:dyDescent="0.2">
      <c r="A14340" s="231">
        <v>106059</v>
      </c>
      <c r="B14340" s="457" t="s">
        <v>21621</v>
      </c>
      <c r="C14340" s="231" t="s">
        <v>6637</v>
      </c>
      <c r="F14340" s="232">
        <v>204.56</v>
      </c>
    </row>
    <row r="14341" spans="1:6" ht="15" x14ac:dyDescent="0.2">
      <c r="A14341" s="231">
        <v>101963</v>
      </c>
      <c r="B14341" s="457" t="s">
        <v>21622</v>
      </c>
      <c r="C14341" s="231" t="s">
        <v>6637</v>
      </c>
      <c r="F14341" s="232">
        <v>210.6</v>
      </c>
    </row>
    <row r="14342" spans="1:6" ht="15" x14ac:dyDescent="0.2">
      <c r="A14342" s="231">
        <v>101947</v>
      </c>
      <c r="B14342" s="457" t="s">
        <v>21623</v>
      </c>
      <c r="C14342" s="231" t="s">
        <v>6637</v>
      </c>
      <c r="F14342" s="232">
        <v>215.86</v>
      </c>
    </row>
    <row r="14343" spans="1:6" ht="15" x14ac:dyDescent="0.2">
      <c r="A14343" s="231">
        <v>101948</v>
      </c>
      <c r="B14343" s="457" t="s">
        <v>21624</v>
      </c>
      <c r="C14343" s="231" t="s">
        <v>6637</v>
      </c>
      <c r="F14343" s="232">
        <v>229.13</v>
      </c>
    </row>
    <row r="14344" spans="1:6" ht="15" x14ac:dyDescent="0.2">
      <c r="A14344" s="231">
        <v>101949</v>
      </c>
      <c r="B14344" s="457" t="s">
        <v>21625</v>
      </c>
      <c r="C14344" s="231" t="s">
        <v>6637</v>
      </c>
      <c r="F14344" s="232">
        <v>238.98</v>
      </c>
    </row>
    <row r="14345" spans="1:6" ht="15" x14ac:dyDescent="0.2">
      <c r="A14345" s="231">
        <v>101950</v>
      </c>
      <c r="B14345" s="457" t="s">
        <v>21626</v>
      </c>
      <c r="C14345" s="231" t="s">
        <v>6637</v>
      </c>
      <c r="F14345" s="232">
        <v>273.10000000000002</v>
      </c>
    </row>
    <row r="14346" spans="1:6" ht="15" x14ac:dyDescent="0.2">
      <c r="A14346" s="231">
        <v>106061</v>
      </c>
      <c r="B14346" s="457" t="s">
        <v>21627</v>
      </c>
      <c r="C14346" s="231" t="s">
        <v>6637</v>
      </c>
      <c r="F14346" s="232">
        <v>309.95</v>
      </c>
    </row>
    <row r="14347" spans="1:6" ht="15" x14ac:dyDescent="0.2">
      <c r="A14347" s="231">
        <v>101951</v>
      </c>
      <c r="B14347" s="457" t="s">
        <v>21628</v>
      </c>
      <c r="C14347" s="231" t="s">
        <v>6637</v>
      </c>
      <c r="F14347" s="232">
        <v>215.83</v>
      </c>
    </row>
    <row r="14348" spans="1:6" ht="15" x14ac:dyDescent="0.2">
      <c r="A14348" s="231">
        <v>101952</v>
      </c>
      <c r="B14348" s="457" t="s">
        <v>21629</v>
      </c>
      <c r="C14348" s="231" t="s">
        <v>6637</v>
      </c>
      <c r="F14348" s="232">
        <v>233.62</v>
      </c>
    </row>
    <row r="14349" spans="1:6" ht="15" x14ac:dyDescent="0.2">
      <c r="A14349" s="231">
        <v>101953</v>
      </c>
      <c r="B14349" s="457" t="s">
        <v>21630</v>
      </c>
      <c r="C14349" s="231" t="s">
        <v>6637</v>
      </c>
      <c r="F14349" s="232">
        <v>249.52</v>
      </c>
    </row>
    <row r="14350" spans="1:6" ht="15" x14ac:dyDescent="0.2">
      <c r="A14350" s="231">
        <v>101954</v>
      </c>
      <c r="B14350" s="457" t="s">
        <v>21631</v>
      </c>
      <c r="C14350" s="231" t="s">
        <v>6637</v>
      </c>
      <c r="F14350" s="232">
        <v>282.38</v>
      </c>
    </row>
    <row r="14351" spans="1:6" ht="15" x14ac:dyDescent="0.2">
      <c r="A14351" s="231">
        <v>106062</v>
      </c>
      <c r="B14351" s="457" t="s">
        <v>21632</v>
      </c>
      <c r="C14351" s="231" t="s">
        <v>6637</v>
      </c>
      <c r="F14351" s="232">
        <v>307.62</v>
      </c>
    </row>
    <row r="14352" spans="1:6" ht="15" x14ac:dyDescent="0.2">
      <c r="A14352" s="231">
        <v>100323</v>
      </c>
      <c r="B14352" s="457" t="s">
        <v>21633</v>
      </c>
      <c r="C14352" s="231" t="s">
        <v>6641</v>
      </c>
      <c r="F14352" s="232">
        <v>182</v>
      </c>
    </row>
    <row r="14353" spans="1:6" ht="15" x14ac:dyDescent="0.2">
      <c r="A14353" s="231">
        <v>100324</v>
      </c>
      <c r="B14353" s="457" t="s">
        <v>21634</v>
      </c>
      <c r="C14353" s="231" t="s">
        <v>6641</v>
      </c>
      <c r="F14353" s="232">
        <v>176.43</v>
      </c>
    </row>
    <row r="14354" spans="1:6" ht="15" x14ac:dyDescent="0.2">
      <c r="A14354" s="231">
        <v>96624</v>
      </c>
      <c r="B14354" s="457" t="s">
        <v>21635</v>
      </c>
      <c r="C14354" s="231" t="s">
        <v>6641</v>
      </c>
      <c r="F14354" s="232">
        <v>176.71</v>
      </c>
    </row>
    <row r="14355" spans="1:6" ht="15" x14ac:dyDescent="0.2">
      <c r="A14355" s="231">
        <v>100322</v>
      </c>
      <c r="B14355" s="457" t="s">
        <v>21636</v>
      </c>
      <c r="C14355" s="231" t="s">
        <v>6641</v>
      </c>
      <c r="F14355" s="232">
        <v>170.42</v>
      </c>
    </row>
    <row r="14356" spans="1:6" ht="15" x14ac:dyDescent="0.2">
      <c r="A14356" s="231">
        <v>96623</v>
      </c>
      <c r="B14356" s="457" t="s">
        <v>21637</v>
      </c>
      <c r="C14356" s="231" t="s">
        <v>6641</v>
      </c>
      <c r="F14356" s="232">
        <v>194.97</v>
      </c>
    </row>
    <row r="14357" spans="1:6" ht="15" x14ac:dyDescent="0.2">
      <c r="A14357" s="231">
        <v>96622</v>
      </c>
      <c r="B14357" s="457" t="s">
        <v>21638</v>
      </c>
      <c r="C14357" s="231" t="s">
        <v>6641</v>
      </c>
      <c r="F14357" s="232">
        <v>209.51</v>
      </c>
    </row>
    <row r="14358" spans="1:6" ht="15" x14ac:dyDescent="0.2">
      <c r="A14358" s="231">
        <v>96621</v>
      </c>
      <c r="B14358" s="457" t="s">
        <v>21639</v>
      </c>
      <c r="C14358" s="231" t="s">
        <v>6641</v>
      </c>
      <c r="F14358" s="232">
        <v>227.76</v>
      </c>
    </row>
    <row r="14359" spans="1:6" ht="15" x14ac:dyDescent="0.2">
      <c r="A14359" s="231">
        <v>96617</v>
      </c>
      <c r="B14359" s="457" t="s">
        <v>21640</v>
      </c>
      <c r="C14359" s="231" t="s">
        <v>6637</v>
      </c>
      <c r="F14359" s="232">
        <v>21.03</v>
      </c>
    </row>
    <row r="14360" spans="1:6" ht="15" x14ac:dyDescent="0.2">
      <c r="A14360" s="231">
        <v>96619</v>
      </c>
      <c r="B14360" s="457" t="s">
        <v>21641</v>
      </c>
      <c r="C14360" s="231" t="s">
        <v>6637</v>
      </c>
      <c r="F14360" s="232">
        <v>42.03</v>
      </c>
    </row>
    <row r="14361" spans="1:6" ht="15" x14ac:dyDescent="0.2">
      <c r="A14361" s="231">
        <v>96616</v>
      </c>
      <c r="B14361" s="457" t="s">
        <v>21642</v>
      </c>
      <c r="C14361" s="231" t="s">
        <v>6641</v>
      </c>
      <c r="F14361" s="232">
        <v>840.94</v>
      </c>
    </row>
    <row r="14362" spans="1:6" ht="15" x14ac:dyDescent="0.2">
      <c r="A14362" s="231">
        <v>95240</v>
      </c>
      <c r="B14362" s="457" t="s">
        <v>21643</v>
      </c>
      <c r="C14362" s="231" t="s">
        <v>6637</v>
      </c>
      <c r="F14362" s="232">
        <v>20.05</v>
      </c>
    </row>
    <row r="14363" spans="1:6" ht="15" x14ac:dyDescent="0.2">
      <c r="A14363" s="231">
        <v>95241</v>
      </c>
      <c r="B14363" s="457" t="s">
        <v>21644</v>
      </c>
      <c r="C14363" s="231" t="s">
        <v>6637</v>
      </c>
      <c r="F14363" s="232">
        <v>38.25</v>
      </c>
    </row>
    <row r="14364" spans="1:6" ht="15" x14ac:dyDescent="0.2">
      <c r="A14364" s="231">
        <v>96620</v>
      </c>
      <c r="B14364" s="457" t="s">
        <v>21645</v>
      </c>
      <c r="C14364" s="231" t="s">
        <v>6641</v>
      </c>
      <c r="F14364" s="232">
        <v>765.29</v>
      </c>
    </row>
    <row r="14365" spans="1:6" ht="15" x14ac:dyDescent="0.2">
      <c r="A14365" s="231">
        <v>104043</v>
      </c>
      <c r="B14365" s="457" t="s">
        <v>21646</v>
      </c>
      <c r="C14365" s="231" t="s">
        <v>6635</v>
      </c>
      <c r="F14365" s="232">
        <v>10.18</v>
      </c>
    </row>
    <row r="14366" spans="1:6" ht="15" x14ac:dyDescent="0.2">
      <c r="A14366" s="231">
        <v>104044</v>
      </c>
      <c r="B14366" s="457" t="s">
        <v>21647</v>
      </c>
      <c r="C14366" s="231" t="s">
        <v>6635</v>
      </c>
      <c r="F14366" s="232">
        <v>10.89</v>
      </c>
    </row>
    <row r="14367" spans="1:6" ht="15" x14ac:dyDescent="0.2">
      <c r="A14367" s="231">
        <v>104045</v>
      </c>
      <c r="B14367" s="457" t="s">
        <v>21648</v>
      </c>
      <c r="C14367" s="231" t="s">
        <v>6635</v>
      </c>
      <c r="F14367" s="232">
        <v>16.78</v>
      </c>
    </row>
    <row r="14368" spans="1:6" ht="15" x14ac:dyDescent="0.2">
      <c r="A14368" s="231">
        <v>104049</v>
      </c>
      <c r="B14368" s="457" t="s">
        <v>21649</v>
      </c>
      <c r="C14368" s="231" t="s">
        <v>6635</v>
      </c>
      <c r="F14368" s="232">
        <v>7.27</v>
      </c>
    </row>
    <row r="14369" spans="1:6" ht="15" x14ac:dyDescent="0.2">
      <c r="A14369" s="231">
        <v>104050</v>
      </c>
      <c r="B14369" s="457" t="s">
        <v>21650</v>
      </c>
      <c r="C14369" s="231" t="s">
        <v>6635</v>
      </c>
      <c r="F14369" s="232">
        <v>10.84</v>
      </c>
    </row>
    <row r="14370" spans="1:6" ht="15" x14ac:dyDescent="0.2">
      <c r="A14370" s="231">
        <v>104084</v>
      </c>
      <c r="B14370" s="457" t="s">
        <v>21651</v>
      </c>
      <c r="C14370" s="231" t="s">
        <v>6635</v>
      </c>
      <c r="F14370" s="232">
        <v>98.41</v>
      </c>
    </row>
    <row r="14371" spans="1:6" ht="15" x14ac:dyDescent="0.2">
      <c r="A14371" s="231">
        <v>104037</v>
      </c>
      <c r="B14371" s="457" t="s">
        <v>21652</v>
      </c>
      <c r="C14371" s="231" t="s">
        <v>6635</v>
      </c>
      <c r="F14371" s="232">
        <v>0</v>
      </c>
    </row>
    <row r="14372" spans="1:6" ht="15" x14ac:dyDescent="0.2">
      <c r="A14372" s="231">
        <v>104035</v>
      </c>
      <c r="B14372" s="457" t="s">
        <v>21653</v>
      </c>
      <c r="C14372" s="231" t="s">
        <v>6635</v>
      </c>
      <c r="F14372" s="232">
        <v>46.13</v>
      </c>
    </row>
    <row r="14373" spans="1:6" ht="15" x14ac:dyDescent="0.2">
      <c r="A14373" s="231">
        <v>104036</v>
      </c>
      <c r="B14373" s="457" t="s">
        <v>21654</v>
      </c>
      <c r="C14373" s="231" t="s">
        <v>6635</v>
      </c>
      <c r="F14373" s="232">
        <v>47.62</v>
      </c>
    </row>
    <row r="14374" spans="1:6" ht="15" x14ac:dyDescent="0.2">
      <c r="A14374" s="231">
        <v>104034</v>
      </c>
      <c r="B14374" s="457" t="s">
        <v>21655</v>
      </c>
      <c r="C14374" s="231" t="s">
        <v>6635</v>
      </c>
      <c r="F14374" s="232">
        <v>36.35</v>
      </c>
    </row>
    <row r="14375" spans="1:6" ht="15" x14ac:dyDescent="0.2">
      <c r="A14375" s="231">
        <v>104031</v>
      </c>
      <c r="B14375" s="457" t="s">
        <v>21656</v>
      </c>
      <c r="C14375" s="231" t="s">
        <v>6635</v>
      </c>
      <c r="F14375" s="232">
        <v>24.45</v>
      </c>
    </row>
    <row r="14376" spans="1:6" ht="15" x14ac:dyDescent="0.2">
      <c r="A14376" s="231">
        <v>104032</v>
      </c>
      <c r="B14376" s="457" t="s">
        <v>21657</v>
      </c>
      <c r="C14376" s="231" t="s">
        <v>6635</v>
      </c>
      <c r="F14376" s="232">
        <v>30.64</v>
      </c>
    </row>
    <row r="14377" spans="1:6" ht="15" x14ac:dyDescent="0.2">
      <c r="A14377" s="231">
        <v>104033</v>
      </c>
      <c r="B14377" s="457" t="s">
        <v>21658</v>
      </c>
      <c r="C14377" s="231" t="s">
        <v>6635</v>
      </c>
      <c r="F14377" s="232">
        <v>27.99</v>
      </c>
    </row>
    <row r="14378" spans="1:6" ht="15" x14ac:dyDescent="0.2">
      <c r="A14378" s="231">
        <v>104038</v>
      </c>
      <c r="B14378" s="457" t="s">
        <v>21659</v>
      </c>
      <c r="C14378" s="231" t="s">
        <v>6635</v>
      </c>
      <c r="F14378" s="232">
        <v>0</v>
      </c>
    </row>
    <row r="14379" spans="1:6" ht="15" x14ac:dyDescent="0.2">
      <c r="A14379" s="231">
        <v>104051</v>
      </c>
      <c r="B14379" s="457" t="s">
        <v>21660</v>
      </c>
      <c r="C14379" s="231" t="s">
        <v>6635</v>
      </c>
      <c r="F14379" s="232">
        <v>9.1</v>
      </c>
    </row>
    <row r="14380" spans="1:6" ht="15" x14ac:dyDescent="0.2">
      <c r="A14380" s="231">
        <v>104052</v>
      </c>
      <c r="B14380" s="457" t="s">
        <v>21661</v>
      </c>
      <c r="C14380" s="231" t="s">
        <v>6635</v>
      </c>
      <c r="F14380" s="232">
        <v>12.73</v>
      </c>
    </row>
    <row r="14381" spans="1:6" ht="15" x14ac:dyDescent="0.2">
      <c r="A14381" s="231">
        <v>104046</v>
      </c>
      <c r="B14381" s="457" t="s">
        <v>21662</v>
      </c>
      <c r="C14381" s="231" t="s">
        <v>6635</v>
      </c>
      <c r="F14381" s="232">
        <v>9.75</v>
      </c>
    </row>
    <row r="14382" spans="1:6" ht="15" x14ac:dyDescent="0.2">
      <c r="A14382" s="231">
        <v>104047</v>
      </c>
      <c r="B14382" s="457" t="s">
        <v>21663</v>
      </c>
      <c r="C14382" s="231" t="s">
        <v>6635</v>
      </c>
      <c r="F14382" s="232">
        <v>11.33</v>
      </c>
    </row>
    <row r="14383" spans="1:6" ht="15" x14ac:dyDescent="0.2">
      <c r="A14383" s="231">
        <v>104048</v>
      </c>
      <c r="B14383" s="457" t="s">
        <v>21664</v>
      </c>
      <c r="C14383" s="231" t="s">
        <v>6635</v>
      </c>
      <c r="F14383" s="232">
        <v>16.399999999999999</v>
      </c>
    </row>
    <row r="14384" spans="1:6" ht="15" x14ac:dyDescent="0.2">
      <c r="A14384" s="231">
        <v>104063</v>
      </c>
      <c r="B14384" s="457" t="s">
        <v>21665</v>
      </c>
      <c r="C14384" s="231" t="s">
        <v>6635</v>
      </c>
      <c r="F14384" s="232">
        <v>84.25</v>
      </c>
    </row>
    <row r="14385" spans="1:6" ht="15" x14ac:dyDescent="0.2">
      <c r="A14385" s="231">
        <v>104065</v>
      </c>
      <c r="B14385" s="457" t="s">
        <v>21666</v>
      </c>
      <c r="C14385" s="231" t="s">
        <v>6635</v>
      </c>
      <c r="F14385" s="232">
        <v>181.58</v>
      </c>
    </row>
    <row r="14386" spans="1:6" ht="15" x14ac:dyDescent="0.2">
      <c r="A14386" s="231">
        <v>104062</v>
      </c>
      <c r="B14386" s="457" t="s">
        <v>21667</v>
      </c>
      <c r="C14386" s="231" t="s">
        <v>6635</v>
      </c>
      <c r="F14386" s="232">
        <v>88.73</v>
      </c>
    </row>
    <row r="14387" spans="1:6" ht="15" x14ac:dyDescent="0.2">
      <c r="A14387" s="231">
        <v>104064</v>
      </c>
      <c r="B14387" s="457" t="s">
        <v>21668</v>
      </c>
      <c r="C14387" s="231" t="s">
        <v>6635</v>
      </c>
      <c r="F14387" s="232">
        <v>215.2</v>
      </c>
    </row>
    <row r="14388" spans="1:6" ht="15" x14ac:dyDescent="0.2">
      <c r="A14388" s="231">
        <v>104059</v>
      </c>
      <c r="B14388" s="457" t="s">
        <v>21669</v>
      </c>
      <c r="C14388" s="231" t="s">
        <v>6635</v>
      </c>
      <c r="F14388" s="232">
        <v>13.41</v>
      </c>
    </row>
    <row r="14389" spans="1:6" ht="15" x14ac:dyDescent="0.2">
      <c r="A14389" s="231">
        <v>104058</v>
      </c>
      <c r="B14389" s="457" t="s">
        <v>21670</v>
      </c>
      <c r="C14389" s="231" t="s">
        <v>6635</v>
      </c>
      <c r="F14389" s="232">
        <v>9.1199999999999992</v>
      </c>
    </row>
    <row r="14390" spans="1:6" ht="15" x14ac:dyDescent="0.2">
      <c r="A14390" s="231">
        <v>104082</v>
      </c>
      <c r="B14390" s="457" t="s">
        <v>21671</v>
      </c>
      <c r="C14390" s="231" t="s">
        <v>6635</v>
      </c>
      <c r="F14390" s="232">
        <v>35.770000000000003</v>
      </c>
    </row>
    <row r="14391" spans="1:6" ht="15" x14ac:dyDescent="0.2">
      <c r="A14391" s="231">
        <v>104083</v>
      </c>
      <c r="B14391" s="457" t="s">
        <v>21672</v>
      </c>
      <c r="C14391" s="231" t="s">
        <v>6635</v>
      </c>
      <c r="F14391" s="232">
        <v>85.73</v>
      </c>
    </row>
    <row r="14392" spans="1:6" ht="15" x14ac:dyDescent="0.2">
      <c r="A14392" s="231">
        <v>104057</v>
      </c>
      <c r="B14392" s="457" t="s">
        <v>21673</v>
      </c>
      <c r="C14392" s="231" t="s">
        <v>6635</v>
      </c>
      <c r="F14392" s="232">
        <v>0</v>
      </c>
    </row>
    <row r="14393" spans="1:6" ht="15" x14ac:dyDescent="0.2">
      <c r="A14393" s="231">
        <v>104056</v>
      </c>
      <c r="B14393" s="457" t="s">
        <v>21674</v>
      </c>
      <c r="C14393" s="231" t="s">
        <v>6635</v>
      </c>
      <c r="F14393" s="232">
        <v>26.28</v>
      </c>
    </row>
    <row r="14394" spans="1:6" ht="15" x14ac:dyDescent="0.2">
      <c r="A14394" s="231">
        <v>104055</v>
      </c>
      <c r="B14394" s="457" t="s">
        <v>21675</v>
      </c>
      <c r="C14394" s="231" t="s">
        <v>6635</v>
      </c>
      <c r="F14394" s="232">
        <v>17.71</v>
      </c>
    </row>
    <row r="14395" spans="1:6" ht="15" x14ac:dyDescent="0.2">
      <c r="A14395" s="231">
        <v>104076</v>
      </c>
      <c r="B14395" s="457" t="s">
        <v>21676</v>
      </c>
      <c r="C14395" s="231" t="s">
        <v>6635</v>
      </c>
      <c r="F14395" s="232">
        <v>57.41</v>
      </c>
    </row>
    <row r="14396" spans="1:6" ht="15" x14ac:dyDescent="0.2">
      <c r="A14396" s="231">
        <v>104060</v>
      </c>
      <c r="B14396" s="457" t="s">
        <v>21677</v>
      </c>
      <c r="C14396" s="231" t="s">
        <v>6640</v>
      </c>
      <c r="F14396" s="232">
        <v>9.77</v>
      </c>
    </row>
    <row r="14397" spans="1:6" ht="15" x14ac:dyDescent="0.2">
      <c r="A14397" s="231">
        <v>104061</v>
      </c>
      <c r="B14397" s="457" t="s">
        <v>21678</v>
      </c>
      <c r="C14397" s="231" t="s">
        <v>6640</v>
      </c>
      <c r="F14397" s="232">
        <v>17.23</v>
      </c>
    </row>
    <row r="14398" spans="1:6" ht="15" x14ac:dyDescent="0.2">
      <c r="A14398" s="231">
        <v>104085</v>
      </c>
      <c r="B14398" s="457" t="s">
        <v>21679</v>
      </c>
      <c r="C14398" s="231" t="s">
        <v>6640</v>
      </c>
      <c r="F14398" s="232">
        <v>67.75</v>
      </c>
    </row>
    <row r="14399" spans="1:6" ht="15" x14ac:dyDescent="0.2">
      <c r="A14399" s="231">
        <v>104086</v>
      </c>
      <c r="B14399" s="457" t="s">
        <v>21680</v>
      </c>
      <c r="C14399" s="231" t="s">
        <v>6640</v>
      </c>
      <c r="F14399" s="232">
        <v>121.03</v>
      </c>
    </row>
    <row r="14400" spans="1:6" ht="15" x14ac:dyDescent="0.2">
      <c r="A14400" s="231">
        <v>104073</v>
      </c>
      <c r="B14400" s="457" t="s">
        <v>21681</v>
      </c>
      <c r="C14400" s="231" t="s">
        <v>6635</v>
      </c>
      <c r="F14400" s="232">
        <v>0</v>
      </c>
    </row>
    <row r="14401" spans="1:6" ht="15" x14ac:dyDescent="0.2">
      <c r="A14401" s="231">
        <v>104074</v>
      </c>
      <c r="B14401" s="457" t="s">
        <v>21682</v>
      </c>
      <c r="C14401" s="231" t="s">
        <v>6635</v>
      </c>
      <c r="F14401" s="232">
        <v>0</v>
      </c>
    </row>
    <row r="14402" spans="1:6" ht="15" x14ac:dyDescent="0.2">
      <c r="A14402" s="231">
        <v>104075</v>
      </c>
      <c r="B14402" s="457" t="s">
        <v>21683</v>
      </c>
      <c r="C14402" s="231" t="s">
        <v>6635</v>
      </c>
      <c r="F14402" s="232">
        <v>0</v>
      </c>
    </row>
    <row r="14403" spans="1:6" ht="15" x14ac:dyDescent="0.2">
      <c r="A14403" s="231">
        <v>104039</v>
      </c>
      <c r="B14403" s="457" t="s">
        <v>21684</v>
      </c>
      <c r="C14403" s="231" t="s">
        <v>6635</v>
      </c>
      <c r="F14403" s="232">
        <v>86.21</v>
      </c>
    </row>
    <row r="14404" spans="1:6" ht="15" x14ac:dyDescent="0.2">
      <c r="A14404" s="231">
        <v>104040</v>
      </c>
      <c r="B14404" s="457" t="s">
        <v>21685</v>
      </c>
      <c r="C14404" s="231" t="s">
        <v>6635</v>
      </c>
      <c r="F14404" s="232">
        <v>0</v>
      </c>
    </row>
    <row r="14405" spans="1:6" ht="15" x14ac:dyDescent="0.2">
      <c r="A14405" s="231">
        <v>104041</v>
      </c>
      <c r="B14405" s="457" t="s">
        <v>21686</v>
      </c>
      <c r="C14405" s="231" t="s">
        <v>6635</v>
      </c>
      <c r="F14405" s="232">
        <v>0</v>
      </c>
    </row>
    <row r="14406" spans="1:6" ht="15" x14ac:dyDescent="0.2">
      <c r="A14406" s="231">
        <v>104042</v>
      </c>
      <c r="B14406" s="457" t="s">
        <v>21687</v>
      </c>
      <c r="C14406" s="231" t="s">
        <v>6635</v>
      </c>
      <c r="F14406" s="232">
        <v>0</v>
      </c>
    </row>
    <row r="14407" spans="1:6" ht="15" x14ac:dyDescent="0.2">
      <c r="A14407" s="231">
        <v>104072</v>
      </c>
      <c r="B14407" s="457" t="s">
        <v>21688</v>
      </c>
      <c r="C14407" s="231" t="s">
        <v>6635</v>
      </c>
      <c r="F14407" s="232">
        <v>323.29000000000002</v>
      </c>
    </row>
    <row r="14408" spans="1:6" ht="15" x14ac:dyDescent="0.2">
      <c r="A14408" s="231">
        <v>104053</v>
      </c>
      <c r="B14408" s="457" t="s">
        <v>21689</v>
      </c>
      <c r="C14408" s="231" t="s">
        <v>6635</v>
      </c>
      <c r="F14408" s="232">
        <v>10.51</v>
      </c>
    </row>
    <row r="14409" spans="1:6" ht="15" x14ac:dyDescent="0.2">
      <c r="A14409" s="231">
        <v>104054</v>
      </c>
      <c r="B14409" s="457" t="s">
        <v>21690</v>
      </c>
      <c r="C14409" s="231" t="s">
        <v>6635</v>
      </c>
      <c r="F14409" s="232">
        <v>20.48</v>
      </c>
    </row>
    <row r="14410" spans="1:6" ht="15" x14ac:dyDescent="0.2">
      <c r="A14410" s="231">
        <v>99818</v>
      </c>
      <c r="B14410" s="457" t="s">
        <v>21691</v>
      </c>
      <c r="C14410" s="231" t="s">
        <v>6635</v>
      </c>
      <c r="F14410" s="232">
        <v>6.94</v>
      </c>
    </row>
    <row r="14411" spans="1:6" ht="15" x14ac:dyDescent="0.2">
      <c r="A14411" s="231">
        <v>99819</v>
      </c>
      <c r="B14411" s="457" t="s">
        <v>21692</v>
      </c>
      <c r="C14411" s="231" t="s">
        <v>6637</v>
      </c>
      <c r="F14411" s="232">
        <v>22.56</v>
      </c>
    </row>
    <row r="14412" spans="1:6" ht="15" x14ac:dyDescent="0.2">
      <c r="A14412" s="231">
        <v>99817</v>
      </c>
      <c r="B14412" s="457" t="s">
        <v>21693</v>
      </c>
      <c r="C14412" s="231" t="s">
        <v>6635</v>
      </c>
      <c r="F14412" s="232">
        <v>7.97</v>
      </c>
    </row>
    <row r="14413" spans="1:6" ht="15" x14ac:dyDescent="0.2">
      <c r="A14413" s="231">
        <v>99815</v>
      </c>
      <c r="B14413" s="457" t="s">
        <v>21694</v>
      </c>
      <c r="C14413" s="231" t="s">
        <v>6635</v>
      </c>
      <c r="F14413" s="232">
        <v>11.3</v>
      </c>
    </row>
    <row r="14414" spans="1:6" ht="15" x14ac:dyDescent="0.2">
      <c r="A14414" s="231">
        <v>99811</v>
      </c>
      <c r="B14414" s="457" t="s">
        <v>21695</v>
      </c>
      <c r="C14414" s="231" t="s">
        <v>6637</v>
      </c>
      <c r="F14414" s="232">
        <v>0.84</v>
      </c>
    </row>
    <row r="14415" spans="1:6" ht="15" x14ac:dyDescent="0.2">
      <c r="A14415" s="231">
        <v>99826</v>
      </c>
      <c r="B14415" s="457" t="s">
        <v>21696</v>
      </c>
      <c r="C14415" s="231" t="s">
        <v>6637</v>
      </c>
      <c r="F14415" s="232">
        <v>2.0699999999999998</v>
      </c>
    </row>
    <row r="14416" spans="1:6" ht="15" x14ac:dyDescent="0.2">
      <c r="A14416" s="231">
        <v>106170</v>
      </c>
      <c r="B14416" s="457" t="s">
        <v>21697</v>
      </c>
      <c r="C14416" s="231" t="s">
        <v>6637</v>
      </c>
      <c r="F14416" s="232">
        <v>8.5</v>
      </c>
    </row>
    <row r="14417" spans="1:6" ht="15" x14ac:dyDescent="0.2">
      <c r="A14417" s="231">
        <v>99821</v>
      </c>
      <c r="B14417" s="457" t="s">
        <v>21698</v>
      </c>
      <c r="C14417" s="231" t="s">
        <v>6637</v>
      </c>
      <c r="F14417" s="232">
        <v>6.08</v>
      </c>
    </row>
    <row r="14418" spans="1:6" ht="15" x14ac:dyDescent="0.2">
      <c r="A14418" s="231">
        <v>99820</v>
      </c>
      <c r="B14418" s="457" t="s">
        <v>21699</v>
      </c>
      <c r="C14418" s="231" t="s">
        <v>6637</v>
      </c>
      <c r="F14418" s="232">
        <v>3.29</v>
      </c>
    </row>
    <row r="14419" spans="1:6" ht="15" x14ac:dyDescent="0.2">
      <c r="A14419" s="231">
        <v>99805</v>
      </c>
      <c r="B14419" s="457" t="s">
        <v>21700</v>
      </c>
      <c r="C14419" s="231" t="s">
        <v>6637</v>
      </c>
      <c r="F14419" s="232">
        <v>14.01</v>
      </c>
    </row>
    <row r="14420" spans="1:6" ht="15" x14ac:dyDescent="0.2">
      <c r="A14420" s="231">
        <v>99803</v>
      </c>
      <c r="B14420" s="457" t="s">
        <v>21701</v>
      </c>
      <c r="C14420" s="231" t="s">
        <v>6637</v>
      </c>
      <c r="F14420" s="232">
        <v>5.07</v>
      </c>
    </row>
    <row r="14421" spans="1:6" ht="15" x14ac:dyDescent="0.2">
      <c r="A14421" s="231">
        <v>99802</v>
      </c>
      <c r="B14421" s="457" t="s">
        <v>21702</v>
      </c>
      <c r="C14421" s="231" t="s">
        <v>6637</v>
      </c>
      <c r="F14421" s="232">
        <v>0.68</v>
      </c>
    </row>
    <row r="14422" spans="1:6" ht="15" x14ac:dyDescent="0.2">
      <c r="A14422" s="231">
        <v>99810</v>
      </c>
      <c r="B14422" s="457" t="s">
        <v>21703</v>
      </c>
      <c r="C14422" s="231" t="s">
        <v>6637</v>
      </c>
      <c r="F14422" s="232">
        <v>8.27</v>
      </c>
    </row>
    <row r="14423" spans="1:6" ht="15" x14ac:dyDescent="0.2">
      <c r="A14423" s="231">
        <v>99809</v>
      </c>
      <c r="B14423" s="457" t="s">
        <v>21704</v>
      </c>
      <c r="C14423" s="231" t="s">
        <v>6637</v>
      </c>
      <c r="F14423" s="232">
        <v>8.7200000000000006</v>
      </c>
    </row>
    <row r="14424" spans="1:6" ht="15" x14ac:dyDescent="0.2">
      <c r="A14424" s="231">
        <v>99801</v>
      </c>
      <c r="B14424" s="457" t="s">
        <v>21705</v>
      </c>
      <c r="C14424" s="231" t="s">
        <v>6637</v>
      </c>
      <c r="F14424" s="232">
        <v>0</v>
      </c>
    </row>
    <row r="14425" spans="1:6" ht="15" x14ac:dyDescent="0.2">
      <c r="A14425" s="231">
        <v>106166</v>
      </c>
      <c r="B14425" s="457" t="s">
        <v>21706</v>
      </c>
      <c r="C14425" s="231" t="s">
        <v>6637</v>
      </c>
      <c r="F14425" s="232">
        <v>1.72</v>
      </c>
    </row>
    <row r="14426" spans="1:6" ht="15" x14ac:dyDescent="0.2">
      <c r="A14426" s="231">
        <v>99822</v>
      </c>
      <c r="B14426" s="457" t="s">
        <v>21707</v>
      </c>
      <c r="C14426" s="231" t="s">
        <v>6637</v>
      </c>
      <c r="F14426" s="232">
        <v>1.35</v>
      </c>
    </row>
    <row r="14427" spans="1:6" ht="15" x14ac:dyDescent="0.2">
      <c r="A14427" s="231">
        <v>99825</v>
      </c>
      <c r="B14427" s="457" t="s">
        <v>21708</v>
      </c>
      <c r="C14427" s="231" t="s">
        <v>6637</v>
      </c>
      <c r="F14427" s="232">
        <v>5.83</v>
      </c>
    </row>
    <row r="14428" spans="1:6" ht="15" x14ac:dyDescent="0.2">
      <c r="A14428" s="231">
        <v>99824</v>
      </c>
      <c r="B14428" s="457" t="s">
        <v>21709</v>
      </c>
      <c r="C14428" s="231" t="s">
        <v>6637</v>
      </c>
      <c r="F14428" s="232">
        <v>3.45</v>
      </c>
    </row>
    <row r="14429" spans="1:6" ht="15" x14ac:dyDescent="0.2">
      <c r="A14429" s="231">
        <v>99823</v>
      </c>
      <c r="B14429" s="457" t="s">
        <v>21710</v>
      </c>
      <c r="C14429" s="231" t="s">
        <v>6637</v>
      </c>
      <c r="F14429" s="232">
        <v>3.03</v>
      </c>
    </row>
    <row r="14430" spans="1:6" ht="15" x14ac:dyDescent="0.2">
      <c r="A14430" s="231">
        <v>99806</v>
      </c>
      <c r="B14430" s="457" t="s">
        <v>21711</v>
      </c>
      <c r="C14430" s="231" t="s">
        <v>6637</v>
      </c>
      <c r="F14430" s="232">
        <v>3.65</v>
      </c>
    </row>
    <row r="14431" spans="1:6" ht="15" x14ac:dyDescent="0.2">
      <c r="A14431" s="231">
        <v>99813</v>
      </c>
      <c r="B14431" s="457" t="s">
        <v>21712</v>
      </c>
      <c r="C14431" s="231" t="s">
        <v>6637</v>
      </c>
      <c r="F14431" s="232">
        <v>3.84</v>
      </c>
    </row>
    <row r="14432" spans="1:6" ht="15" x14ac:dyDescent="0.2">
      <c r="A14432" s="231">
        <v>106169</v>
      </c>
      <c r="B14432" s="457" t="s">
        <v>21713</v>
      </c>
      <c r="C14432" s="231" t="s">
        <v>6635</v>
      </c>
      <c r="F14432" s="232">
        <v>4.45</v>
      </c>
    </row>
    <row r="14433" spans="1:6" ht="15" x14ac:dyDescent="0.2">
      <c r="A14433" s="231">
        <v>106167</v>
      </c>
      <c r="B14433" s="457" t="s">
        <v>21714</v>
      </c>
      <c r="C14433" s="231" t="s">
        <v>6637</v>
      </c>
      <c r="F14433" s="232">
        <v>0.09</v>
      </c>
    </row>
    <row r="14434" spans="1:6" ht="15" x14ac:dyDescent="0.2">
      <c r="A14434" s="231">
        <v>106168</v>
      </c>
      <c r="B14434" s="457" t="s">
        <v>21715</v>
      </c>
      <c r="C14434" s="231" t="s">
        <v>6637</v>
      </c>
      <c r="F14434" s="232">
        <v>0.77</v>
      </c>
    </row>
    <row r="14435" spans="1:6" ht="15" x14ac:dyDescent="0.2">
      <c r="A14435" s="231">
        <v>99814</v>
      </c>
      <c r="B14435" s="457" t="s">
        <v>21716</v>
      </c>
      <c r="C14435" s="231" t="s">
        <v>6637</v>
      </c>
      <c r="F14435" s="232">
        <v>2.04</v>
      </c>
    </row>
    <row r="14436" spans="1:6" ht="15" x14ac:dyDescent="0.2">
      <c r="A14436" s="231">
        <v>99816</v>
      </c>
      <c r="B14436" s="457" t="s">
        <v>21717</v>
      </c>
      <c r="C14436" s="231" t="s">
        <v>6635</v>
      </c>
      <c r="F14436" s="232">
        <v>10.87</v>
      </c>
    </row>
    <row r="14437" spans="1:6" ht="15" x14ac:dyDescent="0.2">
      <c r="A14437" s="231">
        <v>106171</v>
      </c>
      <c r="B14437" s="457" t="s">
        <v>21718</v>
      </c>
      <c r="C14437" s="231" t="s">
        <v>6637</v>
      </c>
      <c r="F14437" s="232">
        <v>2.08</v>
      </c>
    </row>
    <row r="14438" spans="1:6" ht="15" x14ac:dyDescent="0.2">
      <c r="A14438" s="231">
        <v>88238</v>
      </c>
      <c r="B14438" s="457" t="s">
        <v>21719</v>
      </c>
      <c r="C14438" s="231" t="s">
        <v>6642</v>
      </c>
      <c r="F14438" s="232">
        <v>31.59</v>
      </c>
    </row>
    <row r="14439" spans="1:6" ht="15" x14ac:dyDescent="0.2">
      <c r="A14439" s="231">
        <v>101374</v>
      </c>
      <c r="B14439" s="457" t="s">
        <v>21719</v>
      </c>
      <c r="C14439" s="231" t="s">
        <v>21720</v>
      </c>
      <c r="F14439" s="232">
        <v>5407.21</v>
      </c>
    </row>
    <row r="14440" spans="1:6" ht="15" x14ac:dyDescent="0.2">
      <c r="A14440" s="231">
        <v>88239</v>
      </c>
      <c r="B14440" s="457" t="s">
        <v>21721</v>
      </c>
      <c r="C14440" s="231" t="s">
        <v>6642</v>
      </c>
      <c r="F14440" s="232">
        <v>31.2</v>
      </c>
    </row>
    <row r="14441" spans="1:6" ht="15" x14ac:dyDescent="0.2">
      <c r="A14441" s="231">
        <v>101375</v>
      </c>
      <c r="B14441" s="457" t="s">
        <v>21722</v>
      </c>
      <c r="C14441" s="231" t="s">
        <v>21720</v>
      </c>
      <c r="F14441" s="232">
        <v>5409.16</v>
      </c>
    </row>
    <row r="14442" spans="1:6" ht="15" x14ac:dyDescent="0.2">
      <c r="A14442" s="231">
        <v>88240</v>
      </c>
      <c r="B14442" s="457" t="s">
        <v>21723</v>
      </c>
      <c r="C14442" s="231" t="s">
        <v>6642</v>
      </c>
      <c r="F14442" s="232">
        <v>30.33</v>
      </c>
    </row>
    <row r="14443" spans="1:6" ht="15" x14ac:dyDescent="0.2">
      <c r="A14443" s="231">
        <v>101376</v>
      </c>
      <c r="B14443" s="457" t="s">
        <v>21724</v>
      </c>
      <c r="C14443" s="231" t="s">
        <v>21720</v>
      </c>
      <c r="F14443" s="232">
        <v>5198.75</v>
      </c>
    </row>
    <row r="14444" spans="1:6" ht="15" x14ac:dyDescent="0.2">
      <c r="A14444" s="231">
        <v>88241</v>
      </c>
      <c r="B14444" s="457" t="s">
        <v>21725</v>
      </c>
      <c r="C14444" s="231" t="s">
        <v>6642</v>
      </c>
      <c r="F14444" s="232">
        <v>29.31</v>
      </c>
    </row>
    <row r="14445" spans="1:6" ht="15" x14ac:dyDescent="0.2">
      <c r="A14445" s="231">
        <v>101377</v>
      </c>
      <c r="B14445" s="457" t="s">
        <v>21725</v>
      </c>
      <c r="C14445" s="231" t="s">
        <v>21720</v>
      </c>
      <c r="F14445" s="232">
        <v>5014.25</v>
      </c>
    </row>
    <row r="14446" spans="1:6" ht="15" x14ac:dyDescent="0.2">
      <c r="A14446" s="231">
        <v>88242</v>
      </c>
      <c r="B14446" s="457" t="s">
        <v>21726</v>
      </c>
      <c r="C14446" s="231" t="s">
        <v>6642</v>
      </c>
      <c r="F14446" s="232">
        <v>31.66</v>
      </c>
    </row>
    <row r="14447" spans="1:6" ht="15" x14ac:dyDescent="0.2">
      <c r="A14447" s="231">
        <v>100301</v>
      </c>
      <c r="B14447" s="457" t="s">
        <v>21727</v>
      </c>
      <c r="C14447" s="231" t="s">
        <v>6642</v>
      </c>
      <c r="F14447" s="232">
        <v>33.409999999999997</v>
      </c>
    </row>
    <row r="14448" spans="1:6" ht="15" x14ac:dyDescent="0.2">
      <c r="A14448" s="231">
        <v>101378</v>
      </c>
      <c r="B14448" s="457" t="s">
        <v>21727</v>
      </c>
      <c r="C14448" s="231" t="s">
        <v>21720</v>
      </c>
      <c r="F14448" s="232">
        <v>5697.56</v>
      </c>
    </row>
    <row r="14449" spans="1:6" ht="15" x14ac:dyDescent="0.2">
      <c r="A14449" s="231">
        <v>101379</v>
      </c>
      <c r="B14449" s="457" t="s">
        <v>21728</v>
      </c>
      <c r="C14449" s="231" t="s">
        <v>21720</v>
      </c>
      <c r="F14449" s="232">
        <v>5407.21</v>
      </c>
    </row>
    <row r="14450" spans="1:6" ht="15" x14ac:dyDescent="0.2">
      <c r="A14450" s="231">
        <v>88243</v>
      </c>
      <c r="B14450" s="457" t="s">
        <v>21729</v>
      </c>
      <c r="C14450" s="231" t="s">
        <v>6642</v>
      </c>
      <c r="F14450" s="232">
        <v>30.64</v>
      </c>
    </row>
    <row r="14451" spans="1:6" ht="15" x14ac:dyDescent="0.2">
      <c r="A14451" s="231">
        <v>101380</v>
      </c>
      <c r="B14451" s="457" t="s">
        <v>21729</v>
      </c>
      <c r="C14451" s="231" t="s">
        <v>21720</v>
      </c>
      <c r="F14451" s="232">
        <v>5242.53</v>
      </c>
    </row>
    <row r="14452" spans="1:6" ht="15" x14ac:dyDescent="0.2">
      <c r="A14452" s="231">
        <v>90766</v>
      </c>
      <c r="B14452" s="457" t="s">
        <v>21730</v>
      </c>
      <c r="C14452" s="231" t="s">
        <v>6642</v>
      </c>
      <c r="F14452" s="232">
        <v>42</v>
      </c>
    </row>
    <row r="14453" spans="1:6" ht="15" x14ac:dyDescent="0.2">
      <c r="A14453" s="231">
        <v>93563</v>
      </c>
      <c r="B14453" s="457" t="s">
        <v>21730</v>
      </c>
      <c r="C14453" s="231" t="s">
        <v>21720</v>
      </c>
      <c r="F14453" s="232">
        <v>7255.09</v>
      </c>
    </row>
    <row r="14454" spans="1:6" ht="15" x14ac:dyDescent="0.2">
      <c r="A14454" s="231">
        <v>90767</v>
      </c>
      <c r="B14454" s="457" t="s">
        <v>21731</v>
      </c>
      <c r="C14454" s="231" t="s">
        <v>6642</v>
      </c>
      <c r="F14454" s="232">
        <v>43.8</v>
      </c>
    </row>
    <row r="14455" spans="1:6" ht="15" x14ac:dyDescent="0.2">
      <c r="A14455" s="231">
        <v>93564</v>
      </c>
      <c r="B14455" s="457" t="s">
        <v>21731</v>
      </c>
      <c r="C14455" s="231" t="s">
        <v>21720</v>
      </c>
      <c r="F14455" s="232">
        <v>7473.23</v>
      </c>
    </row>
    <row r="14456" spans="1:6" ht="15" x14ac:dyDescent="0.2">
      <c r="A14456" s="231">
        <v>88245</v>
      </c>
      <c r="B14456" s="457" t="s">
        <v>21732</v>
      </c>
      <c r="C14456" s="231" t="s">
        <v>6642</v>
      </c>
      <c r="F14456" s="232">
        <v>33.659999999999997</v>
      </c>
    </row>
    <row r="14457" spans="1:6" ht="15" x14ac:dyDescent="0.2">
      <c r="A14457" s="231">
        <v>101381</v>
      </c>
      <c r="B14457" s="457" t="s">
        <v>21732</v>
      </c>
      <c r="C14457" s="231" t="s">
        <v>21720</v>
      </c>
      <c r="F14457" s="232">
        <v>5765.6</v>
      </c>
    </row>
    <row r="14458" spans="1:6" ht="15" x14ac:dyDescent="0.2">
      <c r="A14458" s="231">
        <v>90768</v>
      </c>
      <c r="B14458" s="457" t="s">
        <v>21733</v>
      </c>
      <c r="C14458" s="231" t="s">
        <v>6642</v>
      </c>
      <c r="F14458" s="232">
        <v>128.74</v>
      </c>
    </row>
    <row r="14459" spans="1:6" ht="15" x14ac:dyDescent="0.2">
      <c r="A14459" s="231">
        <v>90769</v>
      </c>
      <c r="B14459" s="457" t="s">
        <v>21734</v>
      </c>
      <c r="C14459" s="231" t="s">
        <v>6642</v>
      </c>
      <c r="F14459" s="232">
        <v>135.44</v>
      </c>
    </row>
    <row r="14460" spans="1:6" ht="15" x14ac:dyDescent="0.2">
      <c r="A14460" s="231">
        <v>90770</v>
      </c>
      <c r="B14460" s="457" t="s">
        <v>21735</v>
      </c>
      <c r="C14460" s="231" t="s">
        <v>6642</v>
      </c>
      <c r="F14460" s="232">
        <v>144.32</v>
      </c>
    </row>
    <row r="14461" spans="1:6" ht="15" x14ac:dyDescent="0.2">
      <c r="A14461" s="231">
        <v>93569</v>
      </c>
      <c r="B14461" s="457" t="s">
        <v>21736</v>
      </c>
      <c r="C14461" s="231" t="s">
        <v>21720</v>
      </c>
      <c r="F14461" s="232">
        <v>22314.5</v>
      </c>
    </row>
    <row r="14462" spans="1:6" ht="15" x14ac:dyDescent="0.2">
      <c r="A14462" s="231">
        <v>93570</v>
      </c>
      <c r="B14462" s="457" t="s">
        <v>21737</v>
      </c>
      <c r="C14462" s="231" t="s">
        <v>21720</v>
      </c>
      <c r="F14462" s="232">
        <v>23478.95</v>
      </c>
    </row>
    <row r="14463" spans="1:6" ht="15" x14ac:dyDescent="0.2">
      <c r="A14463" s="231">
        <v>93571</v>
      </c>
      <c r="B14463" s="457" t="s">
        <v>21738</v>
      </c>
      <c r="C14463" s="231" t="s">
        <v>21720</v>
      </c>
      <c r="F14463" s="232">
        <v>25020.98</v>
      </c>
    </row>
    <row r="14464" spans="1:6" ht="15" x14ac:dyDescent="0.2">
      <c r="A14464" s="231">
        <v>101382</v>
      </c>
      <c r="B14464" s="457" t="s">
        <v>21739</v>
      </c>
      <c r="C14464" s="231" t="s">
        <v>21720</v>
      </c>
      <c r="F14464" s="232">
        <v>5185.26</v>
      </c>
    </row>
    <row r="14465" spans="1:6" ht="15" x14ac:dyDescent="0.2">
      <c r="A14465" s="231">
        <v>88246</v>
      </c>
      <c r="B14465" s="457" t="s">
        <v>21740</v>
      </c>
      <c r="C14465" s="231" t="s">
        <v>6642</v>
      </c>
      <c r="F14465" s="232">
        <v>30.32</v>
      </c>
    </row>
    <row r="14466" spans="1:6" ht="15" x14ac:dyDescent="0.2">
      <c r="A14466" s="231">
        <v>100303</v>
      </c>
      <c r="B14466" s="457" t="s">
        <v>21741</v>
      </c>
      <c r="C14466" s="231" t="s">
        <v>6642</v>
      </c>
      <c r="F14466" s="232">
        <v>29.38</v>
      </c>
    </row>
    <row r="14467" spans="1:6" ht="15" x14ac:dyDescent="0.2">
      <c r="A14467" s="231">
        <v>101383</v>
      </c>
      <c r="B14467" s="457" t="s">
        <v>21741</v>
      </c>
      <c r="C14467" s="231" t="s">
        <v>21720</v>
      </c>
      <c r="F14467" s="232">
        <v>5014.04</v>
      </c>
    </row>
    <row r="14468" spans="1:6" ht="15" x14ac:dyDescent="0.2">
      <c r="A14468" s="231">
        <v>88247</v>
      </c>
      <c r="B14468" s="457" t="s">
        <v>21742</v>
      </c>
      <c r="C14468" s="231" t="s">
        <v>6642</v>
      </c>
      <c r="F14468" s="232">
        <v>32.17</v>
      </c>
    </row>
    <row r="14469" spans="1:6" ht="15" x14ac:dyDescent="0.2">
      <c r="A14469" s="231">
        <v>88248</v>
      </c>
      <c r="B14469" s="457" t="s">
        <v>21743</v>
      </c>
      <c r="C14469" s="231" t="s">
        <v>6642</v>
      </c>
      <c r="F14469" s="232">
        <v>31.18</v>
      </c>
    </row>
    <row r="14470" spans="1:6" ht="15" x14ac:dyDescent="0.2">
      <c r="A14470" s="231">
        <v>101384</v>
      </c>
      <c r="B14470" s="457" t="s">
        <v>21743</v>
      </c>
      <c r="C14470" s="231" t="s">
        <v>21720</v>
      </c>
      <c r="F14470" s="232">
        <v>5316.38</v>
      </c>
    </row>
    <row r="14471" spans="1:6" ht="15" x14ac:dyDescent="0.2">
      <c r="A14471" s="231">
        <v>90772</v>
      </c>
      <c r="B14471" s="457" t="s">
        <v>21744</v>
      </c>
      <c r="C14471" s="231" t="s">
        <v>6642</v>
      </c>
      <c r="F14471" s="232">
        <v>37.130000000000003</v>
      </c>
    </row>
    <row r="14472" spans="1:6" ht="15" x14ac:dyDescent="0.2">
      <c r="A14472" s="231">
        <v>93566</v>
      </c>
      <c r="B14472" s="457" t="s">
        <v>21744</v>
      </c>
      <c r="C14472" s="231" t="s">
        <v>21720</v>
      </c>
      <c r="F14472" s="232">
        <v>6411.02</v>
      </c>
    </row>
    <row r="14473" spans="1:6" ht="15" x14ac:dyDescent="0.2">
      <c r="A14473" s="231">
        <v>101385</v>
      </c>
      <c r="B14473" s="457" t="s">
        <v>21745</v>
      </c>
      <c r="C14473" s="231" t="s">
        <v>21720</v>
      </c>
      <c r="F14473" s="232">
        <v>7791.44</v>
      </c>
    </row>
    <row r="14474" spans="1:6" ht="15" x14ac:dyDescent="0.2">
      <c r="A14474" s="231">
        <v>88249</v>
      </c>
      <c r="B14474" s="457" t="s">
        <v>21746</v>
      </c>
      <c r="C14474" s="231" t="s">
        <v>6642</v>
      </c>
      <c r="F14474" s="232">
        <v>45.18</v>
      </c>
    </row>
    <row r="14475" spans="1:6" ht="15" x14ac:dyDescent="0.2">
      <c r="A14475" s="231">
        <v>88250</v>
      </c>
      <c r="B14475" s="457" t="s">
        <v>21747</v>
      </c>
      <c r="C14475" s="231" t="s">
        <v>6642</v>
      </c>
      <c r="F14475" s="232">
        <v>30.33</v>
      </c>
    </row>
    <row r="14476" spans="1:6" ht="15" x14ac:dyDescent="0.2">
      <c r="A14476" s="231">
        <v>101386</v>
      </c>
      <c r="B14476" s="457" t="s">
        <v>21747</v>
      </c>
      <c r="C14476" s="231" t="s">
        <v>21720</v>
      </c>
      <c r="F14476" s="232">
        <v>5198.75</v>
      </c>
    </row>
    <row r="14477" spans="1:6" ht="15" x14ac:dyDescent="0.2">
      <c r="A14477" s="231">
        <v>101387</v>
      </c>
      <c r="B14477" s="457" t="s">
        <v>21748</v>
      </c>
      <c r="C14477" s="231" t="s">
        <v>21720</v>
      </c>
      <c r="F14477" s="232">
        <v>5407.21</v>
      </c>
    </row>
    <row r="14478" spans="1:6" ht="15" x14ac:dyDescent="0.2">
      <c r="A14478" s="231">
        <v>88251</v>
      </c>
      <c r="B14478" s="457" t="s">
        <v>21749</v>
      </c>
      <c r="C14478" s="231" t="s">
        <v>6642</v>
      </c>
      <c r="F14478" s="232">
        <v>31.59</v>
      </c>
    </row>
    <row r="14479" spans="1:6" ht="15" x14ac:dyDescent="0.2">
      <c r="A14479" s="231">
        <v>88252</v>
      </c>
      <c r="B14479" s="457" t="s">
        <v>21750</v>
      </c>
      <c r="C14479" s="231" t="s">
        <v>6642</v>
      </c>
      <c r="F14479" s="232">
        <v>29.22</v>
      </c>
    </row>
    <row r="14480" spans="1:6" ht="15" x14ac:dyDescent="0.2">
      <c r="A14480" s="231">
        <v>101388</v>
      </c>
      <c r="B14480" s="457" t="s">
        <v>21750</v>
      </c>
      <c r="C14480" s="231" t="s">
        <v>21720</v>
      </c>
      <c r="F14480" s="232">
        <v>4997.22</v>
      </c>
    </row>
    <row r="14481" spans="1:6" ht="15" x14ac:dyDescent="0.2">
      <c r="A14481" s="231">
        <v>88253</v>
      </c>
      <c r="B14481" s="457" t="s">
        <v>21751</v>
      </c>
      <c r="C14481" s="231" t="s">
        <v>6642</v>
      </c>
      <c r="F14481" s="232">
        <v>41.67</v>
      </c>
    </row>
    <row r="14482" spans="1:6" ht="15" x14ac:dyDescent="0.2">
      <c r="A14482" s="231">
        <v>101389</v>
      </c>
      <c r="B14482" s="457" t="s">
        <v>21751</v>
      </c>
      <c r="C14482" s="231" t="s">
        <v>21720</v>
      </c>
      <c r="F14482" s="232">
        <v>7180.36</v>
      </c>
    </row>
    <row r="14483" spans="1:6" ht="15" x14ac:dyDescent="0.2">
      <c r="A14483" s="231">
        <v>101390</v>
      </c>
      <c r="B14483" s="457" t="s">
        <v>21752</v>
      </c>
      <c r="C14483" s="231" t="s">
        <v>21720</v>
      </c>
      <c r="F14483" s="232">
        <v>7681.81</v>
      </c>
    </row>
    <row r="14484" spans="1:6" ht="15" x14ac:dyDescent="0.2">
      <c r="A14484" s="231">
        <v>88255</v>
      </c>
      <c r="B14484" s="457" t="s">
        <v>21753</v>
      </c>
      <c r="C14484" s="231" t="s">
        <v>6642</v>
      </c>
      <c r="F14484" s="232">
        <v>44.56</v>
      </c>
    </row>
    <row r="14485" spans="1:6" ht="15" x14ac:dyDescent="0.2">
      <c r="A14485" s="231">
        <v>88256</v>
      </c>
      <c r="B14485" s="457" t="s">
        <v>21754</v>
      </c>
      <c r="C14485" s="231" t="s">
        <v>6642</v>
      </c>
      <c r="F14485" s="232">
        <v>33.74</v>
      </c>
    </row>
    <row r="14486" spans="1:6" ht="15" x14ac:dyDescent="0.2">
      <c r="A14486" s="231">
        <v>101391</v>
      </c>
      <c r="B14486" s="457" t="s">
        <v>21754</v>
      </c>
      <c r="C14486" s="231" t="s">
        <v>21720</v>
      </c>
      <c r="F14486" s="232">
        <v>5765.6</v>
      </c>
    </row>
    <row r="14487" spans="1:6" ht="15" x14ac:dyDescent="0.2">
      <c r="A14487" s="231">
        <v>88257</v>
      </c>
      <c r="B14487" s="457" t="s">
        <v>21755</v>
      </c>
      <c r="C14487" s="231" t="s">
        <v>6642</v>
      </c>
      <c r="F14487" s="232">
        <v>38.24</v>
      </c>
    </row>
    <row r="14488" spans="1:6" ht="15" x14ac:dyDescent="0.2">
      <c r="A14488" s="231">
        <v>101392</v>
      </c>
      <c r="B14488" s="457" t="s">
        <v>21756</v>
      </c>
      <c r="C14488" s="231" t="s">
        <v>21720</v>
      </c>
      <c r="F14488" s="232">
        <v>6535.34</v>
      </c>
    </row>
    <row r="14489" spans="1:6" ht="15" x14ac:dyDescent="0.2">
      <c r="A14489" s="231">
        <v>88260</v>
      </c>
      <c r="B14489" s="457" t="s">
        <v>21757</v>
      </c>
      <c r="C14489" s="231" t="s">
        <v>6642</v>
      </c>
      <c r="F14489" s="232">
        <v>33.64</v>
      </c>
    </row>
    <row r="14490" spans="1:6" ht="15" x14ac:dyDescent="0.2">
      <c r="A14490" s="231">
        <v>101394</v>
      </c>
      <c r="B14490" s="457" t="s">
        <v>21757</v>
      </c>
      <c r="C14490" s="231" t="s">
        <v>21720</v>
      </c>
      <c r="F14490" s="232">
        <v>5765.57</v>
      </c>
    </row>
    <row r="14491" spans="1:6" ht="15" x14ac:dyDescent="0.2">
      <c r="A14491" s="231">
        <v>101395</v>
      </c>
      <c r="B14491" s="457" t="s">
        <v>21758</v>
      </c>
      <c r="C14491" s="231" t="s">
        <v>21720</v>
      </c>
      <c r="F14491" s="232">
        <v>5330.26</v>
      </c>
    </row>
    <row r="14492" spans="1:6" ht="15" x14ac:dyDescent="0.2">
      <c r="A14492" s="231">
        <v>88261</v>
      </c>
      <c r="B14492" s="457" t="s">
        <v>21759</v>
      </c>
      <c r="C14492" s="231" t="s">
        <v>6642</v>
      </c>
      <c r="F14492" s="232">
        <v>33.28</v>
      </c>
    </row>
    <row r="14493" spans="1:6" ht="15" x14ac:dyDescent="0.2">
      <c r="A14493" s="231">
        <v>101396</v>
      </c>
      <c r="B14493" s="457" t="s">
        <v>21759</v>
      </c>
      <c r="C14493" s="231" t="s">
        <v>21720</v>
      </c>
      <c r="F14493" s="232">
        <v>5688.65</v>
      </c>
    </row>
    <row r="14494" spans="1:6" ht="15" x14ac:dyDescent="0.2">
      <c r="A14494" s="231">
        <v>88262</v>
      </c>
      <c r="B14494" s="457" t="s">
        <v>21760</v>
      </c>
      <c r="C14494" s="231" t="s">
        <v>6642</v>
      </c>
      <c r="F14494" s="232">
        <v>33.200000000000003</v>
      </c>
    </row>
    <row r="14495" spans="1:6" ht="15" x14ac:dyDescent="0.2">
      <c r="A14495" s="231">
        <v>101397</v>
      </c>
      <c r="B14495" s="457" t="s">
        <v>21760</v>
      </c>
      <c r="C14495" s="231" t="s">
        <v>21720</v>
      </c>
      <c r="F14495" s="232">
        <v>5688.65</v>
      </c>
    </row>
    <row r="14496" spans="1:6" ht="15" x14ac:dyDescent="0.2">
      <c r="A14496" s="231">
        <v>101398</v>
      </c>
      <c r="B14496" s="457" t="s">
        <v>21761</v>
      </c>
      <c r="C14496" s="231" t="s">
        <v>21720</v>
      </c>
      <c r="F14496" s="232">
        <v>7600.97</v>
      </c>
    </row>
    <row r="14497" spans="1:6" ht="15" x14ac:dyDescent="0.2">
      <c r="A14497" s="231">
        <v>88263</v>
      </c>
      <c r="B14497" s="457" t="s">
        <v>21762</v>
      </c>
      <c r="C14497" s="231" t="s">
        <v>6642</v>
      </c>
      <c r="F14497" s="232">
        <v>44.21</v>
      </c>
    </row>
    <row r="14498" spans="1:6" ht="15" x14ac:dyDescent="0.2">
      <c r="A14498" s="231">
        <v>95308</v>
      </c>
      <c r="B14498" s="457" t="s">
        <v>21763</v>
      </c>
      <c r="C14498" s="231" t="s">
        <v>6642</v>
      </c>
      <c r="F14498" s="232">
        <v>0.25</v>
      </c>
    </row>
    <row r="14499" spans="1:6" ht="15" x14ac:dyDescent="0.2">
      <c r="A14499" s="231">
        <v>101286</v>
      </c>
      <c r="B14499" s="457" t="s">
        <v>21764</v>
      </c>
      <c r="C14499" s="231" t="s">
        <v>21720</v>
      </c>
      <c r="F14499" s="232">
        <v>33.58</v>
      </c>
    </row>
    <row r="14500" spans="1:6" ht="15" x14ac:dyDescent="0.2">
      <c r="A14500" s="231">
        <v>95309</v>
      </c>
      <c r="B14500" s="457" t="s">
        <v>21765</v>
      </c>
      <c r="C14500" s="231" t="s">
        <v>6642</v>
      </c>
      <c r="F14500" s="232">
        <v>0.32</v>
      </c>
    </row>
    <row r="14501" spans="1:6" ht="15" x14ac:dyDescent="0.2">
      <c r="A14501" s="231">
        <v>101287</v>
      </c>
      <c r="B14501" s="457" t="s">
        <v>21766</v>
      </c>
      <c r="C14501" s="231" t="s">
        <v>21720</v>
      </c>
      <c r="F14501" s="232">
        <v>108.63</v>
      </c>
    </row>
    <row r="14502" spans="1:6" ht="15" x14ac:dyDescent="0.2">
      <c r="A14502" s="231">
        <v>95310</v>
      </c>
      <c r="B14502" s="457" t="s">
        <v>21767</v>
      </c>
      <c r="C14502" s="231" t="s">
        <v>6642</v>
      </c>
      <c r="F14502" s="232">
        <v>0.25</v>
      </c>
    </row>
    <row r="14503" spans="1:6" ht="15" x14ac:dyDescent="0.2">
      <c r="A14503" s="231">
        <v>101288</v>
      </c>
      <c r="B14503" s="457" t="s">
        <v>21768</v>
      </c>
      <c r="C14503" s="231" t="s">
        <v>21720</v>
      </c>
      <c r="F14503" s="232">
        <v>33.58</v>
      </c>
    </row>
    <row r="14504" spans="1:6" ht="15" x14ac:dyDescent="0.2">
      <c r="A14504" s="231">
        <v>95311</v>
      </c>
      <c r="B14504" s="457" t="s">
        <v>21769</v>
      </c>
      <c r="C14504" s="231" t="s">
        <v>6642</v>
      </c>
      <c r="F14504" s="232">
        <v>0.22</v>
      </c>
    </row>
    <row r="14505" spans="1:6" ht="15" x14ac:dyDescent="0.2">
      <c r="A14505" s="231">
        <v>101289</v>
      </c>
      <c r="B14505" s="457" t="s">
        <v>21770</v>
      </c>
      <c r="C14505" s="231" t="s">
        <v>21720</v>
      </c>
      <c r="F14505" s="232">
        <v>30.16</v>
      </c>
    </row>
    <row r="14506" spans="1:6" ht="15" x14ac:dyDescent="0.2">
      <c r="A14506" s="231">
        <v>95312</v>
      </c>
      <c r="B14506" s="457" t="s">
        <v>21771</v>
      </c>
      <c r="C14506" s="231" t="s">
        <v>6642</v>
      </c>
      <c r="F14506" s="232">
        <v>0.32</v>
      </c>
    </row>
    <row r="14507" spans="1:6" ht="15" x14ac:dyDescent="0.2">
      <c r="A14507" s="231">
        <v>100291</v>
      </c>
      <c r="B14507" s="457" t="s">
        <v>21772</v>
      </c>
      <c r="C14507" s="231" t="s">
        <v>6642</v>
      </c>
      <c r="F14507" s="232">
        <v>0.32</v>
      </c>
    </row>
    <row r="14508" spans="1:6" ht="15" x14ac:dyDescent="0.2">
      <c r="A14508" s="231">
        <v>101290</v>
      </c>
      <c r="B14508" s="457" t="s">
        <v>21773</v>
      </c>
      <c r="C14508" s="231" t="s">
        <v>21720</v>
      </c>
      <c r="F14508" s="232">
        <v>42.97</v>
      </c>
    </row>
    <row r="14509" spans="1:6" ht="15" x14ac:dyDescent="0.2">
      <c r="A14509" s="231">
        <v>101291</v>
      </c>
      <c r="B14509" s="457" t="s">
        <v>21774</v>
      </c>
      <c r="C14509" s="231" t="s">
        <v>21720</v>
      </c>
      <c r="F14509" s="232">
        <v>33.58</v>
      </c>
    </row>
    <row r="14510" spans="1:6" ht="15" x14ac:dyDescent="0.2">
      <c r="A14510" s="231">
        <v>95313</v>
      </c>
      <c r="B14510" s="457" t="s">
        <v>21775</v>
      </c>
      <c r="C14510" s="231" t="s">
        <v>6642</v>
      </c>
      <c r="F14510" s="232">
        <v>0.24</v>
      </c>
    </row>
    <row r="14511" spans="1:6" ht="15" x14ac:dyDescent="0.2">
      <c r="A14511" s="231">
        <v>101292</v>
      </c>
      <c r="B14511" s="457" t="s">
        <v>21776</v>
      </c>
      <c r="C14511" s="231" t="s">
        <v>21720</v>
      </c>
      <c r="F14511" s="232">
        <v>32.28</v>
      </c>
    </row>
    <row r="14512" spans="1:6" ht="15" x14ac:dyDescent="0.2">
      <c r="A14512" s="231">
        <v>95392</v>
      </c>
      <c r="B14512" s="457" t="s">
        <v>21777</v>
      </c>
      <c r="C14512" s="231" t="s">
        <v>6642</v>
      </c>
      <c r="F14512" s="232">
        <v>0.17</v>
      </c>
    </row>
    <row r="14513" spans="1:6" ht="15" x14ac:dyDescent="0.2">
      <c r="A14513" s="231">
        <v>95413</v>
      </c>
      <c r="B14513" s="457" t="s">
        <v>21778</v>
      </c>
      <c r="C14513" s="231" t="s">
        <v>21720</v>
      </c>
      <c r="F14513" s="232">
        <v>22.77</v>
      </c>
    </row>
    <row r="14514" spans="1:6" ht="15" x14ac:dyDescent="0.2">
      <c r="A14514" s="231">
        <v>95393</v>
      </c>
      <c r="B14514" s="457" t="s">
        <v>21779</v>
      </c>
      <c r="C14514" s="231" t="s">
        <v>6642</v>
      </c>
      <c r="F14514" s="232">
        <v>0.74</v>
      </c>
    </row>
    <row r="14515" spans="1:6" ht="15" x14ac:dyDescent="0.2">
      <c r="A14515" s="231">
        <v>95414</v>
      </c>
      <c r="B14515" s="457" t="s">
        <v>21780</v>
      </c>
      <c r="C14515" s="231" t="s">
        <v>21720</v>
      </c>
      <c r="F14515" s="232">
        <v>98.43</v>
      </c>
    </row>
    <row r="14516" spans="1:6" ht="15" x14ac:dyDescent="0.2">
      <c r="A14516" s="231">
        <v>95314</v>
      </c>
      <c r="B14516" s="457" t="s">
        <v>21781</v>
      </c>
      <c r="C14516" s="231" t="s">
        <v>6642</v>
      </c>
      <c r="F14516" s="232">
        <v>0.27</v>
      </c>
    </row>
    <row r="14517" spans="1:6" ht="15" x14ac:dyDescent="0.2">
      <c r="A14517" s="231">
        <v>101293</v>
      </c>
      <c r="B14517" s="457" t="s">
        <v>21782</v>
      </c>
      <c r="C14517" s="231" t="s">
        <v>21720</v>
      </c>
      <c r="F14517" s="232">
        <v>36.69</v>
      </c>
    </row>
    <row r="14518" spans="1:6" ht="15" x14ac:dyDescent="0.2">
      <c r="A14518" s="231">
        <v>95394</v>
      </c>
      <c r="B14518" s="457" t="s">
        <v>21783</v>
      </c>
      <c r="C14518" s="231" t="s">
        <v>6642</v>
      </c>
      <c r="F14518" s="232">
        <v>1</v>
      </c>
    </row>
    <row r="14519" spans="1:6" ht="15" x14ac:dyDescent="0.2">
      <c r="A14519" s="231">
        <v>95395</v>
      </c>
      <c r="B14519" s="457" t="s">
        <v>21784</v>
      </c>
      <c r="C14519" s="231" t="s">
        <v>6642</v>
      </c>
      <c r="F14519" s="232">
        <v>1.05</v>
      </c>
    </row>
    <row r="14520" spans="1:6" ht="15" x14ac:dyDescent="0.2">
      <c r="A14520" s="231">
        <v>95396</v>
      </c>
      <c r="B14520" s="457" t="s">
        <v>21785</v>
      </c>
      <c r="C14520" s="231" t="s">
        <v>6642</v>
      </c>
      <c r="F14520" s="232">
        <v>1.1299999999999999</v>
      </c>
    </row>
    <row r="14521" spans="1:6" ht="15" x14ac:dyDescent="0.2">
      <c r="A14521" s="231">
        <v>95419</v>
      </c>
      <c r="B14521" s="457" t="s">
        <v>21786</v>
      </c>
      <c r="C14521" s="231" t="s">
        <v>21720</v>
      </c>
      <c r="F14521" s="232">
        <v>132.44999999999999</v>
      </c>
    </row>
    <row r="14522" spans="1:6" ht="15" x14ac:dyDescent="0.2">
      <c r="A14522" s="231">
        <v>95420</v>
      </c>
      <c r="B14522" s="457" t="s">
        <v>21787</v>
      </c>
      <c r="C14522" s="231" t="s">
        <v>21720</v>
      </c>
      <c r="F14522" s="232">
        <v>139.74</v>
      </c>
    </row>
    <row r="14523" spans="1:6" ht="15" x14ac:dyDescent="0.2">
      <c r="A14523" s="231">
        <v>95421</v>
      </c>
      <c r="B14523" s="457" t="s">
        <v>21788</v>
      </c>
      <c r="C14523" s="231" t="s">
        <v>21720</v>
      </c>
      <c r="F14523" s="232">
        <v>149.38999999999999</v>
      </c>
    </row>
    <row r="14524" spans="1:6" ht="15" x14ac:dyDescent="0.2">
      <c r="A14524" s="231">
        <v>101294</v>
      </c>
      <c r="B14524" s="457" t="s">
        <v>21789</v>
      </c>
      <c r="C14524" s="231" t="s">
        <v>21720</v>
      </c>
      <c r="F14524" s="232">
        <v>42.82</v>
      </c>
    </row>
    <row r="14525" spans="1:6" ht="15" x14ac:dyDescent="0.2">
      <c r="A14525" s="231">
        <v>95315</v>
      </c>
      <c r="B14525" s="457" t="s">
        <v>21790</v>
      </c>
      <c r="C14525" s="231" t="s">
        <v>6642</v>
      </c>
      <c r="F14525" s="232">
        <v>0.32</v>
      </c>
    </row>
    <row r="14526" spans="1:6" ht="15" x14ac:dyDescent="0.2">
      <c r="A14526" s="231">
        <v>100293</v>
      </c>
      <c r="B14526" s="457" t="s">
        <v>21791</v>
      </c>
      <c r="C14526" s="231" t="s">
        <v>6642</v>
      </c>
      <c r="F14526" s="232">
        <v>0.28999999999999998</v>
      </c>
    </row>
    <row r="14527" spans="1:6" ht="15" x14ac:dyDescent="0.2">
      <c r="A14527" s="231">
        <v>101295</v>
      </c>
      <c r="B14527" s="457" t="s">
        <v>21792</v>
      </c>
      <c r="C14527" s="231" t="s">
        <v>21720</v>
      </c>
      <c r="F14527" s="232">
        <v>38.6</v>
      </c>
    </row>
    <row r="14528" spans="1:6" ht="15" x14ac:dyDescent="0.2">
      <c r="A14528" s="231">
        <v>95316</v>
      </c>
      <c r="B14528" s="457" t="s">
        <v>21793</v>
      </c>
      <c r="C14528" s="231" t="s">
        <v>6642</v>
      </c>
      <c r="F14528" s="232">
        <v>0.82</v>
      </c>
    </row>
    <row r="14529" spans="1:6" ht="15" x14ac:dyDescent="0.2">
      <c r="A14529" s="231">
        <v>95317</v>
      </c>
      <c r="B14529" s="457" t="s">
        <v>21794</v>
      </c>
      <c r="C14529" s="231" t="s">
        <v>6642</v>
      </c>
      <c r="F14529" s="232">
        <v>0.39</v>
      </c>
    </row>
    <row r="14530" spans="1:6" ht="15" x14ac:dyDescent="0.2">
      <c r="A14530" s="231">
        <v>101296</v>
      </c>
      <c r="B14530" s="457" t="s">
        <v>21795</v>
      </c>
      <c r="C14530" s="231" t="s">
        <v>21720</v>
      </c>
      <c r="F14530" s="232">
        <v>52.32</v>
      </c>
    </row>
    <row r="14531" spans="1:6" ht="15" x14ac:dyDescent="0.2">
      <c r="A14531" s="231">
        <v>95398</v>
      </c>
      <c r="B14531" s="457" t="s">
        <v>21796</v>
      </c>
      <c r="C14531" s="231" t="s">
        <v>6642</v>
      </c>
      <c r="F14531" s="232">
        <v>0.14000000000000001</v>
      </c>
    </row>
    <row r="14532" spans="1:6" ht="15" x14ac:dyDescent="0.2">
      <c r="A14532" s="231">
        <v>95416</v>
      </c>
      <c r="B14532" s="457" t="s">
        <v>21797</v>
      </c>
      <c r="C14532" s="231" t="s">
        <v>21720</v>
      </c>
      <c r="F14532" s="232">
        <v>19.53</v>
      </c>
    </row>
    <row r="14533" spans="1:6" ht="15" x14ac:dyDescent="0.2">
      <c r="A14533" s="231">
        <v>101297</v>
      </c>
      <c r="B14533" s="457" t="s">
        <v>21798</v>
      </c>
      <c r="C14533" s="231" t="s">
        <v>21720</v>
      </c>
      <c r="F14533" s="232">
        <v>40.57</v>
      </c>
    </row>
    <row r="14534" spans="1:6" ht="15" x14ac:dyDescent="0.2">
      <c r="A14534" s="231">
        <v>95318</v>
      </c>
      <c r="B14534" s="457" t="s">
        <v>21799</v>
      </c>
      <c r="C14534" s="231" t="s">
        <v>6642</v>
      </c>
      <c r="F14534" s="232">
        <v>0.3</v>
      </c>
    </row>
    <row r="14535" spans="1:6" ht="15" x14ac:dyDescent="0.2">
      <c r="A14535" s="231">
        <v>101298</v>
      </c>
      <c r="B14535" s="457" t="s">
        <v>21800</v>
      </c>
      <c r="C14535" s="231" t="s">
        <v>21720</v>
      </c>
      <c r="F14535" s="232">
        <v>33.58</v>
      </c>
    </row>
    <row r="14536" spans="1:6" ht="15" x14ac:dyDescent="0.2">
      <c r="A14536" s="231">
        <v>95319</v>
      </c>
      <c r="B14536" s="457" t="s">
        <v>21801</v>
      </c>
      <c r="C14536" s="231" t="s">
        <v>6642</v>
      </c>
      <c r="F14536" s="232">
        <v>0.25</v>
      </c>
    </row>
    <row r="14537" spans="1:6" ht="15" x14ac:dyDescent="0.2">
      <c r="A14537" s="231">
        <v>101299</v>
      </c>
      <c r="B14537" s="457" t="s">
        <v>21802</v>
      </c>
      <c r="C14537" s="231" t="s">
        <v>21720</v>
      </c>
      <c r="F14537" s="232">
        <v>42.97</v>
      </c>
    </row>
    <row r="14538" spans="1:6" ht="15" x14ac:dyDescent="0.2">
      <c r="A14538" s="231">
        <v>95320</v>
      </c>
      <c r="B14538" s="457" t="s">
        <v>21803</v>
      </c>
      <c r="C14538" s="231" t="s">
        <v>6642</v>
      </c>
      <c r="F14538" s="232">
        <v>0.25</v>
      </c>
    </row>
    <row r="14539" spans="1:6" ht="15" x14ac:dyDescent="0.2">
      <c r="A14539" s="231">
        <v>95321</v>
      </c>
      <c r="B14539" s="457" t="s">
        <v>21804</v>
      </c>
      <c r="C14539" s="231" t="s">
        <v>6642</v>
      </c>
      <c r="F14539" s="232">
        <v>0.22</v>
      </c>
    </row>
    <row r="14540" spans="1:6" ht="15" x14ac:dyDescent="0.2">
      <c r="A14540" s="231">
        <v>101300</v>
      </c>
      <c r="B14540" s="457" t="s">
        <v>21805</v>
      </c>
      <c r="C14540" s="231" t="s">
        <v>21720</v>
      </c>
      <c r="F14540" s="232">
        <v>30.15</v>
      </c>
    </row>
    <row r="14541" spans="1:6" ht="15" x14ac:dyDescent="0.2">
      <c r="A14541" s="231">
        <v>95322</v>
      </c>
      <c r="B14541" s="457" t="s">
        <v>21806</v>
      </c>
      <c r="C14541" s="231" t="s">
        <v>6642</v>
      </c>
      <c r="F14541" s="232">
        <v>0.27</v>
      </c>
    </row>
    <row r="14542" spans="1:6" ht="15" x14ac:dyDescent="0.2">
      <c r="A14542" s="231">
        <v>101301</v>
      </c>
      <c r="B14542" s="457" t="s">
        <v>21807</v>
      </c>
      <c r="C14542" s="231" t="s">
        <v>21720</v>
      </c>
      <c r="F14542" s="232">
        <v>36.72</v>
      </c>
    </row>
    <row r="14543" spans="1:6" ht="15" x14ac:dyDescent="0.2">
      <c r="A14543" s="231">
        <v>95323</v>
      </c>
      <c r="B14543" s="457" t="s">
        <v>21808</v>
      </c>
      <c r="C14543" s="231" t="s">
        <v>6642</v>
      </c>
      <c r="F14543" s="232">
        <v>0.3</v>
      </c>
    </row>
    <row r="14544" spans="1:6" ht="15" x14ac:dyDescent="0.2">
      <c r="A14544" s="231">
        <v>101302</v>
      </c>
      <c r="B14544" s="457" t="s">
        <v>21809</v>
      </c>
      <c r="C14544" s="231" t="s">
        <v>21720</v>
      </c>
      <c r="F14544" s="232">
        <v>39.74</v>
      </c>
    </row>
    <row r="14545" spans="1:6" ht="15" x14ac:dyDescent="0.2">
      <c r="A14545" s="231">
        <v>95324</v>
      </c>
      <c r="B14545" s="457" t="s">
        <v>21810</v>
      </c>
      <c r="C14545" s="231" t="s">
        <v>6642</v>
      </c>
      <c r="F14545" s="232">
        <v>0.35</v>
      </c>
    </row>
    <row r="14546" spans="1:6" ht="15" x14ac:dyDescent="0.2">
      <c r="A14546" s="231">
        <v>101304</v>
      </c>
      <c r="B14546" s="457" t="s">
        <v>21811</v>
      </c>
      <c r="C14546" s="231" t="s">
        <v>21720</v>
      </c>
      <c r="F14546" s="232">
        <v>46.95</v>
      </c>
    </row>
    <row r="14547" spans="1:6" ht="15" x14ac:dyDescent="0.2">
      <c r="A14547" s="231">
        <v>95325</v>
      </c>
      <c r="B14547" s="457" t="s">
        <v>21812</v>
      </c>
      <c r="C14547" s="231" t="s">
        <v>6642</v>
      </c>
      <c r="F14547" s="232">
        <v>0.53</v>
      </c>
    </row>
    <row r="14548" spans="1:6" ht="15" x14ac:dyDescent="0.2">
      <c r="A14548" s="231">
        <v>101305</v>
      </c>
      <c r="B14548" s="457" t="s">
        <v>21813</v>
      </c>
      <c r="C14548" s="231" t="s">
        <v>21720</v>
      </c>
      <c r="F14548" s="232">
        <v>70.42</v>
      </c>
    </row>
    <row r="14549" spans="1:6" ht="15" x14ac:dyDescent="0.2">
      <c r="A14549" s="231">
        <v>95328</v>
      </c>
      <c r="B14549" s="457" t="s">
        <v>21814</v>
      </c>
      <c r="C14549" s="231" t="s">
        <v>6642</v>
      </c>
      <c r="F14549" s="232">
        <v>0.27</v>
      </c>
    </row>
    <row r="14550" spans="1:6" ht="15" x14ac:dyDescent="0.2">
      <c r="A14550" s="231">
        <v>101307</v>
      </c>
      <c r="B14550" s="457" t="s">
        <v>21815</v>
      </c>
      <c r="C14550" s="231" t="s">
        <v>21720</v>
      </c>
      <c r="F14550" s="232">
        <v>36.69</v>
      </c>
    </row>
    <row r="14551" spans="1:6" ht="15" x14ac:dyDescent="0.2">
      <c r="A14551" s="231">
        <v>101309</v>
      </c>
      <c r="B14551" s="457" t="s">
        <v>21816</v>
      </c>
      <c r="C14551" s="231" t="s">
        <v>21720</v>
      </c>
      <c r="F14551" s="232">
        <v>42.97</v>
      </c>
    </row>
    <row r="14552" spans="1:6" ht="15" x14ac:dyDescent="0.2">
      <c r="A14552" s="231">
        <v>95329</v>
      </c>
      <c r="B14552" s="457" t="s">
        <v>21817</v>
      </c>
      <c r="C14552" s="231" t="s">
        <v>6642</v>
      </c>
      <c r="F14552" s="232">
        <v>0.35</v>
      </c>
    </row>
    <row r="14553" spans="1:6" ht="15" x14ac:dyDescent="0.2">
      <c r="A14553" s="231">
        <v>101310</v>
      </c>
      <c r="B14553" s="457" t="s">
        <v>21818</v>
      </c>
      <c r="C14553" s="231" t="s">
        <v>21720</v>
      </c>
      <c r="F14553" s="232">
        <v>46.95</v>
      </c>
    </row>
    <row r="14554" spans="1:6" ht="15" x14ac:dyDescent="0.2">
      <c r="A14554" s="231">
        <v>101311</v>
      </c>
      <c r="B14554" s="457" t="s">
        <v>21819</v>
      </c>
      <c r="C14554" s="231" t="s">
        <v>21720</v>
      </c>
      <c r="F14554" s="232">
        <v>36.69</v>
      </c>
    </row>
    <row r="14555" spans="1:6" ht="15" x14ac:dyDescent="0.2">
      <c r="A14555" s="231">
        <v>95330</v>
      </c>
      <c r="B14555" s="457" t="s">
        <v>21820</v>
      </c>
      <c r="C14555" s="231" t="s">
        <v>6642</v>
      </c>
      <c r="F14555" s="232">
        <v>0.27</v>
      </c>
    </row>
    <row r="14556" spans="1:6" ht="15" x14ac:dyDescent="0.2">
      <c r="A14556" s="231">
        <v>101312</v>
      </c>
      <c r="B14556" s="457" t="s">
        <v>21821</v>
      </c>
      <c r="C14556" s="231" t="s">
        <v>21720</v>
      </c>
      <c r="F14556" s="232">
        <v>54.45</v>
      </c>
    </row>
    <row r="14557" spans="1:6" ht="15" x14ac:dyDescent="0.2">
      <c r="A14557" s="231">
        <v>95331</v>
      </c>
      <c r="B14557" s="457" t="s">
        <v>21822</v>
      </c>
      <c r="C14557" s="231" t="s">
        <v>6642</v>
      </c>
      <c r="F14557" s="232">
        <v>0.41</v>
      </c>
    </row>
    <row r="14558" spans="1:6" ht="15" x14ac:dyDescent="0.2">
      <c r="A14558" s="231">
        <v>95400</v>
      </c>
      <c r="B14558" s="457" t="s">
        <v>21823</v>
      </c>
      <c r="C14558" s="231" t="s">
        <v>6642</v>
      </c>
      <c r="F14558" s="232">
        <v>0.3</v>
      </c>
    </row>
    <row r="14559" spans="1:6" ht="15" x14ac:dyDescent="0.2">
      <c r="A14559" s="231">
        <v>95411</v>
      </c>
      <c r="B14559" s="457" t="s">
        <v>21824</v>
      </c>
      <c r="C14559" s="231" t="s">
        <v>21720</v>
      </c>
      <c r="F14559" s="232">
        <v>40.17</v>
      </c>
    </row>
    <row r="14560" spans="1:6" ht="15" x14ac:dyDescent="0.2">
      <c r="A14560" s="231">
        <v>95332</v>
      </c>
      <c r="B14560" s="457" t="s">
        <v>21825</v>
      </c>
      <c r="C14560" s="231" t="s">
        <v>6642</v>
      </c>
      <c r="F14560" s="232">
        <v>1.19</v>
      </c>
    </row>
    <row r="14561" spans="1:6" ht="15" x14ac:dyDescent="0.2">
      <c r="A14561" s="231">
        <v>101313</v>
      </c>
      <c r="B14561" s="457" t="s">
        <v>21826</v>
      </c>
      <c r="C14561" s="231" t="s">
        <v>21720</v>
      </c>
      <c r="F14561" s="232">
        <v>157.33000000000001</v>
      </c>
    </row>
    <row r="14562" spans="1:6" ht="15" x14ac:dyDescent="0.2">
      <c r="A14562" s="231">
        <v>95334</v>
      </c>
      <c r="B14562" s="457" t="s">
        <v>21827</v>
      </c>
      <c r="C14562" s="231" t="s">
        <v>6642</v>
      </c>
      <c r="F14562" s="232">
        <v>1.1599999999999999</v>
      </c>
    </row>
    <row r="14563" spans="1:6" ht="15" x14ac:dyDescent="0.2">
      <c r="A14563" s="231">
        <v>101315</v>
      </c>
      <c r="B14563" s="457" t="s">
        <v>21828</v>
      </c>
      <c r="C14563" s="231" t="s">
        <v>21720</v>
      </c>
      <c r="F14563" s="232">
        <v>153.12</v>
      </c>
    </row>
    <row r="14564" spans="1:6" ht="15" x14ac:dyDescent="0.2">
      <c r="A14564" s="231">
        <v>95335</v>
      </c>
      <c r="B14564" s="457" t="s">
        <v>21829</v>
      </c>
      <c r="C14564" s="231" t="s">
        <v>6642</v>
      </c>
      <c r="F14564" s="232">
        <v>0.51</v>
      </c>
    </row>
    <row r="14565" spans="1:6" ht="15" x14ac:dyDescent="0.2">
      <c r="A14565" s="231">
        <v>101316</v>
      </c>
      <c r="B14565" s="457" t="s">
        <v>21830</v>
      </c>
      <c r="C14565" s="231" t="s">
        <v>21720</v>
      </c>
      <c r="F14565" s="232">
        <v>68.510000000000005</v>
      </c>
    </row>
    <row r="14566" spans="1:6" ht="15" x14ac:dyDescent="0.2">
      <c r="A14566" s="231">
        <v>95401</v>
      </c>
      <c r="B14566" s="457" t="s">
        <v>21831</v>
      </c>
      <c r="C14566" s="231" t="s">
        <v>6642</v>
      </c>
      <c r="F14566" s="232">
        <v>0.9</v>
      </c>
    </row>
    <row r="14567" spans="1:6" ht="15" x14ac:dyDescent="0.2">
      <c r="A14567" s="231">
        <v>95422</v>
      </c>
      <c r="B14567" s="457" t="s">
        <v>21832</v>
      </c>
      <c r="C14567" s="231" t="s">
        <v>21720</v>
      </c>
      <c r="F14567" s="232">
        <v>119.17</v>
      </c>
    </row>
    <row r="14568" spans="1:6" ht="15" x14ac:dyDescent="0.2">
      <c r="A14568" s="231">
        <v>95402</v>
      </c>
      <c r="B14568" s="457" t="s">
        <v>21833</v>
      </c>
      <c r="C14568" s="231" t="s">
        <v>6642</v>
      </c>
      <c r="F14568" s="232">
        <v>1.84</v>
      </c>
    </row>
    <row r="14569" spans="1:6" ht="15" x14ac:dyDescent="0.2">
      <c r="A14569" s="231">
        <v>95415</v>
      </c>
      <c r="B14569" s="457" t="s">
        <v>21834</v>
      </c>
      <c r="C14569" s="231" t="s">
        <v>21720</v>
      </c>
      <c r="F14569" s="232">
        <v>242.86</v>
      </c>
    </row>
    <row r="14570" spans="1:6" ht="15" x14ac:dyDescent="0.2">
      <c r="A14570" s="231">
        <v>95403</v>
      </c>
      <c r="B14570" s="457" t="s">
        <v>21835</v>
      </c>
      <c r="C14570" s="231" t="s">
        <v>6642</v>
      </c>
      <c r="F14570" s="232">
        <v>1.87</v>
      </c>
    </row>
    <row r="14571" spans="1:6" ht="15" x14ac:dyDescent="0.2">
      <c r="A14571" s="231">
        <v>95417</v>
      </c>
      <c r="B14571" s="457" t="s">
        <v>21836</v>
      </c>
      <c r="C14571" s="231" t="s">
        <v>21720</v>
      </c>
      <c r="F14571" s="232">
        <v>247.05</v>
      </c>
    </row>
    <row r="14572" spans="1:6" ht="15" x14ac:dyDescent="0.2">
      <c r="A14572" s="231">
        <v>95404</v>
      </c>
      <c r="B14572" s="457" t="s">
        <v>21837</v>
      </c>
      <c r="C14572" s="231" t="s">
        <v>6642</v>
      </c>
      <c r="F14572" s="232">
        <v>2.62</v>
      </c>
    </row>
    <row r="14573" spans="1:6" ht="15" x14ac:dyDescent="0.2">
      <c r="A14573" s="231">
        <v>95418</v>
      </c>
      <c r="B14573" s="457" t="s">
        <v>21838</v>
      </c>
      <c r="C14573" s="231" t="s">
        <v>21720</v>
      </c>
      <c r="F14573" s="232">
        <v>346.07</v>
      </c>
    </row>
    <row r="14574" spans="1:6" ht="15" x14ac:dyDescent="0.2">
      <c r="A14574" s="231">
        <v>95337</v>
      </c>
      <c r="B14574" s="457" t="s">
        <v>21839</v>
      </c>
      <c r="C14574" s="231" t="s">
        <v>6642</v>
      </c>
      <c r="F14574" s="232">
        <v>0.27</v>
      </c>
    </row>
    <row r="14575" spans="1:6" ht="15" x14ac:dyDescent="0.2">
      <c r="A14575" s="231">
        <v>101322</v>
      </c>
      <c r="B14575" s="457" t="s">
        <v>21840</v>
      </c>
      <c r="C14575" s="231" t="s">
        <v>21720</v>
      </c>
      <c r="F14575" s="232">
        <v>36.69</v>
      </c>
    </row>
    <row r="14576" spans="1:6" ht="15" x14ac:dyDescent="0.2">
      <c r="A14576" s="231">
        <v>95338</v>
      </c>
      <c r="B14576" s="457" t="s">
        <v>21841</v>
      </c>
      <c r="C14576" s="231" t="s">
        <v>6642</v>
      </c>
      <c r="F14576" s="232">
        <v>0.51</v>
      </c>
    </row>
    <row r="14577" spans="1:6" ht="15" x14ac:dyDescent="0.2">
      <c r="A14577" s="231">
        <v>101323</v>
      </c>
      <c r="B14577" s="457" t="s">
        <v>21842</v>
      </c>
      <c r="C14577" s="231" t="s">
        <v>21720</v>
      </c>
      <c r="F14577" s="232">
        <v>67.44</v>
      </c>
    </row>
    <row r="14578" spans="1:6" ht="15" x14ac:dyDescent="0.2">
      <c r="A14578" s="231">
        <v>102918</v>
      </c>
      <c r="B14578" s="457" t="s">
        <v>21843</v>
      </c>
      <c r="C14578" s="231" t="s">
        <v>6642</v>
      </c>
      <c r="F14578" s="232">
        <v>0</v>
      </c>
    </row>
    <row r="14579" spans="1:6" ht="15" x14ac:dyDescent="0.2">
      <c r="A14579" s="231">
        <v>101325</v>
      </c>
      <c r="B14579" s="457" t="s">
        <v>21844</v>
      </c>
      <c r="C14579" s="231" t="s">
        <v>21720</v>
      </c>
      <c r="F14579" s="232">
        <v>61.11</v>
      </c>
    </row>
    <row r="14580" spans="1:6" ht="15" x14ac:dyDescent="0.2">
      <c r="A14580" s="231">
        <v>95390</v>
      </c>
      <c r="B14580" s="457" t="s">
        <v>21845</v>
      </c>
      <c r="C14580" s="231" t="s">
        <v>6642</v>
      </c>
      <c r="F14580" s="232">
        <v>0.1</v>
      </c>
    </row>
    <row r="14581" spans="1:6" ht="15" x14ac:dyDescent="0.2">
      <c r="A14581" s="231">
        <v>101326</v>
      </c>
      <c r="B14581" s="457" t="s">
        <v>21846</v>
      </c>
      <c r="C14581" s="231" t="s">
        <v>21720</v>
      </c>
      <c r="F14581" s="232">
        <v>14.24</v>
      </c>
    </row>
    <row r="14582" spans="1:6" ht="15" x14ac:dyDescent="0.2">
      <c r="A14582" s="231">
        <v>95340</v>
      </c>
      <c r="B14582" s="457" t="s">
        <v>21847</v>
      </c>
      <c r="C14582" s="231" t="s">
        <v>6642</v>
      </c>
      <c r="F14582" s="232">
        <v>0.35</v>
      </c>
    </row>
    <row r="14583" spans="1:6" ht="15" x14ac:dyDescent="0.2">
      <c r="A14583" s="231">
        <v>101330</v>
      </c>
      <c r="B14583" s="457" t="s">
        <v>21848</v>
      </c>
      <c r="C14583" s="231" t="s">
        <v>21720</v>
      </c>
      <c r="F14583" s="232">
        <v>46.95</v>
      </c>
    </row>
    <row r="14584" spans="1:6" ht="15" x14ac:dyDescent="0.2">
      <c r="A14584" s="231">
        <v>101331</v>
      </c>
      <c r="B14584" s="457" t="s">
        <v>21849</v>
      </c>
      <c r="C14584" s="231" t="s">
        <v>21720</v>
      </c>
      <c r="F14584" s="232">
        <v>48.66</v>
      </c>
    </row>
    <row r="14585" spans="1:6" ht="15" x14ac:dyDescent="0.2">
      <c r="A14585" s="231">
        <v>95341</v>
      </c>
      <c r="B14585" s="457" t="s">
        <v>21850</v>
      </c>
      <c r="C14585" s="231" t="s">
        <v>6642</v>
      </c>
      <c r="F14585" s="232">
        <v>0.36</v>
      </c>
    </row>
    <row r="14586" spans="1:6" ht="15" x14ac:dyDescent="0.2">
      <c r="A14586" s="231">
        <v>95339</v>
      </c>
      <c r="B14586" s="457" t="s">
        <v>21851</v>
      </c>
      <c r="C14586" s="231" t="s">
        <v>6642</v>
      </c>
      <c r="F14586" s="232">
        <v>0.53</v>
      </c>
    </row>
    <row r="14587" spans="1:6" ht="15" x14ac:dyDescent="0.2">
      <c r="A14587" s="231">
        <v>101329</v>
      </c>
      <c r="B14587" s="457" t="s">
        <v>21852</v>
      </c>
      <c r="C14587" s="231" t="s">
        <v>21720</v>
      </c>
      <c r="F14587" s="232">
        <v>70.510000000000005</v>
      </c>
    </row>
    <row r="14588" spans="1:6" ht="15" x14ac:dyDescent="0.2">
      <c r="A14588" s="231">
        <v>95342</v>
      </c>
      <c r="B14588" s="457" t="s">
        <v>21853</v>
      </c>
      <c r="C14588" s="231" t="s">
        <v>6642</v>
      </c>
      <c r="F14588" s="232">
        <v>0.32</v>
      </c>
    </row>
    <row r="14589" spans="1:6" ht="15" x14ac:dyDescent="0.2">
      <c r="A14589" s="231">
        <v>101333</v>
      </c>
      <c r="B14589" s="457" t="s">
        <v>21854</v>
      </c>
      <c r="C14589" s="231" t="s">
        <v>21720</v>
      </c>
      <c r="F14589" s="232">
        <v>42.33</v>
      </c>
    </row>
    <row r="14590" spans="1:6" ht="15" x14ac:dyDescent="0.2">
      <c r="A14590" s="231">
        <v>100298</v>
      </c>
      <c r="B14590" s="457" t="s">
        <v>21855</v>
      </c>
      <c r="C14590" s="231" t="s">
        <v>6642</v>
      </c>
      <c r="F14590" s="232">
        <v>0.88</v>
      </c>
    </row>
    <row r="14591" spans="1:6" ht="15" x14ac:dyDescent="0.2">
      <c r="A14591" s="231">
        <v>101334</v>
      </c>
      <c r="B14591" s="457" t="s">
        <v>21856</v>
      </c>
      <c r="C14591" s="231" t="s">
        <v>21720</v>
      </c>
      <c r="F14591" s="232">
        <v>116.66</v>
      </c>
    </row>
    <row r="14592" spans="1:6" ht="15" x14ac:dyDescent="0.2">
      <c r="A14592" s="231">
        <v>95405</v>
      </c>
      <c r="B14592" s="457" t="s">
        <v>21857</v>
      </c>
      <c r="C14592" s="231" t="s">
        <v>6642</v>
      </c>
      <c r="F14592" s="232">
        <v>1.47</v>
      </c>
    </row>
    <row r="14593" spans="1:6" ht="15" x14ac:dyDescent="0.2">
      <c r="A14593" s="231">
        <v>95423</v>
      </c>
      <c r="B14593" s="457" t="s">
        <v>21858</v>
      </c>
      <c r="C14593" s="231" t="s">
        <v>21720</v>
      </c>
      <c r="F14593" s="232">
        <v>194.4</v>
      </c>
    </row>
    <row r="14594" spans="1:6" ht="15" x14ac:dyDescent="0.2">
      <c r="A14594" s="231">
        <v>100295</v>
      </c>
      <c r="B14594" s="457" t="s">
        <v>21859</v>
      </c>
      <c r="C14594" s="231" t="s">
        <v>6642</v>
      </c>
      <c r="F14594" s="232">
        <v>0.97</v>
      </c>
    </row>
    <row r="14595" spans="1:6" ht="15" x14ac:dyDescent="0.2">
      <c r="A14595" s="231">
        <v>101303</v>
      </c>
      <c r="B14595" s="457" t="s">
        <v>21860</v>
      </c>
      <c r="C14595" s="231" t="s">
        <v>21720</v>
      </c>
      <c r="F14595" s="232">
        <v>128.56</v>
      </c>
    </row>
    <row r="14596" spans="1:6" ht="15" x14ac:dyDescent="0.2">
      <c r="A14596" s="231">
        <v>95344</v>
      </c>
      <c r="B14596" s="457" t="s">
        <v>21861</v>
      </c>
      <c r="C14596" s="231" t="s">
        <v>6642</v>
      </c>
      <c r="F14596" s="232">
        <v>0.28000000000000003</v>
      </c>
    </row>
    <row r="14597" spans="1:6" ht="15" x14ac:dyDescent="0.2">
      <c r="A14597" s="231">
        <v>101308</v>
      </c>
      <c r="B14597" s="457" t="s">
        <v>21862</v>
      </c>
      <c r="C14597" s="231" t="s">
        <v>21720</v>
      </c>
      <c r="F14597" s="232">
        <v>37.340000000000003</v>
      </c>
    </row>
    <row r="14598" spans="1:6" ht="15" x14ac:dyDescent="0.2">
      <c r="A14598" s="231">
        <v>105536</v>
      </c>
      <c r="B14598" s="457" t="s">
        <v>21863</v>
      </c>
      <c r="C14598" s="231" t="s">
        <v>6642</v>
      </c>
      <c r="F14598" s="232">
        <v>0</v>
      </c>
    </row>
    <row r="14599" spans="1:6" ht="15" x14ac:dyDescent="0.2">
      <c r="A14599" s="231">
        <v>101320</v>
      </c>
      <c r="B14599" s="457" t="s">
        <v>21864</v>
      </c>
      <c r="C14599" s="231" t="s">
        <v>21720</v>
      </c>
      <c r="F14599" s="232">
        <v>32.229999999999997</v>
      </c>
    </row>
    <row r="14600" spans="1:6" ht="15" x14ac:dyDescent="0.2">
      <c r="A14600" s="231">
        <v>95343</v>
      </c>
      <c r="B14600" s="457" t="s">
        <v>21865</v>
      </c>
      <c r="C14600" s="231" t="s">
        <v>6642</v>
      </c>
      <c r="F14600" s="232">
        <v>0.46</v>
      </c>
    </row>
    <row r="14601" spans="1:6" ht="15" x14ac:dyDescent="0.2">
      <c r="A14601" s="231">
        <v>95345</v>
      </c>
      <c r="B14601" s="457" t="s">
        <v>21866</v>
      </c>
      <c r="C14601" s="231" t="s">
        <v>6642</v>
      </c>
      <c r="F14601" s="232">
        <v>0.9</v>
      </c>
    </row>
    <row r="14602" spans="1:6" ht="15" x14ac:dyDescent="0.2">
      <c r="A14602" s="231">
        <v>95346</v>
      </c>
      <c r="B14602" s="457" t="s">
        <v>21867</v>
      </c>
      <c r="C14602" s="231" t="s">
        <v>6642</v>
      </c>
      <c r="F14602" s="232">
        <v>0.14000000000000001</v>
      </c>
    </row>
    <row r="14603" spans="1:6" ht="15" x14ac:dyDescent="0.2">
      <c r="A14603" s="231">
        <v>101324</v>
      </c>
      <c r="B14603" s="457" t="s">
        <v>21868</v>
      </c>
      <c r="C14603" s="231" t="s">
        <v>21720</v>
      </c>
      <c r="F14603" s="232">
        <v>19.329999999999998</v>
      </c>
    </row>
    <row r="14604" spans="1:6" ht="15" x14ac:dyDescent="0.2">
      <c r="A14604" s="231">
        <v>101328</v>
      </c>
      <c r="B14604" s="457" t="s">
        <v>21869</v>
      </c>
      <c r="C14604" s="231" t="s">
        <v>21720</v>
      </c>
      <c r="F14604" s="232">
        <v>23.14</v>
      </c>
    </row>
    <row r="14605" spans="1:6" ht="15" x14ac:dyDescent="0.2">
      <c r="A14605" s="231">
        <v>95347</v>
      </c>
      <c r="B14605" s="457" t="s">
        <v>21870</v>
      </c>
      <c r="C14605" s="231" t="s">
        <v>6642</v>
      </c>
      <c r="F14605" s="232">
        <v>0.14000000000000001</v>
      </c>
    </row>
    <row r="14606" spans="1:6" ht="15" x14ac:dyDescent="0.2">
      <c r="A14606" s="231">
        <v>95408</v>
      </c>
      <c r="B14606" s="457" t="s">
        <v>21871</v>
      </c>
      <c r="C14606" s="231" t="s">
        <v>21720</v>
      </c>
      <c r="F14606" s="232">
        <v>18.600000000000001</v>
      </c>
    </row>
    <row r="14607" spans="1:6" ht="15" x14ac:dyDescent="0.2">
      <c r="A14607" s="231">
        <v>95348</v>
      </c>
      <c r="B14607" s="457" t="s">
        <v>21872</v>
      </c>
      <c r="C14607" s="231" t="s">
        <v>6642</v>
      </c>
      <c r="F14607" s="232">
        <v>0.17</v>
      </c>
    </row>
    <row r="14608" spans="1:6" ht="15" x14ac:dyDescent="0.2">
      <c r="A14608" s="231">
        <v>101332</v>
      </c>
      <c r="B14608" s="457" t="s">
        <v>21873</v>
      </c>
      <c r="C14608" s="231" t="s">
        <v>21720</v>
      </c>
      <c r="F14608" s="232">
        <v>15.49</v>
      </c>
    </row>
    <row r="14609" spans="1:6" ht="15" x14ac:dyDescent="0.2">
      <c r="A14609" s="231">
        <v>95349</v>
      </c>
      <c r="B14609" s="457" t="s">
        <v>21874</v>
      </c>
      <c r="C14609" s="231" t="s">
        <v>6642</v>
      </c>
      <c r="F14609" s="232">
        <v>0.11</v>
      </c>
    </row>
    <row r="14610" spans="1:6" ht="15" x14ac:dyDescent="0.2">
      <c r="A14610" s="231">
        <v>101336</v>
      </c>
      <c r="B14610" s="457" t="s">
        <v>21875</v>
      </c>
      <c r="C14610" s="231" t="s">
        <v>21720</v>
      </c>
      <c r="F14610" s="232">
        <v>67.16</v>
      </c>
    </row>
    <row r="14611" spans="1:6" ht="15" x14ac:dyDescent="0.2">
      <c r="A14611" s="231">
        <v>95351</v>
      </c>
      <c r="B14611" s="457" t="s">
        <v>21876</v>
      </c>
      <c r="C14611" s="231" t="s">
        <v>6642</v>
      </c>
      <c r="F14611" s="232">
        <v>0.5</v>
      </c>
    </row>
    <row r="14612" spans="1:6" ht="15" x14ac:dyDescent="0.2">
      <c r="A14612" s="231">
        <v>95352</v>
      </c>
      <c r="B14612" s="457" t="s">
        <v>21877</v>
      </c>
      <c r="C14612" s="231" t="s">
        <v>6642</v>
      </c>
      <c r="F14612" s="232">
        <v>0.18</v>
      </c>
    </row>
    <row r="14613" spans="1:6" ht="15" x14ac:dyDescent="0.2">
      <c r="A14613" s="231">
        <v>101337</v>
      </c>
      <c r="B14613" s="457" t="s">
        <v>21878</v>
      </c>
      <c r="C14613" s="231" t="s">
        <v>21720</v>
      </c>
      <c r="F14613" s="232">
        <v>24.19</v>
      </c>
    </row>
    <row r="14614" spans="1:6" ht="15" x14ac:dyDescent="0.2">
      <c r="A14614" s="231">
        <v>101338</v>
      </c>
      <c r="B14614" s="457" t="s">
        <v>21879</v>
      </c>
      <c r="C14614" s="231" t="s">
        <v>21720</v>
      </c>
      <c r="F14614" s="232">
        <v>31.55</v>
      </c>
    </row>
    <row r="14615" spans="1:6" ht="15" x14ac:dyDescent="0.2">
      <c r="A14615" s="231">
        <v>95354</v>
      </c>
      <c r="B14615" s="457" t="s">
        <v>21880</v>
      </c>
      <c r="C14615" s="231" t="s">
        <v>6642</v>
      </c>
      <c r="F14615" s="232">
        <v>0.21</v>
      </c>
    </row>
    <row r="14616" spans="1:6" ht="15" x14ac:dyDescent="0.2">
      <c r="A14616" s="231">
        <v>101339</v>
      </c>
      <c r="B14616" s="457" t="s">
        <v>21881</v>
      </c>
      <c r="C14616" s="231" t="s">
        <v>21720</v>
      </c>
      <c r="F14616" s="232">
        <v>29.04</v>
      </c>
    </row>
    <row r="14617" spans="1:6" ht="15" x14ac:dyDescent="0.2">
      <c r="A14617" s="231">
        <v>101340</v>
      </c>
      <c r="B14617" s="457" t="s">
        <v>21882</v>
      </c>
      <c r="C14617" s="231" t="s">
        <v>21720</v>
      </c>
      <c r="F14617" s="232">
        <v>26.33</v>
      </c>
    </row>
    <row r="14618" spans="1:6" ht="15" x14ac:dyDescent="0.2">
      <c r="A14618" s="231">
        <v>95389</v>
      </c>
      <c r="B14618" s="457" t="s">
        <v>21883</v>
      </c>
      <c r="C14618" s="231" t="s">
        <v>6642</v>
      </c>
      <c r="F14618" s="232">
        <v>0.19</v>
      </c>
    </row>
    <row r="14619" spans="1:6" ht="15" x14ac:dyDescent="0.2">
      <c r="A14619" s="231">
        <v>101341</v>
      </c>
      <c r="B14619" s="457" t="s">
        <v>21884</v>
      </c>
      <c r="C14619" s="231" t="s">
        <v>21720</v>
      </c>
      <c r="F14619" s="232">
        <v>24.66</v>
      </c>
    </row>
    <row r="14620" spans="1:6" ht="15" x14ac:dyDescent="0.2">
      <c r="A14620" s="231">
        <v>95355</v>
      </c>
      <c r="B14620" s="457" t="s">
        <v>21885</v>
      </c>
      <c r="C14620" s="231" t="s">
        <v>6642</v>
      </c>
      <c r="F14620" s="232">
        <v>0.18</v>
      </c>
    </row>
    <row r="14621" spans="1:6" ht="15" x14ac:dyDescent="0.2">
      <c r="A14621" s="231">
        <v>95356</v>
      </c>
      <c r="B14621" s="457" t="s">
        <v>21886</v>
      </c>
      <c r="C14621" s="231" t="s">
        <v>6642</v>
      </c>
      <c r="F14621" s="232">
        <v>0.21</v>
      </c>
    </row>
    <row r="14622" spans="1:6" ht="15" x14ac:dyDescent="0.2">
      <c r="A14622" s="231">
        <v>101342</v>
      </c>
      <c r="B14622" s="457" t="s">
        <v>21887</v>
      </c>
      <c r="C14622" s="231" t="s">
        <v>21720</v>
      </c>
      <c r="F14622" s="232">
        <v>29.04</v>
      </c>
    </row>
    <row r="14623" spans="1:6" ht="15" x14ac:dyDescent="0.2">
      <c r="A14623" s="231">
        <v>95357</v>
      </c>
      <c r="B14623" s="457" t="s">
        <v>21888</v>
      </c>
      <c r="C14623" s="231" t="s">
        <v>6642</v>
      </c>
      <c r="F14623" s="232">
        <v>0.4</v>
      </c>
    </row>
    <row r="14624" spans="1:6" ht="15" x14ac:dyDescent="0.2">
      <c r="A14624" s="231">
        <v>101343</v>
      </c>
      <c r="B14624" s="457" t="s">
        <v>21889</v>
      </c>
      <c r="C14624" s="231" t="s">
        <v>21720</v>
      </c>
      <c r="F14624" s="232">
        <v>53.78</v>
      </c>
    </row>
    <row r="14625" spans="1:6" ht="15" x14ac:dyDescent="0.2">
      <c r="A14625" s="231">
        <v>95358</v>
      </c>
      <c r="B14625" s="457" t="s">
        <v>21890</v>
      </c>
      <c r="C14625" s="231" t="s">
        <v>6642</v>
      </c>
      <c r="F14625" s="232">
        <v>0.4</v>
      </c>
    </row>
    <row r="14626" spans="1:6" ht="15" x14ac:dyDescent="0.2">
      <c r="A14626" s="231">
        <v>101344</v>
      </c>
      <c r="B14626" s="457" t="s">
        <v>21891</v>
      </c>
      <c r="C14626" s="231" t="s">
        <v>21720</v>
      </c>
      <c r="F14626" s="232">
        <v>52.99</v>
      </c>
    </row>
    <row r="14627" spans="1:6" ht="15" x14ac:dyDescent="0.2">
      <c r="A14627" s="231">
        <v>95359</v>
      </c>
      <c r="B14627" s="457" t="s">
        <v>21892</v>
      </c>
      <c r="C14627" s="231" t="s">
        <v>6642</v>
      </c>
      <c r="F14627" s="232">
        <v>0.41</v>
      </c>
    </row>
    <row r="14628" spans="1:6" ht="15" x14ac:dyDescent="0.2">
      <c r="A14628" s="231">
        <v>101345</v>
      </c>
      <c r="B14628" s="457" t="s">
        <v>21893</v>
      </c>
      <c r="C14628" s="231" t="s">
        <v>21720</v>
      </c>
      <c r="F14628" s="232">
        <v>54.81</v>
      </c>
    </row>
    <row r="14629" spans="1:6" ht="15" x14ac:dyDescent="0.2">
      <c r="A14629" s="231">
        <v>101346</v>
      </c>
      <c r="B14629" s="457" t="s">
        <v>21894</v>
      </c>
      <c r="C14629" s="231" t="s">
        <v>21720</v>
      </c>
      <c r="F14629" s="232">
        <v>29.92</v>
      </c>
    </row>
    <row r="14630" spans="1:6" ht="15" x14ac:dyDescent="0.2">
      <c r="A14630" s="231">
        <v>101347</v>
      </c>
      <c r="B14630" s="457" t="s">
        <v>21895</v>
      </c>
      <c r="C14630" s="231" t="s">
        <v>21720</v>
      </c>
      <c r="F14630" s="232">
        <v>43.26</v>
      </c>
    </row>
    <row r="14631" spans="1:6" ht="15" x14ac:dyDescent="0.2">
      <c r="A14631" s="231">
        <v>95361</v>
      </c>
      <c r="B14631" s="457" t="s">
        <v>21896</v>
      </c>
      <c r="C14631" s="231" t="s">
        <v>6642</v>
      </c>
      <c r="F14631" s="232">
        <v>0.2</v>
      </c>
    </row>
    <row r="14632" spans="1:6" ht="15" x14ac:dyDescent="0.2">
      <c r="A14632" s="231">
        <v>101348</v>
      </c>
      <c r="B14632" s="457" t="s">
        <v>21897</v>
      </c>
      <c r="C14632" s="231" t="s">
        <v>21720</v>
      </c>
      <c r="F14632" s="232">
        <v>26.9</v>
      </c>
    </row>
    <row r="14633" spans="1:6" ht="15" x14ac:dyDescent="0.2">
      <c r="A14633" s="231">
        <v>101349</v>
      </c>
      <c r="B14633" s="457" t="s">
        <v>21898</v>
      </c>
      <c r="C14633" s="231" t="s">
        <v>21720</v>
      </c>
      <c r="F14633" s="232">
        <v>40.14</v>
      </c>
    </row>
    <row r="14634" spans="1:6" ht="15" x14ac:dyDescent="0.2">
      <c r="A14634" s="231">
        <v>95362</v>
      </c>
      <c r="B14634" s="457" t="s">
        <v>21899</v>
      </c>
      <c r="C14634" s="231" t="s">
        <v>6642</v>
      </c>
      <c r="F14634" s="232">
        <v>0.3</v>
      </c>
    </row>
    <row r="14635" spans="1:6" ht="15" x14ac:dyDescent="0.2">
      <c r="A14635" s="231">
        <v>95363</v>
      </c>
      <c r="B14635" s="457" t="s">
        <v>21900</v>
      </c>
      <c r="C14635" s="231" t="s">
        <v>6642</v>
      </c>
      <c r="F14635" s="232">
        <v>0.3</v>
      </c>
    </row>
    <row r="14636" spans="1:6" ht="15" x14ac:dyDescent="0.2">
      <c r="A14636" s="231">
        <v>101350</v>
      </c>
      <c r="B14636" s="457" t="s">
        <v>21901</v>
      </c>
      <c r="C14636" s="231" t="s">
        <v>21720</v>
      </c>
      <c r="F14636" s="232">
        <v>40.14</v>
      </c>
    </row>
    <row r="14637" spans="1:6" ht="15" x14ac:dyDescent="0.2">
      <c r="A14637" s="231">
        <v>95360</v>
      </c>
      <c r="B14637" s="457" t="s">
        <v>21902</v>
      </c>
      <c r="C14637" s="231" t="s">
        <v>6642</v>
      </c>
      <c r="F14637" s="232">
        <v>0.32</v>
      </c>
    </row>
    <row r="14638" spans="1:6" ht="15" x14ac:dyDescent="0.2">
      <c r="A14638" s="231">
        <v>101351</v>
      </c>
      <c r="B14638" s="457" t="s">
        <v>21903</v>
      </c>
      <c r="C14638" s="231" t="s">
        <v>21720</v>
      </c>
      <c r="F14638" s="232">
        <v>29.04</v>
      </c>
    </row>
    <row r="14639" spans="1:6" ht="15" x14ac:dyDescent="0.2">
      <c r="A14639" s="231">
        <v>95365</v>
      </c>
      <c r="B14639" s="457" t="s">
        <v>21904</v>
      </c>
      <c r="C14639" s="231" t="s">
        <v>6642</v>
      </c>
      <c r="F14639" s="232">
        <v>0.21</v>
      </c>
    </row>
    <row r="14640" spans="1:6" ht="15" x14ac:dyDescent="0.2">
      <c r="A14640" s="231">
        <v>101352</v>
      </c>
      <c r="B14640" s="457" t="s">
        <v>21905</v>
      </c>
      <c r="C14640" s="231" t="s">
        <v>21720</v>
      </c>
      <c r="F14640" s="232">
        <v>29.04</v>
      </c>
    </row>
    <row r="14641" spans="1:6" ht="15" x14ac:dyDescent="0.2">
      <c r="A14641" s="231">
        <v>95364</v>
      </c>
      <c r="B14641" s="457" t="s">
        <v>21906</v>
      </c>
      <c r="C14641" s="231" t="s">
        <v>6642</v>
      </c>
      <c r="F14641" s="232">
        <v>0.21</v>
      </c>
    </row>
    <row r="14642" spans="1:6" ht="15" x14ac:dyDescent="0.2">
      <c r="A14642" s="231">
        <v>95366</v>
      </c>
      <c r="B14642" s="457" t="s">
        <v>21907</v>
      </c>
      <c r="C14642" s="231" t="s">
        <v>6642</v>
      </c>
      <c r="F14642" s="232">
        <v>0.22</v>
      </c>
    </row>
    <row r="14643" spans="1:6" ht="15" x14ac:dyDescent="0.2">
      <c r="A14643" s="231">
        <v>101353</v>
      </c>
      <c r="B14643" s="457" t="s">
        <v>21908</v>
      </c>
      <c r="C14643" s="231" t="s">
        <v>21720</v>
      </c>
      <c r="F14643" s="232">
        <v>29.56</v>
      </c>
    </row>
    <row r="14644" spans="1:6" ht="15" x14ac:dyDescent="0.2">
      <c r="A14644" s="231">
        <v>95367</v>
      </c>
      <c r="B14644" s="457" t="s">
        <v>21909</v>
      </c>
      <c r="C14644" s="231" t="s">
        <v>6642</v>
      </c>
      <c r="F14644" s="232">
        <v>0.3</v>
      </c>
    </row>
    <row r="14645" spans="1:6" ht="15" x14ac:dyDescent="0.2">
      <c r="A14645" s="231">
        <v>101355</v>
      </c>
      <c r="B14645" s="457" t="s">
        <v>21910</v>
      </c>
      <c r="C14645" s="231" t="s">
        <v>21720</v>
      </c>
      <c r="F14645" s="232">
        <v>40.14</v>
      </c>
    </row>
    <row r="14646" spans="1:6" ht="15" x14ac:dyDescent="0.2">
      <c r="A14646" s="231">
        <v>95368</v>
      </c>
      <c r="B14646" s="457" t="s">
        <v>21911</v>
      </c>
      <c r="C14646" s="231" t="s">
        <v>6642</v>
      </c>
      <c r="F14646" s="232">
        <v>0.22</v>
      </c>
    </row>
    <row r="14647" spans="1:6" ht="15" x14ac:dyDescent="0.2">
      <c r="A14647" s="231">
        <v>95369</v>
      </c>
      <c r="B14647" s="457" t="s">
        <v>21912</v>
      </c>
      <c r="C14647" s="231" t="s">
        <v>6642</v>
      </c>
      <c r="F14647" s="232">
        <v>0.23</v>
      </c>
    </row>
    <row r="14648" spans="1:6" ht="15" x14ac:dyDescent="0.2">
      <c r="A14648" s="231">
        <v>95370</v>
      </c>
      <c r="B14648" s="457" t="s">
        <v>21913</v>
      </c>
      <c r="C14648" s="231" t="s">
        <v>6642</v>
      </c>
      <c r="F14648" s="232">
        <v>0.35</v>
      </c>
    </row>
    <row r="14649" spans="1:6" ht="15" x14ac:dyDescent="0.2">
      <c r="A14649" s="231">
        <v>101356</v>
      </c>
      <c r="B14649" s="457" t="s">
        <v>21914</v>
      </c>
      <c r="C14649" s="231" t="s">
        <v>21720</v>
      </c>
      <c r="F14649" s="232">
        <v>46.95</v>
      </c>
    </row>
    <row r="14650" spans="1:6" ht="15" x14ac:dyDescent="0.2">
      <c r="A14650" s="231">
        <v>95371</v>
      </c>
      <c r="B14650" s="457" t="s">
        <v>21915</v>
      </c>
      <c r="C14650" s="231" t="s">
        <v>6642</v>
      </c>
      <c r="F14650" s="232">
        <v>0.51</v>
      </c>
    </row>
    <row r="14651" spans="1:6" ht="15" x14ac:dyDescent="0.2">
      <c r="A14651" s="231">
        <v>101357</v>
      </c>
      <c r="B14651" s="457" t="s">
        <v>21916</v>
      </c>
      <c r="C14651" s="231" t="s">
        <v>21720</v>
      </c>
      <c r="F14651" s="232">
        <v>67.44</v>
      </c>
    </row>
    <row r="14652" spans="1:6" ht="15" x14ac:dyDescent="0.2">
      <c r="A14652" s="231">
        <v>95372</v>
      </c>
      <c r="B14652" s="457" t="s">
        <v>21917</v>
      </c>
      <c r="C14652" s="231" t="s">
        <v>6642</v>
      </c>
      <c r="F14652" s="232">
        <v>0.35</v>
      </c>
    </row>
    <row r="14653" spans="1:6" ht="15" x14ac:dyDescent="0.2">
      <c r="A14653" s="231">
        <v>101358</v>
      </c>
      <c r="B14653" s="457" t="s">
        <v>21918</v>
      </c>
      <c r="C14653" s="231" t="s">
        <v>21720</v>
      </c>
      <c r="F14653" s="232">
        <v>46.95</v>
      </c>
    </row>
    <row r="14654" spans="1:6" ht="15" x14ac:dyDescent="0.2">
      <c r="A14654" s="231">
        <v>95373</v>
      </c>
      <c r="B14654" s="457" t="s">
        <v>21919</v>
      </c>
      <c r="C14654" s="231" t="s">
        <v>6642</v>
      </c>
      <c r="F14654" s="232">
        <v>0.32</v>
      </c>
    </row>
    <row r="14655" spans="1:6" ht="15" x14ac:dyDescent="0.2">
      <c r="A14655" s="231">
        <v>101359</v>
      </c>
      <c r="B14655" s="457" t="s">
        <v>21920</v>
      </c>
      <c r="C14655" s="231" t="s">
        <v>21720</v>
      </c>
      <c r="F14655" s="232">
        <v>43.3</v>
      </c>
    </row>
    <row r="14656" spans="1:6" ht="15" x14ac:dyDescent="0.2">
      <c r="A14656" s="231">
        <v>101360</v>
      </c>
      <c r="B14656" s="457" t="s">
        <v>21921</v>
      </c>
      <c r="C14656" s="231" t="s">
        <v>21720</v>
      </c>
      <c r="F14656" s="232">
        <v>46.95</v>
      </c>
    </row>
    <row r="14657" spans="1:6" ht="15" x14ac:dyDescent="0.2">
      <c r="A14657" s="231">
        <v>95374</v>
      </c>
      <c r="B14657" s="457" t="s">
        <v>21922</v>
      </c>
      <c r="C14657" s="231" t="s">
        <v>6642</v>
      </c>
      <c r="F14657" s="232">
        <v>0.35</v>
      </c>
    </row>
    <row r="14658" spans="1:6" ht="15" x14ac:dyDescent="0.2">
      <c r="A14658" s="231">
        <v>95375</v>
      </c>
      <c r="B14658" s="457" t="s">
        <v>21923</v>
      </c>
      <c r="C14658" s="231" t="s">
        <v>6642</v>
      </c>
      <c r="F14658" s="232">
        <v>0.51</v>
      </c>
    </row>
    <row r="14659" spans="1:6" ht="15" x14ac:dyDescent="0.2">
      <c r="A14659" s="231">
        <v>101361</v>
      </c>
      <c r="B14659" s="457" t="s">
        <v>21924</v>
      </c>
      <c r="C14659" s="231" t="s">
        <v>21720</v>
      </c>
      <c r="F14659" s="232">
        <v>68.63</v>
      </c>
    </row>
    <row r="14660" spans="1:6" ht="15" x14ac:dyDescent="0.2">
      <c r="A14660" s="231">
        <v>95376</v>
      </c>
      <c r="B14660" s="457" t="s">
        <v>21925</v>
      </c>
      <c r="C14660" s="231" t="s">
        <v>6642</v>
      </c>
      <c r="F14660" s="232">
        <v>0.12</v>
      </c>
    </row>
    <row r="14661" spans="1:6" ht="15" x14ac:dyDescent="0.2">
      <c r="A14661" s="231">
        <v>95377</v>
      </c>
      <c r="B14661" s="457" t="s">
        <v>21926</v>
      </c>
      <c r="C14661" s="231" t="s">
        <v>6642</v>
      </c>
      <c r="F14661" s="232">
        <v>0.28000000000000003</v>
      </c>
    </row>
    <row r="14662" spans="1:6" ht="15" x14ac:dyDescent="0.2">
      <c r="A14662" s="231">
        <v>101363</v>
      </c>
      <c r="B14662" s="457" t="s">
        <v>21927</v>
      </c>
      <c r="C14662" s="231" t="s">
        <v>21720</v>
      </c>
      <c r="F14662" s="232">
        <v>37.68</v>
      </c>
    </row>
    <row r="14663" spans="1:6" ht="15" x14ac:dyDescent="0.2">
      <c r="A14663" s="231">
        <v>95378</v>
      </c>
      <c r="B14663" s="457" t="s">
        <v>21928</v>
      </c>
      <c r="C14663" s="231" t="s">
        <v>6642</v>
      </c>
      <c r="F14663" s="232">
        <v>0.41</v>
      </c>
    </row>
    <row r="14664" spans="1:6" ht="15" x14ac:dyDescent="0.2">
      <c r="A14664" s="231">
        <v>101364</v>
      </c>
      <c r="B14664" s="457" t="s">
        <v>21929</v>
      </c>
      <c r="C14664" s="231" t="s">
        <v>21720</v>
      </c>
      <c r="F14664" s="232">
        <v>55.41</v>
      </c>
    </row>
    <row r="14665" spans="1:6" ht="15" x14ac:dyDescent="0.2">
      <c r="A14665" s="231">
        <v>95379</v>
      </c>
      <c r="B14665" s="457" t="s">
        <v>21930</v>
      </c>
      <c r="C14665" s="231" t="s">
        <v>6642</v>
      </c>
      <c r="F14665" s="232">
        <v>0.34</v>
      </c>
    </row>
    <row r="14666" spans="1:6" ht="15" x14ac:dyDescent="0.2">
      <c r="A14666" s="231">
        <v>101365</v>
      </c>
      <c r="B14666" s="457" t="s">
        <v>21931</v>
      </c>
      <c r="C14666" s="231" t="s">
        <v>21720</v>
      </c>
      <c r="F14666" s="232">
        <v>45.97</v>
      </c>
    </row>
    <row r="14667" spans="1:6" ht="15" x14ac:dyDescent="0.2">
      <c r="A14667" s="231">
        <v>95380</v>
      </c>
      <c r="B14667" s="457" t="s">
        <v>21932</v>
      </c>
      <c r="C14667" s="231" t="s">
        <v>6642</v>
      </c>
      <c r="F14667" s="232">
        <v>0.37</v>
      </c>
    </row>
    <row r="14668" spans="1:6" ht="15" x14ac:dyDescent="0.2">
      <c r="A14668" s="231">
        <v>101366</v>
      </c>
      <c r="B14668" s="457" t="s">
        <v>21933</v>
      </c>
      <c r="C14668" s="231" t="s">
        <v>21720</v>
      </c>
      <c r="F14668" s="232">
        <v>49.54</v>
      </c>
    </row>
    <row r="14669" spans="1:6" ht="15" x14ac:dyDescent="0.2">
      <c r="A14669" s="231">
        <v>100535</v>
      </c>
      <c r="B14669" s="457" t="s">
        <v>21934</v>
      </c>
      <c r="C14669" s="231" t="s">
        <v>6642</v>
      </c>
      <c r="F14669" s="232">
        <v>1.05</v>
      </c>
    </row>
    <row r="14670" spans="1:6" ht="15" x14ac:dyDescent="0.2">
      <c r="A14670" s="231">
        <v>100536</v>
      </c>
      <c r="B14670" s="457" t="s">
        <v>21935</v>
      </c>
      <c r="C14670" s="231" t="s">
        <v>21720</v>
      </c>
      <c r="F14670" s="232">
        <v>139.44999999999999</v>
      </c>
    </row>
    <row r="14671" spans="1:6" ht="15" x14ac:dyDescent="0.2">
      <c r="A14671" s="231">
        <v>101368</v>
      </c>
      <c r="B14671" s="457" t="s">
        <v>21936</v>
      </c>
      <c r="C14671" s="231" t="s">
        <v>21720</v>
      </c>
      <c r="F14671" s="232">
        <v>59.51</v>
      </c>
    </row>
    <row r="14672" spans="1:6" ht="15" x14ac:dyDescent="0.2">
      <c r="A14672" s="231">
        <v>101369</v>
      </c>
      <c r="B14672" s="457" t="s">
        <v>21937</v>
      </c>
      <c r="C14672" s="231" t="s">
        <v>21720</v>
      </c>
      <c r="F14672" s="232">
        <v>47.27</v>
      </c>
    </row>
    <row r="14673" spans="1:6" ht="15" x14ac:dyDescent="0.2">
      <c r="A14673" s="231">
        <v>95385</v>
      </c>
      <c r="B14673" s="457" t="s">
        <v>21938</v>
      </c>
      <c r="C14673" s="231" t="s">
        <v>6642</v>
      </c>
      <c r="F14673" s="232">
        <v>0.27</v>
      </c>
    </row>
    <row r="14674" spans="1:6" ht="15" x14ac:dyDescent="0.2">
      <c r="A14674" s="231">
        <v>101370</v>
      </c>
      <c r="B14674" s="457" t="s">
        <v>21939</v>
      </c>
      <c r="C14674" s="231" t="s">
        <v>21720</v>
      </c>
      <c r="F14674" s="232">
        <v>36.69</v>
      </c>
    </row>
    <row r="14675" spans="1:6" ht="15" x14ac:dyDescent="0.2">
      <c r="A14675" s="231">
        <v>95406</v>
      </c>
      <c r="B14675" s="457" t="s">
        <v>21940</v>
      </c>
      <c r="C14675" s="231" t="s">
        <v>6642</v>
      </c>
      <c r="F14675" s="232">
        <v>0.61</v>
      </c>
    </row>
    <row r="14676" spans="1:6" ht="15" x14ac:dyDescent="0.2">
      <c r="A14676" s="231">
        <v>95424</v>
      </c>
      <c r="B14676" s="457" t="s">
        <v>21941</v>
      </c>
      <c r="C14676" s="231" t="s">
        <v>21720</v>
      </c>
      <c r="F14676" s="232">
        <v>81.599999999999994</v>
      </c>
    </row>
    <row r="14677" spans="1:6" ht="15" x14ac:dyDescent="0.2">
      <c r="A14677" s="231">
        <v>95386</v>
      </c>
      <c r="B14677" s="457" t="s">
        <v>21942</v>
      </c>
      <c r="C14677" s="231" t="s">
        <v>6642</v>
      </c>
      <c r="F14677" s="232">
        <v>0.32</v>
      </c>
    </row>
    <row r="14678" spans="1:6" ht="15" x14ac:dyDescent="0.2">
      <c r="A14678" s="231">
        <v>95383</v>
      </c>
      <c r="B14678" s="457" t="s">
        <v>21943</v>
      </c>
      <c r="C14678" s="231" t="s">
        <v>6642</v>
      </c>
      <c r="F14678" s="232">
        <v>0.45</v>
      </c>
    </row>
    <row r="14679" spans="1:6" ht="15" x14ac:dyDescent="0.2">
      <c r="A14679" s="231">
        <v>95384</v>
      </c>
      <c r="B14679" s="457" t="s">
        <v>21944</v>
      </c>
      <c r="C14679" s="231" t="s">
        <v>6642</v>
      </c>
      <c r="F14679" s="232">
        <v>0.35</v>
      </c>
    </row>
    <row r="14680" spans="1:6" ht="15" x14ac:dyDescent="0.2">
      <c r="A14680" s="231">
        <v>100299</v>
      </c>
      <c r="B14680" s="457" t="s">
        <v>21945</v>
      </c>
      <c r="C14680" s="231" t="s">
        <v>6642</v>
      </c>
      <c r="F14680" s="232">
        <v>1.19</v>
      </c>
    </row>
    <row r="14681" spans="1:6" ht="15" x14ac:dyDescent="0.2">
      <c r="A14681" s="231">
        <v>100315</v>
      </c>
      <c r="B14681" s="457" t="s">
        <v>21946</v>
      </c>
      <c r="C14681" s="231" t="s">
        <v>21720</v>
      </c>
      <c r="F14681" s="232">
        <v>157.07</v>
      </c>
    </row>
    <row r="14682" spans="1:6" ht="15" x14ac:dyDescent="0.2">
      <c r="A14682" s="231">
        <v>95387</v>
      </c>
      <c r="B14682" s="457" t="s">
        <v>21947</v>
      </c>
      <c r="C14682" s="231" t="s">
        <v>6642</v>
      </c>
      <c r="F14682" s="232">
        <v>0.28999999999999998</v>
      </c>
    </row>
    <row r="14683" spans="1:6" ht="15" x14ac:dyDescent="0.2">
      <c r="A14683" s="231">
        <v>101371</v>
      </c>
      <c r="B14683" s="457" t="s">
        <v>21948</v>
      </c>
      <c r="C14683" s="231" t="s">
        <v>21720</v>
      </c>
      <c r="F14683" s="232">
        <v>38.6</v>
      </c>
    </row>
    <row r="14684" spans="1:6" ht="15" x14ac:dyDescent="0.2">
      <c r="A14684" s="231">
        <v>100288</v>
      </c>
      <c r="B14684" s="457" t="s">
        <v>21949</v>
      </c>
      <c r="C14684" s="231" t="s">
        <v>6642</v>
      </c>
      <c r="F14684" s="232">
        <v>0.11</v>
      </c>
    </row>
    <row r="14685" spans="1:6" ht="15" x14ac:dyDescent="0.2">
      <c r="A14685" s="231">
        <v>101372</v>
      </c>
      <c r="B14685" s="457" t="s">
        <v>21950</v>
      </c>
      <c r="C14685" s="231" t="s">
        <v>21720</v>
      </c>
      <c r="F14685" s="232">
        <v>14.87</v>
      </c>
    </row>
    <row r="14686" spans="1:6" ht="15" x14ac:dyDescent="0.2">
      <c r="A14686" s="231">
        <v>90775</v>
      </c>
      <c r="B14686" s="457" t="s">
        <v>21951</v>
      </c>
      <c r="C14686" s="231" t="s">
        <v>6642</v>
      </c>
      <c r="F14686" s="232">
        <v>68.08</v>
      </c>
    </row>
    <row r="14687" spans="1:6" ht="15" x14ac:dyDescent="0.2">
      <c r="A14687" s="231">
        <v>93561</v>
      </c>
      <c r="B14687" s="457" t="s">
        <v>21951</v>
      </c>
      <c r="C14687" s="231" t="s">
        <v>21720</v>
      </c>
      <c r="F14687" s="232">
        <v>11802.4</v>
      </c>
    </row>
    <row r="14688" spans="1:6" ht="15" x14ac:dyDescent="0.2">
      <c r="A14688" s="231">
        <v>88264</v>
      </c>
      <c r="B14688" s="457" t="s">
        <v>21952</v>
      </c>
      <c r="C14688" s="231" t="s">
        <v>6642</v>
      </c>
      <c r="F14688" s="232">
        <v>42.44</v>
      </c>
    </row>
    <row r="14689" spans="1:6" ht="15" x14ac:dyDescent="0.2">
      <c r="A14689" s="231">
        <v>101399</v>
      </c>
      <c r="B14689" s="457" t="s">
        <v>21952</v>
      </c>
      <c r="C14689" s="231" t="s">
        <v>21720</v>
      </c>
      <c r="F14689" s="232">
        <v>7141.51</v>
      </c>
    </row>
    <row r="14690" spans="1:6" ht="15" x14ac:dyDescent="0.2">
      <c r="A14690" s="231">
        <v>88266</v>
      </c>
      <c r="B14690" s="457" t="s">
        <v>21953</v>
      </c>
      <c r="C14690" s="231" t="s">
        <v>6642</v>
      </c>
      <c r="F14690" s="232">
        <v>48.04</v>
      </c>
    </row>
    <row r="14691" spans="1:6" ht="15" x14ac:dyDescent="0.2">
      <c r="A14691" s="231">
        <v>101401</v>
      </c>
      <c r="B14691" s="457" t="s">
        <v>21953</v>
      </c>
      <c r="C14691" s="231" t="s">
        <v>21720</v>
      </c>
      <c r="F14691" s="232">
        <v>8130.58</v>
      </c>
    </row>
    <row r="14692" spans="1:6" ht="15" x14ac:dyDescent="0.2">
      <c r="A14692" s="231">
        <v>88267</v>
      </c>
      <c r="B14692" s="457" t="s">
        <v>21954</v>
      </c>
      <c r="C14692" s="231" t="s">
        <v>6642</v>
      </c>
      <c r="F14692" s="232">
        <v>38.130000000000003</v>
      </c>
    </row>
    <row r="14693" spans="1:6" ht="15" x14ac:dyDescent="0.2">
      <c r="A14693" s="231">
        <v>101402</v>
      </c>
      <c r="B14693" s="457" t="s">
        <v>21954</v>
      </c>
      <c r="C14693" s="231" t="s">
        <v>21720</v>
      </c>
      <c r="F14693" s="232">
        <v>6511.7</v>
      </c>
    </row>
    <row r="14694" spans="1:6" ht="15" x14ac:dyDescent="0.2">
      <c r="A14694" s="231">
        <v>90776</v>
      </c>
      <c r="B14694" s="457" t="s">
        <v>21955</v>
      </c>
      <c r="C14694" s="231" t="s">
        <v>6642</v>
      </c>
      <c r="F14694" s="232">
        <v>51.98</v>
      </c>
    </row>
    <row r="14695" spans="1:6" ht="15" x14ac:dyDescent="0.2">
      <c r="A14695" s="231">
        <v>93572</v>
      </c>
      <c r="B14695" s="457" t="s">
        <v>21956</v>
      </c>
      <c r="C14695" s="231" t="s">
        <v>21720</v>
      </c>
      <c r="F14695" s="232">
        <v>8871.7099999999991</v>
      </c>
    </row>
    <row r="14696" spans="1:6" ht="15" x14ac:dyDescent="0.2">
      <c r="A14696" s="231">
        <v>90777</v>
      </c>
      <c r="B14696" s="457" t="s">
        <v>21957</v>
      </c>
      <c r="C14696" s="231" t="s">
        <v>6642</v>
      </c>
      <c r="F14696" s="232">
        <v>133.49</v>
      </c>
    </row>
    <row r="14697" spans="1:6" ht="15" x14ac:dyDescent="0.2">
      <c r="A14697" s="231">
        <v>93565</v>
      </c>
      <c r="B14697" s="457" t="s">
        <v>21957</v>
      </c>
      <c r="C14697" s="231" t="s">
        <v>21720</v>
      </c>
      <c r="F14697" s="232">
        <v>22996.14</v>
      </c>
    </row>
    <row r="14698" spans="1:6" ht="15" x14ac:dyDescent="0.2">
      <c r="A14698" s="231">
        <v>90778</v>
      </c>
      <c r="B14698" s="457" t="s">
        <v>21958</v>
      </c>
      <c r="C14698" s="231" t="s">
        <v>6642</v>
      </c>
      <c r="F14698" s="232">
        <v>135.66999999999999</v>
      </c>
    </row>
    <row r="14699" spans="1:6" ht="15" x14ac:dyDescent="0.2">
      <c r="A14699" s="231">
        <v>93567</v>
      </c>
      <c r="B14699" s="457" t="s">
        <v>21958</v>
      </c>
      <c r="C14699" s="231" t="s">
        <v>21720</v>
      </c>
      <c r="F14699" s="232">
        <v>23373.18</v>
      </c>
    </row>
    <row r="14700" spans="1:6" ht="15" x14ac:dyDescent="0.2">
      <c r="A14700" s="231">
        <v>90779</v>
      </c>
      <c r="B14700" s="457" t="s">
        <v>21959</v>
      </c>
      <c r="C14700" s="231" t="s">
        <v>6642</v>
      </c>
      <c r="F14700" s="232">
        <v>187.24</v>
      </c>
    </row>
    <row r="14701" spans="1:6" ht="15" x14ac:dyDescent="0.2">
      <c r="A14701" s="231">
        <v>93568</v>
      </c>
      <c r="B14701" s="457" t="s">
        <v>21959</v>
      </c>
      <c r="C14701" s="231" t="s">
        <v>21720</v>
      </c>
      <c r="F14701" s="232">
        <v>32277.87</v>
      </c>
    </row>
    <row r="14702" spans="1:6" ht="15" x14ac:dyDescent="0.2">
      <c r="A14702" s="231">
        <v>88269</v>
      </c>
      <c r="B14702" s="457" t="s">
        <v>21960</v>
      </c>
      <c r="C14702" s="231" t="s">
        <v>6642</v>
      </c>
      <c r="F14702" s="232">
        <v>33.659999999999997</v>
      </c>
    </row>
    <row r="14703" spans="1:6" ht="15" x14ac:dyDescent="0.2">
      <c r="A14703" s="231">
        <v>101407</v>
      </c>
      <c r="B14703" s="457" t="s">
        <v>21960</v>
      </c>
      <c r="C14703" s="231" t="s">
        <v>21720</v>
      </c>
      <c r="F14703" s="232">
        <v>5765.6</v>
      </c>
    </row>
    <row r="14704" spans="1:6" ht="15" x14ac:dyDescent="0.2">
      <c r="A14704" s="231">
        <v>88270</v>
      </c>
      <c r="B14704" s="457" t="s">
        <v>21961</v>
      </c>
      <c r="C14704" s="231" t="s">
        <v>6642</v>
      </c>
      <c r="F14704" s="232">
        <v>33.9</v>
      </c>
    </row>
    <row r="14705" spans="1:6" ht="15" x14ac:dyDescent="0.2">
      <c r="A14705" s="231">
        <v>101408</v>
      </c>
      <c r="B14705" s="457" t="s">
        <v>21961</v>
      </c>
      <c r="C14705" s="231" t="s">
        <v>21720</v>
      </c>
      <c r="F14705" s="232">
        <v>5765.6</v>
      </c>
    </row>
    <row r="14706" spans="1:6" ht="15" x14ac:dyDescent="0.2">
      <c r="A14706" s="231">
        <v>102919</v>
      </c>
      <c r="B14706" s="457" t="s">
        <v>21962</v>
      </c>
      <c r="C14706" s="231" t="s">
        <v>6642</v>
      </c>
      <c r="F14706" s="232">
        <v>0</v>
      </c>
    </row>
    <row r="14707" spans="1:6" ht="15" x14ac:dyDescent="0.2">
      <c r="A14707" s="231">
        <v>101409</v>
      </c>
      <c r="B14707" s="457" t="s">
        <v>21963</v>
      </c>
      <c r="C14707" s="231" t="s">
        <v>21720</v>
      </c>
      <c r="F14707" s="232">
        <v>6830.18</v>
      </c>
    </row>
    <row r="14708" spans="1:6" ht="15" x14ac:dyDescent="0.2">
      <c r="A14708" s="231">
        <v>88441</v>
      </c>
      <c r="B14708" s="457" t="s">
        <v>21964</v>
      </c>
      <c r="C14708" s="231" t="s">
        <v>6642</v>
      </c>
      <c r="F14708" s="232">
        <v>30.61</v>
      </c>
    </row>
    <row r="14709" spans="1:6" ht="15" x14ac:dyDescent="0.2">
      <c r="A14709" s="231">
        <v>101410</v>
      </c>
      <c r="B14709" s="457" t="s">
        <v>21964</v>
      </c>
      <c r="C14709" s="231" t="s">
        <v>21720</v>
      </c>
      <c r="F14709" s="232">
        <v>5262.38</v>
      </c>
    </row>
    <row r="14710" spans="1:6" ht="15" x14ac:dyDescent="0.2">
      <c r="A14710" s="231">
        <v>88272</v>
      </c>
      <c r="B14710" s="457" t="s">
        <v>21965</v>
      </c>
      <c r="C14710" s="231" t="s">
        <v>6642</v>
      </c>
      <c r="F14710" s="232">
        <v>40.82</v>
      </c>
    </row>
    <row r="14711" spans="1:6" ht="15" x14ac:dyDescent="0.2">
      <c r="A14711" s="231">
        <v>88273</v>
      </c>
      <c r="B14711" s="457" t="s">
        <v>21966</v>
      </c>
      <c r="C14711" s="231" t="s">
        <v>6642</v>
      </c>
      <c r="F14711" s="232">
        <v>33.28</v>
      </c>
    </row>
    <row r="14712" spans="1:6" ht="15" x14ac:dyDescent="0.2">
      <c r="A14712" s="231">
        <v>101413</v>
      </c>
      <c r="B14712" s="457" t="s">
        <v>21966</v>
      </c>
      <c r="C14712" s="231" t="s">
        <v>21720</v>
      </c>
      <c r="F14712" s="232">
        <v>5688.65</v>
      </c>
    </row>
    <row r="14713" spans="1:6" ht="15" x14ac:dyDescent="0.2">
      <c r="A14713" s="231">
        <v>101414</v>
      </c>
      <c r="B14713" s="457" t="s">
        <v>21967</v>
      </c>
      <c r="C14713" s="231" t="s">
        <v>21720</v>
      </c>
      <c r="F14713" s="232">
        <v>5918.67</v>
      </c>
    </row>
    <row r="14714" spans="1:6" ht="15" x14ac:dyDescent="0.2">
      <c r="A14714" s="231">
        <v>88274</v>
      </c>
      <c r="B14714" s="457" t="s">
        <v>21968</v>
      </c>
      <c r="C14714" s="231" t="s">
        <v>6642</v>
      </c>
      <c r="F14714" s="232">
        <v>34.61</v>
      </c>
    </row>
    <row r="14715" spans="1:6" ht="15" x14ac:dyDescent="0.2">
      <c r="A14715" s="231">
        <v>101412</v>
      </c>
      <c r="B14715" s="457" t="s">
        <v>21969</v>
      </c>
      <c r="C14715" s="231" t="s">
        <v>21720</v>
      </c>
      <c r="F14715" s="232">
        <v>6962.65</v>
      </c>
    </row>
    <row r="14716" spans="1:6" ht="15" x14ac:dyDescent="0.2">
      <c r="A14716" s="231">
        <v>101415</v>
      </c>
      <c r="B14716" s="457" t="s">
        <v>21970</v>
      </c>
      <c r="C14716" s="231" t="s">
        <v>21720</v>
      </c>
      <c r="F14716" s="232">
        <v>8097.61</v>
      </c>
    </row>
    <row r="14717" spans="1:6" ht="15" x14ac:dyDescent="0.2">
      <c r="A14717" s="231">
        <v>100308</v>
      </c>
      <c r="B14717" s="457" t="s">
        <v>21971</v>
      </c>
      <c r="C14717" s="231" t="s">
        <v>6642</v>
      </c>
      <c r="F14717" s="232">
        <v>42.15</v>
      </c>
    </row>
    <row r="14718" spans="1:6" ht="15" x14ac:dyDescent="0.2">
      <c r="A14718" s="231">
        <v>101416</v>
      </c>
      <c r="B14718" s="457" t="s">
        <v>21971</v>
      </c>
      <c r="C14718" s="231" t="s">
        <v>21720</v>
      </c>
      <c r="F14718" s="232">
        <v>7148.23</v>
      </c>
    </row>
    <row r="14719" spans="1:6" ht="15" x14ac:dyDescent="0.2">
      <c r="A14719" s="231">
        <v>88275</v>
      </c>
      <c r="B14719" s="457" t="s">
        <v>21972</v>
      </c>
      <c r="C14719" s="231" t="s">
        <v>6642</v>
      </c>
      <c r="F14719" s="232">
        <v>46.95</v>
      </c>
    </row>
    <row r="14720" spans="1:6" ht="15" x14ac:dyDescent="0.2">
      <c r="A14720" s="231">
        <v>90780</v>
      </c>
      <c r="B14720" s="457" t="s">
        <v>21973</v>
      </c>
      <c r="C14720" s="231" t="s">
        <v>6642</v>
      </c>
      <c r="F14720" s="232">
        <v>79.430000000000007</v>
      </c>
    </row>
    <row r="14721" spans="1:6" ht="15" x14ac:dyDescent="0.2">
      <c r="A14721" s="231">
        <v>94295</v>
      </c>
      <c r="B14721" s="457" t="s">
        <v>21973</v>
      </c>
      <c r="C14721" s="231" t="s">
        <v>21720</v>
      </c>
      <c r="F14721" s="232">
        <v>13582.45</v>
      </c>
    </row>
    <row r="14722" spans="1:6" ht="15" x14ac:dyDescent="0.2">
      <c r="A14722" s="231">
        <v>88277</v>
      </c>
      <c r="B14722" s="457" t="s">
        <v>21974</v>
      </c>
      <c r="C14722" s="231" t="s">
        <v>6642</v>
      </c>
      <c r="F14722" s="232">
        <v>39.86</v>
      </c>
    </row>
    <row r="14723" spans="1:6" ht="15" x14ac:dyDescent="0.2">
      <c r="A14723" s="231">
        <v>100307</v>
      </c>
      <c r="B14723" s="457" t="s">
        <v>21975</v>
      </c>
      <c r="C14723" s="231" t="s">
        <v>6642</v>
      </c>
      <c r="F14723" s="232">
        <v>41.82</v>
      </c>
    </row>
    <row r="14724" spans="1:6" ht="15" x14ac:dyDescent="0.2">
      <c r="A14724" s="231">
        <v>101417</v>
      </c>
      <c r="B14724" s="457" t="s">
        <v>21975</v>
      </c>
      <c r="C14724" s="231" t="s">
        <v>21720</v>
      </c>
      <c r="F14724" s="232">
        <v>7074.07</v>
      </c>
    </row>
    <row r="14725" spans="1:6" ht="15" x14ac:dyDescent="0.2">
      <c r="A14725" s="231">
        <v>88278</v>
      </c>
      <c r="B14725" s="457" t="s">
        <v>21976</v>
      </c>
      <c r="C14725" s="231" t="s">
        <v>6642</v>
      </c>
      <c r="F14725" s="232">
        <v>32.83</v>
      </c>
    </row>
    <row r="14726" spans="1:6" ht="15" x14ac:dyDescent="0.2">
      <c r="A14726" s="231">
        <v>101418</v>
      </c>
      <c r="B14726" s="457" t="s">
        <v>21976</v>
      </c>
      <c r="C14726" s="231" t="s">
        <v>21720</v>
      </c>
      <c r="F14726" s="232">
        <v>5631.81</v>
      </c>
    </row>
    <row r="14727" spans="1:6" ht="15" x14ac:dyDescent="0.2">
      <c r="A14727" s="231">
        <v>105535</v>
      </c>
      <c r="B14727" s="457" t="s">
        <v>21977</v>
      </c>
      <c r="C14727" s="231" t="s">
        <v>6642</v>
      </c>
      <c r="F14727" s="232">
        <v>0</v>
      </c>
    </row>
    <row r="14728" spans="1:6" ht="15" x14ac:dyDescent="0.2">
      <c r="A14728" s="231">
        <v>101419</v>
      </c>
      <c r="B14728" s="457" t="s">
        <v>21978</v>
      </c>
      <c r="C14728" s="231" t="s">
        <v>21720</v>
      </c>
      <c r="F14728" s="232">
        <v>6694.48</v>
      </c>
    </row>
    <row r="14729" spans="1:6" ht="15" x14ac:dyDescent="0.2">
      <c r="A14729" s="231">
        <v>88279</v>
      </c>
      <c r="B14729" s="457" t="s">
        <v>21979</v>
      </c>
      <c r="C14729" s="231" t="s">
        <v>6642</v>
      </c>
      <c r="F14729" s="232">
        <v>39.58</v>
      </c>
    </row>
    <row r="14730" spans="1:6" ht="15" x14ac:dyDescent="0.2">
      <c r="A14730" s="231">
        <v>88281</v>
      </c>
      <c r="B14730" s="457" t="s">
        <v>21980</v>
      </c>
      <c r="C14730" s="231" t="s">
        <v>6642</v>
      </c>
      <c r="F14730" s="232">
        <v>36.97</v>
      </c>
    </row>
    <row r="14731" spans="1:6" ht="15" x14ac:dyDescent="0.2">
      <c r="A14731" s="231">
        <v>93558</v>
      </c>
      <c r="B14731" s="457" t="s">
        <v>21981</v>
      </c>
      <c r="C14731" s="231" t="s">
        <v>21720</v>
      </c>
      <c r="F14731" s="232">
        <v>6191.81</v>
      </c>
    </row>
    <row r="14732" spans="1:6" ht="15" x14ac:dyDescent="0.2">
      <c r="A14732" s="231">
        <v>101420</v>
      </c>
      <c r="B14732" s="457" t="s">
        <v>21982</v>
      </c>
      <c r="C14732" s="231" t="s">
        <v>21720</v>
      </c>
      <c r="F14732" s="232">
        <v>6382.25</v>
      </c>
    </row>
    <row r="14733" spans="1:6" ht="15" x14ac:dyDescent="0.2">
      <c r="A14733" s="231">
        <v>101421</v>
      </c>
      <c r="B14733" s="457" t="s">
        <v>21983</v>
      </c>
      <c r="C14733" s="231" t="s">
        <v>21720</v>
      </c>
      <c r="F14733" s="232">
        <v>7376.23</v>
      </c>
    </row>
    <row r="14734" spans="1:6" ht="15" x14ac:dyDescent="0.2">
      <c r="A14734" s="231">
        <v>88282</v>
      </c>
      <c r="B14734" s="457" t="s">
        <v>21984</v>
      </c>
      <c r="C14734" s="231" t="s">
        <v>6642</v>
      </c>
      <c r="F14734" s="232">
        <v>35.9</v>
      </c>
    </row>
    <row r="14735" spans="1:6" ht="15" x14ac:dyDescent="0.2">
      <c r="A14735" s="231">
        <v>88283</v>
      </c>
      <c r="B14735" s="457" t="s">
        <v>21985</v>
      </c>
      <c r="C14735" s="231" t="s">
        <v>6642</v>
      </c>
      <c r="F14735" s="232">
        <v>42.68</v>
      </c>
    </row>
    <row r="14736" spans="1:6" ht="15" x14ac:dyDescent="0.2">
      <c r="A14736" s="231">
        <v>101422</v>
      </c>
      <c r="B14736" s="457" t="s">
        <v>21986</v>
      </c>
      <c r="C14736" s="231" t="s">
        <v>21720</v>
      </c>
      <c r="F14736" s="232">
        <v>5380.45</v>
      </c>
    </row>
    <row r="14737" spans="1:6" ht="15" x14ac:dyDescent="0.2">
      <c r="A14737" s="231">
        <v>88284</v>
      </c>
      <c r="B14737" s="457" t="s">
        <v>21987</v>
      </c>
      <c r="C14737" s="231" t="s">
        <v>6642</v>
      </c>
      <c r="F14737" s="232">
        <v>31.23</v>
      </c>
    </row>
    <row r="14738" spans="1:6" ht="15" x14ac:dyDescent="0.2">
      <c r="A14738" s="231">
        <v>101424</v>
      </c>
      <c r="B14738" s="457" t="s">
        <v>21988</v>
      </c>
      <c r="C14738" s="231" t="s">
        <v>21720</v>
      </c>
      <c r="F14738" s="232">
        <v>6781.41</v>
      </c>
    </row>
    <row r="14739" spans="1:6" ht="15" x14ac:dyDescent="0.2">
      <c r="A14739" s="231">
        <v>88286</v>
      </c>
      <c r="B14739" s="457" t="s">
        <v>21989</v>
      </c>
      <c r="C14739" s="231" t="s">
        <v>6642</v>
      </c>
      <c r="F14739" s="232">
        <v>39.619999999999997</v>
      </c>
    </row>
    <row r="14740" spans="1:6" ht="15" x14ac:dyDescent="0.2">
      <c r="A14740" s="231">
        <v>88288</v>
      </c>
      <c r="B14740" s="457" t="s">
        <v>21990</v>
      </c>
      <c r="C14740" s="231" t="s">
        <v>6642</v>
      </c>
      <c r="F14740" s="232">
        <v>30.15</v>
      </c>
    </row>
    <row r="14741" spans="1:6" ht="15" x14ac:dyDescent="0.2">
      <c r="A14741" s="231">
        <v>101425</v>
      </c>
      <c r="B14741" s="457" t="s">
        <v>21990</v>
      </c>
      <c r="C14741" s="231" t="s">
        <v>21720</v>
      </c>
      <c r="F14741" s="232">
        <v>5178.76</v>
      </c>
    </row>
    <row r="14742" spans="1:6" ht="15" x14ac:dyDescent="0.2">
      <c r="A14742" s="231">
        <v>101426</v>
      </c>
      <c r="B14742" s="457" t="s">
        <v>21991</v>
      </c>
      <c r="C14742" s="231" t="s">
        <v>21720</v>
      </c>
      <c r="F14742" s="232">
        <v>6374.08</v>
      </c>
    </row>
    <row r="14743" spans="1:6" ht="15" x14ac:dyDescent="0.2">
      <c r="A14743" s="231">
        <v>88291</v>
      </c>
      <c r="B14743" s="457" t="s">
        <v>21992</v>
      </c>
      <c r="C14743" s="231" t="s">
        <v>6642</v>
      </c>
      <c r="F14743" s="232">
        <v>34.71</v>
      </c>
    </row>
    <row r="14744" spans="1:6" ht="15" x14ac:dyDescent="0.2">
      <c r="A14744" s="231">
        <v>101427</v>
      </c>
      <c r="B14744" s="457" t="s">
        <v>21992</v>
      </c>
      <c r="C14744" s="231" t="s">
        <v>21720</v>
      </c>
      <c r="F14744" s="232">
        <v>5974.08</v>
      </c>
    </row>
    <row r="14745" spans="1:6" ht="15" x14ac:dyDescent="0.2">
      <c r="A14745" s="231">
        <v>101428</v>
      </c>
      <c r="B14745" s="457" t="s">
        <v>21993</v>
      </c>
      <c r="C14745" s="231" t="s">
        <v>21720</v>
      </c>
      <c r="F14745" s="232">
        <v>5541.46</v>
      </c>
    </row>
    <row r="14746" spans="1:6" ht="15" x14ac:dyDescent="0.2">
      <c r="A14746" s="231">
        <v>88377</v>
      </c>
      <c r="B14746" s="457" t="s">
        <v>21994</v>
      </c>
      <c r="C14746" s="231" t="s">
        <v>6642</v>
      </c>
      <c r="F14746" s="232">
        <v>32.229999999999997</v>
      </c>
    </row>
    <row r="14747" spans="1:6" ht="15" x14ac:dyDescent="0.2">
      <c r="A14747" s="231">
        <v>101429</v>
      </c>
      <c r="B14747" s="457" t="s">
        <v>21995</v>
      </c>
      <c r="C14747" s="231" t="s">
        <v>21720</v>
      </c>
      <c r="F14747" s="232">
        <v>5273.75</v>
      </c>
    </row>
    <row r="14748" spans="1:6" ht="15" x14ac:dyDescent="0.2">
      <c r="A14748" s="231">
        <v>88292</v>
      </c>
      <c r="B14748" s="457" t="s">
        <v>21996</v>
      </c>
      <c r="C14748" s="231" t="s">
        <v>6642</v>
      </c>
      <c r="F14748" s="232">
        <v>30.68</v>
      </c>
    </row>
    <row r="14749" spans="1:6" ht="15" x14ac:dyDescent="0.2">
      <c r="A14749" s="231">
        <v>88293</v>
      </c>
      <c r="B14749" s="457" t="s">
        <v>21997</v>
      </c>
      <c r="C14749" s="231" t="s">
        <v>6642</v>
      </c>
      <c r="F14749" s="232">
        <v>34.71</v>
      </c>
    </row>
    <row r="14750" spans="1:6" ht="15" x14ac:dyDescent="0.2">
      <c r="A14750" s="231">
        <v>101430</v>
      </c>
      <c r="B14750" s="457" t="s">
        <v>21998</v>
      </c>
      <c r="C14750" s="231" t="s">
        <v>21720</v>
      </c>
      <c r="F14750" s="232">
        <v>5974.08</v>
      </c>
    </row>
    <row r="14751" spans="1:6" ht="15" x14ac:dyDescent="0.2">
      <c r="A14751" s="231">
        <v>88294</v>
      </c>
      <c r="B14751" s="457" t="s">
        <v>21999</v>
      </c>
      <c r="C14751" s="231" t="s">
        <v>6642</v>
      </c>
      <c r="F14751" s="232">
        <v>43.76</v>
      </c>
    </row>
    <row r="14752" spans="1:6" ht="15" x14ac:dyDescent="0.2">
      <c r="A14752" s="231">
        <v>101431</v>
      </c>
      <c r="B14752" s="457" t="s">
        <v>21999</v>
      </c>
      <c r="C14752" s="231" t="s">
        <v>21720</v>
      </c>
      <c r="F14752" s="232">
        <v>7523.93</v>
      </c>
    </row>
    <row r="14753" spans="1:6" ht="15" x14ac:dyDescent="0.2">
      <c r="A14753" s="231">
        <v>88295</v>
      </c>
      <c r="B14753" s="457" t="s">
        <v>22000</v>
      </c>
      <c r="C14753" s="231" t="s">
        <v>6642</v>
      </c>
      <c r="F14753" s="232">
        <v>32.950000000000003</v>
      </c>
    </row>
    <row r="14754" spans="1:6" ht="15" x14ac:dyDescent="0.2">
      <c r="A14754" s="231">
        <v>101432</v>
      </c>
      <c r="B14754" s="457" t="s">
        <v>22001</v>
      </c>
      <c r="C14754" s="231" t="s">
        <v>21720</v>
      </c>
      <c r="F14754" s="232">
        <v>5631.81</v>
      </c>
    </row>
    <row r="14755" spans="1:6" ht="15" x14ac:dyDescent="0.2">
      <c r="A14755" s="231">
        <v>88296</v>
      </c>
      <c r="B14755" s="457" t="s">
        <v>22002</v>
      </c>
      <c r="C14755" s="231" t="s">
        <v>6642</v>
      </c>
      <c r="F14755" s="232">
        <v>33.799999999999997</v>
      </c>
    </row>
    <row r="14756" spans="1:6" ht="15" x14ac:dyDescent="0.2">
      <c r="A14756" s="231">
        <v>101433</v>
      </c>
      <c r="B14756" s="457" t="s">
        <v>22002</v>
      </c>
      <c r="C14756" s="231" t="s">
        <v>21720</v>
      </c>
      <c r="F14756" s="232">
        <v>5779.59</v>
      </c>
    </row>
    <row r="14757" spans="1:6" ht="15" x14ac:dyDescent="0.2">
      <c r="A14757" s="231">
        <v>101434</v>
      </c>
      <c r="B14757" s="457" t="s">
        <v>22003</v>
      </c>
      <c r="C14757" s="231" t="s">
        <v>21720</v>
      </c>
      <c r="F14757" s="232">
        <v>4778.3</v>
      </c>
    </row>
    <row r="14758" spans="1:6" ht="15" x14ac:dyDescent="0.2">
      <c r="A14758" s="231">
        <v>88298</v>
      </c>
      <c r="B14758" s="457" t="s">
        <v>22004</v>
      </c>
      <c r="C14758" s="231" t="s">
        <v>6642</v>
      </c>
      <c r="F14758" s="232">
        <v>32.75</v>
      </c>
    </row>
    <row r="14759" spans="1:6" ht="15" x14ac:dyDescent="0.2">
      <c r="A14759" s="231">
        <v>101436</v>
      </c>
      <c r="B14759" s="457" t="s">
        <v>22004</v>
      </c>
      <c r="C14759" s="231" t="s">
        <v>21720</v>
      </c>
      <c r="F14759" s="232">
        <v>5631.81</v>
      </c>
    </row>
    <row r="14760" spans="1:6" ht="15" x14ac:dyDescent="0.2">
      <c r="A14760" s="231">
        <v>101437</v>
      </c>
      <c r="B14760" s="457" t="s">
        <v>22005</v>
      </c>
      <c r="C14760" s="231" t="s">
        <v>21720</v>
      </c>
      <c r="F14760" s="232">
        <v>7747.05</v>
      </c>
    </row>
    <row r="14761" spans="1:6" ht="15" x14ac:dyDescent="0.2">
      <c r="A14761" s="231">
        <v>88299</v>
      </c>
      <c r="B14761" s="457" t="s">
        <v>22006</v>
      </c>
      <c r="C14761" s="231" t="s">
        <v>6642</v>
      </c>
      <c r="F14761" s="232">
        <v>44.92</v>
      </c>
    </row>
    <row r="14762" spans="1:6" ht="15" x14ac:dyDescent="0.2">
      <c r="A14762" s="231">
        <v>88300</v>
      </c>
      <c r="B14762" s="457" t="s">
        <v>22007</v>
      </c>
      <c r="C14762" s="231" t="s">
        <v>6642</v>
      </c>
      <c r="F14762" s="232">
        <v>44.92</v>
      </c>
    </row>
    <row r="14763" spans="1:6" ht="15" x14ac:dyDescent="0.2">
      <c r="A14763" s="231">
        <v>101438</v>
      </c>
      <c r="B14763" s="457" t="s">
        <v>22007</v>
      </c>
      <c r="C14763" s="231" t="s">
        <v>21720</v>
      </c>
      <c r="F14763" s="232">
        <v>7747.05</v>
      </c>
    </row>
    <row r="14764" spans="1:6" ht="15" x14ac:dyDescent="0.2">
      <c r="A14764" s="231">
        <v>88297</v>
      </c>
      <c r="B14764" s="457" t="s">
        <v>22008</v>
      </c>
      <c r="C14764" s="231" t="s">
        <v>6642</v>
      </c>
      <c r="F14764" s="232">
        <v>36.76</v>
      </c>
    </row>
    <row r="14765" spans="1:6" ht="15" x14ac:dyDescent="0.2">
      <c r="A14765" s="231">
        <v>101435</v>
      </c>
      <c r="B14765" s="457" t="s">
        <v>22009</v>
      </c>
      <c r="C14765" s="231" t="s">
        <v>21720</v>
      </c>
      <c r="F14765" s="232">
        <v>6312.63</v>
      </c>
    </row>
    <row r="14766" spans="1:6" ht="15" x14ac:dyDescent="0.2">
      <c r="A14766" s="231">
        <v>101440</v>
      </c>
      <c r="B14766" s="457" t="s">
        <v>22010</v>
      </c>
      <c r="C14766" s="231" t="s">
        <v>21720</v>
      </c>
      <c r="F14766" s="232">
        <v>5974.08</v>
      </c>
    </row>
    <row r="14767" spans="1:6" ht="15" x14ac:dyDescent="0.2">
      <c r="A14767" s="231">
        <v>88302</v>
      </c>
      <c r="B14767" s="457" t="s">
        <v>22011</v>
      </c>
      <c r="C14767" s="231" t="s">
        <v>6642</v>
      </c>
      <c r="F14767" s="232">
        <v>34.71</v>
      </c>
    </row>
    <row r="14768" spans="1:6" ht="15" x14ac:dyDescent="0.2">
      <c r="A14768" s="231">
        <v>88301</v>
      </c>
      <c r="B14768" s="457" t="s">
        <v>22012</v>
      </c>
      <c r="C14768" s="231" t="s">
        <v>6642</v>
      </c>
      <c r="F14768" s="232">
        <v>34.71</v>
      </c>
    </row>
    <row r="14769" spans="1:6" ht="15" x14ac:dyDescent="0.2">
      <c r="A14769" s="231">
        <v>101439</v>
      </c>
      <c r="B14769" s="457" t="s">
        <v>22012</v>
      </c>
      <c r="C14769" s="231" t="s">
        <v>21720</v>
      </c>
      <c r="F14769" s="232">
        <v>5974.08</v>
      </c>
    </row>
    <row r="14770" spans="1:6" ht="15" x14ac:dyDescent="0.2">
      <c r="A14770" s="231">
        <v>88303</v>
      </c>
      <c r="B14770" s="457" t="s">
        <v>22013</v>
      </c>
      <c r="C14770" s="231" t="s">
        <v>6642</v>
      </c>
      <c r="F14770" s="232">
        <v>35.200000000000003</v>
      </c>
    </row>
    <row r="14771" spans="1:6" ht="15" x14ac:dyDescent="0.2">
      <c r="A14771" s="231">
        <v>101441</v>
      </c>
      <c r="B14771" s="457" t="s">
        <v>22013</v>
      </c>
      <c r="C14771" s="231" t="s">
        <v>21720</v>
      </c>
      <c r="F14771" s="232">
        <v>6056.49</v>
      </c>
    </row>
    <row r="14772" spans="1:6" ht="15" x14ac:dyDescent="0.2">
      <c r="A14772" s="231">
        <v>88304</v>
      </c>
      <c r="B14772" s="457" t="s">
        <v>22014</v>
      </c>
      <c r="C14772" s="231" t="s">
        <v>6642</v>
      </c>
      <c r="F14772" s="232">
        <v>44.92</v>
      </c>
    </row>
    <row r="14773" spans="1:6" ht="15" x14ac:dyDescent="0.2">
      <c r="A14773" s="231">
        <v>101443</v>
      </c>
      <c r="B14773" s="457" t="s">
        <v>22014</v>
      </c>
      <c r="C14773" s="231" t="s">
        <v>21720</v>
      </c>
      <c r="F14773" s="232">
        <v>7747.05</v>
      </c>
    </row>
    <row r="14774" spans="1:6" ht="15" x14ac:dyDescent="0.2">
      <c r="A14774" s="231">
        <v>88306</v>
      </c>
      <c r="B14774" s="457" t="s">
        <v>22015</v>
      </c>
      <c r="C14774" s="231" t="s">
        <v>6642</v>
      </c>
      <c r="F14774" s="232">
        <v>27.9</v>
      </c>
    </row>
    <row r="14775" spans="1:6" ht="15" x14ac:dyDescent="0.2">
      <c r="A14775" s="231">
        <v>88307</v>
      </c>
      <c r="B14775" s="457" t="s">
        <v>22016</v>
      </c>
      <c r="C14775" s="231" t="s">
        <v>6642</v>
      </c>
      <c r="F14775" s="232">
        <v>37.020000000000003</v>
      </c>
    </row>
    <row r="14776" spans="1:6" ht="15" x14ac:dyDescent="0.2">
      <c r="A14776" s="231">
        <v>88308</v>
      </c>
      <c r="B14776" s="457" t="s">
        <v>22017</v>
      </c>
      <c r="C14776" s="231" t="s">
        <v>6642</v>
      </c>
      <c r="F14776" s="232">
        <v>33.74</v>
      </c>
    </row>
    <row r="14777" spans="1:6" ht="15" x14ac:dyDescent="0.2">
      <c r="A14777" s="231">
        <v>101444</v>
      </c>
      <c r="B14777" s="457" t="s">
        <v>22017</v>
      </c>
      <c r="C14777" s="231" t="s">
        <v>21720</v>
      </c>
      <c r="F14777" s="232">
        <v>5765.6</v>
      </c>
    </row>
    <row r="14778" spans="1:6" ht="15" x14ac:dyDescent="0.2">
      <c r="A14778" s="231">
        <v>88309</v>
      </c>
      <c r="B14778" s="457" t="s">
        <v>22018</v>
      </c>
      <c r="C14778" s="231" t="s">
        <v>6642</v>
      </c>
      <c r="F14778" s="232">
        <v>33.9</v>
      </c>
    </row>
    <row r="14779" spans="1:6" ht="15" x14ac:dyDescent="0.2">
      <c r="A14779" s="231">
        <v>101445</v>
      </c>
      <c r="B14779" s="457" t="s">
        <v>22018</v>
      </c>
      <c r="C14779" s="231" t="s">
        <v>21720</v>
      </c>
      <c r="F14779" s="232">
        <v>5765.6</v>
      </c>
    </row>
    <row r="14780" spans="1:6" ht="15" x14ac:dyDescent="0.2">
      <c r="A14780" s="231">
        <v>88310</v>
      </c>
      <c r="B14780" s="457" t="s">
        <v>22019</v>
      </c>
      <c r="C14780" s="231" t="s">
        <v>6642</v>
      </c>
      <c r="F14780" s="232">
        <v>35.49</v>
      </c>
    </row>
    <row r="14781" spans="1:6" ht="15" x14ac:dyDescent="0.2">
      <c r="A14781" s="231">
        <v>101446</v>
      </c>
      <c r="B14781" s="457" t="s">
        <v>22019</v>
      </c>
      <c r="C14781" s="231" t="s">
        <v>21720</v>
      </c>
      <c r="F14781" s="232">
        <v>6055.95</v>
      </c>
    </row>
    <row r="14782" spans="1:6" ht="15" x14ac:dyDescent="0.2">
      <c r="A14782" s="231">
        <v>88311</v>
      </c>
      <c r="B14782" s="457" t="s">
        <v>22020</v>
      </c>
      <c r="C14782" s="231" t="s">
        <v>6642</v>
      </c>
      <c r="F14782" s="232">
        <v>33.57</v>
      </c>
    </row>
    <row r="14783" spans="1:6" ht="15" x14ac:dyDescent="0.2">
      <c r="A14783" s="231">
        <v>101447</v>
      </c>
      <c r="B14783" s="457" t="s">
        <v>22020</v>
      </c>
      <c r="C14783" s="231" t="s">
        <v>21720</v>
      </c>
      <c r="F14783" s="232">
        <v>5727.42</v>
      </c>
    </row>
    <row r="14784" spans="1:6" ht="15" x14ac:dyDescent="0.2">
      <c r="A14784" s="231">
        <v>88312</v>
      </c>
      <c r="B14784" s="457" t="s">
        <v>22021</v>
      </c>
      <c r="C14784" s="231" t="s">
        <v>6642</v>
      </c>
      <c r="F14784" s="232">
        <v>35.49</v>
      </c>
    </row>
    <row r="14785" spans="1:6" ht="15" x14ac:dyDescent="0.2">
      <c r="A14785" s="231">
        <v>101448</v>
      </c>
      <c r="B14785" s="457" t="s">
        <v>22021</v>
      </c>
      <c r="C14785" s="231" t="s">
        <v>21720</v>
      </c>
      <c r="F14785" s="232">
        <v>6055.95</v>
      </c>
    </row>
    <row r="14786" spans="1:6" ht="15" x14ac:dyDescent="0.2">
      <c r="A14786" s="231">
        <v>101449</v>
      </c>
      <c r="B14786" s="457" t="s">
        <v>22022</v>
      </c>
      <c r="C14786" s="231" t="s">
        <v>21720</v>
      </c>
      <c r="F14786" s="232">
        <v>5631.81</v>
      </c>
    </row>
    <row r="14787" spans="1:6" ht="15" x14ac:dyDescent="0.2">
      <c r="A14787" s="231">
        <v>88313</v>
      </c>
      <c r="B14787" s="457" t="s">
        <v>22023</v>
      </c>
      <c r="C14787" s="231" t="s">
        <v>6642</v>
      </c>
      <c r="F14787" s="232">
        <v>33.06</v>
      </c>
    </row>
    <row r="14788" spans="1:6" ht="15" x14ac:dyDescent="0.2">
      <c r="A14788" s="231">
        <v>88314</v>
      </c>
      <c r="B14788" s="457" t="s">
        <v>22024</v>
      </c>
      <c r="C14788" s="231" t="s">
        <v>6642</v>
      </c>
      <c r="F14788" s="232">
        <v>32.229999999999997</v>
      </c>
    </row>
    <row r="14789" spans="1:6" ht="15" x14ac:dyDescent="0.2">
      <c r="A14789" s="231">
        <v>88315</v>
      </c>
      <c r="B14789" s="457" t="s">
        <v>22025</v>
      </c>
      <c r="C14789" s="231" t="s">
        <v>6642</v>
      </c>
      <c r="F14789" s="232">
        <v>34.31</v>
      </c>
    </row>
    <row r="14790" spans="1:6" ht="15" x14ac:dyDescent="0.2">
      <c r="A14790" s="231">
        <v>101451</v>
      </c>
      <c r="B14790" s="457" t="s">
        <v>22025</v>
      </c>
      <c r="C14790" s="231" t="s">
        <v>21720</v>
      </c>
      <c r="F14790" s="232">
        <v>5879.3</v>
      </c>
    </row>
    <row r="14791" spans="1:6" ht="15" x14ac:dyDescent="0.2">
      <c r="A14791" s="231">
        <v>88316</v>
      </c>
      <c r="B14791" s="457" t="s">
        <v>22026</v>
      </c>
      <c r="C14791" s="231" t="s">
        <v>6642</v>
      </c>
      <c r="F14791" s="232">
        <v>29.41</v>
      </c>
    </row>
    <row r="14792" spans="1:6" ht="15" x14ac:dyDescent="0.2">
      <c r="A14792" s="231">
        <v>101452</v>
      </c>
      <c r="B14792" s="457" t="s">
        <v>22027</v>
      </c>
      <c r="C14792" s="231" t="s">
        <v>21720</v>
      </c>
      <c r="F14792" s="232">
        <v>4997.22</v>
      </c>
    </row>
    <row r="14793" spans="1:6" ht="15" x14ac:dyDescent="0.2">
      <c r="A14793" s="231">
        <v>88318</v>
      </c>
      <c r="B14793" s="457" t="s">
        <v>22028</v>
      </c>
      <c r="C14793" s="231" t="s">
        <v>6642</v>
      </c>
      <c r="F14793" s="232">
        <v>43.47</v>
      </c>
    </row>
    <row r="14794" spans="1:6" ht="15" x14ac:dyDescent="0.2">
      <c r="A14794" s="231">
        <v>88317</v>
      </c>
      <c r="B14794" s="457" t="s">
        <v>22029</v>
      </c>
      <c r="C14794" s="231" t="s">
        <v>6642</v>
      </c>
      <c r="F14794" s="232">
        <v>41.11</v>
      </c>
    </row>
    <row r="14795" spans="1:6" ht="15" x14ac:dyDescent="0.2">
      <c r="A14795" s="231">
        <v>101453</v>
      </c>
      <c r="B14795" s="457" t="s">
        <v>22029</v>
      </c>
      <c r="C14795" s="231" t="s">
        <v>21720</v>
      </c>
      <c r="F14795" s="232">
        <v>7044.71</v>
      </c>
    </row>
    <row r="14796" spans="1:6" ht="15" x14ac:dyDescent="0.2">
      <c r="A14796" s="231">
        <v>101454</v>
      </c>
      <c r="B14796" s="457" t="s">
        <v>22030</v>
      </c>
      <c r="C14796" s="231" t="s">
        <v>21720</v>
      </c>
      <c r="F14796" s="232">
        <v>7455.6</v>
      </c>
    </row>
    <row r="14797" spans="1:6" ht="15" x14ac:dyDescent="0.2">
      <c r="A14797" s="231">
        <v>100533</v>
      </c>
      <c r="B14797" s="457" t="s">
        <v>22031</v>
      </c>
      <c r="C14797" s="231" t="s">
        <v>6642</v>
      </c>
      <c r="F14797" s="232">
        <v>67.760000000000005</v>
      </c>
    </row>
    <row r="14798" spans="1:6" ht="15" x14ac:dyDescent="0.2">
      <c r="A14798" s="231">
        <v>100534</v>
      </c>
      <c r="B14798" s="457" t="s">
        <v>22031</v>
      </c>
      <c r="C14798" s="231" t="s">
        <v>21720</v>
      </c>
      <c r="F14798" s="232">
        <v>11608.86</v>
      </c>
    </row>
    <row r="14799" spans="1:6" ht="15" x14ac:dyDescent="0.2">
      <c r="A14799" s="231">
        <v>88323</v>
      </c>
      <c r="B14799" s="457" t="s">
        <v>22032</v>
      </c>
      <c r="C14799" s="231" t="s">
        <v>6642</v>
      </c>
      <c r="F14799" s="232">
        <v>33.200000000000003</v>
      </c>
    </row>
    <row r="14800" spans="1:6" ht="15" x14ac:dyDescent="0.2">
      <c r="A14800" s="231">
        <v>101458</v>
      </c>
      <c r="B14800" s="457" t="s">
        <v>22033</v>
      </c>
      <c r="C14800" s="231" t="s">
        <v>21720</v>
      </c>
      <c r="F14800" s="232">
        <v>5688.65</v>
      </c>
    </row>
    <row r="14801" spans="1:6" ht="15" x14ac:dyDescent="0.2">
      <c r="A14801" s="231">
        <v>90781</v>
      </c>
      <c r="B14801" s="457" t="s">
        <v>22034</v>
      </c>
      <c r="C14801" s="231" t="s">
        <v>6642</v>
      </c>
      <c r="F14801" s="232">
        <v>82.94</v>
      </c>
    </row>
    <row r="14802" spans="1:6" ht="15" x14ac:dyDescent="0.2">
      <c r="A14802" s="231">
        <v>94296</v>
      </c>
      <c r="B14802" s="457" t="s">
        <v>22034</v>
      </c>
      <c r="C14802" s="231" t="s">
        <v>21720</v>
      </c>
      <c r="F14802" s="232">
        <v>14349.35</v>
      </c>
    </row>
    <row r="14803" spans="1:6" ht="15" x14ac:dyDescent="0.2">
      <c r="A14803" s="231">
        <v>88324</v>
      </c>
      <c r="B14803" s="457" t="s">
        <v>22035</v>
      </c>
      <c r="C14803" s="231" t="s">
        <v>6642</v>
      </c>
      <c r="F14803" s="232">
        <v>36.76</v>
      </c>
    </row>
    <row r="14804" spans="1:6" ht="15" x14ac:dyDescent="0.2">
      <c r="A14804" s="231">
        <v>88321</v>
      </c>
      <c r="B14804" s="457" t="s">
        <v>22036</v>
      </c>
      <c r="C14804" s="231" t="s">
        <v>6642</v>
      </c>
      <c r="F14804" s="232">
        <v>62.61</v>
      </c>
    </row>
    <row r="14805" spans="1:6" ht="15" x14ac:dyDescent="0.2">
      <c r="A14805" s="231">
        <v>101456</v>
      </c>
      <c r="B14805" s="457" t="s">
        <v>22037</v>
      </c>
      <c r="C14805" s="231" t="s">
        <v>21720</v>
      </c>
      <c r="F14805" s="232">
        <v>10816.57</v>
      </c>
    </row>
    <row r="14806" spans="1:6" ht="15" x14ac:dyDescent="0.2">
      <c r="A14806" s="231">
        <v>100309</v>
      </c>
      <c r="B14806" s="457" t="s">
        <v>22038</v>
      </c>
      <c r="C14806" s="231" t="s">
        <v>6642</v>
      </c>
      <c r="F14806" s="232">
        <v>75.290000000000006</v>
      </c>
    </row>
    <row r="14807" spans="1:6" ht="15" x14ac:dyDescent="0.2">
      <c r="A14807" s="231">
        <v>100321</v>
      </c>
      <c r="B14807" s="457" t="s">
        <v>22038</v>
      </c>
      <c r="C14807" s="231" t="s">
        <v>21720</v>
      </c>
      <c r="F14807" s="232">
        <v>12909.87</v>
      </c>
    </row>
    <row r="14808" spans="1:6" ht="15" x14ac:dyDescent="0.2">
      <c r="A14808" s="231">
        <v>88322</v>
      </c>
      <c r="B14808" s="457" t="s">
        <v>22039</v>
      </c>
      <c r="C14808" s="231" t="s">
        <v>6642</v>
      </c>
      <c r="F14808" s="232">
        <v>39.43</v>
      </c>
    </row>
    <row r="14809" spans="1:6" ht="15" x14ac:dyDescent="0.2">
      <c r="A14809" s="231">
        <v>101457</v>
      </c>
      <c r="B14809" s="457" t="s">
        <v>22039</v>
      </c>
      <c r="C14809" s="231" t="s">
        <v>21720</v>
      </c>
      <c r="F14809" s="232">
        <v>6774.31</v>
      </c>
    </row>
    <row r="14810" spans="1:6" ht="15" x14ac:dyDescent="0.2">
      <c r="A14810" s="231">
        <v>88325</v>
      </c>
      <c r="B14810" s="457" t="s">
        <v>22040</v>
      </c>
      <c r="C14810" s="231" t="s">
        <v>6642</v>
      </c>
      <c r="F14810" s="232">
        <v>29.38</v>
      </c>
    </row>
    <row r="14811" spans="1:6" ht="15" x14ac:dyDescent="0.2">
      <c r="A14811" s="231">
        <v>101459</v>
      </c>
      <c r="B14811" s="457" t="s">
        <v>22040</v>
      </c>
      <c r="C14811" s="231" t="s">
        <v>21720</v>
      </c>
      <c r="F14811" s="232">
        <v>5014.34</v>
      </c>
    </row>
    <row r="14812" spans="1:6" ht="15" x14ac:dyDescent="0.2">
      <c r="A14812" s="231">
        <v>100289</v>
      </c>
      <c r="B14812" s="457" t="s">
        <v>22041</v>
      </c>
      <c r="C14812" s="231" t="s">
        <v>6642</v>
      </c>
      <c r="F14812" s="232">
        <v>31.46</v>
      </c>
    </row>
    <row r="14813" spans="1:6" ht="15" x14ac:dyDescent="0.2">
      <c r="A14813" s="231">
        <v>101460</v>
      </c>
      <c r="B14813" s="457" t="s">
        <v>22041</v>
      </c>
      <c r="C14813" s="231" t="s">
        <v>21720</v>
      </c>
      <c r="F14813" s="232">
        <v>5411.31</v>
      </c>
    </row>
    <row r="14814" spans="1:6" ht="15" x14ac:dyDescent="0.2">
      <c r="A14814" s="231">
        <v>105011</v>
      </c>
      <c r="B14814" s="457" t="s">
        <v>22042</v>
      </c>
      <c r="C14814" s="231" t="s">
        <v>6640</v>
      </c>
      <c r="F14814" s="232">
        <v>0.69</v>
      </c>
    </row>
    <row r="14815" spans="1:6" ht="15" x14ac:dyDescent="0.2">
      <c r="A14815" s="231">
        <v>99061</v>
      </c>
      <c r="B14815" s="457" t="s">
        <v>22043</v>
      </c>
      <c r="C14815" s="231" t="s">
        <v>6635</v>
      </c>
      <c r="F14815" s="232">
        <v>144.15</v>
      </c>
    </row>
    <row r="14816" spans="1:6" ht="15" x14ac:dyDescent="0.2">
      <c r="A14816" s="231">
        <v>99060</v>
      </c>
      <c r="B14816" s="457" t="s">
        <v>22044</v>
      </c>
      <c r="C14816" s="231" t="s">
        <v>6635</v>
      </c>
      <c r="F14816" s="232">
        <v>234.07</v>
      </c>
    </row>
    <row r="14817" spans="1:6" ht="15" x14ac:dyDescent="0.2">
      <c r="A14817" s="231">
        <v>105008</v>
      </c>
      <c r="B14817" s="457" t="s">
        <v>22045</v>
      </c>
      <c r="C14817" s="231" t="s">
        <v>6635</v>
      </c>
      <c r="F14817" s="232">
        <v>0</v>
      </c>
    </row>
    <row r="14818" spans="1:6" ht="15" x14ac:dyDescent="0.2">
      <c r="A14818" s="231">
        <v>105009</v>
      </c>
      <c r="B14818" s="457" t="s">
        <v>22046</v>
      </c>
      <c r="C14818" s="231" t="s">
        <v>6640</v>
      </c>
      <c r="F14818" s="232">
        <v>95.26</v>
      </c>
    </row>
    <row r="14819" spans="1:6" ht="15" x14ac:dyDescent="0.2">
      <c r="A14819" s="231">
        <v>99059</v>
      </c>
      <c r="B14819" s="457" t="s">
        <v>22047</v>
      </c>
      <c r="C14819" s="231" t="s">
        <v>6640</v>
      </c>
      <c r="F14819" s="232">
        <v>77.260000000000005</v>
      </c>
    </row>
    <row r="14820" spans="1:6" ht="15" x14ac:dyDescent="0.2">
      <c r="A14820" s="231">
        <v>105137</v>
      </c>
      <c r="B14820" s="457" t="s">
        <v>22048</v>
      </c>
      <c r="C14820" s="231" t="s">
        <v>6640</v>
      </c>
      <c r="F14820" s="232">
        <v>0</v>
      </c>
    </row>
    <row r="14821" spans="1:6" ht="15" x14ac:dyDescent="0.2">
      <c r="A14821" s="231">
        <v>105136</v>
      </c>
      <c r="B14821" s="457" t="s">
        <v>22049</v>
      </c>
      <c r="C14821" s="231" t="s">
        <v>6635</v>
      </c>
      <c r="F14821" s="232">
        <v>0</v>
      </c>
    </row>
    <row r="14822" spans="1:6" ht="15" x14ac:dyDescent="0.2">
      <c r="A14822" s="231">
        <v>105007</v>
      </c>
      <c r="B14822" s="457" t="s">
        <v>22050</v>
      </c>
      <c r="C14822" s="231" t="s">
        <v>6635</v>
      </c>
      <c r="F14822" s="232">
        <v>47.6</v>
      </c>
    </row>
    <row r="14823" spans="1:6" ht="15" x14ac:dyDescent="0.2">
      <c r="A14823" s="231">
        <v>99063</v>
      </c>
      <c r="B14823" s="457" t="s">
        <v>22051</v>
      </c>
      <c r="C14823" s="231" t="s">
        <v>6640</v>
      </c>
      <c r="F14823" s="232">
        <v>11.35</v>
      </c>
    </row>
    <row r="14824" spans="1:6" ht="15" x14ac:dyDescent="0.2">
      <c r="A14824" s="231">
        <v>105010</v>
      </c>
      <c r="B14824" s="457" t="s">
        <v>22052</v>
      </c>
      <c r="C14824" s="231" t="s">
        <v>6635</v>
      </c>
      <c r="F14824" s="232">
        <v>0</v>
      </c>
    </row>
    <row r="14825" spans="1:6" ht="15" x14ac:dyDescent="0.2">
      <c r="A14825" s="231">
        <v>99062</v>
      </c>
      <c r="B14825" s="457" t="s">
        <v>22053</v>
      </c>
      <c r="C14825" s="231" t="s">
        <v>6635</v>
      </c>
      <c r="F14825" s="232">
        <v>2.5499999999999998</v>
      </c>
    </row>
    <row r="14826" spans="1:6" ht="15" x14ac:dyDescent="0.2">
      <c r="A14826" s="231">
        <v>100857</v>
      </c>
      <c r="B14826" s="457" t="s">
        <v>22054</v>
      </c>
      <c r="C14826" s="231" t="s">
        <v>6635</v>
      </c>
      <c r="F14826" s="232">
        <v>476.42</v>
      </c>
    </row>
    <row r="14827" spans="1:6" ht="15" x14ac:dyDescent="0.2">
      <c r="A14827" s="231">
        <v>86905</v>
      </c>
      <c r="B14827" s="457" t="s">
        <v>22055</v>
      </c>
      <c r="C14827" s="231" t="s">
        <v>6635</v>
      </c>
      <c r="F14827" s="232">
        <v>371.17</v>
      </c>
    </row>
    <row r="14828" spans="1:6" ht="15" x14ac:dyDescent="0.2">
      <c r="A14828" s="231">
        <v>86908</v>
      </c>
      <c r="B14828" s="457" t="s">
        <v>22056</v>
      </c>
      <c r="C14828" s="231" t="s">
        <v>6635</v>
      </c>
      <c r="F14828" s="232">
        <v>437.15</v>
      </c>
    </row>
    <row r="14829" spans="1:6" ht="15" x14ac:dyDescent="0.2">
      <c r="A14829" s="231">
        <v>100849</v>
      </c>
      <c r="B14829" s="457" t="s">
        <v>22057</v>
      </c>
      <c r="C14829" s="231" t="s">
        <v>6635</v>
      </c>
      <c r="F14829" s="232">
        <v>45.81</v>
      </c>
    </row>
    <row r="14830" spans="1:6" ht="15" x14ac:dyDescent="0.2">
      <c r="A14830" s="231">
        <v>100851</v>
      </c>
      <c r="B14830" s="457" t="s">
        <v>22058</v>
      </c>
      <c r="C14830" s="231" t="s">
        <v>6635</v>
      </c>
      <c r="F14830" s="232">
        <v>91.16</v>
      </c>
    </row>
    <row r="14831" spans="1:6" ht="15" x14ac:dyDescent="0.2">
      <c r="A14831" s="231">
        <v>100850</v>
      </c>
      <c r="B14831" s="457" t="s">
        <v>22059</v>
      </c>
      <c r="C14831" s="231" t="s">
        <v>6635</v>
      </c>
      <c r="F14831" s="232">
        <v>0</v>
      </c>
    </row>
    <row r="14832" spans="1:6" ht="15" x14ac:dyDescent="0.2">
      <c r="A14832" s="231">
        <v>86888</v>
      </c>
      <c r="B14832" s="457" t="s">
        <v>22060</v>
      </c>
      <c r="C14832" s="231" t="s">
        <v>6635</v>
      </c>
      <c r="F14832" s="232">
        <v>552.66</v>
      </c>
    </row>
    <row r="14833" spans="1:6" ht="15" x14ac:dyDescent="0.2">
      <c r="A14833" s="231">
        <v>86932</v>
      </c>
      <c r="B14833" s="457" t="s">
        <v>22061</v>
      </c>
      <c r="C14833" s="231" t="s">
        <v>6635</v>
      </c>
      <c r="F14833" s="232">
        <v>606.12</v>
      </c>
    </row>
    <row r="14834" spans="1:6" ht="15" x14ac:dyDescent="0.2">
      <c r="A14834" s="231">
        <v>86931</v>
      </c>
      <c r="B14834" s="457" t="s">
        <v>22062</v>
      </c>
      <c r="C14834" s="231" t="s">
        <v>6635</v>
      </c>
      <c r="F14834" s="232">
        <v>567.76</v>
      </c>
    </row>
    <row r="14835" spans="1:6" ht="15" x14ac:dyDescent="0.2">
      <c r="A14835" s="231">
        <v>106771</v>
      </c>
      <c r="B14835" s="457" t="s">
        <v>22063</v>
      </c>
      <c r="C14835" s="231" t="s">
        <v>6635</v>
      </c>
      <c r="F14835" s="232">
        <v>0</v>
      </c>
    </row>
    <row r="14836" spans="1:6" ht="15" x14ac:dyDescent="0.2">
      <c r="A14836" s="231">
        <v>100878</v>
      </c>
      <c r="B14836" s="457" t="s">
        <v>22064</v>
      </c>
      <c r="C14836" s="231" t="s">
        <v>6635</v>
      </c>
      <c r="F14836" s="232">
        <v>750.35</v>
      </c>
    </row>
    <row r="14837" spans="1:6" ht="15" x14ac:dyDescent="0.2">
      <c r="A14837" s="231">
        <v>95471</v>
      </c>
      <c r="B14837" s="457" t="s">
        <v>22065</v>
      </c>
      <c r="C14837" s="231" t="s">
        <v>6635</v>
      </c>
      <c r="F14837" s="232">
        <v>901.49</v>
      </c>
    </row>
    <row r="14838" spans="1:6" ht="15" x14ac:dyDescent="0.2">
      <c r="A14838" s="231">
        <v>95469</v>
      </c>
      <c r="B14838" s="457" t="s">
        <v>22066</v>
      </c>
      <c r="C14838" s="231" t="s">
        <v>6635</v>
      </c>
      <c r="F14838" s="232">
        <v>353.98</v>
      </c>
    </row>
    <row r="14839" spans="1:6" ht="15" x14ac:dyDescent="0.2">
      <c r="A14839" s="231">
        <v>100848</v>
      </c>
      <c r="B14839" s="457" t="s">
        <v>22067</v>
      </c>
      <c r="C14839" s="231" t="s">
        <v>6635</v>
      </c>
      <c r="F14839" s="232">
        <v>644.30999999999995</v>
      </c>
    </row>
    <row r="14840" spans="1:6" ht="15" x14ac:dyDescent="0.2">
      <c r="A14840" s="231">
        <v>86895</v>
      </c>
      <c r="B14840" s="457" t="s">
        <v>22068</v>
      </c>
      <c r="C14840" s="231" t="s">
        <v>6635</v>
      </c>
      <c r="F14840" s="232">
        <v>365.22</v>
      </c>
    </row>
    <row r="14841" spans="1:6" ht="15" x14ac:dyDescent="0.2">
      <c r="A14841" s="231">
        <v>86889</v>
      </c>
      <c r="B14841" s="457" t="s">
        <v>22069</v>
      </c>
      <c r="C14841" s="231" t="s">
        <v>6635</v>
      </c>
      <c r="F14841" s="232">
        <v>831.13</v>
      </c>
    </row>
    <row r="14842" spans="1:6" ht="15" x14ac:dyDescent="0.2">
      <c r="A14842" s="231">
        <v>106780</v>
      </c>
      <c r="B14842" s="457" t="s">
        <v>22070</v>
      </c>
      <c r="C14842" s="231" t="s">
        <v>6635</v>
      </c>
      <c r="F14842" s="232">
        <v>1094.68</v>
      </c>
    </row>
    <row r="14843" spans="1:6" ht="15" x14ac:dyDescent="0.2">
      <c r="A14843" s="231">
        <v>106781</v>
      </c>
      <c r="B14843" s="457" t="s">
        <v>22071</v>
      </c>
      <c r="C14843" s="231" t="s">
        <v>6635</v>
      </c>
      <c r="F14843" s="232">
        <v>1616.47</v>
      </c>
    </row>
    <row r="14844" spans="1:6" ht="15" x14ac:dyDescent="0.2">
      <c r="A14844" s="231">
        <v>86899</v>
      </c>
      <c r="B14844" s="457" t="s">
        <v>22072</v>
      </c>
      <c r="C14844" s="231" t="s">
        <v>6635</v>
      </c>
      <c r="F14844" s="232">
        <v>369.19</v>
      </c>
    </row>
    <row r="14845" spans="1:6" ht="15" x14ac:dyDescent="0.2">
      <c r="A14845" s="231">
        <v>86893</v>
      </c>
      <c r="B14845" s="457" t="s">
        <v>22073</v>
      </c>
      <c r="C14845" s="231" t="s">
        <v>6635</v>
      </c>
      <c r="F14845" s="232">
        <v>841.71</v>
      </c>
    </row>
    <row r="14846" spans="1:6" ht="15" x14ac:dyDescent="0.2">
      <c r="A14846" s="231">
        <v>86934</v>
      </c>
      <c r="B14846" s="457" t="s">
        <v>22074</v>
      </c>
      <c r="C14846" s="231" t="s">
        <v>6635</v>
      </c>
      <c r="F14846" s="232">
        <v>517.16</v>
      </c>
    </row>
    <row r="14847" spans="1:6" ht="15" x14ac:dyDescent="0.2">
      <c r="A14847" s="231">
        <v>86933</v>
      </c>
      <c r="B14847" s="457" t="s">
        <v>22075</v>
      </c>
      <c r="C14847" s="231" t="s">
        <v>6635</v>
      </c>
      <c r="F14847" s="232">
        <v>529.30999999999995</v>
      </c>
    </row>
    <row r="14848" spans="1:6" ht="15" x14ac:dyDescent="0.2">
      <c r="A14848" s="231">
        <v>86894</v>
      </c>
      <c r="B14848" s="457" t="s">
        <v>22076</v>
      </c>
      <c r="C14848" s="231" t="s">
        <v>6635</v>
      </c>
      <c r="F14848" s="232">
        <v>392.98</v>
      </c>
    </row>
    <row r="14849" spans="1:6" ht="15" x14ac:dyDescent="0.2">
      <c r="A14849" s="231">
        <v>93441</v>
      </c>
      <c r="B14849" s="457" t="s">
        <v>22077</v>
      </c>
      <c r="C14849" s="231" t="s">
        <v>6635</v>
      </c>
      <c r="F14849" s="232">
        <v>1417.56</v>
      </c>
    </row>
    <row r="14850" spans="1:6" ht="15" x14ac:dyDescent="0.2">
      <c r="A14850" s="231">
        <v>93396</v>
      </c>
      <c r="B14850" s="457" t="s">
        <v>22078</v>
      </c>
      <c r="C14850" s="231" t="s">
        <v>6635</v>
      </c>
      <c r="F14850" s="232">
        <v>925.09</v>
      </c>
    </row>
    <row r="14851" spans="1:6" ht="15" x14ac:dyDescent="0.2">
      <c r="A14851" s="231">
        <v>93442</v>
      </c>
      <c r="B14851" s="457" t="s">
        <v>22079</v>
      </c>
      <c r="C14851" s="231" t="s">
        <v>6635</v>
      </c>
      <c r="F14851" s="232">
        <v>1681.25</v>
      </c>
    </row>
    <row r="14852" spans="1:6" ht="15" x14ac:dyDescent="0.2">
      <c r="A14852" s="231">
        <v>86947</v>
      </c>
      <c r="B14852" s="457" t="s">
        <v>22080</v>
      </c>
      <c r="C14852" s="231" t="s">
        <v>6635</v>
      </c>
      <c r="F14852" s="232">
        <v>1569.61</v>
      </c>
    </row>
    <row r="14853" spans="1:6" ht="15" x14ac:dyDescent="0.2">
      <c r="A14853" s="231">
        <v>100875</v>
      </c>
      <c r="B14853" s="457" t="s">
        <v>22081</v>
      </c>
      <c r="C14853" s="231" t="s">
        <v>6635</v>
      </c>
      <c r="F14853" s="232">
        <v>1060.81</v>
      </c>
    </row>
    <row r="14854" spans="1:6" ht="15" x14ac:dyDescent="0.2">
      <c r="A14854" s="231">
        <v>100863</v>
      </c>
      <c r="B14854" s="457" t="s">
        <v>22082</v>
      </c>
      <c r="C14854" s="231" t="s">
        <v>6635</v>
      </c>
      <c r="F14854" s="232">
        <v>604.6</v>
      </c>
    </row>
    <row r="14855" spans="1:6" ht="15" x14ac:dyDescent="0.2">
      <c r="A14855" s="231">
        <v>100864</v>
      </c>
      <c r="B14855" s="457" t="s">
        <v>22083</v>
      </c>
      <c r="C14855" s="231" t="s">
        <v>6635</v>
      </c>
      <c r="F14855" s="232">
        <v>661.06</v>
      </c>
    </row>
    <row r="14856" spans="1:6" ht="15" x14ac:dyDescent="0.2">
      <c r="A14856" s="231">
        <v>100865</v>
      </c>
      <c r="B14856" s="457" t="s">
        <v>22084</v>
      </c>
      <c r="C14856" s="231" t="s">
        <v>6635</v>
      </c>
      <c r="F14856" s="232">
        <v>573.57000000000005</v>
      </c>
    </row>
    <row r="14857" spans="1:6" ht="15" x14ac:dyDescent="0.2">
      <c r="A14857" s="231">
        <v>100870</v>
      </c>
      <c r="B14857" s="457" t="s">
        <v>22085</v>
      </c>
      <c r="C14857" s="231" t="s">
        <v>6635</v>
      </c>
      <c r="F14857" s="232">
        <v>321.41000000000003</v>
      </c>
    </row>
    <row r="14858" spans="1:6" ht="15" x14ac:dyDescent="0.2">
      <c r="A14858" s="231">
        <v>100871</v>
      </c>
      <c r="B14858" s="457" t="s">
        <v>22086</v>
      </c>
      <c r="C14858" s="231" t="s">
        <v>6635</v>
      </c>
      <c r="F14858" s="232">
        <v>346.83</v>
      </c>
    </row>
    <row r="14859" spans="1:6" ht="15" x14ac:dyDescent="0.2">
      <c r="A14859" s="231">
        <v>100872</v>
      </c>
      <c r="B14859" s="457" t="s">
        <v>22087</v>
      </c>
      <c r="C14859" s="231" t="s">
        <v>6635</v>
      </c>
      <c r="F14859" s="232">
        <v>363.05</v>
      </c>
    </row>
    <row r="14860" spans="1:6" ht="15" x14ac:dyDescent="0.2">
      <c r="A14860" s="231">
        <v>100873</v>
      </c>
      <c r="B14860" s="457" t="s">
        <v>22088</v>
      </c>
      <c r="C14860" s="231" t="s">
        <v>6635</v>
      </c>
      <c r="F14860" s="232">
        <v>373.18</v>
      </c>
    </row>
    <row r="14861" spans="1:6" ht="15" x14ac:dyDescent="0.2">
      <c r="A14861" s="231">
        <v>106770</v>
      </c>
      <c r="B14861" s="457" t="s">
        <v>22089</v>
      </c>
      <c r="C14861" s="231" t="s">
        <v>6635</v>
      </c>
      <c r="F14861" s="232">
        <v>0</v>
      </c>
    </row>
    <row r="14862" spans="1:6" ht="15" x14ac:dyDescent="0.2">
      <c r="A14862" s="231">
        <v>100866</v>
      </c>
      <c r="B14862" s="457" t="s">
        <v>22090</v>
      </c>
      <c r="C14862" s="231" t="s">
        <v>6635</v>
      </c>
      <c r="F14862" s="232">
        <v>316.49</v>
      </c>
    </row>
    <row r="14863" spans="1:6" ht="15" x14ac:dyDescent="0.2">
      <c r="A14863" s="231">
        <v>100867</v>
      </c>
      <c r="B14863" s="457" t="s">
        <v>22091</v>
      </c>
      <c r="C14863" s="231" t="s">
        <v>6635</v>
      </c>
      <c r="F14863" s="232">
        <v>335.11</v>
      </c>
    </row>
    <row r="14864" spans="1:6" ht="15" x14ac:dyDescent="0.2">
      <c r="A14864" s="231">
        <v>100868</v>
      </c>
      <c r="B14864" s="457" t="s">
        <v>22092</v>
      </c>
      <c r="C14864" s="231" t="s">
        <v>6635</v>
      </c>
      <c r="F14864" s="232">
        <v>347.5</v>
      </c>
    </row>
    <row r="14865" spans="1:6" ht="15" x14ac:dyDescent="0.2">
      <c r="A14865" s="231">
        <v>100869</v>
      </c>
      <c r="B14865" s="457" t="s">
        <v>22093</v>
      </c>
      <c r="C14865" s="231" t="s">
        <v>6635</v>
      </c>
      <c r="F14865" s="232">
        <v>357</v>
      </c>
    </row>
    <row r="14866" spans="1:6" ht="15" x14ac:dyDescent="0.2">
      <c r="A14866" s="231">
        <v>106764</v>
      </c>
      <c r="B14866" s="457" t="s">
        <v>22094</v>
      </c>
      <c r="C14866" s="231" t="s">
        <v>6635</v>
      </c>
      <c r="F14866" s="232">
        <v>49.83</v>
      </c>
    </row>
    <row r="14867" spans="1:6" ht="15" x14ac:dyDescent="0.2">
      <c r="A14867" s="231">
        <v>100860</v>
      </c>
      <c r="B14867" s="457" t="s">
        <v>22095</v>
      </c>
      <c r="C14867" s="231" t="s">
        <v>6635</v>
      </c>
      <c r="F14867" s="232">
        <v>177.42</v>
      </c>
    </row>
    <row r="14868" spans="1:6" ht="15" x14ac:dyDescent="0.2">
      <c r="A14868" s="231">
        <v>86936</v>
      </c>
      <c r="B14868" s="457" t="s">
        <v>22096</v>
      </c>
      <c r="C14868" s="231" t="s">
        <v>6635</v>
      </c>
      <c r="F14868" s="232">
        <v>474.48</v>
      </c>
    </row>
    <row r="14869" spans="1:6" ht="15" x14ac:dyDescent="0.2">
      <c r="A14869" s="231">
        <v>86935</v>
      </c>
      <c r="B14869" s="457" t="s">
        <v>22097</v>
      </c>
      <c r="C14869" s="231" t="s">
        <v>6635</v>
      </c>
      <c r="F14869" s="232">
        <v>290.48</v>
      </c>
    </row>
    <row r="14870" spans="1:6" ht="15" x14ac:dyDescent="0.2">
      <c r="A14870" s="231">
        <v>86938</v>
      </c>
      <c r="B14870" s="457" t="s">
        <v>22098</v>
      </c>
      <c r="C14870" s="231" t="s">
        <v>6635</v>
      </c>
      <c r="F14870" s="232">
        <v>430.07</v>
      </c>
    </row>
    <row r="14871" spans="1:6" ht="15" x14ac:dyDescent="0.2">
      <c r="A14871" s="231">
        <v>86937</v>
      </c>
      <c r="B14871" s="457" t="s">
        <v>22099</v>
      </c>
      <c r="C14871" s="231" t="s">
        <v>6635</v>
      </c>
      <c r="F14871" s="232">
        <v>246.07</v>
      </c>
    </row>
    <row r="14872" spans="1:6" ht="15" x14ac:dyDescent="0.2">
      <c r="A14872" s="231">
        <v>86901</v>
      </c>
      <c r="B14872" s="457" t="s">
        <v>22100</v>
      </c>
      <c r="C14872" s="231" t="s">
        <v>6635</v>
      </c>
      <c r="F14872" s="232">
        <v>165.57</v>
      </c>
    </row>
    <row r="14873" spans="1:6" ht="15" x14ac:dyDescent="0.2">
      <c r="A14873" s="231">
        <v>106773</v>
      </c>
      <c r="B14873" s="457" t="s">
        <v>22101</v>
      </c>
      <c r="C14873" s="231" t="s">
        <v>6635</v>
      </c>
      <c r="F14873" s="232">
        <v>0</v>
      </c>
    </row>
    <row r="14874" spans="1:6" ht="15" x14ac:dyDescent="0.2">
      <c r="A14874" s="231">
        <v>86900</v>
      </c>
      <c r="B14874" s="457" t="s">
        <v>22102</v>
      </c>
      <c r="C14874" s="231" t="s">
        <v>6635</v>
      </c>
      <c r="F14874" s="232">
        <v>205.05</v>
      </c>
    </row>
    <row r="14875" spans="1:6" ht="15" x14ac:dyDescent="0.2">
      <c r="A14875" s="231">
        <v>100852</v>
      </c>
      <c r="B14875" s="457" t="s">
        <v>22103</v>
      </c>
      <c r="C14875" s="231" t="s">
        <v>6635</v>
      </c>
      <c r="F14875" s="232">
        <v>224.12</v>
      </c>
    </row>
    <row r="14876" spans="1:6" ht="15" x14ac:dyDescent="0.2">
      <c r="A14876" s="231">
        <v>106769</v>
      </c>
      <c r="B14876" s="457" t="s">
        <v>22104</v>
      </c>
      <c r="C14876" s="231" t="s">
        <v>6635</v>
      </c>
      <c r="F14876" s="232">
        <v>0</v>
      </c>
    </row>
    <row r="14877" spans="1:6" ht="15" x14ac:dyDescent="0.2">
      <c r="A14877" s="231">
        <v>106768</v>
      </c>
      <c r="B14877" s="457" t="s">
        <v>22105</v>
      </c>
      <c r="C14877" s="231" t="s">
        <v>6635</v>
      </c>
      <c r="F14877" s="232">
        <v>0</v>
      </c>
    </row>
    <row r="14878" spans="1:6" ht="15" x14ac:dyDescent="0.2">
      <c r="A14878" s="231">
        <v>106766</v>
      </c>
      <c r="B14878" s="457" t="s">
        <v>22106</v>
      </c>
      <c r="C14878" s="231" t="s">
        <v>6635</v>
      </c>
      <c r="F14878" s="232">
        <v>88</v>
      </c>
    </row>
    <row r="14879" spans="1:6" ht="15" x14ac:dyDescent="0.2">
      <c r="A14879" s="231">
        <v>106765</v>
      </c>
      <c r="B14879" s="457" t="s">
        <v>22107</v>
      </c>
      <c r="C14879" s="231" t="s">
        <v>6635</v>
      </c>
      <c r="F14879" s="232">
        <v>88</v>
      </c>
    </row>
    <row r="14880" spans="1:6" ht="15" x14ac:dyDescent="0.2">
      <c r="A14880" s="231">
        <v>106774</v>
      </c>
      <c r="B14880" s="457" t="s">
        <v>22108</v>
      </c>
      <c r="C14880" s="231" t="s">
        <v>6635</v>
      </c>
      <c r="F14880" s="232">
        <v>0</v>
      </c>
    </row>
    <row r="14881" spans="1:6" ht="15" x14ac:dyDescent="0.2">
      <c r="A14881" s="231">
        <v>86886</v>
      </c>
      <c r="B14881" s="457" t="s">
        <v>22109</v>
      </c>
      <c r="C14881" s="231" t="s">
        <v>6635</v>
      </c>
      <c r="F14881" s="232">
        <v>49.49</v>
      </c>
    </row>
    <row r="14882" spans="1:6" ht="15" x14ac:dyDescent="0.2">
      <c r="A14882" s="231">
        <v>86887</v>
      </c>
      <c r="B14882" s="457" t="s">
        <v>22110</v>
      </c>
      <c r="C14882" s="231" t="s">
        <v>6635</v>
      </c>
      <c r="F14882" s="232">
        <v>53.46</v>
      </c>
    </row>
    <row r="14883" spans="1:6" ht="15" x14ac:dyDescent="0.2">
      <c r="A14883" s="231">
        <v>86884</v>
      </c>
      <c r="B14883" s="457" t="s">
        <v>22111</v>
      </c>
      <c r="C14883" s="231" t="s">
        <v>6635</v>
      </c>
      <c r="F14883" s="232">
        <v>13.53</v>
      </c>
    </row>
    <row r="14884" spans="1:6" ht="15" x14ac:dyDescent="0.2">
      <c r="A14884" s="231">
        <v>86885</v>
      </c>
      <c r="B14884" s="457" t="s">
        <v>22112</v>
      </c>
      <c r="C14884" s="231" t="s">
        <v>6635</v>
      </c>
      <c r="F14884" s="232">
        <v>15.1</v>
      </c>
    </row>
    <row r="14885" spans="1:6" ht="15" x14ac:dyDescent="0.2">
      <c r="A14885" s="231">
        <v>95546</v>
      </c>
      <c r="B14885" s="457" t="s">
        <v>22113</v>
      </c>
      <c r="C14885" s="231" t="s">
        <v>6635</v>
      </c>
      <c r="F14885" s="232">
        <v>232.79</v>
      </c>
    </row>
    <row r="14886" spans="1:6" ht="15" x14ac:dyDescent="0.2">
      <c r="A14886" s="231">
        <v>106775</v>
      </c>
      <c r="B14886" s="457" t="s">
        <v>22114</v>
      </c>
      <c r="C14886" s="231" t="s">
        <v>6635</v>
      </c>
      <c r="F14886" s="232">
        <v>0</v>
      </c>
    </row>
    <row r="14887" spans="1:6" ht="15" x14ac:dyDescent="0.2">
      <c r="A14887" s="231">
        <v>86902</v>
      </c>
      <c r="B14887" s="457" t="s">
        <v>22115</v>
      </c>
      <c r="C14887" s="231" t="s">
        <v>6635</v>
      </c>
      <c r="F14887" s="232">
        <v>325.48</v>
      </c>
    </row>
    <row r="14888" spans="1:6" ht="15" x14ac:dyDescent="0.2">
      <c r="A14888" s="231">
        <v>86939</v>
      </c>
      <c r="B14888" s="457" t="s">
        <v>22116</v>
      </c>
      <c r="C14888" s="231" t="s">
        <v>6635</v>
      </c>
      <c r="F14888" s="232">
        <v>432.73</v>
      </c>
    </row>
    <row r="14889" spans="1:6" ht="15" x14ac:dyDescent="0.2">
      <c r="A14889" s="231">
        <v>86903</v>
      </c>
      <c r="B14889" s="457" t="s">
        <v>22117</v>
      </c>
      <c r="C14889" s="231" t="s">
        <v>6635</v>
      </c>
      <c r="F14889" s="232">
        <v>392.97</v>
      </c>
    </row>
    <row r="14890" spans="1:6" ht="15" x14ac:dyDescent="0.2">
      <c r="A14890" s="231">
        <v>86940</v>
      </c>
      <c r="B14890" s="457" t="s">
        <v>22118</v>
      </c>
      <c r="C14890" s="231" t="s">
        <v>6635</v>
      </c>
      <c r="F14890" s="232">
        <v>1135.56</v>
      </c>
    </row>
    <row r="14891" spans="1:6" ht="15" x14ac:dyDescent="0.2">
      <c r="A14891" s="231">
        <v>86941</v>
      </c>
      <c r="B14891" s="457" t="s">
        <v>22119</v>
      </c>
      <c r="C14891" s="231" t="s">
        <v>6635</v>
      </c>
      <c r="F14891" s="232">
        <v>840.4</v>
      </c>
    </row>
    <row r="14892" spans="1:6" ht="15" x14ac:dyDescent="0.2">
      <c r="A14892" s="231">
        <v>86904</v>
      </c>
      <c r="B14892" s="457" t="s">
        <v>22120</v>
      </c>
      <c r="C14892" s="231" t="s">
        <v>6635</v>
      </c>
      <c r="F14892" s="232">
        <v>163.43</v>
      </c>
    </row>
    <row r="14893" spans="1:6" ht="15" x14ac:dyDescent="0.2">
      <c r="A14893" s="231">
        <v>86943</v>
      </c>
      <c r="B14893" s="457" t="s">
        <v>22121</v>
      </c>
      <c r="C14893" s="231" t="s">
        <v>6635</v>
      </c>
      <c r="F14893" s="232">
        <v>270.68</v>
      </c>
    </row>
    <row r="14894" spans="1:6" ht="15" x14ac:dyDescent="0.2">
      <c r="A14894" s="231">
        <v>86942</v>
      </c>
      <c r="B14894" s="457" t="s">
        <v>22122</v>
      </c>
      <c r="C14894" s="231" t="s">
        <v>6635</v>
      </c>
      <c r="F14894" s="232">
        <v>282.83</v>
      </c>
    </row>
    <row r="14895" spans="1:6" ht="15" x14ac:dyDescent="0.2">
      <c r="A14895" s="231">
        <v>100856</v>
      </c>
      <c r="B14895" s="457" t="s">
        <v>22123</v>
      </c>
      <c r="C14895" s="231" t="s">
        <v>6635</v>
      </c>
      <c r="F14895" s="232">
        <v>36.409999999999997</v>
      </c>
    </row>
    <row r="14896" spans="1:6" ht="15" x14ac:dyDescent="0.2">
      <c r="A14896" s="231">
        <v>106776</v>
      </c>
      <c r="B14896" s="457" t="s">
        <v>22124</v>
      </c>
      <c r="C14896" s="231" t="s">
        <v>6635</v>
      </c>
      <c r="F14896" s="232">
        <v>712.52</v>
      </c>
    </row>
    <row r="14897" spans="1:6" ht="15" x14ac:dyDescent="0.2">
      <c r="A14897" s="231">
        <v>100858</v>
      </c>
      <c r="B14897" s="457" t="s">
        <v>22125</v>
      </c>
      <c r="C14897" s="231" t="s">
        <v>6635</v>
      </c>
      <c r="F14897" s="232">
        <v>823.1</v>
      </c>
    </row>
    <row r="14898" spans="1:6" ht="15" x14ac:dyDescent="0.2">
      <c r="A14898" s="231">
        <v>100859</v>
      </c>
      <c r="B14898" s="457" t="s">
        <v>22126</v>
      </c>
      <c r="C14898" s="231" t="s">
        <v>6635</v>
      </c>
      <c r="F14898" s="232">
        <v>1167.4000000000001</v>
      </c>
    </row>
    <row r="14899" spans="1:6" ht="15" x14ac:dyDescent="0.2">
      <c r="A14899" s="231">
        <v>95544</v>
      </c>
      <c r="B14899" s="457" t="s">
        <v>22127</v>
      </c>
      <c r="C14899" s="231" t="s">
        <v>6635</v>
      </c>
      <c r="F14899" s="232">
        <v>65.77</v>
      </c>
    </row>
    <row r="14900" spans="1:6" ht="15" x14ac:dyDescent="0.2">
      <c r="A14900" s="231">
        <v>106772</v>
      </c>
      <c r="B14900" s="457" t="s">
        <v>22128</v>
      </c>
      <c r="C14900" s="231" t="s">
        <v>6635</v>
      </c>
      <c r="F14900" s="232">
        <v>334.59</v>
      </c>
    </row>
    <row r="14901" spans="1:6" ht="15" x14ac:dyDescent="0.2">
      <c r="A14901" s="231">
        <v>95543</v>
      </c>
      <c r="B14901" s="457" t="s">
        <v>22129</v>
      </c>
      <c r="C14901" s="231" t="s">
        <v>6635</v>
      </c>
      <c r="F14901" s="232">
        <v>93.3</v>
      </c>
    </row>
    <row r="14902" spans="1:6" ht="15" x14ac:dyDescent="0.2">
      <c r="A14902" s="231">
        <v>95542</v>
      </c>
      <c r="B14902" s="457" t="s">
        <v>22130</v>
      </c>
      <c r="C14902" s="231" t="s">
        <v>6635</v>
      </c>
      <c r="F14902" s="232">
        <v>54.63</v>
      </c>
    </row>
    <row r="14903" spans="1:6" ht="15" x14ac:dyDescent="0.2">
      <c r="A14903" s="231">
        <v>106767</v>
      </c>
      <c r="B14903" s="457" t="s">
        <v>22131</v>
      </c>
      <c r="C14903" s="231" t="s">
        <v>6635</v>
      </c>
      <c r="F14903" s="232">
        <v>0</v>
      </c>
    </row>
    <row r="14904" spans="1:6" ht="15" x14ac:dyDescent="0.2">
      <c r="A14904" s="231">
        <v>100874</v>
      </c>
      <c r="B14904" s="457" t="s">
        <v>22132</v>
      </c>
      <c r="C14904" s="231" t="s">
        <v>6635</v>
      </c>
      <c r="F14904" s="232">
        <v>316.49</v>
      </c>
    </row>
    <row r="14905" spans="1:6" ht="15" x14ac:dyDescent="0.2">
      <c r="A14905" s="231">
        <v>95545</v>
      </c>
      <c r="B14905" s="457" t="s">
        <v>22133</v>
      </c>
      <c r="C14905" s="231" t="s">
        <v>6635</v>
      </c>
      <c r="F14905" s="232">
        <v>64.58</v>
      </c>
    </row>
    <row r="14906" spans="1:6" ht="15" x14ac:dyDescent="0.2">
      <c r="A14906" s="231">
        <v>95547</v>
      </c>
      <c r="B14906" s="457" t="s">
        <v>22134</v>
      </c>
      <c r="C14906" s="231" t="s">
        <v>6635</v>
      </c>
      <c r="F14906" s="232">
        <v>76.34</v>
      </c>
    </row>
    <row r="14907" spans="1:6" ht="15" x14ac:dyDescent="0.2">
      <c r="A14907" s="231">
        <v>86883</v>
      </c>
      <c r="B14907" s="457" t="s">
        <v>22135</v>
      </c>
      <c r="C14907" s="231" t="s">
        <v>6635</v>
      </c>
      <c r="F14907" s="232">
        <v>14.08</v>
      </c>
    </row>
    <row r="14908" spans="1:6" ht="15" x14ac:dyDescent="0.2">
      <c r="A14908" s="231">
        <v>86881</v>
      </c>
      <c r="B14908" s="457" t="s">
        <v>22136</v>
      </c>
      <c r="C14908" s="231" t="s">
        <v>6635</v>
      </c>
      <c r="F14908" s="232">
        <v>198.08</v>
      </c>
    </row>
    <row r="14909" spans="1:6" ht="15" x14ac:dyDescent="0.2">
      <c r="A14909" s="231">
        <v>86882</v>
      </c>
      <c r="B14909" s="457" t="s">
        <v>22137</v>
      </c>
      <c r="C14909" s="231" t="s">
        <v>6635</v>
      </c>
      <c r="F14909" s="232">
        <v>26.23</v>
      </c>
    </row>
    <row r="14910" spans="1:6" ht="15" x14ac:dyDescent="0.2">
      <c r="A14910" s="231">
        <v>100861</v>
      </c>
      <c r="B14910" s="457" t="s">
        <v>22138</v>
      </c>
      <c r="C14910" s="231" t="s">
        <v>6635</v>
      </c>
      <c r="F14910" s="232">
        <v>45.63</v>
      </c>
    </row>
    <row r="14911" spans="1:6" ht="15" x14ac:dyDescent="0.2">
      <c r="A14911" s="231">
        <v>100862</v>
      </c>
      <c r="B14911" s="457" t="s">
        <v>22139</v>
      </c>
      <c r="C14911" s="231" t="s">
        <v>6635</v>
      </c>
      <c r="F14911" s="232">
        <v>49.04</v>
      </c>
    </row>
    <row r="14912" spans="1:6" ht="15" x14ac:dyDescent="0.2">
      <c r="A14912" s="231">
        <v>86872</v>
      </c>
      <c r="B14912" s="457" t="s">
        <v>22140</v>
      </c>
      <c r="C14912" s="231" t="s">
        <v>6635</v>
      </c>
      <c r="F14912" s="232">
        <v>815.44</v>
      </c>
    </row>
    <row r="14913" spans="1:6" ht="15" x14ac:dyDescent="0.2">
      <c r="A14913" s="231">
        <v>86919</v>
      </c>
      <c r="B14913" s="457" t="s">
        <v>22141</v>
      </c>
      <c r="C14913" s="231" t="s">
        <v>6635</v>
      </c>
      <c r="F14913" s="232">
        <v>987.23</v>
      </c>
    </row>
    <row r="14914" spans="1:6" ht="15" x14ac:dyDescent="0.2">
      <c r="A14914" s="231">
        <v>86920</v>
      </c>
      <c r="B14914" s="457" t="s">
        <v>22142</v>
      </c>
      <c r="C14914" s="231" t="s">
        <v>6635</v>
      </c>
      <c r="F14914" s="232">
        <v>893.2</v>
      </c>
    </row>
    <row r="14915" spans="1:6" ht="15" x14ac:dyDescent="0.2">
      <c r="A14915" s="231">
        <v>86921</v>
      </c>
      <c r="B14915" s="457" t="s">
        <v>22143</v>
      </c>
      <c r="C14915" s="231" t="s">
        <v>6635</v>
      </c>
      <c r="F14915" s="232">
        <v>867.85</v>
      </c>
    </row>
    <row r="14916" spans="1:6" ht="15" x14ac:dyDescent="0.2">
      <c r="A14916" s="231">
        <v>86874</v>
      </c>
      <c r="B14916" s="457" t="s">
        <v>22144</v>
      </c>
      <c r="C14916" s="231" t="s">
        <v>6635</v>
      </c>
      <c r="F14916" s="232">
        <v>564.32000000000005</v>
      </c>
    </row>
    <row r="14917" spans="1:6" ht="15" x14ac:dyDescent="0.2">
      <c r="A14917" s="231">
        <v>86922</v>
      </c>
      <c r="B14917" s="457" t="s">
        <v>22145</v>
      </c>
      <c r="C14917" s="231" t="s">
        <v>6635</v>
      </c>
      <c r="F14917" s="232">
        <v>920.11</v>
      </c>
    </row>
    <row r="14918" spans="1:6" ht="15" x14ac:dyDescent="0.2">
      <c r="A14918" s="231">
        <v>86923</v>
      </c>
      <c r="B14918" s="457" t="s">
        <v>22146</v>
      </c>
      <c r="C14918" s="231" t="s">
        <v>6635</v>
      </c>
      <c r="F14918" s="232">
        <v>654.23</v>
      </c>
    </row>
    <row r="14919" spans="1:6" ht="15" x14ac:dyDescent="0.2">
      <c r="A14919" s="231">
        <v>86924</v>
      </c>
      <c r="B14919" s="457" t="s">
        <v>22147</v>
      </c>
      <c r="C14919" s="231" t="s">
        <v>6635</v>
      </c>
      <c r="F14919" s="232">
        <v>628.88</v>
      </c>
    </row>
    <row r="14920" spans="1:6" ht="15" x14ac:dyDescent="0.2">
      <c r="A14920" s="231">
        <v>86875</v>
      </c>
      <c r="B14920" s="457" t="s">
        <v>22148</v>
      </c>
      <c r="C14920" s="231" t="s">
        <v>6635</v>
      </c>
      <c r="F14920" s="232">
        <v>693.95</v>
      </c>
    </row>
    <row r="14921" spans="1:6" ht="15" x14ac:dyDescent="0.2">
      <c r="A14921" s="231">
        <v>86925</v>
      </c>
      <c r="B14921" s="457" t="s">
        <v>22149</v>
      </c>
      <c r="C14921" s="231" t="s">
        <v>6635</v>
      </c>
      <c r="F14921" s="232">
        <v>771.71</v>
      </c>
    </row>
    <row r="14922" spans="1:6" ht="15" x14ac:dyDescent="0.2">
      <c r="A14922" s="231">
        <v>86926</v>
      </c>
      <c r="B14922" s="457" t="s">
        <v>22150</v>
      </c>
      <c r="C14922" s="231" t="s">
        <v>6635</v>
      </c>
      <c r="F14922" s="232">
        <v>746.36</v>
      </c>
    </row>
    <row r="14923" spans="1:6" ht="15" x14ac:dyDescent="0.2">
      <c r="A14923" s="231">
        <v>86876</v>
      </c>
      <c r="B14923" s="457" t="s">
        <v>22151</v>
      </c>
      <c r="C14923" s="231" t="s">
        <v>6635</v>
      </c>
      <c r="F14923" s="232">
        <v>392.44</v>
      </c>
    </row>
    <row r="14924" spans="1:6" ht="15" x14ac:dyDescent="0.2">
      <c r="A14924" s="231">
        <v>86929</v>
      </c>
      <c r="B14924" s="457" t="s">
        <v>22152</v>
      </c>
      <c r="C14924" s="231" t="s">
        <v>6635</v>
      </c>
      <c r="F14924" s="232">
        <v>470.2</v>
      </c>
    </row>
    <row r="14925" spans="1:6" ht="15" x14ac:dyDescent="0.2">
      <c r="A14925" s="231">
        <v>86930</v>
      </c>
      <c r="B14925" s="457" t="s">
        <v>22153</v>
      </c>
      <c r="C14925" s="231" t="s">
        <v>6635</v>
      </c>
      <c r="F14925" s="232">
        <v>444.85</v>
      </c>
    </row>
    <row r="14926" spans="1:6" ht="15" x14ac:dyDescent="0.2">
      <c r="A14926" s="231">
        <v>86927</v>
      </c>
      <c r="B14926" s="457" t="s">
        <v>22154</v>
      </c>
      <c r="C14926" s="231" t="s">
        <v>6635</v>
      </c>
      <c r="F14926" s="232">
        <v>482.35</v>
      </c>
    </row>
    <row r="14927" spans="1:6" ht="15" x14ac:dyDescent="0.2">
      <c r="A14927" s="231">
        <v>86928</v>
      </c>
      <c r="B14927" s="457" t="s">
        <v>22155</v>
      </c>
      <c r="C14927" s="231" t="s">
        <v>6635</v>
      </c>
      <c r="F14927" s="232">
        <v>457</v>
      </c>
    </row>
    <row r="14928" spans="1:6" ht="15" x14ac:dyDescent="0.2">
      <c r="A14928" s="231">
        <v>106777</v>
      </c>
      <c r="B14928" s="457" t="s">
        <v>22156</v>
      </c>
      <c r="C14928" s="231" t="s">
        <v>6635</v>
      </c>
      <c r="F14928" s="232">
        <v>0</v>
      </c>
    </row>
    <row r="14929" spans="1:6" ht="15" x14ac:dyDescent="0.2">
      <c r="A14929" s="231">
        <v>86914</v>
      </c>
      <c r="B14929" s="457" t="s">
        <v>22157</v>
      </c>
      <c r="C14929" s="231" t="s">
        <v>6635</v>
      </c>
      <c r="F14929" s="232">
        <v>91.29</v>
      </c>
    </row>
    <row r="14930" spans="1:6" ht="15" x14ac:dyDescent="0.2">
      <c r="A14930" s="231">
        <v>86913</v>
      </c>
      <c r="B14930" s="457" t="s">
        <v>22158</v>
      </c>
      <c r="C14930" s="231" t="s">
        <v>6635</v>
      </c>
      <c r="F14930" s="232">
        <v>52.51</v>
      </c>
    </row>
    <row r="14931" spans="1:6" ht="15" x14ac:dyDescent="0.2">
      <c r="A14931" s="231">
        <v>106778</v>
      </c>
      <c r="B14931" s="457" t="s">
        <v>22159</v>
      </c>
      <c r="C14931" s="231" t="s">
        <v>6635</v>
      </c>
      <c r="F14931" s="232">
        <v>0</v>
      </c>
    </row>
    <row r="14932" spans="1:6" ht="15" x14ac:dyDescent="0.2">
      <c r="A14932" s="231">
        <v>106779</v>
      </c>
      <c r="B14932" s="457" t="s">
        <v>22160</v>
      </c>
      <c r="C14932" s="231" t="s">
        <v>6635</v>
      </c>
      <c r="F14932" s="232">
        <v>135.80000000000001</v>
      </c>
    </row>
    <row r="14933" spans="1:6" ht="15" x14ac:dyDescent="0.2">
      <c r="A14933" s="231">
        <v>100854</v>
      </c>
      <c r="B14933" s="457" t="s">
        <v>22161</v>
      </c>
      <c r="C14933" s="231" t="s">
        <v>6635</v>
      </c>
      <c r="F14933" s="232">
        <v>1603.36</v>
      </c>
    </row>
    <row r="14934" spans="1:6" ht="15" x14ac:dyDescent="0.2">
      <c r="A14934" s="231">
        <v>100853</v>
      </c>
      <c r="B14934" s="457" t="s">
        <v>22162</v>
      </c>
      <c r="C14934" s="231" t="s">
        <v>6635</v>
      </c>
      <c r="F14934" s="232">
        <v>317.14</v>
      </c>
    </row>
    <row r="14935" spans="1:6" ht="15" x14ac:dyDescent="0.2">
      <c r="A14935" s="231">
        <v>86915</v>
      </c>
      <c r="B14935" s="457" t="s">
        <v>22163</v>
      </c>
      <c r="C14935" s="231" t="s">
        <v>6635</v>
      </c>
      <c r="F14935" s="232">
        <v>129.47</v>
      </c>
    </row>
    <row r="14936" spans="1:6" ht="15" x14ac:dyDescent="0.2">
      <c r="A14936" s="231">
        <v>86906</v>
      </c>
      <c r="B14936" s="457" t="s">
        <v>22164</v>
      </c>
      <c r="C14936" s="231" t="s">
        <v>6635</v>
      </c>
      <c r="F14936" s="232">
        <v>68.47</v>
      </c>
    </row>
    <row r="14937" spans="1:6" ht="15" x14ac:dyDescent="0.2">
      <c r="A14937" s="231">
        <v>86911</v>
      </c>
      <c r="B14937" s="457" t="s">
        <v>22165</v>
      </c>
      <c r="C14937" s="231" t="s">
        <v>6635</v>
      </c>
      <c r="F14937" s="232">
        <v>80.849999999999994</v>
      </c>
    </row>
    <row r="14938" spans="1:6" ht="15" x14ac:dyDescent="0.2">
      <c r="A14938" s="231">
        <v>86909</v>
      </c>
      <c r="B14938" s="457" t="s">
        <v>22166</v>
      </c>
      <c r="C14938" s="231" t="s">
        <v>6635</v>
      </c>
      <c r="F14938" s="232">
        <v>119.73</v>
      </c>
    </row>
    <row r="14939" spans="1:6" ht="15" x14ac:dyDescent="0.2">
      <c r="A14939" s="231">
        <v>86910</v>
      </c>
      <c r="B14939" s="457" t="s">
        <v>22167</v>
      </c>
      <c r="C14939" s="231" t="s">
        <v>6635</v>
      </c>
      <c r="F14939" s="232">
        <v>116.84</v>
      </c>
    </row>
    <row r="14940" spans="1:6" ht="15" x14ac:dyDescent="0.2">
      <c r="A14940" s="231">
        <v>86916</v>
      </c>
      <c r="B14940" s="457" t="s">
        <v>22168</v>
      </c>
      <c r="C14940" s="231" t="s">
        <v>6635</v>
      </c>
      <c r="F14940" s="232">
        <v>27.16</v>
      </c>
    </row>
    <row r="14941" spans="1:6" ht="15" x14ac:dyDescent="0.2">
      <c r="A14941" s="231">
        <v>86877</v>
      </c>
      <c r="B14941" s="457" t="s">
        <v>22169</v>
      </c>
      <c r="C14941" s="231" t="s">
        <v>6635</v>
      </c>
      <c r="F14941" s="232">
        <v>66.42</v>
      </c>
    </row>
    <row r="14942" spans="1:6" ht="15" x14ac:dyDescent="0.2">
      <c r="A14942" s="231">
        <v>86878</v>
      </c>
      <c r="B14942" s="457" t="s">
        <v>22170</v>
      </c>
      <c r="C14942" s="231" t="s">
        <v>6635</v>
      </c>
      <c r="F14942" s="232">
        <v>71.349999999999994</v>
      </c>
    </row>
    <row r="14943" spans="1:6" ht="15" x14ac:dyDescent="0.2">
      <c r="A14943" s="231">
        <v>86879</v>
      </c>
      <c r="B14943" s="457" t="s">
        <v>22171</v>
      </c>
      <c r="C14943" s="231" t="s">
        <v>6635</v>
      </c>
      <c r="F14943" s="232">
        <v>11.17</v>
      </c>
    </row>
    <row r="14944" spans="1:6" ht="15" x14ac:dyDescent="0.2">
      <c r="A14944" s="231">
        <v>86880</v>
      </c>
      <c r="B14944" s="457" t="s">
        <v>22172</v>
      </c>
      <c r="C14944" s="231" t="s">
        <v>6635</v>
      </c>
      <c r="F14944" s="232">
        <v>29.25</v>
      </c>
    </row>
    <row r="14945" spans="1:6" ht="15" x14ac:dyDescent="0.2">
      <c r="A14945" s="231">
        <v>101663</v>
      </c>
      <c r="B14945" s="457" t="s">
        <v>22173</v>
      </c>
      <c r="C14945" s="231" t="s">
        <v>6635</v>
      </c>
      <c r="F14945" s="232">
        <v>30.98</v>
      </c>
    </row>
    <row r="14946" spans="1:6" ht="15" x14ac:dyDescent="0.2">
      <c r="A14946" s="231">
        <v>101664</v>
      </c>
      <c r="B14946" s="457" t="s">
        <v>22174</v>
      </c>
      <c r="C14946" s="231" t="s">
        <v>6635</v>
      </c>
      <c r="F14946" s="232">
        <v>32.020000000000003</v>
      </c>
    </row>
    <row r="14947" spans="1:6" ht="15" x14ac:dyDescent="0.2">
      <c r="A14947" s="231">
        <v>101665</v>
      </c>
      <c r="B14947" s="457" t="s">
        <v>22175</v>
      </c>
      <c r="C14947" s="231" t="s">
        <v>6635</v>
      </c>
      <c r="F14947" s="232">
        <v>36.51</v>
      </c>
    </row>
    <row r="14948" spans="1:6" ht="15" x14ac:dyDescent="0.2">
      <c r="A14948" s="231">
        <v>101634</v>
      </c>
      <c r="B14948" s="457" t="s">
        <v>22176</v>
      </c>
      <c r="C14948" s="231" t="s">
        <v>6635</v>
      </c>
      <c r="F14948" s="232">
        <v>0</v>
      </c>
    </row>
    <row r="14949" spans="1:6" ht="15" x14ac:dyDescent="0.2">
      <c r="A14949" s="231">
        <v>101635</v>
      </c>
      <c r="B14949" s="457" t="s">
        <v>22177</v>
      </c>
      <c r="C14949" s="231" t="s">
        <v>6635</v>
      </c>
      <c r="F14949" s="232">
        <v>0</v>
      </c>
    </row>
    <row r="14950" spans="1:6" ht="15" x14ac:dyDescent="0.2">
      <c r="A14950" s="231">
        <v>101636</v>
      </c>
      <c r="B14950" s="457" t="s">
        <v>22178</v>
      </c>
      <c r="C14950" s="231" t="s">
        <v>6635</v>
      </c>
      <c r="F14950" s="232">
        <v>155.62</v>
      </c>
    </row>
    <row r="14951" spans="1:6" ht="15" x14ac:dyDescent="0.2">
      <c r="A14951" s="231">
        <v>101637</v>
      </c>
      <c r="B14951" s="457" t="s">
        <v>22179</v>
      </c>
      <c r="C14951" s="231" t="s">
        <v>6635</v>
      </c>
      <c r="F14951" s="232">
        <v>149.44</v>
      </c>
    </row>
    <row r="14952" spans="1:6" ht="15" x14ac:dyDescent="0.2">
      <c r="A14952" s="231">
        <v>101638</v>
      </c>
      <c r="B14952" s="457" t="s">
        <v>22180</v>
      </c>
      <c r="C14952" s="231" t="s">
        <v>6635</v>
      </c>
      <c r="F14952" s="232">
        <v>0</v>
      </c>
    </row>
    <row r="14953" spans="1:6" ht="15" x14ac:dyDescent="0.2">
      <c r="A14953" s="231">
        <v>101639</v>
      </c>
      <c r="B14953" s="457" t="s">
        <v>22181</v>
      </c>
      <c r="C14953" s="231" t="s">
        <v>6635</v>
      </c>
      <c r="F14953" s="232">
        <v>0</v>
      </c>
    </row>
    <row r="14954" spans="1:6" ht="15" x14ac:dyDescent="0.2">
      <c r="A14954" s="231">
        <v>105919</v>
      </c>
      <c r="B14954" s="457" t="s">
        <v>22182</v>
      </c>
      <c r="C14954" s="231" t="s">
        <v>6635</v>
      </c>
      <c r="F14954" s="232">
        <v>0</v>
      </c>
    </row>
    <row r="14955" spans="1:6" ht="15" x14ac:dyDescent="0.2">
      <c r="A14955" s="231">
        <v>101658</v>
      </c>
      <c r="B14955" s="457" t="s">
        <v>22183</v>
      </c>
      <c r="C14955" s="231" t="s">
        <v>6635</v>
      </c>
      <c r="F14955" s="232">
        <v>425.01</v>
      </c>
    </row>
    <row r="14956" spans="1:6" ht="15" x14ac:dyDescent="0.2">
      <c r="A14956" s="231">
        <v>101659</v>
      </c>
      <c r="B14956" s="457" t="s">
        <v>22184</v>
      </c>
      <c r="C14956" s="231" t="s">
        <v>6635</v>
      </c>
      <c r="F14956" s="232">
        <v>480.3</v>
      </c>
    </row>
    <row r="14957" spans="1:6" ht="15" x14ac:dyDescent="0.2">
      <c r="A14957" s="231">
        <v>101660</v>
      </c>
      <c r="B14957" s="457" t="s">
        <v>22185</v>
      </c>
      <c r="C14957" s="231" t="s">
        <v>6635</v>
      </c>
      <c r="F14957" s="232">
        <v>741.26</v>
      </c>
    </row>
    <row r="14958" spans="1:6" ht="15" x14ac:dyDescent="0.2">
      <c r="A14958" s="231">
        <v>101654</v>
      </c>
      <c r="B14958" s="457" t="s">
        <v>22186</v>
      </c>
      <c r="C14958" s="231" t="s">
        <v>6635</v>
      </c>
      <c r="F14958" s="232">
        <v>185.7</v>
      </c>
    </row>
    <row r="14959" spans="1:6" ht="15" x14ac:dyDescent="0.2">
      <c r="A14959" s="231">
        <v>101655</v>
      </c>
      <c r="B14959" s="457" t="s">
        <v>22187</v>
      </c>
      <c r="C14959" s="231" t="s">
        <v>6635</v>
      </c>
      <c r="F14959" s="232">
        <v>272.61</v>
      </c>
    </row>
    <row r="14960" spans="1:6" ht="15" x14ac:dyDescent="0.2">
      <c r="A14960" s="231">
        <v>101656</v>
      </c>
      <c r="B14960" s="457" t="s">
        <v>22188</v>
      </c>
      <c r="C14960" s="231" t="s">
        <v>6635</v>
      </c>
      <c r="F14960" s="232">
        <v>292.89999999999998</v>
      </c>
    </row>
    <row r="14961" spans="1:6" ht="15" x14ac:dyDescent="0.2">
      <c r="A14961" s="231">
        <v>101657</v>
      </c>
      <c r="B14961" s="457" t="s">
        <v>22189</v>
      </c>
      <c r="C14961" s="231" t="s">
        <v>6635</v>
      </c>
      <c r="F14961" s="232">
        <v>336.13</v>
      </c>
    </row>
    <row r="14962" spans="1:6" ht="15" x14ac:dyDescent="0.2">
      <c r="A14962" s="231">
        <v>105923</v>
      </c>
      <c r="B14962" s="457" t="s">
        <v>22190</v>
      </c>
      <c r="C14962" s="231" t="s">
        <v>6635</v>
      </c>
      <c r="F14962" s="232">
        <v>0</v>
      </c>
    </row>
    <row r="14963" spans="1:6" ht="15" x14ac:dyDescent="0.2">
      <c r="A14963" s="231">
        <v>105921</v>
      </c>
      <c r="B14963" s="457" t="s">
        <v>22191</v>
      </c>
      <c r="C14963" s="231" t="s">
        <v>6635</v>
      </c>
      <c r="F14963" s="232">
        <v>0</v>
      </c>
    </row>
    <row r="14964" spans="1:6" ht="15" x14ac:dyDescent="0.2">
      <c r="A14964" s="231">
        <v>105920</v>
      </c>
      <c r="B14964" s="457" t="s">
        <v>22192</v>
      </c>
      <c r="C14964" s="231" t="s">
        <v>6635</v>
      </c>
      <c r="F14964" s="232">
        <v>0</v>
      </c>
    </row>
    <row r="14965" spans="1:6" ht="15" x14ac:dyDescent="0.2">
      <c r="A14965" s="231">
        <v>105922</v>
      </c>
      <c r="B14965" s="457" t="s">
        <v>22193</v>
      </c>
      <c r="C14965" s="231" t="s">
        <v>6635</v>
      </c>
      <c r="F14965" s="232">
        <v>0</v>
      </c>
    </row>
    <row r="14966" spans="1:6" ht="15" x14ac:dyDescent="0.2">
      <c r="A14966" s="231">
        <v>101632</v>
      </c>
      <c r="B14966" s="457" t="s">
        <v>22194</v>
      </c>
      <c r="C14966" s="231" t="s">
        <v>6635</v>
      </c>
      <c r="F14966" s="232">
        <v>28.44</v>
      </c>
    </row>
    <row r="14967" spans="1:6" ht="15" x14ac:dyDescent="0.2">
      <c r="A14967" s="231">
        <v>101661</v>
      </c>
      <c r="B14967" s="457" t="s">
        <v>22195</v>
      </c>
      <c r="C14967" s="231" t="s">
        <v>6635</v>
      </c>
      <c r="F14967" s="232">
        <v>158.35</v>
      </c>
    </row>
    <row r="14968" spans="1:6" ht="15" x14ac:dyDescent="0.2">
      <c r="A14968" s="231">
        <v>105924</v>
      </c>
      <c r="B14968" s="457" t="s">
        <v>22196</v>
      </c>
      <c r="C14968" s="231" t="s">
        <v>6635</v>
      </c>
      <c r="F14968" s="232">
        <v>17.37</v>
      </c>
    </row>
    <row r="14969" spans="1:6" ht="15" x14ac:dyDescent="0.2">
      <c r="A14969" s="231">
        <v>101651</v>
      </c>
      <c r="B14969" s="457" t="s">
        <v>22197</v>
      </c>
      <c r="C14969" s="231" t="s">
        <v>6635</v>
      </c>
      <c r="F14969" s="232">
        <v>71.19</v>
      </c>
    </row>
    <row r="14970" spans="1:6" ht="15" x14ac:dyDescent="0.2">
      <c r="A14970" s="231">
        <v>101630</v>
      </c>
      <c r="B14970" s="457" t="s">
        <v>22198</v>
      </c>
      <c r="C14970" s="231" t="s">
        <v>6635</v>
      </c>
      <c r="F14970" s="232">
        <v>85.39</v>
      </c>
    </row>
    <row r="14971" spans="1:6" ht="15" x14ac:dyDescent="0.2">
      <c r="A14971" s="231">
        <v>101633</v>
      </c>
      <c r="B14971" s="457" t="s">
        <v>22199</v>
      </c>
      <c r="C14971" s="231" t="s">
        <v>6635</v>
      </c>
      <c r="F14971" s="232">
        <v>96.32</v>
      </c>
    </row>
    <row r="14972" spans="1:6" ht="15" x14ac:dyDescent="0.2">
      <c r="A14972" s="231">
        <v>104219</v>
      </c>
      <c r="B14972" s="457" t="s">
        <v>22200</v>
      </c>
      <c r="C14972" s="231" t="s">
        <v>6637</v>
      </c>
      <c r="F14972" s="232">
        <v>88.14</v>
      </c>
    </row>
    <row r="14973" spans="1:6" ht="15" x14ac:dyDescent="0.2">
      <c r="A14973" s="231">
        <v>104223</v>
      </c>
      <c r="B14973" s="457" t="s">
        <v>22201</v>
      </c>
      <c r="C14973" s="231" t="s">
        <v>6637</v>
      </c>
      <c r="F14973" s="232">
        <v>115.35</v>
      </c>
    </row>
    <row r="14974" spans="1:6" ht="15" x14ac:dyDescent="0.2">
      <c r="A14974" s="231">
        <v>104227</v>
      </c>
      <c r="B14974" s="457" t="s">
        <v>22202</v>
      </c>
      <c r="C14974" s="231" t="s">
        <v>6637</v>
      </c>
      <c r="F14974" s="232">
        <v>132.87</v>
      </c>
    </row>
    <row r="14975" spans="1:6" ht="15" x14ac:dyDescent="0.2">
      <c r="A14975" s="231">
        <v>104231</v>
      </c>
      <c r="B14975" s="457" t="s">
        <v>22203</v>
      </c>
      <c r="C14975" s="231" t="s">
        <v>6637</v>
      </c>
      <c r="F14975" s="232">
        <v>146.61000000000001</v>
      </c>
    </row>
    <row r="14976" spans="1:6" ht="15" x14ac:dyDescent="0.2">
      <c r="A14976" s="231">
        <v>104235</v>
      </c>
      <c r="B14976" s="457" t="s">
        <v>22204</v>
      </c>
      <c r="C14976" s="231" t="s">
        <v>6637</v>
      </c>
      <c r="F14976" s="232">
        <v>71.209999999999994</v>
      </c>
    </row>
    <row r="14977" spans="1:6" ht="15" x14ac:dyDescent="0.2">
      <c r="A14977" s="231">
        <v>104239</v>
      </c>
      <c r="B14977" s="457" t="s">
        <v>22205</v>
      </c>
      <c r="C14977" s="231" t="s">
        <v>6637</v>
      </c>
      <c r="F14977" s="232">
        <v>97.33</v>
      </c>
    </row>
    <row r="14978" spans="1:6" ht="15" x14ac:dyDescent="0.2">
      <c r="A14978" s="231">
        <v>104243</v>
      </c>
      <c r="B14978" s="457" t="s">
        <v>22206</v>
      </c>
      <c r="C14978" s="231" t="s">
        <v>6637</v>
      </c>
      <c r="F14978" s="232">
        <v>113.7</v>
      </c>
    </row>
    <row r="14979" spans="1:6" ht="15" x14ac:dyDescent="0.2">
      <c r="A14979" s="231">
        <v>104247</v>
      </c>
      <c r="B14979" s="457" t="s">
        <v>22207</v>
      </c>
      <c r="C14979" s="231" t="s">
        <v>6637</v>
      </c>
      <c r="F14979" s="232">
        <v>121.13</v>
      </c>
    </row>
    <row r="14980" spans="1:6" ht="15" x14ac:dyDescent="0.2">
      <c r="A14980" s="231">
        <v>87795</v>
      </c>
      <c r="B14980" s="457" t="s">
        <v>22208</v>
      </c>
      <c r="C14980" s="231" t="s">
        <v>6637</v>
      </c>
      <c r="F14980" s="232">
        <v>73.94</v>
      </c>
    </row>
    <row r="14981" spans="1:6" ht="15" x14ac:dyDescent="0.2">
      <c r="A14981" s="231">
        <v>87800</v>
      </c>
      <c r="B14981" s="457" t="s">
        <v>22209</v>
      </c>
      <c r="C14981" s="231" t="s">
        <v>6637</v>
      </c>
      <c r="F14981" s="232">
        <v>101.25</v>
      </c>
    </row>
    <row r="14982" spans="1:6" ht="15" x14ac:dyDescent="0.2">
      <c r="A14982" s="231">
        <v>87804</v>
      </c>
      <c r="B14982" s="457" t="s">
        <v>22210</v>
      </c>
      <c r="C14982" s="231" t="s">
        <v>6637</v>
      </c>
      <c r="F14982" s="232">
        <v>117.62</v>
      </c>
    </row>
    <row r="14983" spans="1:6" ht="15" x14ac:dyDescent="0.2">
      <c r="A14983" s="231">
        <v>87808</v>
      </c>
      <c r="B14983" s="457" t="s">
        <v>22211</v>
      </c>
      <c r="C14983" s="231" t="s">
        <v>6637</v>
      </c>
      <c r="F14983" s="232">
        <v>124.93</v>
      </c>
    </row>
    <row r="14984" spans="1:6" ht="15" x14ac:dyDescent="0.2">
      <c r="A14984" s="231">
        <v>87778</v>
      </c>
      <c r="B14984" s="457" t="s">
        <v>22212</v>
      </c>
      <c r="C14984" s="231" t="s">
        <v>6637</v>
      </c>
      <c r="F14984" s="232">
        <v>92.57</v>
      </c>
    </row>
    <row r="14985" spans="1:6" ht="15" x14ac:dyDescent="0.2">
      <c r="A14985" s="231">
        <v>87783</v>
      </c>
      <c r="B14985" s="457" t="s">
        <v>22213</v>
      </c>
      <c r="C14985" s="231" t="s">
        <v>6637</v>
      </c>
      <c r="F14985" s="232">
        <v>121.11</v>
      </c>
    </row>
    <row r="14986" spans="1:6" ht="15" x14ac:dyDescent="0.2">
      <c r="A14986" s="231">
        <v>87787</v>
      </c>
      <c r="B14986" s="457" t="s">
        <v>22214</v>
      </c>
      <c r="C14986" s="231" t="s">
        <v>6637</v>
      </c>
      <c r="F14986" s="232">
        <v>138.63</v>
      </c>
    </row>
    <row r="14987" spans="1:6" ht="15" x14ac:dyDescent="0.2">
      <c r="A14987" s="231">
        <v>87791</v>
      </c>
      <c r="B14987" s="457" t="s">
        <v>22215</v>
      </c>
      <c r="C14987" s="231" t="s">
        <v>6637</v>
      </c>
      <c r="F14987" s="232">
        <v>152.94999999999999</v>
      </c>
    </row>
    <row r="14988" spans="1:6" ht="15" x14ac:dyDescent="0.2">
      <c r="A14988" s="231">
        <v>87832</v>
      </c>
      <c r="B14988" s="457" t="s">
        <v>22216</v>
      </c>
      <c r="C14988" s="231" t="s">
        <v>6637</v>
      </c>
      <c r="F14988" s="232">
        <v>147.87</v>
      </c>
    </row>
    <row r="14989" spans="1:6" ht="15" x14ac:dyDescent="0.2">
      <c r="A14989" s="231">
        <v>87812</v>
      </c>
      <c r="B14989" s="457" t="s">
        <v>22217</v>
      </c>
      <c r="C14989" s="231" t="s">
        <v>6637</v>
      </c>
      <c r="F14989" s="232">
        <v>117.91</v>
      </c>
    </row>
    <row r="14990" spans="1:6" ht="15" x14ac:dyDescent="0.2">
      <c r="A14990" s="231">
        <v>87816</v>
      </c>
      <c r="B14990" s="457" t="s">
        <v>22218</v>
      </c>
      <c r="C14990" s="231" t="s">
        <v>6637</v>
      </c>
      <c r="F14990" s="232">
        <v>145.30000000000001</v>
      </c>
    </row>
    <row r="14991" spans="1:6" ht="15" x14ac:dyDescent="0.2">
      <c r="A14991" s="231">
        <v>87820</v>
      </c>
      <c r="B14991" s="457" t="s">
        <v>22219</v>
      </c>
      <c r="C14991" s="231" t="s">
        <v>6637</v>
      </c>
      <c r="F14991" s="232">
        <v>161.66999999999999</v>
      </c>
    </row>
    <row r="14992" spans="1:6" ht="15" x14ac:dyDescent="0.2">
      <c r="A14992" s="231">
        <v>87824</v>
      </c>
      <c r="B14992" s="457" t="s">
        <v>22220</v>
      </c>
      <c r="C14992" s="231" t="s">
        <v>6637</v>
      </c>
      <c r="F14992" s="232">
        <v>188.73</v>
      </c>
    </row>
    <row r="14993" spans="1:6" ht="15" x14ac:dyDescent="0.2">
      <c r="A14993" s="231">
        <v>87828</v>
      </c>
      <c r="B14993" s="457" t="s">
        <v>22221</v>
      </c>
      <c r="C14993" s="231" t="s">
        <v>6637</v>
      </c>
      <c r="F14993" s="232">
        <v>118.53</v>
      </c>
    </row>
    <row r="14994" spans="1:6" ht="15" x14ac:dyDescent="0.2">
      <c r="A14994" s="231">
        <v>104251</v>
      </c>
      <c r="B14994" s="457" t="s">
        <v>22222</v>
      </c>
      <c r="C14994" s="231" t="s">
        <v>6637</v>
      </c>
      <c r="F14994" s="232">
        <v>109.94</v>
      </c>
    </row>
    <row r="14995" spans="1:6" ht="15" x14ac:dyDescent="0.2">
      <c r="A14995" s="231">
        <v>104255</v>
      </c>
      <c r="B14995" s="457" t="s">
        <v>22223</v>
      </c>
      <c r="C14995" s="231" t="s">
        <v>6637</v>
      </c>
      <c r="F14995" s="232">
        <v>136.06</v>
      </c>
    </row>
    <row r="14996" spans="1:6" ht="15" x14ac:dyDescent="0.2">
      <c r="A14996" s="231">
        <v>104259</v>
      </c>
      <c r="B14996" s="457" t="s">
        <v>22224</v>
      </c>
      <c r="C14996" s="231" t="s">
        <v>6637</v>
      </c>
      <c r="F14996" s="232">
        <v>152.43</v>
      </c>
    </row>
    <row r="14997" spans="1:6" ht="15" x14ac:dyDescent="0.2">
      <c r="A14997" s="231">
        <v>104263</v>
      </c>
      <c r="B14997" s="457" t="s">
        <v>22225</v>
      </c>
      <c r="C14997" s="231" t="s">
        <v>6637</v>
      </c>
      <c r="F14997" s="232">
        <v>177.33</v>
      </c>
    </row>
    <row r="14998" spans="1:6" ht="15" x14ac:dyDescent="0.2">
      <c r="A14998" s="231">
        <v>87794</v>
      </c>
      <c r="B14998" s="457" t="s">
        <v>22226</v>
      </c>
      <c r="C14998" s="231" t="s">
        <v>6637</v>
      </c>
      <c r="F14998" s="232">
        <v>50.76</v>
      </c>
    </row>
    <row r="14999" spans="1:6" ht="15" x14ac:dyDescent="0.2">
      <c r="A14999" s="231">
        <v>87799</v>
      </c>
      <c r="B14999" s="457" t="s">
        <v>22227</v>
      </c>
      <c r="C14999" s="231" t="s">
        <v>6637</v>
      </c>
      <c r="F14999" s="232">
        <v>70.53</v>
      </c>
    </row>
    <row r="15000" spans="1:6" ht="15" x14ac:dyDescent="0.2">
      <c r="A15000" s="231">
        <v>87803</v>
      </c>
      <c r="B15000" s="457" t="s">
        <v>22228</v>
      </c>
      <c r="C15000" s="231" t="s">
        <v>6637</v>
      </c>
      <c r="F15000" s="232">
        <v>78.19</v>
      </c>
    </row>
    <row r="15001" spans="1:6" ht="15" x14ac:dyDescent="0.2">
      <c r="A15001" s="231">
        <v>87807</v>
      </c>
      <c r="B15001" s="457" t="s">
        <v>22229</v>
      </c>
      <c r="C15001" s="231" t="s">
        <v>6637</v>
      </c>
      <c r="F15001" s="232">
        <v>85.51</v>
      </c>
    </row>
    <row r="15002" spans="1:6" ht="15" x14ac:dyDescent="0.2">
      <c r="A15002" s="231">
        <v>104218</v>
      </c>
      <c r="B15002" s="457" t="s">
        <v>22230</v>
      </c>
      <c r="C15002" s="231" t="s">
        <v>6637</v>
      </c>
      <c r="F15002" s="232">
        <v>64.23</v>
      </c>
    </row>
    <row r="15003" spans="1:6" ht="15" x14ac:dyDescent="0.2">
      <c r="A15003" s="231">
        <v>87777</v>
      </c>
      <c r="B15003" s="457" t="s">
        <v>22231</v>
      </c>
      <c r="C15003" s="231" t="s">
        <v>6637</v>
      </c>
      <c r="F15003" s="232">
        <v>69.16</v>
      </c>
    </row>
    <row r="15004" spans="1:6" ht="15" x14ac:dyDescent="0.2">
      <c r="A15004" s="231">
        <v>104222</v>
      </c>
      <c r="B15004" s="457" t="s">
        <v>22232</v>
      </c>
      <c r="C15004" s="231" t="s">
        <v>6637</v>
      </c>
      <c r="F15004" s="232">
        <v>83.06</v>
      </c>
    </row>
    <row r="15005" spans="1:6" ht="15" x14ac:dyDescent="0.2">
      <c r="A15005" s="231">
        <v>87781</v>
      </c>
      <c r="B15005" s="457" t="s">
        <v>22233</v>
      </c>
      <c r="C15005" s="231" t="s">
        <v>6637</v>
      </c>
      <c r="F15005" s="232">
        <v>89.39</v>
      </c>
    </row>
    <row r="15006" spans="1:6" ht="15" x14ac:dyDescent="0.2">
      <c r="A15006" s="231">
        <v>104226</v>
      </c>
      <c r="B15006" s="457" t="s">
        <v>22234</v>
      </c>
      <c r="C15006" s="231" t="s">
        <v>6637</v>
      </c>
      <c r="F15006" s="232">
        <v>91.27</v>
      </c>
    </row>
    <row r="15007" spans="1:6" ht="15" x14ac:dyDescent="0.2">
      <c r="A15007" s="231">
        <v>87786</v>
      </c>
      <c r="B15007" s="457" t="s">
        <v>22235</v>
      </c>
      <c r="C15007" s="231" t="s">
        <v>6637</v>
      </c>
      <c r="F15007" s="232">
        <v>97.6</v>
      </c>
    </row>
    <row r="15008" spans="1:6" ht="15" x14ac:dyDescent="0.2">
      <c r="A15008" s="231">
        <v>104230</v>
      </c>
      <c r="B15008" s="457" t="s">
        <v>22236</v>
      </c>
      <c r="C15008" s="231" t="s">
        <v>6637</v>
      </c>
      <c r="F15008" s="232">
        <v>107.49</v>
      </c>
    </row>
    <row r="15009" spans="1:6" ht="15" x14ac:dyDescent="0.2">
      <c r="A15009" s="231">
        <v>104234</v>
      </c>
      <c r="B15009" s="457" t="s">
        <v>22237</v>
      </c>
      <c r="C15009" s="231" t="s">
        <v>6637</v>
      </c>
      <c r="F15009" s="232">
        <v>47.85</v>
      </c>
    </row>
    <row r="15010" spans="1:6" ht="15" x14ac:dyDescent="0.2">
      <c r="A15010" s="231">
        <v>104238</v>
      </c>
      <c r="B15010" s="457" t="s">
        <v>22238</v>
      </c>
      <c r="C15010" s="231" t="s">
        <v>6637</v>
      </c>
      <c r="F15010" s="232">
        <v>66.22</v>
      </c>
    </row>
    <row r="15011" spans="1:6" ht="15" x14ac:dyDescent="0.2">
      <c r="A15011" s="231">
        <v>104242</v>
      </c>
      <c r="B15011" s="457" t="s">
        <v>22239</v>
      </c>
      <c r="C15011" s="231" t="s">
        <v>6637</v>
      </c>
      <c r="F15011" s="232">
        <v>73.88</v>
      </c>
    </row>
    <row r="15012" spans="1:6" ht="15" x14ac:dyDescent="0.2">
      <c r="A15012" s="231">
        <v>104246</v>
      </c>
      <c r="B15012" s="457" t="s">
        <v>22240</v>
      </c>
      <c r="C15012" s="231" t="s">
        <v>6637</v>
      </c>
      <c r="F15012" s="232">
        <v>80.760000000000005</v>
      </c>
    </row>
    <row r="15013" spans="1:6" ht="15" x14ac:dyDescent="0.2">
      <c r="A15013" s="231">
        <v>104250</v>
      </c>
      <c r="B15013" s="457" t="s">
        <v>22241</v>
      </c>
      <c r="C15013" s="231" t="s">
        <v>6637</v>
      </c>
      <c r="F15013" s="232">
        <v>90.57</v>
      </c>
    </row>
    <row r="15014" spans="1:6" ht="15" x14ac:dyDescent="0.2">
      <c r="A15014" s="231">
        <v>87811</v>
      </c>
      <c r="B15014" s="457" t="s">
        <v>22242</v>
      </c>
      <c r="C15014" s="231" t="s">
        <v>6637</v>
      </c>
      <c r="F15014" s="232">
        <v>99.44</v>
      </c>
    </row>
    <row r="15015" spans="1:6" ht="15" x14ac:dyDescent="0.2">
      <c r="A15015" s="231">
        <v>104254</v>
      </c>
      <c r="B15015" s="457" t="s">
        <v>22243</v>
      </c>
      <c r="C15015" s="231" t="s">
        <v>6637</v>
      </c>
      <c r="F15015" s="232">
        <v>108.94</v>
      </c>
    </row>
    <row r="15016" spans="1:6" ht="15" x14ac:dyDescent="0.2">
      <c r="A15016" s="231">
        <v>87815</v>
      </c>
      <c r="B15016" s="457" t="s">
        <v>22244</v>
      </c>
      <c r="C15016" s="231" t="s">
        <v>6637</v>
      </c>
      <c r="F15016" s="232">
        <v>119.19</v>
      </c>
    </row>
    <row r="15017" spans="1:6" ht="15" x14ac:dyDescent="0.2">
      <c r="A15017" s="231">
        <v>104258</v>
      </c>
      <c r="B15017" s="457" t="s">
        <v>22245</v>
      </c>
      <c r="C15017" s="231" t="s">
        <v>6637</v>
      </c>
      <c r="F15017" s="232">
        <v>116.6</v>
      </c>
    </row>
    <row r="15018" spans="1:6" ht="15" x14ac:dyDescent="0.2">
      <c r="A15018" s="231">
        <v>87819</v>
      </c>
      <c r="B15018" s="457" t="s">
        <v>22246</v>
      </c>
      <c r="C15018" s="231" t="s">
        <v>6637</v>
      </c>
      <c r="F15018" s="232">
        <v>126.85</v>
      </c>
    </row>
    <row r="15019" spans="1:6" ht="15" x14ac:dyDescent="0.2">
      <c r="A15019" s="231">
        <v>104262</v>
      </c>
      <c r="B15019" s="457" t="s">
        <v>22247</v>
      </c>
      <c r="C15019" s="231" t="s">
        <v>6637</v>
      </c>
      <c r="F15019" s="232">
        <v>150.69999999999999</v>
      </c>
    </row>
    <row r="15020" spans="1:6" ht="15" x14ac:dyDescent="0.2">
      <c r="A15020" s="231">
        <v>87823</v>
      </c>
      <c r="B15020" s="457" t="s">
        <v>22248</v>
      </c>
      <c r="C15020" s="231" t="s">
        <v>6637</v>
      </c>
      <c r="F15020" s="232">
        <v>164.7</v>
      </c>
    </row>
    <row r="15021" spans="1:6" ht="15" x14ac:dyDescent="0.2">
      <c r="A15021" s="231">
        <v>87827</v>
      </c>
      <c r="B15021" s="457" t="s">
        <v>22249</v>
      </c>
      <c r="C15021" s="231" t="s">
        <v>6637</v>
      </c>
      <c r="F15021" s="232">
        <v>93.16</v>
      </c>
    </row>
    <row r="15022" spans="1:6" ht="15" x14ac:dyDescent="0.2">
      <c r="A15022" s="231">
        <v>87831</v>
      </c>
      <c r="B15022" s="457" t="s">
        <v>22250</v>
      </c>
      <c r="C15022" s="231" t="s">
        <v>6637</v>
      </c>
      <c r="F15022" s="232">
        <v>112.84</v>
      </c>
    </row>
    <row r="15023" spans="1:6" ht="15" x14ac:dyDescent="0.2">
      <c r="A15023" s="231">
        <v>104220</v>
      </c>
      <c r="B15023" s="457" t="s">
        <v>22251</v>
      </c>
      <c r="C15023" s="231" t="s">
        <v>6637</v>
      </c>
      <c r="F15023" s="232">
        <v>62.22</v>
      </c>
    </row>
    <row r="15024" spans="1:6" ht="15" x14ac:dyDescent="0.2">
      <c r="A15024" s="231">
        <v>104203</v>
      </c>
      <c r="B15024" s="457" t="s">
        <v>22252</v>
      </c>
      <c r="C15024" s="231" t="s">
        <v>6637</v>
      </c>
      <c r="F15024" s="232">
        <v>67.28</v>
      </c>
    </row>
    <row r="15025" spans="1:6" ht="15" x14ac:dyDescent="0.2">
      <c r="A15025" s="231">
        <v>104224</v>
      </c>
      <c r="B15025" s="457" t="s">
        <v>22253</v>
      </c>
      <c r="C15025" s="231" t="s">
        <v>6637</v>
      </c>
      <c r="F15025" s="232">
        <v>80.41</v>
      </c>
    </row>
    <row r="15026" spans="1:6" ht="15" x14ac:dyDescent="0.2">
      <c r="A15026" s="231">
        <v>104204</v>
      </c>
      <c r="B15026" s="457" t="s">
        <v>22254</v>
      </c>
      <c r="C15026" s="231" t="s">
        <v>6637</v>
      </c>
      <c r="F15026" s="232">
        <v>86.98</v>
      </c>
    </row>
    <row r="15027" spans="1:6" ht="15" x14ac:dyDescent="0.2">
      <c r="A15027" s="231">
        <v>104228</v>
      </c>
      <c r="B15027" s="457" t="s">
        <v>22255</v>
      </c>
      <c r="C15027" s="231" t="s">
        <v>6637</v>
      </c>
      <c r="F15027" s="232">
        <v>87.54</v>
      </c>
    </row>
    <row r="15028" spans="1:6" ht="15" x14ac:dyDescent="0.2">
      <c r="A15028" s="231">
        <v>104205</v>
      </c>
      <c r="B15028" s="457" t="s">
        <v>22256</v>
      </c>
      <c r="C15028" s="231" t="s">
        <v>6637</v>
      </c>
      <c r="F15028" s="232">
        <v>94.12</v>
      </c>
    </row>
    <row r="15029" spans="1:6" ht="15" x14ac:dyDescent="0.2">
      <c r="A15029" s="231">
        <v>104232</v>
      </c>
      <c r="B15029" s="457" t="s">
        <v>22257</v>
      </c>
      <c r="C15029" s="231" t="s">
        <v>6637</v>
      </c>
      <c r="F15029" s="232">
        <v>96.86</v>
      </c>
    </row>
    <row r="15030" spans="1:6" ht="15" x14ac:dyDescent="0.2">
      <c r="A15030" s="231">
        <v>104206</v>
      </c>
      <c r="B15030" s="457" t="s">
        <v>22258</v>
      </c>
      <c r="C15030" s="231" t="s">
        <v>6637</v>
      </c>
      <c r="F15030" s="232">
        <v>104.09</v>
      </c>
    </row>
    <row r="15031" spans="1:6" ht="15" x14ac:dyDescent="0.2">
      <c r="A15031" s="231">
        <v>104236</v>
      </c>
      <c r="B15031" s="457" t="s">
        <v>22259</v>
      </c>
      <c r="C15031" s="231" t="s">
        <v>6637</v>
      </c>
      <c r="F15031" s="232">
        <v>45.52</v>
      </c>
    </row>
    <row r="15032" spans="1:6" ht="15" x14ac:dyDescent="0.2">
      <c r="A15032" s="231">
        <v>104207</v>
      </c>
      <c r="B15032" s="457" t="s">
        <v>22260</v>
      </c>
      <c r="C15032" s="231" t="s">
        <v>6637</v>
      </c>
      <c r="F15032" s="232">
        <v>48.64</v>
      </c>
    </row>
    <row r="15033" spans="1:6" ht="15" x14ac:dyDescent="0.2">
      <c r="A15033" s="231">
        <v>104240</v>
      </c>
      <c r="B15033" s="457" t="s">
        <v>22261</v>
      </c>
      <c r="C15033" s="231" t="s">
        <v>6637</v>
      </c>
      <c r="F15033" s="232">
        <v>63.36</v>
      </c>
    </row>
    <row r="15034" spans="1:6" ht="15" x14ac:dyDescent="0.2">
      <c r="A15034" s="231">
        <v>104208</v>
      </c>
      <c r="B15034" s="457" t="s">
        <v>22262</v>
      </c>
      <c r="C15034" s="231" t="s">
        <v>6637</v>
      </c>
      <c r="F15034" s="232">
        <v>67.84</v>
      </c>
    </row>
    <row r="15035" spans="1:6" ht="15" x14ac:dyDescent="0.2">
      <c r="A15035" s="231">
        <v>104244</v>
      </c>
      <c r="B15035" s="457" t="s">
        <v>22263</v>
      </c>
      <c r="C15035" s="231" t="s">
        <v>6637</v>
      </c>
      <c r="F15035" s="232">
        <v>70.069999999999993</v>
      </c>
    </row>
    <row r="15036" spans="1:6" ht="15" x14ac:dyDescent="0.2">
      <c r="A15036" s="231">
        <v>104209</v>
      </c>
      <c r="B15036" s="457" t="s">
        <v>22264</v>
      </c>
      <c r="C15036" s="231" t="s">
        <v>6637</v>
      </c>
      <c r="F15036" s="232">
        <v>74.55</v>
      </c>
    </row>
    <row r="15037" spans="1:6" ht="15" x14ac:dyDescent="0.2">
      <c r="A15037" s="231">
        <v>104248</v>
      </c>
      <c r="B15037" s="457" t="s">
        <v>22265</v>
      </c>
      <c r="C15037" s="231" t="s">
        <v>6637</v>
      </c>
      <c r="F15037" s="232">
        <v>72.569999999999993</v>
      </c>
    </row>
    <row r="15038" spans="1:6" ht="15" x14ac:dyDescent="0.2">
      <c r="A15038" s="231">
        <v>104210</v>
      </c>
      <c r="B15038" s="457" t="s">
        <v>22266</v>
      </c>
      <c r="C15038" s="231" t="s">
        <v>6637</v>
      </c>
      <c r="F15038" s="232">
        <v>76.900000000000006</v>
      </c>
    </row>
    <row r="15039" spans="1:6" ht="15" x14ac:dyDescent="0.2">
      <c r="A15039" s="231">
        <v>104252</v>
      </c>
      <c r="B15039" s="457" t="s">
        <v>22267</v>
      </c>
      <c r="C15039" s="231" t="s">
        <v>6637</v>
      </c>
      <c r="F15039" s="232">
        <v>90.06</v>
      </c>
    </row>
    <row r="15040" spans="1:6" ht="15" x14ac:dyDescent="0.2">
      <c r="A15040" s="231">
        <v>104211</v>
      </c>
      <c r="B15040" s="457" t="s">
        <v>22268</v>
      </c>
      <c r="C15040" s="231" t="s">
        <v>6637</v>
      </c>
      <c r="F15040" s="232">
        <v>99.16</v>
      </c>
    </row>
    <row r="15041" spans="1:6" ht="15" x14ac:dyDescent="0.2">
      <c r="A15041" s="231">
        <v>104212</v>
      </c>
      <c r="B15041" s="457" t="s">
        <v>22269</v>
      </c>
      <c r="C15041" s="231" t="s">
        <v>6637</v>
      </c>
      <c r="F15041" s="232">
        <v>118.45</v>
      </c>
    </row>
    <row r="15042" spans="1:6" ht="15" x14ac:dyDescent="0.2">
      <c r="A15042" s="231">
        <v>104213</v>
      </c>
      <c r="B15042" s="457" t="s">
        <v>22270</v>
      </c>
      <c r="C15042" s="231" t="s">
        <v>6637</v>
      </c>
      <c r="F15042" s="232">
        <v>125.16</v>
      </c>
    </row>
    <row r="15043" spans="1:6" ht="15" x14ac:dyDescent="0.2">
      <c r="A15043" s="231">
        <v>104214</v>
      </c>
      <c r="B15043" s="457" t="s">
        <v>22271</v>
      </c>
      <c r="C15043" s="231" t="s">
        <v>6637</v>
      </c>
      <c r="F15043" s="232">
        <v>150.06</v>
      </c>
    </row>
    <row r="15044" spans="1:6" ht="15" x14ac:dyDescent="0.2">
      <c r="A15044" s="231">
        <v>104215</v>
      </c>
      <c r="B15044" s="457" t="s">
        <v>22272</v>
      </c>
      <c r="C15044" s="231" t="s">
        <v>6637</v>
      </c>
      <c r="F15044" s="232">
        <v>91.47</v>
      </c>
    </row>
    <row r="15045" spans="1:6" ht="15" x14ac:dyDescent="0.2">
      <c r="A15045" s="231">
        <v>104216</v>
      </c>
      <c r="B15045" s="457" t="s">
        <v>22273</v>
      </c>
      <c r="C15045" s="231" t="s">
        <v>6637</v>
      </c>
      <c r="F15045" s="232">
        <v>110.19</v>
      </c>
    </row>
    <row r="15046" spans="1:6" ht="15" x14ac:dyDescent="0.2">
      <c r="A15046" s="231">
        <v>104217</v>
      </c>
      <c r="B15046" s="457" t="s">
        <v>22274</v>
      </c>
      <c r="C15046" s="231" t="s">
        <v>6637</v>
      </c>
      <c r="F15046" s="232">
        <v>58.88</v>
      </c>
    </row>
    <row r="15047" spans="1:6" ht="15" x14ac:dyDescent="0.2">
      <c r="A15047" s="231">
        <v>104221</v>
      </c>
      <c r="B15047" s="457" t="s">
        <v>22275</v>
      </c>
      <c r="C15047" s="231" t="s">
        <v>6637</v>
      </c>
      <c r="F15047" s="232">
        <v>75.89</v>
      </c>
    </row>
    <row r="15048" spans="1:6" ht="15" x14ac:dyDescent="0.2">
      <c r="A15048" s="231">
        <v>104225</v>
      </c>
      <c r="B15048" s="457" t="s">
        <v>22276</v>
      </c>
      <c r="C15048" s="231" t="s">
        <v>6637</v>
      </c>
      <c r="F15048" s="232">
        <v>82.27</v>
      </c>
    </row>
    <row r="15049" spans="1:6" ht="15" x14ac:dyDescent="0.2">
      <c r="A15049" s="231">
        <v>104229</v>
      </c>
      <c r="B15049" s="457" t="s">
        <v>22277</v>
      </c>
      <c r="C15049" s="231" t="s">
        <v>6637</v>
      </c>
      <c r="F15049" s="232">
        <v>97.59</v>
      </c>
    </row>
    <row r="15050" spans="1:6" ht="15" x14ac:dyDescent="0.2">
      <c r="A15050" s="231">
        <v>104233</v>
      </c>
      <c r="B15050" s="457" t="s">
        <v>22278</v>
      </c>
      <c r="C15050" s="231" t="s">
        <v>6637</v>
      </c>
      <c r="F15050" s="232">
        <v>42.86</v>
      </c>
    </row>
    <row r="15051" spans="1:6" ht="15" x14ac:dyDescent="0.2">
      <c r="A15051" s="231">
        <v>104237</v>
      </c>
      <c r="B15051" s="457" t="s">
        <v>22279</v>
      </c>
      <c r="C15051" s="231" t="s">
        <v>6637</v>
      </c>
      <c r="F15051" s="232">
        <v>59.52</v>
      </c>
    </row>
    <row r="15052" spans="1:6" ht="15" x14ac:dyDescent="0.2">
      <c r="A15052" s="231">
        <v>104241</v>
      </c>
      <c r="B15052" s="457" t="s">
        <v>22280</v>
      </c>
      <c r="C15052" s="231" t="s">
        <v>6637</v>
      </c>
      <c r="F15052" s="232">
        <v>65.48</v>
      </c>
    </row>
    <row r="15053" spans="1:6" ht="15" x14ac:dyDescent="0.2">
      <c r="A15053" s="231">
        <v>104245</v>
      </c>
      <c r="B15053" s="457" t="s">
        <v>22281</v>
      </c>
      <c r="C15053" s="231" t="s">
        <v>6637</v>
      </c>
      <c r="F15053" s="232">
        <v>71.5</v>
      </c>
    </row>
    <row r="15054" spans="1:6" ht="15" x14ac:dyDescent="0.2">
      <c r="A15054" s="231">
        <v>104249</v>
      </c>
      <c r="B15054" s="457" t="s">
        <v>22282</v>
      </c>
      <c r="C15054" s="231" t="s">
        <v>6637</v>
      </c>
      <c r="F15054" s="232">
        <v>85.58</v>
      </c>
    </row>
    <row r="15055" spans="1:6" ht="15" x14ac:dyDescent="0.2">
      <c r="A15055" s="231">
        <v>104253</v>
      </c>
      <c r="B15055" s="457" t="s">
        <v>22283</v>
      </c>
      <c r="C15055" s="231" t="s">
        <v>6637</v>
      </c>
      <c r="F15055" s="232">
        <v>102.24</v>
      </c>
    </row>
    <row r="15056" spans="1:6" ht="15" x14ac:dyDescent="0.2">
      <c r="A15056" s="231">
        <v>104256</v>
      </c>
      <c r="B15056" s="457" t="s">
        <v>22284</v>
      </c>
      <c r="C15056" s="231" t="s">
        <v>6637</v>
      </c>
      <c r="F15056" s="232">
        <v>107.9</v>
      </c>
    </row>
    <row r="15057" spans="1:6" ht="15" x14ac:dyDescent="0.2">
      <c r="A15057" s="231">
        <v>104260</v>
      </c>
      <c r="B15057" s="457" t="s">
        <v>22285</v>
      </c>
      <c r="C15057" s="231" t="s">
        <v>6637</v>
      </c>
      <c r="F15057" s="232">
        <v>114.61</v>
      </c>
    </row>
    <row r="15058" spans="1:6" ht="15" x14ac:dyDescent="0.2">
      <c r="A15058" s="231">
        <v>104264</v>
      </c>
      <c r="B15058" s="457" t="s">
        <v>22286</v>
      </c>
      <c r="C15058" s="231" t="s">
        <v>6637</v>
      </c>
      <c r="F15058" s="232">
        <v>137.05000000000001</v>
      </c>
    </row>
    <row r="15059" spans="1:6" ht="15" x14ac:dyDescent="0.2">
      <c r="A15059" s="231">
        <v>87792</v>
      </c>
      <c r="B15059" s="457" t="s">
        <v>22287</v>
      </c>
      <c r="C15059" s="231" t="s">
        <v>6637</v>
      </c>
      <c r="F15059" s="232">
        <v>45.77</v>
      </c>
    </row>
    <row r="15060" spans="1:6" ht="15" x14ac:dyDescent="0.2">
      <c r="A15060" s="231">
        <v>87797</v>
      </c>
      <c r="B15060" s="457" t="s">
        <v>22288</v>
      </c>
      <c r="C15060" s="231" t="s">
        <v>6637</v>
      </c>
      <c r="F15060" s="232">
        <v>63.83</v>
      </c>
    </row>
    <row r="15061" spans="1:6" ht="15" x14ac:dyDescent="0.2">
      <c r="A15061" s="231">
        <v>87801</v>
      </c>
      <c r="B15061" s="457" t="s">
        <v>22289</v>
      </c>
      <c r="C15061" s="231" t="s">
        <v>6637</v>
      </c>
      <c r="F15061" s="232">
        <v>69.790000000000006</v>
      </c>
    </row>
    <row r="15062" spans="1:6" ht="15" x14ac:dyDescent="0.2">
      <c r="A15062" s="231">
        <v>87805</v>
      </c>
      <c r="B15062" s="457" t="s">
        <v>22290</v>
      </c>
      <c r="C15062" s="231" t="s">
        <v>6637</v>
      </c>
      <c r="F15062" s="232">
        <v>76.25</v>
      </c>
    </row>
    <row r="15063" spans="1:6" ht="15" x14ac:dyDescent="0.2">
      <c r="A15063" s="231">
        <v>87775</v>
      </c>
      <c r="B15063" s="457" t="s">
        <v>22291</v>
      </c>
      <c r="C15063" s="231" t="s">
        <v>6637</v>
      </c>
      <c r="F15063" s="232">
        <v>63.81</v>
      </c>
    </row>
    <row r="15064" spans="1:6" ht="15" x14ac:dyDescent="0.2">
      <c r="A15064" s="231">
        <v>87779</v>
      </c>
      <c r="B15064" s="457" t="s">
        <v>22292</v>
      </c>
      <c r="C15064" s="231" t="s">
        <v>6637</v>
      </c>
      <c r="F15064" s="232">
        <v>82.22</v>
      </c>
    </row>
    <row r="15065" spans="1:6" ht="15" x14ac:dyDescent="0.2">
      <c r="A15065" s="231">
        <v>87784</v>
      </c>
      <c r="B15065" s="457" t="s">
        <v>22293</v>
      </c>
      <c r="C15065" s="231" t="s">
        <v>6637</v>
      </c>
      <c r="F15065" s="232">
        <v>88.6</v>
      </c>
    </row>
    <row r="15066" spans="1:6" ht="15" x14ac:dyDescent="0.2">
      <c r="A15066" s="231">
        <v>87788</v>
      </c>
      <c r="B15066" s="457" t="s">
        <v>22294</v>
      </c>
      <c r="C15066" s="231" t="s">
        <v>6637</v>
      </c>
      <c r="F15066" s="232">
        <v>105.44</v>
      </c>
    </row>
    <row r="15067" spans="1:6" ht="15" x14ac:dyDescent="0.2">
      <c r="A15067" s="231">
        <v>87809</v>
      </c>
      <c r="B15067" s="457" t="s">
        <v>22295</v>
      </c>
      <c r="C15067" s="231" t="s">
        <v>6637</v>
      </c>
      <c r="F15067" s="232">
        <v>94.45</v>
      </c>
    </row>
    <row r="15068" spans="1:6" ht="15" x14ac:dyDescent="0.2">
      <c r="A15068" s="231">
        <v>87813</v>
      </c>
      <c r="B15068" s="457" t="s">
        <v>22296</v>
      </c>
      <c r="C15068" s="231" t="s">
        <v>6637</v>
      </c>
      <c r="F15068" s="232">
        <v>112.49</v>
      </c>
    </row>
    <row r="15069" spans="1:6" ht="15" x14ac:dyDescent="0.2">
      <c r="A15069" s="231">
        <v>104257</v>
      </c>
      <c r="B15069" s="457" t="s">
        <v>22297</v>
      </c>
      <c r="C15069" s="231" t="s">
        <v>6637</v>
      </c>
      <c r="F15069" s="232">
        <v>108.2</v>
      </c>
    </row>
    <row r="15070" spans="1:6" ht="15" x14ac:dyDescent="0.2">
      <c r="A15070" s="231">
        <v>87817</v>
      </c>
      <c r="B15070" s="457" t="s">
        <v>22298</v>
      </c>
      <c r="C15070" s="231" t="s">
        <v>6637</v>
      </c>
      <c r="F15070" s="232">
        <v>118.45</v>
      </c>
    </row>
    <row r="15071" spans="1:6" ht="15" x14ac:dyDescent="0.2">
      <c r="A15071" s="231">
        <v>104261</v>
      </c>
      <c r="B15071" s="457" t="s">
        <v>22299</v>
      </c>
      <c r="C15071" s="231" t="s">
        <v>6637</v>
      </c>
      <c r="F15071" s="232">
        <v>141.44</v>
      </c>
    </row>
    <row r="15072" spans="1:6" ht="15" x14ac:dyDescent="0.2">
      <c r="A15072" s="231">
        <v>87821</v>
      </c>
      <c r="B15072" s="457" t="s">
        <v>22300</v>
      </c>
      <c r="C15072" s="231" t="s">
        <v>6637</v>
      </c>
      <c r="F15072" s="232">
        <v>155.44</v>
      </c>
    </row>
    <row r="15073" spans="1:6" ht="15" x14ac:dyDescent="0.2">
      <c r="A15073" s="231">
        <v>87825</v>
      </c>
      <c r="B15073" s="457" t="s">
        <v>22301</v>
      </c>
      <c r="C15073" s="231" t="s">
        <v>6637</v>
      </c>
      <c r="F15073" s="232">
        <v>87.04</v>
      </c>
    </row>
    <row r="15074" spans="1:6" ht="15" x14ac:dyDescent="0.2">
      <c r="A15074" s="231">
        <v>87829</v>
      </c>
      <c r="B15074" s="457" t="s">
        <v>22302</v>
      </c>
      <c r="C15074" s="231" t="s">
        <v>6637</v>
      </c>
      <c r="F15074" s="232">
        <v>104.65</v>
      </c>
    </row>
    <row r="15075" spans="1:6" ht="15" x14ac:dyDescent="0.2">
      <c r="A15075" s="231">
        <v>87557</v>
      </c>
      <c r="B15075" s="457" t="s">
        <v>22303</v>
      </c>
      <c r="C15075" s="231" t="s">
        <v>6637</v>
      </c>
      <c r="F15075" s="232">
        <v>42.93</v>
      </c>
    </row>
    <row r="15076" spans="1:6" ht="15" x14ac:dyDescent="0.2">
      <c r="A15076" s="231">
        <v>87539</v>
      </c>
      <c r="B15076" s="457" t="s">
        <v>22304</v>
      </c>
      <c r="C15076" s="231" t="s">
        <v>6637</v>
      </c>
      <c r="F15076" s="232">
        <v>64.45</v>
      </c>
    </row>
    <row r="15077" spans="1:6" ht="15" x14ac:dyDescent="0.2">
      <c r="A15077" s="231">
        <v>104972</v>
      </c>
      <c r="B15077" s="457" t="s">
        <v>22305</v>
      </c>
      <c r="C15077" s="231" t="s">
        <v>6637</v>
      </c>
      <c r="F15077" s="232">
        <v>40.97</v>
      </c>
    </row>
    <row r="15078" spans="1:6" ht="15" x14ac:dyDescent="0.2">
      <c r="A15078" s="231">
        <v>104954</v>
      </c>
      <c r="B15078" s="457" t="s">
        <v>22306</v>
      </c>
      <c r="C15078" s="231" t="s">
        <v>6637</v>
      </c>
      <c r="F15078" s="232">
        <v>56.44</v>
      </c>
    </row>
    <row r="15079" spans="1:6" ht="15" x14ac:dyDescent="0.2">
      <c r="A15079" s="231">
        <v>104976</v>
      </c>
      <c r="B15079" s="457" t="s">
        <v>22307</v>
      </c>
      <c r="C15079" s="231" t="s">
        <v>6637</v>
      </c>
      <c r="F15079" s="232">
        <v>35.99</v>
      </c>
    </row>
    <row r="15080" spans="1:6" ht="15" x14ac:dyDescent="0.2">
      <c r="A15080" s="231">
        <v>104966</v>
      </c>
      <c r="B15080" s="457" t="s">
        <v>22308</v>
      </c>
      <c r="C15080" s="231" t="s">
        <v>6637</v>
      </c>
      <c r="F15080" s="232">
        <v>51.46</v>
      </c>
    </row>
    <row r="15081" spans="1:6" ht="15" x14ac:dyDescent="0.2">
      <c r="A15081" s="231">
        <v>104968</v>
      </c>
      <c r="B15081" s="457" t="s">
        <v>22309</v>
      </c>
      <c r="C15081" s="231" t="s">
        <v>6637</v>
      </c>
      <c r="F15081" s="232">
        <v>49.35</v>
      </c>
    </row>
    <row r="15082" spans="1:6" ht="15" x14ac:dyDescent="0.2">
      <c r="A15082" s="231">
        <v>104962</v>
      </c>
      <c r="B15082" s="457" t="s">
        <v>22310</v>
      </c>
      <c r="C15082" s="231" t="s">
        <v>6637</v>
      </c>
      <c r="F15082" s="232">
        <v>64.819999999999993</v>
      </c>
    </row>
    <row r="15083" spans="1:6" ht="15" x14ac:dyDescent="0.2">
      <c r="A15083" s="231">
        <v>87550</v>
      </c>
      <c r="B15083" s="457" t="s">
        <v>22311</v>
      </c>
      <c r="C15083" s="231" t="s">
        <v>6637</v>
      </c>
      <c r="F15083" s="232">
        <v>31.71</v>
      </c>
    </row>
    <row r="15084" spans="1:6" ht="15" x14ac:dyDescent="0.2">
      <c r="A15084" s="231">
        <v>87532</v>
      </c>
      <c r="B15084" s="457" t="s">
        <v>22312</v>
      </c>
      <c r="C15084" s="231" t="s">
        <v>6637</v>
      </c>
      <c r="F15084" s="232">
        <v>44.69</v>
      </c>
    </row>
    <row r="15085" spans="1:6" ht="15" x14ac:dyDescent="0.2">
      <c r="A15085" s="231">
        <v>87554</v>
      </c>
      <c r="B15085" s="457" t="s">
        <v>22313</v>
      </c>
      <c r="C15085" s="231" t="s">
        <v>6637</v>
      </c>
      <c r="F15085" s="232">
        <v>28.49</v>
      </c>
    </row>
    <row r="15086" spans="1:6" ht="15" x14ac:dyDescent="0.2">
      <c r="A15086" s="231">
        <v>87536</v>
      </c>
      <c r="B15086" s="457" t="s">
        <v>22314</v>
      </c>
      <c r="C15086" s="231" t="s">
        <v>6637</v>
      </c>
      <c r="F15086" s="232">
        <v>41.46</v>
      </c>
    </row>
    <row r="15087" spans="1:6" ht="15" x14ac:dyDescent="0.2">
      <c r="A15087" s="231">
        <v>87528</v>
      </c>
      <c r="B15087" s="457" t="s">
        <v>22315</v>
      </c>
      <c r="C15087" s="231" t="s">
        <v>6637</v>
      </c>
      <c r="F15087" s="232">
        <v>50.09</v>
      </c>
    </row>
    <row r="15088" spans="1:6" ht="15" x14ac:dyDescent="0.2">
      <c r="A15088" s="231">
        <v>87546</v>
      </c>
      <c r="B15088" s="457" t="s">
        <v>22316</v>
      </c>
      <c r="C15088" s="231" t="s">
        <v>6637</v>
      </c>
      <c r="F15088" s="232">
        <v>37.119999999999997</v>
      </c>
    </row>
    <row r="15089" spans="1:6" ht="15" x14ac:dyDescent="0.2">
      <c r="A15089" s="231">
        <v>104971</v>
      </c>
      <c r="B15089" s="457" t="s">
        <v>22317</v>
      </c>
      <c r="C15089" s="231" t="s">
        <v>6637</v>
      </c>
      <c r="F15089" s="232">
        <v>37.659999999999997</v>
      </c>
    </row>
    <row r="15090" spans="1:6" ht="15" x14ac:dyDescent="0.2">
      <c r="A15090" s="231">
        <v>104965</v>
      </c>
      <c r="B15090" s="457" t="s">
        <v>22318</v>
      </c>
      <c r="C15090" s="231" t="s">
        <v>6637</v>
      </c>
      <c r="F15090" s="232">
        <v>51.26</v>
      </c>
    </row>
    <row r="15091" spans="1:6" ht="15" x14ac:dyDescent="0.2">
      <c r="A15091" s="231">
        <v>104975</v>
      </c>
      <c r="B15091" s="457" t="s">
        <v>22319</v>
      </c>
      <c r="C15091" s="231" t="s">
        <v>6637</v>
      </c>
      <c r="F15091" s="232">
        <v>32.68</v>
      </c>
    </row>
    <row r="15092" spans="1:6" ht="15" x14ac:dyDescent="0.2">
      <c r="A15092" s="231">
        <v>104957</v>
      </c>
      <c r="B15092" s="457" t="s">
        <v>22320</v>
      </c>
      <c r="C15092" s="231" t="s">
        <v>6637</v>
      </c>
      <c r="F15092" s="232">
        <v>46.28</v>
      </c>
    </row>
    <row r="15093" spans="1:6" ht="15" x14ac:dyDescent="0.2">
      <c r="A15093" s="231">
        <v>104967</v>
      </c>
      <c r="B15093" s="457" t="s">
        <v>22321</v>
      </c>
      <c r="C15093" s="231" t="s">
        <v>6637</v>
      </c>
      <c r="F15093" s="232">
        <v>46.04</v>
      </c>
    </row>
    <row r="15094" spans="1:6" ht="15" x14ac:dyDescent="0.2">
      <c r="A15094" s="231">
        <v>104961</v>
      </c>
      <c r="B15094" s="457" t="s">
        <v>22322</v>
      </c>
      <c r="C15094" s="231" t="s">
        <v>6637</v>
      </c>
      <c r="F15094" s="232">
        <v>59.64</v>
      </c>
    </row>
    <row r="15095" spans="1:6" ht="15" x14ac:dyDescent="0.2">
      <c r="A15095" s="231">
        <v>87549</v>
      </c>
      <c r="B15095" s="457" t="s">
        <v>22323</v>
      </c>
      <c r="C15095" s="231" t="s">
        <v>6637</v>
      </c>
      <c r="F15095" s="232">
        <v>28.4</v>
      </c>
    </row>
    <row r="15096" spans="1:6" ht="15" x14ac:dyDescent="0.2">
      <c r="A15096" s="231">
        <v>87531</v>
      </c>
      <c r="B15096" s="457" t="s">
        <v>22324</v>
      </c>
      <c r="C15096" s="231" t="s">
        <v>6637</v>
      </c>
      <c r="F15096" s="232">
        <v>39.51</v>
      </c>
    </row>
    <row r="15097" spans="1:6" ht="15" x14ac:dyDescent="0.2">
      <c r="A15097" s="231">
        <v>87553</v>
      </c>
      <c r="B15097" s="457" t="s">
        <v>22325</v>
      </c>
      <c r="C15097" s="231" t="s">
        <v>6637</v>
      </c>
      <c r="F15097" s="232">
        <v>25.18</v>
      </c>
    </row>
    <row r="15098" spans="1:6" ht="15" x14ac:dyDescent="0.2">
      <c r="A15098" s="231">
        <v>87535</v>
      </c>
      <c r="B15098" s="457" t="s">
        <v>22326</v>
      </c>
      <c r="C15098" s="231" t="s">
        <v>6637</v>
      </c>
      <c r="F15098" s="232">
        <v>36.28</v>
      </c>
    </row>
    <row r="15099" spans="1:6" ht="15" x14ac:dyDescent="0.2">
      <c r="A15099" s="231">
        <v>87527</v>
      </c>
      <c r="B15099" s="457" t="s">
        <v>22327</v>
      </c>
      <c r="C15099" s="231" t="s">
        <v>6637</v>
      </c>
      <c r="F15099" s="232">
        <v>44.91</v>
      </c>
    </row>
    <row r="15100" spans="1:6" ht="15" x14ac:dyDescent="0.2">
      <c r="A15100" s="231">
        <v>87545</v>
      </c>
      <c r="B15100" s="457" t="s">
        <v>22328</v>
      </c>
      <c r="C15100" s="231" t="s">
        <v>6637</v>
      </c>
      <c r="F15100" s="232">
        <v>33.81</v>
      </c>
    </row>
    <row r="15101" spans="1:6" ht="15" x14ac:dyDescent="0.2">
      <c r="A15101" s="231">
        <v>104960</v>
      </c>
      <c r="B15101" s="457" t="s">
        <v>22329</v>
      </c>
      <c r="C15101" s="231" t="s">
        <v>6637</v>
      </c>
      <c r="F15101" s="232">
        <v>41.06</v>
      </c>
    </row>
    <row r="15102" spans="1:6" ht="15" x14ac:dyDescent="0.2">
      <c r="A15102" s="231">
        <v>87561</v>
      </c>
      <c r="B15102" s="457" t="s">
        <v>22330</v>
      </c>
      <c r="C15102" s="231" t="s">
        <v>6637</v>
      </c>
      <c r="F15102" s="232">
        <v>42.24</v>
      </c>
    </row>
    <row r="15103" spans="1:6" ht="15" x14ac:dyDescent="0.2">
      <c r="A15103" s="231">
        <v>104953</v>
      </c>
      <c r="B15103" s="457" t="s">
        <v>22331</v>
      </c>
      <c r="C15103" s="231" t="s">
        <v>6637</v>
      </c>
      <c r="F15103" s="232">
        <v>62.58</v>
      </c>
    </row>
    <row r="15104" spans="1:6" ht="15" x14ac:dyDescent="0.2">
      <c r="A15104" s="231">
        <v>87543</v>
      </c>
      <c r="B15104" s="457" t="s">
        <v>22332</v>
      </c>
      <c r="C15104" s="231" t="s">
        <v>6637</v>
      </c>
      <c r="F15104" s="232">
        <v>25.18</v>
      </c>
    </row>
    <row r="15105" spans="1:6" ht="15" x14ac:dyDescent="0.2">
      <c r="A15105" s="231">
        <v>104959</v>
      </c>
      <c r="B15105" s="457" t="s">
        <v>22333</v>
      </c>
      <c r="C15105" s="231" t="s">
        <v>6637</v>
      </c>
      <c r="F15105" s="232">
        <v>29.3</v>
      </c>
    </row>
    <row r="15106" spans="1:6" ht="15" x14ac:dyDescent="0.2">
      <c r="A15106" s="231">
        <v>104958</v>
      </c>
      <c r="B15106" s="457" t="s">
        <v>22334</v>
      </c>
      <c r="C15106" s="231" t="s">
        <v>6637</v>
      </c>
      <c r="F15106" s="232">
        <v>25.99</v>
      </c>
    </row>
    <row r="15107" spans="1:6" ht="15" x14ac:dyDescent="0.2">
      <c r="A15107" s="231">
        <v>104970</v>
      </c>
      <c r="B15107" s="457" t="s">
        <v>22335</v>
      </c>
      <c r="C15107" s="231" t="s">
        <v>6637</v>
      </c>
      <c r="F15107" s="232">
        <v>43.4</v>
      </c>
    </row>
    <row r="15108" spans="1:6" ht="15" x14ac:dyDescent="0.2">
      <c r="A15108" s="231">
        <v>104964</v>
      </c>
      <c r="B15108" s="457" t="s">
        <v>22336</v>
      </c>
      <c r="C15108" s="231" t="s">
        <v>6637</v>
      </c>
      <c r="F15108" s="232">
        <v>58.87</v>
      </c>
    </row>
    <row r="15109" spans="1:6" ht="15" x14ac:dyDescent="0.2">
      <c r="A15109" s="231">
        <v>104956</v>
      </c>
      <c r="B15109" s="457" t="s">
        <v>22337</v>
      </c>
      <c r="C15109" s="231" t="s">
        <v>6637</v>
      </c>
      <c r="F15109" s="232">
        <v>52.7</v>
      </c>
    </row>
    <row r="15110" spans="1:6" ht="15" x14ac:dyDescent="0.2">
      <c r="A15110" s="231">
        <v>104974</v>
      </c>
      <c r="B15110" s="457" t="s">
        <v>22338</v>
      </c>
      <c r="C15110" s="231" t="s">
        <v>6637</v>
      </c>
      <c r="F15110" s="232">
        <v>37.229999999999997</v>
      </c>
    </row>
    <row r="15111" spans="1:6" ht="15" x14ac:dyDescent="0.2">
      <c r="A15111" s="231">
        <v>87548</v>
      </c>
      <c r="B15111" s="457" t="s">
        <v>22339</v>
      </c>
      <c r="C15111" s="231" t="s">
        <v>6637</v>
      </c>
      <c r="F15111" s="232">
        <v>33.28</v>
      </c>
    </row>
    <row r="15112" spans="1:6" ht="15" x14ac:dyDescent="0.2">
      <c r="A15112" s="231">
        <v>87530</v>
      </c>
      <c r="B15112" s="457" t="s">
        <v>22340</v>
      </c>
      <c r="C15112" s="231" t="s">
        <v>6637</v>
      </c>
      <c r="F15112" s="232">
        <v>46.25</v>
      </c>
    </row>
    <row r="15113" spans="1:6" ht="15" x14ac:dyDescent="0.2">
      <c r="A15113" s="231">
        <v>104952</v>
      </c>
      <c r="B15113" s="457" t="s">
        <v>22341</v>
      </c>
      <c r="C15113" s="231" t="s">
        <v>6637</v>
      </c>
      <c r="F15113" s="232">
        <v>42.28</v>
      </c>
    </row>
    <row r="15114" spans="1:6" ht="15" x14ac:dyDescent="0.2">
      <c r="A15114" s="231">
        <v>104969</v>
      </c>
      <c r="B15114" s="457" t="s">
        <v>22342</v>
      </c>
      <c r="C15114" s="231" t="s">
        <v>6637</v>
      </c>
      <c r="F15114" s="232">
        <v>40.090000000000003</v>
      </c>
    </row>
    <row r="15115" spans="1:6" ht="15" x14ac:dyDescent="0.2">
      <c r="A15115" s="231">
        <v>104963</v>
      </c>
      <c r="B15115" s="457" t="s">
        <v>22343</v>
      </c>
      <c r="C15115" s="231" t="s">
        <v>6637</v>
      </c>
      <c r="F15115" s="232">
        <v>53.69</v>
      </c>
    </row>
    <row r="15116" spans="1:6" ht="15" x14ac:dyDescent="0.2">
      <c r="A15116" s="231">
        <v>104955</v>
      </c>
      <c r="B15116" s="457" t="s">
        <v>22344</v>
      </c>
      <c r="C15116" s="231" t="s">
        <v>6637</v>
      </c>
      <c r="F15116" s="232">
        <v>47.52</v>
      </c>
    </row>
    <row r="15117" spans="1:6" ht="15" x14ac:dyDescent="0.2">
      <c r="A15117" s="231">
        <v>104973</v>
      </c>
      <c r="B15117" s="457" t="s">
        <v>22345</v>
      </c>
      <c r="C15117" s="231" t="s">
        <v>6637</v>
      </c>
      <c r="F15117" s="232">
        <v>33.92</v>
      </c>
    </row>
    <row r="15118" spans="1:6" ht="15" x14ac:dyDescent="0.2">
      <c r="A15118" s="231">
        <v>87547</v>
      </c>
      <c r="B15118" s="457" t="s">
        <v>22346</v>
      </c>
      <c r="C15118" s="231" t="s">
        <v>6637</v>
      </c>
      <c r="F15118" s="232">
        <v>29.97</v>
      </c>
    </row>
    <row r="15119" spans="1:6" ht="15" x14ac:dyDescent="0.2">
      <c r="A15119" s="231">
        <v>87529</v>
      </c>
      <c r="B15119" s="457" t="s">
        <v>22347</v>
      </c>
      <c r="C15119" s="231" t="s">
        <v>6637</v>
      </c>
      <c r="F15119" s="232">
        <v>41.07</v>
      </c>
    </row>
    <row r="15120" spans="1:6" ht="15" x14ac:dyDescent="0.2">
      <c r="A15120" s="231">
        <v>104951</v>
      </c>
      <c r="B15120" s="457" t="s">
        <v>22348</v>
      </c>
      <c r="C15120" s="231" t="s">
        <v>6637</v>
      </c>
      <c r="F15120" s="232">
        <v>37.1</v>
      </c>
    </row>
    <row r="15121" spans="1:6" ht="15" x14ac:dyDescent="0.2">
      <c r="A15121" s="231">
        <v>104978</v>
      </c>
      <c r="B15121" s="457" t="s">
        <v>22349</v>
      </c>
      <c r="C15121" s="231" t="s">
        <v>6637</v>
      </c>
      <c r="F15121" s="232">
        <v>43.13</v>
      </c>
    </row>
    <row r="15122" spans="1:6" ht="15" x14ac:dyDescent="0.2">
      <c r="A15122" s="231">
        <v>104977</v>
      </c>
      <c r="B15122" s="457" t="s">
        <v>22350</v>
      </c>
      <c r="C15122" s="231" t="s">
        <v>6637</v>
      </c>
      <c r="F15122" s="232">
        <v>56.51</v>
      </c>
    </row>
    <row r="15123" spans="1:6" ht="15" x14ac:dyDescent="0.2">
      <c r="A15123" s="231">
        <v>90408</v>
      </c>
      <c r="B15123" s="457" t="s">
        <v>22351</v>
      </c>
      <c r="C15123" s="231" t="s">
        <v>6637</v>
      </c>
      <c r="F15123" s="232">
        <v>37.43</v>
      </c>
    </row>
    <row r="15124" spans="1:6" ht="15" x14ac:dyDescent="0.2">
      <c r="A15124" s="231">
        <v>90406</v>
      </c>
      <c r="B15124" s="457" t="s">
        <v>22352</v>
      </c>
      <c r="C15124" s="231" t="s">
        <v>6637</v>
      </c>
      <c r="F15124" s="232">
        <v>49.59</v>
      </c>
    </row>
    <row r="15125" spans="1:6" ht="15" x14ac:dyDescent="0.2">
      <c r="A15125" s="231">
        <v>106626</v>
      </c>
      <c r="B15125" s="457" t="s">
        <v>22353</v>
      </c>
      <c r="C15125" s="231" t="s">
        <v>6635</v>
      </c>
      <c r="F15125" s="232">
        <v>0</v>
      </c>
    </row>
    <row r="15126" spans="1:6" ht="15" x14ac:dyDescent="0.2">
      <c r="A15126" s="231">
        <v>106627</v>
      </c>
      <c r="B15126" s="457" t="s">
        <v>22354</v>
      </c>
      <c r="C15126" s="231" t="s">
        <v>6635</v>
      </c>
      <c r="F15126" s="232">
        <v>0</v>
      </c>
    </row>
    <row r="15127" spans="1:6" ht="15" x14ac:dyDescent="0.2">
      <c r="A15127" s="231">
        <v>106628</v>
      </c>
      <c r="B15127" s="457" t="s">
        <v>22355</v>
      </c>
      <c r="C15127" s="231" t="s">
        <v>6635</v>
      </c>
      <c r="F15127" s="232">
        <v>0</v>
      </c>
    </row>
    <row r="15128" spans="1:6" ht="15" x14ac:dyDescent="0.2">
      <c r="A15128" s="231">
        <v>106629</v>
      </c>
      <c r="B15128" s="457" t="s">
        <v>22356</v>
      </c>
      <c r="C15128" s="231" t="s">
        <v>6635</v>
      </c>
      <c r="F15128" s="232">
        <v>0</v>
      </c>
    </row>
    <row r="15129" spans="1:6" ht="15" x14ac:dyDescent="0.2">
      <c r="A15129" s="231">
        <v>106631</v>
      </c>
      <c r="B15129" s="457" t="s">
        <v>22357</v>
      </c>
      <c r="C15129" s="231" t="s">
        <v>6635</v>
      </c>
      <c r="F15129" s="232">
        <v>0</v>
      </c>
    </row>
    <row r="15130" spans="1:6" ht="15" x14ac:dyDescent="0.2">
      <c r="A15130" s="231">
        <v>106630</v>
      </c>
      <c r="B15130" s="457" t="s">
        <v>22358</v>
      </c>
      <c r="C15130" s="231" t="s">
        <v>6635</v>
      </c>
      <c r="F15130" s="232">
        <v>0</v>
      </c>
    </row>
    <row r="15131" spans="1:6" ht="15" x14ac:dyDescent="0.2">
      <c r="A15131" s="231">
        <v>106633</v>
      </c>
      <c r="B15131" s="457" t="s">
        <v>22359</v>
      </c>
      <c r="C15131" s="231" t="s">
        <v>6635</v>
      </c>
      <c r="F15131" s="232">
        <v>0</v>
      </c>
    </row>
    <row r="15132" spans="1:6" ht="15" x14ac:dyDescent="0.2">
      <c r="A15132" s="231">
        <v>106632</v>
      </c>
      <c r="B15132" s="457" t="s">
        <v>22360</v>
      </c>
      <c r="C15132" s="231" t="s">
        <v>6635</v>
      </c>
      <c r="F15132" s="232">
        <v>0</v>
      </c>
    </row>
    <row r="15133" spans="1:6" ht="15" x14ac:dyDescent="0.2">
      <c r="A15133" s="231">
        <v>106634</v>
      </c>
      <c r="B15133" s="457" t="s">
        <v>22361</v>
      </c>
      <c r="C15133" s="231" t="s">
        <v>6635</v>
      </c>
      <c r="F15133" s="232">
        <v>0</v>
      </c>
    </row>
    <row r="15134" spans="1:6" ht="15" x14ac:dyDescent="0.2">
      <c r="A15134" s="231">
        <v>106636</v>
      </c>
      <c r="B15134" s="457" t="s">
        <v>22362</v>
      </c>
      <c r="C15134" s="231" t="s">
        <v>6635</v>
      </c>
      <c r="F15134" s="232">
        <v>0</v>
      </c>
    </row>
    <row r="15135" spans="1:6" ht="15" x14ac:dyDescent="0.2">
      <c r="A15135" s="231">
        <v>106635</v>
      </c>
      <c r="B15135" s="457" t="s">
        <v>22363</v>
      </c>
      <c r="C15135" s="231" t="s">
        <v>6635</v>
      </c>
      <c r="F15135" s="232">
        <v>0</v>
      </c>
    </row>
    <row r="15136" spans="1:6" ht="15" x14ac:dyDescent="0.2">
      <c r="A15136" s="231">
        <v>106637</v>
      </c>
      <c r="B15136" s="457" t="s">
        <v>22364</v>
      </c>
      <c r="C15136" s="231" t="s">
        <v>6635</v>
      </c>
      <c r="F15136" s="232">
        <v>0</v>
      </c>
    </row>
    <row r="15137" spans="1:6" ht="15" x14ac:dyDescent="0.2">
      <c r="A15137" s="231">
        <v>106639</v>
      </c>
      <c r="B15137" s="457" t="s">
        <v>22365</v>
      </c>
      <c r="C15137" s="231" t="s">
        <v>6635</v>
      </c>
      <c r="F15137" s="232">
        <v>0</v>
      </c>
    </row>
    <row r="15138" spans="1:6" ht="15" x14ac:dyDescent="0.2">
      <c r="A15138" s="231">
        <v>106638</v>
      </c>
      <c r="B15138" s="457" t="s">
        <v>22366</v>
      </c>
      <c r="C15138" s="231" t="s">
        <v>6635</v>
      </c>
      <c r="F15138" s="232">
        <v>0</v>
      </c>
    </row>
    <row r="15139" spans="1:6" ht="15" x14ac:dyDescent="0.2">
      <c r="A15139" s="231">
        <v>106641</v>
      </c>
      <c r="B15139" s="457" t="s">
        <v>22367</v>
      </c>
      <c r="C15139" s="231" t="s">
        <v>6635</v>
      </c>
      <c r="F15139" s="232">
        <v>0</v>
      </c>
    </row>
    <row r="15140" spans="1:6" ht="15" x14ac:dyDescent="0.2">
      <c r="A15140" s="231">
        <v>106640</v>
      </c>
      <c r="B15140" s="457" t="s">
        <v>22368</v>
      </c>
      <c r="C15140" s="231" t="s">
        <v>6635</v>
      </c>
      <c r="F15140" s="232">
        <v>0</v>
      </c>
    </row>
    <row r="15141" spans="1:6" ht="15" x14ac:dyDescent="0.2">
      <c r="A15141" s="231">
        <v>106644</v>
      </c>
      <c r="B15141" s="457" t="s">
        <v>22369</v>
      </c>
      <c r="C15141" s="231" t="s">
        <v>6635</v>
      </c>
      <c r="F15141" s="232">
        <v>0</v>
      </c>
    </row>
    <row r="15142" spans="1:6" ht="15" x14ac:dyDescent="0.2">
      <c r="A15142" s="231">
        <v>106646</v>
      </c>
      <c r="B15142" s="457" t="s">
        <v>22370</v>
      </c>
      <c r="C15142" s="231" t="s">
        <v>6635</v>
      </c>
      <c r="F15142" s="232">
        <v>0</v>
      </c>
    </row>
    <row r="15143" spans="1:6" ht="15" x14ac:dyDescent="0.2">
      <c r="A15143" s="231">
        <v>106645</v>
      </c>
      <c r="B15143" s="457" t="s">
        <v>22371</v>
      </c>
      <c r="C15143" s="231" t="s">
        <v>6635</v>
      </c>
      <c r="F15143" s="232">
        <v>0</v>
      </c>
    </row>
    <row r="15144" spans="1:6" ht="15" x14ac:dyDescent="0.2">
      <c r="A15144" s="231">
        <v>106643</v>
      </c>
      <c r="B15144" s="457" t="s">
        <v>22372</v>
      </c>
      <c r="C15144" s="231" t="s">
        <v>6635</v>
      </c>
      <c r="F15144" s="232">
        <v>0</v>
      </c>
    </row>
    <row r="15145" spans="1:6" ht="15" x14ac:dyDescent="0.2">
      <c r="A15145" s="231">
        <v>106642</v>
      </c>
      <c r="B15145" s="457" t="s">
        <v>22373</v>
      </c>
      <c r="C15145" s="231" t="s">
        <v>6635</v>
      </c>
      <c r="F15145" s="232">
        <v>0</v>
      </c>
    </row>
    <row r="15146" spans="1:6" ht="15" x14ac:dyDescent="0.2">
      <c r="A15146" s="231">
        <v>106649</v>
      </c>
      <c r="B15146" s="457" t="s">
        <v>22374</v>
      </c>
      <c r="C15146" s="231" t="s">
        <v>6635</v>
      </c>
      <c r="F15146" s="232">
        <v>0</v>
      </c>
    </row>
    <row r="15147" spans="1:6" ht="15" x14ac:dyDescent="0.2">
      <c r="A15147" s="231">
        <v>106648</v>
      </c>
      <c r="B15147" s="457" t="s">
        <v>22375</v>
      </c>
      <c r="C15147" s="231" t="s">
        <v>6635</v>
      </c>
      <c r="F15147" s="232">
        <v>0</v>
      </c>
    </row>
    <row r="15148" spans="1:6" ht="15" x14ac:dyDescent="0.2">
      <c r="A15148" s="231">
        <v>106647</v>
      </c>
      <c r="B15148" s="457" t="s">
        <v>22376</v>
      </c>
      <c r="C15148" s="231" t="s">
        <v>6635</v>
      </c>
      <c r="F15148" s="232">
        <v>0</v>
      </c>
    </row>
    <row r="15149" spans="1:6" ht="15" x14ac:dyDescent="0.2">
      <c r="A15149" s="231">
        <v>106652</v>
      </c>
      <c r="B15149" s="457" t="s">
        <v>22377</v>
      </c>
      <c r="C15149" s="231" t="s">
        <v>6635</v>
      </c>
      <c r="F15149" s="232">
        <v>0</v>
      </c>
    </row>
    <row r="15150" spans="1:6" ht="15" x14ac:dyDescent="0.2">
      <c r="A15150" s="231">
        <v>106653</v>
      </c>
      <c r="B15150" s="457" t="s">
        <v>22378</v>
      </c>
      <c r="C15150" s="231" t="s">
        <v>6635</v>
      </c>
      <c r="F15150" s="232">
        <v>0</v>
      </c>
    </row>
    <row r="15151" spans="1:6" ht="15" x14ac:dyDescent="0.2">
      <c r="A15151" s="231">
        <v>106654</v>
      </c>
      <c r="B15151" s="457" t="s">
        <v>22379</v>
      </c>
      <c r="C15151" s="231" t="s">
        <v>6635</v>
      </c>
      <c r="F15151" s="232">
        <v>0</v>
      </c>
    </row>
    <row r="15152" spans="1:6" ht="15" x14ac:dyDescent="0.2">
      <c r="A15152" s="231">
        <v>106651</v>
      </c>
      <c r="B15152" s="457" t="s">
        <v>22380</v>
      </c>
      <c r="C15152" s="231" t="s">
        <v>6635</v>
      </c>
      <c r="F15152" s="232">
        <v>0</v>
      </c>
    </row>
    <row r="15153" spans="1:6" ht="15" x14ac:dyDescent="0.2">
      <c r="A15153" s="231">
        <v>106650</v>
      </c>
      <c r="B15153" s="457" t="s">
        <v>22381</v>
      </c>
      <c r="C15153" s="231" t="s">
        <v>6635</v>
      </c>
      <c r="F15153" s="232">
        <v>0</v>
      </c>
    </row>
    <row r="15154" spans="1:6" ht="15" x14ac:dyDescent="0.2">
      <c r="A15154" s="231">
        <v>106655</v>
      </c>
      <c r="B15154" s="457" t="s">
        <v>22382</v>
      </c>
      <c r="C15154" s="231" t="s">
        <v>6635</v>
      </c>
      <c r="F15154" s="232">
        <v>0</v>
      </c>
    </row>
    <row r="15155" spans="1:6" ht="15" x14ac:dyDescent="0.2">
      <c r="A15155" s="231">
        <v>106657</v>
      </c>
      <c r="B15155" s="457" t="s">
        <v>22383</v>
      </c>
      <c r="C15155" s="231" t="s">
        <v>6635</v>
      </c>
      <c r="F15155" s="232">
        <v>0</v>
      </c>
    </row>
    <row r="15156" spans="1:6" ht="15" x14ac:dyDescent="0.2">
      <c r="A15156" s="231">
        <v>106656</v>
      </c>
      <c r="B15156" s="457" t="s">
        <v>22384</v>
      </c>
      <c r="C15156" s="231" t="s">
        <v>6635</v>
      </c>
      <c r="F15156" s="232">
        <v>0</v>
      </c>
    </row>
    <row r="15157" spans="1:6" ht="15" x14ac:dyDescent="0.2">
      <c r="A15157" s="231">
        <v>106661</v>
      </c>
      <c r="B15157" s="457" t="s">
        <v>22385</v>
      </c>
      <c r="C15157" s="231" t="s">
        <v>6635</v>
      </c>
      <c r="F15157" s="232">
        <v>0</v>
      </c>
    </row>
    <row r="15158" spans="1:6" ht="15" x14ac:dyDescent="0.2">
      <c r="A15158" s="231">
        <v>106660</v>
      </c>
      <c r="B15158" s="457" t="s">
        <v>22386</v>
      </c>
      <c r="C15158" s="231" t="s">
        <v>6635</v>
      </c>
      <c r="F15158" s="232">
        <v>0</v>
      </c>
    </row>
    <row r="15159" spans="1:6" ht="15" x14ac:dyDescent="0.2">
      <c r="A15159" s="231">
        <v>106659</v>
      </c>
      <c r="B15159" s="457" t="s">
        <v>22387</v>
      </c>
      <c r="C15159" s="231" t="s">
        <v>6635</v>
      </c>
      <c r="F15159" s="232">
        <v>0</v>
      </c>
    </row>
    <row r="15160" spans="1:6" ht="15" x14ac:dyDescent="0.2">
      <c r="A15160" s="231">
        <v>106658</v>
      </c>
      <c r="B15160" s="457" t="s">
        <v>22388</v>
      </c>
      <c r="C15160" s="231" t="s">
        <v>6635</v>
      </c>
      <c r="F15160" s="232">
        <v>0</v>
      </c>
    </row>
    <row r="15161" spans="1:6" ht="15" x14ac:dyDescent="0.2">
      <c r="A15161" s="231">
        <v>106663</v>
      </c>
      <c r="B15161" s="457" t="s">
        <v>22389</v>
      </c>
      <c r="C15161" s="231" t="s">
        <v>6635</v>
      </c>
      <c r="F15161" s="232">
        <v>0</v>
      </c>
    </row>
    <row r="15162" spans="1:6" ht="15" x14ac:dyDescent="0.2">
      <c r="A15162" s="231">
        <v>106662</v>
      </c>
      <c r="B15162" s="457" t="s">
        <v>22390</v>
      </c>
      <c r="C15162" s="231" t="s">
        <v>6635</v>
      </c>
      <c r="F15162" s="232">
        <v>0</v>
      </c>
    </row>
    <row r="15163" spans="1:6" ht="15" x14ac:dyDescent="0.2">
      <c r="A15163" s="231">
        <v>106664</v>
      </c>
      <c r="B15163" s="457" t="s">
        <v>22391</v>
      </c>
      <c r="C15163" s="231" t="s">
        <v>6635</v>
      </c>
      <c r="F15163" s="232">
        <v>0</v>
      </c>
    </row>
    <row r="15164" spans="1:6" ht="15" x14ac:dyDescent="0.2">
      <c r="A15164" s="231">
        <v>106602</v>
      </c>
      <c r="B15164" s="457" t="s">
        <v>22392</v>
      </c>
      <c r="C15164" s="231" t="s">
        <v>22393</v>
      </c>
      <c r="F15164" s="232">
        <v>0</v>
      </c>
    </row>
    <row r="15165" spans="1:6" ht="15" x14ac:dyDescent="0.2">
      <c r="A15165" s="231">
        <v>106603</v>
      </c>
      <c r="B15165" s="457" t="s">
        <v>22394</v>
      </c>
      <c r="C15165" s="231" t="s">
        <v>22393</v>
      </c>
      <c r="F15165" s="232">
        <v>0</v>
      </c>
    </row>
    <row r="15166" spans="1:6" ht="15" x14ac:dyDescent="0.2">
      <c r="A15166" s="231">
        <v>106604</v>
      </c>
      <c r="B15166" s="457" t="s">
        <v>22395</v>
      </c>
      <c r="C15166" s="231" t="s">
        <v>22393</v>
      </c>
      <c r="F15166" s="232">
        <v>0</v>
      </c>
    </row>
    <row r="15167" spans="1:6" ht="15" x14ac:dyDescent="0.2">
      <c r="A15167" s="231">
        <v>106598</v>
      </c>
      <c r="B15167" s="457" t="s">
        <v>22396</v>
      </c>
      <c r="C15167" s="231" t="s">
        <v>22393</v>
      </c>
      <c r="F15167" s="232">
        <v>0</v>
      </c>
    </row>
    <row r="15168" spans="1:6" ht="15" x14ac:dyDescent="0.2">
      <c r="A15168" s="231">
        <v>106599</v>
      </c>
      <c r="B15168" s="457" t="s">
        <v>22397</v>
      </c>
      <c r="C15168" s="231" t="s">
        <v>22393</v>
      </c>
      <c r="F15168" s="232">
        <v>0</v>
      </c>
    </row>
    <row r="15169" spans="1:6" ht="15" x14ac:dyDescent="0.2">
      <c r="A15169" s="231">
        <v>106601</v>
      </c>
      <c r="B15169" s="457" t="s">
        <v>22398</v>
      </c>
      <c r="C15169" s="231" t="s">
        <v>22393</v>
      </c>
      <c r="F15169" s="232">
        <v>0</v>
      </c>
    </row>
    <row r="15170" spans="1:6" ht="15" x14ac:dyDescent="0.2">
      <c r="A15170" s="231">
        <v>106600</v>
      </c>
      <c r="B15170" s="457" t="s">
        <v>22399</v>
      </c>
      <c r="C15170" s="231" t="s">
        <v>22393</v>
      </c>
      <c r="F15170" s="232">
        <v>0</v>
      </c>
    </row>
    <row r="15171" spans="1:6" ht="15" x14ac:dyDescent="0.2">
      <c r="A15171" s="231">
        <v>106609</v>
      </c>
      <c r="B15171" s="457" t="s">
        <v>22400</v>
      </c>
      <c r="C15171" s="231" t="s">
        <v>22393</v>
      </c>
      <c r="F15171" s="232">
        <v>0</v>
      </c>
    </row>
    <row r="15172" spans="1:6" ht="15" x14ac:dyDescent="0.2">
      <c r="A15172" s="231">
        <v>106610</v>
      </c>
      <c r="B15172" s="457" t="s">
        <v>22401</v>
      </c>
      <c r="C15172" s="231" t="s">
        <v>22393</v>
      </c>
      <c r="F15172" s="232">
        <v>0</v>
      </c>
    </row>
    <row r="15173" spans="1:6" ht="15" x14ac:dyDescent="0.2">
      <c r="A15173" s="231">
        <v>106611</v>
      </c>
      <c r="B15173" s="457" t="s">
        <v>22402</v>
      </c>
      <c r="C15173" s="231" t="s">
        <v>22393</v>
      </c>
      <c r="F15173" s="232">
        <v>0</v>
      </c>
    </row>
    <row r="15174" spans="1:6" ht="15" x14ac:dyDescent="0.2">
      <c r="A15174" s="231">
        <v>106605</v>
      </c>
      <c r="B15174" s="457" t="s">
        <v>22403</v>
      </c>
      <c r="C15174" s="231" t="s">
        <v>22393</v>
      </c>
      <c r="F15174" s="232">
        <v>0</v>
      </c>
    </row>
    <row r="15175" spans="1:6" ht="15" x14ac:dyDescent="0.2">
      <c r="A15175" s="231">
        <v>106606</v>
      </c>
      <c r="B15175" s="457" t="s">
        <v>22404</v>
      </c>
      <c r="C15175" s="231" t="s">
        <v>22393</v>
      </c>
      <c r="F15175" s="232">
        <v>0</v>
      </c>
    </row>
    <row r="15176" spans="1:6" ht="15" x14ac:dyDescent="0.2">
      <c r="A15176" s="231">
        <v>106608</v>
      </c>
      <c r="B15176" s="457" t="s">
        <v>22405</v>
      </c>
      <c r="C15176" s="231" t="s">
        <v>22393</v>
      </c>
      <c r="F15176" s="232">
        <v>0</v>
      </c>
    </row>
    <row r="15177" spans="1:6" ht="15" x14ac:dyDescent="0.2">
      <c r="A15177" s="231">
        <v>106607</v>
      </c>
      <c r="B15177" s="457" t="s">
        <v>22406</v>
      </c>
      <c r="C15177" s="231" t="s">
        <v>22393</v>
      </c>
      <c r="F15177" s="232">
        <v>0</v>
      </c>
    </row>
    <row r="15178" spans="1:6" ht="15" x14ac:dyDescent="0.2">
      <c r="A15178" s="231">
        <v>106581</v>
      </c>
      <c r="B15178" s="457" t="s">
        <v>22407</v>
      </c>
      <c r="C15178" s="231" t="s">
        <v>22393</v>
      </c>
      <c r="F15178" s="232">
        <v>0</v>
      </c>
    </row>
    <row r="15179" spans="1:6" ht="15" x14ac:dyDescent="0.2">
      <c r="A15179" s="231">
        <v>106582</v>
      </c>
      <c r="B15179" s="457" t="s">
        <v>22408</v>
      </c>
      <c r="C15179" s="231" t="s">
        <v>22393</v>
      </c>
      <c r="F15179" s="232">
        <v>0</v>
      </c>
    </row>
    <row r="15180" spans="1:6" ht="15" x14ac:dyDescent="0.2">
      <c r="A15180" s="231">
        <v>106583</v>
      </c>
      <c r="B15180" s="457" t="s">
        <v>22409</v>
      </c>
      <c r="C15180" s="231" t="s">
        <v>22393</v>
      </c>
      <c r="F15180" s="232">
        <v>0</v>
      </c>
    </row>
    <row r="15181" spans="1:6" ht="15" x14ac:dyDescent="0.2">
      <c r="A15181" s="231">
        <v>106577</v>
      </c>
      <c r="B15181" s="457" t="s">
        <v>22410</v>
      </c>
      <c r="C15181" s="231" t="s">
        <v>22393</v>
      </c>
      <c r="F15181" s="232">
        <v>0</v>
      </c>
    </row>
    <row r="15182" spans="1:6" ht="15" x14ac:dyDescent="0.2">
      <c r="A15182" s="231">
        <v>106578</v>
      </c>
      <c r="B15182" s="457" t="s">
        <v>22411</v>
      </c>
      <c r="C15182" s="231" t="s">
        <v>22393</v>
      </c>
      <c r="F15182" s="232">
        <v>0</v>
      </c>
    </row>
    <row r="15183" spans="1:6" ht="15" x14ac:dyDescent="0.2">
      <c r="A15183" s="231">
        <v>106580</v>
      </c>
      <c r="B15183" s="457" t="s">
        <v>22412</v>
      </c>
      <c r="C15183" s="231" t="s">
        <v>22393</v>
      </c>
      <c r="F15183" s="232">
        <v>0</v>
      </c>
    </row>
    <row r="15184" spans="1:6" ht="15" x14ac:dyDescent="0.2">
      <c r="A15184" s="231">
        <v>106579</v>
      </c>
      <c r="B15184" s="457" t="s">
        <v>22413</v>
      </c>
      <c r="C15184" s="231" t="s">
        <v>22393</v>
      </c>
      <c r="F15184" s="232">
        <v>0</v>
      </c>
    </row>
    <row r="15185" spans="1:6" ht="15" x14ac:dyDescent="0.2">
      <c r="A15185" s="231">
        <v>106588</v>
      </c>
      <c r="B15185" s="457" t="s">
        <v>22414</v>
      </c>
      <c r="C15185" s="231" t="s">
        <v>22393</v>
      </c>
      <c r="F15185" s="232">
        <v>0</v>
      </c>
    </row>
    <row r="15186" spans="1:6" ht="15" x14ac:dyDescent="0.2">
      <c r="A15186" s="231">
        <v>106589</v>
      </c>
      <c r="B15186" s="457" t="s">
        <v>22415</v>
      </c>
      <c r="C15186" s="231" t="s">
        <v>22393</v>
      </c>
      <c r="F15186" s="232">
        <v>0</v>
      </c>
    </row>
    <row r="15187" spans="1:6" ht="15" x14ac:dyDescent="0.2">
      <c r="A15187" s="231">
        <v>106590</v>
      </c>
      <c r="B15187" s="457" t="s">
        <v>22416</v>
      </c>
      <c r="C15187" s="231" t="s">
        <v>22393</v>
      </c>
      <c r="F15187" s="232">
        <v>0</v>
      </c>
    </row>
    <row r="15188" spans="1:6" ht="15" x14ac:dyDescent="0.2">
      <c r="A15188" s="231">
        <v>106584</v>
      </c>
      <c r="B15188" s="457" t="s">
        <v>22417</v>
      </c>
      <c r="C15188" s="231" t="s">
        <v>22393</v>
      </c>
      <c r="F15188" s="232">
        <v>0</v>
      </c>
    </row>
    <row r="15189" spans="1:6" ht="15" x14ac:dyDescent="0.2">
      <c r="A15189" s="231">
        <v>106585</v>
      </c>
      <c r="B15189" s="457" t="s">
        <v>22418</v>
      </c>
      <c r="C15189" s="231" t="s">
        <v>22393</v>
      </c>
      <c r="F15189" s="232">
        <v>0</v>
      </c>
    </row>
    <row r="15190" spans="1:6" ht="15" x14ac:dyDescent="0.2">
      <c r="A15190" s="231">
        <v>106587</v>
      </c>
      <c r="B15190" s="457" t="s">
        <v>22419</v>
      </c>
      <c r="C15190" s="231" t="s">
        <v>22393</v>
      </c>
      <c r="F15190" s="232">
        <v>0</v>
      </c>
    </row>
    <row r="15191" spans="1:6" ht="15" x14ac:dyDescent="0.2">
      <c r="A15191" s="231">
        <v>106586</v>
      </c>
      <c r="B15191" s="457" t="s">
        <v>22420</v>
      </c>
      <c r="C15191" s="231" t="s">
        <v>22393</v>
      </c>
      <c r="F15191" s="232">
        <v>0</v>
      </c>
    </row>
    <row r="15192" spans="1:6" ht="15" x14ac:dyDescent="0.2">
      <c r="A15192" s="231">
        <v>106595</v>
      </c>
      <c r="B15192" s="457" t="s">
        <v>22421</v>
      </c>
      <c r="C15192" s="231" t="s">
        <v>22393</v>
      </c>
      <c r="F15192" s="232">
        <v>0</v>
      </c>
    </row>
    <row r="15193" spans="1:6" ht="15" x14ac:dyDescent="0.2">
      <c r="A15193" s="231">
        <v>106596</v>
      </c>
      <c r="B15193" s="457" t="s">
        <v>22422</v>
      </c>
      <c r="C15193" s="231" t="s">
        <v>22393</v>
      </c>
      <c r="F15193" s="232">
        <v>0</v>
      </c>
    </row>
    <row r="15194" spans="1:6" ht="15" x14ac:dyDescent="0.2">
      <c r="A15194" s="231">
        <v>106597</v>
      </c>
      <c r="B15194" s="457" t="s">
        <v>22423</v>
      </c>
      <c r="C15194" s="231" t="s">
        <v>22393</v>
      </c>
      <c r="F15194" s="232">
        <v>0</v>
      </c>
    </row>
    <row r="15195" spans="1:6" ht="15" x14ac:dyDescent="0.2">
      <c r="A15195" s="231">
        <v>106591</v>
      </c>
      <c r="B15195" s="457" t="s">
        <v>22424</v>
      </c>
      <c r="C15195" s="231" t="s">
        <v>22393</v>
      </c>
      <c r="F15195" s="232">
        <v>0</v>
      </c>
    </row>
    <row r="15196" spans="1:6" ht="15" x14ac:dyDescent="0.2">
      <c r="A15196" s="231">
        <v>106592</v>
      </c>
      <c r="B15196" s="457" t="s">
        <v>22425</v>
      </c>
      <c r="C15196" s="231" t="s">
        <v>22393</v>
      </c>
      <c r="F15196" s="232">
        <v>0</v>
      </c>
    </row>
    <row r="15197" spans="1:6" ht="15" x14ac:dyDescent="0.2">
      <c r="A15197" s="231">
        <v>106594</v>
      </c>
      <c r="B15197" s="457" t="s">
        <v>22426</v>
      </c>
      <c r="C15197" s="231" t="s">
        <v>22393</v>
      </c>
      <c r="F15197" s="232">
        <v>0</v>
      </c>
    </row>
    <row r="15198" spans="1:6" ht="15" x14ac:dyDescent="0.2">
      <c r="A15198" s="231">
        <v>106593</v>
      </c>
      <c r="B15198" s="457" t="s">
        <v>22427</v>
      </c>
      <c r="C15198" s="231" t="s">
        <v>22393</v>
      </c>
      <c r="F15198" s="232">
        <v>0</v>
      </c>
    </row>
    <row r="15199" spans="1:6" ht="15" x14ac:dyDescent="0.2">
      <c r="A15199" s="231">
        <v>106616</v>
      </c>
      <c r="B15199" s="457" t="s">
        <v>22428</v>
      </c>
      <c r="C15199" s="231" t="s">
        <v>22393</v>
      </c>
      <c r="F15199" s="232">
        <v>0</v>
      </c>
    </row>
    <row r="15200" spans="1:6" ht="15" x14ac:dyDescent="0.2">
      <c r="A15200" s="231">
        <v>106617</v>
      </c>
      <c r="B15200" s="457" t="s">
        <v>22429</v>
      </c>
      <c r="C15200" s="231" t="s">
        <v>22393</v>
      </c>
      <c r="F15200" s="232">
        <v>0</v>
      </c>
    </row>
    <row r="15201" spans="1:6" ht="15" x14ac:dyDescent="0.2">
      <c r="A15201" s="231">
        <v>106618</v>
      </c>
      <c r="B15201" s="457" t="s">
        <v>22430</v>
      </c>
      <c r="C15201" s="231" t="s">
        <v>22393</v>
      </c>
      <c r="F15201" s="232">
        <v>0</v>
      </c>
    </row>
    <row r="15202" spans="1:6" ht="15" x14ac:dyDescent="0.2">
      <c r="A15202" s="231">
        <v>106612</v>
      </c>
      <c r="B15202" s="457" t="s">
        <v>22431</v>
      </c>
      <c r="C15202" s="231" t="s">
        <v>22393</v>
      </c>
      <c r="F15202" s="232">
        <v>0</v>
      </c>
    </row>
    <row r="15203" spans="1:6" ht="15" x14ac:dyDescent="0.2">
      <c r="A15203" s="231">
        <v>106613</v>
      </c>
      <c r="B15203" s="457" t="s">
        <v>22432</v>
      </c>
      <c r="C15203" s="231" t="s">
        <v>22393</v>
      </c>
      <c r="F15203" s="232">
        <v>0</v>
      </c>
    </row>
    <row r="15204" spans="1:6" ht="15" x14ac:dyDescent="0.2">
      <c r="A15204" s="231">
        <v>106615</v>
      </c>
      <c r="B15204" s="457" t="s">
        <v>22433</v>
      </c>
      <c r="C15204" s="231" t="s">
        <v>22393</v>
      </c>
      <c r="F15204" s="232">
        <v>0</v>
      </c>
    </row>
    <row r="15205" spans="1:6" ht="15" x14ac:dyDescent="0.2">
      <c r="A15205" s="231">
        <v>106614</v>
      </c>
      <c r="B15205" s="457" t="s">
        <v>22434</v>
      </c>
      <c r="C15205" s="231" t="s">
        <v>22393</v>
      </c>
      <c r="F15205" s="232">
        <v>0</v>
      </c>
    </row>
    <row r="15206" spans="1:6" ht="15" x14ac:dyDescent="0.2">
      <c r="A15206" s="231">
        <v>106623</v>
      </c>
      <c r="B15206" s="457" t="s">
        <v>22435</v>
      </c>
      <c r="C15206" s="231" t="s">
        <v>22393</v>
      </c>
      <c r="F15206" s="232">
        <v>0</v>
      </c>
    </row>
    <row r="15207" spans="1:6" ht="15" x14ac:dyDescent="0.2">
      <c r="A15207" s="231">
        <v>106624</v>
      </c>
      <c r="B15207" s="457" t="s">
        <v>22436</v>
      </c>
      <c r="C15207" s="231" t="s">
        <v>22393</v>
      </c>
      <c r="F15207" s="232">
        <v>0</v>
      </c>
    </row>
    <row r="15208" spans="1:6" ht="15" x14ac:dyDescent="0.2">
      <c r="A15208" s="231">
        <v>106625</v>
      </c>
      <c r="B15208" s="457" t="s">
        <v>22437</v>
      </c>
      <c r="C15208" s="231" t="s">
        <v>22393</v>
      </c>
      <c r="F15208" s="232">
        <v>0</v>
      </c>
    </row>
    <row r="15209" spans="1:6" ht="15" x14ac:dyDescent="0.2">
      <c r="A15209" s="231">
        <v>106619</v>
      </c>
      <c r="B15209" s="457" t="s">
        <v>22438</v>
      </c>
      <c r="C15209" s="231" t="s">
        <v>22393</v>
      </c>
      <c r="F15209" s="232">
        <v>0</v>
      </c>
    </row>
    <row r="15210" spans="1:6" ht="15" x14ac:dyDescent="0.2">
      <c r="A15210" s="231">
        <v>106620</v>
      </c>
      <c r="B15210" s="457" t="s">
        <v>22439</v>
      </c>
      <c r="C15210" s="231" t="s">
        <v>22393</v>
      </c>
      <c r="F15210" s="232">
        <v>0</v>
      </c>
    </row>
    <row r="15211" spans="1:6" ht="15" x14ac:dyDescent="0.2">
      <c r="A15211" s="231">
        <v>106622</v>
      </c>
      <c r="B15211" s="457" t="s">
        <v>22440</v>
      </c>
      <c r="C15211" s="231" t="s">
        <v>22393</v>
      </c>
      <c r="F15211" s="232">
        <v>0</v>
      </c>
    </row>
    <row r="15212" spans="1:6" ht="15" x14ac:dyDescent="0.2">
      <c r="A15212" s="231">
        <v>106621</v>
      </c>
      <c r="B15212" s="457" t="s">
        <v>22441</v>
      </c>
      <c r="C15212" s="231" t="s">
        <v>22393</v>
      </c>
      <c r="F15212" s="232">
        <v>0</v>
      </c>
    </row>
    <row r="15213" spans="1:6" ht="15" x14ac:dyDescent="0.2">
      <c r="A15213" s="231">
        <v>103313</v>
      </c>
      <c r="B15213" s="457" t="s">
        <v>22442</v>
      </c>
      <c r="C15213" s="231" t="s">
        <v>6635</v>
      </c>
      <c r="F15213" s="232">
        <v>0</v>
      </c>
    </row>
    <row r="15214" spans="1:6" ht="15" x14ac:dyDescent="0.2">
      <c r="A15214" s="231">
        <v>103309</v>
      </c>
      <c r="B15214" s="457" t="s">
        <v>22443</v>
      </c>
      <c r="C15214" s="231" t="s">
        <v>6635</v>
      </c>
      <c r="F15214" s="232">
        <v>0</v>
      </c>
    </row>
    <row r="15215" spans="1:6" ht="15" x14ac:dyDescent="0.2">
      <c r="A15215" s="231">
        <v>103312</v>
      </c>
      <c r="B15215" s="457" t="s">
        <v>22444</v>
      </c>
      <c r="C15215" s="231" t="s">
        <v>6635</v>
      </c>
      <c r="F15215" s="232">
        <v>0</v>
      </c>
    </row>
    <row r="15216" spans="1:6" ht="15" x14ac:dyDescent="0.2">
      <c r="A15216" s="231">
        <v>103296</v>
      </c>
      <c r="B15216" s="457" t="s">
        <v>22445</v>
      </c>
      <c r="C15216" s="231" t="s">
        <v>6635</v>
      </c>
      <c r="F15216" s="232">
        <v>0</v>
      </c>
    </row>
    <row r="15217" spans="1:6" ht="15" x14ac:dyDescent="0.2">
      <c r="A15217" s="231">
        <v>103300</v>
      </c>
      <c r="B15217" s="457" t="s">
        <v>22446</v>
      </c>
      <c r="C15217" s="231" t="s">
        <v>6635</v>
      </c>
      <c r="F15217" s="232">
        <v>0</v>
      </c>
    </row>
    <row r="15218" spans="1:6" ht="15" x14ac:dyDescent="0.2">
      <c r="A15218" s="231">
        <v>103301</v>
      </c>
      <c r="B15218" s="457" t="s">
        <v>22447</v>
      </c>
      <c r="C15218" s="231" t="s">
        <v>6635</v>
      </c>
      <c r="F15218" s="232">
        <v>0</v>
      </c>
    </row>
    <row r="15219" spans="1:6" ht="15" x14ac:dyDescent="0.2">
      <c r="A15219" s="231">
        <v>103304</v>
      </c>
      <c r="B15219" s="457" t="s">
        <v>22448</v>
      </c>
      <c r="C15219" s="231" t="s">
        <v>6635</v>
      </c>
      <c r="F15219" s="232">
        <v>1259.72</v>
      </c>
    </row>
    <row r="15220" spans="1:6" ht="15" x14ac:dyDescent="0.2">
      <c r="A15220" s="231">
        <v>103305</v>
      </c>
      <c r="B15220" s="457" t="s">
        <v>22449</v>
      </c>
      <c r="C15220" s="231" t="s">
        <v>6635</v>
      </c>
      <c r="F15220" s="232">
        <v>0</v>
      </c>
    </row>
    <row r="15221" spans="1:6" ht="15" x14ac:dyDescent="0.2">
      <c r="A15221" s="231">
        <v>103294</v>
      </c>
      <c r="B15221" s="457" t="s">
        <v>22450</v>
      </c>
      <c r="C15221" s="231" t="s">
        <v>6635</v>
      </c>
      <c r="F15221" s="232">
        <v>0</v>
      </c>
    </row>
    <row r="15222" spans="1:6" ht="15" x14ac:dyDescent="0.2">
      <c r="A15222" s="231">
        <v>103298</v>
      </c>
      <c r="B15222" s="457" t="s">
        <v>22451</v>
      </c>
      <c r="C15222" s="231" t="s">
        <v>6635</v>
      </c>
      <c r="F15222" s="232">
        <v>0</v>
      </c>
    </row>
    <row r="15223" spans="1:6" ht="15" x14ac:dyDescent="0.2">
      <c r="A15223" s="231">
        <v>103293</v>
      </c>
      <c r="B15223" s="457" t="s">
        <v>22452</v>
      </c>
      <c r="C15223" s="231" t="s">
        <v>6635</v>
      </c>
      <c r="F15223" s="232">
        <v>0</v>
      </c>
    </row>
    <row r="15224" spans="1:6" ht="15" x14ac:dyDescent="0.2">
      <c r="A15224" s="231">
        <v>103297</v>
      </c>
      <c r="B15224" s="457" t="s">
        <v>22453</v>
      </c>
      <c r="C15224" s="231" t="s">
        <v>6635</v>
      </c>
      <c r="F15224" s="232">
        <v>0</v>
      </c>
    </row>
    <row r="15225" spans="1:6" ht="15" x14ac:dyDescent="0.2">
      <c r="A15225" s="231">
        <v>103311</v>
      </c>
      <c r="B15225" s="457" t="s">
        <v>22454</v>
      </c>
      <c r="C15225" s="231" t="s">
        <v>6635</v>
      </c>
      <c r="F15225" s="232">
        <v>0</v>
      </c>
    </row>
    <row r="15226" spans="1:6" ht="15" x14ac:dyDescent="0.2">
      <c r="A15226" s="231">
        <v>103306</v>
      </c>
      <c r="B15226" s="457" t="s">
        <v>22455</v>
      </c>
      <c r="C15226" s="231" t="s">
        <v>6635</v>
      </c>
      <c r="F15226" s="232">
        <v>0</v>
      </c>
    </row>
    <row r="15227" spans="1:6" ht="15" x14ac:dyDescent="0.2">
      <c r="A15227" s="231">
        <v>103308</v>
      </c>
      <c r="B15227" s="457" t="s">
        <v>22456</v>
      </c>
      <c r="C15227" s="231" t="s">
        <v>6635</v>
      </c>
      <c r="F15227" s="232">
        <v>0</v>
      </c>
    </row>
    <row r="15228" spans="1:6" ht="15" x14ac:dyDescent="0.2">
      <c r="A15228" s="231">
        <v>103295</v>
      </c>
      <c r="B15228" s="457" t="s">
        <v>22457</v>
      </c>
      <c r="C15228" s="231" t="s">
        <v>6635</v>
      </c>
      <c r="F15228" s="232">
        <v>0</v>
      </c>
    </row>
    <row r="15229" spans="1:6" ht="15" x14ac:dyDescent="0.2">
      <c r="A15229" s="231">
        <v>103299</v>
      </c>
      <c r="B15229" s="457" t="s">
        <v>22458</v>
      </c>
      <c r="C15229" s="231" t="s">
        <v>6635</v>
      </c>
      <c r="F15229" s="232">
        <v>0</v>
      </c>
    </row>
    <row r="15230" spans="1:6" ht="15" x14ac:dyDescent="0.2">
      <c r="A15230" s="231">
        <v>103302</v>
      </c>
      <c r="B15230" s="457" t="s">
        <v>22459</v>
      </c>
      <c r="C15230" s="231" t="s">
        <v>6635</v>
      </c>
      <c r="F15230" s="232">
        <v>0</v>
      </c>
    </row>
    <row r="15231" spans="1:6" ht="15" x14ac:dyDescent="0.2">
      <c r="A15231" s="231">
        <v>103307</v>
      </c>
      <c r="B15231" s="457" t="s">
        <v>22460</v>
      </c>
      <c r="C15231" s="231" t="s">
        <v>6635</v>
      </c>
      <c r="F15231" s="232">
        <v>1361.1</v>
      </c>
    </row>
    <row r="15232" spans="1:6" ht="15" x14ac:dyDescent="0.2">
      <c r="A15232" s="231">
        <v>103310</v>
      </c>
      <c r="B15232" s="457" t="s">
        <v>22461</v>
      </c>
      <c r="C15232" s="231" t="s">
        <v>6635</v>
      </c>
      <c r="F15232" s="232">
        <v>1296.52</v>
      </c>
    </row>
    <row r="15233" spans="1:6" ht="15" x14ac:dyDescent="0.2">
      <c r="A15233" s="231">
        <v>103303</v>
      </c>
      <c r="B15233" s="457" t="s">
        <v>22462</v>
      </c>
      <c r="C15233" s="231" t="s">
        <v>6635</v>
      </c>
      <c r="F15233" s="232">
        <v>0</v>
      </c>
    </row>
    <row r="15234" spans="1:6" ht="15" x14ac:dyDescent="0.2">
      <c r="A15234" s="231">
        <v>103314</v>
      </c>
      <c r="B15234" s="457" t="s">
        <v>22463</v>
      </c>
      <c r="C15234" s="231" t="s">
        <v>6637</v>
      </c>
      <c r="F15234" s="232">
        <v>327.45</v>
      </c>
    </row>
    <row r="15235" spans="1:6" ht="15" x14ac:dyDescent="0.2">
      <c r="A15235" s="231">
        <v>103315</v>
      </c>
      <c r="B15235" s="457" t="s">
        <v>22464</v>
      </c>
      <c r="C15235" s="231" t="s">
        <v>6637</v>
      </c>
      <c r="F15235" s="232">
        <v>316.77999999999997</v>
      </c>
    </row>
    <row r="15236" spans="1:6" ht="15" x14ac:dyDescent="0.2">
      <c r="A15236" s="231">
        <v>105188</v>
      </c>
      <c r="B15236" s="457" t="s">
        <v>22465</v>
      </c>
      <c r="C15236" s="231" t="s">
        <v>6637</v>
      </c>
      <c r="F15236" s="232">
        <v>140.30000000000001</v>
      </c>
    </row>
    <row r="15237" spans="1:6" ht="15" x14ac:dyDescent="0.2">
      <c r="A15237" s="231">
        <v>87841</v>
      </c>
      <c r="B15237" s="457" t="s">
        <v>22466</v>
      </c>
      <c r="C15237" s="231" t="s">
        <v>6637</v>
      </c>
      <c r="F15237" s="232">
        <v>127.42</v>
      </c>
    </row>
    <row r="15238" spans="1:6" ht="15" x14ac:dyDescent="0.2">
      <c r="A15238" s="231">
        <v>87853</v>
      </c>
      <c r="B15238" s="457" t="s">
        <v>22467</v>
      </c>
      <c r="C15238" s="231" t="s">
        <v>6637</v>
      </c>
      <c r="F15238" s="232">
        <v>142.88</v>
      </c>
    </row>
    <row r="15239" spans="1:6" ht="15" x14ac:dyDescent="0.2">
      <c r="A15239" s="231">
        <v>105187</v>
      </c>
      <c r="B15239" s="457" t="s">
        <v>22468</v>
      </c>
      <c r="C15239" s="231" t="s">
        <v>6637</v>
      </c>
      <c r="F15239" s="232">
        <v>190.84</v>
      </c>
    </row>
    <row r="15240" spans="1:6" ht="15" x14ac:dyDescent="0.2">
      <c r="A15240" s="231">
        <v>87840</v>
      </c>
      <c r="B15240" s="457" t="s">
        <v>22469</v>
      </c>
      <c r="C15240" s="231" t="s">
        <v>6637</v>
      </c>
      <c r="F15240" s="232">
        <v>177.96</v>
      </c>
    </row>
    <row r="15241" spans="1:6" ht="15" x14ac:dyDescent="0.2">
      <c r="A15241" s="231">
        <v>87852</v>
      </c>
      <c r="B15241" s="457" t="s">
        <v>22470</v>
      </c>
      <c r="C15241" s="231" t="s">
        <v>6637</v>
      </c>
      <c r="F15241" s="232">
        <v>193.43</v>
      </c>
    </row>
    <row r="15242" spans="1:6" ht="15" x14ac:dyDescent="0.2">
      <c r="A15242" s="231">
        <v>105186</v>
      </c>
      <c r="B15242" s="457" t="s">
        <v>22471</v>
      </c>
      <c r="C15242" s="231" t="s">
        <v>6637</v>
      </c>
      <c r="F15242" s="232">
        <v>147.82</v>
      </c>
    </row>
    <row r="15243" spans="1:6" ht="15" x14ac:dyDescent="0.2">
      <c r="A15243" s="231">
        <v>87839</v>
      </c>
      <c r="B15243" s="457" t="s">
        <v>22472</v>
      </c>
      <c r="C15243" s="231" t="s">
        <v>6637</v>
      </c>
      <c r="F15243" s="232">
        <v>135.12</v>
      </c>
    </row>
    <row r="15244" spans="1:6" ht="15" x14ac:dyDescent="0.2">
      <c r="A15244" s="231">
        <v>87851</v>
      </c>
      <c r="B15244" s="457" t="s">
        <v>22473</v>
      </c>
      <c r="C15244" s="231" t="s">
        <v>6637</v>
      </c>
      <c r="F15244" s="232">
        <v>151.28</v>
      </c>
    </row>
    <row r="15245" spans="1:6" ht="15" x14ac:dyDescent="0.2">
      <c r="A15245" s="231">
        <v>105185</v>
      </c>
      <c r="B15245" s="457" t="s">
        <v>22474</v>
      </c>
      <c r="C15245" s="231" t="s">
        <v>6637</v>
      </c>
      <c r="F15245" s="232">
        <v>198.67</v>
      </c>
    </row>
    <row r="15246" spans="1:6" ht="15" x14ac:dyDescent="0.2">
      <c r="A15246" s="231">
        <v>87838</v>
      </c>
      <c r="B15246" s="457" t="s">
        <v>22475</v>
      </c>
      <c r="C15246" s="231" t="s">
        <v>6637</v>
      </c>
      <c r="F15246" s="232">
        <v>186.03</v>
      </c>
    </row>
    <row r="15247" spans="1:6" ht="15" x14ac:dyDescent="0.2">
      <c r="A15247" s="231">
        <v>87850</v>
      </c>
      <c r="B15247" s="457" t="s">
        <v>22476</v>
      </c>
      <c r="C15247" s="231" t="s">
        <v>6637</v>
      </c>
      <c r="F15247" s="232">
        <v>202.19</v>
      </c>
    </row>
    <row r="15248" spans="1:6" ht="15" x14ac:dyDescent="0.2">
      <c r="A15248" s="231">
        <v>105110</v>
      </c>
      <c r="B15248" s="457" t="s">
        <v>22477</v>
      </c>
      <c r="C15248" s="231" t="s">
        <v>6640</v>
      </c>
      <c r="F15248" s="232">
        <v>246.58</v>
      </c>
    </row>
    <row r="15249" spans="1:6" ht="15" x14ac:dyDescent="0.2">
      <c r="A15249" s="231">
        <v>105105</v>
      </c>
      <c r="B15249" s="457" t="s">
        <v>22478</v>
      </c>
      <c r="C15249" s="231" t="s">
        <v>6640</v>
      </c>
      <c r="F15249" s="232">
        <v>80.37</v>
      </c>
    </row>
    <row r="15250" spans="1:6" ht="15" x14ac:dyDescent="0.2">
      <c r="A15250" s="231">
        <v>105103</v>
      </c>
      <c r="B15250" s="457" t="s">
        <v>22479</v>
      </c>
      <c r="C15250" s="231" t="s">
        <v>6640</v>
      </c>
      <c r="F15250" s="232">
        <v>114.45</v>
      </c>
    </row>
    <row r="15251" spans="1:6" ht="15" x14ac:dyDescent="0.2">
      <c r="A15251" s="231">
        <v>105112</v>
      </c>
      <c r="B15251" s="457" t="s">
        <v>22480</v>
      </c>
      <c r="C15251" s="231" t="s">
        <v>6640</v>
      </c>
      <c r="F15251" s="232">
        <v>205.91</v>
      </c>
    </row>
    <row r="15252" spans="1:6" ht="15" x14ac:dyDescent="0.2">
      <c r="A15252" s="231">
        <v>105109</v>
      </c>
      <c r="B15252" s="457" t="s">
        <v>22481</v>
      </c>
      <c r="C15252" s="231" t="s">
        <v>6635</v>
      </c>
      <c r="F15252" s="232">
        <v>0</v>
      </c>
    </row>
    <row r="15253" spans="1:6" ht="15" x14ac:dyDescent="0.2">
      <c r="A15253" s="231">
        <v>105108</v>
      </c>
      <c r="B15253" s="457" t="s">
        <v>22482</v>
      </c>
      <c r="C15253" s="231" t="s">
        <v>6635</v>
      </c>
      <c r="F15253" s="232">
        <v>0</v>
      </c>
    </row>
    <row r="15254" spans="1:6" ht="15" x14ac:dyDescent="0.2">
      <c r="A15254" s="231">
        <v>105104</v>
      </c>
      <c r="B15254" s="457" t="s">
        <v>22483</v>
      </c>
      <c r="C15254" s="231" t="s">
        <v>6635</v>
      </c>
      <c r="F15254" s="232">
        <v>5326.68</v>
      </c>
    </row>
    <row r="15255" spans="1:6" ht="15" x14ac:dyDescent="0.2">
      <c r="A15255" s="231">
        <v>105107</v>
      </c>
      <c r="B15255" s="457" t="s">
        <v>22484</v>
      </c>
      <c r="C15255" s="231" t="s">
        <v>6635</v>
      </c>
      <c r="F15255" s="232">
        <v>3846.81</v>
      </c>
    </row>
    <row r="15256" spans="1:6" ht="15" x14ac:dyDescent="0.2">
      <c r="A15256" s="231">
        <v>105106</v>
      </c>
      <c r="B15256" s="457" t="s">
        <v>22485</v>
      </c>
      <c r="C15256" s="231" t="s">
        <v>6635</v>
      </c>
      <c r="F15256" s="232">
        <v>2605.19</v>
      </c>
    </row>
    <row r="15257" spans="1:6" ht="15" x14ac:dyDescent="0.2">
      <c r="A15257" s="231">
        <v>105111</v>
      </c>
      <c r="B15257" s="457" t="s">
        <v>22486</v>
      </c>
      <c r="C15257" s="231" t="s">
        <v>6635</v>
      </c>
      <c r="F15257" s="232">
        <v>19237.150000000001</v>
      </c>
    </row>
    <row r="15258" spans="1:6" ht="15" x14ac:dyDescent="0.2">
      <c r="A15258" s="231">
        <v>98520</v>
      </c>
      <c r="B15258" s="457" t="s">
        <v>22487</v>
      </c>
      <c r="C15258" s="231" t="s">
        <v>6637</v>
      </c>
      <c r="F15258" s="232">
        <v>7.36</v>
      </c>
    </row>
    <row r="15259" spans="1:6" ht="15" x14ac:dyDescent="0.2">
      <c r="A15259" s="231">
        <v>98521</v>
      </c>
      <c r="B15259" s="457" t="s">
        <v>22488</v>
      </c>
      <c r="C15259" s="231" t="s">
        <v>6637</v>
      </c>
      <c r="F15259" s="232">
        <v>0.44</v>
      </c>
    </row>
    <row r="15260" spans="1:6" ht="15" x14ac:dyDescent="0.2">
      <c r="A15260" s="231">
        <v>105521</v>
      </c>
      <c r="B15260" s="457" t="s">
        <v>22489</v>
      </c>
      <c r="C15260" s="231" t="s">
        <v>6637</v>
      </c>
      <c r="F15260" s="232">
        <v>4.9800000000000004</v>
      </c>
    </row>
    <row r="15261" spans="1:6" ht="15" x14ac:dyDescent="0.2">
      <c r="A15261" s="231">
        <v>98509</v>
      </c>
      <c r="B15261" s="457" t="s">
        <v>22490</v>
      </c>
      <c r="C15261" s="231" t="s">
        <v>6635</v>
      </c>
      <c r="F15261" s="232">
        <v>48.95</v>
      </c>
    </row>
    <row r="15262" spans="1:6" ht="15" x14ac:dyDescent="0.2">
      <c r="A15262" s="231">
        <v>98507</v>
      </c>
      <c r="B15262" s="457" t="s">
        <v>22491</v>
      </c>
      <c r="C15262" s="231" t="s">
        <v>6635</v>
      </c>
      <c r="F15262" s="232">
        <v>0</v>
      </c>
    </row>
    <row r="15263" spans="1:6" ht="15" x14ac:dyDescent="0.2">
      <c r="A15263" s="231">
        <v>98508</v>
      </c>
      <c r="B15263" s="457" t="s">
        <v>22492</v>
      </c>
      <c r="C15263" s="231" t="s">
        <v>6635</v>
      </c>
      <c r="F15263" s="232">
        <v>0</v>
      </c>
    </row>
    <row r="15264" spans="1:6" ht="15" x14ac:dyDescent="0.2">
      <c r="A15264" s="231">
        <v>98506</v>
      </c>
      <c r="B15264" s="457" t="s">
        <v>22493</v>
      </c>
      <c r="C15264" s="231" t="s">
        <v>6635</v>
      </c>
      <c r="F15264" s="232">
        <v>0</v>
      </c>
    </row>
    <row r="15265" spans="1:6" ht="15" x14ac:dyDescent="0.2">
      <c r="A15265" s="231">
        <v>98505</v>
      </c>
      <c r="B15265" s="457" t="s">
        <v>22494</v>
      </c>
      <c r="C15265" s="231" t="s">
        <v>6637</v>
      </c>
      <c r="F15265" s="232">
        <v>75</v>
      </c>
    </row>
    <row r="15266" spans="1:6" ht="15" x14ac:dyDescent="0.2">
      <c r="A15266" s="231">
        <v>98504</v>
      </c>
      <c r="B15266" s="457" t="s">
        <v>22495</v>
      </c>
      <c r="C15266" s="231" t="s">
        <v>6637</v>
      </c>
      <c r="F15266" s="232">
        <v>17.760000000000002</v>
      </c>
    </row>
    <row r="15267" spans="1:6" ht="15" x14ac:dyDescent="0.2">
      <c r="A15267" s="231">
        <v>98503</v>
      </c>
      <c r="B15267" s="457" t="s">
        <v>22496</v>
      </c>
      <c r="C15267" s="231" t="s">
        <v>6637</v>
      </c>
      <c r="F15267" s="232">
        <v>28.02</v>
      </c>
    </row>
    <row r="15268" spans="1:6" ht="15" x14ac:dyDescent="0.2">
      <c r="A15268" s="231">
        <v>103946</v>
      </c>
      <c r="B15268" s="457" t="s">
        <v>22497</v>
      </c>
      <c r="C15268" s="231" t="s">
        <v>6637</v>
      </c>
      <c r="F15268" s="232">
        <v>22.91</v>
      </c>
    </row>
    <row r="15269" spans="1:6" ht="15" x14ac:dyDescent="0.2">
      <c r="A15269" s="231">
        <v>98517</v>
      </c>
      <c r="B15269" s="457" t="s">
        <v>22498</v>
      </c>
      <c r="C15269" s="231" t="s">
        <v>6635</v>
      </c>
      <c r="F15269" s="232">
        <v>0</v>
      </c>
    </row>
    <row r="15270" spans="1:6" ht="15" x14ac:dyDescent="0.2">
      <c r="A15270" s="231">
        <v>98518</v>
      </c>
      <c r="B15270" s="457" t="s">
        <v>22499</v>
      </c>
      <c r="C15270" s="231" t="s">
        <v>6635</v>
      </c>
      <c r="F15270" s="232">
        <v>0</v>
      </c>
    </row>
    <row r="15271" spans="1:6" ht="15" x14ac:dyDescent="0.2">
      <c r="A15271" s="231">
        <v>98516</v>
      </c>
      <c r="B15271" s="457" t="s">
        <v>22500</v>
      </c>
      <c r="C15271" s="231" t="s">
        <v>6635</v>
      </c>
      <c r="F15271" s="232">
        <v>353.15</v>
      </c>
    </row>
    <row r="15272" spans="1:6" ht="15" x14ac:dyDescent="0.2">
      <c r="A15272" s="231">
        <v>98514</v>
      </c>
      <c r="B15272" s="457" t="s">
        <v>22501</v>
      </c>
      <c r="C15272" s="231" t="s">
        <v>6635</v>
      </c>
      <c r="F15272" s="232">
        <v>0</v>
      </c>
    </row>
    <row r="15273" spans="1:6" ht="15" x14ac:dyDescent="0.2">
      <c r="A15273" s="231">
        <v>98515</v>
      </c>
      <c r="B15273" s="457" t="s">
        <v>22502</v>
      </c>
      <c r="C15273" s="231" t="s">
        <v>6635</v>
      </c>
      <c r="F15273" s="232">
        <v>0</v>
      </c>
    </row>
    <row r="15274" spans="1:6" ht="15" x14ac:dyDescent="0.2">
      <c r="A15274" s="231">
        <v>98513</v>
      </c>
      <c r="B15274" s="457" t="s">
        <v>22503</v>
      </c>
      <c r="C15274" s="231" t="s">
        <v>6635</v>
      </c>
      <c r="F15274" s="232">
        <v>0</v>
      </c>
    </row>
    <row r="15275" spans="1:6" ht="15" x14ac:dyDescent="0.2">
      <c r="A15275" s="231">
        <v>98511</v>
      </c>
      <c r="B15275" s="457" t="s">
        <v>22504</v>
      </c>
      <c r="C15275" s="231" t="s">
        <v>6635</v>
      </c>
      <c r="F15275" s="232">
        <v>158.31</v>
      </c>
    </row>
    <row r="15276" spans="1:6" ht="15" x14ac:dyDescent="0.2">
      <c r="A15276" s="231">
        <v>98512</v>
      </c>
      <c r="B15276" s="457" t="s">
        <v>22505</v>
      </c>
      <c r="C15276" s="231" t="s">
        <v>6635</v>
      </c>
      <c r="F15276" s="232">
        <v>0</v>
      </c>
    </row>
    <row r="15277" spans="1:6" ht="15" x14ac:dyDescent="0.2">
      <c r="A15277" s="231">
        <v>98510</v>
      </c>
      <c r="B15277" s="457" t="s">
        <v>22506</v>
      </c>
      <c r="C15277" s="231" t="s">
        <v>6635</v>
      </c>
      <c r="F15277" s="232">
        <v>93.73</v>
      </c>
    </row>
    <row r="15278" spans="1:6" ht="15" x14ac:dyDescent="0.2">
      <c r="A15278" s="231">
        <v>98519</v>
      </c>
      <c r="B15278" s="457" t="s">
        <v>22507</v>
      </c>
      <c r="C15278" s="231" t="s">
        <v>6637</v>
      </c>
      <c r="F15278" s="232">
        <v>4.96</v>
      </c>
    </row>
    <row r="15279" spans="1:6" ht="15" x14ac:dyDescent="0.2">
      <c r="A15279" s="231">
        <v>91599</v>
      </c>
      <c r="B15279" s="457" t="s">
        <v>22508</v>
      </c>
      <c r="C15279" s="231" t="s">
        <v>6650</v>
      </c>
      <c r="F15279" s="232">
        <v>7.6</v>
      </c>
    </row>
    <row r="15280" spans="1:6" ht="15" x14ac:dyDescent="0.2">
      <c r="A15280" s="231">
        <v>100065</v>
      </c>
      <c r="B15280" s="457" t="s">
        <v>22509</v>
      </c>
      <c r="C15280" s="231" t="s">
        <v>6650</v>
      </c>
      <c r="F15280" s="232">
        <v>0</v>
      </c>
    </row>
    <row r="15281" spans="1:6" ht="15" x14ac:dyDescent="0.2">
      <c r="A15281" s="231">
        <v>100069</v>
      </c>
      <c r="B15281" s="457" t="s">
        <v>22510</v>
      </c>
      <c r="C15281" s="231" t="s">
        <v>6650</v>
      </c>
      <c r="F15281" s="232">
        <v>0</v>
      </c>
    </row>
    <row r="15282" spans="1:6" ht="15" x14ac:dyDescent="0.2">
      <c r="A15282" s="231">
        <v>100063</v>
      </c>
      <c r="B15282" s="457" t="s">
        <v>22511</v>
      </c>
      <c r="C15282" s="231" t="s">
        <v>6650</v>
      </c>
      <c r="F15282" s="232">
        <v>0</v>
      </c>
    </row>
    <row r="15283" spans="1:6" ht="15" x14ac:dyDescent="0.2">
      <c r="A15283" s="231">
        <v>91597</v>
      </c>
      <c r="B15283" s="457" t="s">
        <v>22512</v>
      </c>
      <c r="C15283" s="231" t="s">
        <v>6650</v>
      </c>
      <c r="F15283" s="232">
        <v>7.24</v>
      </c>
    </row>
    <row r="15284" spans="1:6" ht="15" x14ac:dyDescent="0.2">
      <c r="A15284" s="231">
        <v>91598</v>
      </c>
      <c r="B15284" s="457" t="s">
        <v>22513</v>
      </c>
      <c r="C15284" s="231" t="s">
        <v>6650</v>
      </c>
      <c r="F15284" s="232">
        <v>9.32</v>
      </c>
    </row>
    <row r="15285" spans="1:6" ht="15" x14ac:dyDescent="0.2">
      <c r="A15285" s="231">
        <v>91596</v>
      </c>
      <c r="B15285" s="457" t="s">
        <v>22514</v>
      </c>
      <c r="C15285" s="231" t="s">
        <v>6650</v>
      </c>
      <c r="F15285" s="232">
        <v>9.56</v>
      </c>
    </row>
    <row r="15286" spans="1:6" ht="15" x14ac:dyDescent="0.2">
      <c r="A15286" s="231">
        <v>100064</v>
      </c>
      <c r="B15286" s="457" t="s">
        <v>22515</v>
      </c>
      <c r="C15286" s="231" t="s">
        <v>6650</v>
      </c>
      <c r="F15286" s="232">
        <v>9.4700000000000006</v>
      </c>
    </row>
    <row r="15287" spans="1:6" ht="15" x14ac:dyDescent="0.2">
      <c r="A15287" s="231">
        <v>100066</v>
      </c>
      <c r="B15287" s="457" t="s">
        <v>22516</v>
      </c>
      <c r="C15287" s="231" t="s">
        <v>6650</v>
      </c>
      <c r="F15287" s="232">
        <v>9.4700000000000006</v>
      </c>
    </row>
    <row r="15288" spans="1:6" ht="15" x14ac:dyDescent="0.2">
      <c r="A15288" s="231">
        <v>91603</v>
      </c>
      <c r="B15288" s="457" t="s">
        <v>22517</v>
      </c>
      <c r="C15288" s="231" t="s">
        <v>6650</v>
      </c>
      <c r="F15288" s="232">
        <v>8.5399999999999991</v>
      </c>
    </row>
    <row r="15289" spans="1:6" ht="15" x14ac:dyDescent="0.2">
      <c r="A15289" s="231">
        <v>100068</v>
      </c>
      <c r="B15289" s="457" t="s">
        <v>22518</v>
      </c>
      <c r="C15289" s="231" t="s">
        <v>6650</v>
      </c>
      <c r="F15289" s="232">
        <v>7.33</v>
      </c>
    </row>
    <row r="15290" spans="1:6" ht="15" x14ac:dyDescent="0.2">
      <c r="A15290" s="231">
        <v>100067</v>
      </c>
      <c r="B15290" s="457" t="s">
        <v>22519</v>
      </c>
      <c r="C15290" s="231" t="s">
        <v>6650</v>
      </c>
      <c r="F15290" s="232">
        <v>10.92</v>
      </c>
    </row>
    <row r="15291" spans="1:6" ht="15" x14ac:dyDescent="0.2">
      <c r="A15291" s="231">
        <v>91601</v>
      </c>
      <c r="B15291" s="457" t="s">
        <v>22520</v>
      </c>
      <c r="C15291" s="231" t="s">
        <v>6650</v>
      </c>
      <c r="F15291" s="232">
        <v>10.92</v>
      </c>
    </row>
    <row r="15292" spans="1:6" ht="15" x14ac:dyDescent="0.2">
      <c r="A15292" s="231">
        <v>91602</v>
      </c>
      <c r="B15292" s="457" t="s">
        <v>22521</v>
      </c>
      <c r="C15292" s="231" t="s">
        <v>6650</v>
      </c>
      <c r="F15292" s="232">
        <v>9.81</v>
      </c>
    </row>
    <row r="15293" spans="1:6" ht="15" x14ac:dyDescent="0.2">
      <c r="A15293" s="231">
        <v>91593</v>
      </c>
      <c r="B15293" s="457" t="s">
        <v>22522</v>
      </c>
      <c r="C15293" s="231" t="s">
        <v>6650</v>
      </c>
      <c r="F15293" s="232">
        <v>9.6300000000000008</v>
      </c>
    </row>
    <row r="15294" spans="1:6" ht="15" x14ac:dyDescent="0.2">
      <c r="A15294" s="231">
        <v>105814</v>
      </c>
      <c r="B15294" s="457" t="s">
        <v>22523</v>
      </c>
      <c r="C15294" s="231" t="s">
        <v>6650</v>
      </c>
      <c r="F15294" s="232">
        <v>9.2899999999999991</v>
      </c>
    </row>
    <row r="15295" spans="1:6" ht="15" x14ac:dyDescent="0.2">
      <c r="A15295" s="231">
        <v>91594</v>
      </c>
      <c r="B15295" s="457" t="s">
        <v>22524</v>
      </c>
      <c r="C15295" s="231" t="s">
        <v>6650</v>
      </c>
      <c r="F15295" s="232">
        <v>9.64</v>
      </c>
    </row>
    <row r="15296" spans="1:6" ht="15" x14ac:dyDescent="0.2">
      <c r="A15296" s="231">
        <v>91595</v>
      </c>
      <c r="B15296" s="457" t="s">
        <v>22525</v>
      </c>
      <c r="C15296" s="231" t="s">
        <v>6650</v>
      </c>
      <c r="F15296" s="232">
        <v>9.9700000000000006</v>
      </c>
    </row>
    <row r="15297" spans="1:6" ht="15" x14ac:dyDescent="0.2">
      <c r="A15297" s="231">
        <v>105815</v>
      </c>
      <c r="B15297" s="457" t="s">
        <v>22526</v>
      </c>
      <c r="C15297" s="231" t="s">
        <v>6650</v>
      </c>
      <c r="F15297" s="232">
        <v>0</v>
      </c>
    </row>
    <row r="15298" spans="1:6" ht="15" x14ac:dyDescent="0.2">
      <c r="A15298" s="231">
        <v>91600</v>
      </c>
      <c r="B15298" s="457" t="s">
        <v>22527</v>
      </c>
      <c r="C15298" s="231" t="s">
        <v>6650</v>
      </c>
      <c r="F15298" s="232">
        <v>11.02</v>
      </c>
    </row>
    <row r="15299" spans="1:6" ht="15" x14ac:dyDescent="0.2">
      <c r="A15299" s="231">
        <v>99235</v>
      </c>
      <c r="B15299" s="457" t="s">
        <v>22528</v>
      </c>
      <c r="C15299" s="231" t="s">
        <v>6641</v>
      </c>
      <c r="F15299" s="232">
        <v>631.65</v>
      </c>
    </row>
    <row r="15300" spans="1:6" ht="15" x14ac:dyDescent="0.2">
      <c r="A15300" s="231">
        <v>105539</v>
      </c>
      <c r="B15300" s="457" t="s">
        <v>22529</v>
      </c>
      <c r="C15300" s="231" t="s">
        <v>6641</v>
      </c>
      <c r="F15300" s="232">
        <v>0</v>
      </c>
    </row>
    <row r="15301" spans="1:6" ht="15" x14ac:dyDescent="0.2">
      <c r="A15301" s="231">
        <v>99439</v>
      </c>
      <c r="B15301" s="457" t="s">
        <v>22530</v>
      </c>
      <c r="C15301" s="231" t="s">
        <v>6641</v>
      </c>
      <c r="F15301" s="232">
        <v>698.9</v>
      </c>
    </row>
    <row r="15302" spans="1:6" ht="15" x14ac:dyDescent="0.2">
      <c r="A15302" s="231">
        <v>105540</v>
      </c>
      <c r="B15302" s="457" t="s">
        <v>22531</v>
      </c>
      <c r="C15302" s="231" t="s">
        <v>6641</v>
      </c>
      <c r="F15302" s="232">
        <v>0</v>
      </c>
    </row>
    <row r="15303" spans="1:6" ht="15" x14ac:dyDescent="0.2">
      <c r="A15303" s="231">
        <v>103184</v>
      </c>
      <c r="B15303" s="457" t="s">
        <v>22532</v>
      </c>
      <c r="C15303" s="231" t="s">
        <v>6641</v>
      </c>
      <c r="F15303" s="232">
        <v>657.42</v>
      </c>
    </row>
    <row r="15304" spans="1:6" ht="15" x14ac:dyDescent="0.2">
      <c r="A15304" s="231">
        <v>103183</v>
      </c>
      <c r="B15304" s="457" t="s">
        <v>22533</v>
      </c>
      <c r="C15304" s="231" t="s">
        <v>6641</v>
      </c>
      <c r="F15304" s="232">
        <v>789.64</v>
      </c>
    </row>
    <row r="15305" spans="1:6" ht="15" x14ac:dyDescent="0.2">
      <c r="A15305" s="231">
        <v>99434</v>
      </c>
      <c r="B15305" s="457" t="s">
        <v>22534</v>
      </c>
      <c r="C15305" s="231" t="s">
        <v>6641</v>
      </c>
      <c r="F15305" s="232">
        <v>711.74</v>
      </c>
    </row>
    <row r="15306" spans="1:6" ht="15" x14ac:dyDescent="0.2">
      <c r="A15306" s="231">
        <v>99431</v>
      </c>
      <c r="B15306" s="457" t="s">
        <v>22535</v>
      </c>
      <c r="C15306" s="231" t="s">
        <v>6641</v>
      </c>
      <c r="F15306" s="232">
        <v>707.17</v>
      </c>
    </row>
    <row r="15307" spans="1:6" ht="15" x14ac:dyDescent="0.2">
      <c r="A15307" s="231">
        <v>99435</v>
      </c>
      <c r="B15307" s="457" t="s">
        <v>22536</v>
      </c>
      <c r="C15307" s="231" t="s">
        <v>6641</v>
      </c>
      <c r="F15307" s="232">
        <v>694.13</v>
      </c>
    </row>
    <row r="15308" spans="1:6" ht="15" x14ac:dyDescent="0.2">
      <c r="A15308" s="231">
        <v>99432</v>
      </c>
      <c r="B15308" s="457" t="s">
        <v>22537</v>
      </c>
      <c r="C15308" s="231" t="s">
        <v>6641</v>
      </c>
      <c r="F15308" s="232">
        <v>690.86</v>
      </c>
    </row>
    <row r="15309" spans="1:6" ht="15" x14ac:dyDescent="0.2">
      <c r="A15309" s="231">
        <v>99438</v>
      </c>
      <c r="B15309" s="457" t="s">
        <v>22538</v>
      </c>
      <c r="C15309" s="231" t="s">
        <v>6641</v>
      </c>
      <c r="F15309" s="232">
        <v>681.44</v>
      </c>
    </row>
    <row r="15310" spans="1:6" ht="15" x14ac:dyDescent="0.2">
      <c r="A15310" s="231">
        <v>105538</v>
      </c>
      <c r="B15310" s="457" t="s">
        <v>22539</v>
      </c>
      <c r="C15310" s="231" t="s">
        <v>6641</v>
      </c>
      <c r="F15310" s="232">
        <v>0</v>
      </c>
    </row>
    <row r="15311" spans="1:6" ht="15" x14ac:dyDescent="0.2">
      <c r="A15311" s="231">
        <v>99436</v>
      </c>
      <c r="B15311" s="457" t="s">
        <v>22540</v>
      </c>
      <c r="C15311" s="231" t="s">
        <v>6641</v>
      </c>
      <c r="F15311" s="232">
        <v>779.6</v>
      </c>
    </row>
    <row r="15312" spans="1:6" ht="15" x14ac:dyDescent="0.2">
      <c r="A15312" s="231">
        <v>99437</v>
      </c>
      <c r="B15312" s="457" t="s">
        <v>22541</v>
      </c>
      <c r="C15312" s="231" t="s">
        <v>6641</v>
      </c>
      <c r="F15312" s="232">
        <v>672.95</v>
      </c>
    </row>
    <row r="15313" spans="1:6" ht="15" x14ac:dyDescent="0.2">
      <c r="A15313" s="231">
        <v>105537</v>
      </c>
      <c r="B15313" s="457" t="s">
        <v>22542</v>
      </c>
      <c r="C15313" s="231" t="s">
        <v>6641</v>
      </c>
      <c r="F15313" s="232">
        <v>0</v>
      </c>
    </row>
    <row r="15314" spans="1:6" ht="15" x14ac:dyDescent="0.2">
      <c r="A15314" s="231">
        <v>99433</v>
      </c>
      <c r="B15314" s="457" t="s">
        <v>22543</v>
      </c>
      <c r="C15314" s="231" t="s">
        <v>6641</v>
      </c>
      <c r="F15314" s="232">
        <v>753.55</v>
      </c>
    </row>
    <row r="15315" spans="1:6" ht="15" x14ac:dyDescent="0.2">
      <c r="A15315" s="231">
        <v>104422</v>
      </c>
      <c r="B15315" s="457" t="s">
        <v>22544</v>
      </c>
      <c r="C15315" s="231" t="s">
        <v>6637</v>
      </c>
      <c r="F15315" s="232">
        <v>11.12</v>
      </c>
    </row>
    <row r="15316" spans="1:6" ht="15" x14ac:dyDescent="0.2">
      <c r="A15316" s="231">
        <v>105824</v>
      </c>
      <c r="B15316" s="457" t="s">
        <v>22545</v>
      </c>
      <c r="C15316" s="231" t="s">
        <v>6637</v>
      </c>
      <c r="F15316" s="232">
        <v>14.26</v>
      </c>
    </row>
    <row r="15317" spans="1:6" ht="15" x14ac:dyDescent="0.2">
      <c r="A15317" s="231">
        <v>105825</v>
      </c>
      <c r="B15317" s="457" t="s">
        <v>22546</v>
      </c>
      <c r="C15317" s="231" t="s">
        <v>6637</v>
      </c>
      <c r="F15317" s="232">
        <v>7.85</v>
      </c>
    </row>
    <row r="15318" spans="1:6" ht="15" x14ac:dyDescent="0.2">
      <c r="A15318" s="231">
        <v>104421</v>
      </c>
      <c r="B15318" s="457" t="s">
        <v>22547</v>
      </c>
      <c r="C15318" s="231" t="s">
        <v>6637</v>
      </c>
      <c r="F15318" s="232">
        <v>17.489999999999998</v>
      </c>
    </row>
    <row r="15319" spans="1:6" ht="15" x14ac:dyDescent="0.2">
      <c r="A15319" s="231">
        <v>105822</v>
      </c>
      <c r="B15319" s="457" t="s">
        <v>22548</v>
      </c>
      <c r="C15319" s="231" t="s">
        <v>6637</v>
      </c>
      <c r="F15319" s="232">
        <v>20.63</v>
      </c>
    </row>
    <row r="15320" spans="1:6" ht="15" x14ac:dyDescent="0.2">
      <c r="A15320" s="231">
        <v>105823</v>
      </c>
      <c r="B15320" s="457" t="s">
        <v>22549</v>
      </c>
      <c r="C15320" s="231" t="s">
        <v>6637</v>
      </c>
      <c r="F15320" s="232">
        <v>14.22</v>
      </c>
    </row>
    <row r="15321" spans="1:6" ht="15" x14ac:dyDescent="0.2">
      <c r="A15321" s="231">
        <v>104423</v>
      </c>
      <c r="B15321" s="457" t="s">
        <v>22550</v>
      </c>
      <c r="C15321" s="231" t="s">
        <v>6637</v>
      </c>
      <c r="F15321" s="232">
        <v>15.59</v>
      </c>
    </row>
    <row r="15322" spans="1:6" ht="15" x14ac:dyDescent="0.2">
      <c r="A15322" s="231">
        <v>105826</v>
      </c>
      <c r="B15322" s="457" t="s">
        <v>22551</v>
      </c>
      <c r="C15322" s="231" t="s">
        <v>6637</v>
      </c>
      <c r="F15322" s="232">
        <v>18.73</v>
      </c>
    </row>
    <row r="15323" spans="1:6" ht="15" x14ac:dyDescent="0.2">
      <c r="A15323" s="231">
        <v>105827</v>
      </c>
      <c r="B15323" s="457" t="s">
        <v>22552</v>
      </c>
      <c r="C15323" s="231" t="s">
        <v>6637</v>
      </c>
      <c r="F15323" s="232">
        <v>12.32</v>
      </c>
    </row>
    <row r="15324" spans="1:6" ht="15" x14ac:dyDescent="0.2">
      <c r="A15324" s="231">
        <v>104425</v>
      </c>
      <c r="B15324" s="457" t="s">
        <v>22553</v>
      </c>
      <c r="C15324" s="231" t="s">
        <v>6637</v>
      </c>
      <c r="F15324" s="232">
        <v>9.17</v>
      </c>
    </row>
    <row r="15325" spans="1:6" ht="15" x14ac:dyDescent="0.2">
      <c r="A15325" s="231">
        <v>105828</v>
      </c>
      <c r="B15325" s="457" t="s">
        <v>22554</v>
      </c>
      <c r="C15325" s="231" t="s">
        <v>6637</v>
      </c>
      <c r="F15325" s="232">
        <v>12.31</v>
      </c>
    </row>
    <row r="15326" spans="1:6" ht="15" x14ac:dyDescent="0.2">
      <c r="A15326" s="231">
        <v>105829</v>
      </c>
      <c r="B15326" s="457" t="s">
        <v>22555</v>
      </c>
      <c r="C15326" s="231" t="s">
        <v>6637</v>
      </c>
      <c r="F15326" s="232">
        <v>5.9</v>
      </c>
    </row>
    <row r="15327" spans="1:6" ht="15" x14ac:dyDescent="0.2">
      <c r="A15327" s="231">
        <v>91525</v>
      </c>
      <c r="B15327" s="457" t="s">
        <v>22556</v>
      </c>
      <c r="C15327" s="231" t="s">
        <v>6637</v>
      </c>
      <c r="F15327" s="232">
        <v>7.93</v>
      </c>
    </row>
    <row r="15328" spans="1:6" ht="15" x14ac:dyDescent="0.2">
      <c r="A15328" s="231">
        <v>105818</v>
      </c>
      <c r="B15328" s="457" t="s">
        <v>22557</v>
      </c>
      <c r="C15328" s="231" t="s">
        <v>6637</v>
      </c>
      <c r="F15328" s="232">
        <v>12.61</v>
      </c>
    </row>
    <row r="15329" spans="1:6" ht="15" x14ac:dyDescent="0.2">
      <c r="A15329" s="231">
        <v>105819</v>
      </c>
      <c r="B15329" s="457" t="s">
        <v>22558</v>
      </c>
      <c r="C15329" s="231" t="s">
        <v>6637</v>
      </c>
      <c r="F15329" s="232">
        <v>6.24</v>
      </c>
    </row>
    <row r="15330" spans="1:6" ht="15" x14ac:dyDescent="0.2">
      <c r="A15330" s="231">
        <v>104414</v>
      </c>
      <c r="B15330" s="457" t="s">
        <v>22559</v>
      </c>
      <c r="C15330" s="231" t="s">
        <v>6637</v>
      </c>
      <c r="F15330" s="232">
        <v>6.93</v>
      </c>
    </row>
    <row r="15331" spans="1:6" ht="15" x14ac:dyDescent="0.2">
      <c r="A15331" s="231">
        <v>105816</v>
      </c>
      <c r="B15331" s="457" t="s">
        <v>22560</v>
      </c>
      <c r="C15331" s="231" t="s">
        <v>6637</v>
      </c>
      <c r="F15331" s="232">
        <v>11.61</v>
      </c>
    </row>
    <row r="15332" spans="1:6" ht="15" x14ac:dyDescent="0.2">
      <c r="A15332" s="231">
        <v>105817</v>
      </c>
      <c r="B15332" s="457" t="s">
        <v>22561</v>
      </c>
      <c r="C15332" s="231" t="s">
        <v>6637</v>
      </c>
      <c r="F15332" s="232">
        <v>5.24</v>
      </c>
    </row>
    <row r="15333" spans="1:6" ht="15" x14ac:dyDescent="0.2">
      <c r="A15333" s="231">
        <v>104415</v>
      </c>
      <c r="B15333" s="457" t="s">
        <v>22562</v>
      </c>
      <c r="C15333" s="231" t="s">
        <v>6637</v>
      </c>
      <c r="F15333" s="232">
        <v>13.19</v>
      </c>
    </row>
    <row r="15334" spans="1:6" ht="15" x14ac:dyDescent="0.2">
      <c r="A15334" s="231">
        <v>105820</v>
      </c>
      <c r="B15334" s="457" t="s">
        <v>22563</v>
      </c>
      <c r="C15334" s="231" t="s">
        <v>6637</v>
      </c>
      <c r="F15334" s="232">
        <v>17.87</v>
      </c>
    </row>
    <row r="15335" spans="1:6" ht="15" x14ac:dyDescent="0.2">
      <c r="A15335" s="231">
        <v>105821</v>
      </c>
      <c r="B15335" s="457" t="s">
        <v>22564</v>
      </c>
      <c r="C15335" s="231" t="s">
        <v>6637</v>
      </c>
      <c r="F15335" s="232">
        <v>11.5</v>
      </c>
    </row>
    <row r="15336" spans="1:6" ht="15" x14ac:dyDescent="0.2">
      <c r="A15336" s="231">
        <v>104418</v>
      </c>
      <c r="B15336" s="457" t="s">
        <v>22565</v>
      </c>
      <c r="C15336" s="231" t="s">
        <v>6637</v>
      </c>
      <c r="F15336" s="232">
        <v>3.17</v>
      </c>
    </row>
    <row r="15337" spans="1:6" ht="15" x14ac:dyDescent="0.2">
      <c r="A15337" s="231">
        <v>91515</v>
      </c>
      <c r="B15337" s="457" t="s">
        <v>22566</v>
      </c>
      <c r="C15337" s="231" t="s">
        <v>6637</v>
      </c>
      <c r="F15337" s="232">
        <v>5.84</v>
      </c>
    </row>
    <row r="15338" spans="1:6" ht="15" x14ac:dyDescent="0.2">
      <c r="A15338" s="231">
        <v>104419</v>
      </c>
      <c r="B15338" s="457" t="s">
        <v>22567</v>
      </c>
      <c r="C15338" s="231" t="s">
        <v>6637</v>
      </c>
      <c r="F15338" s="232">
        <v>5.0599999999999996</v>
      </c>
    </row>
    <row r="15339" spans="1:6" ht="15" x14ac:dyDescent="0.2">
      <c r="A15339" s="231">
        <v>91519</v>
      </c>
      <c r="B15339" s="457" t="s">
        <v>22568</v>
      </c>
      <c r="C15339" s="231" t="s">
        <v>6637</v>
      </c>
      <c r="F15339" s="232">
        <v>2.42</v>
      </c>
    </row>
    <row r="15340" spans="1:6" ht="15" x14ac:dyDescent="0.2">
      <c r="A15340" s="231">
        <v>91520</v>
      </c>
      <c r="B15340" s="457" t="s">
        <v>22569</v>
      </c>
      <c r="C15340" s="231" t="s">
        <v>6637</v>
      </c>
      <c r="F15340" s="232">
        <v>2.4500000000000002</v>
      </c>
    </row>
    <row r="15341" spans="1:6" ht="15" x14ac:dyDescent="0.2">
      <c r="A15341" s="231">
        <v>104416</v>
      </c>
      <c r="B15341" s="457" t="s">
        <v>22570</v>
      </c>
      <c r="C15341" s="231" t="s">
        <v>6637</v>
      </c>
      <c r="F15341" s="232">
        <v>2.02</v>
      </c>
    </row>
    <row r="15342" spans="1:6" ht="15" x14ac:dyDescent="0.2">
      <c r="A15342" s="231">
        <v>104417</v>
      </c>
      <c r="B15342" s="457" t="s">
        <v>22571</v>
      </c>
      <c r="C15342" s="231" t="s">
        <v>6637</v>
      </c>
      <c r="F15342" s="232">
        <v>4.5999999999999996</v>
      </c>
    </row>
    <row r="15343" spans="1:6" ht="15" x14ac:dyDescent="0.2">
      <c r="A15343" s="231">
        <v>91522</v>
      </c>
      <c r="B15343" s="457" t="s">
        <v>22572</v>
      </c>
      <c r="C15343" s="231" t="s">
        <v>6637</v>
      </c>
      <c r="F15343" s="232">
        <v>4.1399999999999997</v>
      </c>
    </row>
    <row r="15344" spans="1:6" ht="15" x14ac:dyDescent="0.2">
      <c r="A15344" s="231">
        <v>104412</v>
      </c>
      <c r="B15344" s="457" t="s">
        <v>22573</v>
      </c>
      <c r="C15344" s="231" t="s">
        <v>6637</v>
      </c>
      <c r="F15344" s="232">
        <v>3.71</v>
      </c>
    </row>
    <row r="15345" spans="1:6" ht="15" x14ac:dyDescent="0.2">
      <c r="A15345" s="231">
        <v>104413</v>
      </c>
      <c r="B15345" s="457" t="s">
        <v>22574</v>
      </c>
      <c r="C15345" s="231" t="s">
        <v>6637</v>
      </c>
      <c r="F15345" s="232">
        <v>6.33</v>
      </c>
    </row>
    <row r="15346" spans="1:6" ht="15" x14ac:dyDescent="0.2">
      <c r="A15346" s="231">
        <v>102569</v>
      </c>
      <c r="B15346" s="457" t="s">
        <v>22575</v>
      </c>
      <c r="C15346" s="231" t="s">
        <v>6637</v>
      </c>
      <c r="F15346" s="232">
        <v>0</v>
      </c>
    </row>
    <row r="15347" spans="1:6" ht="15" x14ac:dyDescent="0.2">
      <c r="A15347" s="231">
        <v>102574</v>
      </c>
      <c r="B15347" s="457" t="s">
        <v>22576</v>
      </c>
      <c r="C15347" s="231" t="s">
        <v>6637</v>
      </c>
      <c r="F15347" s="232">
        <v>0</v>
      </c>
    </row>
    <row r="15348" spans="1:6" ht="15" x14ac:dyDescent="0.2">
      <c r="A15348" s="231">
        <v>102573</v>
      </c>
      <c r="B15348" s="457" t="s">
        <v>22577</v>
      </c>
      <c r="C15348" s="231" t="s">
        <v>6637</v>
      </c>
      <c r="F15348" s="232">
        <v>0</v>
      </c>
    </row>
    <row r="15349" spans="1:6" ht="15" x14ac:dyDescent="0.2">
      <c r="A15349" s="231">
        <v>102577</v>
      </c>
      <c r="B15349" s="457" t="s">
        <v>22578</v>
      </c>
      <c r="C15349" s="231" t="s">
        <v>6637</v>
      </c>
      <c r="F15349" s="232">
        <v>0</v>
      </c>
    </row>
    <row r="15350" spans="1:6" ht="15" x14ac:dyDescent="0.2">
      <c r="A15350" s="231">
        <v>102576</v>
      </c>
      <c r="B15350" s="457" t="s">
        <v>22579</v>
      </c>
      <c r="C15350" s="231" t="s">
        <v>6637</v>
      </c>
      <c r="F15350" s="232">
        <v>0</v>
      </c>
    </row>
    <row r="15351" spans="1:6" ht="15" x14ac:dyDescent="0.2">
      <c r="A15351" s="231">
        <v>103083</v>
      </c>
      <c r="B15351" s="457" t="s">
        <v>22580</v>
      </c>
      <c r="C15351" s="231" t="s">
        <v>6637</v>
      </c>
      <c r="F15351" s="232">
        <v>0</v>
      </c>
    </row>
    <row r="15352" spans="1:6" ht="15" x14ac:dyDescent="0.2">
      <c r="A15352" s="231">
        <v>103081</v>
      </c>
      <c r="B15352" s="457" t="s">
        <v>22581</v>
      </c>
      <c r="C15352" s="231" t="s">
        <v>6637</v>
      </c>
      <c r="F15352" s="232">
        <v>0</v>
      </c>
    </row>
    <row r="15353" spans="1:6" ht="15" x14ac:dyDescent="0.2">
      <c r="A15353" s="231">
        <v>103082</v>
      </c>
      <c r="B15353" s="457" t="s">
        <v>22582</v>
      </c>
      <c r="C15353" s="231" t="s">
        <v>6637</v>
      </c>
      <c r="F15353" s="232">
        <v>0</v>
      </c>
    </row>
    <row r="15354" spans="1:6" ht="15" x14ac:dyDescent="0.2">
      <c r="A15354" s="231">
        <v>103086</v>
      </c>
      <c r="B15354" s="457" t="s">
        <v>22583</v>
      </c>
      <c r="C15354" s="231" t="s">
        <v>6637</v>
      </c>
      <c r="F15354" s="232">
        <v>0</v>
      </c>
    </row>
    <row r="15355" spans="1:6" ht="15" x14ac:dyDescent="0.2">
      <c r="A15355" s="231">
        <v>103085</v>
      </c>
      <c r="B15355" s="457" t="s">
        <v>22584</v>
      </c>
      <c r="C15355" s="231" t="s">
        <v>6637</v>
      </c>
      <c r="F15355" s="232">
        <v>0</v>
      </c>
    </row>
    <row r="15356" spans="1:6" ht="15" x14ac:dyDescent="0.2">
      <c r="A15356" s="231">
        <v>104726</v>
      </c>
      <c r="B15356" s="457" t="s">
        <v>22585</v>
      </c>
      <c r="C15356" s="231" t="s">
        <v>6637</v>
      </c>
      <c r="F15356" s="232">
        <v>0</v>
      </c>
    </row>
    <row r="15357" spans="1:6" ht="15" x14ac:dyDescent="0.2">
      <c r="A15357" s="231">
        <v>104725</v>
      </c>
      <c r="B15357" s="457" t="s">
        <v>22586</v>
      </c>
      <c r="C15357" s="231" t="s">
        <v>6637</v>
      </c>
      <c r="F15357" s="232">
        <v>0</v>
      </c>
    </row>
    <row r="15358" spans="1:6" ht="15" x14ac:dyDescent="0.2">
      <c r="A15358" s="231">
        <v>96374</v>
      </c>
      <c r="B15358" s="457" t="s">
        <v>22587</v>
      </c>
      <c r="C15358" s="231" t="s">
        <v>6640</v>
      </c>
      <c r="F15358" s="232">
        <v>36.729999999999997</v>
      </c>
    </row>
    <row r="15359" spans="1:6" ht="15" x14ac:dyDescent="0.2">
      <c r="A15359" s="231">
        <v>96373</v>
      </c>
      <c r="B15359" s="457" t="s">
        <v>22588</v>
      </c>
      <c r="C15359" s="231" t="s">
        <v>6640</v>
      </c>
      <c r="F15359" s="232">
        <v>10.58</v>
      </c>
    </row>
    <row r="15360" spans="1:6" ht="15" x14ac:dyDescent="0.2">
      <c r="A15360" s="231">
        <v>96368</v>
      </c>
      <c r="B15360" s="457" t="s">
        <v>22589</v>
      </c>
      <c r="C15360" s="231" t="s">
        <v>6637</v>
      </c>
      <c r="F15360" s="232">
        <v>168.39</v>
      </c>
    </row>
    <row r="15361" spans="1:6" ht="15" x14ac:dyDescent="0.2">
      <c r="A15361" s="231">
        <v>96364</v>
      </c>
      <c r="B15361" s="457" t="s">
        <v>22590</v>
      </c>
      <c r="C15361" s="231" t="s">
        <v>6637</v>
      </c>
      <c r="F15361" s="232">
        <v>141.93</v>
      </c>
    </row>
    <row r="15362" spans="1:6" ht="15" x14ac:dyDescent="0.2">
      <c r="A15362" s="231">
        <v>96369</v>
      </c>
      <c r="B15362" s="457" t="s">
        <v>22591</v>
      </c>
      <c r="C15362" s="231" t="s">
        <v>6637</v>
      </c>
      <c r="F15362" s="232">
        <v>189.45</v>
      </c>
    </row>
    <row r="15363" spans="1:6" ht="15" x14ac:dyDescent="0.2">
      <c r="A15363" s="231">
        <v>104723</v>
      </c>
      <c r="B15363" s="457" t="s">
        <v>22592</v>
      </c>
      <c r="C15363" s="231" t="s">
        <v>6637</v>
      </c>
      <c r="F15363" s="232">
        <v>227.23</v>
      </c>
    </row>
    <row r="15364" spans="1:6" ht="15" x14ac:dyDescent="0.2">
      <c r="A15364" s="231">
        <v>96367</v>
      </c>
      <c r="B15364" s="457" t="s">
        <v>22593</v>
      </c>
      <c r="C15364" s="231" t="s">
        <v>6637</v>
      </c>
      <c r="F15364" s="232">
        <v>155.31</v>
      </c>
    </row>
    <row r="15365" spans="1:6" ht="15" x14ac:dyDescent="0.2">
      <c r="A15365" s="231">
        <v>104722</v>
      </c>
      <c r="B15365" s="457" t="s">
        <v>22594</v>
      </c>
      <c r="C15365" s="231" t="s">
        <v>6637</v>
      </c>
      <c r="F15365" s="232">
        <v>177.64</v>
      </c>
    </row>
    <row r="15366" spans="1:6" ht="15" x14ac:dyDescent="0.2">
      <c r="A15366" s="231">
        <v>96366</v>
      </c>
      <c r="B15366" s="457" t="s">
        <v>22595</v>
      </c>
      <c r="C15366" s="231" t="s">
        <v>6637</v>
      </c>
      <c r="F15366" s="232">
        <v>143.25</v>
      </c>
    </row>
    <row r="15367" spans="1:6" ht="15" x14ac:dyDescent="0.2">
      <c r="A15367" s="231">
        <v>96361</v>
      </c>
      <c r="B15367" s="457" t="s">
        <v>22596</v>
      </c>
      <c r="C15367" s="231" t="s">
        <v>6637</v>
      </c>
      <c r="F15367" s="232">
        <v>135.04</v>
      </c>
    </row>
    <row r="15368" spans="1:6" ht="15" x14ac:dyDescent="0.2">
      <c r="A15368" s="231">
        <v>104719</v>
      </c>
      <c r="B15368" s="457" t="s">
        <v>22597</v>
      </c>
      <c r="C15368" s="231" t="s">
        <v>6637</v>
      </c>
      <c r="F15368" s="232">
        <v>169.78</v>
      </c>
    </row>
    <row r="15369" spans="1:6" ht="15" x14ac:dyDescent="0.2">
      <c r="A15369" s="231">
        <v>96360</v>
      </c>
      <c r="B15369" s="457" t="s">
        <v>22598</v>
      </c>
      <c r="C15369" s="231" t="s">
        <v>6637</v>
      </c>
      <c r="F15369" s="232">
        <v>115.52</v>
      </c>
    </row>
    <row r="15370" spans="1:6" ht="15" x14ac:dyDescent="0.2">
      <c r="A15370" s="231">
        <v>96359</v>
      </c>
      <c r="B15370" s="457" t="s">
        <v>22599</v>
      </c>
      <c r="C15370" s="231" t="s">
        <v>6637</v>
      </c>
      <c r="F15370" s="232">
        <v>100.92</v>
      </c>
    </row>
    <row r="15371" spans="1:6" ht="15" x14ac:dyDescent="0.2">
      <c r="A15371" s="231">
        <v>104718</v>
      </c>
      <c r="B15371" s="457" t="s">
        <v>22600</v>
      </c>
      <c r="C15371" s="231" t="s">
        <v>6637</v>
      </c>
      <c r="F15371" s="232">
        <v>120.19</v>
      </c>
    </row>
    <row r="15372" spans="1:6" ht="15" x14ac:dyDescent="0.2">
      <c r="A15372" s="231">
        <v>96358</v>
      </c>
      <c r="B15372" s="457" t="s">
        <v>22601</v>
      </c>
      <c r="C15372" s="231" t="s">
        <v>6637</v>
      </c>
      <c r="F15372" s="232">
        <v>90.39</v>
      </c>
    </row>
    <row r="15373" spans="1:6" ht="15" x14ac:dyDescent="0.2">
      <c r="A15373" s="231">
        <v>96371</v>
      </c>
      <c r="B15373" s="457" t="s">
        <v>22602</v>
      </c>
      <c r="C15373" s="231" t="s">
        <v>6637</v>
      </c>
      <c r="F15373" s="232">
        <v>69.03</v>
      </c>
    </row>
    <row r="15374" spans="1:6" ht="15" x14ac:dyDescent="0.2">
      <c r="A15374" s="231">
        <v>104724</v>
      </c>
      <c r="B15374" s="457" t="s">
        <v>22603</v>
      </c>
      <c r="C15374" s="231" t="s">
        <v>6637</v>
      </c>
      <c r="F15374" s="232">
        <v>86.76</v>
      </c>
    </row>
    <row r="15375" spans="1:6" ht="15" x14ac:dyDescent="0.2">
      <c r="A15375" s="231">
        <v>96370</v>
      </c>
      <c r="B15375" s="457" t="s">
        <v>22604</v>
      </c>
      <c r="C15375" s="231" t="s">
        <v>6637</v>
      </c>
      <c r="F15375" s="232">
        <v>59.31</v>
      </c>
    </row>
    <row r="15376" spans="1:6" ht="15" x14ac:dyDescent="0.2">
      <c r="A15376" s="231">
        <v>96365</v>
      </c>
      <c r="B15376" s="457" t="s">
        <v>22605</v>
      </c>
      <c r="C15376" s="231" t="s">
        <v>6637</v>
      </c>
      <c r="F15376" s="232">
        <v>162.24</v>
      </c>
    </row>
    <row r="15377" spans="1:6" ht="15" x14ac:dyDescent="0.2">
      <c r="A15377" s="231">
        <v>104721</v>
      </c>
      <c r="B15377" s="457" t="s">
        <v>22606</v>
      </c>
      <c r="C15377" s="231" t="s">
        <v>6637</v>
      </c>
      <c r="F15377" s="232">
        <v>198.49</v>
      </c>
    </row>
    <row r="15378" spans="1:6" ht="15" x14ac:dyDescent="0.2">
      <c r="A15378" s="231">
        <v>96363</v>
      </c>
      <c r="B15378" s="457" t="s">
        <v>22607</v>
      </c>
      <c r="C15378" s="231" t="s">
        <v>6637</v>
      </c>
      <c r="F15378" s="232">
        <v>128.1</v>
      </c>
    </row>
    <row r="15379" spans="1:6" ht="15" x14ac:dyDescent="0.2">
      <c r="A15379" s="231">
        <v>104720</v>
      </c>
      <c r="B15379" s="457" t="s">
        <v>22608</v>
      </c>
      <c r="C15379" s="231" t="s">
        <v>6637</v>
      </c>
      <c r="F15379" s="232">
        <v>148.9</v>
      </c>
    </row>
    <row r="15380" spans="1:6" ht="15" x14ac:dyDescent="0.2">
      <c r="A15380" s="231">
        <v>96362</v>
      </c>
      <c r="B15380" s="457" t="s">
        <v>22609</v>
      </c>
      <c r="C15380" s="231" t="s">
        <v>6637</v>
      </c>
      <c r="F15380" s="232">
        <v>116.82</v>
      </c>
    </row>
    <row r="15381" spans="1:6" ht="15" x14ac:dyDescent="0.2">
      <c r="A15381" s="231">
        <v>103191</v>
      </c>
      <c r="B15381" s="457" t="s">
        <v>22610</v>
      </c>
      <c r="C15381" s="231" t="s">
        <v>6635</v>
      </c>
      <c r="F15381" s="232">
        <v>2397.85</v>
      </c>
    </row>
    <row r="15382" spans="1:6" ht="15" x14ac:dyDescent="0.2">
      <c r="A15382" s="231">
        <v>103206</v>
      </c>
      <c r="B15382" s="457" t="s">
        <v>22611</v>
      </c>
      <c r="C15382" s="231" t="s">
        <v>6635</v>
      </c>
      <c r="F15382" s="232">
        <v>2419.63</v>
      </c>
    </row>
    <row r="15383" spans="1:6" ht="15" x14ac:dyDescent="0.2">
      <c r="A15383" s="231">
        <v>103211</v>
      </c>
      <c r="B15383" s="457" t="s">
        <v>22612</v>
      </c>
      <c r="C15383" s="231" t="s">
        <v>6635</v>
      </c>
      <c r="F15383" s="232">
        <v>0</v>
      </c>
    </row>
    <row r="15384" spans="1:6" ht="15" x14ac:dyDescent="0.2">
      <c r="A15384" s="231">
        <v>103196</v>
      </c>
      <c r="B15384" s="457" t="s">
        <v>22613</v>
      </c>
      <c r="C15384" s="231" t="s">
        <v>6635</v>
      </c>
      <c r="F15384" s="232">
        <v>0</v>
      </c>
    </row>
    <row r="15385" spans="1:6" ht="15" x14ac:dyDescent="0.2">
      <c r="A15385" s="231">
        <v>103212</v>
      </c>
      <c r="B15385" s="457" t="s">
        <v>22614</v>
      </c>
      <c r="C15385" s="231" t="s">
        <v>6635</v>
      </c>
      <c r="F15385" s="232">
        <v>0</v>
      </c>
    </row>
    <row r="15386" spans="1:6" ht="15" x14ac:dyDescent="0.2">
      <c r="A15386" s="231">
        <v>103197</v>
      </c>
      <c r="B15386" s="457" t="s">
        <v>22615</v>
      </c>
      <c r="C15386" s="231" t="s">
        <v>6635</v>
      </c>
      <c r="F15386" s="232">
        <v>0</v>
      </c>
    </row>
    <row r="15387" spans="1:6" ht="15" x14ac:dyDescent="0.2">
      <c r="A15387" s="231">
        <v>103217</v>
      </c>
      <c r="B15387" s="457" t="s">
        <v>22616</v>
      </c>
      <c r="C15387" s="231" t="s">
        <v>6635</v>
      </c>
      <c r="F15387" s="232">
        <v>0</v>
      </c>
    </row>
    <row r="15388" spans="1:6" ht="15" x14ac:dyDescent="0.2">
      <c r="A15388" s="231">
        <v>103202</v>
      </c>
      <c r="B15388" s="457" t="s">
        <v>22617</v>
      </c>
      <c r="C15388" s="231" t="s">
        <v>6635</v>
      </c>
      <c r="F15388" s="232">
        <v>0</v>
      </c>
    </row>
    <row r="15389" spans="1:6" ht="15" x14ac:dyDescent="0.2">
      <c r="A15389" s="231">
        <v>103215</v>
      </c>
      <c r="B15389" s="457" t="s">
        <v>22618</v>
      </c>
      <c r="C15389" s="231" t="s">
        <v>6635</v>
      </c>
      <c r="F15389" s="232">
        <v>0</v>
      </c>
    </row>
    <row r="15390" spans="1:6" ht="15" x14ac:dyDescent="0.2">
      <c r="A15390" s="231">
        <v>103200</v>
      </c>
      <c r="B15390" s="457" t="s">
        <v>22619</v>
      </c>
      <c r="C15390" s="231" t="s">
        <v>6635</v>
      </c>
      <c r="F15390" s="232">
        <v>0</v>
      </c>
    </row>
    <row r="15391" spans="1:6" ht="15" x14ac:dyDescent="0.2">
      <c r="A15391" s="231">
        <v>103216</v>
      </c>
      <c r="B15391" s="457" t="s">
        <v>22620</v>
      </c>
      <c r="C15391" s="231" t="s">
        <v>6635</v>
      </c>
      <c r="F15391" s="232">
        <v>0</v>
      </c>
    </row>
    <row r="15392" spans="1:6" ht="15" x14ac:dyDescent="0.2">
      <c r="A15392" s="231">
        <v>103201</v>
      </c>
      <c r="B15392" s="457" t="s">
        <v>22621</v>
      </c>
      <c r="C15392" s="231" t="s">
        <v>6635</v>
      </c>
      <c r="F15392" s="232">
        <v>0</v>
      </c>
    </row>
    <row r="15393" spans="1:6" ht="15" x14ac:dyDescent="0.2">
      <c r="A15393" s="231">
        <v>103185</v>
      </c>
      <c r="B15393" s="457" t="s">
        <v>22622</v>
      </c>
      <c r="C15393" s="231" t="s">
        <v>6635</v>
      </c>
      <c r="F15393" s="232">
        <v>6188.05</v>
      </c>
    </row>
    <row r="15394" spans="1:6" ht="15" x14ac:dyDescent="0.2">
      <c r="A15394" s="231">
        <v>103218</v>
      </c>
      <c r="B15394" s="457" t="s">
        <v>22623</v>
      </c>
      <c r="C15394" s="231" t="s">
        <v>6635</v>
      </c>
      <c r="F15394" s="232">
        <v>0</v>
      </c>
    </row>
    <row r="15395" spans="1:6" ht="15" x14ac:dyDescent="0.2">
      <c r="A15395" s="231">
        <v>103203</v>
      </c>
      <c r="B15395" s="457" t="s">
        <v>22624</v>
      </c>
      <c r="C15395" s="231" t="s">
        <v>6635</v>
      </c>
      <c r="F15395" s="232">
        <v>0</v>
      </c>
    </row>
    <row r="15396" spans="1:6" ht="15" x14ac:dyDescent="0.2">
      <c r="A15396" s="231">
        <v>103213</v>
      </c>
      <c r="B15396" s="457" t="s">
        <v>22625</v>
      </c>
      <c r="C15396" s="231" t="s">
        <v>6635</v>
      </c>
      <c r="F15396" s="232">
        <v>0</v>
      </c>
    </row>
    <row r="15397" spans="1:6" ht="15" x14ac:dyDescent="0.2">
      <c r="A15397" s="231">
        <v>103198</v>
      </c>
      <c r="B15397" s="457" t="s">
        <v>22626</v>
      </c>
      <c r="C15397" s="231" t="s">
        <v>6635</v>
      </c>
      <c r="F15397" s="232">
        <v>0</v>
      </c>
    </row>
    <row r="15398" spans="1:6" ht="15" x14ac:dyDescent="0.2">
      <c r="A15398" s="231">
        <v>103214</v>
      </c>
      <c r="B15398" s="457" t="s">
        <v>22627</v>
      </c>
      <c r="C15398" s="231" t="s">
        <v>6635</v>
      </c>
      <c r="F15398" s="232">
        <v>0</v>
      </c>
    </row>
    <row r="15399" spans="1:6" ht="15" x14ac:dyDescent="0.2">
      <c r="A15399" s="231">
        <v>103199</v>
      </c>
      <c r="B15399" s="457" t="s">
        <v>22628</v>
      </c>
      <c r="C15399" s="231" t="s">
        <v>6635</v>
      </c>
      <c r="F15399" s="232">
        <v>0</v>
      </c>
    </row>
    <row r="15400" spans="1:6" ht="15" x14ac:dyDescent="0.2">
      <c r="A15400" s="231">
        <v>103219</v>
      </c>
      <c r="B15400" s="457" t="s">
        <v>22629</v>
      </c>
      <c r="C15400" s="231" t="s">
        <v>6635</v>
      </c>
      <c r="F15400" s="232">
        <v>0</v>
      </c>
    </row>
    <row r="15401" spans="1:6" ht="15" x14ac:dyDescent="0.2">
      <c r="A15401" s="231">
        <v>103204</v>
      </c>
      <c r="B15401" s="457" t="s">
        <v>22630</v>
      </c>
      <c r="C15401" s="231" t="s">
        <v>6635</v>
      </c>
      <c r="F15401" s="232">
        <v>0</v>
      </c>
    </row>
    <row r="15402" spans="1:6" ht="15" x14ac:dyDescent="0.2">
      <c r="A15402" s="231">
        <v>103186</v>
      </c>
      <c r="B15402" s="457" t="s">
        <v>22631</v>
      </c>
      <c r="C15402" s="231" t="s">
        <v>6635</v>
      </c>
      <c r="F15402" s="232">
        <v>6500.97</v>
      </c>
    </row>
    <row r="15403" spans="1:6" ht="15" x14ac:dyDescent="0.2">
      <c r="A15403" s="231">
        <v>103210</v>
      </c>
      <c r="B15403" s="457" t="s">
        <v>22632</v>
      </c>
      <c r="C15403" s="231" t="s">
        <v>6635</v>
      </c>
      <c r="F15403" s="232">
        <v>2345.5100000000002</v>
      </c>
    </row>
    <row r="15404" spans="1:6" ht="15" x14ac:dyDescent="0.2">
      <c r="A15404" s="231">
        <v>103195</v>
      </c>
      <c r="B15404" s="457" t="s">
        <v>22633</v>
      </c>
      <c r="C15404" s="231" t="s">
        <v>6635</v>
      </c>
      <c r="F15404" s="232">
        <v>2213.19</v>
      </c>
    </row>
    <row r="15405" spans="1:6" ht="15" x14ac:dyDescent="0.2">
      <c r="A15405" s="231">
        <v>103205</v>
      </c>
      <c r="B15405" s="457" t="s">
        <v>22634</v>
      </c>
      <c r="C15405" s="231" t="s">
        <v>6635</v>
      </c>
      <c r="F15405" s="232">
        <v>4126.82</v>
      </c>
    </row>
    <row r="15406" spans="1:6" ht="15" x14ac:dyDescent="0.2">
      <c r="A15406" s="231">
        <v>103190</v>
      </c>
      <c r="B15406" s="457" t="s">
        <v>22635</v>
      </c>
      <c r="C15406" s="231" t="s">
        <v>6635</v>
      </c>
      <c r="F15406" s="232">
        <v>4105.05</v>
      </c>
    </row>
    <row r="15407" spans="1:6" ht="15" x14ac:dyDescent="0.2">
      <c r="A15407" s="231">
        <v>103207</v>
      </c>
      <c r="B15407" s="457" t="s">
        <v>22636</v>
      </c>
      <c r="C15407" s="231" t="s">
        <v>6635</v>
      </c>
      <c r="F15407" s="232">
        <v>2573.27</v>
      </c>
    </row>
    <row r="15408" spans="1:6" ht="15" x14ac:dyDescent="0.2">
      <c r="A15408" s="231">
        <v>103192</v>
      </c>
      <c r="B15408" s="457" t="s">
        <v>22637</v>
      </c>
      <c r="C15408" s="231" t="s">
        <v>6635</v>
      </c>
      <c r="F15408" s="232">
        <v>2551.4899999999998</v>
      </c>
    </row>
    <row r="15409" spans="1:6" ht="15" x14ac:dyDescent="0.2">
      <c r="A15409" s="231">
        <v>103208</v>
      </c>
      <c r="B15409" s="457" t="s">
        <v>22638</v>
      </c>
      <c r="C15409" s="231" t="s">
        <v>6635</v>
      </c>
      <c r="F15409" s="232">
        <v>1992</v>
      </c>
    </row>
    <row r="15410" spans="1:6" ht="15" x14ac:dyDescent="0.2">
      <c r="A15410" s="231">
        <v>103193</v>
      </c>
      <c r="B15410" s="457" t="s">
        <v>22639</v>
      </c>
      <c r="C15410" s="231" t="s">
        <v>6635</v>
      </c>
      <c r="F15410" s="232">
        <v>1970.22</v>
      </c>
    </row>
    <row r="15411" spans="1:6" ht="15" x14ac:dyDescent="0.2">
      <c r="A15411" s="231">
        <v>103187</v>
      </c>
      <c r="B15411" s="457" t="s">
        <v>22640</v>
      </c>
      <c r="C15411" s="231" t="s">
        <v>6635</v>
      </c>
      <c r="F15411" s="232">
        <v>4900.6400000000003</v>
      </c>
    </row>
    <row r="15412" spans="1:6" ht="15" x14ac:dyDescent="0.2">
      <c r="A15412" s="231">
        <v>103188</v>
      </c>
      <c r="B15412" s="457" t="s">
        <v>22641</v>
      </c>
      <c r="C15412" s="231" t="s">
        <v>6635</v>
      </c>
      <c r="F15412" s="232">
        <v>5261.12</v>
      </c>
    </row>
    <row r="15413" spans="1:6" ht="15" x14ac:dyDescent="0.2">
      <c r="A15413" s="231">
        <v>103189</v>
      </c>
      <c r="B15413" s="457" t="s">
        <v>22642</v>
      </c>
      <c r="C15413" s="231" t="s">
        <v>6635</v>
      </c>
      <c r="F15413" s="232">
        <v>2640.75</v>
      </c>
    </row>
    <row r="15414" spans="1:6" ht="15" x14ac:dyDescent="0.2">
      <c r="A15414" s="231">
        <v>103209</v>
      </c>
      <c r="B15414" s="457" t="s">
        <v>22643</v>
      </c>
      <c r="C15414" s="231" t="s">
        <v>6635</v>
      </c>
      <c r="F15414" s="232">
        <v>2849.97</v>
      </c>
    </row>
    <row r="15415" spans="1:6" ht="15" x14ac:dyDescent="0.2">
      <c r="A15415" s="231">
        <v>103194</v>
      </c>
      <c r="B15415" s="457" t="s">
        <v>22644</v>
      </c>
      <c r="C15415" s="231" t="s">
        <v>6635</v>
      </c>
      <c r="F15415" s="232">
        <v>2828.19</v>
      </c>
    </row>
    <row r="15416" spans="1:6" ht="15" x14ac:dyDescent="0.2">
      <c r="A15416" s="231">
        <v>95001</v>
      </c>
      <c r="B15416" s="457" t="s">
        <v>22645</v>
      </c>
      <c r="C15416" s="231" t="s">
        <v>6637</v>
      </c>
      <c r="F15416" s="232">
        <v>0</v>
      </c>
    </row>
    <row r="15417" spans="1:6" ht="15" x14ac:dyDescent="0.2">
      <c r="A15417" s="231">
        <v>95000</v>
      </c>
      <c r="B15417" s="457" t="s">
        <v>22646</v>
      </c>
      <c r="C15417" s="231" t="s">
        <v>6637</v>
      </c>
      <c r="F15417" s="232">
        <v>0</v>
      </c>
    </row>
    <row r="15418" spans="1:6" ht="15" x14ac:dyDescent="0.2">
      <c r="A15418" s="231">
        <v>95005</v>
      </c>
      <c r="B15418" s="457" t="s">
        <v>22647</v>
      </c>
      <c r="C15418" s="231" t="s">
        <v>6637</v>
      </c>
      <c r="F15418" s="232">
        <v>0</v>
      </c>
    </row>
    <row r="15419" spans="1:6" ht="15" x14ac:dyDescent="0.2">
      <c r="A15419" s="231">
        <v>95004</v>
      </c>
      <c r="B15419" s="457" t="s">
        <v>22648</v>
      </c>
      <c r="C15419" s="231" t="s">
        <v>6637</v>
      </c>
      <c r="F15419" s="232">
        <v>0</v>
      </c>
    </row>
    <row r="15420" spans="1:6" ht="15" x14ac:dyDescent="0.2">
      <c r="A15420" s="231">
        <v>95003</v>
      </c>
      <c r="B15420" s="457" t="s">
        <v>22649</v>
      </c>
      <c r="C15420" s="231" t="s">
        <v>6637</v>
      </c>
      <c r="F15420" s="232">
        <v>0</v>
      </c>
    </row>
    <row r="15421" spans="1:6" ht="15" x14ac:dyDescent="0.2">
      <c r="A15421" s="231">
        <v>95002</v>
      </c>
      <c r="B15421" s="457" t="s">
        <v>22650</v>
      </c>
      <c r="C15421" s="231" t="s">
        <v>6637</v>
      </c>
      <c r="F15421" s="232">
        <v>0</v>
      </c>
    </row>
    <row r="15422" spans="1:6" ht="15" x14ac:dyDescent="0.2">
      <c r="A15422" s="231">
        <v>95007</v>
      </c>
      <c r="B15422" s="457" t="s">
        <v>22651</v>
      </c>
      <c r="C15422" s="231" t="s">
        <v>6637</v>
      </c>
      <c r="F15422" s="232">
        <v>0</v>
      </c>
    </row>
    <row r="15423" spans="1:6" ht="15" x14ac:dyDescent="0.2">
      <c r="A15423" s="231">
        <v>95006</v>
      </c>
      <c r="B15423" s="457" t="s">
        <v>22652</v>
      </c>
      <c r="C15423" s="231" t="s">
        <v>6637</v>
      </c>
      <c r="F15423" s="232">
        <v>0</v>
      </c>
    </row>
    <row r="15424" spans="1:6" ht="15" x14ac:dyDescent="0.2">
      <c r="A15424" s="231">
        <v>104313</v>
      </c>
      <c r="B15424" s="457" t="s">
        <v>22653</v>
      </c>
      <c r="C15424" s="231" t="s">
        <v>6637</v>
      </c>
      <c r="F15424" s="232">
        <v>0</v>
      </c>
    </row>
    <row r="15425" spans="1:6" ht="15" x14ac:dyDescent="0.2">
      <c r="A15425" s="231">
        <v>104312</v>
      </c>
      <c r="B15425" s="457" t="s">
        <v>22654</v>
      </c>
      <c r="C15425" s="231" t="s">
        <v>6637</v>
      </c>
      <c r="F15425" s="232">
        <v>0</v>
      </c>
    </row>
    <row r="15426" spans="1:6" ht="15" x14ac:dyDescent="0.2">
      <c r="A15426" s="231">
        <v>94992</v>
      </c>
      <c r="B15426" s="457" t="s">
        <v>22655</v>
      </c>
      <c r="C15426" s="231" t="s">
        <v>6637</v>
      </c>
      <c r="F15426" s="232">
        <v>78.23</v>
      </c>
    </row>
    <row r="15427" spans="1:6" ht="15" x14ac:dyDescent="0.2">
      <c r="A15427" s="231">
        <v>94994</v>
      </c>
      <c r="B15427" s="457" t="s">
        <v>22656</v>
      </c>
      <c r="C15427" s="231" t="s">
        <v>6637</v>
      </c>
      <c r="F15427" s="232">
        <v>94.94</v>
      </c>
    </row>
    <row r="15428" spans="1:6" ht="15" x14ac:dyDescent="0.2">
      <c r="A15428" s="231">
        <v>94990</v>
      </c>
      <c r="B15428" s="457" t="s">
        <v>22657</v>
      </c>
      <c r="C15428" s="231" t="s">
        <v>6641</v>
      </c>
      <c r="F15428" s="232">
        <v>807.93</v>
      </c>
    </row>
    <row r="15429" spans="1:6" ht="15" x14ac:dyDescent="0.2">
      <c r="A15429" s="231">
        <v>94991</v>
      </c>
      <c r="B15429" s="457" t="s">
        <v>22658</v>
      </c>
      <c r="C15429" s="231" t="s">
        <v>6641</v>
      </c>
      <c r="F15429" s="232">
        <v>717.44</v>
      </c>
    </row>
    <row r="15430" spans="1:6" ht="15" x14ac:dyDescent="0.2">
      <c r="A15430" s="231">
        <v>104626</v>
      </c>
      <c r="B15430" s="457" t="s">
        <v>22659</v>
      </c>
      <c r="C15430" s="231" t="s">
        <v>6641</v>
      </c>
      <c r="F15430" s="232">
        <v>733.83</v>
      </c>
    </row>
    <row r="15431" spans="1:6" ht="15" x14ac:dyDescent="0.2">
      <c r="A15431" s="231">
        <v>94993</v>
      </c>
      <c r="B15431" s="457" t="s">
        <v>22660</v>
      </c>
      <c r="C15431" s="231" t="s">
        <v>6637</v>
      </c>
      <c r="F15431" s="232">
        <v>72.8</v>
      </c>
    </row>
    <row r="15432" spans="1:6" ht="15" x14ac:dyDescent="0.2">
      <c r="A15432" s="231">
        <v>94995</v>
      </c>
      <c r="B15432" s="457" t="s">
        <v>22661</v>
      </c>
      <c r="C15432" s="231" t="s">
        <v>6637</v>
      </c>
      <c r="F15432" s="232">
        <v>87.7</v>
      </c>
    </row>
    <row r="15433" spans="1:6" ht="15" x14ac:dyDescent="0.2">
      <c r="A15433" s="231">
        <v>101169</v>
      </c>
      <c r="B15433" s="457" t="s">
        <v>22662</v>
      </c>
      <c r="C15433" s="231" t="s">
        <v>6637</v>
      </c>
      <c r="F15433" s="232">
        <v>164.82</v>
      </c>
    </row>
    <row r="15434" spans="1:6" ht="15" x14ac:dyDescent="0.2">
      <c r="A15434" s="231">
        <v>104383</v>
      </c>
      <c r="B15434" s="457" t="s">
        <v>22663</v>
      </c>
      <c r="C15434" s="231" t="s">
        <v>6637</v>
      </c>
      <c r="F15434" s="232">
        <v>0</v>
      </c>
    </row>
    <row r="15435" spans="1:6" ht="15" x14ac:dyDescent="0.2">
      <c r="A15435" s="231">
        <v>101167</v>
      </c>
      <c r="B15435" s="457" t="s">
        <v>22664</v>
      </c>
      <c r="C15435" s="231" t="s">
        <v>6637</v>
      </c>
      <c r="F15435" s="232">
        <v>148.81</v>
      </c>
    </row>
    <row r="15436" spans="1:6" ht="15" x14ac:dyDescent="0.2">
      <c r="A15436" s="231">
        <v>101172</v>
      </c>
      <c r="B15436" s="457" t="s">
        <v>22665</v>
      </c>
      <c r="C15436" s="231" t="s">
        <v>6637</v>
      </c>
      <c r="F15436" s="232">
        <v>75.900000000000006</v>
      </c>
    </row>
    <row r="15437" spans="1:6" ht="15" x14ac:dyDescent="0.2">
      <c r="A15437" s="231">
        <v>104384</v>
      </c>
      <c r="B15437" s="457" t="s">
        <v>22666</v>
      </c>
      <c r="C15437" s="231" t="s">
        <v>6637</v>
      </c>
      <c r="F15437" s="232">
        <v>0</v>
      </c>
    </row>
    <row r="15438" spans="1:6" ht="15" x14ac:dyDescent="0.2">
      <c r="A15438" s="231">
        <v>101170</v>
      </c>
      <c r="B15438" s="457" t="s">
        <v>22667</v>
      </c>
      <c r="C15438" s="231" t="s">
        <v>6637</v>
      </c>
      <c r="F15438" s="232">
        <v>48.64</v>
      </c>
    </row>
    <row r="15439" spans="1:6" ht="15" x14ac:dyDescent="0.2">
      <c r="A15439" s="231">
        <v>104438</v>
      </c>
      <c r="B15439" s="457" t="s">
        <v>22668</v>
      </c>
      <c r="C15439" s="231" t="s">
        <v>6637</v>
      </c>
      <c r="F15439" s="232">
        <v>0</v>
      </c>
    </row>
    <row r="15440" spans="1:6" ht="15" x14ac:dyDescent="0.2">
      <c r="A15440" s="231">
        <v>92402</v>
      </c>
      <c r="B15440" s="457" t="s">
        <v>22669</v>
      </c>
      <c r="C15440" s="231" t="s">
        <v>6637</v>
      </c>
      <c r="F15440" s="232">
        <v>109</v>
      </c>
    </row>
    <row r="15441" spans="1:6" ht="15" x14ac:dyDescent="0.2">
      <c r="A15441" s="231">
        <v>104429</v>
      </c>
      <c r="B15441" s="457" t="s">
        <v>22670</v>
      </c>
      <c r="C15441" s="231" t="s">
        <v>6637</v>
      </c>
      <c r="F15441" s="232">
        <v>0</v>
      </c>
    </row>
    <row r="15442" spans="1:6" ht="15" x14ac:dyDescent="0.2">
      <c r="A15442" s="231">
        <v>104426</v>
      </c>
      <c r="B15442" s="457" t="s">
        <v>22671</v>
      </c>
      <c r="C15442" s="231" t="s">
        <v>6637</v>
      </c>
      <c r="F15442" s="232">
        <v>0</v>
      </c>
    </row>
    <row r="15443" spans="1:6" ht="15" x14ac:dyDescent="0.2">
      <c r="A15443" s="231">
        <v>104436</v>
      </c>
      <c r="B15443" s="457" t="s">
        <v>22672</v>
      </c>
      <c r="C15443" s="231" t="s">
        <v>6637</v>
      </c>
      <c r="F15443" s="232">
        <v>0</v>
      </c>
    </row>
    <row r="15444" spans="1:6" ht="15" x14ac:dyDescent="0.2">
      <c r="A15444" s="231">
        <v>104434</v>
      </c>
      <c r="B15444" s="457" t="s">
        <v>22673</v>
      </c>
      <c r="C15444" s="231" t="s">
        <v>6637</v>
      </c>
      <c r="F15444" s="232">
        <v>0</v>
      </c>
    </row>
    <row r="15445" spans="1:6" ht="15" x14ac:dyDescent="0.2">
      <c r="A15445" s="231">
        <v>104432</v>
      </c>
      <c r="B15445" s="457" t="s">
        <v>22674</v>
      </c>
      <c r="C15445" s="231" t="s">
        <v>6637</v>
      </c>
      <c r="F15445" s="232">
        <v>137.80000000000001</v>
      </c>
    </row>
    <row r="15446" spans="1:6" ht="15" x14ac:dyDescent="0.2">
      <c r="A15446" s="231">
        <v>93679</v>
      </c>
      <c r="B15446" s="457" t="s">
        <v>22675</v>
      </c>
      <c r="C15446" s="231" t="s">
        <v>6637</v>
      </c>
      <c r="F15446" s="232">
        <v>133.16999999999999</v>
      </c>
    </row>
    <row r="15447" spans="1:6" ht="15" x14ac:dyDescent="0.2">
      <c r="A15447" s="231">
        <v>92396</v>
      </c>
      <c r="B15447" s="457" t="s">
        <v>22676</v>
      </c>
      <c r="C15447" s="231" t="s">
        <v>6637</v>
      </c>
      <c r="F15447" s="232">
        <v>111.73</v>
      </c>
    </row>
    <row r="15448" spans="1:6" ht="15" x14ac:dyDescent="0.2">
      <c r="A15448" s="231">
        <v>104439</v>
      </c>
      <c r="B15448" s="457" t="s">
        <v>22677</v>
      </c>
      <c r="C15448" s="231" t="s">
        <v>6637</v>
      </c>
      <c r="F15448" s="232">
        <v>0</v>
      </c>
    </row>
    <row r="15449" spans="1:6" ht="15" x14ac:dyDescent="0.2">
      <c r="A15449" s="231">
        <v>104440</v>
      </c>
      <c r="B15449" s="457" t="s">
        <v>22678</v>
      </c>
      <c r="C15449" s="231" t="s">
        <v>6637</v>
      </c>
      <c r="F15449" s="232">
        <v>0</v>
      </c>
    </row>
    <row r="15450" spans="1:6" ht="15" x14ac:dyDescent="0.2">
      <c r="A15450" s="231">
        <v>92406</v>
      </c>
      <c r="B15450" s="457" t="s">
        <v>22679</v>
      </c>
      <c r="C15450" s="231" t="s">
        <v>6637</v>
      </c>
      <c r="F15450" s="232">
        <v>191.53</v>
      </c>
    </row>
    <row r="15451" spans="1:6" ht="15" x14ac:dyDescent="0.2">
      <c r="A15451" s="231">
        <v>92403</v>
      </c>
      <c r="B15451" s="457" t="s">
        <v>22680</v>
      </c>
      <c r="C15451" s="231" t="s">
        <v>6637</v>
      </c>
      <c r="F15451" s="232">
        <v>95.14</v>
      </c>
    </row>
    <row r="15452" spans="1:6" ht="15" x14ac:dyDescent="0.2">
      <c r="A15452" s="231">
        <v>92404</v>
      </c>
      <c r="B15452" s="457" t="s">
        <v>22681</v>
      </c>
      <c r="C15452" s="231" t="s">
        <v>6637</v>
      </c>
      <c r="F15452" s="232">
        <v>110.24</v>
      </c>
    </row>
    <row r="15453" spans="1:6" ht="15" x14ac:dyDescent="0.2">
      <c r="A15453" s="231">
        <v>104430</v>
      </c>
      <c r="B15453" s="457" t="s">
        <v>22682</v>
      </c>
      <c r="C15453" s="231" t="s">
        <v>6637</v>
      </c>
      <c r="F15453" s="232">
        <v>0</v>
      </c>
    </row>
    <row r="15454" spans="1:6" ht="15" x14ac:dyDescent="0.2">
      <c r="A15454" s="231">
        <v>104431</v>
      </c>
      <c r="B15454" s="457" t="s">
        <v>22683</v>
      </c>
      <c r="C15454" s="231" t="s">
        <v>6637</v>
      </c>
      <c r="F15454" s="232">
        <v>0</v>
      </c>
    </row>
    <row r="15455" spans="1:6" ht="15" x14ac:dyDescent="0.2">
      <c r="A15455" s="231">
        <v>104427</v>
      </c>
      <c r="B15455" s="457" t="s">
        <v>22684</v>
      </c>
      <c r="C15455" s="231" t="s">
        <v>6637</v>
      </c>
      <c r="F15455" s="232">
        <v>0</v>
      </c>
    </row>
    <row r="15456" spans="1:6" ht="15" x14ac:dyDescent="0.2">
      <c r="A15456" s="231">
        <v>104428</v>
      </c>
      <c r="B15456" s="457" t="s">
        <v>22685</v>
      </c>
      <c r="C15456" s="231" t="s">
        <v>6637</v>
      </c>
      <c r="F15456" s="232">
        <v>0</v>
      </c>
    </row>
    <row r="15457" spans="1:6" ht="15" x14ac:dyDescent="0.2">
      <c r="A15457" s="231">
        <v>92391</v>
      </c>
      <c r="B15457" s="457" t="s">
        <v>22686</v>
      </c>
      <c r="C15457" s="231" t="s">
        <v>6637</v>
      </c>
      <c r="F15457" s="232">
        <v>104.23</v>
      </c>
    </row>
    <row r="15458" spans="1:6" ht="15" x14ac:dyDescent="0.2">
      <c r="A15458" s="231">
        <v>92392</v>
      </c>
      <c r="B15458" s="457" t="s">
        <v>22687</v>
      </c>
      <c r="C15458" s="231" t="s">
        <v>6637</v>
      </c>
      <c r="F15458" s="232">
        <v>114.25</v>
      </c>
    </row>
    <row r="15459" spans="1:6" ht="15" x14ac:dyDescent="0.2">
      <c r="A15459" s="231">
        <v>104437</v>
      </c>
      <c r="B15459" s="457" t="s">
        <v>22688</v>
      </c>
      <c r="C15459" s="231" t="s">
        <v>6637</v>
      </c>
      <c r="F15459" s="232">
        <v>0</v>
      </c>
    </row>
    <row r="15460" spans="1:6" ht="15" x14ac:dyDescent="0.2">
      <c r="A15460" s="231">
        <v>104435</v>
      </c>
      <c r="B15460" s="457" t="s">
        <v>22689</v>
      </c>
      <c r="C15460" s="231" t="s">
        <v>6637</v>
      </c>
      <c r="F15460" s="232">
        <v>0</v>
      </c>
    </row>
    <row r="15461" spans="1:6" ht="15" x14ac:dyDescent="0.2">
      <c r="A15461" s="231">
        <v>104433</v>
      </c>
      <c r="B15461" s="457" t="s">
        <v>22690</v>
      </c>
      <c r="C15461" s="231" t="s">
        <v>6637</v>
      </c>
      <c r="F15461" s="232">
        <v>122.24</v>
      </c>
    </row>
    <row r="15462" spans="1:6" ht="15" x14ac:dyDescent="0.2">
      <c r="A15462" s="231">
        <v>93680</v>
      </c>
      <c r="B15462" s="457" t="s">
        <v>22691</v>
      </c>
      <c r="C15462" s="231" t="s">
        <v>6637</v>
      </c>
      <c r="F15462" s="232">
        <v>119.24</v>
      </c>
    </row>
    <row r="15463" spans="1:6" ht="15" x14ac:dyDescent="0.2">
      <c r="A15463" s="231">
        <v>93681</v>
      </c>
      <c r="B15463" s="457" t="s">
        <v>22692</v>
      </c>
      <c r="C15463" s="231" t="s">
        <v>6637</v>
      </c>
      <c r="F15463" s="232">
        <v>142.71</v>
      </c>
    </row>
    <row r="15464" spans="1:6" ht="15" x14ac:dyDescent="0.2">
      <c r="A15464" s="231">
        <v>92397</v>
      </c>
      <c r="B15464" s="457" t="s">
        <v>22693</v>
      </c>
      <c r="C15464" s="231" t="s">
        <v>6637</v>
      </c>
      <c r="F15464" s="232">
        <v>98.34</v>
      </c>
    </row>
    <row r="15465" spans="1:6" ht="15" x14ac:dyDescent="0.2">
      <c r="A15465" s="231">
        <v>92398</v>
      </c>
      <c r="B15465" s="457" t="s">
        <v>22694</v>
      </c>
      <c r="C15465" s="231" t="s">
        <v>6637</v>
      </c>
      <c r="F15465" s="232">
        <v>113.45</v>
      </c>
    </row>
    <row r="15466" spans="1:6" ht="15" x14ac:dyDescent="0.2">
      <c r="A15466" s="231">
        <v>92400</v>
      </c>
      <c r="B15466" s="457" t="s">
        <v>22695</v>
      </c>
      <c r="C15466" s="231" t="s">
        <v>6637</v>
      </c>
      <c r="F15466" s="232">
        <v>132.72</v>
      </c>
    </row>
    <row r="15467" spans="1:6" ht="15" x14ac:dyDescent="0.2">
      <c r="A15467" s="231">
        <v>92395</v>
      </c>
      <c r="B15467" s="457" t="s">
        <v>22696</v>
      </c>
      <c r="C15467" s="231" t="s">
        <v>6637</v>
      </c>
      <c r="F15467" s="232">
        <v>164.16</v>
      </c>
    </row>
    <row r="15468" spans="1:6" ht="15" x14ac:dyDescent="0.2">
      <c r="A15468" s="231">
        <v>92393</v>
      </c>
      <c r="B15468" s="457" t="s">
        <v>22697</v>
      </c>
      <c r="C15468" s="231" t="s">
        <v>6637</v>
      </c>
      <c r="F15468" s="232">
        <v>104.28</v>
      </c>
    </row>
    <row r="15469" spans="1:6" ht="15" x14ac:dyDescent="0.2">
      <c r="A15469" s="231">
        <v>92394</v>
      </c>
      <c r="B15469" s="457" t="s">
        <v>22698</v>
      </c>
      <c r="C15469" s="231" t="s">
        <v>6637</v>
      </c>
      <c r="F15469" s="232">
        <v>125.23</v>
      </c>
    </row>
    <row r="15470" spans="1:6" ht="15" x14ac:dyDescent="0.2">
      <c r="A15470" s="231">
        <v>97115</v>
      </c>
      <c r="B15470" s="457" t="s">
        <v>22699</v>
      </c>
      <c r="C15470" s="231" t="s">
        <v>6650</v>
      </c>
      <c r="F15470" s="232">
        <v>70.540000000000006</v>
      </c>
    </row>
    <row r="15471" spans="1:6" ht="15" x14ac:dyDescent="0.2">
      <c r="A15471" s="231">
        <v>97113</v>
      </c>
      <c r="B15471" s="457" t="s">
        <v>22700</v>
      </c>
      <c r="C15471" s="231" t="s">
        <v>6637</v>
      </c>
      <c r="F15471" s="232">
        <v>3.1</v>
      </c>
    </row>
    <row r="15472" spans="1:6" ht="15" x14ac:dyDescent="0.2">
      <c r="A15472" s="231">
        <v>97120</v>
      </c>
      <c r="B15472" s="457" t="s">
        <v>22701</v>
      </c>
      <c r="C15472" s="231" t="s">
        <v>6650</v>
      </c>
      <c r="F15472" s="232">
        <v>8.34</v>
      </c>
    </row>
    <row r="15473" spans="1:6" ht="15" x14ac:dyDescent="0.2">
      <c r="A15473" s="231">
        <v>97116</v>
      </c>
      <c r="B15473" s="457" t="s">
        <v>22702</v>
      </c>
      <c r="C15473" s="231" t="s">
        <v>6650</v>
      </c>
      <c r="F15473" s="232">
        <v>22.53</v>
      </c>
    </row>
    <row r="15474" spans="1:6" ht="15" x14ac:dyDescent="0.2">
      <c r="A15474" s="231">
        <v>97117</v>
      </c>
      <c r="B15474" s="457" t="s">
        <v>22703</v>
      </c>
      <c r="C15474" s="231" t="s">
        <v>6650</v>
      </c>
      <c r="F15474" s="232">
        <v>18.64</v>
      </c>
    </row>
    <row r="15475" spans="1:6" ht="15" x14ac:dyDescent="0.2">
      <c r="A15475" s="231">
        <v>97118</v>
      </c>
      <c r="B15475" s="457" t="s">
        <v>22704</v>
      </c>
      <c r="C15475" s="231" t="s">
        <v>6650</v>
      </c>
      <c r="F15475" s="232">
        <v>14.93</v>
      </c>
    </row>
    <row r="15476" spans="1:6" ht="15" x14ac:dyDescent="0.2">
      <c r="A15476" s="231">
        <v>97119</v>
      </c>
      <c r="B15476" s="457" t="s">
        <v>22705</v>
      </c>
      <c r="C15476" s="231" t="s">
        <v>6650</v>
      </c>
      <c r="F15476" s="232">
        <v>12.92</v>
      </c>
    </row>
    <row r="15477" spans="1:6" ht="15" x14ac:dyDescent="0.2">
      <c r="A15477" s="231">
        <v>97114</v>
      </c>
      <c r="B15477" s="457" t="s">
        <v>22706</v>
      </c>
      <c r="C15477" s="231" t="s">
        <v>6640</v>
      </c>
      <c r="F15477" s="232">
        <v>0.49</v>
      </c>
    </row>
    <row r="15478" spans="1:6" ht="15" x14ac:dyDescent="0.2">
      <c r="A15478" s="231">
        <v>97111</v>
      </c>
      <c r="B15478" s="457" t="s">
        <v>22707</v>
      </c>
      <c r="C15478" s="231" t="s">
        <v>6637</v>
      </c>
      <c r="F15478" s="232">
        <v>201.98</v>
      </c>
    </row>
    <row r="15479" spans="1:6" ht="15" x14ac:dyDescent="0.2">
      <c r="A15479" s="231">
        <v>97112</v>
      </c>
      <c r="B15479" s="457" t="s">
        <v>22708</v>
      </c>
      <c r="C15479" s="231" t="s">
        <v>6637</v>
      </c>
      <c r="F15479" s="232">
        <v>210.13</v>
      </c>
    </row>
    <row r="15480" spans="1:6" ht="15" x14ac:dyDescent="0.2">
      <c r="A15480" s="231">
        <v>103904</v>
      </c>
      <c r="B15480" s="457" t="s">
        <v>22709</v>
      </c>
      <c r="C15480" s="231" t="s">
        <v>6637</v>
      </c>
      <c r="F15480" s="232">
        <v>128.22</v>
      </c>
    </row>
    <row r="15481" spans="1:6" ht="15" x14ac:dyDescent="0.2">
      <c r="A15481" s="231">
        <v>103905</v>
      </c>
      <c r="B15481" s="457" t="s">
        <v>22710</v>
      </c>
      <c r="C15481" s="231" t="s">
        <v>6637</v>
      </c>
      <c r="F15481" s="232">
        <v>135.36000000000001</v>
      </c>
    </row>
    <row r="15482" spans="1:6" ht="15" x14ac:dyDescent="0.2">
      <c r="A15482" s="231">
        <v>103907</v>
      </c>
      <c r="B15482" s="457" t="s">
        <v>22711</v>
      </c>
      <c r="C15482" s="231" t="s">
        <v>6637</v>
      </c>
      <c r="F15482" s="232">
        <v>141.77000000000001</v>
      </c>
    </row>
    <row r="15483" spans="1:6" ht="15" x14ac:dyDescent="0.2">
      <c r="A15483" s="231">
        <v>103911</v>
      </c>
      <c r="B15483" s="457" t="s">
        <v>22712</v>
      </c>
      <c r="C15483" s="231" t="s">
        <v>6637</v>
      </c>
      <c r="F15483" s="232">
        <v>205.57</v>
      </c>
    </row>
    <row r="15484" spans="1:6" ht="15" x14ac:dyDescent="0.2">
      <c r="A15484" s="231">
        <v>97104</v>
      </c>
      <c r="B15484" s="457" t="s">
        <v>22713</v>
      </c>
      <c r="C15484" s="231" t="s">
        <v>6637</v>
      </c>
      <c r="F15484" s="232">
        <v>131.78</v>
      </c>
    </row>
    <row r="15485" spans="1:6" ht="15" x14ac:dyDescent="0.2">
      <c r="A15485" s="231">
        <v>103906</v>
      </c>
      <c r="B15485" s="457" t="s">
        <v>22714</v>
      </c>
      <c r="C15485" s="231" t="s">
        <v>6637</v>
      </c>
      <c r="F15485" s="232">
        <v>169.36</v>
      </c>
    </row>
    <row r="15486" spans="1:6" ht="15" x14ac:dyDescent="0.2">
      <c r="A15486" s="231">
        <v>97105</v>
      </c>
      <c r="B15486" s="457" t="s">
        <v>22715</v>
      </c>
      <c r="C15486" s="231" t="s">
        <v>6637</v>
      </c>
      <c r="F15486" s="232">
        <v>148.88</v>
      </c>
    </row>
    <row r="15487" spans="1:6" ht="15" x14ac:dyDescent="0.2">
      <c r="A15487" s="231">
        <v>97106</v>
      </c>
      <c r="B15487" s="457" t="s">
        <v>22716</v>
      </c>
      <c r="C15487" s="231" t="s">
        <v>6637</v>
      </c>
      <c r="F15487" s="232">
        <v>164.95</v>
      </c>
    </row>
    <row r="15488" spans="1:6" ht="15" x14ac:dyDescent="0.2">
      <c r="A15488" s="231">
        <v>97107</v>
      </c>
      <c r="B15488" s="457" t="s">
        <v>22717</v>
      </c>
      <c r="C15488" s="231" t="s">
        <v>6637</v>
      </c>
      <c r="F15488" s="232">
        <v>187.23</v>
      </c>
    </row>
    <row r="15489" spans="1:6" ht="15" x14ac:dyDescent="0.2">
      <c r="A15489" s="231">
        <v>97108</v>
      </c>
      <c r="B15489" s="457" t="s">
        <v>22718</v>
      </c>
      <c r="C15489" s="231" t="s">
        <v>6637</v>
      </c>
      <c r="F15489" s="232">
        <v>211.5</v>
      </c>
    </row>
    <row r="15490" spans="1:6" ht="15" x14ac:dyDescent="0.2">
      <c r="A15490" s="231">
        <v>97109</v>
      </c>
      <c r="B15490" s="457" t="s">
        <v>22719</v>
      </c>
      <c r="C15490" s="231" t="s">
        <v>6637</v>
      </c>
      <c r="F15490" s="232">
        <v>233.08</v>
      </c>
    </row>
    <row r="15491" spans="1:6" ht="15" x14ac:dyDescent="0.2">
      <c r="A15491" s="231">
        <v>103913</v>
      </c>
      <c r="B15491" s="457" t="s">
        <v>22720</v>
      </c>
      <c r="C15491" s="231" t="s">
        <v>6637</v>
      </c>
      <c r="F15491" s="232">
        <v>117.88</v>
      </c>
    </row>
    <row r="15492" spans="1:6" ht="15" x14ac:dyDescent="0.2">
      <c r="A15492" s="231">
        <v>103914</v>
      </c>
      <c r="B15492" s="457" t="s">
        <v>22721</v>
      </c>
      <c r="C15492" s="231" t="s">
        <v>6637</v>
      </c>
      <c r="F15492" s="232">
        <v>136.66</v>
      </c>
    </row>
    <row r="15493" spans="1:6" ht="15" x14ac:dyDescent="0.2">
      <c r="A15493" s="231">
        <v>103915</v>
      </c>
      <c r="B15493" s="457" t="s">
        <v>22722</v>
      </c>
      <c r="C15493" s="231" t="s">
        <v>6637</v>
      </c>
      <c r="F15493" s="232">
        <v>148.52000000000001</v>
      </c>
    </row>
    <row r="15494" spans="1:6" ht="15" x14ac:dyDescent="0.2">
      <c r="A15494" s="231">
        <v>103916</v>
      </c>
      <c r="B15494" s="457" t="s">
        <v>22723</v>
      </c>
      <c r="C15494" s="231" t="s">
        <v>6637</v>
      </c>
      <c r="F15494" s="232">
        <v>170.27</v>
      </c>
    </row>
    <row r="15495" spans="1:6" ht="15" x14ac:dyDescent="0.2">
      <c r="A15495" s="231">
        <v>103917</v>
      </c>
      <c r="B15495" s="457" t="s">
        <v>22724</v>
      </c>
      <c r="C15495" s="231" t="s">
        <v>6637</v>
      </c>
      <c r="F15495" s="232">
        <v>194.63</v>
      </c>
    </row>
    <row r="15496" spans="1:6" ht="15" x14ac:dyDescent="0.2">
      <c r="A15496" s="231">
        <v>103918</v>
      </c>
      <c r="B15496" s="457" t="s">
        <v>22725</v>
      </c>
      <c r="C15496" s="231" t="s">
        <v>6637</v>
      </c>
      <c r="F15496" s="232">
        <v>206.46</v>
      </c>
    </row>
    <row r="15497" spans="1:6" ht="15" x14ac:dyDescent="0.2">
      <c r="A15497" s="231">
        <v>103919</v>
      </c>
      <c r="B15497" s="457" t="s">
        <v>22726</v>
      </c>
      <c r="C15497" s="231" t="s">
        <v>6637</v>
      </c>
      <c r="F15497" s="232">
        <v>0</v>
      </c>
    </row>
    <row r="15498" spans="1:6" ht="15" x14ac:dyDescent="0.2">
      <c r="A15498" s="231">
        <v>103920</v>
      </c>
      <c r="B15498" s="457" t="s">
        <v>22727</v>
      </c>
      <c r="C15498" s="231" t="s">
        <v>6637</v>
      </c>
      <c r="F15498" s="232">
        <v>0</v>
      </c>
    </row>
    <row r="15499" spans="1:6" ht="15" x14ac:dyDescent="0.2">
      <c r="A15499" s="231">
        <v>103921</v>
      </c>
      <c r="B15499" s="457" t="s">
        <v>22728</v>
      </c>
      <c r="C15499" s="231" t="s">
        <v>6637</v>
      </c>
      <c r="F15499" s="232">
        <v>0</v>
      </c>
    </row>
    <row r="15500" spans="1:6" ht="15" x14ac:dyDescent="0.2">
      <c r="A15500" s="231">
        <v>103922</v>
      </c>
      <c r="B15500" s="457" t="s">
        <v>22729</v>
      </c>
      <c r="C15500" s="231" t="s">
        <v>6637</v>
      </c>
      <c r="F15500" s="232">
        <v>0</v>
      </c>
    </row>
    <row r="15501" spans="1:6" ht="15" x14ac:dyDescent="0.2">
      <c r="A15501" s="231">
        <v>103923</v>
      </c>
      <c r="B15501" s="457" t="s">
        <v>22730</v>
      </c>
      <c r="C15501" s="231" t="s">
        <v>6637</v>
      </c>
      <c r="F15501" s="232">
        <v>0</v>
      </c>
    </row>
    <row r="15502" spans="1:6" ht="15" x14ac:dyDescent="0.2">
      <c r="A15502" s="231">
        <v>103908</v>
      </c>
      <c r="B15502" s="457" t="s">
        <v>22731</v>
      </c>
      <c r="C15502" s="231" t="s">
        <v>6637</v>
      </c>
      <c r="F15502" s="232">
        <v>160.21</v>
      </c>
    </row>
    <row r="15503" spans="1:6" ht="15" x14ac:dyDescent="0.2">
      <c r="A15503" s="231">
        <v>103909</v>
      </c>
      <c r="B15503" s="457" t="s">
        <v>22732</v>
      </c>
      <c r="C15503" s="231" t="s">
        <v>6637</v>
      </c>
      <c r="F15503" s="232">
        <v>181.89</v>
      </c>
    </row>
    <row r="15504" spans="1:6" ht="15" x14ac:dyDescent="0.2">
      <c r="A15504" s="231">
        <v>103912</v>
      </c>
      <c r="B15504" s="457" t="s">
        <v>22733</v>
      </c>
      <c r="C15504" s="231" t="s">
        <v>6637</v>
      </c>
      <c r="F15504" s="232">
        <v>226.56</v>
      </c>
    </row>
    <row r="15505" spans="1:6" ht="15" x14ac:dyDescent="0.2">
      <c r="A15505" s="231">
        <v>101979</v>
      </c>
      <c r="B15505" s="457" t="s">
        <v>22734</v>
      </c>
      <c r="C15505" s="231" t="s">
        <v>6640</v>
      </c>
      <c r="F15505" s="232">
        <v>40.130000000000003</v>
      </c>
    </row>
    <row r="15506" spans="1:6" ht="15" x14ac:dyDescent="0.2">
      <c r="A15506" s="231">
        <v>101970</v>
      </c>
      <c r="B15506" s="457" t="s">
        <v>22735</v>
      </c>
      <c r="C15506" s="231" t="s">
        <v>6640</v>
      </c>
      <c r="F15506" s="232">
        <v>0</v>
      </c>
    </row>
    <row r="15507" spans="1:6" ht="15" x14ac:dyDescent="0.2">
      <c r="A15507" s="231">
        <v>101972</v>
      </c>
      <c r="B15507" s="457" t="s">
        <v>22736</v>
      </c>
      <c r="C15507" s="231" t="s">
        <v>6640</v>
      </c>
      <c r="F15507" s="232">
        <v>0</v>
      </c>
    </row>
    <row r="15508" spans="1:6" ht="15" x14ac:dyDescent="0.2">
      <c r="A15508" s="231">
        <v>101966</v>
      </c>
      <c r="B15508" s="457" t="s">
        <v>22737</v>
      </c>
      <c r="C15508" s="231" t="s">
        <v>6640</v>
      </c>
      <c r="F15508" s="232">
        <v>226.34</v>
      </c>
    </row>
    <row r="15509" spans="1:6" ht="15" x14ac:dyDescent="0.2">
      <c r="A15509" s="231">
        <v>101976</v>
      </c>
      <c r="B15509" s="457" t="s">
        <v>22738</v>
      </c>
      <c r="C15509" s="231" t="s">
        <v>6640</v>
      </c>
      <c r="F15509" s="232">
        <v>0</v>
      </c>
    </row>
    <row r="15510" spans="1:6" ht="15" x14ac:dyDescent="0.2">
      <c r="A15510" s="231">
        <v>101978</v>
      </c>
      <c r="B15510" s="457" t="s">
        <v>22739</v>
      </c>
      <c r="C15510" s="231" t="s">
        <v>6640</v>
      </c>
      <c r="F15510" s="232">
        <v>0</v>
      </c>
    </row>
    <row r="15511" spans="1:6" ht="15" x14ac:dyDescent="0.2">
      <c r="A15511" s="231">
        <v>101967</v>
      </c>
      <c r="B15511" s="457" t="s">
        <v>22740</v>
      </c>
      <c r="C15511" s="231" t="s">
        <v>6640</v>
      </c>
      <c r="F15511" s="232">
        <v>0</v>
      </c>
    </row>
    <row r="15512" spans="1:6" ht="15" x14ac:dyDescent="0.2">
      <c r="A15512" s="231">
        <v>101968</v>
      </c>
      <c r="B15512" s="457" t="s">
        <v>22741</v>
      </c>
      <c r="C15512" s="231" t="s">
        <v>6640</v>
      </c>
      <c r="F15512" s="232">
        <v>0</v>
      </c>
    </row>
    <row r="15513" spans="1:6" ht="15" x14ac:dyDescent="0.2">
      <c r="A15513" s="231">
        <v>101965</v>
      </c>
      <c r="B15513" s="457" t="s">
        <v>22742</v>
      </c>
      <c r="C15513" s="231" t="s">
        <v>6640</v>
      </c>
      <c r="F15513" s="232">
        <v>178.19</v>
      </c>
    </row>
    <row r="15514" spans="1:6" ht="15" x14ac:dyDescent="0.2">
      <c r="A15514" s="231">
        <v>104100</v>
      </c>
      <c r="B15514" s="457" t="s">
        <v>22743</v>
      </c>
      <c r="C15514" s="231" t="s">
        <v>6637</v>
      </c>
      <c r="F15514" s="232">
        <v>0</v>
      </c>
    </row>
    <row r="15515" spans="1:6" ht="15" x14ac:dyDescent="0.2">
      <c r="A15515" s="231">
        <v>104099</v>
      </c>
      <c r="B15515" s="457" t="s">
        <v>22744</v>
      </c>
      <c r="C15515" s="231" t="s">
        <v>6637</v>
      </c>
      <c r="F15515" s="232">
        <v>0</v>
      </c>
    </row>
    <row r="15516" spans="1:6" ht="15" x14ac:dyDescent="0.2">
      <c r="A15516" s="231">
        <v>104102</v>
      </c>
      <c r="B15516" s="457" t="s">
        <v>22745</v>
      </c>
      <c r="C15516" s="231" t="s">
        <v>6637</v>
      </c>
      <c r="F15516" s="232">
        <v>0</v>
      </c>
    </row>
    <row r="15517" spans="1:6" ht="15" x14ac:dyDescent="0.2">
      <c r="A15517" s="231">
        <v>104101</v>
      </c>
      <c r="B15517" s="457" t="s">
        <v>22746</v>
      </c>
      <c r="C15517" s="231" t="s">
        <v>6637</v>
      </c>
      <c r="F15517" s="232">
        <v>0</v>
      </c>
    </row>
    <row r="15518" spans="1:6" ht="15" x14ac:dyDescent="0.2">
      <c r="A15518" s="231">
        <v>104103</v>
      </c>
      <c r="B15518" s="457" t="s">
        <v>22747</v>
      </c>
      <c r="C15518" s="231" t="s">
        <v>6637</v>
      </c>
      <c r="F15518" s="232">
        <v>0</v>
      </c>
    </row>
    <row r="15519" spans="1:6" ht="15" x14ac:dyDescent="0.2">
      <c r="A15519" s="231">
        <v>92123</v>
      </c>
      <c r="B15519" s="457" t="s">
        <v>22748</v>
      </c>
      <c r="C15519" s="231" t="s">
        <v>6641</v>
      </c>
      <c r="F15519" s="232">
        <v>100.67</v>
      </c>
    </row>
    <row r="15520" spans="1:6" ht="15" x14ac:dyDescent="0.2">
      <c r="A15520" s="231">
        <v>106665</v>
      </c>
      <c r="B15520" s="457" t="s">
        <v>22749</v>
      </c>
      <c r="C15520" s="231" t="s">
        <v>6641</v>
      </c>
      <c r="F15520" s="232">
        <v>0</v>
      </c>
    </row>
    <row r="15521" spans="1:6" ht="15" x14ac:dyDescent="0.2">
      <c r="A15521" s="231">
        <v>92122</v>
      </c>
      <c r="B15521" s="457" t="s">
        <v>22750</v>
      </c>
      <c r="C15521" s="231" t="s">
        <v>6641</v>
      </c>
      <c r="F15521" s="232">
        <v>96.86</v>
      </c>
    </row>
    <row r="15522" spans="1:6" ht="15" x14ac:dyDescent="0.2">
      <c r="A15522" s="231">
        <v>103615</v>
      </c>
      <c r="B15522" s="457" t="s">
        <v>22751</v>
      </c>
      <c r="C15522" s="231" t="s">
        <v>6640</v>
      </c>
      <c r="F15522" s="232">
        <v>0</v>
      </c>
    </row>
    <row r="15523" spans="1:6" ht="15" x14ac:dyDescent="0.2">
      <c r="A15523" s="231">
        <v>103637</v>
      </c>
      <c r="B15523" s="457" t="s">
        <v>22752</v>
      </c>
      <c r="C15523" s="231" t="s">
        <v>6640</v>
      </c>
      <c r="F15523" s="232">
        <v>0</v>
      </c>
    </row>
    <row r="15524" spans="1:6" ht="15" x14ac:dyDescent="0.2">
      <c r="A15524" s="231">
        <v>103593</v>
      </c>
      <c r="B15524" s="457" t="s">
        <v>22753</v>
      </c>
      <c r="C15524" s="231" t="s">
        <v>6640</v>
      </c>
      <c r="F15524" s="232">
        <v>0</v>
      </c>
    </row>
    <row r="15525" spans="1:6" ht="15" x14ac:dyDescent="0.2">
      <c r="A15525" s="231">
        <v>103616</v>
      </c>
      <c r="B15525" s="457" t="s">
        <v>22754</v>
      </c>
      <c r="C15525" s="231" t="s">
        <v>6640</v>
      </c>
      <c r="F15525" s="232">
        <v>0</v>
      </c>
    </row>
    <row r="15526" spans="1:6" ht="15" x14ac:dyDescent="0.2">
      <c r="A15526" s="231">
        <v>103638</v>
      </c>
      <c r="B15526" s="457" t="s">
        <v>22755</v>
      </c>
      <c r="C15526" s="231" t="s">
        <v>6640</v>
      </c>
      <c r="F15526" s="232">
        <v>0</v>
      </c>
    </row>
    <row r="15527" spans="1:6" ht="15" x14ac:dyDescent="0.2">
      <c r="A15527" s="231">
        <v>103594</v>
      </c>
      <c r="B15527" s="457" t="s">
        <v>22756</v>
      </c>
      <c r="C15527" s="231" t="s">
        <v>6640</v>
      </c>
      <c r="F15527" s="232">
        <v>0</v>
      </c>
    </row>
    <row r="15528" spans="1:6" ht="15" x14ac:dyDescent="0.2">
      <c r="A15528" s="231">
        <v>103617</v>
      </c>
      <c r="B15528" s="457" t="s">
        <v>22757</v>
      </c>
      <c r="C15528" s="231" t="s">
        <v>6640</v>
      </c>
      <c r="F15528" s="232">
        <v>0</v>
      </c>
    </row>
    <row r="15529" spans="1:6" ht="15" x14ac:dyDescent="0.2">
      <c r="A15529" s="231">
        <v>103639</v>
      </c>
      <c r="B15529" s="457" t="s">
        <v>22758</v>
      </c>
      <c r="C15529" s="231" t="s">
        <v>6640</v>
      </c>
      <c r="F15529" s="232">
        <v>0</v>
      </c>
    </row>
    <row r="15530" spans="1:6" ht="15" x14ac:dyDescent="0.2">
      <c r="A15530" s="231">
        <v>103595</v>
      </c>
      <c r="B15530" s="457" t="s">
        <v>22759</v>
      </c>
      <c r="C15530" s="231" t="s">
        <v>6640</v>
      </c>
      <c r="F15530" s="232">
        <v>0</v>
      </c>
    </row>
    <row r="15531" spans="1:6" ht="15" x14ac:dyDescent="0.2">
      <c r="A15531" s="231">
        <v>103609</v>
      </c>
      <c r="B15531" s="457" t="s">
        <v>22760</v>
      </c>
      <c r="C15531" s="231" t="s">
        <v>6640</v>
      </c>
      <c r="F15531" s="232">
        <v>0</v>
      </c>
    </row>
    <row r="15532" spans="1:6" ht="15" x14ac:dyDescent="0.2">
      <c r="A15532" s="231">
        <v>103631</v>
      </c>
      <c r="B15532" s="457" t="s">
        <v>22761</v>
      </c>
      <c r="C15532" s="231" t="s">
        <v>6640</v>
      </c>
      <c r="F15532" s="232">
        <v>0</v>
      </c>
    </row>
    <row r="15533" spans="1:6" ht="15" x14ac:dyDescent="0.2">
      <c r="A15533" s="231">
        <v>103587</v>
      </c>
      <c r="B15533" s="457" t="s">
        <v>22762</v>
      </c>
      <c r="C15533" s="231" t="s">
        <v>6640</v>
      </c>
      <c r="F15533" s="232">
        <v>0</v>
      </c>
    </row>
    <row r="15534" spans="1:6" ht="15" x14ac:dyDescent="0.2">
      <c r="A15534" s="231">
        <v>103618</v>
      </c>
      <c r="B15534" s="457" t="s">
        <v>22763</v>
      </c>
      <c r="C15534" s="231" t="s">
        <v>6640</v>
      </c>
      <c r="F15534" s="232">
        <v>0</v>
      </c>
    </row>
    <row r="15535" spans="1:6" ht="15" x14ac:dyDescent="0.2">
      <c r="A15535" s="231">
        <v>103640</v>
      </c>
      <c r="B15535" s="457" t="s">
        <v>22764</v>
      </c>
      <c r="C15535" s="231" t="s">
        <v>6640</v>
      </c>
      <c r="F15535" s="232">
        <v>0</v>
      </c>
    </row>
    <row r="15536" spans="1:6" ht="15" x14ac:dyDescent="0.2">
      <c r="A15536" s="231">
        <v>103596</v>
      </c>
      <c r="B15536" s="457" t="s">
        <v>22765</v>
      </c>
      <c r="C15536" s="231" t="s">
        <v>6640</v>
      </c>
      <c r="F15536" s="232">
        <v>0</v>
      </c>
    </row>
    <row r="15537" spans="1:6" ht="15" x14ac:dyDescent="0.2">
      <c r="A15537" s="231">
        <v>103619</v>
      </c>
      <c r="B15537" s="457" t="s">
        <v>22766</v>
      </c>
      <c r="C15537" s="231" t="s">
        <v>6640</v>
      </c>
      <c r="F15537" s="232">
        <v>0</v>
      </c>
    </row>
    <row r="15538" spans="1:6" ht="15" x14ac:dyDescent="0.2">
      <c r="A15538" s="231">
        <v>103641</v>
      </c>
      <c r="B15538" s="457" t="s">
        <v>22767</v>
      </c>
      <c r="C15538" s="231" t="s">
        <v>6640</v>
      </c>
      <c r="F15538" s="232">
        <v>0</v>
      </c>
    </row>
    <row r="15539" spans="1:6" ht="15" x14ac:dyDescent="0.2">
      <c r="A15539" s="231">
        <v>103597</v>
      </c>
      <c r="B15539" s="457" t="s">
        <v>22768</v>
      </c>
      <c r="C15539" s="231" t="s">
        <v>6640</v>
      </c>
      <c r="F15539" s="232">
        <v>0</v>
      </c>
    </row>
    <row r="15540" spans="1:6" ht="15" x14ac:dyDescent="0.2">
      <c r="A15540" s="231">
        <v>103620</v>
      </c>
      <c r="B15540" s="457" t="s">
        <v>22769</v>
      </c>
      <c r="C15540" s="231" t="s">
        <v>6640</v>
      </c>
      <c r="F15540" s="232">
        <v>0</v>
      </c>
    </row>
    <row r="15541" spans="1:6" ht="15" x14ac:dyDescent="0.2">
      <c r="A15541" s="231">
        <v>103642</v>
      </c>
      <c r="B15541" s="457" t="s">
        <v>22770</v>
      </c>
      <c r="C15541" s="231" t="s">
        <v>6640</v>
      </c>
      <c r="F15541" s="232">
        <v>0</v>
      </c>
    </row>
    <row r="15542" spans="1:6" ht="15" x14ac:dyDescent="0.2">
      <c r="A15542" s="231">
        <v>103598</v>
      </c>
      <c r="B15542" s="457" t="s">
        <v>22771</v>
      </c>
      <c r="C15542" s="231" t="s">
        <v>6640</v>
      </c>
      <c r="F15542" s="232">
        <v>0</v>
      </c>
    </row>
    <row r="15543" spans="1:6" ht="15" x14ac:dyDescent="0.2">
      <c r="A15543" s="231">
        <v>103621</v>
      </c>
      <c r="B15543" s="457" t="s">
        <v>22772</v>
      </c>
      <c r="C15543" s="231" t="s">
        <v>6640</v>
      </c>
      <c r="F15543" s="232">
        <v>0</v>
      </c>
    </row>
    <row r="15544" spans="1:6" ht="15" x14ac:dyDescent="0.2">
      <c r="A15544" s="231">
        <v>103643</v>
      </c>
      <c r="B15544" s="457" t="s">
        <v>22773</v>
      </c>
      <c r="C15544" s="231" t="s">
        <v>6640</v>
      </c>
      <c r="F15544" s="232">
        <v>0</v>
      </c>
    </row>
    <row r="15545" spans="1:6" ht="15" x14ac:dyDescent="0.2">
      <c r="A15545" s="231">
        <v>103599</v>
      </c>
      <c r="B15545" s="457" t="s">
        <v>22774</v>
      </c>
      <c r="C15545" s="231" t="s">
        <v>6640</v>
      </c>
      <c r="F15545" s="232">
        <v>0</v>
      </c>
    </row>
    <row r="15546" spans="1:6" ht="15" x14ac:dyDescent="0.2">
      <c r="A15546" s="231">
        <v>103622</v>
      </c>
      <c r="B15546" s="457" t="s">
        <v>22775</v>
      </c>
      <c r="C15546" s="231" t="s">
        <v>6640</v>
      </c>
      <c r="F15546" s="232">
        <v>0</v>
      </c>
    </row>
    <row r="15547" spans="1:6" ht="15" x14ac:dyDescent="0.2">
      <c r="A15547" s="231">
        <v>103644</v>
      </c>
      <c r="B15547" s="457" t="s">
        <v>22776</v>
      </c>
      <c r="C15547" s="231" t="s">
        <v>6640</v>
      </c>
      <c r="F15547" s="232">
        <v>0</v>
      </c>
    </row>
    <row r="15548" spans="1:6" ht="15" x14ac:dyDescent="0.2">
      <c r="A15548" s="231">
        <v>103600</v>
      </c>
      <c r="B15548" s="457" t="s">
        <v>22777</v>
      </c>
      <c r="C15548" s="231" t="s">
        <v>6640</v>
      </c>
      <c r="F15548" s="232">
        <v>0</v>
      </c>
    </row>
    <row r="15549" spans="1:6" ht="15" x14ac:dyDescent="0.2">
      <c r="A15549" s="231">
        <v>103610</v>
      </c>
      <c r="B15549" s="457" t="s">
        <v>22778</v>
      </c>
      <c r="C15549" s="231" t="s">
        <v>6640</v>
      </c>
      <c r="F15549" s="232">
        <v>0</v>
      </c>
    </row>
    <row r="15550" spans="1:6" ht="15" x14ac:dyDescent="0.2">
      <c r="A15550" s="231">
        <v>103632</v>
      </c>
      <c r="B15550" s="457" t="s">
        <v>22779</v>
      </c>
      <c r="C15550" s="231" t="s">
        <v>6640</v>
      </c>
      <c r="F15550" s="232">
        <v>0</v>
      </c>
    </row>
    <row r="15551" spans="1:6" ht="15" x14ac:dyDescent="0.2">
      <c r="A15551" s="231">
        <v>103588</v>
      </c>
      <c r="B15551" s="457" t="s">
        <v>22780</v>
      </c>
      <c r="C15551" s="231" t="s">
        <v>6640</v>
      </c>
      <c r="F15551" s="232">
        <v>0</v>
      </c>
    </row>
    <row r="15552" spans="1:6" ht="15" x14ac:dyDescent="0.2">
      <c r="A15552" s="231">
        <v>103623</v>
      </c>
      <c r="B15552" s="457" t="s">
        <v>22781</v>
      </c>
      <c r="C15552" s="231" t="s">
        <v>6640</v>
      </c>
      <c r="F15552" s="232">
        <v>0</v>
      </c>
    </row>
    <row r="15553" spans="1:6" ht="15" x14ac:dyDescent="0.2">
      <c r="A15553" s="231">
        <v>103645</v>
      </c>
      <c r="B15553" s="457" t="s">
        <v>22782</v>
      </c>
      <c r="C15553" s="231" t="s">
        <v>6640</v>
      </c>
      <c r="F15553" s="232">
        <v>0</v>
      </c>
    </row>
    <row r="15554" spans="1:6" ht="15" x14ac:dyDescent="0.2">
      <c r="A15554" s="231">
        <v>103601</v>
      </c>
      <c r="B15554" s="457" t="s">
        <v>22783</v>
      </c>
      <c r="C15554" s="231" t="s">
        <v>6640</v>
      </c>
      <c r="F15554" s="232">
        <v>0</v>
      </c>
    </row>
    <row r="15555" spans="1:6" ht="15" x14ac:dyDescent="0.2">
      <c r="A15555" s="231">
        <v>103624</v>
      </c>
      <c r="B15555" s="457" t="s">
        <v>22784</v>
      </c>
      <c r="C15555" s="231" t="s">
        <v>6640</v>
      </c>
      <c r="F15555" s="232">
        <v>0</v>
      </c>
    </row>
    <row r="15556" spans="1:6" ht="15" x14ac:dyDescent="0.2">
      <c r="A15556" s="231">
        <v>103646</v>
      </c>
      <c r="B15556" s="457" t="s">
        <v>22785</v>
      </c>
      <c r="C15556" s="231" t="s">
        <v>6640</v>
      </c>
      <c r="F15556" s="232">
        <v>0</v>
      </c>
    </row>
    <row r="15557" spans="1:6" ht="15" x14ac:dyDescent="0.2">
      <c r="A15557" s="231">
        <v>103602</v>
      </c>
      <c r="B15557" s="457" t="s">
        <v>22786</v>
      </c>
      <c r="C15557" s="231" t="s">
        <v>6640</v>
      </c>
      <c r="F15557" s="232">
        <v>0</v>
      </c>
    </row>
    <row r="15558" spans="1:6" ht="15" x14ac:dyDescent="0.2">
      <c r="A15558" s="231">
        <v>103625</v>
      </c>
      <c r="B15558" s="457" t="s">
        <v>22787</v>
      </c>
      <c r="C15558" s="231" t="s">
        <v>6640</v>
      </c>
      <c r="F15558" s="232">
        <v>0</v>
      </c>
    </row>
    <row r="15559" spans="1:6" ht="15" x14ac:dyDescent="0.2">
      <c r="A15559" s="231">
        <v>103647</v>
      </c>
      <c r="B15559" s="457" t="s">
        <v>22788</v>
      </c>
      <c r="C15559" s="231" t="s">
        <v>6640</v>
      </c>
      <c r="F15559" s="232">
        <v>0</v>
      </c>
    </row>
    <row r="15560" spans="1:6" ht="15" x14ac:dyDescent="0.2">
      <c r="A15560" s="231">
        <v>103603</v>
      </c>
      <c r="B15560" s="457" t="s">
        <v>22789</v>
      </c>
      <c r="C15560" s="231" t="s">
        <v>6640</v>
      </c>
      <c r="F15560" s="232">
        <v>0</v>
      </c>
    </row>
    <row r="15561" spans="1:6" ht="15" x14ac:dyDescent="0.2">
      <c r="A15561" s="231">
        <v>103611</v>
      </c>
      <c r="B15561" s="457" t="s">
        <v>22790</v>
      </c>
      <c r="C15561" s="231" t="s">
        <v>6640</v>
      </c>
      <c r="F15561" s="232">
        <v>0</v>
      </c>
    </row>
    <row r="15562" spans="1:6" ht="15" x14ac:dyDescent="0.2">
      <c r="A15562" s="231">
        <v>103633</v>
      </c>
      <c r="B15562" s="457" t="s">
        <v>22791</v>
      </c>
      <c r="C15562" s="231" t="s">
        <v>6640</v>
      </c>
      <c r="F15562" s="232">
        <v>0</v>
      </c>
    </row>
    <row r="15563" spans="1:6" ht="15" x14ac:dyDescent="0.2">
      <c r="A15563" s="231">
        <v>103589</v>
      </c>
      <c r="B15563" s="457" t="s">
        <v>22792</v>
      </c>
      <c r="C15563" s="231" t="s">
        <v>6640</v>
      </c>
      <c r="F15563" s="232">
        <v>0</v>
      </c>
    </row>
    <row r="15564" spans="1:6" ht="15" x14ac:dyDescent="0.2">
      <c r="A15564" s="231">
        <v>103626</v>
      </c>
      <c r="B15564" s="457" t="s">
        <v>22793</v>
      </c>
      <c r="C15564" s="231" t="s">
        <v>6640</v>
      </c>
      <c r="F15564" s="232">
        <v>0</v>
      </c>
    </row>
    <row r="15565" spans="1:6" ht="15" x14ac:dyDescent="0.2">
      <c r="A15565" s="231">
        <v>103648</v>
      </c>
      <c r="B15565" s="457" t="s">
        <v>22794</v>
      </c>
      <c r="C15565" s="231" t="s">
        <v>6640</v>
      </c>
      <c r="F15565" s="232">
        <v>0</v>
      </c>
    </row>
    <row r="15566" spans="1:6" ht="15" x14ac:dyDescent="0.2">
      <c r="A15566" s="231">
        <v>103604</v>
      </c>
      <c r="B15566" s="457" t="s">
        <v>22795</v>
      </c>
      <c r="C15566" s="231" t="s">
        <v>6640</v>
      </c>
      <c r="F15566" s="232">
        <v>0</v>
      </c>
    </row>
    <row r="15567" spans="1:6" ht="15" x14ac:dyDescent="0.2">
      <c r="A15567" s="231">
        <v>103627</v>
      </c>
      <c r="B15567" s="457" t="s">
        <v>22796</v>
      </c>
      <c r="C15567" s="231" t="s">
        <v>6640</v>
      </c>
      <c r="F15567" s="232">
        <v>0</v>
      </c>
    </row>
    <row r="15568" spans="1:6" ht="15" x14ac:dyDescent="0.2">
      <c r="A15568" s="231">
        <v>103649</v>
      </c>
      <c r="B15568" s="457" t="s">
        <v>22797</v>
      </c>
      <c r="C15568" s="231" t="s">
        <v>6640</v>
      </c>
      <c r="F15568" s="232">
        <v>0</v>
      </c>
    </row>
    <row r="15569" spans="1:6" ht="15" x14ac:dyDescent="0.2">
      <c r="A15569" s="231">
        <v>103605</v>
      </c>
      <c r="B15569" s="457" t="s">
        <v>22798</v>
      </c>
      <c r="C15569" s="231" t="s">
        <v>6640</v>
      </c>
      <c r="F15569" s="232">
        <v>0</v>
      </c>
    </row>
    <row r="15570" spans="1:6" ht="15" x14ac:dyDescent="0.2">
      <c r="A15570" s="231">
        <v>103612</v>
      </c>
      <c r="B15570" s="457" t="s">
        <v>22799</v>
      </c>
      <c r="C15570" s="231" t="s">
        <v>6640</v>
      </c>
      <c r="F15570" s="232">
        <v>0</v>
      </c>
    </row>
    <row r="15571" spans="1:6" ht="15" x14ac:dyDescent="0.2">
      <c r="A15571" s="231">
        <v>103634</v>
      </c>
      <c r="B15571" s="457" t="s">
        <v>22800</v>
      </c>
      <c r="C15571" s="231" t="s">
        <v>6640</v>
      </c>
      <c r="F15571" s="232">
        <v>0</v>
      </c>
    </row>
    <row r="15572" spans="1:6" ht="15" x14ac:dyDescent="0.2">
      <c r="A15572" s="231">
        <v>103590</v>
      </c>
      <c r="B15572" s="457" t="s">
        <v>22801</v>
      </c>
      <c r="C15572" s="231" t="s">
        <v>6640</v>
      </c>
      <c r="F15572" s="232">
        <v>0</v>
      </c>
    </row>
    <row r="15573" spans="1:6" ht="15" x14ac:dyDescent="0.2">
      <c r="A15573" s="231">
        <v>103628</v>
      </c>
      <c r="B15573" s="457" t="s">
        <v>22802</v>
      </c>
      <c r="C15573" s="231" t="s">
        <v>6640</v>
      </c>
      <c r="F15573" s="232">
        <v>0</v>
      </c>
    </row>
    <row r="15574" spans="1:6" ht="15" x14ac:dyDescent="0.2">
      <c r="A15574" s="231">
        <v>103650</v>
      </c>
      <c r="B15574" s="457" t="s">
        <v>22803</v>
      </c>
      <c r="C15574" s="231" t="s">
        <v>6640</v>
      </c>
      <c r="F15574" s="232">
        <v>0</v>
      </c>
    </row>
    <row r="15575" spans="1:6" ht="15" x14ac:dyDescent="0.2">
      <c r="A15575" s="231">
        <v>103606</v>
      </c>
      <c r="B15575" s="457" t="s">
        <v>22804</v>
      </c>
      <c r="C15575" s="231" t="s">
        <v>6640</v>
      </c>
      <c r="F15575" s="232">
        <v>0</v>
      </c>
    </row>
    <row r="15576" spans="1:6" ht="15" x14ac:dyDescent="0.2">
      <c r="A15576" s="231">
        <v>103629</v>
      </c>
      <c r="B15576" s="457" t="s">
        <v>22805</v>
      </c>
      <c r="C15576" s="231" t="s">
        <v>6640</v>
      </c>
      <c r="F15576" s="232">
        <v>0</v>
      </c>
    </row>
    <row r="15577" spans="1:6" ht="15" x14ac:dyDescent="0.2">
      <c r="A15577" s="231">
        <v>103651</v>
      </c>
      <c r="B15577" s="457" t="s">
        <v>22806</v>
      </c>
      <c r="C15577" s="231" t="s">
        <v>6640</v>
      </c>
      <c r="F15577" s="232">
        <v>0</v>
      </c>
    </row>
    <row r="15578" spans="1:6" ht="15" x14ac:dyDescent="0.2">
      <c r="A15578" s="231">
        <v>103607</v>
      </c>
      <c r="B15578" s="457" t="s">
        <v>22807</v>
      </c>
      <c r="C15578" s="231" t="s">
        <v>6640</v>
      </c>
      <c r="F15578" s="232">
        <v>0</v>
      </c>
    </row>
    <row r="15579" spans="1:6" ht="15" x14ac:dyDescent="0.2">
      <c r="A15579" s="231">
        <v>103613</v>
      </c>
      <c r="B15579" s="457" t="s">
        <v>22808</v>
      </c>
      <c r="C15579" s="231" t="s">
        <v>6640</v>
      </c>
      <c r="F15579" s="232">
        <v>0</v>
      </c>
    </row>
    <row r="15580" spans="1:6" ht="15" x14ac:dyDescent="0.2">
      <c r="A15580" s="231">
        <v>103635</v>
      </c>
      <c r="B15580" s="457" t="s">
        <v>22809</v>
      </c>
      <c r="C15580" s="231" t="s">
        <v>6640</v>
      </c>
      <c r="F15580" s="232">
        <v>0</v>
      </c>
    </row>
    <row r="15581" spans="1:6" ht="15" x14ac:dyDescent="0.2">
      <c r="A15581" s="231">
        <v>103591</v>
      </c>
      <c r="B15581" s="457" t="s">
        <v>22810</v>
      </c>
      <c r="C15581" s="231" t="s">
        <v>6640</v>
      </c>
      <c r="F15581" s="232">
        <v>0</v>
      </c>
    </row>
    <row r="15582" spans="1:6" ht="15" x14ac:dyDescent="0.2">
      <c r="A15582" s="231">
        <v>103630</v>
      </c>
      <c r="B15582" s="457" t="s">
        <v>22811</v>
      </c>
      <c r="C15582" s="231" t="s">
        <v>6640</v>
      </c>
      <c r="F15582" s="232">
        <v>0</v>
      </c>
    </row>
    <row r="15583" spans="1:6" ht="15" x14ac:dyDescent="0.2">
      <c r="A15583" s="231">
        <v>103652</v>
      </c>
      <c r="B15583" s="457" t="s">
        <v>22812</v>
      </c>
      <c r="C15583" s="231" t="s">
        <v>6640</v>
      </c>
      <c r="F15583" s="232">
        <v>0</v>
      </c>
    </row>
    <row r="15584" spans="1:6" ht="15" x14ac:dyDescent="0.2">
      <c r="A15584" s="231">
        <v>103608</v>
      </c>
      <c r="B15584" s="457" t="s">
        <v>22813</v>
      </c>
      <c r="C15584" s="231" t="s">
        <v>6640</v>
      </c>
      <c r="F15584" s="232">
        <v>0</v>
      </c>
    </row>
    <row r="15585" spans="1:6" ht="15" x14ac:dyDescent="0.2">
      <c r="A15585" s="231">
        <v>103614</v>
      </c>
      <c r="B15585" s="457" t="s">
        <v>22814</v>
      </c>
      <c r="C15585" s="231" t="s">
        <v>6640</v>
      </c>
      <c r="F15585" s="232">
        <v>0</v>
      </c>
    </row>
    <row r="15586" spans="1:6" ht="15" x14ac:dyDescent="0.2">
      <c r="A15586" s="231">
        <v>103636</v>
      </c>
      <c r="B15586" s="457" t="s">
        <v>22815</v>
      </c>
      <c r="C15586" s="231" t="s">
        <v>6640</v>
      </c>
      <c r="F15586" s="232">
        <v>0</v>
      </c>
    </row>
    <row r="15587" spans="1:6" ht="15" x14ac:dyDescent="0.2">
      <c r="A15587" s="231">
        <v>103592</v>
      </c>
      <c r="B15587" s="457" t="s">
        <v>22816</v>
      </c>
      <c r="C15587" s="231" t="s">
        <v>6640</v>
      </c>
      <c r="F15587" s="232">
        <v>0</v>
      </c>
    </row>
    <row r="15588" spans="1:6" ht="15" x14ac:dyDescent="0.2">
      <c r="A15588" s="231">
        <v>88412</v>
      </c>
      <c r="B15588" s="457" t="s">
        <v>22817</v>
      </c>
      <c r="C15588" s="231" t="s">
        <v>6637</v>
      </c>
      <c r="F15588" s="232">
        <v>4.4800000000000004</v>
      </c>
    </row>
    <row r="15589" spans="1:6" ht="15" x14ac:dyDescent="0.2">
      <c r="A15589" s="231">
        <v>88411</v>
      </c>
      <c r="B15589" s="457" t="s">
        <v>22818</v>
      </c>
      <c r="C15589" s="231" t="s">
        <v>6637</v>
      </c>
      <c r="F15589" s="232">
        <v>5.52</v>
      </c>
    </row>
    <row r="15590" spans="1:6" ht="15" x14ac:dyDescent="0.2">
      <c r="A15590" s="231">
        <v>88415</v>
      </c>
      <c r="B15590" s="457" t="s">
        <v>22819</v>
      </c>
      <c r="C15590" s="231" t="s">
        <v>6637</v>
      </c>
      <c r="F15590" s="232">
        <v>5.61</v>
      </c>
    </row>
    <row r="15591" spans="1:6" ht="15" x14ac:dyDescent="0.2">
      <c r="A15591" s="231">
        <v>88413</v>
      </c>
      <c r="B15591" s="457" t="s">
        <v>22820</v>
      </c>
      <c r="C15591" s="231" t="s">
        <v>6637</v>
      </c>
      <c r="F15591" s="232">
        <v>6.87</v>
      </c>
    </row>
    <row r="15592" spans="1:6" ht="15" x14ac:dyDescent="0.2">
      <c r="A15592" s="231">
        <v>88414</v>
      </c>
      <c r="B15592" s="457" t="s">
        <v>22821</v>
      </c>
      <c r="C15592" s="231" t="s">
        <v>6637</v>
      </c>
      <c r="F15592" s="232">
        <v>8.15</v>
      </c>
    </row>
    <row r="15593" spans="1:6" ht="15" x14ac:dyDescent="0.2">
      <c r="A15593" s="231">
        <v>96131</v>
      </c>
      <c r="B15593" s="457" t="s">
        <v>22822</v>
      </c>
      <c r="C15593" s="231" t="s">
        <v>6637</v>
      </c>
      <c r="F15593" s="232">
        <v>32.700000000000003</v>
      </c>
    </row>
    <row r="15594" spans="1:6" ht="15" x14ac:dyDescent="0.2">
      <c r="A15594" s="231">
        <v>96126</v>
      </c>
      <c r="B15594" s="457" t="s">
        <v>22823</v>
      </c>
      <c r="C15594" s="231" t="s">
        <v>6637</v>
      </c>
      <c r="F15594" s="232">
        <v>20.89</v>
      </c>
    </row>
    <row r="15595" spans="1:6" ht="15" x14ac:dyDescent="0.2">
      <c r="A15595" s="231">
        <v>96132</v>
      </c>
      <c r="B15595" s="457" t="s">
        <v>22824</v>
      </c>
      <c r="C15595" s="231" t="s">
        <v>6637</v>
      </c>
      <c r="F15595" s="232">
        <v>21.37</v>
      </c>
    </row>
    <row r="15596" spans="1:6" ht="15" x14ac:dyDescent="0.2">
      <c r="A15596" s="231">
        <v>96127</v>
      </c>
      <c r="B15596" s="457" t="s">
        <v>22825</v>
      </c>
      <c r="C15596" s="231" t="s">
        <v>6637</v>
      </c>
      <c r="F15596" s="232">
        <v>13.26</v>
      </c>
    </row>
    <row r="15597" spans="1:6" ht="15" x14ac:dyDescent="0.2">
      <c r="A15597" s="231">
        <v>96135</v>
      </c>
      <c r="B15597" s="457" t="s">
        <v>22826</v>
      </c>
      <c r="C15597" s="231" t="s">
        <v>6637</v>
      </c>
      <c r="F15597" s="232">
        <v>35.229999999999997</v>
      </c>
    </row>
    <row r="15598" spans="1:6" ht="15" x14ac:dyDescent="0.2">
      <c r="A15598" s="231">
        <v>96130</v>
      </c>
      <c r="B15598" s="457" t="s">
        <v>22827</v>
      </c>
      <c r="C15598" s="231" t="s">
        <v>6637</v>
      </c>
      <c r="F15598" s="232">
        <v>22.66</v>
      </c>
    </row>
    <row r="15599" spans="1:6" ht="15" x14ac:dyDescent="0.2">
      <c r="A15599" s="231">
        <v>96133</v>
      </c>
      <c r="B15599" s="457" t="s">
        <v>22828</v>
      </c>
      <c r="C15599" s="231" t="s">
        <v>6637</v>
      </c>
      <c r="F15599" s="232">
        <v>53.27</v>
      </c>
    </row>
    <row r="15600" spans="1:6" ht="15" x14ac:dyDescent="0.2">
      <c r="A15600" s="231">
        <v>96128</v>
      </c>
      <c r="B15600" s="457" t="s">
        <v>22829</v>
      </c>
      <c r="C15600" s="231" t="s">
        <v>6637</v>
      </c>
      <c r="F15600" s="232">
        <v>35</v>
      </c>
    </row>
    <row r="15601" spans="1:6" ht="15" x14ac:dyDescent="0.2">
      <c r="A15601" s="231">
        <v>96134</v>
      </c>
      <c r="B15601" s="457" t="s">
        <v>22830</v>
      </c>
      <c r="C15601" s="231" t="s">
        <v>6637</v>
      </c>
      <c r="F15601" s="232">
        <v>62.67</v>
      </c>
    </row>
    <row r="15602" spans="1:6" ht="15" x14ac:dyDescent="0.2">
      <c r="A15602" s="231">
        <v>96129</v>
      </c>
      <c r="B15602" s="457" t="s">
        <v>22831</v>
      </c>
      <c r="C15602" s="231" t="s">
        <v>6637</v>
      </c>
      <c r="F15602" s="232">
        <v>41.11</v>
      </c>
    </row>
    <row r="15603" spans="1:6" ht="15" x14ac:dyDescent="0.2">
      <c r="A15603" s="231">
        <v>88432</v>
      </c>
      <c r="B15603" s="457" t="s">
        <v>22832</v>
      </c>
      <c r="C15603" s="231" t="s">
        <v>6637</v>
      </c>
      <c r="F15603" s="232">
        <v>35.51</v>
      </c>
    </row>
    <row r="15604" spans="1:6" ht="15" x14ac:dyDescent="0.2">
      <c r="A15604" s="231">
        <v>88426</v>
      </c>
      <c r="B15604" s="457" t="s">
        <v>22833</v>
      </c>
      <c r="C15604" s="231" t="s">
        <v>6637</v>
      </c>
      <c r="F15604" s="232">
        <v>21.39</v>
      </c>
    </row>
    <row r="15605" spans="1:6" ht="15" x14ac:dyDescent="0.2">
      <c r="A15605" s="231">
        <v>88417</v>
      </c>
      <c r="B15605" s="457" t="s">
        <v>22834</v>
      </c>
      <c r="C15605" s="231" t="s">
        <v>6637</v>
      </c>
      <c r="F15605" s="232">
        <v>19.079999999999998</v>
      </c>
    </row>
    <row r="15606" spans="1:6" ht="15" x14ac:dyDescent="0.2">
      <c r="A15606" s="231">
        <v>88424</v>
      </c>
      <c r="B15606" s="457" t="s">
        <v>22835</v>
      </c>
      <c r="C15606" s="231" t="s">
        <v>6637</v>
      </c>
      <c r="F15606" s="232">
        <v>27.04</v>
      </c>
    </row>
    <row r="15607" spans="1:6" ht="15" x14ac:dyDescent="0.2">
      <c r="A15607" s="231">
        <v>88416</v>
      </c>
      <c r="B15607" s="457" t="s">
        <v>22836</v>
      </c>
      <c r="C15607" s="231" t="s">
        <v>6637</v>
      </c>
      <c r="F15607" s="232">
        <v>22.77</v>
      </c>
    </row>
    <row r="15608" spans="1:6" ht="15" x14ac:dyDescent="0.2">
      <c r="A15608" s="231">
        <v>88431</v>
      </c>
      <c r="B15608" s="457" t="s">
        <v>22837</v>
      </c>
      <c r="C15608" s="231" t="s">
        <v>6637</v>
      </c>
      <c r="F15608" s="232">
        <v>27.67</v>
      </c>
    </row>
    <row r="15609" spans="1:6" ht="15" x14ac:dyDescent="0.2">
      <c r="A15609" s="231">
        <v>88423</v>
      </c>
      <c r="B15609" s="457" t="s">
        <v>22838</v>
      </c>
      <c r="C15609" s="231" t="s">
        <v>6637</v>
      </c>
      <c r="F15609" s="232">
        <v>22.87</v>
      </c>
    </row>
    <row r="15610" spans="1:6" ht="15" x14ac:dyDescent="0.2">
      <c r="A15610" s="231">
        <v>88428</v>
      </c>
      <c r="B15610" s="457" t="s">
        <v>22839</v>
      </c>
      <c r="C15610" s="231" t="s">
        <v>6637</v>
      </c>
      <c r="F15610" s="232">
        <v>34.82</v>
      </c>
    </row>
    <row r="15611" spans="1:6" ht="15" x14ac:dyDescent="0.2">
      <c r="A15611" s="231">
        <v>88420</v>
      </c>
      <c r="B15611" s="457" t="s">
        <v>22840</v>
      </c>
      <c r="C15611" s="231" t="s">
        <v>6637</v>
      </c>
      <c r="F15611" s="232">
        <v>26.62</v>
      </c>
    </row>
    <row r="15612" spans="1:6" ht="15" x14ac:dyDescent="0.2">
      <c r="A15612" s="231">
        <v>88429</v>
      </c>
      <c r="B15612" s="457" t="s">
        <v>22841</v>
      </c>
      <c r="C15612" s="231" t="s">
        <v>6637</v>
      </c>
      <c r="F15612" s="232">
        <v>41.61</v>
      </c>
    </row>
    <row r="15613" spans="1:6" ht="15" x14ac:dyDescent="0.2">
      <c r="A15613" s="231">
        <v>88421</v>
      </c>
      <c r="B15613" s="457" t="s">
        <v>22842</v>
      </c>
      <c r="C15613" s="231" t="s">
        <v>6637</v>
      </c>
      <c r="F15613" s="232">
        <v>32.07</v>
      </c>
    </row>
    <row r="15614" spans="1:6" ht="15" x14ac:dyDescent="0.2">
      <c r="A15614" s="231">
        <v>95622</v>
      </c>
      <c r="B15614" s="457" t="s">
        <v>22843</v>
      </c>
      <c r="C15614" s="231" t="s">
        <v>6637</v>
      </c>
      <c r="F15614" s="232">
        <v>16.86</v>
      </c>
    </row>
    <row r="15615" spans="1:6" ht="15" x14ac:dyDescent="0.2">
      <c r="A15615" s="231">
        <v>95623</v>
      </c>
      <c r="B15615" s="457" t="s">
        <v>22844</v>
      </c>
      <c r="C15615" s="231" t="s">
        <v>6637</v>
      </c>
      <c r="F15615" s="232">
        <v>11.59</v>
      </c>
    </row>
    <row r="15616" spans="1:6" ht="15" x14ac:dyDescent="0.2">
      <c r="A15616" s="231">
        <v>95626</v>
      </c>
      <c r="B15616" s="457" t="s">
        <v>22845</v>
      </c>
      <c r="C15616" s="231" t="s">
        <v>6637</v>
      </c>
      <c r="F15616" s="232">
        <v>17.93</v>
      </c>
    </row>
    <row r="15617" spans="1:6" ht="15" x14ac:dyDescent="0.2">
      <c r="A15617" s="231">
        <v>95624</v>
      </c>
      <c r="B15617" s="457" t="s">
        <v>22846</v>
      </c>
      <c r="C15617" s="231" t="s">
        <v>6637</v>
      </c>
      <c r="F15617" s="232">
        <v>26.01</v>
      </c>
    </row>
    <row r="15618" spans="1:6" ht="15" x14ac:dyDescent="0.2">
      <c r="A15618" s="231">
        <v>95625</v>
      </c>
      <c r="B15618" s="457" t="s">
        <v>22847</v>
      </c>
      <c r="C15618" s="231" t="s">
        <v>6637</v>
      </c>
      <c r="F15618" s="232">
        <v>30.71</v>
      </c>
    </row>
    <row r="15619" spans="1:6" ht="15" x14ac:dyDescent="0.2">
      <c r="A15619" s="231">
        <v>88497</v>
      </c>
      <c r="B15619" s="457" t="s">
        <v>22848</v>
      </c>
      <c r="C15619" s="231" t="s">
        <v>6637</v>
      </c>
      <c r="F15619" s="232">
        <v>21.58</v>
      </c>
    </row>
    <row r="15620" spans="1:6" ht="15" x14ac:dyDescent="0.2">
      <c r="A15620" s="231">
        <v>104648</v>
      </c>
      <c r="B15620" s="457" t="s">
        <v>22849</v>
      </c>
      <c r="C15620" s="231" t="s">
        <v>6637</v>
      </c>
      <c r="F15620" s="232">
        <v>0</v>
      </c>
    </row>
    <row r="15621" spans="1:6" ht="15" x14ac:dyDescent="0.2">
      <c r="A15621" s="231">
        <v>88495</v>
      </c>
      <c r="B15621" s="457" t="s">
        <v>22850</v>
      </c>
      <c r="C15621" s="231" t="s">
        <v>6637</v>
      </c>
      <c r="F15621" s="232">
        <v>13.97</v>
      </c>
    </row>
    <row r="15622" spans="1:6" ht="15" x14ac:dyDescent="0.2">
      <c r="A15622" s="231">
        <v>104646</v>
      </c>
      <c r="B15622" s="457" t="s">
        <v>22851</v>
      </c>
      <c r="C15622" s="231" t="s">
        <v>6637</v>
      </c>
      <c r="F15622" s="232">
        <v>0</v>
      </c>
    </row>
    <row r="15623" spans="1:6" ht="15" x14ac:dyDescent="0.2">
      <c r="A15623" s="231">
        <v>88496</v>
      </c>
      <c r="B15623" s="457" t="s">
        <v>22852</v>
      </c>
      <c r="C15623" s="231" t="s">
        <v>6637</v>
      </c>
      <c r="F15623" s="232">
        <v>38.840000000000003</v>
      </c>
    </row>
    <row r="15624" spans="1:6" ht="15" x14ac:dyDescent="0.2">
      <c r="A15624" s="231">
        <v>104647</v>
      </c>
      <c r="B15624" s="457" t="s">
        <v>22853</v>
      </c>
      <c r="C15624" s="231" t="s">
        <v>6637</v>
      </c>
      <c r="F15624" s="232">
        <v>0</v>
      </c>
    </row>
    <row r="15625" spans="1:6" ht="15" x14ac:dyDescent="0.2">
      <c r="A15625" s="231">
        <v>88494</v>
      </c>
      <c r="B15625" s="457" t="s">
        <v>22854</v>
      </c>
      <c r="C15625" s="231" t="s">
        <v>6637</v>
      </c>
      <c r="F15625" s="232">
        <v>25.72</v>
      </c>
    </row>
    <row r="15626" spans="1:6" ht="15" x14ac:dyDescent="0.2">
      <c r="A15626" s="231">
        <v>104645</v>
      </c>
      <c r="B15626" s="457" t="s">
        <v>22855</v>
      </c>
      <c r="C15626" s="231" t="s">
        <v>6637</v>
      </c>
      <c r="F15626" s="232">
        <v>0</v>
      </c>
    </row>
    <row r="15627" spans="1:6" ht="15" x14ac:dyDescent="0.2">
      <c r="A15627" s="231">
        <v>88485</v>
      </c>
      <c r="B15627" s="457" t="s">
        <v>22856</v>
      </c>
      <c r="C15627" s="231" t="s">
        <v>6637</v>
      </c>
      <c r="F15627" s="232">
        <v>4.9000000000000004</v>
      </c>
    </row>
    <row r="15628" spans="1:6" ht="15" x14ac:dyDescent="0.2">
      <c r="A15628" s="231">
        <v>88484</v>
      </c>
      <c r="B15628" s="457" t="s">
        <v>22857</v>
      </c>
      <c r="C15628" s="231" t="s">
        <v>6637</v>
      </c>
      <c r="F15628" s="232">
        <v>6.07</v>
      </c>
    </row>
    <row r="15629" spans="1:6" ht="15" x14ac:dyDescent="0.2">
      <c r="A15629" s="231">
        <v>104638</v>
      </c>
      <c r="B15629" s="457" t="s">
        <v>22858</v>
      </c>
      <c r="C15629" s="231" t="s">
        <v>6637</v>
      </c>
      <c r="F15629" s="232">
        <v>0</v>
      </c>
    </row>
    <row r="15630" spans="1:6" ht="15" x14ac:dyDescent="0.2">
      <c r="A15630" s="231">
        <v>104637</v>
      </c>
      <c r="B15630" s="457" t="s">
        <v>22859</v>
      </c>
      <c r="C15630" s="231" t="s">
        <v>6637</v>
      </c>
      <c r="F15630" s="232">
        <v>0</v>
      </c>
    </row>
    <row r="15631" spans="1:6" ht="15" x14ac:dyDescent="0.2">
      <c r="A15631" s="231">
        <v>104641</v>
      </c>
      <c r="B15631" s="457" t="s">
        <v>22860</v>
      </c>
      <c r="C15631" s="231" t="s">
        <v>6637</v>
      </c>
      <c r="F15631" s="232">
        <v>10.83</v>
      </c>
    </row>
    <row r="15632" spans="1:6" ht="15" x14ac:dyDescent="0.2">
      <c r="A15632" s="231">
        <v>104639</v>
      </c>
      <c r="B15632" s="457" t="s">
        <v>22861</v>
      </c>
      <c r="C15632" s="231" t="s">
        <v>6637</v>
      </c>
      <c r="F15632" s="232">
        <v>13.73</v>
      </c>
    </row>
    <row r="15633" spans="1:6" ht="15" x14ac:dyDescent="0.2">
      <c r="A15633" s="231">
        <v>104644</v>
      </c>
      <c r="B15633" s="457" t="s">
        <v>22862</v>
      </c>
      <c r="C15633" s="231" t="s">
        <v>6637</v>
      </c>
      <c r="F15633" s="232">
        <v>0</v>
      </c>
    </row>
    <row r="15634" spans="1:6" ht="15" x14ac:dyDescent="0.2">
      <c r="A15634" s="231">
        <v>104643</v>
      </c>
      <c r="B15634" s="457" t="s">
        <v>22863</v>
      </c>
      <c r="C15634" s="231" t="s">
        <v>6637</v>
      </c>
      <c r="F15634" s="232">
        <v>0</v>
      </c>
    </row>
    <row r="15635" spans="1:6" ht="15" x14ac:dyDescent="0.2">
      <c r="A15635" s="231">
        <v>88489</v>
      </c>
      <c r="B15635" s="457" t="s">
        <v>22864</v>
      </c>
      <c r="C15635" s="231" t="s">
        <v>6637</v>
      </c>
      <c r="F15635" s="232">
        <v>14.46</v>
      </c>
    </row>
    <row r="15636" spans="1:6" ht="15" x14ac:dyDescent="0.2">
      <c r="A15636" s="231">
        <v>88488</v>
      </c>
      <c r="B15636" s="457" t="s">
        <v>22865</v>
      </c>
      <c r="C15636" s="231" t="s">
        <v>6637</v>
      </c>
      <c r="F15636" s="232">
        <v>17.36</v>
      </c>
    </row>
    <row r="15637" spans="1:6" ht="15" x14ac:dyDescent="0.2">
      <c r="A15637" s="231">
        <v>104642</v>
      </c>
      <c r="B15637" s="457" t="s">
        <v>22866</v>
      </c>
      <c r="C15637" s="231" t="s">
        <v>6637</v>
      </c>
      <c r="F15637" s="232">
        <v>12.17</v>
      </c>
    </row>
    <row r="15638" spans="1:6" ht="15" x14ac:dyDescent="0.2">
      <c r="A15638" s="231">
        <v>104640</v>
      </c>
      <c r="B15638" s="457" t="s">
        <v>22867</v>
      </c>
      <c r="C15638" s="231" t="s">
        <v>6637</v>
      </c>
      <c r="F15638" s="232">
        <v>15.07</v>
      </c>
    </row>
    <row r="15639" spans="1:6" ht="15" x14ac:dyDescent="0.2">
      <c r="A15639" s="231">
        <v>95305</v>
      </c>
      <c r="B15639" s="457" t="s">
        <v>22868</v>
      </c>
      <c r="C15639" s="231" t="s">
        <v>6637</v>
      </c>
      <c r="F15639" s="232">
        <v>15.16</v>
      </c>
    </row>
    <row r="15640" spans="1:6" ht="15" x14ac:dyDescent="0.2">
      <c r="A15640" s="231">
        <v>95306</v>
      </c>
      <c r="B15640" s="457" t="s">
        <v>22869</v>
      </c>
      <c r="C15640" s="231" t="s">
        <v>6637</v>
      </c>
      <c r="F15640" s="232">
        <v>17.89</v>
      </c>
    </row>
    <row r="15641" spans="1:6" ht="15" x14ac:dyDescent="0.2">
      <c r="A15641" s="231">
        <v>102201</v>
      </c>
      <c r="B15641" s="457" t="s">
        <v>22870</v>
      </c>
      <c r="C15641" s="231" t="s">
        <v>6637</v>
      </c>
      <c r="F15641" s="232">
        <v>22.49</v>
      </c>
    </row>
    <row r="15642" spans="1:6" ht="15" x14ac:dyDescent="0.2">
      <c r="A15642" s="231">
        <v>102200</v>
      </c>
      <c r="B15642" s="457" t="s">
        <v>22871</v>
      </c>
      <c r="C15642" s="231" t="s">
        <v>6637</v>
      </c>
      <c r="F15642" s="232">
        <v>23.95</v>
      </c>
    </row>
    <row r="15643" spans="1:6" ht="15" x14ac:dyDescent="0.2">
      <c r="A15643" s="231">
        <v>102202</v>
      </c>
      <c r="B15643" s="457" t="s">
        <v>22872</v>
      </c>
      <c r="C15643" s="231" t="s">
        <v>6637</v>
      </c>
      <c r="F15643" s="232">
        <v>56.16</v>
      </c>
    </row>
    <row r="15644" spans="1:6" ht="15" x14ac:dyDescent="0.2">
      <c r="A15644" s="231">
        <v>102193</v>
      </c>
      <c r="B15644" s="457" t="s">
        <v>22873</v>
      </c>
      <c r="C15644" s="231" t="s">
        <v>6637</v>
      </c>
      <c r="F15644" s="232">
        <v>2.44</v>
      </c>
    </row>
    <row r="15645" spans="1:6" ht="15" x14ac:dyDescent="0.2">
      <c r="A15645" s="231">
        <v>102194</v>
      </c>
      <c r="B15645" s="457" t="s">
        <v>22874</v>
      </c>
      <c r="C15645" s="231" t="s">
        <v>6637</v>
      </c>
      <c r="F15645" s="232">
        <v>9.89</v>
      </c>
    </row>
    <row r="15646" spans="1:6" ht="15" x14ac:dyDescent="0.2">
      <c r="A15646" s="231">
        <v>102198</v>
      </c>
      <c r="B15646" s="457" t="s">
        <v>22875</v>
      </c>
      <c r="C15646" s="231" t="s">
        <v>6637</v>
      </c>
      <c r="F15646" s="232">
        <v>0</v>
      </c>
    </row>
    <row r="15647" spans="1:6" ht="15" x14ac:dyDescent="0.2">
      <c r="A15647" s="231">
        <v>102197</v>
      </c>
      <c r="B15647" s="457" t="s">
        <v>22876</v>
      </c>
      <c r="C15647" s="231" t="s">
        <v>6637</v>
      </c>
      <c r="F15647" s="232">
        <v>29.93</v>
      </c>
    </row>
    <row r="15648" spans="1:6" ht="15" x14ac:dyDescent="0.2">
      <c r="A15648" s="231">
        <v>102195</v>
      </c>
      <c r="B15648" s="457" t="s">
        <v>22877</v>
      </c>
      <c r="C15648" s="231" t="s">
        <v>6637</v>
      </c>
      <c r="F15648" s="232">
        <v>0</v>
      </c>
    </row>
    <row r="15649" spans="1:6" ht="15" x14ac:dyDescent="0.2">
      <c r="A15649" s="231">
        <v>102199</v>
      </c>
      <c r="B15649" s="457" t="s">
        <v>22878</v>
      </c>
      <c r="C15649" s="231" t="s">
        <v>6637</v>
      </c>
      <c r="F15649" s="232">
        <v>0</v>
      </c>
    </row>
    <row r="15650" spans="1:6" ht="15" x14ac:dyDescent="0.2">
      <c r="A15650" s="231">
        <v>102196</v>
      </c>
      <c r="B15650" s="457" t="s">
        <v>22879</v>
      </c>
      <c r="C15650" s="231" t="s">
        <v>6637</v>
      </c>
      <c r="F15650" s="232">
        <v>0</v>
      </c>
    </row>
    <row r="15651" spans="1:6" ht="15" x14ac:dyDescent="0.2">
      <c r="A15651" s="231">
        <v>102233</v>
      </c>
      <c r="B15651" s="457" t="s">
        <v>22880</v>
      </c>
      <c r="C15651" s="231" t="s">
        <v>6637</v>
      </c>
      <c r="F15651" s="232">
        <v>12.55</v>
      </c>
    </row>
    <row r="15652" spans="1:6" ht="15" x14ac:dyDescent="0.2">
      <c r="A15652" s="231">
        <v>102234</v>
      </c>
      <c r="B15652" s="457" t="s">
        <v>22881</v>
      </c>
      <c r="C15652" s="231" t="s">
        <v>6637</v>
      </c>
      <c r="F15652" s="232">
        <v>25.12</v>
      </c>
    </row>
    <row r="15653" spans="1:6" ht="15" x14ac:dyDescent="0.2">
      <c r="A15653" s="231">
        <v>102207</v>
      </c>
      <c r="B15653" s="457" t="s">
        <v>22882</v>
      </c>
      <c r="C15653" s="231" t="s">
        <v>6637</v>
      </c>
      <c r="F15653" s="232">
        <v>10.32</v>
      </c>
    </row>
    <row r="15654" spans="1:6" ht="15" x14ac:dyDescent="0.2">
      <c r="A15654" s="231">
        <v>102217</v>
      </c>
      <c r="B15654" s="457" t="s">
        <v>22883</v>
      </c>
      <c r="C15654" s="231" t="s">
        <v>6637</v>
      </c>
      <c r="F15654" s="232">
        <v>20.65</v>
      </c>
    </row>
    <row r="15655" spans="1:6" ht="15" x14ac:dyDescent="0.2">
      <c r="A15655" s="231">
        <v>102227</v>
      </c>
      <c r="B15655" s="457" t="s">
        <v>22884</v>
      </c>
      <c r="C15655" s="231" t="s">
        <v>6637</v>
      </c>
      <c r="F15655" s="232">
        <v>30.98</v>
      </c>
    </row>
    <row r="15656" spans="1:6" ht="15" x14ac:dyDescent="0.2">
      <c r="A15656" s="231">
        <v>102211</v>
      </c>
      <c r="B15656" s="457" t="s">
        <v>22885</v>
      </c>
      <c r="C15656" s="231" t="s">
        <v>6637</v>
      </c>
      <c r="F15656" s="232">
        <v>0</v>
      </c>
    </row>
    <row r="15657" spans="1:6" ht="15" x14ac:dyDescent="0.2">
      <c r="A15657" s="231">
        <v>102221</v>
      </c>
      <c r="B15657" s="457" t="s">
        <v>22886</v>
      </c>
      <c r="C15657" s="231" t="s">
        <v>6637</v>
      </c>
      <c r="F15657" s="232">
        <v>0</v>
      </c>
    </row>
    <row r="15658" spans="1:6" ht="15" x14ac:dyDescent="0.2">
      <c r="A15658" s="231">
        <v>102231</v>
      </c>
      <c r="B15658" s="457" t="s">
        <v>22887</v>
      </c>
      <c r="C15658" s="231" t="s">
        <v>6637</v>
      </c>
      <c r="F15658" s="232">
        <v>0</v>
      </c>
    </row>
    <row r="15659" spans="1:6" ht="15" x14ac:dyDescent="0.2">
      <c r="A15659" s="231">
        <v>102209</v>
      </c>
      <c r="B15659" s="457" t="s">
        <v>22888</v>
      </c>
      <c r="C15659" s="231" t="s">
        <v>6637</v>
      </c>
      <c r="F15659" s="232">
        <v>10.15</v>
      </c>
    </row>
    <row r="15660" spans="1:6" ht="15" x14ac:dyDescent="0.2">
      <c r="A15660" s="231">
        <v>102219</v>
      </c>
      <c r="B15660" s="457" t="s">
        <v>22889</v>
      </c>
      <c r="C15660" s="231" t="s">
        <v>6637</v>
      </c>
      <c r="F15660" s="232">
        <v>20.309999999999999</v>
      </c>
    </row>
    <row r="15661" spans="1:6" ht="15" x14ac:dyDescent="0.2">
      <c r="A15661" s="231">
        <v>102229</v>
      </c>
      <c r="B15661" s="457" t="s">
        <v>22890</v>
      </c>
      <c r="C15661" s="231" t="s">
        <v>6637</v>
      </c>
      <c r="F15661" s="232">
        <v>30.47</v>
      </c>
    </row>
    <row r="15662" spans="1:6" ht="15" x14ac:dyDescent="0.2">
      <c r="A15662" s="231">
        <v>102210</v>
      </c>
      <c r="B15662" s="457" t="s">
        <v>22891</v>
      </c>
      <c r="C15662" s="231" t="s">
        <v>6637</v>
      </c>
      <c r="F15662" s="232">
        <v>9.69</v>
      </c>
    </row>
    <row r="15663" spans="1:6" ht="15" x14ac:dyDescent="0.2">
      <c r="A15663" s="231">
        <v>102220</v>
      </c>
      <c r="B15663" s="457" t="s">
        <v>22892</v>
      </c>
      <c r="C15663" s="231" t="s">
        <v>6637</v>
      </c>
      <c r="F15663" s="232">
        <v>19.39</v>
      </c>
    </row>
    <row r="15664" spans="1:6" ht="15" x14ac:dyDescent="0.2">
      <c r="A15664" s="231">
        <v>102230</v>
      </c>
      <c r="B15664" s="457" t="s">
        <v>22893</v>
      </c>
      <c r="C15664" s="231" t="s">
        <v>6637</v>
      </c>
      <c r="F15664" s="232">
        <v>29.1</v>
      </c>
    </row>
    <row r="15665" spans="1:6" ht="15" x14ac:dyDescent="0.2">
      <c r="A15665" s="231">
        <v>102208</v>
      </c>
      <c r="B15665" s="457" t="s">
        <v>22894</v>
      </c>
      <c r="C15665" s="231" t="s">
        <v>6637</v>
      </c>
      <c r="F15665" s="232">
        <v>9.85</v>
      </c>
    </row>
    <row r="15666" spans="1:6" ht="15" x14ac:dyDescent="0.2">
      <c r="A15666" s="231">
        <v>102218</v>
      </c>
      <c r="B15666" s="457" t="s">
        <v>22895</v>
      </c>
      <c r="C15666" s="231" t="s">
        <v>6637</v>
      </c>
      <c r="F15666" s="232">
        <v>19.690000000000001</v>
      </c>
    </row>
    <row r="15667" spans="1:6" ht="15" x14ac:dyDescent="0.2">
      <c r="A15667" s="231">
        <v>102228</v>
      </c>
      <c r="B15667" s="457" t="s">
        <v>22896</v>
      </c>
      <c r="C15667" s="231" t="s">
        <v>6637</v>
      </c>
      <c r="F15667" s="232">
        <v>29.57</v>
      </c>
    </row>
    <row r="15668" spans="1:6" ht="15" x14ac:dyDescent="0.2">
      <c r="A15668" s="231">
        <v>102212</v>
      </c>
      <c r="B15668" s="457" t="s">
        <v>22897</v>
      </c>
      <c r="C15668" s="231" t="s">
        <v>6637</v>
      </c>
      <c r="F15668" s="232">
        <v>0</v>
      </c>
    </row>
    <row r="15669" spans="1:6" ht="15" x14ac:dyDescent="0.2">
      <c r="A15669" s="231">
        <v>102222</v>
      </c>
      <c r="B15669" s="457" t="s">
        <v>22898</v>
      </c>
      <c r="C15669" s="231" t="s">
        <v>6637</v>
      </c>
      <c r="F15669" s="232">
        <v>0</v>
      </c>
    </row>
    <row r="15670" spans="1:6" ht="15" x14ac:dyDescent="0.2">
      <c r="A15670" s="231">
        <v>102232</v>
      </c>
      <c r="B15670" s="457" t="s">
        <v>22899</v>
      </c>
      <c r="C15670" s="231" t="s">
        <v>6637</v>
      </c>
      <c r="F15670" s="232">
        <v>0</v>
      </c>
    </row>
    <row r="15671" spans="1:6" ht="15" x14ac:dyDescent="0.2">
      <c r="A15671" s="231">
        <v>102203</v>
      </c>
      <c r="B15671" s="457" t="s">
        <v>22900</v>
      </c>
      <c r="C15671" s="231" t="s">
        <v>6637</v>
      </c>
      <c r="F15671" s="232">
        <v>12.09</v>
      </c>
    </row>
    <row r="15672" spans="1:6" ht="15" x14ac:dyDescent="0.2">
      <c r="A15672" s="231">
        <v>102213</v>
      </c>
      <c r="B15672" s="457" t="s">
        <v>22901</v>
      </c>
      <c r="C15672" s="231" t="s">
        <v>6637</v>
      </c>
      <c r="F15672" s="232">
        <v>24.19</v>
      </c>
    </row>
    <row r="15673" spans="1:6" ht="15" x14ac:dyDescent="0.2">
      <c r="A15673" s="231">
        <v>102223</v>
      </c>
      <c r="B15673" s="457" t="s">
        <v>22902</v>
      </c>
      <c r="C15673" s="231" t="s">
        <v>6637</v>
      </c>
      <c r="F15673" s="232">
        <v>36.29</v>
      </c>
    </row>
    <row r="15674" spans="1:6" ht="15" x14ac:dyDescent="0.2">
      <c r="A15674" s="231">
        <v>102204</v>
      </c>
      <c r="B15674" s="457" t="s">
        <v>22903</v>
      </c>
      <c r="C15674" s="231" t="s">
        <v>6637</v>
      </c>
      <c r="F15674" s="232">
        <v>12.43</v>
      </c>
    </row>
    <row r="15675" spans="1:6" ht="15" x14ac:dyDescent="0.2">
      <c r="A15675" s="231">
        <v>102214</v>
      </c>
      <c r="B15675" s="457" t="s">
        <v>22904</v>
      </c>
      <c r="C15675" s="231" t="s">
        <v>6637</v>
      </c>
      <c r="F15675" s="232">
        <v>24.88</v>
      </c>
    </row>
    <row r="15676" spans="1:6" ht="15" x14ac:dyDescent="0.2">
      <c r="A15676" s="231">
        <v>102224</v>
      </c>
      <c r="B15676" s="457" t="s">
        <v>22905</v>
      </c>
      <c r="C15676" s="231" t="s">
        <v>6637</v>
      </c>
      <c r="F15676" s="232">
        <v>37.33</v>
      </c>
    </row>
    <row r="15677" spans="1:6" ht="15" x14ac:dyDescent="0.2">
      <c r="A15677" s="231">
        <v>102205</v>
      </c>
      <c r="B15677" s="457" t="s">
        <v>22906</v>
      </c>
      <c r="C15677" s="231" t="s">
        <v>6637</v>
      </c>
      <c r="F15677" s="232">
        <v>11.32</v>
      </c>
    </row>
    <row r="15678" spans="1:6" ht="15" x14ac:dyDescent="0.2">
      <c r="A15678" s="231">
        <v>102215</v>
      </c>
      <c r="B15678" s="457" t="s">
        <v>22907</v>
      </c>
      <c r="C15678" s="231" t="s">
        <v>6637</v>
      </c>
      <c r="F15678" s="232">
        <v>22.66</v>
      </c>
    </row>
    <row r="15679" spans="1:6" ht="15" x14ac:dyDescent="0.2">
      <c r="A15679" s="231">
        <v>102225</v>
      </c>
      <c r="B15679" s="457" t="s">
        <v>22908</v>
      </c>
      <c r="C15679" s="231" t="s">
        <v>6637</v>
      </c>
      <c r="F15679" s="232">
        <v>34</v>
      </c>
    </row>
    <row r="15680" spans="1:6" ht="15" x14ac:dyDescent="0.2">
      <c r="A15680" s="231">
        <v>102206</v>
      </c>
      <c r="B15680" s="457" t="s">
        <v>22909</v>
      </c>
      <c r="C15680" s="231" t="s">
        <v>6637</v>
      </c>
      <c r="F15680" s="232">
        <v>0</v>
      </c>
    </row>
    <row r="15681" spans="1:6" ht="15" x14ac:dyDescent="0.2">
      <c r="A15681" s="231">
        <v>102216</v>
      </c>
      <c r="B15681" s="457" t="s">
        <v>22910</v>
      </c>
      <c r="C15681" s="231" t="s">
        <v>6637</v>
      </c>
      <c r="F15681" s="232">
        <v>0</v>
      </c>
    </row>
    <row r="15682" spans="1:6" ht="15" x14ac:dyDescent="0.2">
      <c r="A15682" s="231">
        <v>102226</v>
      </c>
      <c r="B15682" s="457" t="s">
        <v>22911</v>
      </c>
      <c r="C15682" s="231" t="s">
        <v>6637</v>
      </c>
      <c r="F15682" s="232">
        <v>0</v>
      </c>
    </row>
    <row r="15683" spans="1:6" ht="15" x14ac:dyDescent="0.2">
      <c r="A15683" s="231">
        <v>100718</v>
      </c>
      <c r="B15683" s="457" t="s">
        <v>22912</v>
      </c>
      <c r="C15683" s="231" t="s">
        <v>6640</v>
      </c>
      <c r="F15683" s="232">
        <v>1.77</v>
      </c>
    </row>
    <row r="15684" spans="1:6" ht="15" x14ac:dyDescent="0.2">
      <c r="A15684" s="231">
        <v>100716</v>
      </c>
      <c r="B15684" s="457" t="s">
        <v>22913</v>
      </c>
      <c r="C15684" s="231" t="s">
        <v>6637</v>
      </c>
      <c r="F15684" s="232">
        <v>25.13</v>
      </c>
    </row>
    <row r="15685" spans="1:6" ht="15" x14ac:dyDescent="0.2">
      <c r="A15685" s="231">
        <v>100717</v>
      </c>
      <c r="B15685" s="457" t="s">
        <v>22914</v>
      </c>
      <c r="C15685" s="231" t="s">
        <v>6637</v>
      </c>
      <c r="F15685" s="232">
        <v>11.75</v>
      </c>
    </row>
    <row r="15686" spans="1:6" ht="15" x14ac:dyDescent="0.2">
      <c r="A15686" s="231">
        <v>100754</v>
      </c>
      <c r="B15686" s="457" t="s">
        <v>22915</v>
      </c>
      <c r="C15686" s="231" t="s">
        <v>6637</v>
      </c>
      <c r="F15686" s="232">
        <v>36.03</v>
      </c>
    </row>
    <row r="15687" spans="1:6" ht="15" x14ac:dyDescent="0.2">
      <c r="A15687" s="231">
        <v>100736</v>
      </c>
      <c r="B15687" s="457" t="s">
        <v>22916</v>
      </c>
      <c r="C15687" s="231" t="s">
        <v>6637</v>
      </c>
      <c r="F15687" s="232">
        <v>18.010000000000002</v>
      </c>
    </row>
    <row r="15688" spans="1:6" ht="15" x14ac:dyDescent="0.2">
      <c r="A15688" s="231">
        <v>100753</v>
      </c>
      <c r="B15688" s="457" t="s">
        <v>22917</v>
      </c>
      <c r="C15688" s="231" t="s">
        <v>6637</v>
      </c>
      <c r="F15688" s="232">
        <v>26.98</v>
      </c>
    </row>
    <row r="15689" spans="1:6" ht="15" x14ac:dyDescent="0.2">
      <c r="A15689" s="231">
        <v>100735</v>
      </c>
      <c r="B15689" s="457" t="s">
        <v>22918</v>
      </c>
      <c r="C15689" s="231" t="s">
        <v>6637</v>
      </c>
      <c r="F15689" s="232">
        <v>13.48</v>
      </c>
    </row>
    <row r="15690" spans="1:6" ht="15" x14ac:dyDescent="0.2">
      <c r="A15690" s="231">
        <v>100734</v>
      </c>
      <c r="B15690" s="457" t="s">
        <v>22919</v>
      </c>
      <c r="C15690" s="231" t="s">
        <v>6637</v>
      </c>
      <c r="F15690" s="232">
        <v>19.28</v>
      </c>
    </row>
    <row r="15691" spans="1:6" ht="15" x14ac:dyDescent="0.2">
      <c r="A15691" s="231">
        <v>100733</v>
      </c>
      <c r="B15691" s="457" t="s">
        <v>22920</v>
      </c>
      <c r="C15691" s="231" t="s">
        <v>6637</v>
      </c>
      <c r="F15691" s="232">
        <v>14.97</v>
      </c>
    </row>
    <row r="15692" spans="1:6" ht="15" x14ac:dyDescent="0.2">
      <c r="A15692" s="231">
        <v>100740</v>
      </c>
      <c r="B15692" s="457" t="s">
        <v>22921</v>
      </c>
      <c r="C15692" s="231" t="s">
        <v>6637</v>
      </c>
      <c r="F15692" s="232">
        <v>13.65</v>
      </c>
    </row>
    <row r="15693" spans="1:6" ht="15" x14ac:dyDescent="0.2">
      <c r="A15693" s="231">
        <v>100758</v>
      </c>
      <c r="B15693" s="457" t="s">
        <v>22922</v>
      </c>
      <c r="C15693" s="231" t="s">
        <v>6637</v>
      </c>
      <c r="F15693" s="232">
        <v>60.5</v>
      </c>
    </row>
    <row r="15694" spans="1:6" ht="15" x14ac:dyDescent="0.2">
      <c r="A15694" s="231">
        <v>100742</v>
      </c>
      <c r="B15694" s="457" t="s">
        <v>22923</v>
      </c>
      <c r="C15694" s="231" t="s">
        <v>6637</v>
      </c>
      <c r="F15694" s="232">
        <v>30.22</v>
      </c>
    </row>
    <row r="15695" spans="1:6" ht="15" x14ac:dyDescent="0.2">
      <c r="A15695" s="231">
        <v>100739</v>
      </c>
      <c r="B15695" s="457" t="s">
        <v>22924</v>
      </c>
      <c r="C15695" s="231" t="s">
        <v>6637</v>
      </c>
      <c r="F15695" s="232">
        <v>12.73</v>
      </c>
    </row>
    <row r="15696" spans="1:6" ht="15" x14ac:dyDescent="0.2">
      <c r="A15696" s="231">
        <v>100757</v>
      </c>
      <c r="B15696" s="457" t="s">
        <v>22925</v>
      </c>
      <c r="C15696" s="231" t="s">
        <v>6637</v>
      </c>
      <c r="F15696" s="232">
        <v>59.65</v>
      </c>
    </row>
    <row r="15697" spans="1:6" ht="15" x14ac:dyDescent="0.2">
      <c r="A15697" s="231">
        <v>100741</v>
      </c>
      <c r="B15697" s="457" t="s">
        <v>22926</v>
      </c>
      <c r="C15697" s="231" t="s">
        <v>6637</v>
      </c>
      <c r="F15697" s="232">
        <v>29.81</v>
      </c>
    </row>
    <row r="15698" spans="1:6" ht="15" x14ac:dyDescent="0.2">
      <c r="A15698" s="231">
        <v>100744</v>
      </c>
      <c r="B15698" s="457" t="s">
        <v>22927</v>
      </c>
      <c r="C15698" s="231" t="s">
        <v>6637</v>
      </c>
      <c r="F15698" s="232">
        <v>13.47</v>
      </c>
    </row>
    <row r="15699" spans="1:6" ht="15" x14ac:dyDescent="0.2">
      <c r="A15699" s="231">
        <v>100760</v>
      </c>
      <c r="B15699" s="457" t="s">
        <v>22928</v>
      </c>
      <c r="C15699" s="231" t="s">
        <v>6637</v>
      </c>
      <c r="F15699" s="232">
        <v>60.13</v>
      </c>
    </row>
    <row r="15700" spans="1:6" ht="15" x14ac:dyDescent="0.2">
      <c r="A15700" s="231">
        <v>100746</v>
      </c>
      <c r="B15700" s="457" t="s">
        <v>22929</v>
      </c>
      <c r="C15700" s="231" t="s">
        <v>6637</v>
      </c>
      <c r="F15700" s="232">
        <v>30.04</v>
      </c>
    </row>
    <row r="15701" spans="1:6" ht="15" x14ac:dyDescent="0.2">
      <c r="A15701" s="231">
        <v>100743</v>
      </c>
      <c r="B15701" s="457" t="s">
        <v>22930</v>
      </c>
      <c r="C15701" s="231" t="s">
        <v>6637</v>
      </c>
      <c r="F15701" s="232">
        <v>12.45</v>
      </c>
    </row>
    <row r="15702" spans="1:6" ht="15" x14ac:dyDescent="0.2">
      <c r="A15702" s="231">
        <v>100759</v>
      </c>
      <c r="B15702" s="457" t="s">
        <v>22931</v>
      </c>
      <c r="C15702" s="231" t="s">
        <v>6637</v>
      </c>
      <c r="F15702" s="232">
        <v>59.05</v>
      </c>
    </row>
    <row r="15703" spans="1:6" ht="15" x14ac:dyDescent="0.2">
      <c r="A15703" s="231">
        <v>100745</v>
      </c>
      <c r="B15703" s="457" t="s">
        <v>22932</v>
      </c>
      <c r="C15703" s="231" t="s">
        <v>6637</v>
      </c>
      <c r="F15703" s="232">
        <v>29.51</v>
      </c>
    </row>
    <row r="15704" spans="1:6" ht="15" x14ac:dyDescent="0.2">
      <c r="A15704" s="231">
        <v>100748</v>
      </c>
      <c r="B15704" s="457" t="s">
        <v>22933</v>
      </c>
      <c r="C15704" s="231" t="s">
        <v>6637</v>
      </c>
      <c r="F15704" s="232">
        <v>13.54</v>
      </c>
    </row>
    <row r="15705" spans="1:6" ht="15" x14ac:dyDescent="0.2">
      <c r="A15705" s="231">
        <v>100762</v>
      </c>
      <c r="B15705" s="457" t="s">
        <v>22934</v>
      </c>
      <c r="C15705" s="231" t="s">
        <v>6637</v>
      </c>
      <c r="F15705" s="232">
        <v>60.28</v>
      </c>
    </row>
    <row r="15706" spans="1:6" ht="15" x14ac:dyDescent="0.2">
      <c r="A15706" s="231">
        <v>100750</v>
      </c>
      <c r="B15706" s="457" t="s">
        <v>22935</v>
      </c>
      <c r="C15706" s="231" t="s">
        <v>6637</v>
      </c>
      <c r="F15706" s="232">
        <v>30.12</v>
      </c>
    </row>
    <row r="15707" spans="1:6" ht="15" x14ac:dyDescent="0.2">
      <c r="A15707" s="231">
        <v>100747</v>
      </c>
      <c r="B15707" s="457" t="s">
        <v>22936</v>
      </c>
      <c r="C15707" s="231" t="s">
        <v>6637</v>
      </c>
      <c r="F15707" s="232">
        <v>12.57</v>
      </c>
    </row>
    <row r="15708" spans="1:6" ht="15" x14ac:dyDescent="0.2">
      <c r="A15708" s="231">
        <v>100761</v>
      </c>
      <c r="B15708" s="457" t="s">
        <v>22937</v>
      </c>
      <c r="C15708" s="231" t="s">
        <v>6637</v>
      </c>
      <c r="F15708" s="232">
        <v>59.3</v>
      </c>
    </row>
    <row r="15709" spans="1:6" ht="15" x14ac:dyDescent="0.2">
      <c r="A15709" s="231">
        <v>100749</v>
      </c>
      <c r="B15709" s="457" t="s">
        <v>22938</v>
      </c>
      <c r="C15709" s="231" t="s">
        <v>6637</v>
      </c>
      <c r="F15709" s="232">
        <v>29.64</v>
      </c>
    </row>
    <row r="15710" spans="1:6" ht="15" x14ac:dyDescent="0.2">
      <c r="A15710" s="231">
        <v>100720</v>
      </c>
      <c r="B15710" s="457" t="s">
        <v>22939</v>
      </c>
      <c r="C15710" s="231" t="s">
        <v>6637</v>
      </c>
      <c r="F15710" s="232">
        <v>12.99</v>
      </c>
    </row>
    <row r="15711" spans="1:6" ht="15" x14ac:dyDescent="0.2">
      <c r="A15711" s="231">
        <v>100722</v>
      </c>
      <c r="B15711" s="457" t="s">
        <v>22940</v>
      </c>
      <c r="C15711" s="231" t="s">
        <v>6637</v>
      </c>
      <c r="F15711" s="232">
        <v>29.6</v>
      </c>
    </row>
    <row r="15712" spans="1:6" ht="15" x14ac:dyDescent="0.2">
      <c r="A15712" s="231">
        <v>100719</v>
      </c>
      <c r="B15712" s="457" t="s">
        <v>22941</v>
      </c>
      <c r="C15712" s="231" t="s">
        <v>6637</v>
      </c>
      <c r="F15712" s="232">
        <v>12.92</v>
      </c>
    </row>
    <row r="15713" spans="1:6" ht="15" x14ac:dyDescent="0.2">
      <c r="A15713" s="231">
        <v>100721</v>
      </c>
      <c r="B15713" s="457" t="s">
        <v>22942</v>
      </c>
      <c r="C15713" s="231" t="s">
        <v>6637</v>
      </c>
      <c r="F15713" s="232">
        <v>30.25</v>
      </c>
    </row>
    <row r="15714" spans="1:6" ht="15" x14ac:dyDescent="0.2">
      <c r="A15714" s="231">
        <v>100724</v>
      </c>
      <c r="B15714" s="457" t="s">
        <v>22943</v>
      </c>
      <c r="C15714" s="231" t="s">
        <v>6637</v>
      </c>
      <c r="F15714" s="232">
        <v>16.75</v>
      </c>
    </row>
    <row r="15715" spans="1:6" ht="15" x14ac:dyDescent="0.2">
      <c r="A15715" s="231">
        <v>100726</v>
      </c>
      <c r="B15715" s="457" t="s">
        <v>22944</v>
      </c>
      <c r="C15715" s="231" t="s">
        <v>6637</v>
      </c>
      <c r="F15715" s="232">
        <v>33.25</v>
      </c>
    </row>
    <row r="15716" spans="1:6" ht="15" x14ac:dyDescent="0.2">
      <c r="A15716" s="231">
        <v>100723</v>
      </c>
      <c r="B15716" s="457" t="s">
        <v>22945</v>
      </c>
      <c r="C15716" s="231" t="s">
        <v>6637</v>
      </c>
      <c r="F15716" s="232">
        <v>13.86</v>
      </c>
    </row>
    <row r="15717" spans="1:6" ht="15" x14ac:dyDescent="0.2">
      <c r="A15717" s="231">
        <v>100725</v>
      </c>
      <c r="B15717" s="457" t="s">
        <v>22946</v>
      </c>
      <c r="C15717" s="231" t="s">
        <v>6637</v>
      </c>
      <c r="F15717" s="232">
        <v>30.55</v>
      </c>
    </row>
    <row r="15718" spans="1:6" ht="15" x14ac:dyDescent="0.2">
      <c r="A15718" s="231">
        <v>100752</v>
      </c>
      <c r="B15718" s="457" t="s">
        <v>22947</v>
      </c>
      <c r="C15718" s="231" t="s">
        <v>6637</v>
      </c>
      <c r="F15718" s="232">
        <v>55.97</v>
      </c>
    </row>
    <row r="15719" spans="1:6" ht="15" x14ac:dyDescent="0.2">
      <c r="A15719" s="231">
        <v>100730</v>
      </c>
      <c r="B15719" s="457" t="s">
        <v>22948</v>
      </c>
      <c r="C15719" s="231" t="s">
        <v>6637</v>
      </c>
      <c r="F15719" s="232">
        <v>27.98</v>
      </c>
    </row>
    <row r="15720" spans="1:6" ht="15" x14ac:dyDescent="0.2">
      <c r="A15720" s="231">
        <v>100751</v>
      </c>
      <c r="B15720" s="457" t="s">
        <v>22949</v>
      </c>
      <c r="C15720" s="231" t="s">
        <v>6637</v>
      </c>
      <c r="F15720" s="232">
        <v>47.59</v>
      </c>
    </row>
    <row r="15721" spans="1:6" ht="15" x14ac:dyDescent="0.2">
      <c r="A15721" s="231">
        <v>100729</v>
      </c>
      <c r="B15721" s="457" t="s">
        <v>22950</v>
      </c>
      <c r="C15721" s="231" t="s">
        <v>6637</v>
      </c>
      <c r="F15721" s="232">
        <v>23.79</v>
      </c>
    </row>
    <row r="15722" spans="1:6" ht="15" x14ac:dyDescent="0.2">
      <c r="A15722" s="231">
        <v>100728</v>
      </c>
      <c r="B15722" s="457" t="s">
        <v>22951</v>
      </c>
      <c r="C15722" s="231" t="s">
        <v>6637</v>
      </c>
      <c r="F15722" s="232">
        <v>28.39</v>
      </c>
    </row>
    <row r="15723" spans="1:6" ht="15" x14ac:dyDescent="0.2">
      <c r="A15723" s="231">
        <v>100732</v>
      </c>
      <c r="B15723" s="457" t="s">
        <v>22952</v>
      </c>
      <c r="C15723" s="231" t="s">
        <v>6637</v>
      </c>
      <c r="F15723" s="232">
        <v>0</v>
      </c>
    </row>
    <row r="15724" spans="1:6" ht="15" x14ac:dyDescent="0.2">
      <c r="A15724" s="231">
        <v>100731</v>
      </c>
      <c r="B15724" s="457" t="s">
        <v>22953</v>
      </c>
      <c r="C15724" s="231" t="s">
        <v>6637</v>
      </c>
      <c r="F15724" s="232">
        <v>0</v>
      </c>
    </row>
    <row r="15725" spans="1:6" ht="15" x14ac:dyDescent="0.2">
      <c r="A15725" s="231">
        <v>100727</v>
      </c>
      <c r="B15725" s="457" t="s">
        <v>22954</v>
      </c>
      <c r="C15725" s="231" t="s">
        <v>6637</v>
      </c>
      <c r="F15725" s="232">
        <v>31.29</v>
      </c>
    </row>
    <row r="15726" spans="1:6" ht="15" x14ac:dyDescent="0.2">
      <c r="A15726" s="231">
        <v>100756</v>
      </c>
      <c r="B15726" s="457" t="s">
        <v>22955</v>
      </c>
      <c r="C15726" s="231" t="s">
        <v>6637</v>
      </c>
      <c r="F15726" s="232">
        <v>0</v>
      </c>
    </row>
    <row r="15727" spans="1:6" ht="15" x14ac:dyDescent="0.2">
      <c r="A15727" s="231">
        <v>100738</v>
      </c>
      <c r="B15727" s="457" t="s">
        <v>22956</v>
      </c>
      <c r="C15727" s="231" t="s">
        <v>6637</v>
      </c>
      <c r="F15727" s="232">
        <v>0</v>
      </c>
    </row>
    <row r="15728" spans="1:6" ht="15" x14ac:dyDescent="0.2">
      <c r="A15728" s="231">
        <v>100755</v>
      </c>
      <c r="B15728" s="457" t="s">
        <v>22957</v>
      </c>
      <c r="C15728" s="231" t="s">
        <v>6637</v>
      </c>
      <c r="F15728" s="232">
        <v>0</v>
      </c>
    </row>
    <row r="15729" spans="1:6" ht="15" x14ac:dyDescent="0.2">
      <c r="A15729" s="231">
        <v>100737</v>
      </c>
      <c r="B15729" s="457" t="s">
        <v>22958</v>
      </c>
      <c r="C15729" s="231" t="s">
        <v>6637</v>
      </c>
      <c r="F15729" s="232">
        <v>0</v>
      </c>
    </row>
    <row r="15730" spans="1:6" ht="15" x14ac:dyDescent="0.2">
      <c r="A15730" s="231">
        <v>102499</v>
      </c>
      <c r="B15730" s="457" t="s">
        <v>22959</v>
      </c>
      <c r="C15730" s="231" t="s">
        <v>6637</v>
      </c>
      <c r="F15730" s="232">
        <v>4.28</v>
      </c>
    </row>
    <row r="15731" spans="1:6" ht="15" x14ac:dyDescent="0.2">
      <c r="A15731" s="231">
        <v>102505</v>
      </c>
      <c r="B15731" s="457" t="s">
        <v>22960</v>
      </c>
      <c r="C15731" s="231" t="s">
        <v>6640</v>
      </c>
      <c r="F15731" s="232">
        <v>13.03</v>
      </c>
    </row>
    <row r="15732" spans="1:6" ht="15" x14ac:dyDescent="0.2">
      <c r="A15732" s="231">
        <v>102504</v>
      </c>
      <c r="B15732" s="457" t="s">
        <v>22961</v>
      </c>
      <c r="C15732" s="231" t="s">
        <v>6640</v>
      </c>
      <c r="F15732" s="232">
        <v>12.47</v>
      </c>
    </row>
    <row r="15733" spans="1:6" ht="15" x14ac:dyDescent="0.2">
      <c r="A15733" s="231">
        <v>102506</v>
      </c>
      <c r="B15733" s="457" t="s">
        <v>22962</v>
      </c>
      <c r="C15733" s="231" t="s">
        <v>6640</v>
      </c>
      <c r="F15733" s="232">
        <v>13.68</v>
      </c>
    </row>
    <row r="15734" spans="1:6" ht="15" x14ac:dyDescent="0.2">
      <c r="A15734" s="231">
        <v>102507</v>
      </c>
      <c r="B15734" s="457" t="s">
        <v>22963</v>
      </c>
      <c r="C15734" s="231" t="s">
        <v>6640</v>
      </c>
      <c r="F15734" s="232">
        <v>7.87</v>
      </c>
    </row>
    <row r="15735" spans="1:6" ht="15" x14ac:dyDescent="0.2">
      <c r="A15735" s="231">
        <v>102491</v>
      </c>
      <c r="B15735" s="457" t="s">
        <v>22964</v>
      </c>
      <c r="C15735" s="231" t="s">
        <v>6637</v>
      </c>
      <c r="F15735" s="232">
        <v>23.97</v>
      </c>
    </row>
    <row r="15736" spans="1:6" ht="15" x14ac:dyDescent="0.2">
      <c r="A15736" s="231">
        <v>102492</v>
      </c>
      <c r="B15736" s="457" t="s">
        <v>22965</v>
      </c>
      <c r="C15736" s="231" t="s">
        <v>6637</v>
      </c>
      <c r="F15736" s="232">
        <v>30.49</v>
      </c>
    </row>
    <row r="15737" spans="1:6" ht="15" x14ac:dyDescent="0.2">
      <c r="A15737" s="231">
        <v>102804</v>
      </c>
      <c r="B15737" s="457" t="s">
        <v>22966</v>
      </c>
      <c r="C15737" s="231" t="s">
        <v>6637</v>
      </c>
      <c r="F15737" s="232">
        <v>0</v>
      </c>
    </row>
    <row r="15738" spans="1:6" ht="15" x14ac:dyDescent="0.2">
      <c r="A15738" s="231">
        <v>102494</v>
      </c>
      <c r="B15738" s="457" t="s">
        <v>22967</v>
      </c>
      <c r="C15738" s="231" t="s">
        <v>6637</v>
      </c>
      <c r="F15738" s="232">
        <v>74.52</v>
      </c>
    </row>
    <row r="15739" spans="1:6" ht="15" x14ac:dyDescent="0.2">
      <c r="A15739" s="231">
        <v>102805</v>
      </c>
      <c r="B15739" s="457" t="s">
        <v>22968</v>
      </c>
      <c r="C15739" s="231" t="s">
        <v>6637</v>
      </c>
      <c r="F15739" s="232">
        <v>0</v>
      </c>
    </row>
    <row r="15740" spans="1:6" ht="15" x14ac:dyDescent="0.2">
      <c r="A15740" s="231">
        <v>102490</v>
      </c>
      <c r="B15740" s="457" t="s">
        <v>22969</v>
      </c>
      <c r="C15740" s="231" t="s">
        <v>6637</v>
      </c>
      <c r="F15740" s="232">
        <v>0</v>
      </c>
    </row>
    <row r="15741" spans="1:6" ht="15" x14ac:dyDescent="0.2">
      <c r="A15741" s="231">
        <v>102496</v>
      </c>
      <c r="B15741" s="457" t="s">
        <v>22970</v>
      </c>
      <c r="C15741" s="231" t="s">
        <v>6640</v>
      </c>
      <c r="F15741" s="232">
        <v>15.99</v>
      </c>
    </row>
    <row r="15742" spans="1:6" ht="15" x14ac:dyDescent="0.2">
      <c r="A15742" s="231">
        <v>102497</v>
      </c>
      <c r="B15742" s="457" t="s">
        <v>22971</v>
      </c>
      <c r="C15742" s="231" t="s">
        <v>6640</v>
      </c>
      <c r="F15742" s="232">
        <v>6</v>
      </c>
    </row>
    <row r="15743" spans="1:6" ht="15" x14ac:dyDescent="0.2">
      <c r="A15743" s="231">
        <v>102520</v>
      </c>
      <c r="B15743" s="457" t="s">
        <v>22972</v>
      </c>
      <c r="C15743" s="231" t="s">
        <v>6637</v>
      </c>
      <c r="F15743" s="232">
        <v>100.35</v>
      </c>
    </row>
    <row r="15744" spans="1:6" ht="15" x14ac:dyDescent="0.2">
      <c r="A15744" s="231">
        <v>102489</v>
      </c>
      <c r="B15744" s="457" t="s">
        <v>22973</v>
      </c>
      <c r="C15744" s="231" t="s">
        <v>6637</v>
      </c>
      <c r="F15744" s="232">
        <v>31.18</v>
      </c>
    </row>
    <row r="15745" spans="1:6" ht="15" x14ac:dyDescent="0.2">
      <c r="A15745" s="231">
        <v>102488</v>
      </c>
      <c r="B15745" s="457" t="s">
        <v>22974</v>
      </c>
      <c r="C15745" s="231" t="s">
        <v>6637</v>
      </c>
      <c r="F15745" s="232">
        <v>4.5</v>
      </c>
    </row>
    <row r="15746" spans="1:6" ht="15" x14ac:dyDescent="0.2">
      <c r="A15746" s="231">
        <v>101730</v>
      </c>
      <c r="B15746" s="457" t="s">
        <v>22975</v>
      </c>
      <c r="C15746" s="231" t="s">
        <v>6637</v>
      </c>
      <c r="F15746" s="232">
        <v>0</v>
      </c>
    </row>
    <row r="15747" spans="1:6" ht="15" x14ac:dyDescent="0.2">
      <c r="A15747" s="231">
        <v>101746</v>
      </c>
      <c r="B15747" s="457" t="s">
        <v>22976</v>
      </c>
      <c r="C15747" s="231" t="s">
        <v>6637</v>
      </c>
      <c r="F15747" s="232">
        <v>606.1</v>
      </c>
    </row>
    <row r="15748" spans="1:6" ht="15" x14ac:dyDescent="0.2">
      <c r="A15748" s="231">
        <v>106788</v>
      </c>
      <c r="B15748" s="457" t="s">
        <v>22977</v>
      </c>
      <c r="C15748" s="231" t="s">
        <v>6637</v>
      </c>
      <c r="F15748" s="232">
        <v>33.25</v>
      </c>
    </row>
    <row r="15749" spans="1:6" ht="15" x14ac:dyDescent="0.2">
      <c r="A15749" s="231">
        <v>106789</v>
      </c>
      <c r="B15749" s="457" t="s">
        <v>22978</v>
      </c>
      <c r="C15749" s="231" t="s">
        <v>6637</v>
      </c>
      <c r="F15749" s="232">
        <v>31.05</v>
      </c>
    </row>
    <row r="15750" spans="1:6" ht="15" x14ac:dyDescent="0.2">
      <c r="A15750" s="231">
        <v>98679</v>
      </c>
      <c r="B15750" s="457" t="s">
        <v>22979</v>
      </c>
      <c r="C15750" s="231" t="s">
        <v>6637</v>
      </c>
      <c r="F15750" s="232">
        <v>37.4</v>
      </c>
    </row>
    <row r="15751" spans="1:6" ht="15" x14ac:dyDescent="0.2">
      <c r="A15751" s="231">
        <v>98680</v>
      </c>
      <c r="B15751" s="457" t="s">
        <v>22980</v>
      </c>
      <c r="C15751" s="231" t="s">
        <v>6637</v>
      </c>
      <c r="F15751" s="232">
        <v>45.65</v>
      </c>
    </row>
    <row r="15752" spans="1:6" ht="15" x14ac:dyDescent="0.2">
      <c r="A15752" s="231">
        <v>101749</v>
      </c>
      <c r="B15752" s="457" t="s">
        <v>22981</v>
      </c>
      <c r="C15752" s="231" t="s">
        <v>6637</v>
      </c>
      <c r="F15752" s="232">
        <v>52.41</v>
      </c>
    </row>
    <row r="15753" spans="1:6" ht="15" x14ac:dyDescent="0.2">
      <c r="A15753" s="231">
        <v>98681</v>
      </c>
      <c r="B15753" s="457" t="s">
        <v>22982</v>
      </c>
      <c r="C15753" s="231" t="s">
        <v>6637</v>
      </c>
      <c r="F15753" s="232">
        <v>32.659999999999997</v>
      </c>
    </row>
    <row r="15754" spans="1:6" ht="15" x14ac:dyDescent="0.2">
      <c r="A15754" s="231">
        <v>98682</v>
      </c>
      <c r="B15754" s="457" t="s">
        <v>22983</v>
      </c>
      <c r="C15754" s="231" t="s">
        <v>6637</v>
      </c>
      <c r="F15754" s="232">
        <v>40.92</v>
      </c>
    </row>
    <row r="15755" spans="1:6" ht="15" x14ac:dyDescent="0.2">
      <c r="A15755" s="231">
        <v>101750</v>
      </c>
      <c r="B15755" s="457" t="s">
        <v>22984</v>
      </c>
      <c r="C15755" s="231" t="s">
        <v>6637</v>
      </c>
      <c r="F15755" s="232">
        <v>47.68</v>
      </c>
    </row>
    <row r="15756" spans="1:6" ht="15" x14ac:dyDescent="0.2">
      <c r="A15756" s="231">
        <v>106787</v>
      </c>
      <c r="B15756" s="457" t="s">
        <v>22985</v>
      </c>
      <c r="C15756" s="231" t="s">
        <v>6637</v>
      </c>
      <c r="F15756" s="232">
        <v>0</v>
      </c>
    </row>
    <row r="15757" spans="1:6" ht="15" x14ac:dyDescent="0.2">
      <c r="A15757" s="231">
        <v>101737</v>
      </c>
      <c r="B15757" s="457" t="s">
        <v>22986</v>
      </c>
      <c r="C15757" s="231" t="s">
        <v>6637</v>
      </c>
      <c r="F15757" s="232">
        <v>153.33000000000001</v>
      </c>
    </row>
    <row r="15758" spans="1:6" ht="15" x14ac:dyDescent="0.2">
      <c r="A15758" s="231">
        <v>101735</v>
      </c>
      <c r="B15758" s="457" t="s">
        <v>22987</v>
      </c>
      <c r="C15758" s="231" t="s">
        <v>6637</v>
      </c>
      <c r="F15758" s="232">
        <v>500.33</v>
      </c>
    </row>
    <row r="15759" spans="1:6" ht="15" x14ac:dyDescent="0.2">
      <c r="A15759" s="231">
        <v>101734</v>
      </c>
      <c r="B15759" s="457" t="s">
        <v>22988</v>
      </c>
      <c r="C15759" s="231" t="s">
        <v>6637</v>
      </c>
      <c r="F15759" s="232">
        <v>488.5</v>
      </c>
    </row>
    <row r="15760" spans="1:6" ht="15" x14ac:dyDescent="0.2">
      <c r="A15760" s="231">
        <v>101736</v>
      </c>
      <c r="B15760" s="457" t="s">
        <v>22989</v>
      </c>
      <c r="C15760" s="231" t="s">
        <v>6637</v>
      </c>
      <c r="F15760" s="232">
        <v>129.94</v>
      </c>
    </row>
    <row r="15761" spans="1:6" ht="15" x14ac:dyDescent="0.2">
      <c r="A15761" s="231">
        <v>101733</v>
      </c>
      <c r="B15761" s="457" t="s">
        <v>22990</v>
      </c>
      <c r="C15761" s="231" t="s">
        <v>6637</v>
      </c>
      <c r="F15761" s="232">
        <v>325.49</v>
      </c>
    </row>
    <row r="15762" spans="1:6" ht="15" x14ac:dyDescent="0.2">
      <c r="A15762" s="231">
        <v>98677</v>
      </c>
      <c r="B15762" s="457" t="s">
        <v>22991</v>
      </c>
      <c r="C15762" s="231" t="s">
        <v>6637</v>
      </c>
      <c r="F15762" s="232">
        <v>0</v>
      </c>
    </row>
    <row r="15763" spans="1:6" ht="15" x14ac:dyDescent="0.2">
      <c r="A15763" s="231">
        <v>98678</v>
      </c>
      <c r="B15763" s="457" t="s">
        <v>22992</v>
      </c>
      <c r="C15763" s="231" t="s">
        <v>6637</v>
      </c>
      <c r="F15763" s="232">
        <v>0</v>
      </c>
    </row>
    <row r="15764" spans="1:6" ht="15" x14ac:dyDescent="0.2">
      <c r="A15764" s="231">
        <v>98676</v>
      </c>
      <c r="B15764" s="457" t="s">
        <v>22993</v>
      </c>
      <c r="C15764" s="231" t="s">
        <v>6637</v>
      </c>
      <c r="F15764" s="232">
        <v>0</v>
      </c>
    </row>
    <row r="15765" spans="1:6" ht="15" x14ac:dyDescent="0.2">
      <c r="A15765" s="231">
        <v>98675</v>
      </c>
      <c r="B15765" s="457" t="s">
        <v>22994</v>
      </c>
      <c r="C15765" s="231" t="s">
        <v>6637</v>
      </c>
      <c r="F15765" s="232">
        <v>0</v>
      </c>
    </row>
    <row r="15766" spans="1:6" ht="15" x14ac:dyDescent="0.2">
      <c r="A15766" s="231">
        <v>104162</v>
      </c>
      <c r="B15766" s="457" t="s">
        <v>22995</v>
      </c>
      <c r="C15766" s="231" t="s">
        <v>6637</v>
      </c>
      <c r="F15766" s="232">
        <v>115.03</v>
      </c>
    </row>
    <row r="15767" spans="1:6" ht="15" x14ac:dyDescent="0.2">
      <c r="A15767" s="231">
        <v>98671</v>
      </c>
      <c r="B15767" s="457" t="s">
        <v>22996</v>
      </c>
      <c r="C15767" s="231" t="s">
        <v>6637</v>
      </c>
      <c r="F15767" s="232">
        <v>460.91</v>
      </c>
    </row>
    <row r="15768" spans="1:6" ht="15" x14ac:dyDescent="0.2">
      <c r="A15768" s="231">
        <v>101726</v>
      </c>
      <c r="B15768" s="457" t="s">
        <v>22997</v>
      </c>
      <c r="C15768" s="231" t="s">
        <v>6637</v>
      </c>
      <c r="F15768" s="232">
        <v>250.84</v>
      </c>
    </row>
    <row r="15769" spans="1:6" ht="15" x14ac:dyDescent="0.2">
      <c r="A15769" s="231">
        <v>101725</v>
      </c>
      <c r="B15769" s="457" t="s">
        <v>22998</v>
      </c>
      <c r="C15769" s="231" t="s">
        <v>6637</v>
      </c>
      <c r="F15769" s="232">
        <v>339.57</v>
      </c>
    </row>
    <row r="15770" spans="1:6" ht="15" x14ac:dyDescent="0.2">
      <c r="A15770" s="231">
        <v>98672</v>
      </c>
      <c r="B15770" s="457" t="s">
        <v>22999</v>
      </c>
      <c r="C15770" s="231" t="s">
        <v>6637</v>
      </c>
      <c r="F15770" s="232">
        <v>729.25</v>
      </c>
    </row>
    <row r="15771" spans="1:6" ht="15" x14ac:dyDescent="0.2">
      <c r="A15771" s="231">
        <v>101732</v>
      </c>
      <c r="B15771" s="457" t="s">
        <v>23000</v>
      </c>
      <c r="C15771" s="231" t="s">
        <v>6637</v>
      </c>
      <c r="F15771" s="232">
        <v>126.9</v>
      </c>
    </row>
    <row r="15772" spans="1:6" ht="15" x14ac:dyDescent="0.2">
      <c r="A15772" s="231">
        <v>106793</v>
      </c>
      <c r="B15772" s="457" t="s">
        <v>23001</v>
      </c>
      <c r="C15772" s="231" t="s">
        <v>6637</v>
      </c>
      <c r="F15772" s="232">
        <v>0</v>
      </c>
    </row>
    <row r="15773" spans="1:6" ht="15" x14ac:dyDescent="0.2">
      <c r="A15773" s="231">
        <v>101731</v>
      </c>
      <c r="B15773" s="457" t="s">
        <v>23002</v>
      </c>
      <c r="C15773" s="231" t="s">
        <v>6637</v>
      </c>
      <c r="F15773" s="232">
        <v>390.2</v>
      </c>
    </row>
    <row r="15774" spans="1:6" ht="15" x14ac:dyDescent="0.2">
      <c r="A15774" s="231">
        <v>101751</v>
      </c>
      <c r="B15774" s="457" t="s">
        <v>23003</v>
      </c>
      <c r="C15774" s="231" t="s">
        <v>6637</v>
      </c>
      <c r="F15774" s="232">
        <v>418.96</v>
      </c>
    </row>
    <row r="15775" spans="1:6" ht="15" x14ac:dyDescent="0.2">
      <c r="A15775" s="231">
        <v>101729</v>
      </c>
      <c r="B15775" s="457" t="s">
        <v>23004</v>
      </c>
      <c r="C15775" s="231" t="s">
        <v>6637</v>
      </c>
      <c r="F15775" s="232">
        <v>415.71</v>
      </c>
    </row>
    <row r="15776" spans="1:6" ht="15" x14ac:dyDescent="0.2">
      <c r="A15776" s="231">
        <v>98683</v>
      </c>
      <c r="B15776" s="457" t="s">
        <v>23005</v>
      </c>
      <c r="C15776" s="231" t="s">
        <v>6637</v>
      </c>
      <c r="F15776" s="232">
        <v>0</v>
      </c>
    </row>
    <row r="15777" spans="1:6" ht="15" x14ac:dyDescent="0.2">
      <c r="A15777" s="231">
        <v>106785</v>
      </c>
      <c r="B15777" s="457" t="s">
        <v>23006</v>
      </c>
      <c r="C15777" s="231" t="s">
        <v>6640</v>
      </c>
      <c r="F15777" s="232">
        <v>0</v>
      </c>
    </row>
    <row r="15778" spans="1:6" ht="15" x14ac:dyDescent="0.2">
      <c r="A15778" s="231">
        <v>101094</v>
      </c>
      <c r="B15778" s="457" t="s">
        <v>23007</v>
      </c>
      <c r="C15778" s="231" t="s">
        <v>6640</v>
      </c>
      <c r="F15778" s="232">
        <v>231.85</v>
      </c>
    </row>
    <row r="15779" spans="1:6" ht="15" x14ac:dyDescent="0.2">
      <c r="A15779" s="231">
        <v>101095</v>
      </c>
      <c r="B15779" s="457" t="s">
        <v>23008</v>
      </c>
      <c r="C15779" s="231" t="s">
        <v>6640</v>
      </c>
      <c r="F15779" s="232">
        <v>0</v>
      </c>
    </row>
    <row r="15780" spans="1:6" ht="15" x14ac:dyDescent="0.2">
      <c r="A15780" s="231">
        <v>106786</v>
      </c>
      <c r="B15780" s="457" t="s">
        <v>23009</v>
      </c>
      <c r="C15780" s="231" t="s">
        <v>6640</v>
      </c>
      <c r="F15780" s="232">
        <v>0</v>
      </c>
    </row>
    <row r="15781" spans="1:6" ht="15" x14ac:dyDescent="0.2">
      <c r="A15781" s="231">
        <v>106783</v>
      </c>
      <c r="B15781" s="457" t="s">
        <v>23010</v>
      </c>
      <c r="C15781" s="231" t="s">
        <v>6637</v>
      </c>
      <c r="F15781" s="232">
        <v>0</v>
      </c>
    </row>
    <row r="15782" spans="1:6" ht="15" x14ac:dyDescent="0.2">
      <c r="A15782" s="231">
        <v>106784</v>
      </c>
      <c r="B15782" s="457" t="s">
        <v>23011</v>
      </c>
      <c r="C15782" s="231" t="s">
        <v>6637</v>
      </c>
      <c r="F15782" s="232">
        <v>0</v>
      </c>
    </row>
    <row r="15783" spans="1:6" ht="15" x14ac:dyDescent="0.2">
      <c r="A15783" s="231">
        <v>106782</v>
      </c>
      <c r="B15783" s="457" t="s">
        <v>23012</v>
      </c>
      <c r="C15783" s="231" t="s">
        <v>6637</v>
      </c>
      <c r="F15783" s="232">
        <v>0</v>
      </c>
    </row>
    <row r="15784" spans="1:6" ht="15" x14ac:dyDescent="0.2">
      <c r="A15784" s="231">
        <v>101728</v>
      </c>
      <c r="B15784" s="457" t="s">
        <v>23013</v>
      </c>
      <c r="C15784" s="231" t="s">
        <v>6637</v>
      </c>
      <c r="F15784" s="232">
        <v>0</v>
      </c>
    </row>
    <row r="15785" spans="1:6" ht="15" x14ac:dyDescent="0.2">
      <c r="A15785" s="231">
        <v>101727</v>
      </c>
      <c r="B15785" s="457" t="s">
        <v>23014</v>
      </c>
      <c r="C15785" s="231" t="s">
        <v>6637</v>
      </c>
      <c r="F15785" s="232">
        <v>229.69</v>
      </c>
    </row>
    <row r="15786" spans="1:6" ht="15" x14ac:dyDescent="0.2">
      <c r="A15786" s="231">
        <v>106790</v>
      </c>
      <c r="B15786" s="457" t="s">
        <v>23015</v>
      </c>
      <c r="C15786" s="231" t="s">
        <v>6637</v>
      </c>
      <c r="F15786" s="232">
        <v>246.3</v>
      </c>
    </row>
    <row r="15787" spans="1:6" ht="15" x14ac:dyDescent="0.2">
      <c r="A15787" s="231">
        <v>106792</v>
      </c>
      <c r="B15787" s="457" t="s">
        <v>23016</v>
      </c>
      <c r="C15787" s="231" t="s">
        <v>6637</v>
      </c>
      <c r="F15787" s="232">
        <v>4.58</v>
      </c>
    </row>
    <row r="15788" spans="1:6" ht="15" x14ac:dyDescent="0.2">
      <c r="A15788" s="231">
        <v>101748</v>
      </c>
      <c r="B15788" s="457" t="s">
        <v>23017</v>
      </c>
      <c r="C15788" s="231" t="s">
        <v>6637</v>
      </c>
      <c r="F15788" s="232">
        <v>4.3499999999999996</v>
      </c>
    </row>
    <row r="15789" spans="1:6" ht="15" x14ac:dyDescent="0.2">
      <c r="A15789" s="231">
        <v>106791</v>
      </c>
      <c r="B15789" s="457" t="s">
        <v>23018</v>
      </c>
      <c r="C15789" s="231" t="s">
        <v>6637</v>
      </c>
      <c r="F15789" s="232">
        <v>436.24</v>
      </c>
    </row>
    <row r="15790" spans="1:6" ht="15" x14ac:dyDescent="0.2">
      <c r="A15790" s="231">
        <v>101742</v>
      </c>
      <c r="B15790" s="457" t="s">
        <v>23019</v>
      </c>
      <c r="C15790" s="231" t="s">
        <v>6640</v>
      </c>
      <c r="F15790" s="232">
        <v>65.81</v>
      </c>
    </row>
    <row r="15791" spans="1:6" ht="15" x14ac:dyDescent="0.2">
      <c r="A15791" s="231">
        <v>101740</v>
      </c>
      <c r="B15791" s="457" t="s">
        <v>23020</v>
      </c>
      <c r="C15791" s="231" t="s">
        <v>6640</v>
      </c>
      <c r="F15791" s="232">
        <v>61.59</v>
      </c>
    </row>
    <row r="15792" spans="1:6" ht="15" x14ac:dyDescent="0.2">
      <c r="A15792" s="231">
        <v>98685</v>
      </c>
      <c r="B15792" s="457" t="s">
        <v>23021</v>
      </c>
      <c r="C15792" s="231" t="s">
        <v>6640</v>
      </c>
      <c r="F15792" s="232">
        <v>91.12</v>
      </c>
    </row>
    <row r="15793" spans="1:6" ht="15" x14ac:dyDescent="0.2">
      <c r="A15793" s="231">
        <v>98686</v>
      </c>
      <c r="B15793" s="457" t="s">
        <v>23022</v>
      </c>
      <c r="C15793" s="231" t="s">
        <v>6640</v>
      </c>
      <c r="F15793" s="232">
        <v>67.98</v>
      </c>
    </row>
    <row r="15794" spans="1:6" ht="15" x14ac:dyDescent="0.2">
      <c r="A15794" s="231">
        <v>101738</v>
      </c>
      <c r="B15794" s="457" t="s">
        <v>23023</v>
      </c>
      <c r="C15794" s="231" t="s">
        <v>6640</v>
      </c>
      <c r="F15794" s="232">
        <v>46.27</v>
      </c>
    </row>
    <row r="15795" spans="1:6" ht="15" x14ac:dyDescent="0.2">
      <c r="A15795" s="231">
        <v>101739</v>
      </c>
      <c r="B15795" s="457" t="s">
        <v>23024</v>
      </c>
      <c r="C15795" s="231" t="s">
        <v>6640</v>
      </c>
      <c r="F15795" s="232">
        <v>61.79</v>
      </c>
    </row>
    <row r="15796" spans="1:6" ht="15" x14ac:dyDescent="0.2">
      <c r="A15796" s="231">
        <v>101741</v>
      </c>
      <c r="B15796" s="457" t="s">
        <v>23025</v>
      </c>
      <c r="C15796" s="231" t="s">
        <v>6640</v>
      </c>
      <c r="F15796" s="232">
        <v>56.24</v>
      </c>
    </row>
    <row r="15797" spans="1:6" ht="15" x14ac:dyDescent="0.2">
      <c r="A15797" s="231">
        <v>98697</v>
      </c>
      <c r="B15797" s="457" t="s">
        <v>23026</v>
      </c>
      <c r="C15797" s="231" t="s">
        <v>6640</v>
      </c>
      <c r="F15797" s="232">
        <v>91.7</v>
      </c>
    </row>
    <row r="15798" spans="1:6" ht="15" x14ac:dyDescent="0.2">
      <c r="A15798" s="231">
        <v>98688</v>
      </c>
      <c r="B15798" s="457" t="s">
        <v>23027</v>
      </c>
      <c r="C15798" s="231" t="s">
        <v>6640</v>
      </c>
      <c r="F15798" s="232">
        <v>75.59</v>
      </c>
    </row>
    <row r="15799" spans="1:6" ht="15" x14ac:dyDescent="0.2">
      <c r="A15799" s="231">
        <v>98687</v>
      </c>
      <c r="B15799" s="457" t="s">
        <v>23028</v>
      </c>
      <c r="C15799" s="231" t="s">
        <v>6640</v>
      </c>
      <c r="F15799" s="232">
        <v>0</v>
      </c>
    </row>
    <row r="15800" spans="1:6" ht="15" x14ac:dyDescent="0.2">
      <c r="A15800" s="231">
        <v>98689</v>
      </c>
      <c r="B15800" s="457" t="s">
        <v>23029</v>
      </c>
      <c r="C15800" s="231" t="s">
        <v>6640</v>
      </c>
      <c r="F15800" s="232">
        <v>139.41</v>
      </c>
    </row>
    <row r="15801" spans="1:6" ht="15" x14ac:dyDescent="0.2">
      <c r="A15801" s="231">
        <v>98695</v>
      </c>
      <c r="B15801" s="457" t="s">
        <v>23030</v>
      </c>
      <c r="C15801" s="231" t="s">
        <v>6640</v>
      </c>
      <c r="F15801" s="232">
        <v>146.44</v>
      </c>
    </row>
    <row r="15802" spans="1:6" ht="15" x14ac:dyDescent="0.2">
      <c r="A15802" s="231">
        <v>100606</v>
      </c>
      <c r="B15802" s="457" t="s">
        <v>23031</v>
      </c>
      <c r="C15802" s="231" t="s">
        <v>6635</v>
      </c>
      <c r="F15802" s="232">
        <v>1838.74</v>
      </c>
    </row>
    <row r="15803" spans="1:6" ht="15" x14ac:dyDescent="0.2">
      <c r="A15803" s="231">
        <v>100604</v>
      </c>
      <c r="B15803" s="457" t="s">
        <v>23032</v>
      </c>
      <c r="C15803" s="231" t="s">
        <v>6635</v>
      </c>
      <c r="F15803" s="232">
        <v>861.25</v>
      </c>
    </row>
    <row r="15804" spans="1:6" ht="15" x14ac:dyDescent="0.2">
      <c r="A15804" s="231">
        <v>100605</v>
      </c>
      <c r="B15804" s="457" t="s">
        <v>23033</v>
      </c>
      <c r="C15804" s="231" t="s">
        <v>6635</v>
      </c>
      <c r="F15804" s="232">
        <v>1263.6199999999999</v>
      </c>
    </row>
    <row r="15805" spans="1:6" ht="15" x14ac:dyDescent="0.2">
      <c r="A15805" s="231">
        <v>100580</v>
      </c>
      <c r="B15805" s="457" t="s">
        <v>23034</v>
      </c>
      <c r="C15805" s="231" t="s">
        <v>6635</v>
      </c>
      <c r="F15805" s="232">
        <v>816.2</v>
      </c>
    </row>
    <row r="15806" spans="1:6" ht="15" x14ac:dyDescent="0.2">
      <c r="A15806" s="231">
        <v>100579</v>
      </c>
      <c r="B15806" s="457" t="s">
        <v>23035</v>
      </c>
      <c r="C15806" s="231" t="s">
        <v>6635</v>
      </c>
      <c r="F15806" s="232">
        <v>752.35</v>
      </c>
    </row>
    <row r="15807" spans="1:6" ht="15" x14ac:dyDescent="0.2">
      <c r="A15807" s="231">
        <v>100609</v>
      </c>
      <c r="B15807" s="457" t="s">
        <v>23036</v>
      </c>
      <c r="C15807" s="231" t="s">
        <v>6635</v>
      </c>
      <c r="F15807" s="232">
        <v>1876.7</v>
      </c>
    </row>
    <row r="15808" spans="1:6" ht="15" x14ac:dyDescent="0.2">
      <c r="A15808" s="231">
        <v>100607</v>
      </c>
      <c r="B15808" s="457" t="s">
        <v>23037</v>
      </c>
      <c r="C15808" s="231" t="s">
        <v>6635</v>
      </c>
      <c r="F15808" s="232">
        <v>884.15</v>
      </c>
    </row>
    <row r="15809" spans="1:6" ht="15" x14ac:dyDescent="0.2">
      <c r="A15809" s="231">
        <v>100608</v>
      </c>
      <c r="B15809" s="457" t="s">
        <v>23038</v>
      </c>
      <c r="C15809" s="231" t="s">
        <v>6635</v>
      </c>
      <c r="F15809" s="232">
        <v>1292.06</v>
      </c>
    </row>
    <row r="15810" spans="1:6" ht="15" x14ac:dyDescent="0.2">
      <c r="A15810" s="231">
        <v>100582</v>
      </c>
      <c r="B15810" s="457" t="s">
        <v>23039</v>
      </c>
      <c r="C15810" s="231" t="s">
        <v>6635</v>
      </c>
      <c r="F15810" s="232">
        <v>894.12</v>
      </c>
    </row>
    <row r="15811" spans="1:6" ht="15" x14ac:dyDescent="0.2">
      <c r="A15811" s="231">
        <v>100581</v>
      </c>
      <c r="B15811" s="457" t="s">
        <v>23040</v>
      </c>
      <c r="C15811" s="231" t="s">
        <v>6635</v>
      </c>
      <c r="F15811" s="232">
        <v>780.71</v>
      </c>
    </row>
    <row r="15812" spans="1:6" ht="15" x14ac:dyDescent="0.2">
      <c r="A15812" s="231">
        <v>100613</v>
      </c>
      <c r="B15812" s="457" t="s">
        <v>23041</v>
      </c>
      <c r="C15812" s="231" t="s">
        <v>6635</v>
      </c>
      <c r="F15812" s="232">
        <v>1914.47</v>
      </c>
    </row>
    <row r="15813" spans="1:6" ht="15" x14ac:dyDescent="0.2">
      <c r="A15813" s="231">
        <v>100610</v>
      </c>
      <c r="B15813" s="457" t="s">
        <v>23042</v>
      </c>
      <c r="C15813" s="231" t="s">
        <v>6635</v>
      </c>
      <c r="F15813" s="232">
        <v>906.55</v>
      </c>
    </row>
    <row r="15814" spans="1:6" ht="15" x14ac:dyDescent="0.2">
      <c r="A15814" s="231">
        <v>100611</v>
      </c>
      <c r="B15814" s="457" t="s">
        <v>23043</v>
      </c>
      <c r="C15814" s="231" t="s">
        <v>6635</v>
      </c>
      <c r="F15814" s="232">
        <v>1090.31</v>
      </c>
    </row>
    <row r="15815" spans="1:6" ht="15" x14ac:dyDescent="0.2">
      <c r="A15815" s="231">
        <v>100612</v>
      </c>
      <c r="B15815" s="457" t="s">
        <v>23044</v>
      </c>
      <c r="C15815" s="231" t="s">
        <v>6635</v>
      </c>
      <c r="F15815" s="232">
        <v>1320.02</v>
      </c>
    </row>
    <row r="15816" spans="1:6" ht="15" x14ac:dyDescent="0.2">
      <c r="A15816" s="231">
        <v>100584</v>
      </c>
      <c r="B15816" s="457" t="s">
        <v>23045</v>
      </c>
      <c r="C15816" s="231" t="s">
        <v>6635</v>
      </c>
      <c r="F15816" s="232">
        <v>880.24</v>
      </c>
    </row>
    <row r="15817" spans="1:6" ht="15" x14ac:dyDescent="0.2">
      <c r="A15817" s="231">
        <v>100583</v>
      </c>
      <c r="B15817" s="457" t="s">
        <v>23046</v>
      </c>
      <c r="C15817" s="231" t="s">
        <v>6635</v>
      </c>
      <c r="F15817" s="232">
        <v>811.01</v>
      </c>
    </row>
    <row r="15818" spans="1:6" ht="15" x14ac:dyDescent="0.2">
      <c r="A15818" s="231">
        <v>100616</v>
      </c>
      <c r="B15818" s="457" t="s">
        <v>23047</v>
      </c>
      <c r="C15818" s="231" t="s">
        <v>6635</v>
      </c>
      <c r="F15818" s="232">
        <v>1993.67</v>
      </c>
    </row>
    <row r="15819" spans="1:6" ht="15" x14ac:dyDescent="0.2">
      <c r="A15819" s="231">
        <v>100614</v>
      </c>
      <c r="B15819" s="457" t="s">
        <v>23048</v>
      </c>
      <c r="C15819" s="231" t="s">
        <v>6635</v>
      </c>
      <c r="F15819" s="232">
        <v>1140.06</v>
      </c>
    </row>
    <row r="15820" spans="1:6" ht="15" x14ac:dyDescent="0.2">
      <c r="A15820" s="231">
        <v>100615</v>
      </c>
      <c r="B15820" s="457" t="s">
        <v>23049</v>
      </c>
      <c r="C15820" s="231" t="s">
        <v>6635</v>
      </c>
      <c r="F15820" s="232">
        <v>1375.93</v>
      </c>
    </row>
    <row r="15821" spans="1:6" ht="15" x14ac:dyDescent="0.2">
      <c r="A15821" s="231">
        <v>100586</v>
      </c>
      <c r="B15821" s="457" t="s">
        <v>23050</v>
      </c>
      <c r="C15821" s="231" t="s">
        <v>6635</v>
      </c>
      <c r="F15821" s="232">
        <v>980.44</v>
      </c>
    </row>
    <row r="15822" spans="1:6" ht="15" x14ac:dyDescent="0.2">
      <c r="A15822" s="231">
        <v>100585</v>
      </c>
      <c r="B15822" s="457" t="s">
        <v>23051</v>
      </c>
      <c r="C15822" s="231" t="s">
        <v>6635</v>
      </c>
      <c r="F15822" s="232">
        <v>869.93</v>
      </c>
    </row>
    <row r="15823" spans="1:6" ht="15" x14ac:dyDescent="0.2">
      <c r="A15823" s="231">
        <v>100618</v>
      </c>
      <c r="B15823" s="457" t="s">
        <v>23052</v>
      </c>
      <c r="C15823" s="231" t="s">
        <v>6635</v>
      </c>
      <c r="F15823" s="232">
        <v>2075.0100000000002</v>
      </c>
    </row>
    <row r="15824" spans="1:6" ht="15" x14ac:dyDescent="0.2">
      <c r="A15824" s="231">
        <v>100617</v>
      </c>
      <c r="B15824" s="457" t="s">
        <v>23053</v>
      </c>
      <c r="C15824" s="231" t="s">
        <v>6635</v>
      </c>
      <c r="F15824" s="232">
        <v>1431.91</v>
      </c>
    </row>
    <row r="15825" spans="1:6" ht="15" x14ac:dyDescent="0.2">
      <c r="A15825" s="231">
        <v>100588</v>
      </c>
      <c r="B15825" s="457" t="s">
        <v>23054</v>
      </c>
      <c r="C15825" s="231" t="s">
        <v>6635</v>
      </c>
      <c r="F15825" s="232">
        <v>1016.93</v>
      </c>
    </row>
    <row r="15826" spans="1:6" ht="15" x14ac:dyDescent="0.2">
      <c r="A15826" s="231">
        <v>100587</v>
      </c>
      <c r="B15826" s="457" t="s">
        <v>23055</v>
      </c>
      <c r="C15826" s="231" t="s">
        <v>6635</v>
      </c>
      <c r="F15826" s="232">
        <v>931.17</v>
      </c>
    </row>
    <row r="15827" spans="1:6" ht="15" x14ac:dyDescent="0.2">
      <c r="A15827" s="231">
        <v>100590</v>
      </c>
      <c r="B15827" s="457" t="s">
        <v>23056</v>
      </c>
      <c r="C15827" s="231" t="s">
        <v>6635</v>
      </c>
      <c r="F15827" s="232">
        <v>1104.8499999999999</v>
      </c>
    </row>
    <row r="15828" spans="1:6" ht="15" x14ac:dyDescent="0.2">
      <c r="A15828" s="231">
        <v>100589</v>
      </c>
      <c r="B15828" s="457" t="s">
        <v>23057</v>
      </c>
      <c r="C15828" s="231" t="s">
        <v>6635</v>
      </c>
      <c r="F15828" s="232">
        <v>1019.41</v>
      </c>
    </row>
    <row r="15829" spans="1:6" ht="15" x14ac:dyDescent="0.2">
      <c r="A15829" s="231">
        <v>100592</v>
      </c>
      <c r="B15829" s="457" t="s">
        <v>23058</v>
      </c>
      <c r="C15829" s="231" t="s">
        <v>6635</v>
      </c>
      <c r="F15829" s="232">
        <v>1085.3399999999999</v>
      </c>
    </row>
    <row r="15830" spans="1:6" ht="15" x14ac:dyDescent="0.2">
      <c r="A15830" s="231">
        <v>100591</v>
      </c>
      <c r="B15830" s="457" t="s">
        <v>23059</v>
      </c>
      <c r="C15830" s="231" t="s">
        <v>6635</v>
      </c>
      <c r="F15830" s="232">
        <v>993.88</v>
      </c>
    </row>
    <row r="15831" spans="1:6" ht="15" x14ac:dyDescent="0.2">
      <c r="A15831" s="231">
        <v>100594</v>
      </c>
      <c r="B15831" s="457" t="s">
        <v>23060</v>
      </c>
      <c r="C15831" s="231" t="s">
        <v>6635</v>
      </c>
      <c r="F15831" s="232">
        <v>1199.33</v>
      </c>
    </row>
    <row r="15832" spans="1:6" ht="15" x14ac:dyDescent="0.2">
      <c r="A15832" s="231">
        <v>100593</v>
      </c>
      <c r="B15832" s="457" t="s">
        <v>23061</v>
      </c>
      <c r="C15832" s="231" t="s">
        <v>6635</v>
      </c>
      <c r="F15832" s="232">
        <v>1079.47</v>
      </c>
    </row>
    <row r="15833" spans="1:6" ht="15" x14ac:dyDescent="0.2">
      <c r="A15833" s="231">
        <v>100596</v>
      </c>
      <c r="B15833" s="457" t="s">
        <v>23062</v>
      </c>
      <c r="C15833" s="231" t="s">
        <v>6635</v>
      </c>
      <c r="F15833" s="232">
        <v>1436.63</v>
      </c>
    </row>
    <row r="15834" spans="1:6" ht="15" x14ac:dyDescent="0.2">
      <c r="A15834" s="231">
        <v>100595</v>
      </c>
      <c r="B15834" s="457" t="s">
        <v>23063</v>
      </c>
      <c r="C15834" s="231" t="s">
        <v>6635</v>
      </c>
      <c r="F15834" s="232">
        <v>1274.92</v>
      </c>
    </row>
    <row r="15835" spans="1:6" ht="15" x14ac:dyDescent="0.2">
      <c r="A15835" s="231">
        <v>100598</v>
      </c>
      <c r="B15835" s="457" t="s">
        <v>23064</v>
      </c>
      <c r="C15835" s="231" t="s">
        <v>6635</v>
      </c>
      <c r="F15835" s="232">
        <v>1594</v>
      </c>
    </row>
    <row r="15836" spans="1:6" ht="15" x14ac:dyDescent="0.2">
      <c r="A15836" s="231">
        <v>100597</v>
      </c>
      <c r="B15836" s="457" t="s">
        <v>23065</v>
      </c>
      <c r="C15836" s="231" t="s">
        <v>6635</v>
      </c>
      <c r="F15836" s="232">
        <v>1460.38</v>
      </c>
    </row>
    <row r="15837" spans="1:6" ht="15" x14ac:dyDescent="0.2">
      <c r="A15837" s="231">
        <v>100603</v>
      </c>
      <c r="B15837" s="457" t="s">
        <v>23066</v>
      </c>
      <c r="C15837" s="231" t="s">
        <v>6635</v>
      </c>
      <c r="F15837" s="232">
        <v>1767.26</v>
      </c>
    </row>
    <row r="15838" spans="1:6" ht="15" x14ac:dyDescent="0.2">
      <c r="A15838" s="231">
        <v>100599</v>
      </c>
      <c r="B15838" s="457" t="s">
        <v>23067</v>
      </c>
      <c r="C15838" s="231" t="s">
        <v>6635</v>
      </c>
      <c r="F15838" s="232">
        <v>707.66</v>
      </c>
    </row>
    <row r="15839" spans="1:6" ht="15" x14ac:dyDescent="0.2">
      <c r="A15839" s="231">
        <v>100600</v>
      </c>
      <c r="B15839" s="457" t="s">
        <v>23068</v>
      </c>
      <c r="C15839" s="231" t="s">
        <v>6635</v>
      </c>
      <c r="F15839" s="232">
        <v>814.83</v>
      </c>
    </row>
    <row r="15840" spans="1:6" ht="15" x14ac:dyDescent="0.2">
      <c r="A15840" s="231">
        <v>100601</v>
      </c>
      <c r="B15840" s="457" t="s">
        <v>23069</v>
      </c>
      <c r="C15840" s="231" t="s">
        <v>6635</v>
      </c>
      <c r="F15840" s="232">
        <v>988.74</v>
      </c>
    </row>
    <row r="15841" spans="1:6" ht="15" x14ac:dyDescent="0.2">
      <c r="A15841" s="231">
        <v>100602</v>
      </c>
      <c r="B15841" s="457" t="s">
        <v>23070</v>
      </c>
      <c r="C15841" s="231" t="s">
        <v>6635</v>
      </c>
      <c r="F15841" s="232">
        <v>1206.0999999999999</v>
      </c>
    </row>
    <row r="15842" spans="1:6" ht="15" x14ac:dyDescent="0.2">
      <c r="A15842" s="231">
        <v>100578</v>
      </c>
      <c r="B15842" s="457" t="s">
        <v>23071</v>
      </c>
      <c r="C15842" s="231" t="s">
        <v>6635</v>
      </c>
      <c r="F15842" s="232">
        <v>695.38</v>
      </c>
    </row>
    <row r="15843" spans="1:6" ht="15" x14ac:dyDescent="0.2">
      <c r="A15843" s="231">
        <v>105975</v>
      </c>
      <c r="B15843" s="457" t="s">
        <v>23072</v>
      </c>
      <c r="C15843" s="231" t="s">
        <v>6640</v>
      </c>
      <c r="F15843" s="232">
        <v>0</v>
      </c>
    </row>
    <row r="15844" spans="1:6" ht="15" x14ac:dyDescent="0.2">
      <c r="A15844" s="231">
        <v>105976</v>
      </c>
      <c r="B15844" s="457" t="s">
        <v>23073</v>
      </c>
      <c r="C15844" s="231" t="s">
        <v>6640</v>
      </c>
      <c r="F15844" s="232">
        <v>0</v>
      </c>
    </row>
    <row r="15845" spans="1:6" ht="15" x14ac:dyDescent="0.2">
      <c r="A15845" s="231">
        <v>105977</v>
      </c>
      <c r="B15845" s="457" t="s">
        <v>23074</v>
      </c>
      <c r="C15845" s="231" t="s">
        <v>6640</v>
      </c>
      <c r="F15845" s="232">
        <v>0</v>
      </c>
    </row>
    <row r="15846" spans="1:6" ht="15" x14ac:dyDescent="0.2">
      <c r="A15846" s="231">
        <v>105978</v>
      </c>
      <c r="B15846" s="457" t="s">
        <v>23075</v>
      </c>
      <c r="C15846" s="231" t="s">
        <v>6640</v>
      </c>
      <c r="F15846" s="232">
        <v>0</v>
      </c>
    </row>
    <row r="15847" spans="1:6" ht="15" x14ac:dyDescent="0.2">
      <c r="A15847" s="231">
        <v>105970</v>
      </c>
      <c r="B15847" s="457" t="s">
        <v>23076</v>
      </c>
      <c r="C15847" s="231" t="s">
        <v>6635</v>
      </c>
      <c r="F15847" s="232">
        <v>0</v>
      </c>
    </row>
    <row r="15848" spans="1:6" ht="15" x14ac:dyDescent="0.2">
      <c r="A15848" s="231">
        <v>105972</v>
      </c>
      <c r="B15848" s="457" t="s">
        <v>23077</v>
      </c>
      <c r="C15848" s="231" t="s">
        <v>6635</v>
      </c>
      <c r="F15848" s="232">
        <v>0</v>
      </c>
    </row>
    <row r="15849" spans="1:6" ht="15" x14ac:dyDescent="0.2">
      <c r="A15849" s="231">
        <v>105973</v>
      </c>
      <c r="B15849" s="457" t="s">
        <v>23078</v>
      </c>
      <c r="C15849" s="231" t="s">
        <v>6635</v>
      </c>
      <c r="F15849" s="232">
        <v>0</v>
      </c>
    </row>
    <row r="15850" spans="1:6" ht="15" x14ac:dyDescent="0.2">
      <c r="A15850" s="231">
        <v>105974</v>
      </c>
      <c r="B15850" s="457" t="s">
        <v>23079</v>
      </c>
      <c r="C15850" s="231" t="s">
        <v>6635</v>
      </c>
      <c r="F15850" s="232">
        <v>0</v>
      </c>
    </row>
    <row r="15851" spans="1:6" ht="15" x14ac:dyDescent="0.2">
      <c r="A15851" s="231">
        <v>105971</v>
      </c>
      <c r="B15851" s="457" t="s">
        <v>23080</v>
      </c>
      <c r="C15851" s="231" t="s">
        <v>6635</v>
      </c>
      <c r="F15851" s="232">
        <v>0</v>
      </c>
    </row>
    <row r="15852" spans="1:6" ht="15" x14ac:dyDescent="0.2">
      <c r="A15852" s="231">
        <v>105967</v>
      </c>
      <c r="B15852" s="457" t="s">
        <v>23081</v>
      </c>
      <c r="C15852" s="231" t="s">
        <v>6635</v>
      </c>
      <c r="F15852" s="232">
        <v>0</v>
      </c>
    </row>
    <row r="15853" spans="1:6" ht="15" x14ac:dyDescent="0.2">
      <c r="A15853" s="231">
        <v>105968</v>
      </c>
      <c r="B15853" s="457" t="s">
        <v>23082</v>
      </c>
      <c r="C15853" s="231" t="s">
        <v>6635</v>
      </c>
      <c r="F15853" s="232">
        <v>0</v>
      </c>
    </row>
    <row r="15854" spans="1:6" ht="15" x14ac:dyDescent="0.2">
      <c r="A15854" s="231">
        <v>105969</v>
      </c>
      <c r="B15854" s="457" t="s">
        <v>23083</v>
      </c>
      <c r="C15854" s="231" t="s">
        <v>6635</v>
      </c>
      <c r="F15854" s="232">
        <v>0</v>
      </c>
    </row>
    <row r="15855" spans="1:6" ht="15" x14ac:dyDescent="0.2">
      <c r="A15855" s="231">
        <v>100623</v>
      </c>
      <c r="B15855" s="457" t="s">
        <v>23084</v>
      </c>
      <c r="C15855" s="231" t="s">
        <v>6635</v>
      </c>
      <c r="F15855" s="232">
        <v>2587</v>
      </c>
    </row>
    <row r="15856" spans="1:6" ht="15" x14ac:dyDescent="0.2">
      <c r="A15856" s="231">
        <v>105964</v>
      </c>
      <c r="B15856" s="457" t="s">
        <v>23085</v>
      </c>
      <c r="C15856" s="231" t="s">
        <v>6635</v>
      </c>
      <c r="F15856" s="232">
        <v>0</v>
      </c>
    </row>
    <row r="15857" spans="1:6" ht="15" x14ac:dyDescent="0.2">
      <c r="A15857" s="231">
        <v>105965</v>
      </c>
      <c r="B15857" s="457" t="s">
        <v>23086</v>
      </c>
      <c r="C15857" s="231" t="s">
        <v>6635</v>
      </c>
      <c r="F15857" s="232">
        <v>0</v>
      </c>
    </row>
    <row r="15858" spans="1:6" ht="15" x14ac:dyDescent="0.2">
      <c r="A15858" s="231">
        <v>105966</v>
      </c>
      <c r="B15858" s="457" t="s">
        <v>23087</v>
      </c>
      <c r="C15858" s="231" t="s">
        <v>6635</v>
      </c>
      <c r="F15858" s="232">
        <v>0</v>
      </c>
    </row>
    <row r="15859" spans="1:6" ht="15" x14ac:dyDescent="0.2">
      <c r="A15859" s="231">
        <v>100621</v>
      </c>
      <c r="B15859" s="457" t="s">
        <v>23088</v>
      </c>
      <c r="C15859" s="231" t="s">
        <v>6635</v>
      </c>
      <c r="F15859" s="232">
        <v>3082.64</v>
      </c>
    </row>
    <row r="15860" spans="1:6" ht="15" x14ac:dyDescent="0.2">
      <c r="A15860" s="231">
        <v>105960</v>
      </c>
      <c r="B15860" s="457" t="s">
        <v>23089</v>
      </c>
      <c r="C15860" s="231" t="s">
        <v>6635</v>
      </c>
      <c r="F15860" s="232">
        <v>0</v>
      </c>
    </row>
    <row r="15861" spans="1:6" ht="15" x14ac:dyDescent="0.2">
      <c r="A15861" s="231">
        <v>105961</v>
      </c>
      <c r="B15861" s="457" t="s">
        <v>23090</v>
      </c>
      <c r="C15861" s="231" t="s">
        <v>6635</v>
      </c>
      <c r="F15861" s="232">
        <v>0</v>
      </c>
    </row>
    <row r="15862" spans="1:6" ht="15" x14ac:dyDescent="0.2">
      <c r="A15862" s="231">
        <v>105962</v>
      </c>
      <c r="B15862" s="457" t="s">
        <v>23091</v>
      </c>
      <c r="C15862" s="231" t="s">
        <v>6635</v>
      </c>
      <c r="F15862" s="232">
        <v>0</v>
      </c>
    </row>
    <row r="15863" spans="1:6" ht="15" x14ac:dyDescent="0.2">
      <c r="A15863" s="231">
        <v>105963</v>
      </c>
      <c r="B15863" s="457" t="s">
        <v>23092</v>
      </c>
      <c r="C15863" s="231" t="s">
        <v>6635</v>
      </c>
      <c r="F15863" s="232">
        <v>0</v>
      </c>
    </row>
    <row r="15864" spans="1:6" ht="15" x14ac:dyDescent="0.2">
      <c r="A15864" s="231">
        <v>100622</v>
      </c>
      <c r="B15864" s="457" t="s">
        <v>23093</v>
      </c>
      <c r="C15864" s="231" t="s">
        <v>6635</v>
      </c>
      <c r="F15864" s="232">
        <v>2516.4299999999998</v>
      </c>
    </row>
    <row r="15865" spans="1:6" ht="15" x14ac:dyDescent="0.2">
      <c r="A15865" s="231">
        <v>105956</v>
      </c>
      <c r="B15865" s="457" t="s">
        <v>23094</v>
      </c>
      <c r="C15865" s="231" t="s">
        <v>6635</v>
      </c>
      <c r="F15865" s="232">
        <v>0</v>
      </c>
    </row>
    <row r="15866" spans="1:6" ht="15" x14ac:dyDescent="0.2">
      <c r="A15866" s="231">
        <v>105957</v>
      </c>
      <c r="B15866" s="457" t="s">
        <v>23095</v>
      </c>
      <c r="C15866" s="231" t="s">
        <v>6635</v>
      </c>
      <c r="F15866" s="232">
        <v>0</v>
      </c>
    </row>
    <row r="15867" spans="1:6" ht="15" x14ac:dyDescent="0.2">
      <c r="A15867" s="231">
        <v>105958</v>
      </c>
      <c r="B15867" s="457" t="s">
        <v>23096</v>
      </c>
      <c r="C15867" s="231" t="s">
        <v>6635</v>
      </c>
      <c r="F15867" s="232">
        <v>2130.36</v>
      </c>
    </row>
    <row r="15868" spans="1:6" ht="15" x14ac:dyDescent="0.2">
      <c r="A15868" s="231">
        <v>105959</v>
      </c>
      <c r="B15868" s="457" t="s">
        <v>23097</v>
      </c>
      <c r="C15868" s="231" t="s">
        <v>6635</v>
      </c>
      <c r="F15868" s="232">
        <v>0</v>
      </c>
    </row>
    <row r="15869" spans="1:6" ht="15" x14ac:dyDescent="0.2">
      <c r="A15869" s="231">
        <v>100620</v>
      </c>
      <c r="B15869" s="457" t="s">
        <v>23098</v>
      </c>
      <c r="C15869" s="231" t="s">
        <v>6635</v>
      </c>
      <c r="F15869" s="232">
        <v>2746.26</v>
      </c>
    </row>
    <row r="15870" spans="1:6" ht="15" x14ac:dyDescent="0.2">
      <c r="A15870" s="231">
        <v>105951</v>
      </c>
      <c r="B15870" s="457" t="s">
        <v>23099</v>
      </c>
      <c r="C15870" s="231" t="s">
        <v>6635</v>
      </c>
      <c r="F15870" s="232">
        <v>0</v>
      </c>
    </row>
    <row r="15871" spans="1:6" ht="15" x14ac:dyDescent="0.2">
      <c r="A15871" s="231">
        <v>105952</v>
      </c>
      <c r="B15871" s="457" t="s">
        <v>23100</v>
      </c>
      <c r="C15871" s="231" t="s">
        <v>6635</v>
      </c>
      <c r="F15871" s="232">
        <v>0</v>
      </c>
    </row>
    <row r="15872" spans="1:6" ht="15" x14ac:dyDescent="0.2">
      <c r="A15872" s="231">
        <v>105953</v>
      </c>
      <c r="B15872" s="457" t="s">
        <v>23101</v>
      </c>
      <c r="C15872" s="231" t="s">
        <v>6635</v>
      </c>
      <c r="F15872" s="232">
        <v>1965.73</v>
      </c>
    </row>
    <row r="15873" spans="1:6" ht="15" x14ac:dyDescent="0.2">
      <c r="A15873" s="231">
        <v>105954</v>
      </c>
      <c r="B15873" s="457" t="s">
        <v>23102</v>
      </c>
      <c r="C15873" s="231" t="s">
        <v>6635</v>
      </c>
      <c r="F15873" s="232">
        <v>0</v>
      </c>
    </row>
    <row r="15874" spans="1:6" ht="15" x14ac:dyDescent="0.2">
      <c r="A15874" s="231">
        <v>105955</v>
      </c>
      <c r="B15874" s="457" t="s">
        <v>23103</v>
      </c>
      <c r="C15874" s="231" t="s">
        <v>6635</v>
      </c>
      <c r="F15874" s="232">
        <v>2609.29</v>
      </c>
    </row>
    <row r="15875" spans="1:6" ht="15" x14ac:dyDescent="0.2">
      <c r="A15875" s="231">
        <v>105946</v>
      </c>
      <c r="B15875" s="457" t="s">
        <v>23104</v>
      </c>
      <c r="C15875" s="231" t="s">
        <v>6635</v>
      </c>
      <c r="F15875" s="232">
        <v>0</v>
      </c>
    </row>
    <row r="15876" spans="1:6" ht="15" x14ac:dyDescent="0.2">
      <c r="A15876" s="231">
        <v>105947</v>
      </c>
      <c r="B15876" s="457" t="s">
        <v>23105</v>
      </c>
      <c r="C15876" s="231" t="s">
        <v>6635</v>
      </c>
      <c r="F15876" s="232">
        <v>0</v>
      </c>
    </row>
    <row r="15877" spans="1:6" ht="15" x14ac:dyDescent="0.2">
      <c r="A15877" s="231">
        <v>105948</v>
      </c>
      <c r="B15877" s="457" t="s">
        <v>23106</v>
      </c>
      <c r="C15877" s="231" t="s">
        <v>6635</v>
      </c>
      <c r="F15877" s="232">
        <v>0</v>
      </c>
    </row>
    <row r="15878" spans="1:6" ht="15" x14ac:dyDescent="0.2">
      <c r="A15878" s="231">
        <v>105949</v>
      </c>
      <c r="B15878" s="457" t="s">
        <v>23107</v>
      </c>
      <c r="C15878" s="231" t="s">
        <v>6635</v>
      </c>
      <c r="F15878" s="232">
        <v>0</v>
      </c>
    </row>
    <row r="15879" spans="1:6" ht="15" x14ac:dyDescent="0.2">
      <c r="A15879" s="231">
        <v>105950</v>
      </c>
      <c r="B15879" s="457" t="s">
        <v>23108</v>
      </c>
      <c r="C15879" s="231" t="s">
        <v>6635</v>
      </c>
      <c r="F15879" s="232">
        <v>0</v>
      </c>
    </row>
    <row r="15880" spans="1:6" ht="15" x14ac:dyDescent="0.2">
      <c r="A15880" s="231">
        <v>100619</v>
      </c>
      <c r="B15880" s="457" t="s">
        <v>23109</v>
      </c>
      <c r="C15880" s="231" t="s">
        <v>6635</v>
      </c>
      <c r="F15880" s="232">
        <v>652.29</v>
      </c>
    </row>
    <row r="15881" spans="1:6" ht="15" x14ac:dyDescent="0.2">
      <c r="A15881" s="231">
        <v>99283</v>
      </c>
      <c r="B15881" s="457" t="s">
        <v>23110</v>
      </c>
      <c r="C15881" s="231" t="s">
        <v>6640</v>
      </c>
      <c r="F15881" s="232">
        <v>1264.75</v>
      </c>
    </row>
    <row r="15882" spans="1:6" ht="15" x14ac:dyDescent="0.2">
      <c r="A15882" s="231">
        <v>99293</v>
      </c>
      <c r="B15882" s="457" t="s">
        <v>23111</v>
      </c>
      <c r="C15882" s="231" t="s">
        <v>6640</v>
      </c>
      <c r="F15882" s="232">
        <v>1532.45</v>
      </c>
    </row>
    <row r="15883" spans="1:6" ht="15" x14ac:dyDescent="0.2">
      <c r="A15883" s="231">
        <v>99243</v>
      </c>
      <c r="B15883" s="457" t="s">
        <v>23112</v>
      </c>
      <c r="C15883" s="231" t="s">
        <v>6640</v>
      </c>
      <c r="F15883" s="232">
        <v>1800.06</v>
      </c>
    </row>
    <row r="15884" spans="1:6" ht="15" x14ac:dyDescent="0.2">
      <c r="A15884" s="231">
        <v>99249</v>
      </c>
      <c r="B15884" s="457" t="s">
        <v>23113</v>
      </c>
      <c r="C15884" s="231" t="s">
        <v>6640</v>
      </c>
      <c r="F15884" s="232">
        <v>2201.61</v>
      </c>
    </row>
    <row r="15885" spans="1:6" ht="15" x14ac:dyDescent="0.2">
      <c r="A15885" s="231">
        <v>99278</v>
      </c>
      <c r="B15885" s="457" t="s">
        <v>23114</v>
      </c>
      <c r="C15885" s="231" t="s">
        <v>6640</v>
      </c>
      <c r="F15885" s="232">
        <v>460.9</v>
      </c>
    </row>
    <row r="15886" spans="1:6" ht="15" x14ac:dyDescent="0.2">
      <c r="A15886" s="231">
        <v>99288</v>
      </c>
      <c r="B15886" s="457" t="s">
        <v>23115</v>
      </c>
      <c r="C15886" s="231" t="s">
        <v>6640</v>
      </c>
      <c r="F15886" s="232">
        <v>608.13</v>
      </c>
    </row>
    <row r="15887" spans="1:6" ht="15" x14ac:dyDescent="0.2">
      <c r="A15887" s="231">
        <v>99240</v>
      </c>
      <c r="B15887" s="457" t="s">
        <v>23116</v>
      </c>
      <c r="C15887" s="231" t="s">
        <v>6640</v>
      </c>
      <c r="F15887" s="232">
        <v>809.09</v>
      </c>
    </row>
    <row r="15888" spans="1:6" ht="15" x14ac:dyDescent="0.2">
      <c r="A15888" s="231">
        <v>99246</v>
      </c>
      <c r="B15888" s="457" t="s">
        <v>23117</v>
      </c>
      <c r="C15888" s="231" t="s">
        <v>6640</v>
      </c>
      <c r="F15888" s="232">
        <v>1108.6500000000001</v>
      </c>
    </row>
    <row r="15889" spans="1:6" ht="15" x14ac:dyDescent="0.2">
      <c r="A15889" s="231">
        <v>97981</v>
      </c>
      <c r="B15889" s="457" t="s">
        <v>23118</v>
      </c>
      <c r="C15889" s="231" t="s">
        <v>6640</v>
      </c>
      <c r="F15889" s="232">
        <v>1338.51</v>
      </c>
    </row>
    <row r="15890" spans="1:6" ht="15" x14ac:dyDescent="0.2">
      <c r="A15890" s="231">
        <v>97985</v>
      </c>
      <c r="B15890" s="457" t="s">
        <v>23119</v>
      </c>
      <c r="C15890" s="231" t="s">
        <v>6640</v>
      </c>
      <c r="F15890" s="232">
        <v>1615.85</v>
      </c>
    </row>
    <row r="15891" spans="1:6" ht="15" x14ac:dyDescent="0.2">
      <c r="A15891" s="231">
        <v>97989</v>
      </c>
      <c r="B15891" s="457" t="s">
        <v>23120</v>
      </c>
      <c r="C15891" s="231" t="s">
        <v>6640</v>
      </c>
      <c r="F15891" s="232">
        <v>1893.11</v>
      </c>
    </row>
    <row r="15892" spans="1:6" ht="15" x14ac:dyDescent="0.2">
      <c r="A15892" s="231">
        <v>97993</v>
      </c>
      <c r="B15892" s="457" t="s">
        <v>23121</v>
      </c>
      <c r="C15892" s="231" t="s">
        <v>6640</v>
      </c>
      <c r="F15892" s="232">
        <v>2309.14</v>
      </c>
    </row>
    <row r="15893" spans="1:6" ht="15" x14ac:dyDescent="0.2">
      <c r="A15893" s="231">
        <v>98409</v>
      </c>
      <c r="B15893" s="457" t="s">
        <v>23122</v>
      </c>
      <c r="C15893" s="231" t="s">
        <v>6640</v>
      </c>
      <c r="F15893" s="232">
        <v>462.99</v>
      </c>
    </row>
    <row r="15894" spans="1:6" ht="15" x14ac:dyDescent="0.2">
      <c r="A15894" s="231">
        <v>97983</v>
      </c>
      <c r="B15894" s="457" t="s">
        <v>23123</v>
      </c>
      <c r="C15894" s="231" t="s">
        <v>6640</v>
      </c>
      <c r="F15894" s="232">
        <v>610.88</v>
      </c>
    </row>
    <row r="15895" spans="1:6" ht="15" x14ac:dyDescent="0.2">
      <c r="A15895" s="231">
        <v>97987</v>
      </c>
      <c r="B15895" s="457" t="s">
        <v>23124</v>
      </c>
      <c r="C15895" s="231" t="s">
        <v>6640</v>
      </c>
      <c r="F15895" s="232">
        <v>812.54</v>
      </c>
    </row>
    <row r="15896" spans="1:6" ht="15" x14ac:dyDescent="0.2">
      <c r="A15896" s="231">
        <v>97991</v>
      </c>
      <c r="B15896" s="457" t="s">
        <v>23125</v>
      </c>
      <c r="C15896" s="231" t="s">
        <v>6640</v>
      </c>
      <c r="F15896" s="232">
        <v>1113.3499999999999</v>
      </c>
    </row>
    <row r="15897" spans="1:6" ht="15" x14ac:dyDescent="0.2">
      <c r="A15897" s="231">
        <v>99241</v>
      </c>
      <c r="B15897" s="457" t="s">
        <v>23126</v>
      </c>
      <c r="C15897" s="231" t="s">
        <v>6640</v>
      </c>
      <c r="F15897" s="232">
        <v>2076.65</v>
      </c>
    </row>
    <row r="15898" spans="1:6" ht="15" x14ac:dyDescent="0.2">
      <c r="A15898" s="231">
        <v>99247</v>
      </c>
      <c r="B15898" s="457" t="s">
        <v>23127</v>
      </c>
      <c r="C15898" s="231" t="s">
        <v>6640</v>
      </c>
      <c r="F15898" s="232">
        <v>2369.29</v>
      </c>
    </row>
    <row r="15899" spans="1:6" ht="15" x14ac:dyDescent="0.2">
      <c r="A15899" s="231">
        <v>99263</v>
      </c>
      <c r="B15899" s="457" t="s">
        <v>23128</v>
      </c>
      <c r="C15899" s="231" t="s">
        <v>6640</v>
      </c>
      <c r="F15899" s="232">
        <v>2661.98</v>
      </c>
    </row>
    <row r="15900" spans="1:6" ht="15" x14ac:dyDescent="0.2">
      <c r="A15900" s="231">
        <v>99276</v>
      </c>
      <c r="B15900" s="457" t="s">
        <v>23129</v>
      </c>
      <c r="C15900" s="231" t="s">
        <v>6640</v>
      </c>
      <c r="F15900" s="232">
        <v>2954.68</v>
      </c>
    </row>
    <row r="15901" spans="1:6" ht="15" x14ac:dyDescent="0.2">
      <c r="A15901" s="231">
        <v>99291</v>
      </c>
      <c r="B15901" s="457" t="s">
        <v>23130</v>
      </c>
      <c r="C15901" s="231" t="s">
        <v>6640</v>
      </c>
      <c r="F15901" s="232">
        <v>3247.32</v>
      </c>
    </row>
    <row r="15902" spans="1:6" ht="15" x14ac:dyDescent="0.2">
      <c r="A15902" s="231">
        <v>99297</v>
      </c>
      <c r="B15902" s="457" t="s">
        <v>23131</v>
      </c>
      <c r="C15902" s="231" t="s">
        <v>6640</v>
      </c>
      <c r="F15902" s="232">
        <v>3562.92</v>
      </c>
    </row>
    <row r="15903" spans="1:6" ht="15" x14ac:dyDescent="0.2">
      <c r="A15903" s="231">
        <v>99254</v>
      </c>
      <c r="B15903" s="457" t="s">
        <v>23132</v>
      </c>
      <c r="C15903" s="231" t="s">
        <v>6640</v>
      </c>
      <c r="F15903" s="232">
        <v>1491.33</v>
      </c>
    </row>
    <row r="15904" spans="1:6" ht="15" x14ac:dyDescent="0.2">
      <c r="A15904" s="231">
        <v>99261</v>
      </c>
      <c r="B15904" s="457" t="s">
        <v>23133</v>
      </c>
      <c r="C15904" s="231" t="s">
        <v>6640</v>
      </c>
      <c r="F15904" s="232">
        <v>1783.97</v>
      </c>
    </row>
    <row r="15905" spans="1:6" ht="15" x14ac:dyDescent="0.2">
      <c r="A15905" s="231">
        <v>99266</v>
      </c>
      <c r="B15905" s="457" t="s">
        <v>23134</v>
      </c>
      <c r="C15905" s="231" t="s">
        <v>6640</v>
      </c>
      <c r="F15905" s="232">
        <v>2076.65</v>
      </c>
    </row>
    <row r="15906" spans="1:6" ht="15" x14ac:dyDescent="0.2">
      <c r="A15906" s="231">
        <v>99269</v>
      </c>
      <c r="B15906" s="457" t="s">
        <v>23135</v>
      </c>
      <c r="C15906" s="231" t="s">
        <v>6640</v>
      </c>
      <c r="F15906" s="232">
        <v>2369.29</v>
      </c>
    </row>
    <row r="15907" spans="1:6" ht="15" x14ac:dyDescent="0.2">
      <c r="A15907" s="231">
        <v>99277</v>
      </c>
      <c r="B15907" s="457" t="s">
        <v>23136</v>
      </c>
      <c r="C15907" s="231" t="s">
        <v>6640</v>
      </c>
      <c r="F15907" s="232">
        <v>2661.98</v>
      </c>
    </row>
    <row r="15908" spans="1:6" ht="15" x14ac:dyDescent="0.2">
      <c r="A15908" s="231">
        <v>99281</v>
      </c>
      <c r="B15908" s="457" t="s">
        <v>23137</v>
      </c>
      <c r="C15908" s="231" t="s">
        <v>6640</v>
      </c>
      <c r="F15908" s="232">
        <v>2954.68</v>
      </c>
    </row>
    <row r="15909" spans="1:6" ht="15" x14ac:dyDescent="0.2">
      <c r="A15909" s="231">
        <v>99289</v>
      </c>
      <c r="B15909" s="457" t="s">
        <v>23138</v>
      </c>
      <c r="C15909" s="231" t="s">
        <v>6640</v>
      </c>
      <c r="F15909" s="232">
        <v>3247.32</v>
      </c>
    </row>
    <row r="15910" spans="1:6" ht="15" x14ac:dyDescent="0.2">
      <c r="A15910" s="231">
        <v>99282</v>
      </c>
      <c r="B15910" s="457" t="s">
        <v>23139</v>
      </c>
      <c r="C15910" s="231" t="s">
        <v>6640</v>
      </c>
      <c r="F15910" s="232">
        <v>3275.06</v>
      </c>
    </row>
    <row r="15911" spans="1:6" ht="15" x14ac:dyDescent="0.2">
      <c r="A15911" s="231">
        <v>99296</v>
      </c>
      <c r="B15911" s="457" t="s">
        <v>23140</v>
      </c>
      <c r="C15911" s="231" t="s">
        <v>6640</v>
      </c>
      <c r="F15911" s="232">
        <v>3567.7</v>
      </c>
    </row>
    <row r="15912" spans="1:6" ht="15" x14ac:dyDescent="0.2">
      <c r="A15912" s="231">
        <v>99299</v>
      </c>
      <c r="B15912" s="457" t="s">
        <v>23141</v>
      </c>
      <c r="C15912" s="231" t="s">
        <v>6640</v>
      </c>
      <c r="F15912" s="232">
        <v>3860.3</v>
      </c>
    </row>
    <row r="15913" spans="1:6" ht="15" x14ac:dyDescent="0.2">
      <c r="A15913" s="231">
        <v>99302</v>
      </c>
      <c r="B15913" s="457" t="s">
        <v>23142</v>
      </c>
      <c r="C15913" s="231" t="s">
        <v>6640</v>
      </c>
      <c r="F15913" s="232">
        <v>4157.7</v>
      </c>
    </row>
    <row r="15914" spans="1:6" ht="15" x14ac:dyDescent="0.2">
      <c r="A15914" s="231">
        <v>99307</v>
      </c>
      <c r="B15914" s="457" t="s">
        <v>23143</v>
      </c>
      <c r="C15914" s="231" t="s">
        <v>6640</v>
      </c>
      <c r="F15914" s="232">
        <v>2684.95</v>
      </c>
    </row>
    <row r="15915" spans="1:6" ht="15" x14ac:dyDescent="0.2">
      <c r="A15915" s="231">
        <v>99317</v>
      </c>
      <c r="B15915" s="457" t="s">
        <v>23144</v>
      </c>
      <c r="C15915" s="231" t="s">
        <v>6640</v>
      </c>
      <c r="F15915" s="232">
        <v>2977.59</v>
      </c>
    </row>
    <row r="15916" spans="1:6" ht="15" x14ac:dyDescent="0.2">
      <c r="A15916" s="231">
        <v>99321</v>
      </c>
      <c r="B15916" s="457" t="s">
        <v>23145</v>
      </c>
      <c r="C15916" s="231" t="s">
        <v>6640</v>
      </c>
      <c r="F15916" s="232">
        <v>3270.28</v>
      </c>
    </row>
    <row r="15917" spans="1:6" ht="15" x14ac:dyDescent="0.2">
      <c r="A15917" s="231">
        <v>99323</v>
      </c>
      <c r="B15917" s="457" t="s">
        <v>23146</v>
      </c>
      <c r="C15917" s="231" t="s">
        <v>6640</v>
      </c>
      <c r="F15917" s="232">
        <v>3562.92</v>
      </c>
    </row>
    <row r="15918" spans="1:6" ht="15" x14ac:dyDescent="0.2">
      <c r="A15918" s="231">
        <v>99325</v>
      </c>
      <c r="B15918" s="457" t="s">
        <v>23147</v>
      </c>
      <c r="C15918" s="231" t="s">
        <v>6640</v>
      </c>
      <c r="F15918" s="232">
        <v>3860.3</v>
      </c>
    </row>
    <row r="15919" spans="1:6" ht="15" x14ac:dyDescent="0.2">
      <c r="A15919" s="231">
        <v>99311</v>
      </c>
      <c r="B15919" s="457" t="s">
        <v>23148</v>
      </c>
      <c r="C15919" s="231" t="s">
        <v>6640</v>
      </c>
      <c r="F15919" s="232">
        <v>4455.1899999999996</v>
      </c>
    </row>
    <row r="15920" spans="1:6" ht="15" x14ac:dyDescent="0.2">
      <c r="A15920" s="231">
        <v>99314</v>
      </c>
      <c r="B15920" s="457" t="s">
        <v>23149</v>
      </c>
      <c r="C15920" s="231" t="s">
        <v>6640</v>
      </c>
      <c r="F15920" s="232">
        <v>4752.6000000000004</v>
      </c>
    </row>
    <row r="15921" spans="1:6" ht="15" x14ac:dyDescent="0.2">
      <c r="A15921" s="231">
        <v>99304</v>
      </c>
      <c r="B15921" s="457" t="s">
        <v>23150</v>
      </c>
      <c r="C15921" s="231" t="s">
        <v>6640</v>
      </c>
      <c r="F15921" s="232">
        <v>3865.08</v>
      </c>
    </row>
    <row r="15922" spans="1:6" ht="15" x14ac:dyDescent="0.2">
      <c r="A15922" s="231">
        <v>99306</v>
      </c>
      <c r="B15922" s="457" t="s">
        <v>23151</v>
      </c>
      <c r="C15922" s="231" t="s">
        <v>6640</v>
      </c>
      <c r="F15922" s="232">
        <v>4157.7</v>
      </c>
    </row>
    <row r="15923" spans="1:6" ht="15" x14ac:dyDescent="0.2">
      <c r="A15923" s="231">
        <v>99309</v>
      </c>
      <c r="B15923" s="457" t="s">
        <v>23152</v>
      </c>
      <c r="C15923" s="231" t="s">
        <v>6640</v>
      </c>
      <c r="F15923" s="232">
        <v>4455.1899999999996</v>
      </c>
    </row>
    <row r="15924" spans="1:6" ht="15" x14ac:dyDescent="0.2">
      <c r="A15924" s="231">
        <v>99327</v>
      </c>
      <c r="B15924" s="457" t="s">
        <v>23153</v>
      </c>
      <c r="C15924" s="231" t="s">
        <v>6640</v>
      </c>
      <c r="F15924" s="232">
        <v>5003.25</v>
      </c>
    </row>
    <row r="15925" spans="1:6" ht="15" x14ac:dyDescent="0.2">
      <c r="A15925" s="231">
        <v>98009</v>
      </c>
      <c r="B15925" s="457" t="s">
        <v>23154</v>
      </c>
      <c r="C15925" s="231" t="s">
        <v>6640</v>
      </c>
      <c r="F15925" s="232">
        <v>2148.91</v>
      </c>
    </row>
    <row r="15926" spans="1:6" ht="15" x14ac:dyDescent="0.2">
      <c r="A15926" s="231">
        <v>98011</v>
      </c>
      <c r="B15926" s="457" t="s">
        <v>23155</v>
      </c>
      <c r="C15926" s="231" t="s">
        <v>6640</v>
      </c>
      <c r="F15926" s="232">
        <v>2452.17</v>
      </c>
    </row>
    <row r="15927" spans="1:6" ht="15" x14ac:dyDescent="0.2">
      <c r="A15927" s="231">
        <v>98013</v>
      </c>
      <c r="B15927" s="457" t="s">
        <v>23156</v>
      </c>
      <c r="C15927" s="231" t="s">
        <v>6640</v>
      </c>
      <c r="F15927" s="232">
        <v>2755.48</v>
      </c>
    </row>
    <row r="15928" spans="1:6" ht="15" x14ac:dyDescent="0.2">
      <c r="A15928" s="231">
        <v>98015</v>
      </c>
      <c r="B15928" s="457" t="s">
        <v>23157</v>
      </c>
      <c r="C15928" s="231" t="s">
        <v>6640</v>
      </c>
      <c r="F15928" s="232">
        <v>3058.81</v>
      </c>
    </row>
    <row r="15929" spans="1:6" ht="15" x14ac:dyDescent="0.2">
      <c r="A15929" s="231">
        <v>98017</v>
      </c>
      <c r="B15929" s="457" t="s">
        <v>23158</v>
      </c>
      <c r="C15929" s="231" t="s">
        <v>6640</v>
      </c>
      <c r="F15929" s="232">
        <v>3362.07</v>
      </c>
    </row>
    <row r="15930" spans="1:6" ht="15" x14ac:dyDescent="0.2">
      <c r="A15930" s="231">
        <v>98019</v>
      </c>
      <c r="B15930" s="457" t="s">
        <v>23159</v>
      </c>
      <c r="C15930" s="231" t="s">
        <v>6640</v>
      </c>
      <c r="F15930" s="232">
        <v>3691.49</v>
      </c>
    </row>
    <row r="15931" spans="1:6" ht="15" x14ac:dyDescent="0.2">
      <c r="A15931" s="231">
        <v>97995</v>
      </c>
      <c r="B15931" s="457" t="s">
        <v>23160</v>
      </c>
      <c r="C15931" s="231" t="s">
        <v>6640</v>
      </c>
      <c r="F15931" s="232">
        <v>1542.34</v>
      </c>
    </row>
    <row r="15932" spans="1:6" ht="15" x14ac:dyDescent="0.2">
      <c r="A15932" s="231">
        <v>97997</v>
      </c>
      <c r="B15932" s="457" t="s">
        <v>23161</v>
      </c>
      <c r="C15932" s="231" t="s">
        <v>6640</v>
      </c>
      <c r="F15932" s="232">
        <v>1845.59</v>
      </c>
    </row>
    <row r="15933" spans="1:6" ht="15" x14ac:dyDescent="0.2">
      <c r="A15933" s="231">
        <v>97999</v>
      </c>
      <c r="B15933" s="457" t="s">
        <v>23162</v>
      </c>
      <c r="C15933" s="231" t="s">
        <v>6640</v>
      </c>
      <c r="F15933" s="232">
        <v>2148.91</v>
      </c>
    </row>
    <row r="15934" spans="1:6" ht="15" x14ac:dyDescent="0.2">
      <c r="A15934" s="231">
        <v>98001</v>
      </c>
      <c r="B15934" s="457" t="s">
        <v>23163</v>
      </c>
      <c r="C15934" s="231" t="s">
        <v>6640</v>
      </c>
      <c r="F15934" s="232">
        <v>2452.17</v>
      </c>
    </row>
    <row r="15935" spans="1:6" ht="15" x14ac:dyDescent="0.2">
      <c r="A15935" s="231">
        <v>98003</v>
      </c>
      <c r="B15935" s="457" t="s">
        <v>23164</v>
      </c>
      <c r="C15935" s="231" t="s">
        <v>6640</v>
      </c>
      <c r="F15935" s="232">
        <v>2755.48</v>
      </c>
    </row>
    <row r="15936" spans="1:6" ht="15" x14ac:dyDescent="0.2">
      <c r="A15936" s="231">
        <v>98005</v>
      </c>
      <c r="B15936" s="457" t="s">
        <v>23165</v>
      </c>
      <c r="C15936" s="231" t="s">
        <v>6640</v>
      </c>
      <c r="F15936" s="232">
        <v>3058.81</v>
      </c>
    </row>
    <row r="15937" spans="1:6" ht="15" x14ac:dyDescent="0.2">
      <c r="A15937" s="231">
        <v>98007</v>
      </c>
      <c r="B15937" s="457" t="s">
        <v>23166</v>
      </c>
      <c r="C15937" s="231" t="s">
        <v>6640</v>
      </c>
      <c r="F15937" s="232">
        <v>3362.07</v>
      </c>
    </row>
    <row r="15938" spans="1:6" ht="15" x14ac:dyDescent="0.2">
      <c r="A15938" s="231">
        <v>98031</v>
      </c>
      <c r="B15938" s="457" t="s">
        <v>23167</v>
      </c>
      <c r="C15938" s="231" t="s">
        <v>6640</v>
      </c>
      <c r="F15938" s="232">
        <v>3393.68</v>
      </c>
    </row>
    <row r="15939" spans="1:6" ht="15" x14ac:dyDescent="0.2">
      <c r="A15939" s="231">
        <v>98033</v>
      </c>
      <c r="B15939" s="457" t="s">
        <v>23168</v>
      </c>
      <c r="C15939" s="231" t="s">
        <v>6640</v>
      </c>
      <c r="F15939" s="232">
        <v>3696.94</v>
      </c>
    </row>
    <row r="15940" spans="1:6" ht="15" x14ac:dyDescent="0.2">
      <c r="A15940" s="231">
        <v>98035</v>
      </c>
      <c r="B15940" s="457" t="s">
        <v>23169</v>
      </c>
      <c r="C15940" s="231" t="s">
        <v>6640</v>
      </c>
      <c r="F15940" s="232">
        <v>4000.17</v>
      </c>
    </row>
    <row r="15941" spans="1:6" ht="15" x14ac:dyDescent="0.2">
      <c r="A15941" s="231">
        <v>98037</v>
      </c>
      <c r="B15941" s="457" t="s">
        <v>23170</v>
      </c>
      <c r="C15941" s="231" t="s">
        <v>6640</v>
      </c>
      <c r="F15941" s="232">
        <v>4308.8599999999997</v>
      </c>
    </row>
    <row r="15942" spans="1:6" ht="15" x14ac:dyDescent="0.2">
      <c r="A15942" s="231">
        <v>98021</v>
      </c>
      <c r="B15942" s="457" t="s">
        <v>23171</v>
      </c>
      <c r="C15942" s="231" t="s">
        <v>6640</v>
      </c>
      <c r="F15942" s="232">
        <v>2781.66</v>
      </c>
    </row>
    <row r="15943" spans="1:6" ht="15" x14ac:dyDescent="0.2">
      <c r="A15943" s="231">
        <v>98023</v>
      </c>
      <c r="B15943" s="457" t="s">
        <v>23172</v>
      </c>
      <c r="C15943" s="231" t="s">
        <v>6640</v>
      </c>
      <c r="F15943" s="232">
        <v>3084.92</v>
      </c>
    </row>
    <row r="15944" spans="1:6" ht="15" x14ac:dyDescent="0.2">
      <c r="A15944" s="231">
        <v>98025</v>
      </c>
      <c r="B15944" s="457" t="s">
        <v>23173</v>
      </c>
      <c r="C15944" s="231" t="s">
        <v>6640</v>
      </c>
      <c r="F15944" s="232">
        <v>3388.24</v>
      </c>
    </row>
    <row r="15945" spans="1:6" ht="15" x14ac:dyDescent="0.2">
      <c r="A15945" s="231">
        <v>98027</v>
      </c>
      <c r="B15945" s="457" t="s">
        <v>23174</v>
      </c>
      <c r="C15945" s="231" t="s">
        <v>6640</v>
      </c>
      <c r="F15945" s="232">
        <v>3691.49</v>
      </c>
    </row>
    <row r="15946" spans="1:6" ht="15" x14ac:dyDescent="0.2">
      <c r="A15946" s="231">
        <v>98029</v>
      </c>
      <c r="B15946" s="457" t="s">
        <v>23175</v>
      </c>
      <c r="C15946" s="231" t="s">
        <v>6640</v>
      </c>
      <c r="F15946" s="232">
        <v>4000.17</v>
      </c>
    </row>
    <row r="15947" spans="1:6" ht="15" x14ac:dyDescent="0.2">
      <c r="A15947" s="231">
        <v>98045</v>
      </c>
      <c r="B15947" s="457" t="s">
        <v>23176</v>
      </c>
      <c r="C15947" s="231" t="s">
        <v>6640</v>
      </c>
      <c r="F15947" s="232">
        <v>4617.6400000000003</v>
      </c>
    </row>
    <row r="15948" spans="1:6" ht="15" x14ac:dyDescent="0.2">
      <c r="A15948" s="231">
        <v>98047</v>
      </c>
      <c r="B15948" s="457" t="s">
        <v>23177</v>
      </c>
      <c r="C15948" s="231" t="s">
        <v>6640</v>
      </c>
      <c r="F15948" s="232">
        <v>4926.34</v>
      </c>
    </row>
    <row r="15949" spans="1:6" ht="15" x14ac:dyDescent="0.2">
      <c r="A15949" s="231">
        <v>98039</v>
      </c>
      <c r="B15949" s="457" t="s">
        <v>23178</v>
      </c>
      <c r="C15949" s="231" t="s">
        <v>6640</v>
      </c>
      <c r="F15949" s="232">
        <v>4005.62</v>
      </c>
    </row>
    <row r="15950" spans="1:6" ht="15" x14ac:dyDescent="0.2">
      <c r="A15950" s="231">
        <v>98041</v>
      </c>
      <c r="B15950" s="457" t="s">
        <v>23179</v>
      </c>
      <c r="C15950" s="231" t="s">
        <v>6640</v>
      </c>
      <c r="F15950" s="232">
        <v>4308.8599999999997</v>
      </c>
    </row>
    <row r="15951" spans="1:6" ht="15" x14ac:dyDescent="0.2">
      <c r="A15951" s="231">
        <v>98043</v>
      </c>
      <c r="B15951" s="457" t="s">
        <v>23180</v>
      </c>
      <c r="C15951" s="231" t="s">
        <v>6640</v>
      </c>
      <c r="F15951" s="232">
        <v>4617.6400000000003</v>
      </c>
    </row>
    <row r="15952" spans="1:6" ht="15" x14ac:dyDescent="0.2">
      <c r="A15952" s="231">
        <v>98049</v>
      </c>
      <c r="B15952" s="457" t="s">
        <v>23181</v>
      </c>
      <c r="C15952" s="231" t="s">
        <v>6640</v>
      </c>
      <c r="F15952" s="232">
        <v>5181.76</v>
      </c>
    </row>
    <row r="15953" spans="1:6" ht="15" x14ac:dyDescent="0.2">
      <c r="A15953" s="231">
        <v>101809</v>
      </c>
      <c r="B15953" s="457" t="s">
        <v>23182</v>
      </c>
      <c r="C15953" s="231" t="s">
        <v>6635</v>
      </c>
      <c r="F15953" s="232">
        <v>3041.12</v>
      </c>
    </row>
    <row r="15954" spans="1:6" ht="15" x14ac:dyDescent="0.2">
      <c r="A15954" s="231">
        <v>99280</v>
      </c>
      <c r="B15954" s="457" t="s">
        <v>23183</v>
      </c>
      <c r="C15954" s="231" t="s">
        <v>6635</v>
      </c>
      <c r="F15954" s="232">
        <v>2176.5700000000002</v>
      </c>
    </row>
    <row r="15955" spans="1:6" ht="15" x14ac:dyDescent="0.2">
      <c r="A15955" s="231">
        <v>99292</v>
      </c>
      <c r="B15955" s="457" t="s">
        <v>23184</v>
      </c>
      <c r="C15955" s="231" t="s">
        <v>6635</v>
      </c>
      <c r="F15955" s="232">
        <v>2679.78</v>
      </c>
    </row>
    <row r="15956" spans="1:6" ht="15" x14ac:dyDescent="0.2">
      <c r="A15956" s="231">
        <v>99242</v>
      </c>
      <c r="B15956" s="457" t="s">
        <v>23185</v>
      </c>
      <c r="C15956" s="231" t="s">
        <v>6635</v>
      </c>
      <c r="F15956" s="232">
        <v>3178.68</v>
      </c>
    </row>
    <row r="15957" spans="1:6" ht="15" x14ac:dyDescent="0.2">
      <c r="A15957" s="231">
        <v>99248</v>
      </c>
      <c r="B15957" s="457" t="s">
        <v>23186</v>
      </c>
      <c r="C15957" s="231" t="s">
        <v>6635</v>
      </c>
      <c r="F15957" s="232">
        <v>4055.11</v>
      </c>
    </row>
    <row r="15958" spans="1:6" ht="15" x14ac:dyDescent="0.2">
      <c r="A15958" s="231">
        <v>99275</v>
      </c>
      <c r="B15958" s="457" t="s">
        <v>23187</v>
      </c>
      <c r="C15958" s="231" t="s">
        <v>6635</v>
      </c>
      <c r="F15958" s="232">
        <v>1084.47</v>
      </c>
    </row>
    <row r="15959" spans="1:6" ht="15" x14ac:dyDescent="0.2">
      <c r="A15959" s="231">
        <v>99285</v>
      </c>
      <c r="B15959" s="457" t="s">
        <v>23188</v>
      </c>
      <c r="C15959" s="231" t="s">
        <v>6635</v>
      </c>
      <c r="F15959" s="232">
        <v>1456.3</v>
      </c>
    </row>
    <row r="15960" spans="1:6" ht="15" x14ac:dyDescent="0.2">
      <c r="A15960" s="231">
        <v>102457</v>
      </c>
      <c r="B15960" s="457" t="s">
        <v>23189</v>
      </c>
      <c r="C15960" s="231" t="s">
        <v>6635</v>
      </c>
      <c r="F15960" s="232">
        <v>1823.76</v>
      </c>
    </row>
    <row r="15961" spans="1:6" ht="15" x14ac:dyDescent="0.2">
      <c r="A15961" s="231">
        <v>102142</v>
      </c>
      <c r="B15961" s="457" t="s">
        <v>23190</v>
      </c>
      <c r="C15961" s="231" t="s">
        <v>6635</v>
      </c>
      <c r="F15961" s="232">
        <v>2874.51</v>
      </c>
    </row>
    <row r="15962" spans="1:6" ht="15" x14ac:dyDescent="0.2">
      <c r="A15962" s="231">
        <v>97980</v>
      </c>
      <c r="B15962" s="457" t="s">
        <v>23191</v>
      </c>
      <c r="C15962" s="231" t="s">
        <v>6635</v>
      </c>
      <c r="F15962" s="232">
        <v>2254.06</v>
      </c>
    </row>
    <row r="15963" spans="1:6" ht="15" x14ac:dyDescent="0.2">
      <c r="A15963" s="231">
        <v>98405</v>
      </c>
      <c r="B15963" s="457" t="s">
        <v>23192</v>
      </c>
      <c r="C15963" s="231" t="s">
        <v>6635</v>
      </c>
      <c r="F15963" s="232">
        <v>2768.13</v>
      </c>
    </row>
    <row r="15964" spans="1:6" ht="15" x14ac:dyDescent="0.2">
      <c r="A15964" s="231">
        <v>97988</v>
      </c>
      <c r="B15964" s="457" t="s">
        <v>23193</v>
      </c>
      <c r="C15964" s="231" t="s">
        <v>6635</v>
      </c>
      <c r="F15964" s="232">
        <v>3276.93</v>
      </c>
    </row>
    <row r="15965" spans="1:6" ht="15" x14ac:dyDescent="0.2">
      <c r="A15965" s="231">
        <v>97992</v>
      </c>
      <c r="B15965" s="457" t="s">
        <v>23194</v>
      </c>
      <c r="C15965" s="231" t="s">
        <v>6635</v>
      </c>
      <c r="F15965" s="232">
        <v>4173.68</v>
      </c>
    </row>
    <row r="15966" spans="1:6" ht="15" x14ac:dyDescent="0.2">
      <c r="A15966" s="231">
        <v>97978</v>
      </c>
      <c r="B15966" s="457" t="s">
        <v>23195</v>
      </c>
      <c r="C15966" s="231" t="s">
        <v>6635</v>
      </c>
      <c r="F15966" s="232">
        <v>1093.0999999999999</v>
      </c>
    </row>
    <row r="15967" spans="1:6" ht="15" x14ac:dyDescent="0.2">
      <c r="A15967" s="231">
        <v>98410</v>
      </c>
      <c r="B15967" s="457" t="s">
        <v>23196</v>
      </c>
      <c r="C15967" s="231" t="s">
        <v>6635</v>
      </c>
      <c r="F15967" s="232">
        <v>1383.2</v>
      </c>
    </row>
    <row r="15968" spans="1:6" ht="15" x14ac:dyDescent="0.2">
      <c r="A15968" s="231">
        <v>102139</v>
      </c>
      <c r="B15968" s="457" t="s">
        <v>23197</v>
      </c>
      <c r="C15968" s="231" t="s">
        <v>6635</v>
      </c>
      <c r="F15968" s="232">
        <v>1894.5</v>
      </c>
    </row>
    <row r="15969" spans="1:6" ht="15" x14ac:dyDescent="0.2">
      <c r="A15969" s="231">
        <v>102141</v>
      </c>
      <c r="B15969" s="457" t="s">
        <v>23198</v>
      </c>
      <c r="C15969" s="231" t="s">
        <v>6635</v>
      </c>
      <c r="F15969" s="232">
        <v>2913.49</v>
      </c>
    </row>
    <row r="15970" spans="1:6" ht="15" x14ac:dyDescent="0.2">
      <c r="A15970" s="231">
        <v>99290</v>
      </c>
      <c r="B15970" s="457" t="s">
        <v>23199</v>
      </c>
      <c r="C15970" s="231" t="s">
        <v>6635</v>
      </c>
      <c r="F15970" s="232">
        <v>4398.3100000000004</v>
      </c>
    </row>
    <row r="15971" spans="1:6" ht="15" x14ac:dyDescent="0.2">
      <c r="A15971" s="231">
        <v>99244</v>
      </c>
      <c r="B15971" s="457" t="s">
        <v>23200</v>
      </c>
      <c r="C15971" s="231" t="s">
        <v>6635</v>
      </c>
      <c r="F15971" s="232">
        <v>5364.65</v>
      </c>
    </row>
    <row r="15972" spans="1:6" ht="15" x14ac:dyDescent="0.2">
      <c r="A15972" s="231">
        <v>99256</v>
      </c>
      <c r="B15972" s="457" t="s">
        <v>23201</v>
      </c>
      <c r="C15972" s="231" t="s">
        <v>6635</v>
      </c>
      <c r="F15972" s="232">
        <v>6301.16</v>
      </c>
    </row>
    <row r="15973" spans="1:6" ht="15" x14ac:dyDescent="0.2">
      <c r="A15973" s="231">
        <v>99271</v>
      </c>
      <c r="B15973" s="457" t="s">
        <v>23202</v>
      </c>
      <c r="C15973" s="231" t="s">
        <v>6635</v>
      </c>
      <c r="F15973" s="232">
        <v>7237.58</v>
      </c>
    </row>
    <row r="15974" spans="1:6" ht="15" x14ac:dyDescent="0.2">
      <c r="A15974" s="231">
        <v>99284</v>
      </c>
      <c r="B15974" s="457" t="s">
        <v>23203</v>
      </c>
      <c r="C15974" s="231" t="s">
        <v>6635</v>
      </c>
      <c r="F15974" s="232">
        <v>8174.13</v>
      </c>
    </row>
    <row r="15975" spans="1:6" ht="15" x14ac:dyDescent="0.2">
      <c r="A15975" s="231">
        <v>99294</v>
      </c>
      <c r="B15975" s="457" t="s">
        <v>23204</v>
      </c>
      <c r="C15975" s="231" t="s">
        <v>6635</v>
      </c>
      <c r="F15975" s="232">
        <v>9110.56</v>
      </c>
    </row>
    <row r="15976" spans="1:6" ht="15" x14ac:dyDescent="0.2">
      <c r="A15976" s="231">
        <v>99252</v>
      </c>
      <c r="B15976" s="457" t="s">
        <v>23205</v>
      </c>
      <c r="C15976" s="231" t="s">
        <v>6635</v>
      </c>
      <c r="F15976" s="232">
        <v>2819.68</v>
      </c>
    </row>
    <row r="15977" spans="1:6" ht="15" x14ac:dyDescent="0.2">
      <c r="A15977" s="231">
        <v>99259</v>
      </c>
      <c r="B15977" s="457" t="s">
        <v>23206</v>
      </c>
      <c r="C15977" s="231" t="s">
        <v>6635</v>
      </c>
      <c r="F15977" s="232">
        <v>3564.47</v>
      </c>
    </row>
    <row r="15978" spans="1:6" ht="15" x14ac:dyDescent="0.2">
      <c r="A15978" s="231">
        <v>99265</v>
      </c>
      <c r="B15978" s="457" t="s">
        <v>23207</v>
      </c>
      <c r="C15978" s="231" t="s">
        <v>6635</v>
      </c>
      <c r="F15978" s="232">
        <v>4309.18</v>
      </c>
    </row>
    <row r="15979" spans="1:6" ht="15" x14ac:dyDescent="0.2">
      <c r="A15979" s="231">
        <v>99267</v>
      </c>
      <c r="B15979" s="457" t="s">
        <v>23208</v>
      </c>
      <c r="C15979" s="231" t="s">
        <v>6635</v>
      </c>
      <c r="F15979" s="232">
        <v>5054</v>
      </c>
    </row>
    <row r="15980" spans="1:6" ht="15" x14ac:dyDescent="0.2">
      <c r="A15980" s="231">
        <v>99274</v>
      </c>
      <c r="B15980" s="457" t="s">
        <v>23209</v>
      </c>
      <c r="C15980" s="231" t="s">
        <v>6635</v>
      </c>
      <c r="F15980" s="232">
        <v>5836.42</v>
      </c>
    </row>
    <row r="15981" spans="1:6" ht="15" x14ac:dyDescent="0.2">
      <c r="A15981" s="231">
        <v>99279</v>
      </c>
      <c r="B15981" s="457" t="s">
        <v>23210</v>
      </c>
      <c r="C15981" s="231" t="s">
        <v>6635</v>
      </c>
      <c r="F15981" s="232">
        <v>6585.91</v>
      </c>
    </row>
    <row r="15982" spans="1:6" ht="15" x14ac:dyDescent="0.2">
      <c r="A15982" s="231">
        <v>99286</v>
      </c>
      <c r="B15982" s="457" t="s">
        <v>23211</v>
      </c>
      <c r="C15982" s="231" t="s">
        <v>6635</v>
      </c>
      <c r="F15982" s="232">
        <v>7335.47</v>
      </c>
    </row>
    <row r="15983" spans="1:6" ht="15" x14ac:dyDescent="0.2">
      <c r="A15983" s="231">
        <v>99326</v>
      </c>
      <c r="B15983" s="457" t="s">
        <v>23212</v>
      </c>
      <c r="C15983" s="231" t="s">
        <v>6635</v>
      </c>
      <c r="F15983" s="232">
        <v>8956.2900000000009</v>
      </c>
    </row>
    <row r="15984" spans="1:6" ht="15" x14ac:dyDescent="0.2">
      <c r="A15984" s="231">
        <v>99287</v>
      </c>
      <c r="B15984" s="457" t="s">
        <v>23213</v>
      </c>
      <c r="C15984" s="231" t="s">
        <v>6635</v>
      </c>
      <c r="F15984" s="232">
        <v>10302.299999999999</v>
      </c>
    </row>
    <row r="15985" spans="1:6" ht="15" x14ac:dyDescent="0.2">
      <c r="A15985" s="231">
        <v>99298</v>
      </c>
      <c r="B15985" s="457" t="s">
        <v>23214</v>
      </c>
      <c r="C15985" s="231" t="s">
        <v>6635</v>
      </c>
      <c r="F15985" s="232">
        <v>11648.32</v>
      </c>
    </row>
    <row r="15986" spans="1:6" ht="15" x14ac:dyDescent="0.2">
      <c r="A15986" s="231">
        <v>99300</v>
      </c>
      <c r="B15986" s="457" t="s">
        <v>23215</v>
      </c>
      <c r="C15986" s="231" t="s">
        <v>6635</v>
      </c>
      <c r="F15986" s="232">
        <v>12994.3</v>
      </c>
    </row>
    <row r="15987" spans="1:6" ht="15" x14ac:dyDescent="0.2">
      <c r="A15987" s="231">
        <v>99301</v>
      </c>
      <c r="B15987" s="457" t="s">
        <v>23216</v>
      </c>
      <c r="C15987" s="231" t="s">
        <v>6635</v>
      </c>
      <c r="F15987" s="232">
        <v>6476.31</v>
      </c>
    </row>
    <row r="15988" spans="1:6" ht="15" x14ac:dyDescent="0.2">
      <c r="A15988" s="231">
        <v>99312</v>
      </c>
      <c r="B15988" s="457" t="s">
        <v>23217</v>
      </c>
      <c r="C15988" s="231" t="s">
        <v>6635</v>
      </c>
      <c r="F15988" s="232">
        <v>7586.09</v>
      </c>
    </row>
    <row r="15989" spans="1:6" ht="15" x14ac:dyDescent="0.2">
      <c r="A15989" s="231">
        <v>99320</v>
      </c>
      <c r="B15989" s="457" t="s">
        <v>23218</v>
      </c>
      <c r="C15989" s="231" t="s">
        <v>6635</v>
      </c>
      <c r="F15989" s="232">
        <v>8761.84</v>
      </c>
    </row>
    <row r="15990" spans="1:6" ht="15" x14ac:dyDescent="0.2">
      <c r="A15990" s="231">
        <v>99322</v>
      </c>
      <c r="B15990" s="457" t="s">
        <v>23219</v>
      </c>
      <c r="C15990" s="231" t="s">
        <v>6635</v>
      </c>
      <c r="F15990" s="232">
        <v>9879.92</v>
      </c>
    </row>
    <row r="15991" spans="1:6" ht="15" x14ac:dyDescent="0.2">
      <c r="A15991" s="231">
        <v>99324</v>
      </c>
      <c r="B15991" s="457" t="s">
        <v>23220</v>
      </c>
      <c r="C15991" s="231" t="s">
        <v>6635</v>
      </c>
      <c r="F15991" s="232">
        <v>10998.05</v>
      </c>
    </row>
    <row r="15992" spans="1:6" ht="15" x14ac:dyDescent="0.2">
      <c r="A15992" s="231">
        <v>99310</v>
      </c>
      <c r="B15992" s="457" t="s">
        <v>23221</v>
      </c>
      <c r="C15992" s="231" t="s">
        <v>6635</v>
      </c>
      <c r="F15992" s="232">
        <v>15233.35</v>
      </c>
    </row>
    <row r="15993" spans="1:6" ht="15" x14ac:dyDescent="0.2">
      <c r="A15993" s="231">
        <v>99313</v>
      </c>
      <c r="B15993" s="457" t="s">
        <v>23222</v>
      </c>
      <c r="C15993" s="231" t="s">
        <v>6635</v>
      </c>
      <c r="F15993" s="232">
        <v>16977.78</v>
      </c>
    </row>
    <row r="15994" spans="1:6" ht="15" x14ac:dyDescent="0.2">
      <c r="A15994" s="231">
        <v>99303</v>
      </c>
      <c r="B15994" s="457" t="s">
        <v>23223</v>
      </c>
      <c r="C15994" s="231" t="s">
        <v>6635</v>
      </c>
      <c r="F15994" s="232">
        <v>11895.48</v>
      </c>
    </row>
    <row r="15995" spans="1:6" ht="15" x14ac:dyDescent="0.2">
      <c r="A15995" s="231">
        <v>99305</v>
      </c>
      <c r="B15995" s="457" t="s">
        <v>23224</v>
      </c>
      <c r="C15995" s="231" t="s">
        <v>6635</v>
      </c>
      <c r="F15995" s="232">
        <v>13440.77</v>
      </c>
    </row>
    <row r="15996" spans="1:6" ht="15" x14ac:dyDescent="0.2">
      <c r="A15996" s="231">
        <v>99308</v>
      </c>
      <c r="B15996" s="457" t="s">
        <v>23225</v>
      </c>
      <c r="C15996" s="231" t="s">
        <v>6635</v>
      </c>
      <c r="F15996" s="232">
        <v>14986.11</v>
      </c>
    </row>
    <row r="15997" spans="1:6" ht="15" x14ac:dyDescent="0.2">
      <c r="A15997" s="231">
        <v>99315</v>
      </c>
      <c r="B15997" s="457" t="s">
        <v>23226</v>
      </c>
      <c r="C15997" s="231" t="s">
        <v>6635</v>
      </c>
      <c r="F15997" s="232">
        <v>18969.560000000001</v>
      </c>
    </row>
    <row r="15998" spans="1:6" ht="15" x14ac:dyDescent="0.2">
      <c r="A15998" s="231">
        <v>98008</v>
      </c>
      <c r="B15998" s="457" t="s">
        <v>23227</v>
      </c>
      <c r="C15998" s="231" t="s">
        <v>6635</v>
      </c>
      <c r="F15998" s="232">
        <v>4495.0600000000004</v>
      </c>
    </row>
    <row r="15999" spans="1:6" ht="15" x14ac:dyDescent="0.2">
      <c r="A15999" s="231">
        <v>98010</v>
      </c>
      <c r="B15999" s="457" t="s">
        <v>23228</v>
      </c>
      <c r="C15999" s="231" t="s">
        <v>6635</v>
      </c>
      <c r="F15999" s="232">
        <v>5482.69</v>
      </c>
    </row>
    <row r="16000" spans="1:6" ht="15" x14ac:dyDescent="0.2">
      <c r="A16000" s="231">
        <v>98012</v>
      </c>
      <c r="B16000" s="457" t="s">
        <v>23229</v>
      </c>
      <c r="C16000" s="231" t="s">
        <v>6635</v>
      </c>
      <c r="F16000" s="232">
        <v>6440.48</v>
      </c>
    </row>
    <row r="16001" spans="1:6" ht="15" x14ac:dyDescent="0.2">
      <c r="A16001" s="231">
        <v>98014</v>
      </c>
      <c r="B16001" s="457" t="s">
        <v>23230</v>
      </c>
      <c r="C16001" s="231" t="s">
        <v>6635</v>
      </c>
      <c r="F16001" s="232">
        <v>7398.2</v>
      </c>
    </row>
    <row r="16002" spans="1:6" ht="15" x14ac:dyDescent="0.2">
      <c r="A16002" s="231">
        <v>98016</v>
      </c>
      <c r="B16002" s="457" t="s">
        <v>23231</v>
      </c>
      <c r="C16002" s="231" t="s">
        <v>6635</v>
      </c>
      <c r="F16002" s="232">
        <v>8356.0400000000009</v>
      </c>
    </row>
    <row r="16003" spans="1:6" ht="15" x14ac:dyDescent="0.2">
      <c r="A16003" s="231">
        <v>98018</v>
      </c>
      <c r="B16003" s="457" t="s">
        <v>23232</v>
      </c>
      <c r="C16003" s="231" t="s">
        <v>6635</v>
      </c>
      <c r="F16003" s="232">
        <v>9313.75</v>
      </c>
    </row>
    <row r="16004" spans="1:6" ht="15" x14ac:dyDescent="0.2">
      <c r="A16004" s="231">
        <v>97994</v>
      </c>
      <c r="B16004" s="457" t="s">
        <v>23233</v>
      </c>
      <c r="C16004" s="231" t="s">
        <v>6635</v>
      </c>
      <c r="F16004" s="232">
        <v>2881.21</v>
      </c>
    </row>
    <row r="16005" spans="1:6" ht="15" x14ac:dyDescent="0.2">
      <c r="A16005" s="231">
        <v>97996</v>
      </c>
      <c r="B16005" s="457" t="s">
        <v>23234</v>
      </c>
      <c r="C16005" s="231" t="s">
        <v>6635</v>
      </c>
      <c r="F16005" s="232">
        <v>3642.99</v>
      </c>
    </row>
    <row r="16006" spans="1:6" ht="15" x14ac:dyDescent="0.2">
      <c r="A16006" s="231">
        <v>98407</v>
      </c>
      <c r="B16006" s="457" t="s">
        <v>23235</v>
      </c>
      <c r="C16006" s="231" t="s">
        <v>6635</v>
      </c>
      <c r="F16006" s="232">
        <v>4404.67</v>
      </c>
    </row>
    <row r="16007" spans="1:6" ht="15" x14ac:dyDescent="0.2">
      <c r="A16007" s="231">
        <v>98408</v>
      </c>
      <c r="B16007" s="457" t="s">
        <v>23236</v>
      </c>
      <c r="C16007" s="231" t="s">
        <v>6635</v>
      </c>
      <c r="F16007" s="232">
        <v>5166.47</v>
      </c>
    </row>
    <row r="16008" spans="1:6" ht="15" x14ac:dyDescent="0.2">
      <c r="A16008" s="231">
        <v>98002</v>
      </c>
      <c r="B16008" s="457" t="s">
        <v>23237</v>
      </c>
      <c r="C16008" s="231" t="s">
        <v>6635</v>
      </c>
      <c r="F16008" s="232">
        <v>5965.87</v>
      </c>
    </row>
    <row r="16009" spans="1:6" ht="15" x14ac:dyDescent="0.2">
      <c r="A16009" s="231">
        <v>98406</v>
      </c>
      <c r="B16009" s="457" t="s">
        <v>23238</v>
      </c>
      <c r="C16009" s="231" t="s">
        <v>6635</v>
      </c>
      <c r="F16009" s="232">
        <v>6732.35</v>
      </c>
    </row>
    <row r="16010" spans="1:6" ht="15" x14ac:dyDescent="0.2">
      <c r="A16010" s="231">
        <v>98006</v>
      </c>
      <c r="B16010" s="457" t="s">
        <v>23239</v>
      </c>
      <c r="C16010" s="231" t="s">
        <v>6635</v>
      </c>
      <c r="F16010" s="232">
        <v>7498.87</v>
      </c>
    </row>
    <row r="16011" spans="1:6" ht="15" x14ac:dyDescent="0.2">
      <c r="A16011" s="231">
        <v>98030</v>
      </c>
      <c r="B16011" s="457" t="s">
        <v>23240</v>
      </c>
      <c r="C16011" s="231" t="s">
        <v>6635</v>
      </c>
      <c r="F16011" s="232">
        <v>9156.7099999999991</v>
      </c>
    </row>
    <row r="16012" spans="1:6" ht="15" x14ac:dyDescent="0.2">
      <c r="A16012" s="231">
        <v>98032</v>
      </c>
      <c r="B16012" s="457" t="s">
        <v>23241</v>
      </c>
      <c r="C16012" s="231" t="s">
        <v>6635</v>
      </c>
      <c r="F16012" s="232">
        <v>10533.82</v>
      </c>
    </row>
    <row r="16013" spans="1:6" ht="15" x14ac:dyDescent="0.2">
      <c r="A16013" s="231">
        <v>98034</v>
      </c>
      <c r="B16013" s="457" t="s">
        <v>23242</v>
      </c>
      <c r="C16013" s="231" t="s">
        <v>6635</v>
      </c>
      <c r="F16013" s="232">
        <v>11910.95</v>
      </c>
    </row>
    <row r="16014" spans="1:6" ht="15" x14ac:dyDescent="0.2">
      <c r="A16014" s="231">
        <v>98036</v>
      </c>
      <c r="B16014" s="457" t="s">
        <v>23243</v>
      </c>
      <c r="C16014" s="231" t="s">
        <v>6635</v>
      </c>
      <c r="F16014" s="232">
        <v>13288.04</v>
      </c>
    </row>
    <row r="16015" spans="1:6" ht="15" x14ac:dyDescent="0.2">
      <c r="A16015" s="231">
        <v>98020</v>
      </c>
      <c r="B16015" s="457" t="s">
        <v>23244</v>
      </c>
      <c r="C16015" s="231" t="s">
        <v>6635</v>
      </c>
      <c r="F16015" s="232">
        <v>6620.11</v>
      </c>
    </row>
    <row r="16016" spans="1:6" ht="15" x14ac:dyDescent="0.2">
      <c r="A16016" s="231">
        <v>98022</v>
      </c>
      <c r="B16016" s="457" t="s">
        <v>23245</v>
      </c>
      <c r="C16016" s="231" t="s">
        <v>6635</v>
      </c>
      <c r="F16016" s="232">
        <v>7754.95</v>
      </c>
    </row>
    <row r="16017" spans="1:6" ht="15" x14ac:dyDescent="0.2">
      <c r="A16017" s="231">
        <v>98024</v>
      </c>
      <c r="B16017" s="457" t="s">
        <v>23246</v>
      </c>
      <c r="C16017" s="231" t="s">
        <v>6635</v>
      </c>
      <c r="F16017" s="232">
        <v>8955.7900000000009</v>
      </c>
    </row>
    <row r="16018" spans="1:6" ht="15" x14ac:dyDescent="0.2">
      <c r="A16018" s="231">
        <v>98026</v>
      </c>
      <c r="B16018" s="457" t="s">
        <v>23247</v>
      </c>
      <c r="C16018" s="231" t="s">
        <v>6635</v>
      </c>
      <c r="F16018" s="232">
        <v>10098.950000000001</v>
      </c>
    </row>
    <row r="16019" spans="1:6" ht="15" x14ac:dyDescent="0.2">
      <c r="A16019" s="231">
        <v>98028</v>
      </c>
      <c r="B16019" s="457" t="s">
        <v>23248</v>
      </c>
      <c r="C16019" s="231" t="s">
        <v>6635</v>
      </c>
      <c r="F16019" s="232">
        <v>11242.17</v>
      </c>
    </row>
    <row r="16020" spans="1:6" ht="15" x14ac:dyDescent="0.2">
      <c r="A16020" s="231">
        <v>98044</v>
      </c>
      <c r="B16020" s="457" t="s">
        <v>23249</v>
      </c>
      <c r="C16020" s="231" t="s">
        <v>6635</v>
      </c>
      <c r="F16020" s="232">
        <v>15579.18</v>
      </c>
    </row>
    <row r="16021" spans="1:6" ht="15" x14ac:dyDescent="0.2">
      <c r="A16021" s="231">
        <v>98046</v>
      </c>
      <c r="B16021" s="457" t="s">
        <v>23250</v>
      </c>
      <c r="C16021" s="231" t="s">
        <v>6635</v>
      </c>
      <c r="F16021" s="232">
        <v>17363.77</v>
      </c>
    </row>
    <row r="16022" spans="1:6" ht="15" x14ac:dyDescent="0.2">
      <c r="A16022" s="231">
        <v>98038</v>
      </c>
      <c r="B16022" s="457" t="s">
        <v>23251</v>
      </c>
      <c r="C16022" s="231" t="s">
        <v>6635</v>
      </c>
      <c r="F16022" s="232">
        <v>12164.06</v>
      </c>
    </row>
    <row r="16023" spans="1:6" ht="15" x14ac:dyDescent="0.2">
      <c r="A16023" s="231">
        <v>98040</v>
      </c>
      <c r="B16023" s="457" t="s">
        <v>23252</v>
      </c>
      <c r="C16023" s="231" t="s">
        <v>6635</v>
      </c>
      <c r="F16023" s="232">
        <v>13744.99</v>
      </c>
    </row>
    <row r="16024" spans="1:6" ht="15" x14ac:dyDescent="0.2">
      <c r="A16024" s="231">
        <v>98042</v>
      </c>
      <c r="B16024" s="457" t="s">
        <v>23253</v>
      </c>
      <c r="C16024" s="231" t="s">
        <v>6635</v>
      </c>
      <c r="F16024" s="232">
        <v>15325.97</v>
      </c>
    </row>
    <row r="16025" spans="1:6" ht="15" x14ac:dyDescent="0.2">
      <c r="A16025" s="231">
        <v>98048</v>
      </c>
      <c r="B16025" s="457" t="s">
        <v>23254</v>
      </c>
      <c r="C16025" s="231" t="s">
        <v>6635</v>
      </c>
      <c r="F16025" s="232">
        <v>19401.669999999998</v>
      </c>
    </row>
    <row r="16026" spans="1:6" ht="15" x14ac:dyDescent="0.2">
      <c r="A16026" s="231">
        <v>97955</v>
      </c>
      <c r="B16026" s="457" t="s">
        <v>23255</v>
      </c>
      <c r="C16026" s="231" t="s">
        <v>6635</v>
      </c>
      <c r="F16026" s="232">
        <v>3396.43</v>
      </c>
    </row>
    <row r="16027" spans="1:6" ht="15" x14ac:dyDescent="0.2">
      <c r="A16027" s="231">
        <v>97948</v>
      </c>
      <c r="B16027" s="457" t="s">
        <v>23256</v>
      </c>
      <c r="C16027" s="231" t="s">
        <v>6635</v>
      </c>
      <c r="F16027" s="232">
        <v>3688.6</v>
      </c>
    </row>
    <row r="16028" spans="1:6" ht="15" x14ac:dyDescent="0.2">
      <c r="A16028" s="231">
        <v>97934</v>
      </c>
      <c r="B16028" s="457" t="s">
        <v>23257</v>
      </c>
      <c r="C16028" s="231" t="s">
        <v>6635</v>
      </c>
      <c r="F16028" s="232">
        <v>2594.56</v>
      </c>
    </row>
    <row r="16029" spans="1:6" ht="15" x14ac:dyDescent="0.2">
      <c r="A16029" s="231">
        <v>97953</v>
      </c>
      <c r="B16029" s="457" t="s">
        <v>23258</v>
      </c>
      <c r="C16029" s="231" t="s">
        <v>6635</v>
      </c>
      <c r="F16029" s="232">
        <v>1601.42</v>
      </c>
    </row>
    <row r="16030" spans="1:6" ht="15" x14ac:dyDescent="0.2">
      <c r="A16030" s="231">
        <v>97947</v>
      </c>
      <c r="B16030" s="457" t="s">
        <v>23259</v>
      </c>
      <c r="C16030" s="231" t="s">
        <v>6635</v>
      </c>
      <c r="F16030" s="232">
        <v>1999.92</v>
      </c>
    </row>
    <row r="16031" spans="1:6" ht="15" x14ac:dyDescent="0.2">
      <c r="A16031" s="231">
        <v>97933</v>
      </c>
      <c r="B16031" s="457" t="s">
        <v>23260</v>
      </c>
      <c r="C16031" s="231" t="s">
        <v>6635</v>
      </c>
      <c r="F16031" s="232">
        <v>1271.1099999999999</v>
      </c>
    </row>
    <row r="16032" spans="1:6" ht="15" x14ac:dyDescent="0.2">
      <c r="A16032" s="231">
        <v>97961</v>
      </c>
      <c r="B16032" s="457" t="s">
        <v>23261</v>
      </c>
      <c r="C16032" s="231" t="s">
        <v>6635</v>
      </c>
      <c r="F16032" s="232">
        <v>2731.21</v>
      </c>
    </row>
    <row r="16033" spans="1:6" ht="15" x14ac:dyDescent="0.2">
      <c r="A16033" s="231">
        <v>97951</v>
      </c>
      <c r="B16033" s="457" t="s">
        <v>23262</v>
      </c>
      <c r="C16033" s="231" t="s">
        <v>6635</v>
      </c>
      <c r="F16033" s="232">
        <v>3186.73</v>
      </c>
    </row>
    <row r="16034" spans="1:6" ht="15" x14ac:dyDescent="0.2">
      <c r="A16034" s="231">
        <v>97973</v>
      </c>
      <c r="B16034" s="457" t="s">
        <v>23263</v>
      </c>
      <c r="C16034" s="231" t="s">
        <v>6635</v>
      </c>
      <c r="F16034" s="232">
        <v>5062.22</v>
      </c>
    </row>
    <row r="16035" spans="1:6" ht="15" x14ac:dyDescent="0.2">
      <c r="A16035" s="231">
        <v>97952</v>
      </c>
      <c r="B16035" s="457" t="s">
        <v>23264</v>
      </c>
      <c r="C16035" s="231" t="s">
        <v>6635</v>
      </c>
      <c r="F16035" s="232">
        <v>5518.12</v>
      </c>
    </row>
    <row r="16036" spans="1:6" ht="15" x14ac:dyDescent="0.2">
      <c r="A16036" s="231">
        <v>97957</v>
      </c>
      <c r="B16036" s="457" t="s">
        <v>23265</v>
      </c>
      <c r="C16036" s="231" t="s">
        <v>6635</v>
      </c>
      <c r="F16036" s="232">
        <v>2943.01</v>
      </c>
    </row>
    <row r="16037" spans="1:6" ht="15" x14ac:dyDescent="0.2">
      <c r="A16037" s="231">
        <v>97950</v>
      </c>
      <c r="B16037" s="457" t="s">
        <v>23266</v>
      </c>
      <c r="C16037" s="231" t="s">
        <v>6635</v>
      </c>
      <c r="F16037" s="232">
        <v>3435.77</v>
      </c>
    </row>
    <row r="16038" spans="1:6" ht="15" x14ac:dyDescent="0.2">
      <c r="A16038" s="231">
        <v>97936</v>
      </c>
      <c r="B16038" s="457" t="s">
        <v>23267</v>
      </c>
      <c r="C16038" s="231" t="s">
        <v>6635</v>
      </c>
      <c r="F16038" s="232">
        <v>2105.42</v>
      </c>
    </row>
    <row r="16039" spans="1:6" ht="15" x14ac:dyDescent="0.2">
      <c r="A16039" s="231">
        <v>97956</v>
      </c>
      <c r="B16039" s="457" t="s">
        <v>23268</v>
      </c>
      <c r="C16039" s="231" t="s">
        <v>6635</v>
      </c>
      <c r="F16039" s="232">
        <v>1653.02</v>
      </c>
    </row>
    <row r="16040" spans="1:6" ht="15" x14ac:dyDescent="0.2">
      <c r="A16040" s="231">
        <v>97949</v>
      </c>
      <c r="B16040" s="457" t="s">
        <v>23269</v>
      </c>
      <c r="C16040" s="231" t="s">
        <v>6635</v>
      </c>
      <c r="F16040" s="232">
        <v>1956.26</v>
      </c>
    </row>
    <row r="16041" spans="1:6" ht="15" x14ac:dyDescent="0.2">
      <c r="A16041" s="231">
        <v>97935</v>
      </c>
      <c r="B16041" s="457" t="s">
        <v>23270</v>
      </c>
      <c r="C16041" s="231" t="s">
        <v>6635</v>
      </c>
      <c r="F16041" s="232">
        <v>1010.8</v>
      </c>
    </row>
    <row r="16042" spans="1:6" ht="15" x14ac:dyDescent="0.2">
      <c r="A16042" s="231">
        <v>99319</v>
      </c>
      <c r="B16042" s="457" t="s">
        <v>23271</v>
      </c>
      <c r="C16042" s="231" t="s">
        <v>6640</v>
      </c>
      <c r="F16042" s="232">
        <v>1004</v>
      </c>
    </row>
    <row r="16043" spans="1:6" ht="15" x14ac:dyDescent="0.2">
      <c r="A16043" s="231">
        <v>99318</v>
      </c>
      <c r="B16043" s="457" t="s">
        <v>23272</v>
      </c>
      <c r="C16043" s="231" t="s">
        <v>6640</v>
      </c>
      <c r="F16043" s="232">
        <v>337.47</v>
      </c>
    </row>
    <row r="16044" spans="1:6" ht="15" x14ac:dyDescent="0.2">
      <c r="A16044" s="231">
        <v>98051</v>
      </c>
      <c r="B16044" s="457" t="s">
        <v>23273</v>
      </c>
      <c r="C16044" s="231" t="s">
        <v>6640</v>
      </c>
      <c r="F16044" s="232">
        <v>1065.69</v>
      </c>
    </row>
    <row r="16045" spans="1:6" ht="15" x14ac:dyDescent="0.2">
      <c r="A16045" s="231">
        <v>98050</v>
      </c>
      <c r="B16045" s="457" t="s">
        <v>23274</v>
      </c>
      <c r="C16045" s="231" t="s">
        <v>6640</v>
      </c>
      <c r="F16045" s="232">
        <v>338.41</v>
      </c>
    </row>
    <row r="16046" spans="1:6" ht="15" x14ac:dyDescent="0.2">
      <c r="A16046" s="231">
        <v>99272</v>
      </c>
      <c r="B16046" s="457" t="s">
        <v>23275</v>
      </c>
      <c r="C16046" s="231" t="s">
        <v>6635</v>
      </c>
      <c r="F16046" s="232">
        <v>1184.5899999999999</v>
      </c>
    </row>
    <row r="16047" spans="1:6" ht="15" x14ac:dyDescent="0.2">
      <c r="A16047" s="231">
        <v>99273</v>
      </c>
      <c r="B16047" s="457" t="s">
        <v>23276</v>
      </c>
      <c r="C16047" s="231" t="s">
        <v>6635</v>
      </c>
      <c r="F16047" s="232">
        <v>1692.23</v>
      </c>
    </row>
    <row r="16048" spans="1:6" ht="15" x14ac:dyDescent="0.2">
      <c r="A16048" s="231">
        <v>99268</v>
      </c>
      <c r="B16048" s="457" t="s">
        <v>23277</v>
      </c>
      <c r="C16048" s="231" t="s">
        <v>6635</v>
      </c>
      <c r="F16048" s="232">
        <v>548.20000000000005</v>
      </c>
    </row>
    <row r="16049" spans="1:6" ht="15" x14ac:dyDescent="0.2">
      <c r="A16049" s="231">
        <v>99270</v>
      </c>
      <c r="B16049" s="457" t="s">
        <v>23278</v>
      </c>
      <c r="C16049" s="231" t="s">
        <v>6635</v>
      </c>
      <c r="F16049" s="232">
        <v>720.9</v>
      </c>
    </row>
    <row r="16050" spans="1:6" ht="15" x14ac:dyDescent="0.2">
      <c r="A16050" s="231">
        <v>97976</v>
      </c>
      <c r="B16050" s="457" t="s">
        <v>23279</v>
      </c>
      <c r="C16050" s="231" t="s">
        <v>6635</v>
      </c>
      <c r="F16050" s="232">
        <v>1228.81</v>
      </c>
    </row>
    <row r="16051" spans="1:6" ht="15" x14ac:dyDescent="0.2">
      <c r="A16051" s="231">
        <v>97977</v>
      </c>
      <c r="B16051" s="457" t="s">
        <v>23280</v>
      </c>
      <c r="C16051" s="231" t="s">
        <v>6635</v>
      </c>
      <c r="F16051" s="232">
        <v>1770.63</v>
      </c>
    </row>
    <row r="16052" spans="1:6" ht="15" x14ac:dyDescent="0.2">
      <c r="A16052" s="231">
        <v>97974</v>
      </c>
      <c r="B16052" s="457" t="s">
        <v>23281</v>
      </c>
      <c r="C16052" s="231" t="s">
        <v>6635</v>
      </c>
      <c r="F16052" s="232">
        <v>552.6</v>
      </c>
    </row>
    <row r="16053" spans="1:6" ht="15" x14ac:dyDescent="0.2">
      <c r="A16053" s="231">
        <v>97975</v>
      </c>
      <c r="B16053" s="457" t="s">
        <v>23282</v>
      </c>
      <c r="C16053" s="231" t="s">
        <v>6635</v>
      </c>
      <c r="F16053" s="232">
        <v>726.04</v>
      </c>
    </row>
    <row r="16054" spans="1:6" ht="15" x14ac:dyDescent="0.2">
      <c r="A16054" s="231">
        <v>101798</v>
      </c>
      <c r="B16054" s="457" t="s">
        <v>23283</v>
      </c>
      <c r="C16054" s="231" t="s">
        <v>6635</v>
      </c>
      <c r="F16054" s="232">
        <v>334.33</v>
      </c>
    </row>
    <row r="16055" spans="1:6" ht="15" x14ac:dyDescent="0.2">
      <c r="A16055" s="231">
        <v>101799</v>
      </c>
      <c r="B16055" s="457" t="s">
        <v>23284</v>
      </c>
      <c r="C16055" s="231" t="s">
        <v>6635</v>
      </c>
      <c r="F16055" s="232">
        <v>795.01</v>
      </c>
    </row>
    <row r="16056" spans="1:6" ht="15" x14ac:dyDescent="0.2">
      <c r="A16056" s="231">
        <v>102487</v>
      </c>
      <c r="B16056" s="457" t="s">
        <v>23285</v>
      </c>
      <c r="C16056" s="231" t="s">
        <v>6641</v>
      </c>
      <c r="F16056" s="232">
        <v>637.75</v>
      </c>
    </row>
    <row r="16057" spans="1:6" ht="15" x14ac:dyDescent="0.2">
      <c r="A16057" s="231">
        <v>102486</v>
      </c>
      <c r="B16057" s="457" t="s">
        <v>23286</v>
      </c>
      <c r="C16057" s="231" t="s">
        <v>6641</v>
      </c>
      <c r="F16057" s="232">
        <v>634.48</v>
      </c>
    </row>
    <row r="16058" spans="1:6" ht="15" x14ac:dyDescent="0.2">
      <c r="A16058" s="231">
        <v>102474</v>
      </c>
      <c r="B16058" s="457" t="s">
        <v>23287</v>
      </c>
      <c r="C16058" s="231" t="s">
        <v>6641</v>
      </c>
      <c r="F16058" s="232">
        <v>563.41</v>
      </c>
    </row>
    <row r="16059" spans="1:6" ht="15" x14ac:dyDescent="0.2">
      <c r="A16059" s="231">
        <v>102480</v>
      </c>
      <c r="B16059" s="457" t="s">
        <v>23288</v>
      </c>
      <c r="C16059" s="231" t="s">
        <v>6641</v>
      </c>
      <c r="F16059" s="232">
        <v>552.97</v>
      </c>
    </row>
    <row r="16060" spans="1:6" ht="15" x14ac:dyDescent="0.2">
      <c r="A16060" s="231">
        <v>94975</v>
      </c>
      <c r="B16060" s="457" t="s">
        <v>23289</v>
      </c>
      <c r="C16060" s="231" t="s">
        <v>6641</v>
      </c>
      <c r="F16060" s="232">
        <v>509.22</v>
      </c>
    </row>
    <row r="16061" spans="1:6" ht="15" x14ac:dyDescent="0.2">
      <c r="A16061" s="231">
        <v>94963</v>
      </c>
      <c r="B16061" s="457" t="s">
        <v>23290</v>
      </c>
      <c r="C16061" s="231" t="s">
        <v>6641</v>
      </c>
      <c r="F16061" s="232">
        <v>438.55</v>
      </c>
    </row>
    <row r="16062" spans="1:6" ht="15" x14ac:dyDescent="0.2">
      <c r="A16062" s="231">
        <v>94969</v>
      </c>
      <c r="B16062" s="457" t="s">
        <v>23291</v>
      </c>
      <c r="C16062" s="231" t="s">
        <v>6641</v>
      </c>
      <c r="F16062" s="232">
        <v>427.71</v>
      </c>
    </row>
    <row r="16063" spans="1:6" ht="15" x14ac:dyDescent="0.2">
      <c r="A16063" s="231">
        <v>102475</v>
      </c>
      <c r="B16063" s="457" t="s">
        <v>23292</v>
      </c>
      <c r="C16063" s="231" t="s">
        <v>6641</v>
      </c>
      <c r="F16063" s="232">
        <v>611.42999999999995</v>
      </c>
    </row>
    <row r="16064" spans="1:6" ht="15" x14ac:dyDescent="0.2">
      <c r="A16064" s="231">
        <v>102481</v>
      </c>
      <c r="B16064" s="457" t="s">
        <v>23293</v>
      </c>
      <c r="C16064" s="231" t="s">
        <v>6641</v>
      </c>
      <c r="F16064" s="232">
        <v>591.20000000000005</v>
      </c>
    </row>
    <row r="16065" spans="1:6" ht="15" x14ac:dyDescent="0.2">
      <c r="A16065" s="231">
        <v>94964</v>
      </c>
      <c r="B16065" s="457" t="s">
        <v>23294</v>
      </c>
      <c r="C16065" s="231" t="s">
        <v>6641</v>
      </c>
      <c r="F16065" s="232">
        <v>481.26</v>
      </c>
    </row>
    <row r="16066" spans="1:6" ht="15" x14ac:dyDescent="0.2">
      <c r="A16066" s="231">
        <v>94970</v>
      </c>
      <c r="B16066" s="457" t="s">
        <v>23295</v>
      </c>
      <c r="C16066" s="231" t="s">
        <v>6641</v>
      </c>
      <c r="F16066" s="232">
        <v>460.87</v>
      </c>
    </row>
    <row r="16067" spans="1:6" ht="15" x14ac:dyDescent="0.2">
      <c r="A16067" s="231">
        <v>102476</v>
      </c>
      <c r="B16067" s="457" t="s">
        <v>23296</v>
      </c>
      <c r="C16067" s="231" t="s">
        <v>6641</v>
      </c>
      <c r="F16067" s="232">
        <v>623.97</v>
      </c>
    </row>
    <row r="16068" spans="1:6" ht="15" x14ac:dyDescent="0.2">
      <c r="A16068" s="231">
        <v>102482</v>
      </c>
      <c r="B16068" s="457" t="s">
        <v>23297</v>
      </c>
      <c r="C16068" s="231" t="s">
        <v>6641</v>
      </c>
      <c r="F16068" s="232">
        <v>617.49</v>
      </c>
    </row>
    <row r="16069" spans="1:6" ht="15" x14ac:dyDescent="0.2">
      <c r="A16069" s="231">
        <v>94965</v>
      </c>
      <c r="B16069" s="457" t="s">
        <v>23298</v>
      </c>
      <c r="C16069" s="231" t="s">
        <v>6641</v>
      </c>
      <c r="F16069" s="232">
        <v>496.12</v>
      </c>
    </row>
    <row r="16070" spans="1:6" ht="15" x14ac:dyDescent="0.2">
      <c r="A16070" s="231">
        <v>94971</v>
      </c>
      <c r="B16070" s="457" t="s">
        <v>23299</v>
      </c>
      <c r="C16070" s="231" t="s">
        <v>6641</v>
      </c>
      <c r="F16070" s="232">
        <v>484.61</v>
      </c>
    </row>
    <row r="16071" spans="1:6" ht="15" x14ac:dyDescent="0.2">
      <c r="A16071" s="231">
        <v>102477</v>
      </c>
      <c r="B16071" s="457" t="s">
        <v>23300</v>
      </c>
      <c r="C16071" s="231" t="s">
        <v>6641</v>
      </c>
      <c r="F16071" s="232">
        <v>662.16</v>
      </c>
    </row>
    <row r="16072" spans="1:6" ht="15" x14ac:dyDescent="0.2">
      <c r="A16072" s="231">
        <v>102483</v>
      </c>
      <c r="B16072" s="457" t="s">
        <v>23301</v>
      </c>
      <c r="C16072" s="231" t="s">
        <v>6641</v>
      </c>
      <c r="F16072" s="232">
        <v>648.91999999999996</v>
      </c>
    </row>
    <row r="16073" spans="1:6" ht="15" x14ac:dyDescent="0.2">
      <c r="A16073" s="231">
        <v>94966</v>
      </c>
      <c r="B16073" s="457" t="s">
        <v>23302</v>
      </c>
      <c r="C16073" s="231" t="s">
        <v>6641</v>
      </c>
      <c r="F16073" s="232">
        <v>512.28</v>
      </c>
    </row>
    <row r="16074" spans="1:6" ht="15" x14ac:dyDescent="0.2">
      <c r="A16074" s="231">
        <v>94972</v>
      </c>
      <c r="B16074" s="457" t="s">
        <v>23303</v>
      </c>
      <c r="C16074" s="231" t="s">
        <v>6641</v>
      </c>
      <c r="F16074" s="232">
        <v>500.83</v>
      </c>
    </row>
    <row r="16075" spans="1:6" ht="15" x14ac:dyDescent="0.2">
      <c r="A16075" s="231">
        <v>102478</v>
      </c>
      <c r="B16075" s="457" t="s">
        <v>23304</v>
      </c>
      <c r="C16075" s="231" t="s">
        <v>6641</v>
      </c>
      <c r="F16075" s="232">
        <v>710.22</v>
      </c>
    </row>
    <row r="16076" spans="1:6" ht="15" x14ac:dyDescent="0.2">
      <c r="A16076" s="231">
        <v>102484</v>
      </c>
      <c r="B16076" s="457" t="s">
        <v>23305</v>
      </c>
      <c r="C16076" s="231" t="s">
        <v>6641</v>
      </c>
      <c r="F16076" s="232">
        <v>706.58</v>
      </c>
    </row>
    <row r="16077" spans="1:6" ht="15" x14ac:dyDescent="0.2">
      <c r="A16077" s="231">
        <v>94967</v>
      </c>
      <c r="B16077" s="457" t="s">
        <v>23306</v>
      </c>
      <c r="C16077" s="231" t="s">
        <v>6641</v>
      </c>
      <c r="F16077" s="232">
        <v>584.61</v>
      </c>
    </row>
    <row r="16078" spans="1:6" ht="15" x14ac:dyDescent="0.2">
      <c r="A16078" s="231">
        <v>94973</v>
      </c>
      <c r="B16078" s="457" t="s">
        <v>23307</v>
      </c>
      <c r="C16078" s="231" t="s">
        <v>6641</v>
      </c>
      <c r="F16078" s="232">
        <v>570.09</v>
      </c>
    </row>
    <row r="16079" spans="1:6" ht="15" x14ac:dyDescent="0.2">
      <c r="A16079" s="231">
        <v>94974</v>
      </c>
      <c r="B16079" s="457" t="s">
        <v>23308</v>
      </c>
      <c r="C16079" s="231" t="s">
        <v>6641</v>
      </c>
      <c r="F16079" s="232">
        <v>473.02</v>
      </c>
    </row>
    <row r="16080" spans="1:6" ht="15" x14ac:dyDescent="0.2">
      <c r="A16080" s="231">
        <v>94962</v>
      </c>
      <c r="B16080" s="457" t="s">
        <v>23309</v>
      </c>
      <c r="C16080" s="231" t="s">
        <v>6641</v>
      </c>
      <c r="F16080" s="232">
        <v>397.41</v>
      </c>
    </row>
    <row r="16081" spans="1:6" ht="15" x14ac:dyDescent="0.2">
      <c r="A16081" s="231">
        <v>94968</v>
      </c>
      <c r="B16081" s="457" t="s">
        <v>23310</v>
      </c>
      <c r="C16081" s="231" t="s">
        <v>6641</v>
      </c>
      <c r="F16081" s="232">
        <v>390.53</v>
      </c>
    </row>
    <row r="16082" spans="1:6" ht="15" x14ac:dyDescent="0.2">
      <c r="A16082" s="231">
        <v>102485</v>
      </c>
      <c r="B16082" s="457" t="s">
        <v>23311</v>
      </c>
      <c r="C16082" s="231" t="s">
        <v>6641</v>
      </c>
      <c r="F16082" s="232">
        <v>602.48</v>
      </c>
    </row>
    <row r="16083" spans="1:6" ht="15" x14ac:dyDescent="0.2">
      <c r="A16083" s="231">
        <v>102473</v>
      </c>
      <c r="B16083" s="457" t="s">
        <v>23312</v>
      </c>
      <c r="C16083" s="231" t="s">
        <v>6641</v>
      </c>
      <c r="F16083" s="232">
        <v>524.85</v>
      </c>
    </row>
    <row r="16084" spans="1:6" ht="15" x14ac:dyDescent="0.2">
      <c r="A16084" s="231">
        <v>102479</v>
      </c>
      <c r="B16084" s="457" t="s">
        <v>23313</v>
      </c>
      <c r="C16084" s="231" t="s">
        <v>6641</v>
      </c>
      <c r="F16084" s="232">
        <v>518.29</v>
      </c>
    </row>
    <row r="16085" spans="1:6" ht="15" x14ac:dyDescent="0.2">
      <c r="A16085" s="231">
        <v>104835</v>
      </c>
      <c r="B16085" s="457" t="s">
        <v>23314</v>
      </c>
      <c r="C16085" s="231" t="s">
        <v>6641</v>
      </c>
      <c r="F16085" s="232">
        <v>0</v>
      </c>
    </row>
    <row r="16086" spans="1:6" ht="15" x14ac:dyDescent="0.2">
      <c r="A16086" s="231">
        <v>104833</v>
      </c>
      <c r="B16086" s="457" t="s">
        <v>23315</v>
      </c>
      <c r="C16086" s="231" t="s">
        <v>6641</v>
      </c>
      <c r="F16086" s="232">
        <v>0</v>
      </c>
    </row>
    <row r="16087" spans="1:6" ht="15" x14ac:dyDescent="0.2">
      <c r="A16087" s="231">
        <v>104834</v>
      </c>
      <c r="B16087" s="457" t="s">
        <v>23316</v>
      </c>
      <c r="C16087" s="231" t="s">
        <v>6641</v>
      </c>
      <c r="F16087" s="232">
        <v>0</v>
      </c>
    </row>
    <row r="16088" spans="1:6" ht="15" x14ac:dyDescent="0.2">
      <c r="A16088" s="231">
        <v>104836</v>
      </c>
      <c r="B16088" s="457" t="s">
        <v>23317</v>
      </c>
      <c r="C16088" s="231" t="s">
        <v>6641</v>
      </c>
      <c r="F16088" s="232">
        <v>0</v>
      </c>
    </row>
    <row r="16089" spans="1:6" ht="15" x14ac:dyDescent="0.2">
      <c r="A16089" s="231">
        <v>104837</v>
      </c>
      <c r="B16089" s="457" t="s">
        <v>23318</v>
      </c>
      <c r="C16089" s="231" t="s">
        <v>6641</v>
      </c>
      <c r="F16089" s="232">
        <v>0</v>
      </c>
    </row>
    <row r="16090" spans="1:6" ht="15" x14ac:dyDescent="0.2">
      <c r="A16090" s="231">
        <v>104838</v>
      </c>
      <c r="B16090" s="457" t="s">
        <v>23319</v>
      </c>
      <c r="C16090" s="231" t="s">
        <v>6641</v>
      </c>
      <c r="F16090" s="232">
        <v>0</v>
      </c>
    </row>
    <row r="16091" spans="1:6" ht="15" x14ac:dyDescent="0.2">
      <c r="A16091" s="231">
        <v>104839</v>
      </c>
      <c r="B16091" s="457" t="s">
        <v>23320</v>
      </c>
      <c r="C16091" s="231" t="s">
        <v>6641</v>
      </c>
      <c r="F16091" s="232">
        <v>0</v>
      </c>
    </row>
    <row r="16092" spans="1:6" ht="15" x14ac:dyDescent="0.2">
      <c r="A16092" s="231">
        <v>104840</v>
      </c>
      <c r="B16092" s="457" t="s">
        <v>23321</v>
      </c>
      <c r="C16092" s="231" t="s">
        <v>6641</v>
      </c>
      <c r="F16092" s="232">
        <v>0</v>
      </c>
    </row>
    <row r="16093" spans="1:6" ht="15" x14ac:dyDescent="0.2">
      <c r="A16093" s="231">
        <v>104830</v>
      </c>
      <c r="B16093" s="457" t="s">
        <v>23322</v>
      </c>
      <c r="C16093" s="231" t="s">
        <v>6641</v>
      </c>
      <c r="F16093" s="232">
        <v>0</v>
      </c>
    </row>
    <row r="16094" spans="1:6" ht="15" x14ac:dyDescent="0.2">
      <c r="A16094" s="231">
        <v>104829</v>
      </c>
      <c r="B16094" s="457" t="s">
        <v>23323</v>
      </c>
      <c r="C16094" s="231" t="s">
        <v>6641</v>
      </c>
      <c r="F16094" s="232">
        <v>0</v>
      </c>
    </row>
    <row r="16095" spans="1:6" ht="15" x14ac:dyDescent="0.2">
      <c r="A16095" s="231">
        <v>104832</v>
      </c>
      <c r="B16095" s="457" t="s">
        <v>23324</v>
      </c>
      <c r="C16095" s="231" t="s">
        <v>6641</v>
      </c>
      <c r="F16095" s="232">
        <v>0</v>
      </c>
    </row>
    <row r="16096" spans="1:6" ht="15" x14ac:dyDescent="0.2">
      <c r="A16096" s="231">
        <v>104831</v>
      </c>
      <c r="B16096" s="457" t="s">
        <v>23325</v>
      </c>
      <c r="C16096" s="231" t="s">
        <v>6641</v>
      </c>
      <c r="F16096" s="232">
        <v>0</v>
      </c>
    </row>
    <row r="16097" spans="1:6" ht="15" x14ac:dyDescent="0.2">
      <c r="A16097" s="231">
        <v>103773</v>
      </c>
      <c r="B16097" s="457" t="s">
        <v>23326</v>
      </c>
      <c r="C16097" s="231" t="s">
        <v>6635</v>
      </c>
      <c r="F16097" s="232">
        <v>0</v>
      </c>
    </row>
    <row r="16098" spans="1:6" ht="15" x14ac:dyDescent="0.2">
      <c r="A16098" s="231">
        <v>103772</v>
      </c>
      <c r="B16098" s="457" t="s">
        <v>23327</v>
      </c>
      <c r="C16098" s="231" t="s">
        <v>6635</v>
      </c>
      <c r="F16098" s="232">
        <v>0</v>
      </c>
    </row>
    <row r="16099" spans="1:6" ht="15" x14ac:dyDescent="0.2">
      <c r="A16099" s="231">
        <v>103768</v>
      </c>
      <c r="B16099" s="457" t="s">
        <v>23328</v>
      </c>
      <c r="C16099" s="231" t="s">
        <v>6635</v>
      </c>
      <c r="F16099" s="232">
        <v>0</v>
      </c>
    </row>
    <row r="16100" spans="1:6" ht="15" x14ac:dyDescent="0.2">
      <c r="A16100" s="231">
        <v>103767</v>
      </c>
      <c r="B16100" s="457" t="s">
        <v>23329</v>
      </c>
      <c r="C16100" s="231" t="s">
        <v>6635</v>
      </c>
      <c r="F16100" s="232">
        <v>0</v>
      </c>
    </row>
    <row r="16101" spans="1:6" ht="15" x14ac:dyDescent="0.2">
      <c r="A16101" s="231">
        <v>103766</v>
      </c>
      <c r="B16101" s="457" t="s">
        <v>23330</v>
      </c>
      <c r="C16101" s="231" t="s">
        <v>6635</v>
      </c>
      <c r="F16101" s="232">
        <v>0</v>
      </c>
    </row>
    <row r="16102" spans="1:6" ht="15" x14ac:dyDescent="0.2">
      <c r="A16102" s="231">
        <v>103765</v>
      </c>
      <c r="B16102" s="457" t="s">
        <v>23331</v>
      </c>
      <c r="C16102" s="231" t="s">
        <v>6635</v>
      </c>
      <c r="F16102" s="232">
        <v>0</v>
      </c>
    </row>
    <row r="16103" spans="1:6" ht="15" x14ac:dyDescent="0.2">
      <c r="A16103" s="231">
        <v>103771</v>
      </c>
      <c r="B16103" s="457" t="s">
        <v>23332</v>
      </c>
      <c r="C16103" s="231" t="s">
        <v>6635</v>
      </c>
      <c r="F16103" s="232">
        <v>0</v>
      </c>
    </row>
    <row r="16104" spans="1:6" ht="15" x14ac:dyDescent="0.2">
      <c r="A16104" s="231">
        <v>103769</v>
      </c>
      <c r="B16104" s="457" t="s">
        <v>23333</v>
      </c>
      <c r="C16104" s="231" t="s">
        <v>6635</v>
      </c>
      <c r="F16104" s="232">
        <v>3071.33</v>
      </c>
    </row>
    <row r="16105" spans="1:6" ht="15" x14ac:dyDescent="0.2">
      <c r="A16105" s="231">
        <v>103770</v>
      </c>
      <c r="B16105" s="457" t="s">
        <v>23334</v>
      </c>
      <c r="C16105" s="231" t="s">
        <v>6635</v>
      </c>
      <c r="F16105" s="232">
        <v>0</v>
      </c>
    </row>
    <row r="16106" spans="1:6" ht="15" x14ac:dyDescent="0.2">
      <c r="A16106" s="231">
        <v>103764</v>
      </c>
      <c r="B16106" s="457" t="s">
        <v>23335</v>
      </c>
      <c r="C16106" s="231" t="s">
        <v>6635</v>
      </c>
      <c r="F16106" s="232">
        <v>0</v>
      </c>
    </row>
    <row r="16107" spans="1:6" ht="15" x14ac:dyDescent="0.2">
      <c r="A16107" s="231">
        <v>103780</v>
      </c>
      <c r="B16107" s="457" t="s">
        <v>23336</v>
      </c>
      <c r="C16107" s="231" t="s">
        <v>6637</v>
      </c>
      <c r="F16107" s="232">
        <v>0</v>
      </c>
    </row>
    <row r="16108" spans="1:6" ht="15" x14ac:dyDescent="0.2">
      <c r="A16108" s="231">
        <v>103781</v>
      </c>
      <c r="B16108" s="457" t="s">
        <v>23337</v>
      </c>
      <c r="C16108" s="231" t="s">
        <v>6637</v>
      </c>
      <c r="F16108" s="232">
        <v>0</v>
      </c>
    </row>
    <row r="16109" spans="1:6" ht="15" x14ac:dyDescent="0.2">
      <c r="A16109" s="231">
        <v>103779</v>
      </c>
      <c r="B16109" s="457" t="s">
        <v>23338</v>
      </c>
      <c r="C16109" s="231" t="s">
        <v>6637</v>
      </c>
      <c r="F16109" s="232">
        <v>0</v>
      </c>
    </row>
    <row r="16110" spans="1:6" ht="15" x14ac:dyDescent="0.2">
      <c r="A16110" s="231">
        <v>103778</v>
      </c>
      <c r="B16110" s="457" t="s">
        <v>23339</v>
      </c>
      <c r="C16110" s="231" t="s">
        <v>6637</v>
      </c>
      <c r="F16110" s="232">
        <v>0</v>
      </c>
    </row>
    <row r="16111" spans="1:6" ht="15" x14ac:dyDescent="0.2">
      <c r="A16111" s="231">
        <v>103924</v>
      </c>
      <c r="B16111" s="457" t="s">
        <v>23340</v>
      </c>
      <c r="C16111" s="231" t="s">
        <v>6637</v>
      </c>
      <c r="F16111" s="232">
        <v>0</v>
      </c>
    </row>
    <row r="16112" spans="1:6" ht="15" x14ac:dyDescent="0.2">
      <c r="A16112" s="231">
        <v>103776</v>
      </c>
      <c r="B16112" s="457" t="s">
        <v>23341</v>
      </c>
      <c r="C16112" s="231" t="s">
        <v>6637</v>
      </c>
      <c r="F16112" s="232">
        <v>0</v>
      </c>
    </row>
    <row r="16113" spans="1:6" ht="15" x14ac:dyDescent="0.2">
      <c r="A16113" s="231">
        <v>103774</v>
      </c>
      <c r="B16113" s="457" t="s">
        <v>23342</v>
      </c>
      <c r="C16113" s="231" t="s">
        <v>6637</v>
      </c>
      <c r="F16113" s="232">
        <v>0</v>
      </c>
    </row>
    <row r="16114" spans="1:6" ht="15" x14ac:dyDescent="0.2">
      <c r="A16114" s="231">
        <v>103775</v>
      </c>
      <c r="B16114" s="457" t="s">
        <v>23343</v>
      </c>
      <c r="C16114" s="231" t="s">
        <v>6637</v>
      </c>
      <c r="F16114" s="232">
        <v>0</v>
      </c>
    </row>
    <row r="16115" spans="1:6" ht="15" x14ac:dyDescent="0.2">
      <c r="A16115" s="231">
        <v>106266</v>
      </c>
      <c r="B16115" s="457" t="s">
        <v>23344</v>
      </c>
      <c r="C16115" s="231" t="s">
        <v>6635</v>
      </c>
      <c r="F16115" s="232">
        <v>0</v>
      </c>
    </row>
    <row r="16116" spans="1:6" ht="15" x14ac:dyDescent="0.2">
      <c r="A16116" s="231">
        <v>106270</v>
      </c>
      <c r="B16116" s="457" t="s">
        <v>23345</v>
      </c>
      <c r="C16116" s="231" t="s">
        <v>6635</v>
      </c>
      <c r="F16116" s="232">
        <v>0</v>
      </c>
    </row>
    <row r="16117" spans="1:6" ht="15" x14ac:dyDescent="0.2">
      <c r="A16117" s="231">
        <v>106271</v>
      </c>
      <c r="B16117" s="457" t="s">
        <v>23346</v>
      </c>
      <c r="C16117" s="231" t="s">
        <v>6635</v>
      </c>
      <c r="F16117" s="232">
        <v>0</v>
      </c>
    </row>
    <row r="16118" spans="1:6" ht="15" x14ac:dyDescent="0.2">
      <c r="A16118" s="231">
        <v>106267</v>
      </c>
      <c r="B16118" s="457" t="s">
        <v>23347</v>
      </c>
      <c r="C16118" s="231" t="s">
        <v>6635</v>
      </c>
      <c r="F16118" s="232">
        <v>0</v>
      </c>
    </row>
    <row r="16119" spans="1:6" ht="15" x14ac:dyDescent="0.2">
      <c r="A16119" s="231">
        <v>106272</v>
      </c>
      <c r="B16119" s="457" t="s">
        <v>23348</v>
      </c>
      <c r="C16119" s="231" t="s">
        <v>6635</v>
      </c>
      <c r="F16119" s="232">
        <v>0</v>
      </c>
    </row>
    <row r="16120" spans="1:6" ht="15" x14ac:dyDescent="0.2">
      <c r="A16120" s="231">
        <v>106268</v>
      </c>
      <c r="B16120" s="457" t="s">
        <v>23349</v>
      </c>
      <c r="C16120" s="231" t="s">
        <v>6635</v>
      </c>
      <c r="F16120" s="232">
        <v>0</v>
      </c>
    </row>
    <row r="16121" spans="1:6" ht="15" x14ac:dyDescent="0.2">
      <c r="A16121" s="231">
        <v>106269</v>
      </c>
      <c r="B16121" s="457" t="s">
        <v>23350</v>
      </c>
      <c r="C16121" s="231" t="s">
        <v>6635</v>
      </c>
      <c r="F16121" s="232">
        <v>0</v>
      </c>
    </row>
    <row r="16122" spans="1:6" ht="15" x14ac:dyDescent="0.2">
      <c r="A16122" s="231">
        <v>106279</v>
      </c>
      <c r="B16122" s="457" t="s">
        <v>23351</v>
      </c>
      <c r="C16122" s="231" t="s">
        <v>6635</v>
      </c>
      <c r="F16122" s="232">
        <v>0</v>
      </c>
    </row>
    <row r="16123" spans="1:6" ht="15" x14ac:dyDescent="0.2">
      <c r="A16123" s="231">
        <v>106280</v>
      </c>
      <c r="B16123" s="457" t="s">
        <v>23352</v>
      </c>
      <c r="C16123" s="231" t="s">
        <v>6635</v>
      </c>
      <c r="F16123" s="232">
        <v>0</v>
      </c>
    </row>
    <row r="16124" spans="1:6" ht="15" x14ac:dyDescent="0.2">
      <c r="A16124" s="231">
        <v>106265</v>
      </c>
      <c r="B16124" s="457" t="s">
        <v>23353</v>
      </c>
      <c r="C16124" s="231" t="s">
        <v>6640</v>
      </c>
      <c r="F16124" s="232">
        <v>0</v>
      </c>
    </row>
    <row r="16125" spans="1:6" ht="15" x14ac:dyDescent="0.2">
      <c r="A16125" s="231">
        <v>106273</v>
      </c>
      <c r="B16125" s="457" t="s">
        <v>23354</v>
      </c>
      <c r="C16125" s="231" t="s">
        <v>6635</v>
      </c>
      <c r="F16125" s="232">
        <v>0</v>
      </c>
    </row>
    <row r="16126" spans="1:6" ht="15" x14ac:dyDescent="0.2">
      <c r="A16126" s="231">
        <v>106274</v>
      </c>
      <c r="B16126" s="457" t="s">
        <v>23355</v>
      </c>
      <c r="C16126" s="231" t="s">
        <v>6635</v>
      </c>
      <c r="F16126" s="232">
        <v>0</v>
      </c>
    </row>
    <row r="16127" spans="1:6" ht="15" x14ac:dyDescent="0.2">
      <c r="A16127" s="231">
        <v>106275</v>
      </c>
      <c r="B16127" s="457" t="s">
        <v>23356</v>
      </c>
      <c r="C16127" s="231" t="s">
        <v>6635</v>
      </c>
      <c r="F16127" s="232">
        <v>0</v>
      </c>
    </row>
    <row r="16128" spans="1:6" ht="15" x14ac:dyDescent="0.2">
      <c r="A16128" s="231">
        <v>106276</v>
      </c>
      <c r="B16128" s="457" t="s">
        <v>23357</v>
      </c>
      <c r="C16128" s="231" t="s">
        <v>6635</v>
      </c>
      <c r="F16128" s="232">
        <v>0</v>
      </c>
    </row>
    <row r="16129" spans="1:6" ht="15" x14ac:dyDescent="0.2">
      <c r="A16129" s="231">
        <v>106277</v>
      </c>
      <c r="B16129" s="457" t="s">
        <v>23358</v>
      </c>
      <c r="C16129" s="231" t="s">
        <v>6635</v>
      </c>
      <c r="F16129" s="232">
        <v>0</v>
      </c>
    </row>
    <row r="16130" spans="1:6" ht="15" x14ac:dyDescent="0.2">
      <c r="A16130" s="231">
        <v>106278</v>
      </c>
      <c r="B16130" s="457" t="s">
        <v>23359</v>
      </c>
      <c r="C16130" s="231" t="s">
        <v>6635</v>
      </c>
      <c r="F16130" s="232">
        <v>0</v>
      </c>
    </row>
    <row r="16131" spans="1:6" ht="15" x14ac:dyDescent="0.2">
      <c r="A16131" s="231">
        <v>106295</v>
      </c>
      <c r="B16131" s="457" t="s">
        <v>23360</v>
      </c>
      <c r="C16131" s="231" t="s">
        <v>6635</v>
      </c>
      <c r="F16131" s="232">
        <v>210.59</v>
      </c>
    </row>
    <row r="16132" spans="1:6" ht="15" x14ac:dyDescent="0.2">
      <c r="A16132" s="231">
        <v>106300</v>
      </c>
      <c r="B16132" s="457" t="s">
        <v>23361</v>
      </c>
      <c r="C16132" s="231" t="s">
        <v>6635</v>
      </c>
      <c r="F16132" s="232">
        <v>531.48</v>
      </c>
    </row>
    <row r="16133" spans="1:6" ht="15" x14ac:dyDescent="0.2">
      <c r="A16133" s="231">
        <v>106293</v>
      </c>
      <c r="B16133" s="457" t="s">
        <v>23362</v>
      </c>
      <c r="C16133" s="231" t="s">
        <v>6635</v>
      </c>
      <c r="F16133" s="232">
        <v>162.74</v>
      </c>
    </row>
    <row r="16134" spans="1:6" ht="15" x14ac:dyDescent="0.2">
      <c r="A16134" s="231">
        <v>106297</v>
      </c>
      <c r="B16134" s="457" t="s">
        <v>23363</v>
      </c>
      <c r="C16134" s="231" t="s">
        <v>6635</v>
      </c>
      <c r="F16134" s="232">
        <v>260.44</v>
      </c>
    </row>
    <row r="16135" spans="1:6" ht="15" x14ac:dyDescent="0.2">
      <c r="A16135" s="231">
        <v>106298</v>
      </c>
      <c r="B16135" s="457" t="s">
        <v>23364</v>
      </c>
      <c r="C16135" s="231" t="s">
        <v>6635</v>
      </c>
      <c r="F16135" s="232">
        <v>396.97</v>
      </c>
    </row>
    <row r="16136" spans="1:6" ht="15" x14ac:dyDescent="0.2">
      <c r="A16136" s="231">
        <v>106301</v>
      </c>
      <c r="B16136" s="457" t="s">
        <v>23365</v>
      </c>
      <c r="C16136" s="231" t="s">
        <v>6635</v>
      </c>
      <c r="F16136" s="232">
        <v>804.16</v>
      </c>
    </row>
    <row r="16137" spans="1:6" ht="15" x14ac:dyDescent="0.2">
      <c r="A16137" s="231">
        <v>106292</v>
      </c>
      <c r="B16137" s="457" t="s">
        <v>23366</v>
      </c>
      <c r="C16137" s="231" t="s">
        <v>6635</v>
      </c>
      <c r="F16137" s="232">
        <v>155.25</v>
      </c>
    </row>
    <row r="16138" spans="1:6" ht="15" x14ac:dyDescent="0.2">
      <c r="A16138" s="231">
        <v>106282</v>
      </c>
      <c r="B16138" s="457" t="s">
        <v>23367</v>
      </c>
      <c r="C16138" s="231" t="s">
        <v>6635</v>
      </c>
      <c r="F16138" s="232">
        <v>82.56</v>
      </c>
    </row>
    <row r="16139" spans="1:6" ht="15" x14ac:dyDescent="0.2">
      <c r="A16139" s="231">
        <v>106283</v>
      </c>
      <c r="B16139" s="457" t="s">
        <v>23368</v>
      </c>
      <c r="C16139" s="231" t="s">
        <v>6635</v>
      </c>
      <c r="F16139" s="232">
        <v>82.56</v>
      </c>
    </row>
    <row r="16140" spans="1:6" ht="15" x14ac:dyDescent="0.2">
      <c r="A16140" s="231">
        <v>106286</v>
      </c>
      <c r="B16140" s="457" t="s">
        <v>23369</v>
      </c>
      <c r="C16140" s="231" t="s">
        <v>6635</v>
      </c>
      <c r="F16140" s="232">
        <v>96.65</v>
      </c>
    </row>
    <row r="16141" spans="1:6" ht="15" x14ac:dyDescent="0.2">
      <c r="A16141" s="231">
        <v>106287</v>
      </c>
      <c r="B16141" s="457" t="s">
        <v>23370</v>
      </c>
      <c r="C16141" s="231" t="s">
        <v>6635</v>
      </c>
      <c r="F16141" s="232">
        <v>119.63</v>
      </c>
    </row>
    <row r="16142" spans="1:6" ht="15" x14ac:dyDescent="0.2">
      <c r="A16142" s="231">
        <v>106288</v>
      </c>
      <c r="B16142" s="457" t="s">
        <v>23371</v>
      </c>
      <c r="C16142" s="231" t="s">
        <v>6635</v>
      </c>
      <c r="F16142" s="232">
        <v>149.43</v>
      </c>
    </row>
    <row r="16143" spans="1:6" ht="15" x14ac:dyDescent="0.2">
      <c r="A16143" s="231">
        <v>106289</v>
      </c>
      <c r="B16143" s="457" t="s">
        <v>23372</v>
      </c>
      <c r="C16143" s="231" t="s">
        <v>6635</v>
      </c>
      <c r="F16143" s="232">
        <v>206.56</v>
      </c>
    </row>
    <row r="16144" spans="1:6" ht="15" x14ac:dyDescent="0.2">
      <c r="A16144" s="231">
        <v>106290</v>
      </c>
      <c r="B16144" s="457" t="s">
        <v>23373</v>
      </c>
      <c r="C16144" s="231" t="s">
        <v>6635</v>
      </c>
      <c r="F16144" s="232">
        <v>293.05</v>
      </c>
    </row>
    <row r="16145" spans="1:6" ht="15" x14ac:dyDescent="0.2">
      <c r="A16145" s="231">
        <v>106291</v>
      </c>
      <c r="B16145" s="457" t="s">
        <v>23374</v>
      </c>
      <c r="C16145" s="231" t="s">
        <v>6635</v>
      </c>
      <c r="F16145" s="232">
        <v>435.69</v>
      </c>
    </row>
    <row r="16146" spans="1:6" ht="15" x14ac:dyDescent="0.2">
      <c r="A16146" s="231">
        <v>102136</v>
      </c>
      <c r="B16146" s="457" t="s">
        <v>23375</v>
      </c>
      <c r="C16146" s="231" t="s">
        <v>6635</v>
      </c>
      <c r="F16146" s="232">
        <v>182.74</v>
      </c>
    </row>
    <row r="16147" spans="1:6" ht="15" x14ac:dyDescent="0.2">
      <c r="A16147" s="231">
        <v>106263</v>
      </c>
      <c r="B16147" s="457" t="s">
        <v>23376</v>
      </c>
      <c r="C16147" s="231" t="s">
        <v>6635</v>
      </c>
      <c r="F16147" s="232">
        <v>240.4</v>
      </c>
    </row>
    <row r="16148" spans="1:6" ht="15" x14ac:dyDescent="0.2">
      <c r="A16148" s="231">
        <v>106259</v>
      </c>
      <c r="B16148" s="457" t="s">
        <v>23377</v>
      </c>
      <c r="C16148" s="231" t="s">
        <v>6635</v>
      </c>
      <c r="F16148" s="232">
        <v>0</v>
      </c>
    </row>
    <row r="16149" spans="1:6" ht="15" x14ac:dyDescent="0.2">
      <c r="A16149" s="231">
        <v>106261</v>
      </c>
      <c r="B16149" s="457" t="s">
        <v>23378</v>
      </c>
      <c r="C16149" s="231" t="s">
        <v>6635</v>
      </c>
      <c r="F16149" s="232">
        <v>0</v>
      </c>
    </row>
    <row r="16150" spans="1:6" ht="15" x14ac:dyDescent="0.2">
      <c r="A16150" s="231">
        <v>106260</v>
      </c>
      <c r="B16150" s="457" t="s">
        <v>23379</v>
      </c>
      <c r="C16150" s="231" t="s">
        <v>6635</v>
      </c>
      <c r="F16150" s="232">
        <v>0</v>
      </c>
    </row>
    <row r="16151" spans="1:6" ht="15" x14ac:dyDescent="0.2">
      <c r="A16151" s="231">
        <v>102134</v>
      </c>
      <c r="B16151" s="457" t="s">
        <v>23380</v>
      </c>
      <c r="C16151" s="231" t="s">
        <v>6635</v>
      </c>
      <c r="F16151" s="232">
        <v>0</v>
      </c>
    </row>
    <row r="16152" spans="1:6" ht="15" x14ac:dyDescent="0.2">
      <c r="A16152" s="231">
        <v>106262</v>
      </c>
      <c r="B16152" s="457" t="s">
        <v>23381</v>
      </c>
      <c r="C16152" s="231" t="s">
        <v>6635</v>
      </c>
      <c r="F16152" s="232">
        <v>0</v>
      </c>
    </row>
    <row r="16153" spans="1:6" ht="15" x14ac:dyDescent="0.2">
      <c r="A16153" s="231">
        <v>102135</v>
      </c>
      <c r="B16153" s="457" t="s">
        <v>23382</v>
      </c>
      <c r="C16153" s="231" t="s">
        <v>6635</v>
      </c>
      <c r="F16153" s="232">
        <v>0</v>
      </c>
    </row>
    <row r="16154" spans="1:6" ht="15" x14ac:dyDescent="0.2">
      <c r="A16154" s="231">
        <v>106302</v>
      </c>
      <c r="B16154" s="457" t="s">
        <v>23383</v>
      </c>
      <c r="C16154" s="231" t="s">
        <v>6635</v>
      </c>
      <c r="F16154" s="232">
        <v>0</v>
      </c>
    </row>
    <row r="16155" spans="1:6" ht="15" x14ac:dyDescent="0.2">
      <c r="A16155" s="231">
        <v>106284</v>
      </c>
      <c r="B16155" s="457" t="s">
        <v>23384</v>
      </c>
      <c r="C16155" s="231" t="s">
        <v>6635</v>
      </c>
      <c r="F16155" s="232">
        <v>0</v>
      </c>
    </row>
    <row r="16156" spans="1:6" ht="15" x14ac:dyDescent="0.2">
      <c r="A16156" s="231">
        <v>106285</v>
      </c>
      <c r="B16156" s="457" t="s">
        <v>23385</v>
      </c>
      <c r="C16156" s="231" t="s">
        <v>6635</v>
      </c>
      <c r="F16156" s="232">
        <v>0</v>
      </c>
    </row>
    <row r="16157" spans="1:6" ht="15" x14ac:dyDescent="0.2">
      <c r="A16157" s="231">
        <v>106296</v>
      </c>
      <c r="B16157" s="457" t="s">
        <v>23386</v>
      </c>
      <c r="C16157" s="231" t="s">
        <v>6635</v>
      </c>
      <c r="F16157" s="232">
        <v>0</v>
      </c>
    </row>
    <row r="16158" spans="1:6" ht="15" x14ac:dyDescent="0.2">
      <c r="A16158" s="231">
        <v>106299</v>
      </c>
      <c r="B16158" s="457" t="s">
        <v>23387</v>
      </c>
      <c r="C16158" s="231" t="s">
        <v>6635</v>
      </c>
      <c r="F16158" s="232">
        <v>254.21</v>
      </c>
    </row>
    <row r="16159" spans="1:6" ht="15" x14ac:dyDescent="0.2">
      <c r="A16159" s="231">
        <v>106294</v>
      </c>
      <c r="B16159" s="457" t="s">
        <v>23388</v>
      </c>
      <c r="C16159" s="231" t="s">
        <v>6635</v>
      </c>
      <c r="F16159" s="232">
        <v>0</v>
      </c>
    </row>
    <row r="16160" spans="1:6" ht="15" x14ac:dyDescent="0.2">
      <c r="A16160" s="231">
        <v>106281</v>
      </c>
      <c r="B16160" s="457" t="s">
        <v>23389</v>
      </c>
      <c r="C16160" s="231" t="s">
        <v>6635</v>
      </c>
      <c r="F16160" s="232">
        <v>0</v>
      </c>
    </row>
    <row r="16161" spans="1:6" ht="15" x14ac:dyDescent="0.2">
      <c r="A16161" s="231">
        <v>106264</v>
      </c>
      <c r="B16161" s="457" t="s">
        <v>23390</v>
      </c>
      <c r="C16161" s="231" t="s">
        <v>6640</v>
      </c>
      <c r="F16161" s="232">
        <v>0</v>
      </c>
    </row>
    <row r="16162" spans="1:6" ht="15" x14ac:dyDescent="0.2">
      <c r="A16162" s="231">
        <v>97097</v>
      </c>
      <c r="B16162" s="457" t="s">
        <v>23391</v>
      </c>
      <c r="C16162" s="231" t="s">
        <v>6637</v>
      </c>
      <c r="F16162" s="232">
        <v>38.049999999999997</v>
      </c>
    </row>
    <row r="16163" spans="1:6" ht="15" x14ac:dyDescent="0.2">
      <c r="A16163" s="231">
        <v>97089</v>
      </c>
      <c r="B16163" s="457" t="s">
        <v>23392</v>
      </c>
      <c r="C16163" s="231" t="s">
        <v>6650</v>
      </c>
      <c r="F16163" s="232">
        <v>13.57</v>
      </c>
    </row>
    <row r="16164" spans="1:6" ht="15" x14ac:dyDescent="0.2">
      <c r="A16164" s="231">
        <v>97090</v>
      </c>
      <c r="B16164" s="457" t="s">
        <v>23393</v>
      </c>
      <c r="C16164" s="231" t="s">
        <v>6650</v>
      </c>
      <c r="F16164" s="232">
        <v>13.22</v>
      </c>
    </row>
    <row r="16165" spans="1:6" ht="15" x14ac:dyDescent="0.2">
      <c r="A16165" s="231">
        <v>97091</v>
      </c>
      <c r="B16165" s="457" t="s">
        <v>23394</v>
      </c>
      <c r="C16165" s="231" t="s">
        <v>6650</v>
      </c>
      <c r="F16165" s="232">
        <v>12.78</v>
      </c>
    </row>
    <row r="16166" spans="1:6" ht="15" x14ac:dyDescent="0.2">
      <c r="A16166" s="231">
        <v>97092</v>
      </c>
      <c r="B16166" s="457" t="s">
        <v>23395</v>
      </c>
      <c r="C16166" s="231" t="s">
        <v>6650</v>
      </c>
      <c r="F16166" s="232">
        <v>12.3</v>
      </c>
    </row>
    <row r="16167" spans="1:6" ht="15" x14ac:dyDescent="0.2">
      <c r="A16167" s="231">
        <v>103053</v>
      </c>
      <c r="B16167" s="457" t="s">
        <v>23396</v>
      </c>
      <c r="C16167" s="231" t="s">
        <v>6650</v>
      </c>
      <c r="F16167" s="232">
        <v>0</v>
      </c>
    </row>
    <row r="16168" spans="1:6" ht="15" x14ac:dyDescent="0.2">
      <c r="A16168" s="231">
        <v>97093</v>
      </c>
      <c r="B16168" s="457" t="s">
        <v>23397</v>
      </c>
      <c r="C16168" s="231" t="s">
        <v>6650</v>
      </c>
      <c r="F16168" s="232">
        <v>11.47</v>
      </c>
    </row>
    <row r="16169" spans="1:6" ht="15" x14ac:dyDescent="0.2">
      <c r="A16169" s="231">
        <v>103054</v>
      </c>
      <c r="B16169" s="457" t="s">
        <v>23398</v>
      </c>
      <c r="C16169" s="231" t="s">
        <v>6650</v>
      </c>
      <c r="F16169" s="232">
        <v>0</v>
      </c>
    </row>
    <row r="16170" spans="1:6" ht="15" x14ac:dyDescent="0.2">
      <c r="A16170" s="231">
        <v>97088</v>
      </c>
      <c r="B16170" s="457" t="s">
        <v>23399</v>
      </c>
      <c r="C16170" s="231" t="s">
        <v>6650</v>
      </c>
      <c r="F16170" s="232">
        <v>14.89</v>
      </c>
    </row>
    <row r="16171" spans="1:6" ht="15" x14ac:dyDescent="0.2">
      <c r="A16171" s="231">
        <v>97087</v>
      </c>
      <c r="B16171" s="457" t="s">
        <v>23400</v>
      </c>
      <c r="C16171" s="231" t="s">
        <v>6637</v>
      </c>
      <c r="F16171" s="232">
        <v>3.16</v>
      </c>
    </row>
    <row r="16172" spans="1:6" ht="15" x14ac:dyDescent="0.2">
      <c r="A16172" s="231">
        <v>97083</v>
      </c>
      <c r="B16172" s="457" t="s">
        <v>23401</v>
      </c>
      <c r="C16172" s="231" t="s">
        <v>6637</v>
      </c>
      <c r="F16172" s="232">
        <v>4.32</v>
      </c>
    </row>
    <row r="16173" spans="1:6" ht="15" x14ac:dyDescent="0.2">
      <c r="A16173" s="231">
        <v>97084</v>
      </c>
      <c r="B16173" s="457" t="s">
        <v>23402</v>
      </c>
      <c r="C16173" s="231" t="s">
        <v>6637</v>
      </c>
      <c r="F16173" s="232">
        <v>0.9</v>
      </c>
    </row>
    <row r="16174" spans="1:6" ht="15" x14ac:dyDescent="0.2">
      <c r="A16174" s="231">
        <v>97096</v>
      </c>
      <c r="B16174" s="457" t="s">
        <v>23403</v>
      </c>
      <c r="C16174" s="231" t="s">
        <v>6641</v>
      </c>
      <c r="F16174" s="232">
        <v>601.13</v>
      </c>
    </row>
    <row r="16175" spans="1:6" ht="15" x14ac:dyDescent="0.2">
      <c r="A16175" s="231">
        <v>97082</v>
      </c>
      <c r="B16175" s="457" t="s">
        <v>23404</v>
      </c>
      <c r="C16175" s="231" t="s">
        <v>6641</v>
      </c>
      <c r="F16175" s="232">
        <v>85.4</v>
      </c>
    </row>
    <row r="16176" spans="1:6" ht="15" x14ac:dyDescent="0.2">
      <c r="A16176" s="231">
        <v>103076</v>
      </c>
      <c r="B16176" s="457" t="s">
        <v>23405</v>
      </c>
      <c r="C16176" s="231" t="s">
        <v>6637</v>
      </c>
      <c r="F16176" s="232">
        <v>147.01</v>
      </c>
    </row>
    <row r="16177" spans="1:6" ht="15" x14ac:dyDescent="0.2">
      <c r="A16177" s="231">
        <v>103067</v>
      </c>
      <c r="B16177" s="457" t="s">
        <v>23406</v>
      </c>
      <c r="C16177" s="231" t="s">
        <v>6637</v>
      </c>
      <c r="F16177" s="232">
        <v>0</v>
      </c>
    </row>
    <row r="16178" spans="1:6" ht="15" x14ac:dyDescent="0.2">
      <c r="A16178" s="231">
        <v>103077</v>
      </c>
      <c r="B16178" s="457" t="s">
        <v>23407</v>
      </c>
      <c r="C16178" s="231" t="s">
        <v>6637</v>
      </c>
      <c r="F16178" s="232">
        <v>189.6</v>
      </c>
    </row>
    <row r="16179" spans="1:6" ht="15" x14ac:dyDescent="0.2">
      <c r="A16179" s="231">
        <v>103068</v>
      </c>
      <c r="B16179" s="457" t="s">
        <v>23408</v>
      </c>
      <c r="C16179" s="231" t="s">
        <v>6637</v>
      </c>
      <c r="F16179" s="232">
        <v>0</v>
      </c>
    </row>
    <row r="16180" spans="1:6" ht="15" x14ac:dyDescent="0.2">
      <c r="A16180" s="231">
        <v>103078</v>
      </c>
      <c r="B16180" s="457" t="s">
        <v>23409</v>
      </c>
      <c r="C16180" s="231" t="s">
        <v>6637</v>
      </c>
      <c r="F16180" s="232">
        <v>229.14</v>
      </c>
    </row>
    <row r="16181" spans="1:6" ht="15" x14ac:dyDescent="0.2">
      <c r="A16181" s="231">
        <v>103069</v>
      </c>
      <c r="B16181" s="457" t="s">
        <v>23410</v>
      </c>
      <c r="C16181" s="231" t="s">
        <v>6637</v>
      </c>
      <c r="F16181" s="232">
        <v>0</v>
      </c>
    </row>
    <row r="16182" spans="1:6" ht="15" x14ac:dyDescent="0.2">
      <c r="A16182" s="231">
        <v>103079</v>
      </c>
      <c r="B16182" s="457" t="s">
        <v>23411</v>
      </c>
      <c r="C16182" s="231" t="s">
        <v>6637</v>
      </c>
      <c r="F16182" s="232">
        <v>274.52</v>
      </c>
    </row>
    <row r="16183" spans="1:6" ht="15" x14ac:dyDescent="0.2">
      <c r="A16183" s="231">
        <v>103070</v>
      </c>
      <c r="B16183" s="457" t="s">
        <v>23412</v>
      </c>
      <c r="C16183" s="231" t="s">
        <v>6637</v>
      </c>
      <c r="F16183" s="232">
        <v>0</v>
      </c>
    </row>
    <row r="16184" spans="1:6" ht="15" x14ac:dyDescent="0.2">
      <c r="A16184" s="231">
        <v>103080</v>
      </c>
      <c r="B16184" s="457" t="s">
        <v>23413</v>
      </c>
      <c r="C16184" s="231" t="s">
        <v>6637</v>
      </c>
      <c r="F16184" s="232">
        <v>334.06</v>
      </c>
    </row>
    <row r="16185" spans="1:6" ht="15" x14ac:dyDescent="0.2">
      <c r="A16185" s="231">
        <v>103071</v>
      </c>
      <c r="B16185" s="457" t="s">
        <v>23414</v>
      </c>
      <c r="C16185" s="231" t="s">
        <v>6637</v>
      </c>
      <c r="F16185" s="232">
        <v>0</v>
      </c>
    </row>
    <row r="16186" spans="1:6" ht="15" x14ac:dyDescent="0.2">
      <c r="A16186" s="231">
        <v>103075</v>
      </c>
      <c r="B16186" s="457" t="s">
        <v>23415</v>
      </c>
      <c r="C16186" s="231" t="s">
        <v>6637</v>
      </c>
      <c r="F16186" s="232">
        <v>207.74</v>
      </c>
    </row>
    <row r="16187" spans="1:6" ht="15" x14ac:dyDescent="0.2">
      <c r="A16187" s="231">
        <v>103062</v>
      </c>
      <c r="B16187" s="457" t="s">
        <v>23416</v>
      </c>
      <c r="C16187" s="231" t="s">
        <v>6637</v>
      </c>
      <c r="F16187" s="232">
        <v>0</v>
      </c>
    </row>
    <row r="16188" spans="1:6" ht="15" x14ac:dyDescent="0.2">
      <c r="A16188" s="231">
        <v>103065</v>
      </c>
      <c r="B16188" s="457" t="s">
        <v>23417</v>
      </c>
      <c r="C16188" s="231" t="s">
        <v>6637</v>
      </c>
      <c r="F16188" s="232">
        <v>0</v>
      </c>
    </row>
    <row r="16189" spans="1:6" ht="15" x14ac:dyDescent="0.2">
      <c r="A16189" s="231">
        <v>103063</v>
      </c>
      <c r="B16189" s="457" t="s">
        <v>23418</v>
      </c>
      <c r="C16189" s="231" t="s">
        <v>6637</v>
      </c>
      <c r="F16189" s="232">
        <v>0</v>
      </c>
    </row>
    <row r="16190" spans="1:6" ht="15" x14ac:dyDescent="0.2">
      <c r="A16190" s="231">
        <v>103066</v>
      </c>
      <c r="B16190" s="457" t="s">
        <v>23419</v>
      </c>
      <c r="C16190" s="231" t="s">
        <v>6637</v>
      </c>
      <c r="F16190" s="232">
        <v>0</v>
      </c>
    </row>
    <row r="16191" spans="1:6" ht="15" x14ac:dyDescent="0.2">
      <c r="A16191" s="231">
        <v>103064</v>
      </c>
      <c r="B16191" s="457" t="s">
        <v>23420</v>
      </c>
      <c r="C16191" s="231" t="s">
        <v>6637</v>
      </c>
      <c r="F16191" s="232">
        <v>0</v>
      </c>
    </row>
    <row r="16192" spans="1:6" ht="15" x14ac:dyDescent="0.2">
      <c r="A16192" s="231">
        <v>103074</v>
      </c>
      <c r="B16192" s="457" t="s">
        <v>23421</v>
      </c>
      <c r="C16192" s="231" t="s">
        <v>6637</v>
      </c>
      <c r="F16192" s="232">
        <v>169.69</v>
      </c>
    </row>
    <row r="16193" spans="1:6" ht="15" x14ac:dyDescent="0.2">
      <c r="A16193" s="231">
        <v>103057</v>
      </c>
      <c r="B16193" s="457" t="s">
        <v>23422</v>
      </c>
      <c r="C16193" s="231" t="s">
        <v>6637</v>
      </c>
      <c r="F16193" s="232">
        <v>0</v>
      </c>
    </row>
    <row r="16194" spans="1:6" ht="15" x14ac:dyDescent="0.2">
      <c r="A16194" s="231">
        <v>103060</v>
      </c>
      <c r="B16194" s="457" t="s">
        <v>23423</v>
      </c>
      <c r="C16194" s="231" t="s">
        <v>6637</v>
      </c>
      <c r="F16194" s="232">
        <v>0</v>
      </c>
    </row>
    <row r="16195" spans="1:6" ht="15" x14ac:dyDescent="0.2">
      <c r="A16195" s="231">
        <v>103058</v>
      </c>
      <c r="B16195" s="457" t="s">
        <v>23424</v>
      </c>
      <c r="C16195" s="231" t="s">
        <v>6637</v>
      </c>
      <c r="F16195" s="232">
        <v>0</v>
      </c>
    </row>
    <row r="16196" spans="1:6" ht="15" x14ac:dyDescent="0.2">
      <c r="A16196" s="231">
        <v>103061</v>
      </c>
      <c r="B16196" s="457" t="s">
        <v>23425</v>
      </c>
      <c r="C16196" s="231" t="s">
        <v>6637</v>
      </c>
      <c r="F16196" s="232">
        <v>0</v>
      </c>
    </row>
    <row r="16197" spans="1:6" ht="15" x14ac:dyDescent="0.2">
      <c r="A16197" s="231">
        <v>103059</v>
      </c>
      <c r="B16197" s="457" t="s">
        <v>23426</v>
      </c>
      <c r="C16197" s="231" t="s">
        <v>6637</v>
      </c>
      <c r="F16197" s="232">
        <v>0</v>
      </c>
    </row>
    <row r="16198" spans="1:6" ht="15" x14ac:dyDescent="0.2">
      <c r="A16198" s="231">
        <v>97101</v>
      </c>
      <c r="B16198" s="457" t="s">
        <v>23427</v>
      </c>
      <c r="C16198" s="231" t="s">
        <v>6637</v>
      </c>
      <c r="F16198" s="232">
        <v>171.78</v>
      </c>
    </row>
    <row r="16199" spans="1:6" ht="15" x14ac:dyDescent="0.2">
      <c r="A16199" s="231">
        <v>97098</v>
      </c>
      <c r="B16199" s="457" t="s">
        <v>23428</v>
      </c>
      <c r="C16199" s="231" t="s">
        <v>6637</v>
      </c>
      <c r="F16199" s="232">
        <v>0</v>
      </c>
    </row>
    <row r="16200" spans="1:6" ht="15" x14ac:dyDescent="0.2">
      <c r="A16200" s="231">
        <v>97102</v>
      </c>
      <c r="B16200" s="457" t="s">
        <v>23429</v>
      </c>
      <c r="C16200" s="231" t="s">
        <v>6637</v>
      </c>
      <c r="F16200" s="232">
        <v>214.37</v>
      </c>
    </row>
    <row r="16201" spans="1:6" ht="15" x14ac:dyDescent="0.2">
      <c r="A16201" s="231">
        <v>97099</v>
      </c>
      <c r="B16201" s="457" t="s">
        <v>23430</v>
      </c>
      <c r="C16201" s="231" t="s">
        <v>6637</v>
      </c>
      <c r="F16201" s="232">
        <v>0</v>
      </c>
    </row>
    <row r="16202" spans="1:6" ht="15" x14ac:dyDescent="0.2">
      <c r="A16202" s="231">
        <v>97103</v>
      </c>
      <c r="B16202" s="457" t="s">
        <v>23431</v>
      </c>
      <c r="C16202" s="231" t="s">
        <v>6637</v>
      </c>
      <c r="F16202" s="232">
        <v>253.91</v>
      </c>
    </row>
    <row r="16203" spans="1:6" ht="15" x14ac:dyDescent="0.2">
      <c r="A16203" s="231">
        <v>97100</v>
      </c>
      <c r="B16203" s="457" t="s">
        <v>23432</v>
      </c>
      <c r="C16203" s="231" t="s">
        <v>6637</v>
      </c>
      <c r="F16203" s="232">
        <v>0</v>
      </c>
    </row>
    <row r="16204" spans="1:6" ht="15" x14ac:dyDescent="0.2">
      <c r="A16204" s="231">
        <v>103072</v>
      </c>
      <c r="B16204" s="457" t="s">
        <v>23433</v>
      </c>
      <c r="C16204" s="231" t="s">
        <v>6637</v>
      </c>
      <c r="F16204" s="232">
        <v>299.29000000000002</v>
      </c>
    </row>
    <row r="16205" spans="1:6" ht="15" x14ac:dyDescent="0.2">
      <c r="A16205" s="231">
        <v>103055</v>
      </c>
      <c r="B16205" s="457" t="s">
        <v>23434</v>
      </c>
      <c r="C16205" s="231" t="s">
        <v>6637</v>
      </c>
      <c r="F16205" s="232">
        <v>0</v>
      </c>
    </row>
    <row r="16206" spans="1:6" ht="15" x14ac:dyDescent="0.2">
      <c r="A16206" s="231">
        <v>103073</v>
      </c>
      <c r="B16206" s="457" t="s">
        <v>23435</v>
      </c>
      <c r="C16206" s="231" t="s">
        <v>6637</v>
      </c>
      <c r="F16206" s="232">
        <v>358.83</v>
      </c>
    </row>
    <row r="16207" spans="1:6" ht="15" x14ac:dyDescent="0.2">
      <c r="A16207" s="231">
        <v>103056</v>
      </c>
      <c r="B16207" s="457" t="s">
        <v>23436</v>
      </c>
      <c r="C16207" s="231" t="s">
        <v>6637</v>
      </c>
      <c r="F16207" s="232">
        <v>0</v>
      </c>
    </row>
    <row r="16208" spans="1:6" ht="15" x14ac:dyDescent="0.2">
      <c r="A16208" s="231">
        <v>97086</v>
      </c>
      <c r="B16208" s="457" t="s">
        <v>23437</v>
      </c>
      <c r="C16208" s="231" t="s">
        <v>6637</v>
      </c>
      <c r="F16208" s="232">
        <v>161.37</v>
      </c>
    </row>
    <row r="16209" spans="1:6" ht="15" x14ac:dyDescent="0.2">
      <c r="A16209" s="231">
        <v>97085</v>
      </c>
      <c r="B16209" s="457" t="s">
        <v>23438</v>
      </c>
      <c r="C16209" s="231" t="s">
        <v>6637</v>
      </c>
      <c r="F16209" s="232">
        <v>0</v>
      </c>
    </row>
    <row r="16210" spans="1:6" ht="15" x14ac:dyDescent="0.2">
      <c r="A16210" s="231">
        <v>104766</v>
      </c>
      <c r="B16210" s="457" t="s">
        <v>23439</v>
      </c>
      <c r="C16210" s="231" t="s">
        <v>6640</v>
      </c>
      <c r="F16210" s="232">
        <v>21.72</v>
      </c>
    </row>
    <row r="16211" spans="1:6" ht="15" x14ac:dyDescent="0.2">
      <c r="A16211" s="231">
        <v>90467</v>
      </c>
      <c r="B16211" s="457" t="s">
        <v>23440</v>
      </c>
      <c r="C16211" s="231" t="s">
        <v>6640</v>
      </c>
      <c r="F16211" s="232">
        <v>30.09</v>
      </c>
    </row>
    <row r="16212" spans="1:6" ht="15" x14ac:dyDescent="0.2">
      <c r="A16212" s="231">
        <v>90466</v>
      </c>
      <c r="B16212" s="457" t="s">
        <v>23441</v>
      </c>
      <c r="C16212" s="231" t="s">
        <v>6640</v>
      </c>
      <c r="F16212" s="232">
        <v>20.05</v>
      </c>
    </row>
    <row r="16213" spans="1:6" ht="15" x14ac:dyDescent="0.2">
      <c r="A16213" s="231">
        <v>90469</v>
      </c>
      <c r="B16213" s="457" t="s">
        <v>23442</v>
      </c>
      <c r="C16213" s="231" t="s">
        <v>6640</v>
      </c>
      <c r="F16213" s="232">
        <v>14.11</v>
      </c>
    </row>
    <row r="16214" spans="1:6" ht="15" x14ac:dyDescent="0.2">
      <c r="A16214" s="231">
        <v>90470</v>
      </c>
      <c r="B16214" s="457" t="s">
        <v>23443</v>
      </c>
      <c r="C16214" s="231" t="s">
        <v>6640</v>
      </c>
      <c r="F16214" s="232">
        <v>18.559999999999999</v>
      </c>
    </row>
    <row r="16215" spans="1:6" ht="15" x14ac:dyDescent="0.2">
      <c r="A16215" s="231">
        <v>90468</v>
      </c>
      <c r="B16215" s="457" t="s">
        <v>23444</v>
      </c>
      <c r="C16215" s="231" t="s">
        <v>6640</v>
      </c>
      <c r="F16215" s="232">
        <v>9.32</v>
      </c>
    </row>
    <row r="16216" spans="1:6" ht="15" x14ac:dyDescent="0.2">
      <c r="A16216" s="231">
        <v>91188</v>
      </c>
      <c r="B16216" s="457" t="s">
        <v>23445</v>
      </c>
      <c r="C16216" s="231" t="s">
        <v>6635</v>
      </c>
      <c r="F16216" s="232">
        <v>16.53</v>
      </c>
    </row>
    <row r="16217" spans="1:6" ht="15" x14ac:dyDescent="0.2">
      <c r="A16217" s="231">
        <v>91189</v>
      </c>
      <c r="B16217" s="457" t="s">
        <v>23446</v>
      </c>
      <c r="C16217" s="231" t="s">
        <v>6635</v>
      </c>
      <c r="F16217" s="232">
        <v>85.26</v>
      </c>
    </row>
    <row r="16218" spans="1:6" ht="15" x14ac:dyDescent="0.2">
      <c r="A16218" s="231">
        <v>91192</v>
      </c>
      <c r="B16218" s="457" t="s">
        <v>23447</v>
      </c>
      <c r="C16218" s="231" t="s">
        <v>6635</v>
      </c>
      <c r="F16218" s="232">
        <v>25.44</v>
      </c>
    </row>
    <row r="16219" spans="1:6" ht="15" x14ac:dyDescent="0.2">
      <c r="A16219" s="231">
        <v>91190</v>
      </c>
      <c r="B16219" s="457" t="s">
        <v>23448</v>
      </c>
      <c r="C16219" s="231" t="s">
        <v>6635</v>
      </c>
      <c r="F16219" s="232">
        <v>13.22</v>
      </c>
    </row>
    <row r="16220" spans="1:6" ht="15" x14ac:dyDescent="0.2">
      <c r="A16220" s="231">
        <v>91191</v>
      </c>
      <c r="B16220" s="457" t="s">
        <v>23449</v>
      </c>
      <c r="C16220" s="231" t="s">
        <v>6635</v>
      </c>
      <c r="F16220" s="232">
        <v>17.600000000000001</v>
      </c>
    </row>
    <row r="16221" spans="1:6" ht="15" x14ac:dyDescent="0.2">
      <c r="A16221" s="231">
        <v>95541</v>
      </c>
      <c r="B16221" s="457" t="s">
        <v>23450</v>
      </c>
      <c r="C16221" s="231" t="s">
        <v>6635</v>
      </c>
      <c r="F16221" s="232">
        <v>33.880000000000003</v>
      </c>
    </row>
    <row r="16222" spans="1:6" ht="15" x14ac:dyDescent="0.2">
      <c r="A16222" s="231">
        <v>96564</v>
      </c>
      <c r="B16222" s="457" t="s">
        <v>23451</v>
      </c>
      <c r="C16222" s="231" t="s">
        <v>6640</v>
      </c>
      <c r="F16222" s="232">
        <v>0</v>
      </c>
    </row>
    <row r="16223" spans="1:6" ht="15" x14ac:dyDescent="0.2">
      <c r="A16223" s="231">
        <v>104785</v>
      </c>
      <c r="B16223" s="457" t="s">
        <v>23452</v>
      </c>
      <c r="C16223" s="231" t="s">
        <v>6640</v>
      </c>
      <c r="F16223" s="232">
        <v>14.04</v>
      </c>
    </row>
    <row r="16224" spans="1:6" ht="15" x14ac:dyDescent="0.2">
      <c r="A16224" s="231">
        <v>91166</v>
      </c>
      <c r="B16224" s="457" t="s">
        <v>23453</v>
      </c>
      <c r="C16224" s="231" t="s">
        <v>6640</v>
      </c>
      <c r="F16224" s="232">
        <v>4.8899999999999997</v>
      </c>
    </row>
    <row r="16225" spans="1:6" ht="15" x14ac:dyDescent="0.2">
      <c r="A16225" s="231">
        <v>91167</v>
      </c>
      <c r="B16225" s="457" t="s">
        <v>23454</v>
      </c>
      <c r="C16225" s="231" t="s">
        <v>6640</v>
      </c>
      <c r="F16225" s="232">
        <v>11.49</v>
      </c>
    </row>
    <row r="16226" spans="1:6" ht="15" x14ac:dyDescent="0.2">
      <c r="A16226" s="231">
        <v>91176</v>
      </c>
      <c r="B16226" s="457" t="s">
        <v>23455</v>
      </c>
      <c r="C16226" s="231" t="s">
        <v>6640</v>
      </c>
      <c r="F16226" s="232">
        <v>18.809999999999999</v>
      </c>
    </row>
    <row r="16227" spans="1:6" ht="15" x14ac:dyDescent="0.2">
      <c r="A16227" s="231">
        <v>91182</v>
      </c>
      <c r="B16227" s="457" t="s">
        <v>23456</v>
      </c>
      <c r="C16227" s="231" t="s">
        <v>6640</v>
      </c>
      <c r="F16227" s="232">
        <v>32.61</v>
      </c>
    </row>
    <row r="16228" spans="1:6" ht="15" x14ac:dyDescent="0.2">
      <c r="A16228" s="231">
        <v>91186</v>
      </c>
      <c r="B16228" s="457" t="s">
        <v>23457</v>
      </c>
      <c r="C16228" s="231" t="s">
        <v>6640</v>
      </c>
      <c r="F16228" s="232">
        <v>36.04</v>
      </c>
    </row>
    <row r="16229" spans="1:6" ht="15" x14ac:dyDescent="0.2">
      <c r="A16229" s="231">
        <v>91171</v>
      </c>
      <c r="B16229" s="457" t="s">
        <v>23458</v>
      </c>
      <c r="C16229" s="231" t="s">
        <v>6640</v>
      </c>
      <c r="F16229" s="232">
        <v>18.32</v>
      </c>
    </row>
    <row r="16230" spans="1:6" ht="15" x14ac:dyDescent="0.2">
      <c r="A16230" s="231">
        <v>91187</v>
      </c>
      <c r="B16230" s="457" t="s">
        <v>23459</v>
      </c>
      <c r="C16230" s="231" t="s">
        <v>6640</v>
      </c>
      <c r="F16230" s="232">
        <v>32.51</v>
      </c>
    </row>
    <row r="16231" spans="1:6" ht="15" x14ac:dyDescent="0.2">
      <c r="A16231" s="231">
        <v>91172</v>
      </c>
      <c r="B16231" s="457" t="s">
        <v>23460</v>
      </c>
      <c r="C16231" s="231" t="s">
        <v>6640</v>
      </c>
      <c r="F16231" s="232">
        <v>21.96</v>
      </c>
    </row>
    <row r="16232" spans="1:6" ht="15" x14ac:dyDescent="0.2">
      <c r="A16232" s="231">
        <v>91185</v>
      </c>
      <c r="B16232" s="457" t="s">
        <v>23461</v>
      </c>
      <c r="C16232" s="231" t="s">
        <v>6640</v>
      </c>
      <c r="F16232" s="232">
        <v>32.61</v>
      </c>
    </row>
    <row r="16233" spans="1:6" ht="15" x14ac:dyDescent="0.2">
      <c r="A16233" s="231">
        <v>91170</v>
      </c>
      <c r="B16233" s="457" t="s">
        <v>23462</v>
      </c>
      <c r="C16233" s="231" t="s">
        <v>6640</v>
      </c>
      <c r="F16233" s="232">
        <v>11.49</v>
      </c>
    </row>
    <row r="16234" spans="1:6" ht="15" x14ac:dyDescent="0.2">
      <c r="A16234" s="231">
        <v>91180</v>
      </c>
      <c r="B16234" s="457" t="s">
        <v>23463</v>
      </c>
      <c r="C16234" s="231" t="s">
        <v>6640</v>
      </c>
      <c r="F16234" s="232">
        <v>25.18</v>
      </c>
    </row>
    <row r="16235" spans="1:6" ht="15" x14ac:dyDescent="0.2">
      <c r="A16235" s="231">
        <v>91181</v>
      </c>
      <c r="B16235" s="457" t="s">
        <v>23464</v>
      </c>
      <c r="C16235" s="231" t="s">
        <v>6640</v>
      </c>
      <c r="F16235" s="232">
        <v>26.55</v>
      </c>
    </row>
    <row r="16236" spans="1:6" ht="15" x14ac:dyDescent="0.2">
      <c r="A16236" s="231">
        <v>91179</v>
      </c>
      <c r="B16236" s="457" t="s">
        <v>23465</v>
      </c>
      <c r="C16236" s="231" t="s">
        <v>6640</v>
      </c>
      <c r="F16236" s="232">
        <v>18.809999999999999</v>
      </c>
    </row>
    <row r="16237" spans="1:6" ht="15" x14ac:dyDescent="0.2">
      <c r="A16237" s="231">
        <v>91174</v>
      </c>
      <c r="B16237" s="457" t="s">
        <v>23466</v>
      </c>
      <c r="C16237" s="231" t="s">
        <v>6640</v>
      </c>
      <c r="F16237" s="232">
        <v>7.31</v>
      </c>
    </row>
    <row r="16238" spans="1:6" ht="15" x14ac:dyDescent="0.2">
      <c r="A16238" s="231">
        <v>91175</v>
      </c>
      <c r="B16238" s="457" t="s">
        <v>23467</v>
      </c>
      <c r="C16238" s="231" t="s">
        <v>6640</v>
      </c>
      <c r="F16238" s="232">
        <v>11.85</v>
      </c>
    </row>
    <row r="16239" spans="1:6" ht="15" x14ac:dyDescent="0.2">
      <c r="A16239" s="231">
        <v>91173</v>
      </c>
      <c r="B16239" s="457" t="s">
        <v>23468</v>
      </c>
      <c r="C16239" s="231" t="s">
        <v>6640</v>
      </c>
      <c r="F16239" s="232">
        <v>4.2699999999999996</v>
      </c>
    </row>
    <row r="16240" spans="1:6" ht="15" x14ac:dyDescent="0.2">
      <c r="A16240" s="231">
        <v>104759</v>
      </c>
      <c r="B16240" s="457" t="s">
        <v>23469</v>
      </c>
      <c r="C16240" s="231" t="s">
        <v>6635</v>
      </c>
      <c r="F16240" s="232">
        <v>59.95</v>
      </c>
    </row>
    <row r="16241" spans="1:6" ht="15" x14ac:dyDescent="0.2">
      <c r="A16241" s="231">
        <v>104760</v>
      </c>
      <c r="B16241" s="457" t="s">
        <v>23470</v>
      </c>
      <c r="C16241" s="231" t="s">
        <v>6635</v>
      </c>
      <c r="F16241" s="232">
        <v>87.55</v>
      </c>
    </row>
    <row r="16242" spans="1:6" ht="15" x14ac:dyDescent="0.2">
      <c r="A16242" s="231">
        <v>104758</v>
      </c>
      <c r="B16242" s="457" t="s">
        <v>23471</v>
      </c>
      <c r="C16242" s="231" t="s">
        <v>6635</v>
      </c>
      <c r="F16242" s="232">
        <v>22.49</v>
      </c>
    </row>
    <row r="16243" spans="1:6" ht="15" x14ac:dyDescent="0.2">
      <c r="A16243" s="231">
        <v>90437</v>
      </c>
      <c r="B16243" s="457" t="s">
        <v>23472</v>
      </c>
      <c r="C16243" s="231" t="s">
        <v>6635</v>
      </c>
      <c r="F16243" s="232">
        <v>54.61</v>
      </c>
    </row>
    <row r="16244" spans="1:6" ht="15" x14ac:dyDescent="0.2">
      <c r="A16244" s="231">
        <v>90438</v>
      </c>
      <c r="B16244" s="457" t="s">
        <v>23473</v>
      </c>
      <c r="C16244" s="231" t="s">
        <v>6635</v>
      </c>
      <c r="F16244" s="232">
        <v>79.75</v>
      </c>
    </row>
    <row r="16245" spans="1:6" ht="15" x14ac:dyDescent="0.2">
      <c r="A16245" s="231">
        <v>90436</v>
      </c>
      <c r="B16245" s="457" t="s">
        <v>23474</v>
      </c>
      <c r="C16245" s="231" t="s">
        <v>6635</v>
      </c>
      <c r="F16245" s="232">
        <v>20.49</v>
      </c>
    </row>
    <row r="16246" spans="1:6" ht="15" x14ac:dyDescent="0.2">
      <c r="A16246" s="231">
        <v>104770</v>
      </c>
      <c r="B16246" s="457" t="s">
        <v>23475</v>
      </c>
      <c r="C16246" s="231" t="s">
        <v>6635</v>
      </c>
      <c r="F16246" s="232">
        <v>2.54</v>
      </c>
    </row>
    <row r="16247" spans="1:6" ht="15" x14ac:dyDescent="0.2">
      <c r="A16247" s="231">
        <v>104772</v>
      </c>
      <c r="B16247" s="457" t="s">
        <v>23476</v>
      </c>
      <c r="C16247" s="231" t="s">
        <v>6635</v>
      </c>
      <c r="F16247" s="232">
        <v>3.71</v>
      </c>
    </row>
    <row r="16248" spans="1:6" ht="15" x14ac:dyDescent="0.2">
      <c r="A16248" s="231">
        <v>104768</v>
      </c>
      <c r="B16248" s="457" t="s">
        <v>23477</v>
      </c>
      <c r="C16248" s="231" t="s">
        <v>6635</v>
      </c>
      <c r="F16248" s="232">
        <v>0.94</v>
      </c>
    </row>
    <row r="16249" spans="1:6" ht="15" x14ac:dyDescent="0.2">
      <c r="A16249" s="231">
        <v>104769</v>
      </c>
      <c r="B16249" s="457" t="s">
        <v>23478</v>
      </c>
      <c r="C16249" s="231" t="s">
        <v>6635</v>
      </c>
      <c r="F16249" s="232">
        <v>2.31</v>
      </c>
    </row>
    <row r="16250" spans="1:6" ht="15" x14ac:dyDescent="0.2">
      <c r="A16250" s="231">
        <v>104771</v>
      </c>
      <c r="B16250" s="457" t="s">
        <v>23479</v>
      </c>
      <c r="C16250" s="231" t="s">
        <v>6635</v>
      </c>
      <c r="F16250" s="232">
        <v>3.38</v>
      </c>
    </row>
    <row r="16251" spans="1:6" ht="15" x14ac:dyDescent="0.2">
      <c r="A16251" s="231">
        <v>104767</v>
      </c>
      <c r="B16251" s="457" t="s">
        <v>23480</v>
      </c>
      <c r="C16251" s="231" t="s">
        <v>6635</v>
      </c>
      <c r="F16251" s="232">
        <v>0.86</v>
      </c>
    </row>
    <row r="16252" spans="1:6" ht="15" x14ac:dyDescent="0.2">
      <c r="A16252" s="231">
        <v>104762</v>
      </c>
      <c r="B16252" s="457" t="s">
        <v>23481</v>
      </c>
      <c r="C16252" s="231" t="s">
        <v>6635</v>
      </c>
      <c r="F16252" s="232">
        <v>33.86</v>
      </c>
    </row>
    <row r="16253" spans="1:6" ht="15" x14ac:dyDescent="0.2">
      <c r="A16253" s="231">
        <v>104763</v>
      </c>
      <c r="B16253" s="457" t="s">
        <v>23482</v>
      </c>
      <c r="C16253" s="231" t="s">
        <v>6635</v>
      </c>
      <c r="F16253" s="232">
        <v>49.45</v>
      </c>
    </row>
    <row r="16254" spans="1:6" ht="15" x14ac:dyDescent="0.2">
      <c r="A16254" s="231">
        <v>104761</v>
      </c>
      <c r="B16254" s="457" t="s">
        <v>23483</v>
      </c>
      <c r="C16254" s="231" t="s">
        <v>6635</v>
      </c>
      <c r="F16254" s="232">
        <v>12.7</v>
      </c>
    </row>
    <row r="16255" spans="1:6" ht="15" x14ac:dyDescent="0.2">
      <c r="A16255" s="231">
        <v>90440</v>
      </c>
      <c r="B16255" s="457" t="s">
        <v>23484</v>
      </c>
      <c r="C16255" s="231" t="s">
        <v>6635</v>
      </c>
      <c r="F16255" s="232">
        <v>33.64</v>
      </c>
    </row>
    <row r="16256" spans="1:6" ht="15" x14ac:dyDescent="0.2">
      <c r="A16256" s="231">
        <v>90441</v>
      </c>
      <c r="B16256" s="457" t="s">
        <v>23485</v>
      </c>
      <c r="C16256" s="231" t="s">
        <v>6635</v>
      </c>
      <c r="F16256" s="232">
        <v>49.14</v>
      </c>
    </row>
    <row r="16257" spans="1:6" ht="15" x14ac:dyDescent="0.2">
      <c r="A16257" s="231">
        <v>90439</v>
      </c>
      <c r="B16257" s="457" t="s">
        <v>23486</v>
      </c>
      <c r="C16257" s="231" t="s">
        <v>6635</v>
      </c>
      <c r="F16257" s="232">
        <v>12.62</v>
      </c>
    </row>
    <row r="16258" spans="1:6" ht="15" x14ac:dyDescent="0.2">
      <c r="A16258" s="231">
        <v>104776</v>
      </c>
      <c r="B16258" s="457" t="s">
        <v>23487</v>
      </c>
      <c r="C16258" s="231" t="s">
        <v>6635</v>
      </c>
      <c r="F16258" s="232">
        <v>8.6</v>
      </c>
    </row>
    <row r="16259" spans="1:6" ht="15" x14ac:dyDescent="0.2">
      <c r="A16259" s="231">
        <v>104778</v>
      </c>
      <c r="B16259" s="457" t="s">
        <v>23488</v>
      </c>
      <c r="C16259" s="231" t="s">
        <v>6635</v>
      </c>
      <c r="F16259" s="232">
        <v>12.56</v>
      </c>
    </row>
    <row r="16260" spans="1:6" ht="15" x14ac:dyDescent="0.2">
      <c r="A16260" s="231">
        <v>104774</v>
      </c>
      <c r="B16260" s="457" t="s">
        <v>23489</v>
      </c>
      <c r="C16260" s="231" t="s">
        <v>6635</v>
      </c>
      <c r="F16260" s="232">
        <v>3.22</v>
      </c>
    </row>
    <row r="16261" spans="1:6" ht="15" x14ac:dyDescent="0.2">
      <c r="A16261" s="231">
        <v>104775</v>
      </c>
      <c r="B16261" s="457" t="s">
        <v>23490</v>
      </c>
      <c r="C16261" s="231" t="s">
        <v>6635</v>
      </c>
      <c r="F16261" s="232">
        <v>7.9</v>
      </c>
    </row>
    <row r="16262" spans="1:6" ht="15" x14ac:dyDescent="0.2">
      <c r="A16262" s="231">
        <v>104777</v>
      </c>
      <c r="B16262" s="457" t="s">
        <v>23491</v>
      </c>
      <c r="C16262" s="231" t="s">
        <v>6635</v>
      </c>
      <c r="F16262" s="232">
        <v>11.54</v>
      </c>
    </row>
    <row r="16263" spans="1:6" ht="15" x14ac:dyDescent="0.2">
      <c r="A16263" s="231">
        <v>104773</v>
      </c>
      <c r="B16263" s="457" t="s">
        <v>23492</v>
      </c>
      <c r="C16263" s="231" t="s">
        <v>6635</v>
      </c>
      <c r="F16263" s="232">
        <v>2.95</v>
      </c>
    </row>
    <row r="16264" spans="1:6" ht="15" x14ac:dyDescent="0.2">
      <c r="A16264" s="231">
        <v>104782</v>
      </c>
      <c r="B16264" s="457" t="s">
        <v>23493</v>
      </c>
      <c r="C16264" s="231" t="s">
        <v>6635</v>
      </c>
      <c r="F16264" s="232">
        <v>55.28</v>
      </c>
    </row>
    <row r="16265" spans="1:6" ht="15" x14ac:dyDescent="0.2">
      <c r="A16265" s="231">
        <v>90451</v>
      </c>
      <c r="B16265" s="457" t="s">
        <v>23494</v>
      </c>
      <c r="C16265" s="231" t="s">
        <v>6635</v>
      </c>
      <c r="F16265" s="232">
        <v>7.73</v>
      </c>
    </row>
    <row r="16266" spans="1:6" ht="15" x14ac:dyDescent="0.2">
      <c r="A16266" s="231">
        <v>90452</v>
      </c>
      <c r="B16266" s="457" t="s">
        <v>23495</v>
      </c>
      <c r="C16266" s="231" t="s">
        <v>6635</v>
      </c>
      <c r="F16266" s="232">
        <v>25.74</v>
      </c>
    </row>
    <row r="16267" spans="1:6" ht="15" x14ac:dyDescent="0.2">
      <c r="A16267" s="231">
        <v>90455</v>
      </c>
      <c r="B16267" s="457" t="s">
        <v>23496</v>
      </c>
      <c r="C16267" s="231" t="s">
        <v>6635</v>
      </c>
      <c r="F16267" s="232">
        <v>10.48</v>
      </c>
    </row>
    <row r="16268" spans="1:6" ht="15" x14ac:dyDescent="0.2">
      <c r="A16268" s="231">
        <v>104784</v>
      </c>
      <c r="B16268" s="457" t="s">
        <v>23497</v>
      </c>
      <c r="C16268" s="231" t="s">
        <v>6635</v>
      </c>
      <c r="F16268" s="232">
        <v>17.88</v>
      </c>
    </row>
    <row r="16269" spans="1:6" ht="15" x14ac:dyDescent="0.2">
      <c r="A16269" s="231">
        <v>90453</v>
      </c>
      <c r="B16269" s="457" t="s">
        <v>23498</v>
      </c>
      <c r="C16269" s="231" t="s">
        <v>6635</v>
      </c>
      <c r="F16269" s="232">
        <v>4.93</v>
      </c>
    </row>
    <row r="16270" spans="1:6" ht="15" x14ac:dyDescent="0.2">
      <c r="A16270" s="231">
        <v>104783</v>
      </c>
      <c r="B16270" s="457" t="s">
        <v>23499</v>
      </c>
      <c r="C16270" s="231" t="s">
        <v>6635</v>
      </c>
      <c r="F16270" s="232">
        <v>6.31</v>
      </c>
    </row>
    <row r="16271" spans="1:6" ht="15" x14ac:dyDescent="0.2">
      <c r="A16271" s="231">
        <v>90454</v>
      </c>
      <c r="B16271" s="457" t="s">
        <v>23500</v>
      </c>
      <c r="C16271" s="231" t="s">
        <v>6635</v>
      </c>
      <c r="F16271" s="232">
        <v>8.08</v>
      </c>
    </row>
    <row r="16272" spans="1:6" ht="15" x14ac:dyDescent="0.2">
      <c r="A16272" s="231">
        <v>90459</v>
      </c>
      <c r="B16272" s="457" t="s">
        <v>23501</v>
      </c>
      <c r="C16272" s="231" t="s">
        <v>6635</v>
      </c>
      <c r="F16272" s="232">
        <v>67.180000000000007</v>
      </c>
    </row>
    <row r="16273" spans="1:6" ht="15" x14ac:dyDescent="0.2">
      <c r="A16273" s="231">
        <v>90456</v>
      </c>
      <c r="B16273" s="457" t="s">
        <v>23502</v>
      </c>
      <c r="C16273" s="231" t="s">
        <v>6635</v>
      </c>
      <c r="F16273" s="232">
        <v>8</v>
      </c>
    </row>
    <row r="16274" spans="1:6" ht="15" x14ac:dyDescent="0.2">
      <c r="A16274" s="231">
        <v>90458</v>
      </c>
      <c r="B16274" s="457" t="s">
        <v>23503</v>
      </c>
      <c r="C16274" s="231" t="s">
        <v>6635</v>
      </c>
      <c r="F16274" s="232">
        <v>52.1</v>
      </c>
    </row>
    <row r="16275" spans="1:6" ht="15" x14ac:dyDescent="0.2">
      <c r="A16275" s="231">
        <v>90457</v>
      </c>
      <c r="B16275" s="457" t="s">
        <v>23504</v>
      </c>
      <c r="C16275" s="231" t="s">
        <v>6635</v>
      </c>
      <c r="F16275" s="232">
        <v>18.27</v>
      </c>
    </row>
    <row r="16276" spans="1:6" ht="15" x14ac:dyDescent="0.2">
      <c r="A16276" s="231">
        <v>90447</v>
      </c>
      <c r="B16276" s="457" t="s">
        <v>23505</v>
      </c>
      <c r="C16276" s="231" t="s">
        <v>6640</v>
      </c>
      <c r="F16276" s="232">
        <v>12.08</v>
      </c>
    </row>
    <row r="16277" spans="1:6" ht="15" x14ac:dyDescent="0.2">
      <c r="A16277" s="231">
        <v>91222</v>
      </c>
      <c r="B16277" s="457" t="s">
        <v>23506</v>
      </c>
      <c r="C16277" s="231" t="s">
        <v>6640</v>
      </c>
      <c r="F16277" s="232">
        <v>12.22</v>
      </c>
    </row>
    <row r="16278" spans="1:6" ht="15" x14ac:dyDescent="0.2">
      <c r="A16278" s="231">
        <v>90443</v>
      </c>
      <c r="B16278" s="457" t="s">
        <v>23507</v>
      </c>
      <c r="C16278" s="231" t="s">
        <v>6640</v>
      </c>
      <c r="F16278" s="232">
        <v>11</v>
      </c>
    </row>
    <row r="16279" spans="1:6" ht="15" x14ac:dyDescent="0.2">
      <c r="A16279" s="231">
        <v>104780</v>
      </c>
      <c r="B16279" s="457" t="s">
        <v>23508</v>
      </c>
      <c r="C16279" s="231" t="s">
        <v>6640</v>
      </c>
      <c r="F16279" s="232">
        <v>7.8</v>
      </c>
    </row>
    <row r="16280" spans="1:6" ht="15" x14ac:dyDescent="0.2">
      <c r="A16280" s="231">
        <v>104781</v>
      </c>
      <c r="B16280" s="457" t="s">
        <v>23509</v>
      </c>
      <c r="C16280" s="231" t="s">
        <v>6640</v>
      </c>
      <c r="F16280" s="232">
        <v>8.9700000000000006</v>
      </c>
    </row>
    <row r="16281" spans="1:6" ht="15" x14ac:dyDescent="0.2">
      <c r="A16281" s="231">
        <v>104779</v>
      </c>
      <c r="B16281" s="457" t="s">
        <v>23510</v>
      </c>
      <c r="C16281" s="231" t="s">
        <v>6640</v>
      </c>
      <c r="F16281" s="232">
        <v>7.76</v>
      </c>
    </row>
    <row r="16282" spans="1:6" ht="15" x14ac:dyDescent="0.2">
      <c r="A16282" s="231">
        <v>104787</v>
      </c>
      <c r="B16282" s="457" t="s">
        <v>23511</v>
      </c>
      <c r="C16282" s="231" t="s">
        <v>6640</v>
      </c>
      <c r="F16282" s="232">
        <v>11.14</v>
      </c>
    </row>
    <row r="16283" spans="1:6" ht="15" x14ac:dyDescent="0.2">
      <c r="A16283" s="231">
        <v>104788</v>
      </c>
      <c r="B16283" s="457" t="s">
        <v>23512</v>
      </c>
      <c r="C16283" s="231" t="s">
        <v>6640</v>
      </c>
      <c r="F16283" s="232">
        <v>14.78</v>
      </c>
    </row>
    <row r="16284" spans="1:6" ht="15" x14ac:dyDescent="0.2">
      <c r="A16284" s="231">
        <v>104786</v>
      </c>
      <c r="B16284" s="457" t="s">
        <v>23513</v>
      </c>
      <c r="C16284" s="231" t="s">
        <v>6640</v>
      </c>
      <c r="F16284" s="232">
        <v>8.39</v>
      </c>
    </row>
    <row r="16285" spans="1:6" ht="15" x14ac:dyDescent="0.2">
      <c r="A16285" s="231">
        <v>90445</v>
      </c>
      <c r="B16285" s="457" t="s">
        <v>23514</v>
      </c>
      <c r="C16285" s="231" t="s">
        <v>6640</v>
      </c>
      <c r="F16285" s="232">
        <v>23.07</v>
      </c>
    </row>
    <row r="16286" spans="1:6" ht="15" x14ac:dyDescent="0.2">
      <c r="A16286" s="231">
        <v>90446</v>
      </c>
      <c r="B16286" s="457" t="s">
        <v>23515</v>
      </c>
      <c r="C16286" s="231" t="s">
        <v>6640</v>
      </c>
      <c r="F16286" s="232">
        <v>30.63</v>
      </c>
    </row>
    <row r="16287" spans="1:6" ht="15" x14ac:dyDescent="0.2">
      <c r="A16287" s="231">
        <v>90444</v>
      </c>
      <c r="B16287" s="457" t="s">
        <v>23516</v>
      </c>
      <c r="C16287" s="231" t="s">
        <v>6640</v>
      </c>
      <c r="F16287" s="232">
        <v>17.39</v>
      </c>
    </row>
    <row r="16288" spans="1:6" ht="15" x14ac:dyDescent="0.2">
      <c r="A16288" s="231">
        <v>104764</v>
      </c>
      <c r="B16288" s="457" t="s">
        <v>23517</v>
      </c>
      <c r="C16288" s="231" t="s">
        <v>6640</v>
      </c>
      <c r="F16288" s="232">
        <v>23.8</v>
      </c>
    </row>
    <row r="16289" spans="1:6" ht="15" x14ac:dyDescent="0.2">
      <c r="A16289" s="231">
        <v>90460</v>
      </c>
      <c r="B16289" s="457" t="s">
        <v>23518</v>
      </c>
      <c r="C16289" s="231" t="s">
        <v>6640</v>
      </c>
      <c r="F16289" s="232">
        <v>27.28</v>
      </c>
    </row>
    <row r="16290" spans="1:6" ht="15" x14ac:dyDescent="0.2">
      <c r="A16290" s="231">
        <v>90462</v>
      </c>
      <c r="B16290" s="457" t="s">
        <v>23519</v>
      </c>
      <c r="C16290" s="231" t="s">
        <v>6640</v>
      </c>
      <c r="F16290" s="232">
        <v>4.76</v>
      </c>
    </row>
    <row r="16291" spans="1:6" ht="15" x14ac:dyDescent="0.2">
      <c r="A16291" s="231">
        <v>104765</v>
      </c>
      <c r="B16291" s="457" t="s">
        <v>23520</v>
      </c>
      <c r="C16291" s="231" t="s">
        <v>6640</v>
      </c>
      <c r="F16291" s="232">
        <v>20.82</v>
      </c>
    </row>
    <row r="16292" spans="1:6" ht="15" x14ac:dyDescent="0.2">
      <c r="A16292" s="231">
        <v>90461</v>
      </c>
      <c r="B16292" s="457" t="s">
        <v>23521</v>
      </c>
      <c r="C16292" s="231" t="s">
        <v>6640</v>
      </c>
      <c r="F16292" s="232">
        <v>21.94</v>
      </c>
    </row>
    <row r="16293" spans="1:6" ht="15" x14ac:dyDescent="0.2">
      <c r="A16293" s="231">
        <v>90463</v>
      </c>
      <c r="B16293" s="457" t="s">
        <v>23522</v>
      </c>
      <c r="C16293" s="231" t="s">
        <v>6640</v>
      </c>
      <c r="F16293" s="232">
        <v>4.26</v>
      </c>
    </row>
    <row r="16294" spans="1:6" ht="15" x14ac:dyDescent="0.2">
      <c r="A16294" s="231">
        <v>96560</v>
      </c>
      <c r="B16294" s="457" t="s">
        <v>23523</v>
      </c>
      <c r="C16294" s="231" t="s">
        <v>6637</v>
      </c>
      <c r="F16294" s="232">
        <v>38.61</v>
      </c>
    </row>
    <row r="16295" spans="1:6" ht="15" x14ac:dyDescent="0.2">
      <c r="A16295" s="231">
        <v>96559</v>
      </c>
      <c r="B16295" s="457" t="s">
        <v>23524</v>
      </c>
      <c r="C16295" s="231" t="s">
        <v>6637</v>
      </c>
      <c r="F16295" s="232">
        <v>38.04</v>
      </c>
    </row>
    <row r="16296" spans="1:6" ht="15" x14ac:dyDescent="0.2">
      <c r="A16296" s="231">
        <v>96562</v>
      </c>
      <c r="B16296" s="457" t="s">
        <v>23525</v>
      </c>
      <c r="C16296" s="231" t="s">
        <v>6640</v>
      </c>
      <c r="F16296" s="232">
        <v>60.9</v>
      </c>
    </row>
    <row r="16297" spans="1:6" ht="15" x14ac:dyDescent="0.2">
      <c r="A16297" s="231">
        <v>96563</v>
      </c>
      <c r="B16297" s="457" t="s">
        <v>23526</v>
      </c>
      <c r="C16297" s="231" t="s">
        <v>6640</v>
      </c>
      <c r="F16297" s="232">
        <v>66.41</v>
      </c>
    </row>
    <row r="16298" spans="1:6" ht="15" x14ac:dyDescent="0.2">
      <c r="A16298" s="231">
        <v>102469</v>
      </c>
      <c r="B16298" s="457" t="s">
        <v>23527</v>
      </c>
      <c r="C16298" s="231" t="s">
        <v>6637</v>
      </c>
      <c r="F16298" s="232">
        <v>0</v>
      </c>
    </row>
    <row r="16299" spans="1:6" ht="15" x14ac:dyDescent="0.2">
      <c r="A16299" s="231">
        <v>104388</v>
      </c>
      <c r="B16299" s="457" t="s">
        <v>23528</v>
      </c>
      <c r="C16299" s="231" t="s">
        <v>6637</v>
      </c>
      <c r="F16299" s="232">
        <v>0</v>
      </c>
    </row>
    <row r="16300" spans="1:6" ht="15" x14ac:dyDescent="0.2">
      <c r="A16300" s="231">
        <v>104387</v>
      </c>
      <c r="B16300" s="457" t="s">
        <v>23529</v>
      </c>
      <c r="C16300" s="231" t="s">
        <v>6641</v>
      </c>
      <c r="F16300" s="232">
        <v>0</v>
      </c>
    </row>
    <row r="16301" spans="1:6" ht="15" x14ac:dyDescent="0.2">
      <c r="A16301" s="231">
        <v>104364</v>
      </c>
      <c r="B16301" s="457" t="s">
        <v>23530</v>
      </c>
      <c r="C16301" s="231" t="s">
        <v>6641</v>
      </c>
      <c r="F16301" s="232">
        <v>0</v>
      </c>
    </row>
    <row r="16302" spans="1:6" ht="15" x14ac:dyDescent="0.2">
      <c r="A16302" s="231">
        <v>102097</v>
      </c>
      <c r="B16302" s="457" t="s">
        <v>23531</v>
      </c>
      <c r="C16302" s="231" t="s">
        <v>6641</v>
      </c>
      <c r="F16302" s="232">
        <v>0</v>
      </c>
    </row>
    <row r="16303" spans="1:6" ht="15" x14ac:dyDescent="0.2">
      <c r="A16303" s="231">
        <v>104365</v>
      </c>
      <c r="B16303" s="457" t="s">
        <v>23532</v>
      </c>
      <c r="C16303" s="231" t="s">
        <v>6641</v>
      </c>
      <c r="F16303" s="232">
        <v>0</v>
      </c>
    </row>
    <row r="16304" spans="1:6" ht="15" x14ac:dyDescent="0.2">
      <c r="A16304" s="231">
        <v>103735</v>
      </c>
      <c r="B16304" s="457" t="s">
        <v>23533</v>
      </c>
      <c r="C16304" s="231" t="s">
        <v>6635</v>
      </c>
      <c r="F16304" s="232">
        <v>0</v>
      </c>
    </row>
    <row r="16305" spans="1:6" ht="15" x14ac:dyDescent="0.2">
      <c r="A16305" s="231">
        <v>101870</v>
      </c>
      <c r="B16305" s="457" t="s">
        <v>23534</v>
      </c>
      <c r="C16305" s="231" t="s">
        <v>6637</v>
      </c>
      <c r="F16305" s="232">
        <v>49.45</v>
      </c>
    </row>
    <row r="16306" spans="1:6" ht="15" x14ac:dyDescent="0.2">
      <c r="A16306" s="231">
        <v>101866</v>
      </c>
      <c r="B16306" s="457" t="s">
        <v>23535</v>
      </c>
      <c r="C16306" s="231" t="s">
        <v>6637</v>
      </c>
      <c r="F16306" s="232">
        <v>41.71</v>
      </c>
    </row>
    <row r="16307" spans="1:6" ht="15" x14ac:dyDescent="0.2">
      <c r="A16307" s="231">
        <v>101867</v>
      </c>
      <c r="B16307" s="457" t="s">
        <v>23536</v>
      </c>
      <c r="C16307" s="231" t="s">
        <v>6637</v>
      </c>
      <c r="F16307" s="232">
        <v>47.66</v>
      </c>
    </row>
    <row r="16308" spans="1:6" ht="15" x14ac:dyDescent="0.2">
      <c r="A16308" s="231">
        <v>101868</v>
      </c>
      <c r="B16308" s="457" t="s">
        <v>23537</v>
      </c>
      <c r="C16308" s="231" t="s">
        <v>6637</v>
      </c>
      <c r="F16308" s="232">
        <v>37.549999999999997</v>
      </c>
    </row>
    <row r="16309" spans="1:6" ht="15" x14ac:dyDescent="0.2">
      <c r="A16309" s="231">
        <v>101869</v>
      </c>
      <c r="B16309" s="457" t="s">
        <v>23538</v>
      </c>
      <c r="C16309" s="231" t="s">
        <v>6637</v>
      </c>
      <c r="F16309" s="232">
        <v>43.51</v>
      </c>
    </row>
    <row r="16310" spans="1:6" ht="15" x14ac:dyDescent="0.2">
      <c r="A16310" s="231">
        <v>101856</v>
      </c>
      <c r="B16310" s="457" t="s">
        <v>23539</v>
      </c>
      <c r="C16310" s="231" t="s">
        <v>6637</v>
      </c>
      <c r="F16310" s="232">
        <v>33.89</v>
      </c>
    </row>
    <row r="16311" spans="1:6" ht="15" x14ac:dyDescent="0.2">
      <c r="A16311" s="231">
        <v>101865</v>
      </c>
      <c r="B16311" s="457" t="s">
        <v>23540</v>
      </c>
      <c r="C16311" s="231" t="s">
        <v>6637</v>
      </c>
      <c r="F16311" s="232">
        <v>47.07</v>
      </c>
    </row>
    <row r="16312" spans="1:6" ht="15" x14ac:dyDescent="0.2">
      <c r="A16312" s="231">
        <v>101861</v>
      </c>
      <c r="B16312" s="457" t="s">
        <v>23541</v>
      </c>
      <c r="C16312" s="231" t="s">
        <v>6637</v>
      </c>
      <c r="F16312" s="232">
        <v>41.42</v>
      </c>
    </row>
    <row r="16313" spans="1:6" ht="15" x14ac:dyDescent="0.2">
      <c r="A16313" s="231">
        <v>101862</v>
      </c>
      <c r="B16313" s="457" t="s">
        <v>23542</v>
      </c>
      <c r="C16313" s="231" t="s">
        <v>6637</v>
      </c>
      <c r="F16313" s="232">
        <v>45.27</v>
      </c>
    </row>
    <row r="16314" spans="1:6" ht="15" x14ac:dyDescent="0.2">
      <c r="A16314" s="231">
        <v>101863</v>
      </c>
      <c r="B16314" s="457" t="s">
        <v>23543</v>
      </c>
      <c r="C16314" s="231" t="s">
        <v>6637</v>
      </c>
      <c r="F16314" s="232">
        <v>35.159999999999997</v>
      </c>
    </row>
    <row r="16315" spans="1:6" ht="15" x14ac:dyDescent="0.2">
      <c r="A16315" s="231">
        <v>101864</v>
      </c>
      <c r="B16315" s="457" t="s">
        <v>23544</v>
      </c>
      <c r="C16315" s="231" t="s">
        <v>6637</v>
      </c>
      <c r="F16315" s="232">
        <v>41.11</v>
      </c>
    </row>
    <row r="16316" spans="1:6" ht="15" x14ac:dyDescent="0.2">
      <c r="A16316" s="231">
        <v>101860</v>
      </c>
      <c r="B16316" s="457" t="s">
        <v>23545</v>
      </c>
      <c r="C16316" s="231" t="s">
        <v>6637</v>
      </c>
      <c r="F16316" s="232">
        <v>44.37</v>
      </c>
    </row>
    <row r="16317" spans="1:6" ht="15" x14ac:dyDescent="0.2">
      <c r="A16317" s="231">
        <v>101857</v>
      </c>
      <c r="B16317" s="457" t="s">
        <v>23546</v>
      </c>
      <c r="C16317" s="231" t="s">
        <v>6637</v>
      </c>
      <c r="F16317" s="232">
        <v>42.7</v>
      </c>
    </row>
    <row r="16318" spans="1:6" ht="15" x14ac:dyDescent="0.2">
      <c r="A16318" s="231">
        <v>101858</v>
      </c>
      <c r="B16318" s="457" t="s">
        <v>23547</v>
      </c>
      <c r="C16318" s="231" t="s">
        <v>6637</v>
      </c>
      <c r="F16318" s="232">
        <v>34.64</v>
      </c>
    </row>
    <row r="16319" spans="1:6" ht="15" x14ac:dyDescent="0.2">
      <c r="A16319" s="231">
        <v>101859</v>
      </c>
      <c r="B16319" s="457" t="s">
        <v>23548</v>
      </c>
      <c r="C16319" s="231" t="s">
        <v>6637</v>
      </c>
      <c r="F16319" s="232">
        <v>38.42</v>
      </c>
    </row>
    <row r="16320" spans="1:6" ht="15" x14ac:dyDescent="0.2">
      <c r="A16320" s="231">
        <v>101852</v>
      </c>
      <c r="B16320" s="457" t="s">
        <v>23549</v>
      </c>
      <c r="C16320" s="231" t="s">
        <v>6637</v>
      </c>
      <c r="F16320" s="232">
        <v>87.62</v>
      </c>
    </row>
    <row r="16321" spans="1:6" ht="15" x14ac:dyDescent="0.2">
      <c r="A16321" s="231">
        <v>104385</v>
      </c>
      <c r="B16321" s="457" t="s">
        <v>23550</v>
      </c>
      <c r="C16321" s="231" t="s">
        <v>6637</v>
      </c>
      <c r="F16321" s="232">
        <v>0</v>
      </c>
    </row>
    <row r="16322" spans="1:6" ht="15" x14ac:dyDescent="0.2">
      <c r="A16322" s="231">
        <v>101850</v>
      </c>
      <c r="B16322" s="457" t="s">
        <v>23551</v>
      </c>
      <c r="C16322" s="231" t="s">
        <v>6637</v>
      </c>
      <c r="F16322" s="232">
        <v>71.66</v>
      </c>
    </row>
    <row r="16323" spans="1:6" ht="15" x14ac:dyDescent="0.2">
      <c r="A16323" s="231">
        <v>101855</v>
      </c>
      <c r="B16323" s="457" t="s">
        <v>23552</v>
      </c>
      <c r="C16323" s="231" t="s">
        <v>6637</v>
      </c>
      <c r="F16323" s="232">
        <v>89.84</v>
      </c>
    </row>
    <row r="16324" spans="1:6" ht="15" x14ac:dyDescent="0.2">
      <c r="A16324" s="231">
        <v>104386</v>
      </c>
      <c r="B16324" s="457" t="s">
        <v>23553</v>
      </c>
      <c r="C16324" s="231" t="s">
        <v>6637</v>
      </c>
      <c r="F16324" s="232">
        <v>0</v>
      </c>
    </row>
    <row r="16325" spans="1:6" ht="15" x14ac:dyDescent="0.2">
      <c r="A16325" s="231">
        <v>101853</v>
      </c>
      <c r="B16325" s="457" t="s">
        <v>23554</v>
      </c>
      <c r="C16325" s="231" t="s">
        <v>6637</v>
      </c>
      <c r="F16325" s="232">
        <v>62.71</v>
      </c>
    </row>
    <row r="16326" spans="1:6" ht="15" x14ac:dyDescent="0.2">
      <c r="A16326" s="231">
        <v>101849</v>
      </c>
      <c r="B16326" s="457" t="s">
        <v>23555</v>
      </c>
      <c r="C16326" s="231" t="s">
        <v>6641</v>
      </c>
      <c r="F16326" s="232">
        <v>173.57</v>
      </c>
    </row>
    <row r="16327" spans="1:6" ht="15" x14ac:dyDescent="0.2">
      <c r="A16327" s="231">
        <v>101841</v>
      </c>
      <c r="B16327" s="457" t="s">
        <v>23556</v>
      </c>
      <c r="C16327" s="231" t="s">
        <v>6641</v>
      </c>
      <c r="F16327" s="232">
        <v>102.84</v>
      </c>
    </row>
    <row r="16328" spans="1:6" ht="15" x14ac:dyDescent="0.2">
      <c r="A16328" s="231">
        <v>101843</v>
      </c>
      <c r="B16328" s="457" t="s">
        <v>23557</v>
      </c>
      <c r="C16328" s="231" t="s">
        <v>6641</v>
      </c>
      <c r="F16328" s="232">
        <v>166.94</v>
      </c>
    </row>
    <row r="16329" spans="1:6" ht="15" x14ac:dyDescent="0.2">
      <c r="A16329" s="231">
        <v>101844</v>
      </c>
      <c r="B16329" s="457" t="s">
        <v>23558</v>
      </c>
      <c r="C16329" s="231" t="s">
        <v>6641</v>
      </c>
      <c r="F16329" s="232">
        <v>196.92</v>
      </c>
    </row>
    <row r="16330" spans="1:6" ht="15" x14ac:dyDescent="0.2">
      <c r="A16330" s="231">
        <v>101845</v>
      </c>
      <c r="B16330" s="457" t="s">
        <v>23559</v>
      </c>
      <c r="C16330" s="231" t="s">
        <v>6641</v>
      </c>
      <c r="F16330" s="232">
        <v>226.49</v>
      </c>
    </row>
    <row r="16331" spans="1:6" ht="15" x14ac:dyDescent="0.2">
      <c r="A16331" s="231">
        <v>101842</v>
      </c>
      <c r="B16331" s="457" t="s">
        <v>23560</v>
      </c>
      <c r="C16331" s="231" t="s">
        <v>6641</v>
      </c>
      <c r="F16331" s="232">
        <v>90.86</v>
      </c>
    </row>
    <row r="16332" spans="1:6" ht="15" x14ac:dyDescent="0.2">
      <c r="A16332" s="231">
        <v>101846</v>
      </c>
      <c r="B16332" s="457" t="s">
        <v>23561</v>
      </c>
      <c r="C16332" s="231" t="s">
        <v>6641</v>
      </c>
      <c r="F16332" s="232">
        <v>155.44</v>
      </c>
    </row>
    <row r="16333" spans="1:6" ht="15" x14ac:dyDescent="0.2">
      <c r="A16333" s="231">
        <v>101847</v>
      </c>
      <c r="B16333" s="457" t="s">
        <v>23562</v>
      </c>
      <c r="C16333" s="231" t="s">
        <v>6641</v>
      </c>
      <c r="F16333" s="232">
        <v>185.66</v>
      </c>
    </row>
    <row r="16334" spans="1:6" ht="15" x14ac:dyDescent="0.2">
      <c r="A16334" s="231">
        <v>101848</v>
      </c>
      <c r="B16334" s="457" t="s">
        <v>23563</v>
      </c>
      <c r="C16334" s="231" t="s">
        <v>6641</v>
      </c>
      <c r="F16334" s="232">
        <v>215.47</v>
      </c>
    </row>
    <row r="16335" spans="1:6" ht="15" x14ac:dyDescent="0.2">
      <c r="A16335" s="231">
        <v>101839</v>
      </c>
      <c r="B16335" s="457" t="s">
        <v>23564</v>
      </c>
      <c r="C16335" s="231" t="s">
        <v>6641</v>
      </c>
      <c r="F16335" s="232">
        <v>129.35</v>
      </c>
    </row>
    <row r="16336" spans="1:6" ht="15" x14ac:dyDescent="0.2">
      <c r="A16336" s="231">
        <v>101840</v>
      </c>
      <c r="B16336" s="457" t="s">
        <v>23565</v>
      </c>
      <c r="C16336" s="231" t="s">
        <v>6641</v>
      </c>
      <c r="F16336" s="232">
        <v>219.32</v>
      </c>
    </row>
    <row r="16337" spans="1:6" ht="15" x14ac:dyDescent="0.2">
      <c r="A16337" s="231">
        <v>101837</v>
      </c>
      <c r="B16337" s="457" t="s">
        <v>23566</v>
      </c>
      <c r="C16337" s="231" t="s">
        <v>6641</v>
      </c>
      <c r="F16337" s="232">
        <v>65.650000000000006</v>
      </c>
    </row>
    <row r="16338" spans="1:6" ht="15" x14ac:dyDescent="0.2">
      <c r="A16338" s="231">
        <v>101838</v>
      </c>
      <c r="B16338" s="457" t="s">
        <v>23567</v>
      </c>
      <c r="C16338" s="231" t="s">
        <v>6641</v>
      </c>
      <c r="F16338" s="232">
        <v>97.94</v>
      </c>
    </row>
    <row r="16339" spans="1:6" ht="15" x14ac:dyDescent="0.2">
      <c r="A16339" s="231">
        <v>101836</v>
      </c>
      <c r="B16339" s="457" t="s">
        <v>23568</v>
      </c>
      <c r="C16339" s="231" t="s">
        <v>6641</v>
      </c>
      <c r="F16339" s="232">
        <v>30.97</v>
      </c>
    </row>
    <row r="16340" spans="1:6" ht="15" x14ac:dyDescent="0.2">
      <c r="A16340" s="231">
        <v>101835</v>
      </c>
      <c r="B16340" s="457" t="s">
        <v>23569</v>
      </c>
      <c r="C16340" s="231" t="s">
        <v>6641</v>
      </c>
      <c r="F16340" s="232">
        <v>307.38</v>
      </c>
    </row>
    <row r="16341" spans="1:6" ht="15" x14ac:dyDescent="0.2">
      <c r="A16341" s="231">
        <v>101827</v>
      </c>
      <c r="B16341" s="457" t="s">
        <v>23570</v>
      </c>
      <c r="C16341" s="231" t="s">
        <v>6641</v>
      </c>
      <c r="F16341" s="232">
        <v>236.65</v>
      </c>
    </row>
    <row r="16342" spans="1:6" ht="15" x14ac:dyDescent="0.2">
      <c r="A16342" s="231">
        <v>101829</v>
      </c>
      <c r="B16342" s="457" t="s">
        <v>23571</v>
      </c>
      <c r="C16342" s="231" t="s">
        <v>6641</v>
      </c>
      <c r="F16342" s="232">
        <v>300.75</v>
      </c>
    </row>
    <row r="16343" spans="1:6" ht="15" x14ac:dyDescent="0.2">
      <c r="A16343" s="231">
        <v>101830</v>
      </c>
      <c r="B16343" s="457" t="s">
        <v>23572</v>
      </c>
      <c r="C16343" s="231" t="s">
        <v>6641</v>
      </c>
      <c r="F16343" s="232">
        <v>330.73</v>
      </c>
    </row>
    <row r="16344" spans="1:6" ht="15" x14ac:dyDescent="0.2">
      <c r="A16344" s="231">
        <v>101831</v>
      </c>
      <c r="B16344" s="457" t="s">
        <v>23573</v>
      </c>
      <c r="C16344" s="231" t="s">
        <v>6641</v>
      </c>
      <c r="F16344" s="232">
        <v>360.3</v>
      </c>
    </row>
    <row r="16345" spans="1:6" ht="15" x14ac:dyDescent="0.2">
      <c r="A16345" s="231">
        <v>101828</v>
      </c>
      <c r="B16345" s="457" t="s">
        <v>23574</v>
      </c>
      <c r="C16345" s="231" t="s">
        <v>6641</v>
      </c>
      <c r="F16345" s="232">
        <v>224.67</v>
      </c>
    </row>
    <row r="16346" spans="1:6" ht="15" x14ac:dyDescent="0.2">
      <c r="A16346" s="231">
        <v>101832</v>
      </c>
      <c r="B16346" s="457" t="s">
        <v>23575</v>
      </c>
      <c r="C16346" s="231" t="s">
        <v>6641</v>
      </c>
      <c r="F16346" s="232">
        <v>289.25</v>
      </c>
    </row>
    <row r="16347" spans="1:6" ht="15" x14ac:dyDescent="0.2">
      <c r="A16347" s="231">
        <v>101833</v>
      </c>
      <c r="B16347" s="457" t="s">
        <v>23576</v>
      </c>
      <c r="C16347" s="231" t="s">
        <v>6641</v>
      </c>
      <c r="F16347" s="232">
        <v>319.47000000000003</v>
      </c>
    </row>
    <row r="16348" spans="1:6" ht="15" x14ac:dyDescent="0.2">
      <c r="A16348" s="231">
        <v>101834</v>
      </c>
      <c r="B16348" s="457" t="s">
        <v>23577</v>
      </c>
      <c r="C16348" s="231" t="s">
        <v>6641</v>
      </c>
      <c r="F16348" s="232">
        <v>349.28</v>
      </c>
    </row>
    <row r="16349" spans="1:6" ht="15" x14ac:dyDescent="0.2">
      <c r="A16349" s="231">
        <v>101825</v>
      </c>
      <c r="B16349" s="457" t="s">
        <v>23578</v>
      </c>
      <c r="C16349" s="231" t="s">
        <v>6641</v>
      </c>
      <c r="F16349" s="232">
        <v>263.17</v>
      </c>
    </row>
    <row r="16350" spans="1:6" ht="15" x14ac:dyDescent="0.2">
      <c r="A16350" s="231">
        <v>101826</v>
      </c>
      <c r="B16350" s="457" t="s">
        <v>23579</v>
      </c>
      <c r="C16350" s="231" t="s">
        <v>6641</v>
      </c>
      <c r="F16350" s="232">
        <v>294.18</v>
      </c>
    </row>
    <row r="16351" spans="1:6" ht="15" x14ac:dyDescent="0.2">
      <c r="A16351" s="231">
        <v>101823</v>
      </c>
      <c r="B16351" s="457" t="s">
        <v>23580</v>
      </c>
      <c r="C16351" s="231" t="s">
        <v>6641</v>
      </c>
      <c r="F16351" s="232">
        <v>199.46</v>
      </c>
    </row>
    <row r="16352" spans="1:6" ht="15" x14ac:dyDescent="0.2">
      <c r="A16352" s="231">
        <v>101824</v>
      </c>
      <c r="B16352" s="457" t="s">
        <v>23581</v>
      </c>
      <c r="C16352" s="231" t="s">
        <v>6641</v>
      </c>
      <c r="F16352" s="232">
        <v>231.75</v>
      </c>
    </row>
    <row r="16353" spans="1:6" ht="15" x14ac:dyDescent="0.2">
      <c r="A16353" s="231">
        <v>101822</v>
      </c>
      <c r="B16353" s="457" t="s">
        <v>23582</v>
      </c>
      <c r="C16353" s="231" t="s">
        <v>6641</v>
      </c>
      <c r="F16353" s="232">
        <v>164.78</v>
      </c>
    </row>
    <row r="16354" spans="1:6" ht="15" x14ac:dyDescent="0.2">
      <c r="A16354" s="231">
        <v>101819</v>
      </c>
      <c r="B16354" s="457" t="s">
        <v>23583</v>
      </c>
      <c r="C16354" s="231" t="s">
        <v>6637</v>
      </c>
      <c r="F16354" s="232">
        <v>78.38</v>
      </c>
    </row>
    <row r="16355" spans="1:6" ht="15" x14ac:dyDescent="0.2">
      <c r="A16355" s="231">
        <v>104370</v>
      </c>
      <c r="B16355" s="457" t="s">
        <v>23584</v>
      </c>
      <c r="C16355" s="231" t="s">
        <v>6637</v>
      </c>
      <c r="F16355" s="232">
        <v>0</v>
      </c>
    </row>
    <row r="16356" spans="1:6" ht="15" x14ac:dyDescent="0.2">
      <c r="A16356" s="231">
        <v>101817</v>
      </c>
      <c r="B16356" s="457" t="s">
        <v>23585</v>
      </c>
      <c r="C16356" s="231" t="s">
        <v>6637</v>
      </c>
      <c r="F16356" s="232">
        <v>62.63</v>
      </c>
    </row>
    <row r="16357" spans="1:6" ht="15" x14ac:dyDescent="0.2">
      <c r="A16357" s="231">
        <v>101816</v>
      </c>
      <c r="B16357" s="457" t="s">
        <v>23586</v>
      </c>
      <c r="C16357" s="231" t="s">
        <v>6637</v>
      </c>
      <c r="F16357" s="232">
        <v>82.63</v>
      </c>
    </row>
    <row r="16358" spans="1:6" ht="15" x14ac:dyDescent="0.2">
      <c r="A16358" s="231">
        <v>104369</v>
      </c>
      <c r="B16358" s="457" t="s">
        <v>23587</v>
      </c>
      <c r="C16358" s="231" t="s">
        <v>6637</v>
      </c>
      <c r="F16358" s="232">
        <v>0</v>
      </c>
    </row>
    <row r="16359" spans="1:6" ht="15" x14ac:dyDescent="0.2">
      <c r="A16359" s="231">
        <v>101820</v>
      </c>
      <c r="B16359" s="457" t="s">
        <v>23588</v>
      </c>
      <c r="C16359" s="231" t="s">
        <v>6637</v>
      </c>
      <c r="F16359" s="232">
        <v>55.01</v>
      </c>
    </row>
    <row r="16360" spans="1:6" ht="15" x14ac:dyDescent="0.2">
      <c r="A16360" s="231">
        <v>102988</v>
      </c>
      <c r="B16360" s="457" t="s">
        <v>23589</v>
      </c>
      <c r="C16360" s="231" t="s">
        <v>6637</v>
      </c>
      <c r="F16360" s="232">
        <v>73.92</v>
      </c>
    </row>
    <row r="16361" spans="1:6" ht="15" x14ac:dyDescent="0.2">
      <c r="A16361" s="231">
        <v>101814</v>
      </c>
      <c r="B16361" s="457" t="s">
        <v>23590</v>
      </c>
      <c r="C16361" s="231" t="s">
        <v>6637</v>
      </c>
      <c r="F16361" s="232">
        <v>55.6</v>
      </c>
    </row>
    <row r="16362" spans="1:6" ht="15" x14ac:dyDescent="0.2">
      <c r="A16362" s="231">
        <v>102098</v>
      </c>
      <c r="B16362" s="457" t="s">
        <v>23591</v>
      </c>
      <c r="C16362" s="231" t="s">
        <v>6641</v>
      </c>
      <c r="F16362" s="232">
        <v>2052.5700000000002</v>
      </c>
    </row>
    <row r="16363" spans="1:6" ht="15" x14ac:dyDescent="0.2">
      <c r="A16363" s="231">
        <v>104366</v>
      </c>
      <c r="B16363" s="457" t="s">
        <v>23592</v>
      </c>
      <c r="C16363" s="231" t="s">
        <v>6641</v>
      </c>
      <c r="F16363" s="232">
        <v>0</v>
      </c>
    </row>
    <row r="16364" spans="1:6" ht="15" x14ac:dyDescent="0.2">
      <c r="A16364" s="231">
        <v>102099</v>
      </c>
      <c r="B16364" s="457" t="s">
        <v>23593</v>
      </c>
      <c r="C16364" s="231" t="s">
        <v>6641</v>
      </c>
      <c r="F16364" s="232">
        <v>0</v>
      </c>
    </row>
    <row r="16365" spans="1:6" ht="15" x14ac:dyDescent="0.2">
      <c r="A16365" s="231">
        <v>104367</v>
      </c>
      <c r="B16365" s="457" t="s">
        <v>23594</v>
      </c>
      <c r="C16365" s="231" t="s">
        <v>6641</v>
      </c>
      <c r="F16365" s="232">
        <v>0</v>
      </c>
    </row>
    <row r="16366" spans="1:6" ht="15" x14ac:dyDescent="0.2">
      <c r="A16366" s="231">
        <v>92994</v>
      </c>
      <c r="B16366" s="457" t="s">
        <v>23595</v>
      </c>
      <c r="C16366" s="231" t="s">
        <v>6640</v>
      </c>
      <c r="F16366" s="232">
        <v>151.31</v>
      </c>
    </row>
    <row r="16367" spans="1:6" ht="15" x14ac:dyDescent="0.2">
      <c r="A16367" s="231">
        <v>92996</v>
      </c>
      <c r="B16367" s="457" t="s">
        <v>23596</v>
      </c>
      <c r="C16367" s="231" t="s">
        <v>6640</v>
      </c>
      <c r="F16367" s="232">
        <v>182.98</v>
      </c>
    </row>
    <row r="16368" spans="1:6" ht="15" x14ac:dyDescent="0.2">
      <c r="A16368" s="231">
        <v>92998</v>
      </c>
      <c r="B16368" s="457" t="s">
        <v>23597</v>
      </c>
      <c r="C16368" s="231" t="s">
        <v>6640</v>
      </c>
      <c r="F16368" s="232">
        <v>224.15</v>
      </c>
    </row>
    <row r="16369" spans="1:6" ht="15" x14ac:dyDescent="0.2">
      <c r="A16369" s="231">
        <v>93000</v>
      </c>
      <c r="B16369" s="457" t="s">
        <v>23598</v>
      </c>
      <c r="C16369" s="231" t="s">
        <v>6640</v>
      </c>
      <c r="F16369" s="232">
        <v>296.52</v>
      </c>
    </row>
    <row r="16370" spans="1:6" ht="15" x14ac:dyDescent="0.2">
      <c r="A16370" s="231">
        <v>92984</v>
      </c>
      <c r="B16370" s="457" t="s">
        <v>23599</v>
      </c>
      <c r="C16370" s="231" t="s">
        <v>6640</v>
      </c>
      <c r="F16370" s="232">
        <v>32.880000000000003</v>
      </c>
    </row>
    <row r="16371" spans="1:6" ht="15" x14ac:dyDescent="0.2">
      <c r="A16371" s="231">
        <v>93002</v>
      </c>
      <c r="B16371" s="457" t="s">
        <v>23600</v>
      </c>
      <c r="C16371" s="231" t="s">
        <v>6640</v>
      </c>
      <c r="F16371" s="232">
        <v>383.09</v>
      </c>
    </row>
    <row r="16372" spans="1:6" ht="15" x14ac:dyDescent="0.2">
      <c r="A16372" s="231">
        <v>92986</v>
      </c>
      <c r="B16372" s="457" t="s">
        <v>23601</v>
      </c>
      <c r="C16372" s="231" t="s">
        <v>6640</v>
      </c>
      <c r="F16372" s="232">
        <v>45.23</v>
      </c>
    </row>
    <row r="16373" spans="1:6" ht="15" x14ac:dyDescent="0.2">
      <c r="A16373" s="231">
        <v>92988</v>
      </c>
      <c r="B16373" s="457" t="s">
        <v>23602</v>
      </c>
      <c r="C16373" s="231" t="s">
        <v>6640</v>
      </c>
      <c r="F16373" s="232">
        <v>65.37</v>
      </c>
    </row>
    <row r="16374" spans="1:6" ht="15" x14ac:dyDescent="0.2">
      <c r="A16374" s="231">
        <v>92990</v>
      </c>
      <c r="B16374" s="457" t="s">
        <v>23603</v>
      </c>
      <c r="C16374" s="231" t="s">
        <v>6640</v>
      </c>
      <c r="F16374" s="232">
        <v>90.27</v>
      </c>
    </row>
    <row r="16375" spans="1:6" ht="15" x14ac:dyDescent="0.2">
      <c r="A16375" s="231">
        <v>92992</v>
      </c>
      <c r="B16375" s="457" t="s">
        <v>23604</v>
      </c>
      <c r="C16375" s="231" t="s">
        <v>6640</v>
      </c>
      <c r="F16375" s="232">
        <v>116.61</v>
      </c>
    </row>
    <row r="16376" spans="1:6" ht="15" x14ac:dyDescent="0.2">
      <c r="A16376" s="231">
        <v>103491</v>
      </c>
      <c r="B16376" s="457" t="s">
        <v>23605</v>
      </c>
      <c r="C16376" s="231" t="s">
        <v>6641</v>
      </c>
      <c r="F16376" s="232">
        <v>669.52</v>
      </c>
    </row>
    <row r="16377" spans="1:6" ht="15" x14ac:dyDescent="0.2">
      <c r="A16377" s="231">
        <v>93026</v>
      </c>
      <c r="B16377" s="457" t="s">
        <v>23606</v>
      </c>
      <c r="C16377" s="231" t="s">
        <v>6635</v>
      </c>
      <c r="F16377" s="232">
        <v>87.89</v>
      </c>
    </row>
    <row r="16378" spans="1:6" ht="15" x14ac:dyDescent="0.2">
      <c r="A16378" s="231">
        <v>93018</v>
      </c>
      <c r="B16378" s="457" t="s">
        <v>23607</v>
      </c>
      <c r="C16378" s="231" t="s">
        <v>6635</v>
      </c>
      <c r="F16378" s="232">
        <v>29.92</v>
      </c>
    </row>
    <row r="16379" spans="1:6" ht="15" x14ac:dyDescent="0.2">
      <c r="A16379" s="231">
        <v>93020</v>
      </c>
      <c r="B16379" s="457" t="s">
        <v>23608</v>
      </c>
      <c r="C16379" s="231" t="s">
        <v>6635</v>
      </c>
      <c r="F16379" s="232">
        <v>36.700000000000003</v>
      </c>
    </row>
    <row r="16380" spans="1:6" ht="15" x14ac:dyDescent="0.2">
      <c r="A16380" s="231">
        <v>93022</v>
      </c>
      <c r="B16380" s="457" t="s">
        <v>23609</v>
      </c>
      <c r="C16380" s="231" t="s">
        <v>6635</v>
      </c>
      <c r="F16380" s="232">
        <v>54.49</v>
      </c>
    </row>
    <row r="16381" spans="1:6" ht="15" x14ac:dyDescent="0.2">
      <c r="A16381" s="231">
        <v>93024</v>
      </c>
      <c r="B16381" s="457" t="s">
        <v>23610</v>
      </c>
      <c r="C16381" s="231" t="s">
        <v>6635</v>
      </c>
      <c r="F16381" s="232">
        <v>58.29</v>
      </c>
    </row>
    <row r="16382" spans="1:6" ht="15" x14ac:dyDescent="0.2">
      <c r="A16382" s="231">
        <v>97670</v>
      </c>
      <c r="B16382" s="457" t="s">
        <v>23611</v>
      </c>
      <c r="C16382" s="231" t="s">
        <v>6640</v>
      </c>
      <c r="F16382" s="232">
        <v>27.84</v>
      </c>
    </row>
    <row r="16383" spans="1:6" ht="15" x14ac:dyDescent="0.2">
      <c r="A16383" s="231">
        <v>103486</v>
      </c>
      <c r="B16383" s="457" t="s">
        <v>23612</v>
      </c>
      <c r="C16383" s="231" t="s">
        <v>6640</v>
      </c>
      <c r="F16383" s="232">
        <v>0</v>
      </c>
    </row>
    <row r="16384" spans="1:6" ht="15" x14ac:dyDescent="0.2">
      <c r="A16384" s="231">
        <v>103487</v>
      </c>
      <c r="B16384" s="457" t="s">
        <v>23613</v>
      </c>
      <c r="C16384" s="231" t="s">
        <v>6640</v>
      </c>
      <c r="F16384" s="232">
        <v>0</v>
      </c>
    </row>
    <row r="16385" spans="1:6" ht="15" x14ac:dyDescent="0.2">
      <c r="A16385" s="231">
        <v>103488</v>
      </c>
      <c r="B16385" s="457" t="s">
        <v>23614</v>
      </c>
      <c r="C16385" s="231" t="s">
        <v>6640</v>
      </c>
      <c r="F16385" s="232">
        <v>0</v>
      </c>
    </row>
    <row r="16386" spans="1:6" ht="15" x14ac:dyDescent="0.2">
      <c r="A16386" s="231">
        <v>103489</v>
      </c>
      <c r="B16386" s="457" t="s">
        <v>23615</v>
      </c>
      <c r="C16386" s="231" t="s">
        <v>6640</v>
      </c>
      <c r="F16386" s="232">
        <v>0</v>
      </c>
    </row>
    <row r="16387" spans="1:6" ht="15" x14ac:dyDescent="0.2">
      <c r="A16387" s="231">
        <v>97667</v>
      </c>
      <c r="B16387" s="457" t="s">
        <v>23616</v>
      </c>
      <c r="C16387" s="231" t="s">
        <v>6640</v>
      </c>
      <c r="F16387" s="232">
        <v>10.36</v>
      </c>
    </row>
    <row r="16388" spans="1:6" ht="15" x14ac:dyDescent="0.2">
      <c r="A16388" s="231">
        <v>97668</v>
      </c>
      <c r="B16388" s="457" t="s">
        <v>23617</v>
      </c>
      <c r="C16388" s="231" t="s">
        <v>6640</v>
      </c>
      <c r="F16388" s="232">
        <v>14.73</v>
      </c>
    </row>
    <row r="16389" spans="1:6" ht="15" x14ac:dyDescent="0.2">
      <c r="A16389" s="231">
        <v>97669</v>
      </c>
      <c r="B16389" s="457" t="s">
        <v>23618</v>
      </c>
      <c r="C16389" s="231" t="s">
        <v>6640</v>
      </c>
      <c r="F16389" s="232">
        <v>22.03</v>
      </c>
    </row>
    <row r="16390" spans="1:6" ht="15" x14ac:dyDescent="0.2">
      <c r="A16390" s="231">
        <v>93012</v>
      </c>
      <c r="B16390" s="457" t="s">
        <v>23619</v>
      </c>
      <c r="C16390" s="231" t="s">
        <v>6640</v>
      </c>
      <c r="F16390" s="232">
        <v>66.64</v>
      </c>
    </row>
    <row r="16391" spans="1:6" ht="15" x14ac:dyDescent="0.2">
      <c r="A16391" s="231">
        <v>93008</v>
      </c>
      <c r="B16391" s="457" t="s">
        <v>23620</v>
      </c>
      <c r="C16391" s="231" t="s">
        <v>6640</v>
      </c>
      <c r="F16391" s="232">
        <v>19.12</v>
      </c>
    </row>
    <row r="16392" spans="1:6" ht="15" x14ac:dyDescent="0.2">
      <c r="A16392" s="231">
        <v>93009</v>
      </c>
      <c r="B16392" s="457" t="s">
        <v>23621</v>
      </c>
      <c r="C16392" s="231" t="s">
        <v>6640</v>
      </c>
      <c r="F16392" s="232">
        <v>27.22</v>
      </c>
    </row>
    <row r="16393" spans="1:6" ht="15" x14ac:dyDescent="0.2">
      <c r="A16393" s="231">
        <v>93010</v>
      </c>
      <c r="B16393" s="457" t="s">
        <v>23622</v>
      </c>
      <c r="C16393" s="231" t="s">
        <v>6640</v>
      </c>
      <c r="F16393" s="232">
        <v>37.18</v>
      </c>
    </row>
    <row r="16394" spans="1:6" ht="15" x14ac:dyDescent="0.2">
      <c r="A16394" s="231">
        <v>93011</v>
      </c>
      <c r="B16394" s="457" t="s">
        <v>23623</v>
      </c>
      <c r="C16394" s="231" t="s">
        <v>6640</v>
      </c>
      <c r="F16394" s="232">
        <v>44.95</v>
      </c>
    </row>
    <row r="16395" spans="1:6" ht="15" x14ac:dyDescent="0.2">
      <c r="A16395" s="231">
        <v>103492</v>
      </c>
      <c r="B16395" s="457" t="s">
        <v>23624</v>
      </c>
      <c r="C16395" s="231" t="s">
        <v>6640</v>
      </c>
      <c r="F16395" s="232">
        <v>0</v>
      </c>
    </row>
    <row r="16396" spans="1:6" ht="15" x14ac:dyDescent="0.2">
      <c r="A16396" s="231">
        <v>93017</v>
      </c>
      <c r="B16396" s="457" t="s">
        <v>23625</v>
      </c>
      <c r="C16396" s="231" t="s">
        <v>6635</v>
      </c>
      <c r="F16396" s="232">
        <v>54.63</v>
      </c>
    </row>
    <row r="16397" spans="1:6" ht="15" x14ac:dyDescent="0.2">
      <c r="A16397" s="231">
        <v>93013</v>
      </c>
      <c r="B16397" s="457" t="s">
        <v>23626</v>
      </c>
      <c r="C16397" s="231" t="s">
        <v>6635</v>
      </c>
      <c r="F16397" s="232">
        <v>19.73</v>
      </c>
    </row>
    <row r="16398" spans="1:6" ht="15" x14ac:dyDescent="0.2">
      <c r="A16398" s="231">
        <v>93014</v>
      </c>
      <c r="B16398" s="457" t="s">
        <v>23627</v>
      </c>
      <c r="C16398" s="231" t="s">
        <v>6635</v>
      </c>
      <c r="F16398" s="232">
        <v>23.59</v>
      </c>
    </row>
    <row r="16399" spans="1:6" ht="15" x14ac:dyDescent="0.2">
      <c r="A16399" s="231">
        <v>93015</v>
      </c>
      <c r="B16399" s="457" t="s">
        <v>23628</v>
      </c>
      <c r="C16399" s="231" t="s">
        <v>6635</v>
      </c>
      <c r="F16399" s="232">
        <v>32.69</v>
      </c>
    </row>
    <row r="16400" spans="1:6" ht="15" x14ac:dyDescent="0.2">
      <c r="A16400" s="231">
        <v>93016</v>
      </c>
      <c r="B16400" s="457" t="s">
        <v>23629</v>
      </c>
      <c r="C16400" s="231" t="s">
        <v>6635</v>
      </c>
      <c r="F16400" s="232">
        <v>38.520000000000003</v>
      </c>
    </row>
    <row r="16401" spans="1:6" ht="15" x14ac:dyDescent="0.2">
      <c r="A16401" s="231">
        <v>103490</v>
      </c>
      <c r="B16401" s="457" t="s">
        <v>23630</v>
      </c>
      <c r="C16401" s="231" t="s">
        <v>6641</v>
      </c>
      <c r="F16401" s="232">
        <v>3623.39</v>
      </c>
    </row>
    <row r="16402" spans="1:6" ht="15" x14ac:dyDescent="0.2">
      <c r="A16402" s="231">
        <v>106082</v>
      </c>
      <c r="B16402" s="457" t="s">
        <v>23631</v>
      </c>
      <c r="C16402" s="231" t="s">
        <v>6635</v>
      </c>
      <c r="F16402" s="232">
        <v>18.91</v>
      </c>
    </row>
    <row r="16403" spans="1:6" ht="15" x14ac:dyDescent="0.2">
      <c r="A16403" s="231">
        <v>98306</v>
      </c>
      <c r="B16403" s="457" t="s">
        <v>23632</v>
      </c>
      <c r="C16403" s="231" t="s">
        <v>6635</v>
      </c>
      <c r="F16403" s="232">
        <v>67.569999999999993</v>
      </c>
    </row>
    <row r="16404" spans="1:6" ht="15" x14ac:dyDescent="0.2">
      <c r="A16404" s="231">
        <v>100553</v>
      </c>
      <c r="B16404" s="457" t="s">
        <v>23633</v>
      </c>
      <c r="C16404" s="231" t="s">
        <v>6640</v>
      </c>
      <c r="F16404" s="232">
        <v>31.13</v>
      </c>
    </row>
    <row r="16405" spans="1:6" ht="15" x14ac:dyDescent="0.2">
      <c r="A16405" s="231">
        <v>100554</v>
      </c>
      <c r="B16405" s="457" t="s">
        <v>23634</v>
      </c>
      <c r="C16405" s="231" t="s">
        <v>6640</v>
      </c>
      <c r="F16405" s="232">
        <v>8.51</v>
      </c>
    </row>
    <row r="16406" spans="1:6" ht="15" x14ac:dyDescent="0.2">
      <c r="A16406" s="231">
        <v>98300</v>
      </c>
      <c r="B16406" s="457" t="s">
        <v>23635</v>
      </c>
      <c r="C16406" s="231" t="s">
        <v>6640</v>
      </c>
      <c r="F16406" s="232">
        <v>8.6</v>
      </c>
    </row>
    <row r="16407" spans="1:6" ht="15" x14ac:dyDescent="0.2">
      <c r="A16407" s="231">
        <v>98295</v>
      </c>
      <c r="B16407" s="457" t="s">
        <v>23636</v>
      </c>
      <c r="C16407" s="231" t="s">
        <v>6640</v>
      </c>
      <c r="F16407" s="232">
        <v>7.34</v>
      </c>
    </row>
    <row r="16408" spans="1:6" ht="15" x14ac:dyDescent="0.2">
      <c r="A16408" s="231">
        <v>98294</v>
      </c>
      <c r="B16408" s="457" t="s">
        <v>23637</v>
      </c>
      <c r="C16408" s="231" t="s">
        <v>6640</v>
      </c>
      <c r="F16408" s="232">
        <v>10.25</v>
      </c>
    </row>
    <row r="16409" spans="1:6" ht="15" x14ac:dyDescent="0.2">
      <c r="A16409" s="231">
        <v>98297</v>
      </c>
      <c r="B16409" s="457" t="s">
        <v>23638</v>
      </c>
      <c r="C16409" s="231" t="s">
        <v>6640</v>
      </c>
      <c r="F16409" s="232">
        <v>10.3</v>
      </c>
    </row>
    <row r="16410" spans="1:6" ht="15" x14ac:dyDescent="0.2">
      <c r="A16410" s="231">
        <v>98296</v>
      </c>
      <c r="B16410" s="457" t="s">
        <v>23639</v>
      </c>
      <c r="C16410" s="231" t="s">
        <v>6640</v>
      </c>
      <c r="F16410" s="232">
        <v>13.31</v>
      </c>
    </row>
    <row r="16411" spans="1:6" ht="15" x14ac:dyDescent="0.2">
      <c r="A16411" s="231">
        <v>98299</v>
      </c>
      <c r="B16411" s="457" t="s">
        <v>23640</v>
      </c>
      <c r="C16411" s="231" t="s">
        <v>6640</v>
      </c>
      <c r="F16411" s="232">
        <v>26.09</v>
      </c>
    </row>
    <row r="16412" spans="1:6" ht="15" x14ac:dyDescent="0.2">
      <c r="A16412" s="231">
        <v>98298</v>
      </c>
      <c r="B16412" s="457" t="s">
        <v>23641</v>
      </c>
      <c r="C16412" s="231" t="s">
        <v>6640</v>
      </c>
      <c r="F16412" s="232">
        <v>29.1</v>
      </c>
    </row>
    <row r="16413" spans="1:6" ht="15" x14ac:dyDescent="0.2">
      <c r="A16413" s="231">
        <v>98261</v>
      </c>
      <c r="B16413" s="457" t="s">
        <v>23642</v>
      </c>
      <c r="C16413" s="231" t="s">
        <v>6640</v>
      </c>
      <c r="F16413" s="232">
        <v>4.49</v>
      </c>
    </row>
    <row r="16414" spans="1:6" ht="15" x14ac:dyDescent="0.2">
      <c r="A16414" s="231">
        <v>98287</v>
      </c>
      <c r="B16414" s="457" t="s">
        <v>23643</v>
      </c>
      <c r="C16414" s="231" t="s">
        <v>6640</v>
      </c>
      <c r="F16414" s="232">
        <v>1.74</v>
      </c>
    </row>
    <row r="16415" spans="1:6" ht="15" x14ac:dyDescent="0.2">
      <c r="A16415" s="231">
        <v>98280</v>
      </c>
      <c r="B16415" s="457" t="s">
        <v>23644</v>
      </c>
      <c r="C16415" s="231" t="s">
        <v>6640</v>
      </c>
      <c r="F16415" s="232">
        <v>9.07</v>
      </c>
    </row>
    <row r="16416" spans="1:6" ht="15" x14ac:dyDescent="0.2">
      <c r="A16416" s="231">
        <v>98288</v>
      </c>
      <c r="B16416" s="457" t="s">
        <v>23645</v>
      </c>
      <c r="C16416" s="231" t="s">
        <v>6640</v>
      </c>
      <c r="F16416" s="232">
        <v>2.69</v>
      </c>
    </row>
    <row r="16417" spans="1:6" ht="15" x14ac:dyDescent="0.2">
      <c r="A16417" s="231">
        <v>98281</v>
      </c>
      <c r="B16417" s="457" t="s">
        <v>23646</v>
      </c>
      <c r="C16417" s="231" t="s">
        <v>6640</v>
      </c>
      <c r="F16417" s="232">
        <v>10.029999999999999</v>
      </c>
    </row>
    <row r="16418" spans="1:6" ht="15" x14ac:dyDescent="0.2">
      <c r="A16418" s="231">
        <v>98262</v>
      </c>
      <c r="B16418" s="457" t="s">
        <v>23647</v>
      </c>
      <c r="C16418" s="231" t="s">
        <v>6640</v>
      </c>
      <c r="F16418" s="232">
        <v>5.44</v>
      </c>
    </row>
    <row r="16419" spans="1:6" ht="15" x14ac:dyDescent="0.2">
      <c r="A16419" s="231">
        <v>98289</v>
      </c>
      <c r="B16419" s="457" t="s">
        <v>23648</v>
      </c>
      <c r="C16419" s="231" t="s">
        <v>6640</v>
      </c>
      <c r="F16419" s="232">
        <v>2.94</v>
      </c>
    </row>
    <row r="16420" spans="1:6" ht="15" x14ac:dyDescent="0.2">
      <c r="A16420" s="231">
        <v>98282</v>
      </c>
      <c r="B16420" s="457" t="s">
        <v>23649</v>
      </c>
      <c r="C16420" s="231" t="s">
        <v>6640</v>
      </c>
      <c r="F16420" s="232">
        <v>10.28</v>
      </c>
    </row>
    <row r="16421" spans="1:6" ht="15" x14ac:dyDescent="0.2">
      <c r="A16421" s="231">
        <v>98263</v>
      </c>
      <c r="B16421" s="457" t="s">
        <v>23650</v>
      </c>
      <c r="C16421" s="231" t="s">
        <v>6640</v>
      </c>
      <c r="F16421" s="232">
        <v>5.69</v>
      </c>
    </row>
    <row r="16422" spans="1:6" ht="15" x14ac:dyDescent="0.2">
      <c r="A16422" s="231">
        <v>98290</v>
      </c>
      <c r="B16422" s="457" t="s">
        <v>23651</v>
      </c>
      <c r="C16422" s="231" t="s">
        <v>6640</v>
      </c>
      <c r="F16422" s="232">
        <v>3.97</v>
      </c>
    </row>
    <row r="16423" spans="1:6" ht="15" x14ac:dyDescent="0.2">
      <c r="A16423" s="231">
        <v>98283</v>
      </c>
      <c r="B16423" s="457" t="s">
        <v>23652</v>
      </c>
      <c r="C16423" s="231" t="s">
        <v>6640</v>
      </c>
      <c r="F16423" s="232">
        <v>11.31</v>
      </c>
    </row>
    <row r="16424" spans="1:6" ht="15" x14ac:dyDescent="0.2">
      <c r="A16424" s="231">
        <v>98264</v>
      </c>
      <c r="B16424" s="457" t="s">
        <v>23653</v>
      </c>
      <c r="C16424" s="231" t="s">
        <v>6640</v>
      </c>
      <c r="F16424" s="232">
        <v>6.72</v>
      </c>
    </row>
    <row r="16425" spans="1:6" ht="15" x14ac:dyDescent="0.2">
      <c r="A16425" s="231">
        <v>98273</v>
      </c>
      <c r="B16425" s="457" t="s">
        <v>23654</v>
      </c>
      <c r="C16425" s="231" t="s">
        <v>6640</v>
      </c>
      <c r="F16425" s="232">
        <v>3.15</v>
      </c>
    </row>
    <row r="16426" spans="1:6" ht="15" x14ac:dyDescent="0.2">
      <c r="A16426" s="231">
        <v>98291</v>
      </c>
      <c r="B16426" s="457" t="s">
        <v>23655</v>
      </c>
      <c r="C16426" s="231" t="s">
        <v>6640</v>
      </c>
      <c r="F16426" s="232">
        <v>4.6399999999999997</v>
      </c>
    </row>
    <row r="16427" spans="1:6" ht="15" x14ac:dyDescent="0.2">
      <c r="A16427" s="231">
        <v>98284</v>
      </c>
      <c r="B16427" s="457" t="s">
        <v>23656</v>
      </c>
      <c r="C16427" s="231" t="s">
        <v>6640</v>
      </c>
      <c r="F16427" s="232">
        <v>11.99</v>
      </c>
    </row>
    <row r="16428" spans="1:6" ht="15" x14ac:dyDescent="0.2">
      <c r="A16428" s="231">
        <v>98265</v>
      </c>
      <c r="B16428" s="457" t="s">
        <v>23657</v>
      </c>
      <c r="C16428" s="231" t="s">
        <v>6640</v>
      </c>
      <c r="F16428" s="232">
        <v>7.4</v>
      </c>
    </row>
    <row r="16429" spans="1:6" ht="15" x14ac:dyDescent="0.2">
      <c r="A16429" s="231">
        <v>98274</v>
      </c>
      <c r="B16429" s="457" t="s">
        <v>23658</v>
      </c>
      <c r="C16429" s="231" t="s">
        <v>6640</v>
      </c>
      <c r="F16429" s="232">
        <v>3.83</v>
      </c>
    </row>
    <row r="16430" spans="1:6" ht="15" x14ac:dyDescent="0.2">
      <c r="A16430" s="231">
        <v>98292</v>
      </c>
      <c r="B16430" s="457" t="s">
        <v>23659</v>
      </c>
      <c r="C16430" s="231" t="s">
        <v>6640</v>
      </c>
      <c r="F16430" s="232">
        <v>5.58</v>
      </c>
    </row>
    <row r="16431" spans="1:6" ht="15" x14ac:dyDescent="0.2">
      <c r="A16431" s="231">
        <v>98285</v>
      </c>
      <c r="B16431" s="457" t="s">
        <v>23660</v>
      </c>
      <c r="C16431" s="231" t="s">
        <v>6640</v>
      </c>
      <c r="F16431" s="232">
        <v>12.92</v>
      </c>
    </row>
    <row r="16432" spans="1:6" ht="15" x14ac:dyDescent="0.2">
      <c r="A16432" s="231">
        <v>98266</v>
      </c>
      <c r="B16432" s="457" t="s">
        <v>23661</v>
      </c>
      <c r="C16432" s="231" t="s">
        <v>6640</v>
      </c>
      <c r="F16432" s="232">
        <v>8.34</v>
      </c>
    </row>
    <row r="16433" spans="1:6" ht="15" x14ac:dyDescent="0.2">
      <c r="A16433" s="231">
        <v>98275</v>
      </c>
      <c r="B16433" s="457" t="s">
        <v>23662</v>
      </c>
      <c r="C16433" s="231" t="s">
        <v>6640</v>
      </c>
      <c r="F16433" s="232">
        <v>4.7699999999999996</v>
      </c>
    </row>
    <row r="16434" spans="1:6" ht="15" x14ac:dyDescent="0.2">
      <c r="A16434" s="231">
        <v>98293</v>
      </c>
      <c r="B16434" s="457" t="s">
        <v>23663</v>
      </c>
      <c r="C16434" s="231" t="s">
        <v>6640</v>
      </c>
      <c r="F16434" s="232">
        <v>10.28</v>
      </c>
    </row>
    <row r="16435" spans="1:6" ht="15" x14ac:dyDescent="0.2">
      <c r="A16435" s="231">
        <v>98286</v>
      </c>
      <c r="B16435" s="457" t="s">
        <v>23664</v>
      </c>
      <c r="C16435" s="231" t="s">
        <v>6640</v>
      </c>
      <c r="F16435" s="232">
        <v>17.62</v>
      </c>
    </row>
    <row r="16436" spans="1:6" ht="15" x14ac:dyDescent="0.2">
      <c r="A16436" s="231">
        <v>98267</v>
      </c>
      <c r="B16436" s="457" t="s">
        <v>23665</v>
      </c>
      <c r="C16436" s="231" t="s">
        <v>6640</v>
      </c>
      <c r="F16436" s="232">
        <v>13.03</v>
      </c>
    </row>
    <row r="16437" spans="1:6" ht="15" x14ac:dyDescent="0.2">
      <c r="A16437" s="231">
        <v>98276</v>
      </c>
      <c r="B16437" s="457" t="s">
        <v>23666</v>
      </c>
      <c r="C16437" s="231" t="s">
        <v>6640</v>
      </c>
      <c r="F16437" s="232">
        <v>9.4600000000000009</v>
      </c>
    </row>
    <row r="16438" spans="1:6" ht="15" x14ac:dyDescent="0.2">
      <c r="A16438" s="231">
        <v>98268</v>
      </c>
      <c r="B16438" s="457" t="s">
        <v>23667</v>
      </c>
      <c r="C16438" s="231" t="s">
        <v>6640</v>
      </c>
      <c r="F16438" s="232">
        <v>20.58</v>
      </c>
    </row>
    <row r="16439" spans="1:6" ht="15" x14ac:dyDescent="0.2">
      <c r="A16439" s="231">
        <v>98277</v>
      </c>
      <c r="B16439" s="457" t="s">
        <v>23668</v>
      </c>
      <c r="C16439" s="231" t="s">
        <v>6640</v>
      </c>
      <c r="F16439" s="232">
        <v>17.02</v>
      </c>
    </row>
    <row r="16440" spans="1:6" ht="15" x14ac:dyDescent="0.2">
      <c r="A16440" s="231">
        <v>98272</v>
      </c>
      <c r="B16440" s="457" t="s">
        <v>23669</v>
      </c>
      <c r="C16440" s="231" t="s">
        <v>6640</v>
      </c>
      <c r="F16440" s="232">
        <v>132.41999999999999</v>
      </c>
    </row>
    <row r="16441" spans="1:6" ht="15" x14ac:dyDescent="0.2">
      <c r="A16441" s="231">
        <v>98269</v>
      </c>
      <c r="B16441" s="457" t="s">
        <v>23670</v>
      </c>
      <c r="C16441" s="231" t="s">
        <v>6640</v>
      </c>
      <c r="F16441" s="232">
        <v>27.88</v>
      </c>
    </row>
    <row r="16442" spans="1:6" ht="15" x14ac:dyDescent="0.2">
      <c r="A16442" s="231">
        <v>98278</v>
      </c>
      <c r="B16442" s="457" t="s">
        <v>23671</v>
      </c>
      <c r="C16442" s="231" t="s">
        <v>6640</v>
      </c>
      <c r="F16442" s="232">
        <v>24.32</v>
      </c>
    </row>
    <row r="16443" spans="1:6" ht="15" x14ac:dyDescent="0.2">
      <c r="A16443" s="231">
        <v>98270</v>
      </c>
      <c r="B16443" s="457" t="s">
        <v>23672</v>
      </c>
      <c r="C16443" s="231" t="s">
        <v>6640</v>
      </c>
      <c r="F16443" s="232">
        <v>41.63</v>
      </c>
    </row>
    <row r="16444" spans="1:6" ht="15" x14ac:dyDescent="0.2">
      <c r="A16444" s="231">
        <v>98279</v>
      </c>
      <c r="B16444" s="457" t="s">
        <v>23673</v>
      </c>
      <c r="C16444" s="231" t="s">
        <v>6640</v>
      </c>
      <c r="F16444" s="232">
        <v>38.07</v>
      </c>
    </row>
    <row r="16445" spans="1:6" ht="15" x14ac:dyDescent="0.2">
      <c r="A16445" s="231">
        <v>98271</v>
      </c>
      <c r="B16445" s="457" t="s">
        <v>23674</v>
      </c>
      <c r="C16445" s="231" t="s">
        <v>6640</v>
      </c>
      <c r="F16445" s="232">
        <v>58.2</v>
      </c>
    </row>
    <row r="16446" spans="1:6" ht="15" x14ac:dyDescent="0.2">
      <c r="A16446" s="231">
        <v>98400</v>
      </c>
      <c r="B16446" s="457" t="s">
        <v>23675</v>
      </c>
      <c r="C16446" s="231" t="s">
        <v>6640</v>
      </c>
      <c r="F16446" s="232">
        <v>15.82</v>
      </c>
    </row>
    <row r="16447" spans="1:6" ht="15" x14ac:dyDescent="0.2">
      <c r="A16447" s="231">
        <v>98401</v>
      </c>
      <c r="B16447" s="457" t="s">
        <v>23676</v>
      </c>
      <c r="C16447" s="231" t="s">
        <v>6640</v>
      </c>
      <c r="F16447" s="232">
        <v>24.46</v>
      </c>
    </row>
    <row r="16448" spans="1:6" ht="15" x14ac:dyDescent="0.2">
      <c r="A16448" s="231">
        <v>98402</v>
      </c>
      <c r="B16448" s="457" t="s">
        <v>23677</v>
      </c>
      <c r="C16448" s="231" t="s">
        <v>6640</v>
      </c>
      <c r="F16448" s="232">
        <v>28.48</v>
      </c>
    </row>
    <row r="16449" spans="1:6" ht="15" x14ac:dyDescent="0.2">
      <c r="A16449" s="231">
        <v>100556</v>
      </c>
      <c r="B16449" s="457" t="s">
        <v>23678</v>
      </c>
      <c r="C16449" s="231" t="s">
        <v>6635</v>
      </c>
      <c r="F16449" s="232">
        <v>33.840000000000003</v>
      </c>
    </row>
    <row r="16450" spans="1:6" ht="15" x14ac:dyDescent="0.2">
      <c r="A16450" s="231">
        <v>106083</v>
      </c>
      <c r="B16450" s="457" t="s">
        <v>23679</v>
      </c>
      <c r="C16450" s="231" t="s">
        <v>6635</v>
      </c>
      <c r="F16450" s="232">
        <v>0</v>
      </c>
    </row>
    <row r="16451" spans="1:6" ht="15" x14ac:dyDescent="0.2">
      <c r="A16451" s="231">
        <v>100557</v>
      </c>
      <c r="B16451" s="457" t="s">
        <v>23680</v>
      </c>
      <c r="C16451" s="231" t="s">
        <v>6635</v>
      </c>
      <c r="F16451" s="232">
        <v>426.58</v>
      </c>
    </row>
    <row r="16452" spans="1:6" ht="15" x14ac:dyDescent="0.2">
      <c r="A16452" s="231">
        <v>106088</v>
      </c>
      <c r="B16452" s="457" t="s">
        <v>23681</v>
      </c>
      <c r="C16452" s="231" t="s">
        <v>6635</v>
      </c>
      <c r="F16452" s="232">
        <v>0</v>
      </c>
    </row>
    <row r="16453" spans="1:6" ht="15" x14ac:dyDescent="0.2">
      <c r="A16453" s="231">
        <v>106081</v>
      </c>
      <c r="B16453" s="457" t="s">
        <v>23682</v>
      </c>
      <c r="C16453" s="231" t="s">
        <v>6635</v>
      </c>
      <c r="F16453" s="232">
        <v>0</v>
      </c>
    </row>
    <row r="16454" spans="1:6" ht="15" x14ac:dyDescent="0.2">
      <c r="A16454" s="231">
        <v>106080</v>
      </c>
      <c r="B16454" s="457" t="s">
        <v>23683</v>
      </c>
      <c r="C16454" s="231" t="s">
        <v>6635</v>
      </c>
      <c r="F16454" s="232">
        <v>0</v>
      </c>
    </row>
    <row r="16455" spans="1:6" ht="15" x14ac:dyDescent="0.2">
      <c r="A16455" s="231">
        <v>98301</v>
      </c>
      <c r="B16455" s="457" t="s">
        <v>23684</v>
      </c>
      <c r="C16455" s="231" t="s">
        <v>6635</v>
      </c>
      <c r="F16455" s="232">
        <v>670.18</v>
      </c>
    </row>
    <row r="16456" spans="1:6" ht="15" x14ac:dyDescent="0.2">
      <c r="A16456" s="231">
        <v>98302</v>
      </c>
      <c r="B16456" s="457" t="s">
        <v>23685</v>
      </c>
      <c r="C16456" s="231" t="s">
        <v>6635</v>
      </c>
      <c r="F16456" s="232">
        <v>1148.43</v>
      </c>
    </row>
    <row r="16457" spans="1:6" ht="15" x14ac:dyDescent="0.2">
      <c r="A16457" s="231">
        <v>98593</v>
      </c>
      <c r="B16457" s="457" t="s">
        <v>23686</v>
      </c>
      <c r="C16457" s="231" t="s">
        <v>6635</v>
      </c>
      <c r="F16457" s="232">
        <v>2480.4499999999998</v>
      </c>
    </row>
    <row r="16458" spans="1:6" ht="15" x14ac:dyDescent="0.2">
      <c r="A16458" s="231">
        <v>98304</v>
      </c>
      <c r="B16458" s="457" t="s">
        <v>23687</v>
      </c>
      <c r="C16458" s="231" t="s">
        <v>6635</v>
      </c>
      <c r="F16458" s="232">
        <v>3455.62</v>
      </c>
    </row>
    <row r="16459" spans="1:6" ht="15" x14ac:dyDescent="0.2">
      <c r="A16459" s="231">
        <v>106079</v>
      </c>
      <c r="B16459" s="457" t="s">
        <v>23688</v>
      </c>
      <c r="C16459" s="231" t="s">
        <v>6635</v>
      </c>
      <c r="F16459" s="232">
        <v>0</v>
      </c>
    </row>
    <row r="16460" spans="1:6" ht="15" x14ac:dyDescent="0.2">
      <c r="A16460" s="231">
        <v>100561</v>
      </c>
      <c r="B16460" s="457" t="s">
        <v>23689</v>
      </c>
      <c r="C16460" s="231" t="s">
        <v>6635</v>
      </c>
      <c r="F16460" s="232">
        <v>156.99</v>
      </c>
    </row>
    <row r="16461" spans="1:6" ht="15" x14ac:dyDescent="0.2">
      <c r="A16461" s="231">
        <v>100562</v>
      </c>
      <c r="B16461" s="457" t="s">
        <v>23690</v>
      </c>
      <c r="C16461" s="231" t="s">
        <v>6635</v>
      </c>
      <c r="F16461" s="232">
        <v>246.72</v>
      </c>
    </row>
    <row r="16462" spans="1:6" ht="15" x14ac:dyDescent="0.2">
      <c r="A16462" s="231">
        <v>100560</v>
      </c>
      <c r="B16462" s="457" t="s">
        <v>23691</v>
      </c>
      <c r="C16462" s="231" t="s">
        <v>6635</v>
      </c>
      <c r="F16462" s="232">
        <v>83.64</v>
      </c>
    </row>
    <row r="16463" spans="1:6" ht="15" x14ac:dyDescent="0.2">
      <c r="A16463" s="231">
        <v>100563</v>
      </c>
      <c r="B16463" s="457" t="s">
        <v>23692</v>
      </c>
      <c r="C16463" s="231" t="s">
        <v>6635</v>
      </c>
      <c r="F16463" s="232">
        <v>359.11</v>
      </c>
    </row>
    <row r="16464" spans="1:6" ht="15" x14ac:dyDescent="0.2">
      <c r="A16464" s="231">
        <v>100555</v>
      </c>
      <c r="B16464" s="457" t="s">
        <v>23693</v>
      </c>
      <c r="C16464" s="231" t="s">
        <v>6635</v>
      </c>
      <c r="F16464" s="232">
        <v>1203.5</v>
      </c>
    </row>
    <row r="16465" spans="1:6" ht="15" x14ac:dyDescent="0.2">
      <c r="A16465" s="231">
        <v>106084</v>
      </c>
      <c r="B16465" s="457" t="s">
        <v>23694</v>
      </c>
      <c r="C16465" s="231" t="s">
        <v>6635</v>
      </c>
      <c r="F16465" s="232">
        <v>0</v>
      </c>
    </row>
    <row r="16466" spans="1:6" ht="15" x14ac:dyDescent="0.2">
      <c r="A16466" s="231">
        <v>106087</v>
      </c>
      <c r="B16466" s="457" t="s">
        <v>23695</v>
      </c>
      <c r="C16466" s="231" t="s">
        <v>6635</v>
      </c>
      <c r="F16466" s="232">
        <v>0</v>
      </c>
    </row>
    <row r="16467" spans="1:6" ht="15" x14ac:dyDescent="0.2">
      <c r="A16467" s="231">
        <v>106085</v>
      </c>
      <c r="B16467" s="457" t="s">
        <v>23696</v>
      </c>
      <c r="C16467" s="231" t="s">
        <v>6635</v>
      </c>
      <c r="F16467" s="232">
        <v>0</v>
      </c>
    </row>
    <row r="16468" spans="1:6" ht="15" x14ac:dyDescent="0.2">
      <c r="A16468" s="231">
        <v>106086</v>
      </c>
      <c r="B16468" s="457" t="s">
        <v>23697</v>
      </c>
      <c r="C16468" s="231" t="s">
        <v>6635</v>
      </c>
      <c r="F16468" s="232">
        <v>0</v>
      </c>
    </row>
    <row r="16469" spans="1:6" ht="15" x14ac:dyDescent="0.2">
      <c r="A16469" s="231">
        <v>98305</v>
      </c>
      <c r="B16469" s="457" t="s">
        <v>23698</v>
      </c>
      <c r="C16469" s="231" t="s">
        <v>6635</v>
      </c>
      <c r="F16469" s="232">
        <v>2382.9899999999998</v>
      </c>
    </row>
    <row r="16470" spans="1:6" ht="15" x14ac:dyDescent="0.2">
      <c r="A16470" s="231">
        <v>98307</v>
      </c>
      <c r="B16470" s="457" t="s">
        <v>23699</v>
      </c>
      <c r="C16470" s="231" t="s">
        <v>6635</v>
      </c>
      <c r="F16470" s="232">
        <v>67.239999999999995</v>
      </c>
    </row>
    <row r="16471" spans="1:6" ht="15" x14ac:dyDescent="0.2">
      <c r="A16471" s="231">
        <v>98308</v>
      </c>
      <c r="B16471" s="457" t="s">
        <v>23700</v>
      </c>
      <c r="C16471" s="231" t="s">
        <v>6635</v>
      </c>
      <c r="F16471" s="232">
        <v>50.55</v>
      </c>
    </row>
    <row r="16472" spans="1:6" ht="15" x14ac:dyDescent="0.2">
      <c r="A16472" s="231">
        <v>106077</v>
      </c>
      <c r="B16472" s="457" t="s">
        <v>23701</v>
      </c>
      <c r="C16472" s="231" t="s">
        <v>6635</v>
      </c>
      <c r="F16472" s="232">
        <v>0</v>
      </c>
    </row>
    <row r="16473" spans="1:6" ht="15" x14ac:dyDescent="0.2">
      <c r="A16473" s="231">
        <v>106078</v>
      </c>
      <c r="B16473" s="457" t="s">
        <v>23702</v>
      </c>
      <c r="C16473" s="231" t="s">
        <v>6635</v>
      </c>
      <c r="F16473" s="232">
        <v>0</v>
      </c>
    </row>
    <row r="16474" spans="1:6" ht="15" x14ac:dyDescent="0.2">
      <c r="A16474" s="231">
        <v>103401</v>
      </c>
      <c r="B16474" s="457" t="s">
        <v>23703</v>
      </c>
      <c r="C16474" s="231" t="s">
        <v>6635</v>
      </c>
      <c r="F16474" s="232">
        <v>28.29</v>
      </c>
    </row>
    <row r="16475" spans="1:6" ht="15" x14ac:dyDescent="0.2">
      <c r="A16475" s="231">
        <v>103402</v>
      </c>
      <c r="B16475" s="457" t="s">
        <v>23704</v>
      </c>
      <c r="C16475" s="231" t="s">
        <v>6635</v>
      </c>
      <c r="F16475" s="232">
        <v>41.16</v>
      </c>
    </row>
    <row r="16476" spans="1:6" ht="15" x14ac:dyDescent="0.2">
      <c r="A16476" s="231">
        <v>103403</v>
      </c>
      <c r="B16476" s="457" t="s">
        <v>23705</v>
      </c>
      <c r="C16476" s="231" t="s">
        <v>6635</v>
      </c>
      <c r="F16476" s="232">
        <v>46.31</v>
      </c>
    </row>
    <row r="16477" spans="1:6" ht="15" x14ac:dyDescent="0.2">
      <c r="A16477" s="231">
        <v>103397</v>
      </c>
      <c r="B16477" s="457" t="s">
        <v>23706</v>
      </c>
      <c r="C16477" s="231" t="s">
        <v>6635</v>
      </c>
      <c r="F16477" s="232">
        <v>5.13</v>
      </c>
    </row>
    <row r="16478" spans="1:6" ht="15" x14ac:dyDescent="0.2">
      <c r="A16478" s="231">
        <v>103404</v>
      </c>
      <c r="B16478" s="457" t="s">
        <v>23707</v>
      </c>
      <c r="C16478" s="231" t="s">
        <v>6635</v>
      </c>
      <c r="F16478" s="232">
        <v>51.45</v>
      </c>
    </row>
    <row r="16479" spans="1:6" ht="15" x14ac:dyDescent="0.2">
      <c r="A16479" s="231">
        <v>103405</v>
      </c>
      <c r="B16479" s="457" t="s">
        <v>23708</v>
      </c>
      <c r="C16479" s="231" t="s">
        <v>6635</v>
      </c>
      <c r="F16479" s="232">
        <v>57.89</v>
      </c>
    </row>
    <row r="16480" spans="1:6" ht="15" x14ac:dyDescent="0.2">
      <c r="A16480" s="231">
        <v>103406</v>
      </c>
      <c r="B16480" s="457" t="s">
        <v>23709</v>
      </c>
      <c r="C16480" s="231" t="s">
        <v>6635</v>
      </c>
      <c r="F16480" s="232">
        <v>64.33</v>
      </c>
    </row>
    <row r="16481" spans="1:6" ht="15" x14ac:dyDescent="0.2">
      <c r="A16481" s="231">
        <v>103407</v>
      </c>
      <c r="B16481" s="457" t="s">
        <v>23710</v>
      </c>
      <c r="C16481" s="231" t="s">
        <v>6635</v>
      </c>
      <c r="F16481" s="232">
        <v>72.040000000000006</v>
      </c>
    </row>
    <row r="16482" spans="1:6" ht="15" x14ac:dyDescent="0.2">
      <c r="A16482" s="231">
        <v>103408</v>
      </c>
      <c r="B16482" s="457" t="s">
        <v>23711</v>
      </c>
      <c r="C16482" s="231" t="s">
        <v>6635</v>
      </c>
      <c r="F16482" s="232">
        <v>81.05</v>
      </c>
    </row>
    <row r="16483" spans="1:6" ht="15" x14ac:dyDescent="0.2">
      <c r="A16483" s="231">
        <v>103398</v>
      </c>
      <c r="B16483" s="457" t="s">
        <v>23712</v>
      </c>
      <c r="C16483" s="231" t="s">
        <v>6635</v>
      </c>
      <c r="F16483" s="232">
        <v>8.23</v>
      </c>
    </row>
    <row r="16484" spans="1:6" ht="15" x14ac:dyDescent="0.2">
      <c r="A16484" s="231">
        <v>103409</v>
      </c>
      <c r="B16484" s="457" t="s">
        <v>23713</v>
      </c>
      <c r="C16484" s="231" t="s">
        <v>6635</v>
      </c>
      <c r="F16484" s="232">
        <v>91.35</v>
      </c>
    </row>
    <row r="16485" spans="1:6" ht="15" x14ac:dyDescent="0.2">
      <c r="A16485" s="231">
        <v>103410</v>
      </c>
      <c r="B16485" s="457" t="s">
        <v>23714</v>
      </c>
      <c r="C16485" s="231" t="s">
        <v>6635</v>
      </c>
      <c r="F16485" s="232">
        <v>102.93</v>
      </c>
    </row>
    <row r="16486" spans="1:6" ht="15" x14ac:dyDescent="0.2">
      <c r="A16486" s="231">
        <v>103399</v>
      </c>
      <c r="B16486" s="457" t="s">
        <v>23715</v>
      </c>
      <c r="C16486" s="231" t="s">
        <v>6635</v>
      </c>
      <c r="F16486" s="232">
        <v>16.2</v>
      </c>
    </row>
    <row r="16487" spans="1:6" ht="15" x14ac:dyDescent="0.2">
      <c r="A16487" s="231">
        <v>103400</v>
      </c>
      <c r="B16487" s="457" t="s">
        <v>23716</v>
      </c>
      <c r="C16487" s="231" t="s">
        <v>6635</v>
      </c>
      <c r="F16487" s="232">
        <v>23.15</v>
      </c>
    </row>
    <row r="16488" spans="1:6" ht="15" x14ac:dyDescent="0.2">
      <c r="A16488" s="231">
        <v>103415</v>
      </c>
      <c r="B16488" s="457" t="s">
        <v>23717</v>
      </c>
      <c r="C16488" s="231" t="s">
        <v>6635</v>
      </c>
      <c r="F16488" s="232">
        <v>56.6</v>
      </c>
    </row>
    <row r="16489" spans="1:6" ht="15" x14ac:dyDescent="0.2">
      <c r="A16489" s="231">
        <v>103416</v>
      </c>
      <c r="B16489" s="457" t="s">
        <v>23718</v>
      </c>
      <c r="C16489" s="231" t="s">
        <v>6635</v>
      </c>
      <c r="F16489" s="232">
        <v>82.33</v>
      </c>
    </row>
    <row r="16490" spans="1:6" ht="15" x14ac:dyDescent="0.2">
      <c r="A16490" s="231">
        <v>103417</v>
      </c>
      <c r="B16490" s="457" t="s">
        <v>23719</v>
      </c>
      <c r="C16490" s="231" t="s">
        <v>6635</v>
      </c>
      <c r="F16490" s="232">
        <v>92.63</v>
      </c>
    </row>
    <row r="16491" spans="1:6" ht="15" x14ac:dyDescent="0.2">
      <c r="A16491" s="231">
        <v>103411</v>
      </c>
      <c r="B16491" s="457" t="s">
        <v>23720</v>
      </c>
      <c r="C16491" s="231" t="s">
        <v>6635</v>
      </c>
      <c r="F16491" s="232">
        <v>10.29</v>
      </c>
    </row>
    <row r="16492" spans="1:6" ht="15" x14ac:dyDescent="0.2">
      <c r="A16492" s="231">
        <v>103418</v>
      </c>
      <c r="B16492" s="457" t="s">
        <v>23721</v>
      </c>
      <c r="C16492" s="231" t="s">
        <v>6635</v>
      </c>
      <c r="F16492" s="232">
        <v>102.93</v>
      </c>
    </row>
    <row r="16493" spans="1:6" ht="15" x14ac:dyDescent="0.2">
      <c r="A16493" s="231">
        <v>103419</v>
      </c>
      <c r="B16493" s="457" t="s">
        <v>23722</v>
      </c>
      <c r="C16493" s="231" t="s">
        <v>6635</v>
      </c>
      <c r="F16493" s="232">
        <v>115.79</v>
      </c>
    </row>
    <row r="16494" spans="1:6" ht="15" x14ac:dyDescent="0.2">
      <c r="A16494" s="231">
        <v>103420</v>
      </c>
      <c r="B16494" s="457" t="s">
        <v>23723</v>
      </c>
      <c r="C16494" s="231" t="s">
        <v>6635</v>
      </c>
      <c r="F16494" s="232">
        <v>128.66</v>
      </c>
    </row>
    <row r="16495" spans="1:6" ht="15" x14ac:dyDescent="0.2">
      <c r="A16495" s="231">
        <v>103421</v>
      </c>
      <c r="B16495" s="457" t="s">
        <v>23724</v>
      </c>
      <c r="C16495" s="231" t="s">
        <v>6635</v>
      </c>
      <c r="F16495" s="232">
        <v>144.1</v>
      </c>
    </row>
    <row r="16496" spans="1:6" ht="15" x14ac:dyDescent="0.2">
      <c r="A16496" s="231">
        <v>103422</v>
      </c>
      <c r="B16496" s="457" t="s">
        <v>23725</v>
      </c>
      <c r="C16496" s="231" t="s">
        <v>6635</v>
      </c>
      <c r="F16496" s="232">
        <v>162.11000000000001</v>
      </c>
    </row>
    <row r="16497" spans="1:6" ht="15" x14ac:dyDescent="0.2">
      <c r="A16497" s="231">
        <v>103412</v>
      </c>
      <c r="B16497" s="457" t="s">
        <v>23726</v>
      </c>
      <c r="C16497" s="231" t="s">
        <v>6635</v>
      </c>
      <c r="F16497" s="232">
        <v>16.46</v>
      </c>
    </row>
    <row r="16498" spans="1:6" ht="15" x14ac:dyDescent="0.2">
      <c r="A16498" s="231">
        <v>103423</v>
      </c>
      <c r="B16498" s="457" t="s">
        <v>23727</v>
      </c>
      <c r="C16498" s="231" t="s">
        <v>6635</v>
      </c>
      <c r="F16498" s="232">
        <v>182.7</v>
      </c>
    </row>
    <row r="16499" spans="1:6" ht="15" x14ac:dyDescent="0.2">
      <c r="A16499" s="231">
        <v>103424</v>
      </c>
      <c r="B16499" s="457" t="s">
        <v>23728</v>
      </c>
      <c r="C16499" s="231" t="s">
        <v>6635</v>
      </c>
      <c r="F16499" s="232">
        <v>205.86</v>
      </c>
    </row>
    <row r="16500" spans="1:6" ht="15" x14ac:dyDescent="0.2">
      <c r="A16500" s="231">
        <v>103413</v>
      </c>
      <c r="B16500" s="457" t="s">
        <v>23729</v>
      </c>
      <c r="C16500" s="231" t="s">
        <v>6635</v>
      </c>
      <c r="F16500" s="232">
        <v>32.409999999999997</v>
      </c>
    </row>
    <row r="16501" spans="1:6" ht="15" x14ac:dyDescent="0.2">
      <c r="A16501" s="231">
        <v>103414</v>
      </c>
      <c r="B16501" s="457" t="s">
        <v>23730</v>
      </c>
      <c r="C16501" s="231" t="s">
        <v>6635</v>
      </c>
      <c r="F16501" s="232">
        <v>46.31</v>
      </c>
    </row>
    <row r="16502" spans="1:6" ht="15" x14ac:dyDescent="0.2">
      <c r="A16502" s="231">
        <v>103432</v>
      </c>
      <c r="B16502" s="457" t="s">
        <v>23731</v>
      </c>
      <c r="C16502" s="231" t="s">
        <v>6635</v>
      </c>
      <c r="F16502" s="232">
        <v>1561.01</v>
      </c>
    </row>
    <row r="16503" spans="1:6" ht="15" x14ac:dyDescent="0.2">
      <c r="A16503" s="231">
        <v>103430</v>
      </c>
      <c r="B16503" s="457" t="s">
        <v>23732</v>
      </c>
      <c r="C16503" s="231" t="s">
        <v>6635</v>
      </c>
      <c r="F16503" s="232">
        <v>35.36</v>
      </c>
    </row>
    <row r="16504" spans="1:6" ht="15" x14ac:dyDescent="0.2">
      <c r="A16504" s="231">
        <v>103431</v>
      </c>
      <c r="B16504" s="457" t="s">
        <v>23733</v>
      </c>
      <c r="C16504" s="231" t="s">
        <v>6635</v>
      </c>
      <c r="F16504" s="232">
        <v>62.51</v>
      </c>
    </row>
    <row r="16505" spans="1:6" ht="15" x14ac:dyDescent="0.2">
      <c r="A16505" s="231">
        <v>103433</v>
      </c>
      <c r="B16505" s="457" t="s">
        <v>23734</v>
      </c>
      <c r="C16505" s="231" t="s">
        <v>6635</v>
      </c>
      <c r="F16505" s="232">
        <v>34.06</v>
      </c>
    </row>
    <row r="16506" spans="1:6" ht="15" x14ac:dyDescent="0.2">
      <c r="A16506" s="231">
        <v>103434</v>
      </c>
      <c r="B16506" s="457" t="s">
        <v>23735</v>
      </c>
      <c r="C16506" s="231" t="s">
        <v>6635</v>
      </c>
      <c r="F16506" s="232">
        <v>47.48</v>
      </c>
    </row>
    <row r="16507" spans="1:6" ht="15" x14ac:dyDescent="0.2">
      <c r="A16507" s="231">
        <v>103435</v>
      </c>
      <c r="B16507" s="457" t="s">
        <v>23736</v>
      </c>
      <c r="C16507" s="231" t="s">
        <v>6635</v>
      </c>
      <c r="F16507" s="232">
        <v>88.6</v>
      </c>
    </row>
    <row r="16508" spans="1:6" ht="15" x14ac:dyDescent="0.2">
      <c r="A16508" s="231">
        <v>103436</v>
      </c>
      <c r="B16508" s="457" t="s">
        <v>23737</v>
      </c>
      <c r="C16508" s="231" t="s">
        <v>6635</v>
      </c>
      <c r="F16508" s="232">
        <v>2204.29</v>
      </c>
    </row>
    <row r="16509" spans="1:6" ht="15" x14ac:dyDescent="0.2">
      <c r="A16509" s="231">
        <v>103482</v>
      </c>
      <c r="B16509" s="457" t="s">
        <v>23738</v>
      </c>
      <c r="C16509" s="231" t="s">
        <v>6635</v>
      </c>
      <c r="F16509" s="232">
        <v>0</v>
      </c>
    </row>
    <row r="16510" spans="1:6" ht="15" x14ac:dyDescent="0.2">
      <c r="A16510" s="231">
        <v>103465</v>
      </c>
      <c r="B16510" s="457" t="s">
        <v>23739</v>
      </c>
      <c r="C16510" s="231" t="s">
        <v>6635</v>
      </c>
      <c r="F16510" s="232">
        <v>0</v>
      </c>
    </row>
    <row r="16511" spans="1:6" ht="15" x14ac:dyDescent="0.2">
      <c r="A16511" s="231">
        <v>103483</v>
      </c>
      <c r="B16511" s="457" t="s">
        <v>23740</v>
      </c>
      <c r="C16511" s="231" t="s">
        <v>6635</v>
      </c>
      <c r="F16511" s="232">
        <v>0</v>
      </c>
    </row>
    <row r="16512" spans="1:6" ht="15" x14ac:dyDescent="0.2">
      <c r="A16512" s="231">
        <v>103484</v>
      </c>
      <c r="B16512" s="457" t="s">
        <v>23741</v>
      </c>
      <c r="C16512" s="231" t="s">
        <v>6635</v>
      </c>
      <c r="F16512" s="232">
        <v>0</v>
      </c>
    </row>
    <row r="16513" spans="1:6" ht="15" x14ac:dyDescent="0.2">
      <c r="A16513" s="231">
        <v>103466</v>
      </c>
      <c r="B16513" s="457" t="s">
        <v>23742</v>
      </c>
      <c r="C16513" s="231" t="s">
        <v>6635</v>
      </c>
      <c r="F16513" s="232">
        <v>0</v>
      </c>
    </row>
    <row r="16514" spans="1:6" ht="15" x14ac:dyDescent="0.2">
      <c r="A16514" s="231">
        <v>103485</v>
      </c>
      <c r="B16514" s="457" t="s">
        <v>23743</v>
      </c>
      <c r="C16514" s="231" t="s">
        <v>6635</v>
      </c>
      <c r="F16514" s="232">
        <v>0</v>
      </c>
    </row>
    <row r="16515" spans="1:6" ht="15" x14ac:dyDescent="0.2">
      <c r="A16515" s="231">
        <v>103467</v>
      </c>
      <c r="B16515" s="457" t="s">
        <v>23744</v>
      </c>
      <c r="C16515" s="231" t="s">
        <v>6635</v>
      </c>
      <c r="F16515" s="232">
        <v>0</v>
      </c>
    </row>
    <row r="16516" spans="1:6" ht="15" x14ac:dyDescent="0.2">
      <c r="A16516" s="231">
        <v>103461</v>
      </c>
      <c r="B16516" s="457" t="s">
        <v>23745</v>
      </c>
      <c r="C16516" s="231" t="s">
        <v>6635</v>
      </c>
      <c r="F16516" s="232">
        <v>0</v>
      </c>
    </row>
    <row r="16517" spans="1:6" ht="15" x14ac:dyDescent="0.2">
      <c r="A16517" s="231">
        <v>103468</v>
      </c>
      <c r="B16517" s="457" t="s">
        <v>23746</v>
      </c>
      <c r="C16517" s="231" t="s">
        <v>6635</v>
      </c>
      <c r="F16517" s="232">
        <v>0</v>
      </c>
    </row>
    <row r="16518" spans="1:6" ht="15" x14ac:dyDescent="0.2">
      <c r="A16518" s="231">
        <v>103469</v>
      </c>
      <c r="B16518" s="457" t="s">
        <v>23747</v>
      </c>
      <c r="C16518" s="231" t="s">
        <v>6635</v>
      </c>
      <c r="F16518" s="232">
        <v>0</v>
      </c>
    </row>
    <row r="16519" spans="1:6" ht="15" x14ac:dyDescent="0.2">
      <c r="A16519" s="231">
        <v>103470</v>
      </c>
      <c r="B16519" s="457" t="s">
        <v>23748</v>
      </c>
      <c r="C16519" s="231" t="s">
        <v>6635</v>
      </c>
      <c r="F16519" s="232">
        <v>0</v>
      </c>
    </row>
    <row r="16520" spans="1:6" ht="15" x14ac:dyDescent="0.2">
      <c r="A16520" s="231">
        <v>103471</v>
      </c>
      <c r="B16520" s="457" t="s">
        <v>23749</v>
      </c>
      <c r="C16520" s="231" t="s">
        <v>6635</v>
      </c>
      <c r="F16520" s="232">
        <v>0</v>
      </c>
    </row>
    <row r="16521" spans="1:6" ht="15" x14ac:dyDescent="0.2">
      <c r="A16521" s="231">
        <v>103472</v>
      </c>
      <c r="B16521" s="457" t="s">
        <v>23750</v>
      </c>
      <c r="C16521" s="231" t="s">
        <v>6635</v>
      </c>
      <c r="F16521" s="232">
        <v>0</v>
      </c>
    </row>
    <row r="16522" spans="1:6" ht="15" x14ac:dyDescent="0.2">
      <c r="A16522" s="231">
        <v>103462</v>
      </c>
      <c r="B16522" s="457" t="s">
        <v>23751</v>
      </c>
      <c r="C16522" s="231" t="s">
        <v>6635</v>
      </c>
      <c r="F16522" s="232">
        <v>0</v>
      </c>
    </row>
    <row r="16523" spans="1:6" ht="15" x14ac:dyDescent="0.2">
      <c r="A16523" s="231">
        <v>103473</v>
      </c>
      <c r="B16523" s="457" t="s">
        <v>23752</v>
      </c>
      <c r="C16523" s="231" t="s">
        <v>6635</v>
      </c>
      <c r="F16523" s="232">
        <v>0</v>
      </c>
    </row>
    <row r="16524" spans="1:6" ht="15" x14ac:dyDescent="0.2">
      <c r="A16524" s="231">
        <v>103474</v>
      </c>
      <c r="B16524" s="457" t="s">
        <v>23753</v>
      </c>
      <c r="C16524" s="231" t="s">
        <v>6635</v>
      </c>
      <c r="F16524" s="232">
        <v>0</v>
      </c>
    </row>
    <row r="16525" spans="1:6" ht="15" x14ac:dyDescent="0.2">
      <c r="A16525" s="231">
        <v>103475</v>
      </c>
      <c r="B16525" s="457" t="s">
        <v>23754</v>
      </c>
      <c r="C16525" s="231" t="s">
        <v>6635</v>
      </c>
      <c r="F16525" s="232">
        <v>0</v>
      </c>
    </row>
    <row r="16526" spans="1:6" ht="15" x14ac:dyDescent="0.2">
      <c r="A16526" s="231">
        <v>103476</v>
      </c>
      <c r="B16526" s="457" t="s">
        <v>23755</v>
      </c>
      <c r="C16526" s="231" t="s">
        <v>6635</v>
      </c>
      <c r="F16526" s="232">
        <v>0</v>
      </c>
    </row>
    <row r="16527" spans="1:6" ht="15" x14ac:dyDescent="0.2">
      <c r="A16527" s="231">
        <v>103477</v>
      </c>
      <c r="B16527" s="457" t="s">
        <v>23756</v>
      </c>
      <c r="C16527" s="231" t="s">
        <v>6635</v>
      </c>
      <c r="F16527" s="232">
        <v>0</v>
      </c>
    </row>
    <row r="16528" spans="1:6" ht="15" x14ac:dyDescent="0.2">
      <c r="A16528" s="231">
        <v>103463</v>
      </c>
      <c r="B16528" s="457" t="s">
        <v>23757</v>
      </c>
      <c r="C16528" s="231" t="s">
        <v>6635</v>
      </c>
      <c r="F16528" s="232">
        <v>0</v>
      </c>
    </row>
    <row r="16529" spans="1:6" ht="15" x14ac:dyDescent="0.2">
      <c r="A16529" s="231">
        <v>103478</v>
      </c>
      <c r="B16529" s="457" t="s">
        <v>23758</v>
      </c>
      <c r="C16529" s="231" t="s">
        <v>6635</v>
      </c>
      <c r="F16529" s="232">
        <v>0</v>
      </c>
    </row>
    <row r="16530" spans="1:6" ht="15" x14ac:dyDescent="0.2">
      <c r="A16530" s="231">
        <v>103479</v>
      </c>
      <c r="B16530" s="457" t="s">
        <v>23759</v>
      </c>
      <c r="C16530" s="231" t="s">
        <v>6635</v>
      </c>
      <c r="F16530" s="232">
        <v>0</v>
      </c>
    </row>
    <row r="16531" spans="1:6" ht="15" x14ac:dyDescent="0.2">
      <c r="A16531" s="231">
        <v>103480</v>
      </c>
      <c r="B16531" s="457" t="s">
        <v>23760</v>
      </c>
      <c r="C16531" s="231" t="s">
        <v>6635</v>
      </c>
      <c r="F16531" s="232">
        <v>0</v>
      </c>
    </row>
    <row r="16532" spans="1:6" ht="15" x14ac:dyDescent="0.2">
      <c r="A16532" s="231">
        <v>103464</v>
      </c>
      <c r="B16532" s="457" t="s">
        <v>23761</v>
      </c>
      <c r="C16532" s="231" t="s">
        <v>6635</v>
      </c>
      <c r="F16532" s="232">
        <v>0</v>
      </c>
    </row>
    <row r="16533" spans="1:6" ht="15" x14ac:dyDescent="0.2">
      <c r="A16533" s="231">
        <v>103481</v>
      </c>
      <c r="B16533" s="457" t="s">
        <v>23762</v>
      </c>
      <c r="C16533" s="231" t="s">
        <v>6635</v>
      </c>
      <c r="F16533" s="232">
        <v>0</v>
      </c>
    </row>
    <row r="16534" spans="1:6" ht="15" x14ac:dyDescent="0.2">
      <c r="A16534" s="231">
        <v>103459</v>
      </c>
      <c r="B16534" s="457" t="s">
        <v>23763</v>
      </c>
      <c r="C16534" s="231" t="s">
        <v>6635</v>
      </c>
      <c r="F16534" s="232">
        <v>0</v>
      </c>
    </row>
    <row r="16535" spans="1:6" ht="15" x14ac:dyDescent="0.2">
      <c r="A16535" s="231">
        <v>103460</v>
      </c>
      <c r="B16535" s="457" t="s">
        <v>23764</v>
      </c>
      <c r="C16535" s="231" t="s">
        <v>6635</v>
      </c>
      <c r="F16535" s="232">
        <v>0</v>
      </c>
    </row>
    <row r="16536" spans="1:6" ht="15" x14ac:dyDescent="0.2">
      <c r="A16536" s="231">
        <v>103443</v>
      </c>
      <c r="B16536" s="457" t="s">
        <v>23765</v>
      </c>
      <c r="C16536" s="231" t="s">
        <v>6635</v>
      </c>
      <c r="F16536" s="232">
        <v>0</v>
      </c>
    </row>
    <row r="16537" spans="1:6" ht="15" x14ac:dyDescent="0.2">
      <c r="A16537" s="231">
        <v>103444</v>
      </c>
      <c r="B16537" s="457" t="s">
        <v>23766</v>
      </c>
      <c r="C16537" s="231" t="s">
        <v>6635</v>
      </c>
      <c r="F16537" s="232">
        <v>0</v>
      </c>
    </row>
    <row r="16538" spans="1:6" ht="15" x14ac:dyDescent="0.2">
      <c r="A16538" s="231">
        <v>103445</v>
      </c>
      <c r="B16538" s="457" t="s">
        <v>23767</v>
      </c>
      <c r="C16538" s="231" t="s">
        <v>6635</v>
      </c>
      <c r="F16538" s="232">
        <v>0</v>
      </c>
    </row>
    <row r="16539" spans="1:6" ht="15" x14ac:dyDescent="0.2">
      <c r="A16539" s="231">
        <v>103446</v>
      </c>
      <c r="B16539" s="457" t="s">
        <v>23768</v>
      </c>
      <c r="C16539" s="231" t="s">
        <v>6635</v>
      </c>
      <c r="F16539" s="232">
        <v>0</v>
      </c>
    </row>
    <row r="16540" spans="1:6" ht="15" x14ac:dyDescent="0.2">
      <c r="A16540" s="231">
        <v>103447</v>
      </c>
      <c r="B16540" s="457" t="s">
        <v>23769</v>
      </c>
      <c r="C16540" s="231" t="s">
        <v>6635</v>
      </c>
      <c r="F16540" s="232">
        <v>0</v>
      </c>
    </row>
    <row r="16541" spans="1:6" ht="15" x14ac:dyDescent="0.2">
      <c r="A16541" s="231">
        <v>103448</v>
      </c>
      <c r="B16541" s="457" t="s">
        <v>23770</v>
      </c>
      <c r="C16541" s="231" t="s">
        <v>6635</v>
      </c>
      <c r="F16541" s="232">
        <v>0</v>
      </c>
    </row>
    <row r="16542" spans="1:6" ht="15" x14ac:dyDescent="0.2">
      <c r="A16542" s="231">
        <v>103449</v>
      </c>
      <c r="B16542" s="457" t="s">
        <v>23771</v>
      </c>
      <c r="C16542" s="231" t="s">
        <v>6635</v>
      </c>
      <c r="F16542" s="232">
        <v>0</v>
      </c>
    </row>
    <row r="16543" spans="1:6" ht="15" x14ac:dyDescent="0.2">
      <c r="A16543" s="231">
        <v>103450</v>
      </c>
      <c r="B16543" s="457" t="s">
        <v>23772</v>
      </c>
      <c r="C16543" s="231" t="s">
        <v>6635</v>
      </c>
      <c r="F16543" s="232">
        <v>0</v>
      </c>
    </row>
    <row r="16544" spans="1:6" ht="15" x14ac:dyDescent="0.2">
      <c r="A16544" s="231">
        <v>103451</v>
      </c>
      <c r="B16544" s="457" t="s">
        <v>23773</v>
      </c>
      <c r="C16544" s="231" t="s">
        <v>6635</v>
      </c>
      <c r="F16544" s="232">
        <v>0</v>
      </c>
    </row>
    <row r="16545" spans="1:6" ht="15" x14ac:dyDescent="0.2">
      <c r="A16545" s="231">
        <v>103452</v>
      </c>
      <c r="B16545" s="457" t="s">
        <v>23774</v>
      </c>
      <c r="C16545" s="231" t="s">
        <v>6635</v>
      </c>
      <c r="F16545" s="232">
        <v>0</v>
      </c>
    </row>
    <row r="16546" spans="1:6" ht="15" x14ac:dyDescent="0.2">
      <c r="A16546" s="231">
        <v>103453</v>
      </c>
      <c r="B16546" s="457" t="s">
        <v>23775</v>
      </c>
      <c r="C16546" s="231" t="s">
        <v>6635</v>
      </c>
      <c r="F16546" s="232">
        <v>0</v>
      </c>
    </row>
    <row r="16547" spans="1:6" ht="15" x14ac:dyDescent="0.2">
      <c r="A16547" s="231">
        <v>103454</v>
      </c>
      <c r="B16547" s="457" t="s">
        <v>23776</v>
      </c>
      <c r="C16547" s="231" t="s">
        <v>6635</v>
      </c>
      <c r="F16547" s="232">
        <v>0</v>
      </c>
    </row>
    <row r="16548" spans="1:6" ht="15" x14ac:dyDescent="0.2">
      <c r="A16548" s="231">
        <v>103455</v>
      </c>
      <c r="B16548" s="457" t="s">
        <v>23777</v>
      </c>
      <c r="C16548" s="231" t="s">
        <v>6635</v>
      </c>
      <c r="F16548" s="232">
        <v>0</v>
      </c>
    </row>
    <row r="16549" spans="1:6" ht="15" x14ac:dyDescent="0.2">
      <c r="A16549" s="231">
        <v>103456</v>
      </c>
      <c r="B16549" s="457" t="s">
        <v>23778</v>
      </c>
      <c r="C16549" s="231" t="s">
        <v>6635</v>
      </c>
      <c r="F16549" s="232">
        <v>0</v>
      </c>
    </row>
    <row r="16550" spans="1:6" ht="15" x14ac:dyDescent="0.2">
      <c r="A16550" s="231">
        <v>103457</v>
      </c>
      <c r="B16550" s="457" t="s">
        <v>23779</v>
      </c>
      <c r="C16550" s="231" t="s">
        <v>6635</v>
      </c>
      <c r="F16550" s="232">
        <v>0</v>
      </c>
    </row>
    <row r="16551" spans="1:6" ht="15" x14ac:dyDescent="0.2">
      <c r="A16551" s="231">
        <v>103458</v>
      </c>
      <c r="B16551" s="457" t="s">
        <v>23780</v>
      </c>
      <c r="C16551" s="231" t="s">
        <v>6635</v>
      </c>
      <c r="F16551" s="232">
        <v>0</v>
      </c>
    </row>
    <row r="16552" spans="1:6" ht="15" x14ac:dyDescent="0.2">
      <c r="A16552" s="231">
        <v>103425</v>
      </c>
      <c r="B16552" s="457" t="s">
        <v>23781</v>
      </c>
      <c r="C16552" s="231" t="s">
        <v>6635</v>
      </c>
      <c r="F16552" s="232">
        <v>16.850000000000001</v>
      </c>
    </row>
    <row r="16553" spans="1:6" ht="15" x14ac:dyDescent="0.2">
      <c r="A16553" s="231">
        <v>103428</v>
      </c>
      <c r="B16553" s="457" t="s">
        <v>23782</v>
      </c>
      <c r="C16553" s="231" t="s">
        <v>6635</v>
      </c>
      <c r="F16553" s="232">
        <v>261.05</v>
      </c>
    </row>
    <row r="16554" spans="1:6" ht="15" x14ac:dyDescent="0.2">
      <c r="A16554" s="231">
        <v>103426</v>
      </c>
      <c r="B16554" s="457" t="s">
        <v>23783</v>
      </c>
      <c r="C16554" s="231" t="s">
        <v>6635</v>
      </c>
      <c r="F16554" s="232">
        <v>20.86</v>
      </c>
    </row>
    <row r="16555" spans="1:6" ht="15" x14ac:dyDescent="0.2">
      <c r="A16555" s="231">
        <v>103429</v>
      </c>
      <c r="B16555" s="457" t="s">
        <v>23784</v>
      </c>
      <c r="C16555" s="231" t="s">
        <v>6635</v>
      </c>
      <c r="F16555" s="232">
        <v>2753.51</v>
      </c>
    </row>
    <row r="16556" spans="1:6" ht="15" x14ac:dyDescent="0.2">
      <c r="A16556" s="231">
        <v>103427</v>
      </c>
      <c r="B16556" s="457" t="s">
        <v>23785</v>
      </c>
      <c r="C16556" s="231" t="s">
        <v>6635</v>
      </c>
      <c r="F16556" s="232">
        <v>41.69</v>
      </c>
    </row>
    <row r="16557" spans="1:6" ht="15" x14ac:dyDescent="0.2">
      <c r="A16557" s="231">
        <v>103393</v>
      </c>
      <c r="B16557" s="457" t="s">
        <v>23786</v>
      </c>
      <c r="C16557" s="231" t="s">
        <v>6640</v>
      </c>
      <c r="F16557" s="232">
        <v>5140.13</v>
      </c>
    </row>
    <row r="16558" spans="1:6" ht="15" x14ac:dyDescent="0.2">
      <c r="A16558" s="231">
        <v>103376</v>
      </c>
      <c r="B16558" s="457" t="s">
        <v>23787</v>
      </c>
      <c r="C16558" s="231" t="s">
        <v>6640</v>
      </c>
      <c r="F16558" s="232">
        <v>126.16</v>
      </c>
    </row>
    <row r="16559" spans="1:6" ht="15" x14ac:dyDescent="0.2">
      <c r="A16559" s="231">
        <v>104804</v>
      </c>
      <c r="B16559" s="457" t="s">
        <v>23788</v>
      </c>
      <c r="C16559" s="231" t="s">
        <v>6640</v>
      </c>
      <c r="F16559" s="232">
        <v>7698.52</v>
      </c>
    </row>
    <row r="16560" spans="1:6" ht="15" x14ac:dyDescent="0.2">
      <c r="A16560" s="231">
        <v>104805</v>
      </c>
      <c r="B16560" s="457" t="s">
        <v>23789</v>
      </c>
      <c r="C16560" s="231" t="s">
        <v>6640</v>
      </c>
      <c r="F16560" s="232">
        <v>10093.719999999999</v>
      </c>
    </row>
    <row r="16561" spans="1:6" ht="15" x14ac:dyDescent="0.2">
      <c r="A16561" s="231">
        <v>103377</v>
      </c>
      <c r="B16561" s="457" t="s">
        <v>23790</v>
      </c>
      <c r="C16561" s="231" t="s">
        <v>6640</v>
      </c>
      <c r="F16561" s="232">
        <v>269.66000000000003</v>
      </c>
    </row>
    <row r="16562" spans="1:6" ht="15" x14ac:dyDescent="0.2">
      <c r="A16562" s="231">
        <v>104806</v>
      </c>
      <c r="B16562" s="457" t="s">
        <v>23791</v>
      </c>
      <c r="C16562" s="231" t="s">
        <v>6640</v>
      </c>
      <c r="F16562" s="232">
        <v>13058.71</v>
      </c>
    </row>
    <row r="16563" spans="1:6" ht="15" x14ac:dyDescent="0.2">
      <c r="A16563" s="231">
        <v>103378</v>
      </c>
      <c r="B16563" s="457" t="s">
        <v>23792</v>
      </c>
      <c r="C16563" s="231" t="s">
        <v>6640</v>
      </c>
      <c r="F16563" s="232">
        <v>0</v>
      </c>
    </row>
    <row r="16564" spans="1:6" ht="15" x14ac:dyDescent="0.2">
      <c r="A16564" s="231">
        <v>103372</v>
      </c>
      <c r="B16564" s="457" t="s">
        <v>23793</v>
      </c>
      <c r="C16564" s="231" t="s">
        <v>6640</v>
      </c>
      <c r="F16564" s="232">
        <v>5.46</v>
      </c>
    </row>
    <row r="16565" spans="1:6" ht="15" x14ac:dyDescent="0.2">
      <c r="A16565" s="231">
        <v>103379</v>
      </c>
      <c r="B16565" s="457" t="s">
        <v>23794</v>
      </c>
      <c r="C16565" s="231" t="s">
        <v>6640</v>
      </c>
      <c r="F16565" s="232">
        <v>419.64</v>
      </c>
    </row>
    <row r="16566" spans="1:6" ht="15" x14ac:dyDescent="0.2">
      <c r="A16566" s="231">
        <v>103380</v>
      </c>
      <c r="B16566" s="457" t="s">
        <v>23795</v>
      </c>
      <c r="C16566" s="231" t="s">
        <v>6640</v>
      </c>
      <c r="F16566" s="232">
        <v>0</v>
      </c>
    </row>
    <row r="16567" spans="1:6" ht="15" x14ac:dyDescent="0.2">
      <c r="A16567" s="231">
        <v>103381</v>
      </c>
      <c r="B16567" s="457" t="s">
        <v>23796</v>
      </c>
      <c r="C16567" s="231" t="s">
        <v>6640</v>
      </c>
      <c r="F16567" s="232">
        <v>0</v>
      </c>
    </row>
    <row r="16568" spans="1:6" ht="15" x14ac:dyDescent="0.2">
      <c r="A16568" s="231">
        <v>103382</v>
      </c>
      <c r="B16568" s="457" t="s">
        <v>23797</v>
      </c>
      <c r="C16568" s="231" t="s">
        <v>6640</v>
      </c>
      <c r="F16568" s="232">
        <v>0</v>
      </c>
    </row>
    <row r="16569" spans="1:6" ht="15" x14ac:dyDescent="0.2">
      <c r="A16569" s="231">
        <v>103383</v>
      </c>
      <c r="B16569" s="457" t="s">
        <v>23798</v>
      </c>
      <c r="C16569" s="231" t="s">
        <v>6640</v>
      </c>
      <c r="F16569" s="232">
        <v>1027.99</v>
      </c>
    </row>
    <row r="16570" spans="1:6" ht="15" x14ac:dyDescent="0.2">
      <c r="A16570" s="231">
        <v>103373</v>
      </c>
      <c r="B16570" s="457" t="s">
        <v>23799</v>
      </c>
      <c r="C16570" s="231" t="s">
        <v>6640</v>
      </c>
      <c r="F16570" s="232">
        <v>10.68</v>
      </c>
    </row>
    <row r="16571" spans="1:6" ht="15" x14ac:dyDescent="0.2">
      <c r="A16571" s="231">
        <v>103384</v>
      </c>
      <c r="B16571" s="457" t="s">
        <v>23800</v>
      </c>
      <c r="C16571" s="231" t="s">
        <v>6640</v>
      </c>
      <c r="F16571" s="232">
        <v>0</v>
      </c>
    </row>
    <row r="16572" spans="1:6" ht="15" x14ac:dyDescent="0.2">
      <c r="A16572" s="231">
        <v>103385</v>
      </c>
      <c r="B16572" s="457" t="s">
        <v>23801</v>
      </c>
      <c r="C16572" s="231" t="s">
        <v>6640</v>
      </c>
      <c r="F16572" s="232">
        <v>1657.91</v>
      </c>
    </row>
    <row r="16573" spans="1:6" ht="15" x14ac:dyDescent="0.2">
      <c r="A16573" s="231">
        <v>103386</v>
      </c>
      <c r="B16573" s="457" t="s">
        <v>23802</v>
      </c>
      <c r="C16573" s="231" t="s">
        <v>6640</v>
      </c>
      <c r="F16573" s="232">
        <v>0</v>
      </c>
    </row>
    <row r="16574" spans="1:6" ht="15" x14ac:dyDescent="0.2">
      <c r="A16574" s="231">
        <v>103387</v>
      </c>
      <c r="B16574" s="457" t="s">
        <v>23803</v>
      </c>
      <c r="C16574" s="231" t="s">
        <v>6640</v>
      </c>
      <c r="F16574" s="232">
        <v>2908.04</v>
      </c>
    </row>
    <row r="16575" spans="1:6" ht="15" x14ac:dyDescent="0.2">
      <c r="A16575" s="231">
        <v>103388</v>
      </c>
      <c r="B16575" s="457" t="s">
        <v>23804</v>
      </c>
      <c r="C16575" s="231" t="s">
        <v>6640</v>
      </c>
      <c r="F16575" s="232">
        <v>0</v>
      </c>
    </row>
    <row r="16576" spans="1:6" ht="15" x14ac:dyDescent="0.2">
      <c r="A16576" s="231">
        <v>103374</v>
      </c>
      <c r="B16576" s="457" t="s">
        <v>23805</v>
      </c>
      <c r="C16576" s="231" t="s">
        <v>6640</v>
      </c>
      <c r="F16576" s="232">
        <v>0</v>
      </c>
    </row>
    <row r="16577" spans="1:6" ht="15" x14ac:dyDescent="0.2">
      <c r="A16577" s="231">
        <v>103389</v>
      </c>
      <c r="B16577" s="457" t="s">
        <v>23806</v>
      </c>
      <c r="C16577" s="231" t="s">
        <v>6640</v>
      </c>
      <c r="F16577" s="232">
        <v>4324.66</v>
      </c>
    </row>
    <row r="16578" spans="1:6" ht="15" x14ac:dyDescent="0.2">
      <c r="A16578" s="231">
        <v>103390</v>
      </c>
      <c r="B16578" s="457" t="s">
        <v>23807</v>
      </c>
      <c r="C16578" s="231" t="s">
        <v>6640</v>
      </c>
      <c r="F16578" s="232">
        <v>0</v>
      </c>
    </row>
    <row r="16579" spans="1:6" ht="15" x14ac:dyDescent="0.2">
      <c r="A16579" s="231">
        <v>103391</v>
      </c>
      <c r="B16579" s="457" t="s">
        <v>23808</v>
      </c>
      <c r="C16579" s="231" t="s">
        <v>6640</v>
      </c>
      <c r="F16579" s="232">
        <v>2853.34</v>
      </c>
    </row>
    <row r="16580" spans="1:6" ht="15" x14ac:dyDescent="0.2">
      <c r="A16580" s="231">
        <v>103375</v>
      </c>
      <c r="B16580" s="457" t="s">
        <v>23809</v>
      </c>
      <c r="C16580" s="231" t="s">
        <v>6640</v>
      </c>
      <c r="F16580" s="232">
        <v>0</v>
      </c>
    </row>
    <row r="16581" spans="1:6" ht="15" x14ac:dyDescent="0.2">
      <c r="A16581" s="231">
        <v>103392</v>
      </c>
      <c r="B16581" s="457" t="s">
        <v>23810</v>
      </c>
      <c r="C16581" s="231" t="s">
        <v>6640</v>
      </c>
      <c r="F16581" s="232">
        <v>4659.96</v>
      </c>
    </row>
    <row r="16582" spans="1:6" ht="15" x14ac:dyDescent="0.2">
      <c r="A16582" s="231">
        <v>103440</v>
      </c>
      <c r="B16582" s="457" t="s">
        <v>23811</v>
      </c>
      <c r="C16582" s="231" t="s">
        <v>6635</v>
      </c>
      <c r="F16582" s="232">
        <v>422.72</v>
      </c>
    </row>
    <row r="16583" spans="1:6" ht="15" x14ac:dyDescent="0.2">
      <c r="A16583" s="231">
        <v>103441</v>
      </c>
      <c r="B16583" s="457" t="s">
        <v>23812</v>
      </c>
      <c r="C16583" s="231" t="s">
        <v>6635</v>
      </c>
      <c r="F16583" s="232">
        <v>427.72</v>
      </c>
    </row>
    <row r="16584" spans="1:6" ht="15" x14ac:dyDescent="0.2">
      <c r="A16584" s="231">
        <v>103442</v>
      </c>
      <c r="B16584" s="457" t="s">
        <v>23813</v>
      </c>
      <c r="C16584" s="231" t="s">
        <v>6635</v>
      </c>
      <c r="F16584" s="232">
        <v>548.42999999999995</v>
      </c>
    </row>
    <row r="16585" spans="1:6" ht="15" x14ac:dyDescent="0.2">
      <c r="A16585" s="231">
        <v>103437</v>
      </c>
      <c r="B16585" s="457" t="s">
        <v>23814</v>
      </c>
      <c r="C16585" s="231" t="s">
        <v>6635</v>
      </c>
      <c r="F16585" s="232">
        <v>183.46</v>
      </c>
    </row>
    <row r="16586" spans="1:6" ht="15" x14ac:dyDescent="0.2">
      <c r="A16586" s="231">
        <v>103438</v>
      </c>
      <c r="B16586" s="457" t="s">
        <v>23815</v>
      </c>
      <c r="C16586" s="231" t="s">
        <v>6635</v>
      </c>
      <c r="F16586" s="232">
        <v>183.46</v>
      </c>
    </row>
    <row r="16587" spans="1:6" ht="15" x14ac:dyDescent="0.2">
      <c r="A16587" s="231">
        <v>103439</v>
      </c>
      <c r="B16587" s="457" t="s">
        <v>23816</v>
      </c>
      <c r="C16587" s="231" t="s">
        <v>6635</v>
      </c>
      <c r="F16587" s="232">
        <v>214.34</v>
      </c>
    </row>
    <row r="16588" spans="1:6" ht="15" x14ac:dyDescent="0.2">
      <c r="A16588" s="231">
        <v>106122</v>
      </c>
      <c r="B16588" s="457" t="s">
        <v>23817</v>
      </c>
      <c r="C16588" s="231" t="s">
        <v>6641</v>
      </c>
      <c r="F16588" s="232">
        <v>100.49</v>
      </c>
    </row>
    <row r="16589" spans="1:6" ht="15" x14ac:dyDescent="0.2">
      <c r="A16589" s="231">
        <v>106131</v>
      </c>
      <c r="B16589" s="457" t="s">
        <v>23818</v>
      </c>
      <c r="C16589" s="231" t="s">
        <v>6641</v>
      </c>
      <c r="F16589" s="232">
        <v>150.16999999999999</v>
      </c>
    </row>
    <row r="16590" spans="1:6" ht="15" x14ac:dyDescent="0.2">
      <c r="A16590" s="231">
        <v>106127</v>
      </c>
      <c r="B16590" s="457" t="s">
        <v>23819</v>
      </c>
      <c r="C16590" s="231" t="s">
        <v>6641</v>
      </c>
      <c r="F16590" s="232">
        <v>135.19999999999999</v>
      </c>
    </row>
    <row r="16591" spans="1:6" ht="15" x14ac:dyDescent="0.2">
      <c r="A16591" s="231">
        <v>106126</v>
      </c>
      <c r="B16591" s="457" t="s">
        <v>23820</v>
      </c>
      <c r="C16591" s="231" t="s">
        <v>6641</v>
      </c>
      <c r="F16591" s="232">
        <v>59.72</v>
      </c>
    </row>
    <row r="16592" spans="1:6" ht="15" x14ac:dyDescent="0.2">
      <c r="A16592" s="231">
        <v>106128</v>
      </c>
      <c r="B16592" s="457" t="s">
        <v>23821</v>
      </c>
      <c r="C16592" s="231" t="s">
        <v>6641</v>
      </c>
      <c r="F16592" s="232">
        <v>211.54</v>
      </c>
    </row>
    <row r="16593" spans="1:6" ht="15" x14ac:dyDescent="0.2">
      <c r="A16593" s="231">
        <v>106130</v>
      </c>
      <c r="B16593" s="457" t="s">
        <v>23822</v>
      </c>
      <c r="C16593" s="231" t="s">
        <v>6641</v>
      </c>
      <c r="F16593" s="232">
        <v>170.07</v>
      </c>
    </row>
    <row r="16594" spans="1:6" ht="15" x14ac:dyDescent="0.2">
      <c r="A16594" s="231">
        <v>106129</v>
      </c>
      <c r="B16594" s="457" t="s">
        <v>23823</v>
      </c>
      <c r="C16594" s="231" t="s">
        <v>6641</v>
      </c>
      <c r="F16594" s="232">
        <v>89.4</v>
      </c>
    </row>
    <row r="16595" spans="1:6" ht="15" x14ac:dyDescent="0.2">
      <c r="A16595" s="231">
        <v>106125</v>
      </c>
      <c r="B16595" s="457" t="s">
        <v>23824</v>
      </c>
      <c r="C16595" s="231" t="s">
        <v>6641</v>
      </c>
      <c r="F16595" s="232">
        <v>69.11</v>
      </c>
    </row>
    <row r="16596" spans="1:6" ht="15" x14ac:dyDescent="0.2">
      <c r="A16596" s="231">
        <v>106124</v>
      </c>
      <c r="B16596" s="457" t="s">
        <v>23825</v>
      </c>
      <c r="C16596" s="231" t="s">
        <v>6641</v>
      </c>
      <c r="F16596" s="232">
        <v>68.86</v>
      </c>
    </row>
    <row r="16597" spans="1:6" ht="15" x14ac:dyDescent="0.2">
      <c r="A16597" s="231">
        <v>106123</v>
      </c>
      <c r="B16597" s="457" t="s">
        <v>23826</v>
      </c>
      <c r="C16597" s="231" t="s">
        <v>6641</v>
      </c>
      <c r="F16597" s="232">
        <v>212.09</v>
      </c>
    </row>
    <row r="16598" spans="1:6" ht="15" x14ac:dyDescent="0.2">
      <c r="A16598" s="231">
        <v>106445</v>
      </c>
      <c r="B16598" s="457" t="s">
        <v>23827</v>
      </c>
      <c r="C16598" s="231" t="s">
        <v>6635</v>
      </c>
      <c r="F16598" s="232">
        <v>0</v>
      </c>
    </row>
    <row r="16599" spans="1:6" ht="15" x14ac:dyDescent="0.2">
      <c r="A16599" s="231">
        <v>106446</v>
      </c>
      <c r="B16599" s="457" t="s">
        <v>23828</v>
      </c>
      <c r="C16599" s="231" t="s">
        <v>6635</v>
      </c>
      <c r="F16599" s="232">
        <v>0</v>
      </c>
    </row>
    <row r="16600" spans="1:6" ht="15" x14ac:dyDescent="0.2">
      <c r="A16600" s="231">
        <v>106447</v>
      </c>
      <c r="B16600" s="457" t="s">
        <v>23829</v>
      </c>
      <c r="C16600" s="231" t="s">
        <v>6635</v>
      </c>
      <c r="F16600" s="232">
        <v>0</v>
      </c>
    </row>
    <row r="16601" spans="1:6" ht="15" x14ac:dyDescent="0.2">
      <c r="A16601" s="231">
        <v>106448</v>
      </c>
      <c r="B16601" s="457" t="s">
        <v>23830</v>
      </c>
      <c r="C16601" s="231" t="s">
        <v>6635</v>
      </c>
      <c r="F16601" s="232">
        <v>0</v>
      </c>
    </row>
    <row r="16602" spans="1:6" ht="15" x14ac:dyDescent="0.2">
      <c r="A16602" s="231">
        <v>106449</v>
      </c>
      <c r="B16602" s="457" t="s">
        <v>23831</v>
      </c>
      <c r="C16602" s="231" t="s">
        <v>6635</v>
      </c>
      <c r="F16602" s="232">
        <v>0</v>
      </c>
    </row>
    <row r="16603" spans="1:6" ht="15" x14ac:dyDescent="0.2">
      <c r="A16603" s="231">
        <v>106455</v>
      </c>
      <c r="B16603" s="457" t="s">
        <v>23832</v>
      </c>
      <c r="C16603" s="231" t="s">
        <v>6640</v>
      </c>
      <c r="F16603" s="232">
        <v>1186.31</v>
      </c>
    </row>
    <row r="16604" spans="1:6" ht="15" x14ac:dyDescent="0.2">
      <c r="A16604" s="231">
        <v>106450</v>
      </c>
      <c r="B16604" s="457" t="s">
        <v>23833</v>
      </c>
      <c r="C16604" s="231" t="s">
        <v>6635</v>
      </c>
      <c r="F16604" s="232">
        <v>0</v>
      </c>
    </row>
    <row r="16605" spans="1:6" ht="15" x14ac:dyDescent="0.2">
      <c r="A16605" s="231">
        <v>106451</v>
      </c>
      <c r="B16605" s="457" t="s">
        <v>23834</v>
      </c>
      <c r="C16605" s="231" t="s">
        <v>6635</v>
      </c>
      <c r="F16605" s="232">
        <v>0</v>
      </c>
    </row>
    <row r="16606" spans="1:6" ht="15" x14ac:dyDescent="0.2">
      <c r="A16606" s="231">
        <v>106452</v>
      </c>
      <c r="B16606" s="457" t="s">
        <v>23835</v>
      </c>
      <c r="C16606" s="231" t="s">
        <v>6635</v>
      </c>
      <c r="F16606" s="232">
        <v>0</v>
      </c>
    </row>
    <row r="16607" spans="1:6" ht="15" x14ac:dyDescent="0.2">
      <c r="A16607" s="231">
        <v>106453</v>
      </c>
      <c r="B16607" s="457" t="s">
        <v>23836</v>
      </c>
      <c r="C16607" s="231" t="s">
        <v>6635</v>
      </c>
      <c r="F16607" s="232">
        <v>0</v>
      </c>
    </row>
    <row r="16608" spans="1:6" ht="15" x14ac:dyDescent="0.2">
      <c r="A16608" s="231">
        <v>106454</v>
      </c>
      <c r="B16608" s="457" t="s">
        <v>23837</v>
      </c>
      <c r="C16608" s="231" t="s">
        <v>6635</v>
      </c>
      <c r="F16608" s="232">
        <v>0</v>
      </c>
    </row>
    <row r="16609" spans="1:6" ht="15" x14ac:dyDescent="0.2">
      <c r="A16609" s="231">
        <v>106456</v>
      </c>
      <c r="B16609" s="457" t="s">
        <v>23838</v>
      </c>
      <c r="C16609" s="231" t="s">
        <v>6640</v>
      </c>
      <c r="F16609" s="232">
        <v>1339.12</v>
      </c>
    </row>
    <row r="16610" spans="1:6" ht="15" x14ac:dyDescent="0.2">
      <c r="A16610" s="231">
        <v>106426</v>
      </c>
      <c r="B16610" s="457" t="s">
        <v>23839</v>
      </c>
      <c r="C16610" s="231" t="s">
        <v>6635</v>
      </c>
      <c r="F16610" s="232">
        <v>0</v>
      </c>
    </row>
    <row r="16611" spans="1:6" ht="15" x14ac:dyDescent="0.2">
      <c r="A16611" s="231">
        <v>106442</v>
      </c>
      <c r="B16611" s="457" t="s">
        <v>23840</v>
      </c>
      <c r="C16611" s="231" t="s">
        <v>6635</v>
      </c>
      <c r="F16611" s="232">
        <v>0</v>
      </c>
    </row>
    <row r="16612" spans="1:6" ht="15" x14ac:dyDescent="0.2">
      <c r="A16612" s="231">
        <v>106427</v>
      </c>
      <c r="B16612" s="457" t="s">
        <v>23841</v>
      </c>
      <c r="C16612" s="231" t="s">
        <v>6635</v>
      </c>
      <c r="F16612" s="232">
        <v>0</v>
      </c>
    </row>
    <row r="16613" spans="1:6" ht="15" x14ac:dyDescent="0.2">
      <c r="A16613" s="231">
        <v>106428</v>
      </c>
      <c r="B16613" s="457" t="s">
        <v>23842</v>
      </c>
      <c r="C16613" s="231" t="s">
        <v>6635</v>
      </c>
      <c r="F16613" s="232">
        <v>0</v>
      </c>
    </row>
    <row r="16614" spans="1:6" ht="15" x14ac:dyDescent="0.2">
      <c r="A16614" s="231">
        <v>106429</v>
      </c>
      <c r="B16614" s="457" t="s">
        <v>23843</v>
      </c>
      <c r="C16614" s="231" t="s">
        <v>6635</v>
      </c>
      <c r="F16614" s="232">
        <v>0</v>
      </c>
    </row>
    <row r="16615" spans="1:6" ht="15" x14ac:dyDescent="0.2">
      <c r="A16615" s="231">
        <v>106430</v>
      </c>
      <c r="B16615" s="457" t="s">
        <v>23844</v>
      </c>
      <c r="C16615" s="231" t="s">
        <v>6635</v>
      </c>
      <c r="F16615" s="232">
        <v>0</v>
      </c>
    </row>
    <row r="16616" spans="1:6" ht="15" x14ac:dyDescent="0.2">
      <c r="A16616" s="231">
        <v>106425</v>
      </c>
      <c r="B16616" s="457" t="s">
        <v>23845</v>
      </c>
      <c r="C16616" s="231" t="s">
        <v>6635</v>
      </c>
      <c r="F16616" s="232">
        <v>0</v>
      </c>
    </row>
    <row r="16617" spans="1:6" ht="15" x14ac:dyDescent="0.2">
      <c r="A16617" s="231">
        <v>106431</v>
      </c>
      <c r="B16617" s="457" t="s">
        <v>23846</v>
      </c>
      <c r="C16617" s="231" t="s">
        <v>6635</v>
      </c>
      <c r="F16617" s="232">
        <v>0</v>
      </c>
    </row>
    <row r="16618" spans="1:6" ht="15" x14ac:dyDescent="0.2">
      <c r="A16618" s="231">
        <v>106441</v>
      </c>
      <c r="B16618" s="457" t="s">
        <v>23847</v>
      </c>
      <c r="C16618" s="231" t="s">
        <v>6635</v>
      </c>
      <c r="F16618" s="232">
        <v>0</v>
      </c>
    </row>
    <row r="16619" spans="1:6" ht="15" x14ac:dyDescent="0.2">
      <c r="A16619" s="231">
        <v>106433</v>
      </c>
      <c r="B16619" s="457" t="s">
        <v>23848</v>
      </c>
      <c r="C16619" s="231" t="s">
        <v>6635</v>
      </c>
      <c r="F16619" s="232">
        <v>0</v>
      </c>
    </row>
    <row r="16620" spans="1:6" ht="15" x14ac:dyDescent="0.2">
      <c r="A16620" s="231">
        <v>106444</v>
      </c>
      <c r="B16620" s="457" t="s">
        <v>23849</v>
      </c>
      <c r="C16620" s="231" t="s">
        <v>6635</v>
      </c>
      <c r="F16620" s="232">
        <v>0</v>
      </c>
    </row>
    <row r="16621" spans="1:6" ht="15" x14ac:dyDescent="0.2">
      <c r="A16621" s="231">
        <v>106434</v>
      </c>
      <c r="B16621" s="457" t="s">
        <v>23850</v>
      </c>
      <c r="C16621" s="231" t="s">
        <v>6635</v>
      </c>
      <c r="F16621" s="232">
        <v>0</v>
      </c>
    </row>
    <row r="16622" spans="1:6" ht="15" x14ac:dyDescent="0.2">
      <c r="A16622" s="231">
        <v>106435</v>
      </c>
      <c r="B16622" s="457" t="s">
        <v>23851</v>
      </c>
      <c r="C16622" s="231" t="s">
        <v>6635</v>
      </c>
      <c r="F16622" s="232">
        <v>0</v>
      </c>
    </row>
    <row r="16623" spans="1:6" ht="15" x14ac:dyDescent="0.2">
      <c r="A16623" s="231">
        <v>106436</v>
      </c>
      <c r="B16623" s="457" t="s">
        <v>23852</v>
      </c>
      <c r="C16623" s="231" t="s">
        <v>6635</v>
      </c>
      <c r="F16623" s="232">
        <v>0</v>
      </c>
    </row>
    <row r="16624" spans="1:6" ht="15" x14ac:dyDescent="0.2">
      <c r="A16624" s="231">
        <v>106437</v>
      </c>
      <c r="B16624" s="457" t="s">
        <v>23853</v>
      </c>
      <c r="C16624" s="231" t="s">
        <v>6635</v>
      </c>
      <c r="F16624" s="232">
        <v>0</v>
      </c>
    </row>
    <row r="16625" spans="1:6" ht="15" x14ac:dyDescent="0.2">
      <c r="A16625" s="231">
        <v>106432</v>
      </c>
      <c r="B16625" s="457" t="s">
        <v>23854</v>
      </c>
      <c r="C16625" s="231" t="s">
        <v>6635</v>
      </c>
      <c r="F16625" s="232">
        <v>0</v>
      </c>
    </row>
    <row r="16626" spans="1:6" ht="15" x14ac:dyDescent="0.2">
      <c r="A16626" s="231">
        <v>106438</v>
      </c>
      <c r="B16626" s="457" t="s">
        <v>23855</v>
      </c>
      <c r="C16626" s="231" t="s">
        <v>6635</v>
      </c>
      <c r="F16626" s="232">
        <v>0</v>
      </c>
    </row>
    <row r="16627" spans="1:6" ht="15" x14ac:dyDescent="0.2">
      <c r="A16627" s="231">
        <v>106443</v>
      </c>
      <c r="B16627" s="457" t="s">
        <v>23856</v>
      </c>
      <c r="C16627" s="231" t="s">
        <v>6635</v>
      </c>
      <c r="F16627" s="232">
        <v>0</v>
      </c>
    </row>
    <row r="16628" spans="1:6" ht="15" x14ac:dyDescent="0.2">
      <c r="A16628" s="231">
        <v>106419</v>
      </c>
      <c r="B16628" s="457" t="s">
        <v>23857</v>
      </c>
      <c r="C16628" s="231" t="s">
        <v>6635</v>
      </c>
      <c r="F16628" s="232">
        <v>0</v>
      </c>
    </row>
    <row r="16629" spans="1:6" ht="15" x14ac:dyDescent="0.2">
      <c r="A16629" s="231">
        <v>106440</v>
      </c>
      <c r="B16629" s="457" t="s">
        <v>23858</v>
      </c>
      <c r="C16629" s="231" t="s">
        <v>6635</v>
      </c>
      <c r="F16629" s="232">
        <v>0</v>
      </c>
    </row>
    <row r="16630" spans="1:6" ht="15" x14ac:dyDescent="0.2">
      <c r="A16630" s="231">
        <v>106420</v>
      </c>
      <c r="B16630" s="457" t="s">
        <v>23859</v>
      </c>
      <c r="C16630" s="231" t="s">
        <v>6635</v>
      </c>
      <c r="F16630" s="232">
        <v>0</v>
      </c>
    </row>
    <row r="16631" spans="1:6" ht="15" x14ac:dyDescent="0.2">
      <c r="A16631" s="231">
        <v>106421</v>
      </c>
      <c r="B16631" s="457" t="s">
        <v>23860</v>
      </c>
      <c r="C16631" s="231" t="s">
        <v>6635</v>
      </c>
      <c r="F16631" s="232">
        <v>0</v>
      </c>
    </row>
    <row r="16632" spans="1:6" ht="15" x14ac:dyDescent="0.2">
      <c r="A16632" s="231">
        <v>106422</v>
      </c>
      <c r="B16632" s="457" t="s">
        <v>23861</v>
      </c>
      <c r="C16632" s="231" t="s">
        <v>6635</v>
      </c>
      <c r="F16632" s="232">
        <v>0</v>
      </c>
    </row>
    <row r="16633" spans="1:6" ht="15" x14ac:dyDescent="0.2">
      <c r="A16633" s="231">
        <v>106423</v>
      </c>
      <c r="B16633" s="457" t="s">
        <v>23862</v>
      </c>
      <c r="C16633" s="231" t="s">
        <v>6635</v>
      </c>
      <c r="F16633" s="232">
        <v>0</v>
      </c>
    </row>
    <row r="16634" spans="1:6" ht="15" x14ac:dyDescent="0.2">
      <c r="A16634" s="231">
        <v>106418</v>
      </c>
      <c r="B16634" s="457" t="s">
        <v>23863</v>
      </c>
      <c r="C16634" s="231" t="s">
        <v>6635</v>
      </c>
      <c r="F16634" s="232">
        <v>0</v>
      </c>
    </row>
    <row r="16635" spans="1:6" ht="15" x14ac:dyDescent="0.2">
      <c r="A16635" s="231">
        <v>106424</v>
      </c>
      <c r="B16635" s="457" t="s">
        <v>23864</v>
      </c>
      <c r="C16635" s="231" t="s">
        <v>6635</v>
      </c>
      <c r="F16635" s="232">
        <v>0</v>
      </c>
    </row>
    <row r="16636" spans="1:6" ht="15" x14ac:dyDescent="0.2">
      <c r="A16636" s="231">
        <v>106439</v>
      </c>
      <c r="B16636" s="457" t="s">
        <v>23865</v>
      </c>
      <c r="C16636" s="231" t="s">
        <v>6635</v>
      </c>
      <c r="F16636" s="232">
        <v>0</v>
      </c>
    </row>
    <row r="16637" spans="1:6" ht="15" x14ac:dyDescent="0.2">
      <c r="A16637" s="231">
        <v>88789</v>
      </c>
      <c r="B16637" s="457" t="s">
        <v>23866</v>
      </c>
      <c r="C16637" s="231" t="s">
        <v>6637</v>
      </c>
      <c r="F16637" s="232">
        <v>462.19</v>
      </c>
    </row>
    <row r="16638" spans="1:6" ht="15" x14ac:dyDescent="0.2">
      <c r="A16638" s="231">
        <v>88788</v>
      </c>
      <c r="B16638" s="457" t="s">
        <v>23867</v>
      </c>
      <c r="C16638" s="231" t="s">
        <v>6637</v>
      </c>
      <c r="F16638" s="232">
        <v>384.33</v>
      </c>
    </row>
    <row r="16639" spans="1:6" ht="15" x14ac:dyDescent="0.2">
      <c r="A16639" s="231">
        <v>87245</v>
      </c>
      <c r="B16639" s="457" t="s">
        <v>23868</v>
      </c>
      <c r="C16639" s="231" t="s">
        <v>6637</v>
      </c>
      <c r="F16639" s="232">
        <v>355.1</v>
      </c>
    </row>
    <row r="16640" spans="1:6" ht="15" x14ac:dyDescent="0.2">
      <c r="A16640" s="231">
        <v>87244</v>
      </c>
      <c r="B16640" s="457" t="s">
        <v>23869</v>
      </c>
      <c r="C16640" s="231" t="s">
        <v>6637</v>
      </c>
      <c r="F16640" s="232">
        <v>295.76</v>
      </c>
    </row>
    <row r="16641" spans="1:6" ht="15" x14ac:dyDescent="0.2">
      <c r="A16641" s="231">
        <v>104589</v>
      </c>
      <c r="B16641" s="457" t="s">
        <v>23870</v>
      </c>
      <c r="C16641" s="231" t="s">
        <v>6637</v>
      </c>
      <c r="F16641" s="232">
        <v>294.39999999999998</v>
      </c>
    </row>
    <row r="16642" spans="1:6" ht="15" x14ac:dyDescent="0.2">
      <c r="A16642" s="231">
        <v>104588</v>
      </c>
      <c r="B16642" s="457" t="s">
        <v>23871</v>
      </c>
      <c r="C16642" s="231" t="s">
        <v>6637</v>
      </c>
      <c r="F16642" s="232">
        <v>245.79</v>
      </c>
    </row>
    <row r="16643" spans="1:6" ht="15" x14ac:dyDescent="0.2">
      <c r="A16643" s="231">
        <v>104591</v>
      </c>
      <c r="B16643" s="457" t="s">
        <v>23872</v>
      </c>
      <c r="C16643" s="231" t="s">
        <v>6637</v>
      </c>
      <c r="F16643" s="232">
        <v>323.7</v>
      </c>
    </row>
    <row r="16644" spans="1:6" ht="15" x14ac:dyDescent="0.2">
      <c r="A16644" s="231">
        <v>104590</v>
      </c>
      <c r="B16644" s="457" t="s">
        <v>23873</v>
      </c>
      <c r="C16644" s="231" t="s">
        <v>6637</v>
      </c>
      <c r="F16644" s="232">
        <v>271.86</v>
      </c>
    </row>
    <row r="16645" spans="1:6" ht="15" x14ac:dyDescent="0.2">
      <c r="A16645" s="231">
        <v>87267</v>
      </c>
      <c r="B16645" s="457" t="s">
        <v>23874</v>
      </c>
      <c r="C16645" s="231" t="s">
        <v>6637</v>
      </c>
      <c r="F16645" s="232">
        <v>70.84</v>
      </c>
    </row>
    <row r="16646" spans="1:6" ht="15" x14ac:dyDescent="0.2">
      <c r="A16646" s="231">
        <v>104614</v>
      </c>
      <c r="B16646" s="457" t="s">
        <v>23875</v>
      </c>
      <c r="C16646" s="231" t="s">
        <v>6637</v>
      </c>
      <c r="F16646" s="232">
        <v>76.89</v>
      </c>
    </row>
    <row r="16647" spans="1:6" ht="15" x14ac:dyDescent="0.2">
      <c r="A16647" s="231">
        <v>104613</v>
      </c>
      <c r="B16647" s="457" t="s">
        <v>23876</v>
      </c>
      <c r="C16647" s="231" t="s">
        <v>6637</v>
      </c>
      <c r="F16647" s="232">
        <v>68.7</v>
      </c>
    </row>
    <row r="16648" spans="1:6" ht="15" x14ac:dyDescent="0.2">
      <c r="A16648" s="231">
        <v>87265</v>
      </c>
      <c r="B16648" s="457" t="s">
        <v>23877</v>
      </c>
      <c r="C16648" s="231" t="s">
        <v>6637</v>
      </c>
      <c r="F16648" s="232">
        <v>64.55</v>
      </c>
    </row>
    <row r="16649" spans="1:6" ht="15" x14ac:dyDescent="0.2">
      <c r="A16649" s="231">
        <v>87271</v>
      </c>
      <c r="B16649" s="457" t="s">
        <v>23878</v>
      </c>
      <c r="C16649" s="231" t="s">
        <v>6637</v>
      </c>
      <c r="F16649" s="232">
        <v>75.709999999999994</v>
      </c>
    </row>
    <row r="16650" spans="1:6" ht="15" x14ac:dyDescent="0.2">
      <c r="A16650" s="231">
        <v>87269</v>
      </c>
      <c r="B16650" s="457" t="s">
        <v>23879</v>
      </c>
      <c r="C16650" s="231" t="s">
        <v>6637</v>
      </c>
      <c r="F16650" s="232">
        <v>69.34</v>
      </c>
    </row>
    <row r="16651" spans="1:6" ht="15" x14ac:dyDescent="0.2">
      <c r="A16651" s="231">
        <v>87275</v>
      </c>
      <c r="B16651" s="457" t="s">
        <v>23880</v>
      </c>
      <c r="C16651" s="231" t="s">
        <v>6637</v>
      </c>
      <c r="F16651" s="232">
        <v>81.150000000000006</v>
      </c>
    </row>
    <row r="16652" spans="1:6" ht="15" x14ac:dyDescent="0.2">
      <c r="A16652" s="231">
        <v>87273</v>
      </c>
      <c r="B16652" s="457" t="s">
        <v>23881</v>
      </c>
      <c r="C16652" s="231" t="s">
        <v>6637</v>
      </c>
      <c r="F16652" s="232">
        <v>72.709999999999994</v>
      </c>
    </row>
    <row r="16653" spans="1:6" ht="15" x14ac:dyDescent="0.2">
      <c r="A16653" s="231">
        <v>104612</v>
      </c>
      <c r="B16653" s="457" t="s">
        <v>23882</v>
      </c>
      <c r="C16653" s="231" t="s">
        <v>6637</v>
      </c>
      <c r="F16653" s="232">
        <v>101.89</v>
      </c>
    </row>
    <row r="16654" spans="1:6" ht="15" x14ac:dyDescent="0.2">
      <c r="A16654" s="231">
        <v>104611</v>
      </c>
      <c r="B16654" s="457" t="s">
        <v>23883</v>
      </c>
      <c r="C16654" s="231" t="s">
        <v>6637</v>
      </c>
      <c r="F16654" s="232">
        <v>100.97</v>
      </c>
    </row>
    <row r="16655" spans="1:6" ht="15" x14ac:dyDescent="0.2">
      <c r="A16655" s="231">
        <v>104618</v>
      </c>
      <c r="B16655" s="457" t="s">
        <v>23884</v>
      </c>
      <c r="C16655" s="231" t="s">
        <v>6637</v>
      </c>
      <c r="F16655" s="232">
        <v>397.83</v>
      </c>
    </row>
    <row r="16656" spans="1:6" ht="15" x14ac:dyDescent="0.2">
      <c r="A16656" s="231">
        <v>104616</v>
      </c>
      <c r="B16656" s="457" t="s">
        <v>23885</v>
      </c>
      <c r="C16656" s="231" t="s">
        <v>6637</v>
      </c>
      <c r="F16656" s="232">
        <v>385.06</v>
      </c>
    </row>
    <row r="16657" spans="1:6" ht="15" x14ac:dyDescent="0.2">
      <c r="A16657" s="231">
        <v>104617</v>
      </c>
      <c r="B16657" s="457" t="s">
        <v>23886</v>
      </c>
      <c r="C16657" s="231" t="s">
        <v>6637</v>
      </c>
      <c r="F16657" s="232">
        <v>306.19</v>
      </c>
    </row>
    <row r="16658" spans="1:6" ht="15" x14ac:dyDescent="0.2">
      <c r="A16658" s="231">
        <v>104615</v>
      </c>
      <c r="B16658" s="457" t="s">
        <v>23887</v>
      </c>
      <c r="C16658" s="231" t="s">
        <v>6637</v>
      </c>
      <c r="F16658" s="232">
        <v>293.42</v>
      </c>
    </row>
    <row r="16659" spans="1:6" ht="15" x14ac:dyDescent="0.2">
      <c r="A16659" s="231">
        <v>87247</v>
      </c>
      <c r="B16659" s="457" t="s">
        <v>23888</v>
      </c>
      <c r="C16659" s="231" t="s">
        <v>6637</v>
      </c>
      <c r="F16659" s="232">
        <v>64.37</v>
      </c>
    </row>
    <row r="16660" spans="1:6" ht="15" x14ac:dyDescent="0.2">
      <c r="A16660" s="231">
        <v>87248</v>
      </c>
      <c r="B16660" s="457" t="s">
        <v>23889</v>
      </c>
      <c r="C16660" s="231" t="s">
        <v>6637</v>
      </c>
      <c r="F16660" s="232">
        <v>55.43</v>
      </c>
    </row>
    <row r="16661" spans="1:6" ht="15" x14ac:dyDescent="0.2">
      <c r="A16661" s="231">
        <v>87246</v>
      </c>
      <c r="B16661" s="457" t="s">
        <v>23890</v>
      </c>
      <c r="C16661" s="231" t="s">
        <v>6637</v>
      </c>
      <c r="F16661" s="232">
        <v>72.81</v>
      </c>
    </row>
    <row r="16662" spans="1:6" ht="15" x14ac:dyDescent="0.2">
      <c r="A16662" s="231">
        <v>104601</v>
      </c>
      <c r="B16662" s="457" t="s">
        <v>23891</v>
      </c>
      <c r="C16662" s="231" t="s">
        <v>6637</v>
      </c>
      <c r="F16662" s="232">
        <v>70.2</v>
      </c>
    </row>
    <row r="16663" spans="1:6" ht="15" x14ac:dyDescent="0.2">
      <c r="A16663" s="231">
        <v>104603</v>
      </c>
      <c r="B16663" s="457" t="s">
        <v>23892</v>
      </c>
      <c r="C16663" s="231" t="s">
        <v>6637</v>
      </c>
      <c r="F16663" s="232">
        <v>58.32</v>
      </c>
    </row>
    <row r="16664" spans="1:6" ht="15" x14ac:dyDescent="0.2">
      <c r="A16664" s="231">
        <v>104599</v>
      </c>
      <c r="B16664" s="457" t="s">
        <v>23893</v>
      </c>
      <c r="C16664" s="231" t="s">
        <v>6637</v>
      </c>
      <c r="F16664" s="232">
        <v>88.26</v>
      </c>
    </row>
    <row r="16665" spans="1:6" ht="15" x14ac:dyDescent="0.2">
      <c r="A16665" s="231">
        <v>87250</v>
      </c>
      <c r="B16665" s="457" t="s">
        <v>23894</v>
      </c>
      <c r="C16665" s="231" t="s">
        <v>6637</v>
      </c>
      <c r="F16665" s="232">
        <v>65.989999999999995</v>
      </c>
    </row>
    <row r="16666" spans="1:6" ht="15" x14ac:dyDescent="0.2">
      <c r="A16666" s="231">
        <v>87251</v>
      </c>
      <c r="B16666" s="457" t="s">
        <v>23895</v>
      </c>
      <c r="C16666" s="231" t="s">
        <v>6637</v>
      </c>
      <c r="F16666" s="232">
        <v>55.77</v>
      </c>
    </row>
    <row r="16667" spans="1:6" ht="15" x14ac:dyDescent="0.2">
      <c r="A16667" s="231">
        <v>87249</v>
      </c>
      <c r="B16667" s="457" t="s">
        <v>23896</v>
      </c>
      <c r="C16667" s="231" t="s">
        <v>6637</v>
      </c>
      <c r="F16667" s="232">
        <v>78.47</v>
      </c>
    </row>
    <row r="16668" spans="1:6" ht="15" x14ac:dyDescent="0.2">
      <c r="A16668" s="231">
        <v>104606</v>
      </c>
      <c r="B16668" s="457" t="s">
        <v>23897</v>
      </c>
      <c r="C16668" s="231" t="s">
        <v>6637</v>
      </c>
      <c r="F16668" s="232">
        <v>75.25</v>
      </c>
    </row>
    <row r="16669" spans="1:6" ht="15" x14ac:dyDescent="0.2">
      <c r="A16669" s="231">
        <v>104607</v>
      </c>
      <c r="B16669" s="457" t="s">
        <v>23898</v>
      </c>
      <c r="C16669" s="231" t="s">
        <v>6637</v>
      </c>
      <c r="F16669" s="232">
        <v>59.9</v>
      </c>
    </row>
    <row r="16670" spans="1:6" ht="15" x14ac:dyDescent="0.2">
      <c r="A16670" s="231">
        <v>104605</v>
      </c>
      <c r="B16670" s="457" t="s">
        <v>23899</v>
      </c>
      <c r="C16670" s="231" t="s">
        <v>6637</v>
      </c>
      <c r="F16670" s="232">
        <v>111.15</v>
      </c>
    </row>
    <row r="16671" spans="1:6" ht="15" x14ac:dyDescent="0.2">
      <c r="A16671" s="231">
        <v>87256</v>
      </c>
      <c r="B16671" s="457" t="s">
        <v>23900</v>
      </c>
      <c r="C16671" s="231" t="s">
        <v>6637</v>
      </c>
      <c r="F16671" s="232">
        <v>77.680000000000007</v>
      </c>
    </row>
    <row r="16672" spans="1:6" ht="15" x14ac:dyDescent="0.2">
      <c r="A16672" s="231">
        <v>87257</v>
      </c>
      <c r="B16672" s="457" t="s">
        <v>23901</v>
      </c>
      <c r="C16672" s="231" t="s">
        <v>6637</v>
      </c>
      <c r="F16672" s="232">
        <v>66.239999999999995</v>
      </c>
    </row>
    <row r="16673" spans="1:6" ht="15" x14ac:dyDescent="0.2">
      <c r="A16673" s="231">
        <v>87255</v>
      </c>
      <c r="B16673" s="457" t="s">
        <v>23902</v>
      </c>
      <c r="C16673" s="231" t="s">
        <v>6637</v>
      </c>
      <c r="F16673" s="232">
        <v>91.35</v>
      </c>
    </row>
    <row r="16674" spans="1:6" ht="15" x14ac:dyDescent="0.2">
      <c r="A16674" s="231">
        <v>104594</v>
      </c>
      <c r="B16674" s="457" t="s">
        <v>23903</v>
      </c>
      <c r="C16674" s="231" t="s">
        <v>6637</v>
      </c>
      <c r="F16674" s="232">
        <v>80.17</v>
      </c>
    </row>
    <row r="16675" spans="1:6" ht="15" x14ac:dyDescent="0.2">
      <c r="A16675" s="231">
        <v>104595</v>
      </c>
      <c r="B16675" s="457" t="s">
        <v>23904</v>
      </c>
      <c r="C16675" s="231" t="s">
        <v>6637</v>
      </c>
      <c r="F16675" s="232">
        <v>66.8</v>
      </c>
    </row>
    <row r="16676" spans="1:6" ht="15" x14ac:dyDescent="0.2">
      <c r="A16676" s="231">
        <v>104593</v>
      </c>
      <c r="B16676" s="457" t="s">
        <v>23905</v>
      </c>
      <c r="C16676" s="231" t="s">
        <v>6637</v>
      </c>
      <c r="F16676" s="232">
        <v>95.41</v>
      </c>
    </row>
    <row r="16677" spans="1:6" ht="15" x14ac:dyDescent="0.2">
      <c r="A16677" s="231">
        <v>87262</v>
      </c>
      <c r="B16677" s="457" t="s">
        <v>23906</v>
      </c>
      <c r="C16677" s="231" t="s">
        <v>6637</v>
      </c>
      <c r="F16677" s="232">
        <v>130.16999999999999</v>
      </c>
    </row>
    <row r="16678" spans="1:6" ht="15" x14ac:dyDescent="0.2">
      <c r="A16678" s="231">
        <v>87263</v>
      </c>
      <c r="B16678" s="457" t="s">
        <v>23907</v>
      </c>
      <c r="C16678" s="231" t="s">
        <v>6637</v>
      </c>
      <c r="F16678" s="232">
        <v>118.24</v>
      </c>
    </row>
    <row r="16679" spans="1:6" ht="15" x14ac:dyDescent="0.2">
      <c r="A16679" s="231">
        <v>87261</v>
      </c>
      <c r="B16679" s="457" t="s">
        <v>23908</v>
      </c>
      <c r="C16679" s="231" t="s">
        <v>6637</v>
      </c>
      <c r="F16679" s="232">
        <v>145.11000000000001</v>
      </c>
    </row>
    <row r="16680" spans="1:6" ht="15" x14ac:dyDescent="0.2">
      <c r="A16680" s="231">
        <v>104597</v>
      </c>
      <c r="B16680" s="457" t="s">
        <v>23909</v>
      </c>
      <c r="C16680" s="231" t="s">
        <v>6637</v>
      </c>
      <c r="F16680" s="232">
        <v>133.03</v>
      </c>
    </row>
    <row r="16681" spans="1:6" ht="15" x14ac:dyDescent="0.2">
      <c r="A16681" s="231">
        <v>104598</v>
      </c>
      <c r="B16681" s="457" t="s">
        <v>23910</v>
      </c>
      <c r="C16681" s="231" t="s">
        <v>6637</v>
      </c>
      <c r="F16681" s="232">
        <v>118.9</v>
      </c>
    </row>
    <row r="16682" spans="1:6" ht="15" x14ac:dyDescent="0.2">
      <c r="A16682" s="231">
        <v>104596</v>
      </c>
      <c r="B16682" s="457" t="s">
        <v>23911</v>
      </c>
      <c r="C16682" s="231" t="s">
        <v>6637</v>
      </c>
      <c r="F16682" s="232">
        <v>149.76</v>
      </c>
    </row>
    <row r="16683" spans="1:6" ht="15" x14ac:dyDescent="0.2">
      <c r="A16683" s="231">
        <v>88648</v>
      </c>
      <c r="B16683" s="457" t="s">
        <v>23912</v>
      </c>
      <c r="C16683" s="231" t="s">
        <v>6640</v>
      </c>
      <c r="F16683" s="232">
        <v>8.2799999999999994</v>
      </c>
    </row>
    <row r="16684" spans="1:6" ht="15" x14ac:dyDescent="0.2">
      <c r="A16684" s="231">
        <v>88649</v>
      </c>
      <c r="B16684" s="457" t="s">
        <v>23913</v>
      </c>
      <c r="C16684" s="231" t="s">
        <v>6640</v>
      </c>
      <c r="F16684" s="232">
        <v>9.36</v>
      </c>
    </row>
    <row r="16685" spans="1:6" ht="15" x14ac:dyDescent="0.2">
      <c r="A16685" s="231">
        <v>88650</v>
      </c>
      <c r="B16685" s="457" t="s">
        <v>23914</v>
      </c>
      <c r="C16685" s="231" t="s">
        <v>6640</v>
      </c>
      <c r="F16685" s="232">
        <v>12.65</v>
      </c>
    </row>
    <row r="16686" spans="1:6" ht="15" x14ac:dyDescent="0.2">
      <c r="A16686" s="231">
        <v>104619</v>
      </c>
      <c r="B16686" s="457" t="s">
        <v>23915</v>
      </c>
      <c r="C16686" s="231" t="s">
        <v>6640</v>
      </c>
      <c r="F16686" s="232">
        <v>14.98</v>
      </c>
    </row>
    <row r="16687" spans="1:6" ht="15" x14ac:dyDescent="0.2">
      <c r="A16687" s="231">
        <v>102500</v>
      </c>
      <c r="B16687" s="457" t="s">
        <v>23916</v>
      </c>
      <c r="C16687" s="231" t="s">
        <v>6640</v>
      </c>
      <c r="F16687" s="232">
        <v>5.47</v>
      </c>
    </row>
    <row r="16688" spans="1:6" ht="15" x14ac:dyDescent="0.2">
      <c r="A16688" s="231">
        <v>102502</v>
      </c>
      <c r="B16688" s="457" t="s">
        <v>23917</v>
      </c>
      <c r="C16688" s="231" t="s">
        <v>6640</v>
      </c>
      <c r="F16688" s="232">
        <v>0</v>
      </c>
    </row>
    <row r="16689" spans="1:6" ht="15" x14ac:dyDescent="0.2">
      <c r="A16689" s="231">
        <v>102510</v>
      </c>
      <c r="B16689" s="457" t="s">
        <v>23918</v>
      </c>
      <c r="C16689" s="231" t="s">
        <v>6640</v>
      </c>
      <c r="F16689" s="232">
        <v>0</v>
      </c>
    </row>
    <row r="16690" spans="1:6" ht="15" x14ac:dyDescent="0.2">
      <c r="A16690" s="231">
        <v>102512</v>
      </c>
      <c r="B16690" s="457" t="s">
        <v>23919</v>
      </c>
      <c r="C16690" s="231" t="s">
        <v>6640</v>
      </c>
      <c r="F16690" s="232">
        <v>7.38</v>
      </c>
    </row>
    <row r="16691" spans="1:6" ht="15" x14ac:dyDescent="0.2">
      <c r="A16691" s="231">
        <v>102501</v>
      </c>
      <c r="B16691" s="457" t="s">
        <v>23920</v>
      </c>
      <c r="C16691" s="231" t="s">
        <v>6637</v>
      </c>
      <c r="F16691" s="232">
        <v>29.68</v>
      </c>
    </row>
    <row r="16692" spans="1:6" ht="15" x14ac:dyDescent="0.2">
      <c r="A16692" s="231">
        <v>102503</v>
      </c>
      <c r="B16692" s="457" t="s">
        <v>23921</v>
      </c>
      <c r="C16692" s="231" t="s">
        <v>6637</v>
      </c>
      <c r="F16692" s="232">
        <v>0</v>
      </c>
    </row>
    <row r="16693" spans="1:6" ht="15" x14ac:dyDescent="0.2">
      <c r="A16693" s="231">
        <v>102508</v>
      </c>
      <c r="B16693" s="457" t="s">
        <v>23922</v>
      </c>
      <c r="C16693" s="231" t="s">
        <v>6637</v>
      </c>
      <c r="F16693" s="232">
        <v>54.21</v>
      </c>
    </row>
    <row r="16694" spans="1:6" ht="15" x14ac:dyDescent="0.2">
      <c r="A16694" s="231">
        <v>102511</v>
      </c>
      <c r="B16694" s="457" t="s">
        <v>23923</v>
      </c>
      <c r="C16694" s="231" t="s">
        <v>6637</v>
      </c>
      <c r="F16694" s="232">
        <v>0</v>
      </c>
    </row>
    <row r="16695" spans="1:6" ht="15" x14ac:dyDescent="0.2">
      <c r="A16695" s="231">
        <v>102509</v>
      </c>
      <c r="B16695" s="457" t="s">
        <v>23924</v>
      </c>
      <c r="C16695" s="231" t="s">
        <v>6637</v>
      </c>
      <c r="F16695" s="232">
        <v>38.39</v>
      </c>
    </row>
    <row r="16696" spans="1:6" ht="15" x14ac:dyDescent="0.2">
      <c r="A16696" s="231">
        <v>102498</v>
      </c>
      <c r="B16696" s="457" t="s">
        <v>23925</v>
      </c>
      <c r="C16696" s="231" t="s">
        <v>6640</v>
      </c>
      <c r="F16696" s="232">
        <v>1.98</v>
      </c>
    </row>
    <row r="16697" spans="1:6" ht="15" x14ac:dyDescent="0.2">
      <c r="A16697" s="231">
        <v>102519</v>
      </c>
      <c r="B16697" s="457" t="s">
        <v>23926</v>
      </c>
      <c r="C16697" s="231" t="s">
        <v>6635</v>
      </c>
      <c r="F16697" s="232">
        <v>0</v>
      </c>
    </row>
    <row r="16698" spans="1:6" ht="15" x14ac:dyDescent="0.2">
      <c r="A16698" s="231">
        <v>102518</v>
      </c>
      <c r="B16698" s="457" t="s">
        <v>23927</v>
      </c>
      <c r="C16698" s="231" t="s">
        <v>6635</v>
      </c>
      <c r="F16698" s="232">
        <v>0</v>
      </c>
    </row>
    <row r="16699" spans="1:6" ht="15" x14ac:dyDescent="0.2">
      <c r="A16699" s="231">
        <v>102514</v>
      </c>
      <c r="B16699" s="457" t="s">
        <v>23928</v>
      </c>
      <c r="C16699" s="231" t="s">
        <v>6635</v>
      </c>
      <c r="F16699" s="232">
        <v>0</v>
      </c>
    </row>
    <row r="16700" spans="1:6" ht="15" x14ac:dyDescent="0.2">
      <c r="A16700" s="231">
        <v>102516</v>
      </c>
      <c r="B16700" s="457" t="s">
        <v>23929</v>
      </c>
      <c r="C16700" s="231" t="s">
        <v>6635</v>
      </c>
      <c r="F16700" s="232">
        <v>0</v>
      </c>
    </row>
    <row r="16701" spans="1:6" ht="15" x14ac:dyDescent="0.2">
      <c r="A16701" s="231">
        <v>102515</v>
      </c>
      <c r="B16701" s="457" t="s">
        <v>23930</v>
      </c>
      <c r="C16701" s="231" t="s">
        <v>6635</v>
      </c>
      <c r="F16701" s="232">
        <v>0</v>
      </c>
    </row>
    <row r="16702" spans="1:6" ht="15" x14ac:dyDescent="0.2">
      <c r="A16702" s="231">
        <v>102517</v>
      </c>
      <c r="B16702" s="457" t="s">
        <v>23931</v>
      </c>
      <c r="C16702" s="231" t="s">
        <v>6635</v>
      </c>
      <c r="F16702" s="232">
        <v>0</v>
      </c>
    </row>
    <row r="16703" spans="1:6" ht="15" x14ac:dyDescent="0.2">
      <c r="A16703" s="231">
        <v>102513</v>
      </c>
      <c r="B16703" s="457" t="s">
        <v>23932</v>
      </c>
      <c r="C16703" s="231" t="s">
        <v>6637</v>
      </c>
      <c r="F16703" s="232">
        <v>58.27</v>
      </c>
    </row>
    <row r="16704" spans="1:6" ht="15" x14ac:dyDescent="0.2">
      <c r="A16704" s="231">
        <v>103689</v>
      </c>
      <c r="B16704" s="457" t="s">
        <v>23933</v>
      </c>
      <c r="C16704" s="231" t="s">
        <v>6637</v>
      </c>
      <c r="F16704" s="232">
        <v>503.66</v>
      </c>
    </row>
    <row r="16705" spans="1:6" ht="15" x14ac:dyDescent="0.2">
      <c r="A16705" s="231">
        <v>103702</v>
      </c>
      <c r="B16705" s="457" t="s">
        <v>23934</v>
      </c>
      <c r="C16705" s="231" t="s">
        <v>6637</v>
      </c>
      <c r="F16705" s="232">
        <v>0</v>
      </c>
    </row>
    <row r="16706" spans="1:6" ht="15" x14ac:dyDescent="0.2">
      <c r="A16706" s="231">
        <v>103700</v>
      </c>
      <c r="B16706" s="457" t="s">
        <v>23935</v>
      </c>
      <c r="C16706" s="231" t="s">
        <v>6637</v>
      </c>
      <c r="F16706" s="232">
        <v>0</v>
      </c>
    </row>
    <row r="16707" spans="1:6" ht="15" x14ac:dyDescent="0.2">
      <c r="A16707" s="231">
        <v>103698</v>
      </c>
      <c r="B16707" s="457" t="s">
        <v>23936</v>
      </c>
      <c r="C16707" s="231" t="s">
        <v>6637</v>
      </c>
      <c r="F16707" s="232">
        <v>0</v>
      </c>
    </row>
    <row r="16708" spans="1:6" ht="15" x14ac:dyDescent="0.2">
      <c r="A16708" s="231">
        <v>103703</v>
      </c>
      <c r="B16708" s="457" t="s">
        <v>23937</v>
      </c>
      <c r="C16708" s="231" t="s">
        <v>6637</v>
      </c>
      <c r="F16708" s="232">
        <v>0</v>
      </c>
    </row>
    <row r="16709" spans="1:6" ht="15" x14ac:dyDescent="0.2">
      <c r="A16709" s="231">
        <v>103701</v>
      </c>
      <c r="B16709" s="457" t="s">
        <v>23938</v>
      </c>
      <c r="C16709" s="231" t="s">
        <v>6637</v>
      </c>
      <c r="F16709" s="232">
        <v>0</v>
      </c>
    </row>
    <row r="16710" spans="1:6" ht="15" x14ac:dyDescent="0.2">
      <c r="A16710" s="231">
        <v>103699</v>
      </c>
      <c r="B16710" s="457" t="s">
        <v>23939</v>
      </c>
      <c r="C16710" s="231" t="s">
        <v>6637</v>
      </c>
      <c r="F16710" s="232">
        <v>0</v>
      </c>
    </row>
    <row r="16711" spans="1:6" ht="15" x14ac:dyDescent="0.2">
      <c r="A16711" s="231">
        <v>103704</v>
      </c>
      <c r="B16711" s="457" t="s">
        <v>23940</v>
      </c>
      <c r="C16711" s="231" t="s">
        <v>6637</v>
      </c>
      <c r="F16711" s="232">
        <v>0</v>
      </c>
    </row>
    <row r="16712" spans="1:6" ht="15" x14ac:dyDescent="0.2">
      <c r="A16712" s="231">
        <v>103706</v>
      </c>
      <c r="B16712" s="457" t="s">
        <v>23941</v>
      </c>
      <c r="C16712" s="231" t="s">
        <v>6635</v>
      </c>
      <c r="F16712" s="232">
        <v>0</v>
      </c>
    </row>
    <row r="16713" spans="1:6" ht="15" x14ac:dyDescent="0.2">
      <c r="A16713" s="231">
        <v>103707</v>
      </c>
      <c r="B16713" s="457" t="s">
        <v>23942</v>
      </c>
      <c r="C16713" s="231" t="s">
        <v>6635</v>
      </c>
      <c r="F16713" s="232">
        <v>0</v>
      </c>
    </row>
    <row r="16714" spans="1:6" ht="15" x14ac:dyDescent="0.2">
      <c r="A16714" s="231">
        <v>103708</v>
      </c>
      <c r="B16714" s="457" t="s">
        <v>23943</v>
      </c>
      <c r="C16714" s="231" t="s">
        <v>6635</v>
      </c>
      <c r="F16714" s="232">
        <v>0</v>
      </c>
    </row>
    <row r="16715" spans="1:6" ht="15" x14ac:dyDescent="0.2">
      <c r="A16715" s="231">
        <v>103709</v>
      </c>
      <c r="B16715" s="457" t="s">
        <v>23944</v>
      </c>
      <c r="C16715" s="231" t="s">
        <v>6635</v>
      </c>
      <c r="F16715" s="232">
        <v>0</v>
      </c>
    </row>
    <row r="16716" spans="1:6" ht="15" x14ac:dyDescent="0.2">
      <c r="A16716" s="231">
        <v>103710</v>
      </c>
      <c r="B16716" s="457" t="s">
        <v>23945</v>
      </c>
      <c r="C16716" s="231" t="s">
        <v>6635</v>
      </c>
      <c r="F16716" s="232">
        <v>0</v>
      </c>
    </row>
    <row r="16717" spans="1:6" ht="15" x14ac:dyDescent="0.2">
      <c r="A16717" s="231">
        <v>103711</v>
      </c>
      <c r="B16717" s="457" t="s">
        <v>23946</v>
      </c>
      <c r="C16717" s="231" t="s">
        <v>6635</v>
      </c>
      <c r="F16717" s="232">
        <v>0</v>
      </c>
    </row>
    <row r="16718" spans="1:6" ht="15" x14ac:dyDescent="0.2">
      <c r="A16718" s="231">
        <v>103712</v>
      </c>
      <c r="B16718" s="457" t="s">
        <v>23947</v>
      </c>
      <c r="C16718" s="231" t="s">
        <v>6635</v>
      </c>
      <c r="F16718" s="232">
        <v>0</v>
      </c>
    </row>
    <row r="16719" spans="1:6" ht="15" x14ac:dyDescent="0.2">
      <c r="A16719" s="231">
        <v>103713</v>
      </c>
      <c r="B16719" s="457" t="s">
        <v>23948</v>
      </c>
      <c r="C16719" s="231" t="s">
        <v>6635</v>
      </c>
      <c r="F16719" s="232">
        <v>0</v>
      </c>
    </row>
    <row r="16720" spans="1:6" ht="15" x14ac:dyDescent="0.2">
      <c r="A16720" s="231">
        <v>103714</v>
      </c>
      <c r="B16720" s="457" t="s">
        <v>23949</v>
      </c>
      <c r="C16720" s="231" t="s">
        <v>6635</v>
      </c>
      <c r="F16720" s="232">
        <v>0</v>
      </c>
    </row>
    <row r="16721" spans="1:6" ht="15" x14ac:dyDescent="0.2">
      <c r="A16721" s="231">
        <v>103715</v>
      </c>
      <c r="B16721" s="457" t="s">
        <v>23950</v>
      </c>
      <c r="C16721" s="231" t="s">
        <v>6635</v>
      </c>
      <c r="F16721" s="232">
        <v>0</v>
      </c>
    </row>
    <row r="16722" spans="1:6" ht="15" x14ac:dyDescent="0.2">
      <c r="A16722" s="231">
        <v>103716</v>
      </c>
      <c r="B16722" s="457" t="s">
        <v>23951</v>
      </c>
      <c r="C16722" s="231" t="s">
        <v>6635</v>
      </c>
      <c r="F16722" s="232">
        <v>0</v>
      </c>
    </row>
    <row r="16723" spans="1:6" ht="15" x14ac:dyDescent="0.2">
      <c r="A16723" s="231">
        <v>103717</v>
      </c>
      <c r="B16723" s="457" t="s">
        <v>23952</v>
      </c>
      <c r="C16723" s="231" t="s">
        <v>6635</v>
      </c>
      <c r="F16723" s="232">
        <v>0</v>
      </c>
    </row>
    <row r="16724" spans="1:6" ht="15" x14ac:dyDescent="0.2">
      <c r="A16724" s="231">
        <v>103718</v>
      </c>
      <c r="B16724" s="457" t="s">
        <v>23953</v>
      </c>
      <c r="C16724" s="231" t="s">
        <v>6635</v>
      </c>
      <c r="F16724" s="232">
        <v>0</v>
      </c>
    </row>
    <row r="16725" spans="1:6" ht="15" x14ac:dyDescent="0.2">
      <c r="A16725" s="231">
        <v>103719</v>
      </c>
      <c r="B16725" s="457" t="s">
        <v>23954</v>
      </c>
      <c r="C16725" s="231" t="s">
        <v>6635</v>
      </c>
      <c r="F16725" s="232">
        <v>0</v>
      </c>
    </row>
    <row r="16726" spans="1:6" ht="15" x14ac:dyDescent="0.2">
      <c r="A16726" s="231">
        <v>103720</v>
      </c>
      <c r="B16726" s="457" t="s">
        <v>23955</v>
      </c>
      <c r="C16726" s="231" t="s">
        <v>6635</v>
      </c>
      <c r="F16726" s="232">
        <v>0</v>
      </c>
    </row>
    <row r="16727" spans="1:6" ht="15" x14ac:dyDescent="0.2">
      <c r="A16727" s="231">
        <v>103721</v>
      </c>
      <c r="B16727" s="457" t="s">
        <v>23956</v>
      </c>
      <c r="C16727" s="231" t="s">
        <v>6635</v>
      </c>
      <c r="F16727" s="232">
        <v>0</v>
      </c>
    </row>
    <row r="16728" spans="1:6" ht="15" x14ac:dyDescent="0.2">
      <c r="A16728" s="231">
        <v>103705</v>
      </c>
      <c r="B16728" s="457" t="s">
        <v>23957</v>
      </c>
      <c r="C16728" s="231" t="s">
        <v>6635</v>
      </c>
      <c r="F16728" s="232">
        <v>0</v>
      </c>
    </row>
    <row r="16729" spans="1:6" ht="15" x14ac:dyDescent="0.2">
      <c r="A16729" s="231">
        <v>103722</v>
      </c>
      <c r="B16729" s="457" t="s">
        <v>23958</v>
      </c>
      <c r="C16729" s="231" t="s">
        <v>6635</v>
      </c>
      <c r="F16729" s="232">
        <v>0</v>
      </c>
    </row>
    <row r="16730" spans="1:6" ht="15" x14ac:dyDescent="0.2">
      <c r="A16730" s="231">
        <v>103723</v>
      </c>
      <c r="B16730" s="457" t="s">
        <v>23959</v>
      </c>
      <c r="C16730" s="231" t="s">
        <v>6635</v>
      </c>
      <c r="F16730" s="232">
        <v>0</v>
      </c>
    </row>
    <row r="16731" spans="1:6" ht="15" x14ac:dyDescent="0.2">
      <c r="A16731" s="231">
        <v>103724</v>
      </c>
      <c r="B16731" s="457" t="s">
        <v>23960</v>
      </c>
      <c r="C16731" s="231" t="s">
        <v>6635</v>
      </c>
      <c r="F16731" s="232">
        <v>0</v>
      </c>
    </row>
    <row r="16732" spans="1:6" ht="15" x14ac:dyDescent="0.2">
      <c r="A16732" s="231">
        <v>103725</v>
      </c>
      <c r="B16732" s="457" t="s">
        <v>23961</v>
      </c>
      <c r="C16732" s="231" t="s">
        <v>6635</v>
      </c>
      <c r="F16732" s="232">
        <v>0</v>
      </c>
    </row>
    <row r="16733" spans="1:6" ht="15" x14ac:dyDescent="0.2">
      <c r="A16733" s="231">
        <v>103726</v>
      </c>
      <c r="B16733" s="457" t="s">
        <v>23962</v>
      </c>
      <c r="C16733" s="231" t="s">
        <v>6635</v>
      </c>
      <c r="F16733" s="232">
        <v>0</v>
      </c>
    </row>
    <row r="16734" spans="1:6" ht="15" x14ac:dyDescent="0.2">
      <c r="A16734" s="231">
        <v>103727</v>
      </c>
      <c r="B16734" s="457" t="s">
        <v>23963</v>
      </c>
      <c r="C16734" s="231" t="s">
        <v>6635</v>
      </c>
      <c r="F16734" s="232">
        <v>0</v>
      </c>
    </row>
    <row r="16735" spans="1:6" ht="15" x14ac:dyDescent="0.2">
      <c r="A16735" s="231">
        <v>103728</v>
      </c>
      <c r="B16735" s="457" t="s">
        <v>23964</v>
      </c>
      <c r="C16735" s="231" t="s">
        <v>6635</v>
      </c>
      <c r="F16735" s="232">
        <v>0</v>
      </c>
    </row>
    <row r="16736" spans="1:6" ht="15" x14ac:dyDescent="0.2">
      <c r="A16736" s="231">
        <v>103729</v>
      </c>
      <c r="B16736" s="457" t="s">
        <v>23965</v>
      </c>
      <c r="C16736" s="231" t="s">
        <v>6635</v>
      </c>
      <c r="F16736" s="232">
        <v>0</v>
      </c>
    </row>
    <row r="16737" spans="1:6" ht="15" x14ac:dyDescent="0.2">
      <c r="A16737" s="231">
        <v>103730</v>
      </c>
      <c r="B16737" s="457" t="s">
        <v>23966</v>
      </c>
      <c r="C16737" s="231" t="s">
        <v>6635</v>
      </c>
      <c r="F16737" s="232">
        <v>0</v>
      </c>
    </row>
    <row r="16738" spans="1:6" ht="15" x14ac:dyDescent="0.2">
      <c r="A16738" s="231">
        <v>103731</v>
      </c>
      <c r="B16738" s="457" t="s">
        <v>23967</v>
      </c>
      <c r="C16738" s="231" t="s">
        <v>6635</v>
      </c>
      <c r="F16738" s="232">
        <v>0</v>
      </c>
    </row>
    <row r="16739" spans="1:6" ht="15" x14ac:dyDescent="0.2">
      <c r="A16739" s="231">
        <v>103732</v>
      </c>
      <c r="B16739" s="457" t="s">
        <v>23968</v>
      </c>
      <c r="C16739" s="231" t="s">
        <v>6635</v>
      </c>
      <c r="F16739" s="232">
        <v>0</v>
      </c>
    </row>
    <row r="16740" spans="1:6" ht="15" x14ac:dyDescent="0.2">
      <c r="A16740" s="231">
        <v>103733</v>
      </c>
      <c r="B16740" s="457" t="s">
        <v>23969</v>
      </c>
      <c r="C16740" s="231" t="s">
        <v>6635</v>
      </c>
      <c r="F16740" s="232">
        <v>0</v>
      </c>
    </row>
    <row r="16741" spans="1:6" ht="15" x14ac:dyDescent="0.2">
      <c r="A16741" s="231">
        <v>103696</v>
      </c>
      <c r="B16741" s="457" t="s">
        <v>23970</v>
      </c>
      <c r="C16741" s="231" t="s">
        <v>6635</v>
      </c>
      <c r="F16741" s="232">
        <v>155.82</v>
      </c>
    </row>
    <row r="16742" spans="1:6" ht="15" x14ac:dyDescent="0.2">
      <c r="A16742" s="231">
        <v>103697</v>
      </c>
      <c r="B16742" s="457" t="s">
        <v>23971</v>
      </c>
      <c r="C16742" s="231" t="s">
        <v>6635</v>
      </c>
      <c r="F16742" s="232">
        <v>143.84</v>
      </c>
    </row>
    <row r="16743" spans="1:6" ht="15" x14ac:dyDescent="0.2">
      <c r="A16743" s="231">
        <v>103695</v>
      </c>
      <c r="B16743" s="457" t="s">
        <v>23972</v>
      </c>
      <c r="C16743" s="231" t="s">
        <v>6635</v>
      </c>
      <c r="F16743" s="232">
        <v>107.24</v>
      </c>
    </row>
    <row r="16744" spans="1:6" ht="15" x14ac:dyDescent="0.2">
      <c r="A16744" s="231">
        <v>103694</v>
      </c>
      <c r="B16744" s="457" t="s">
        <v>23973</v>
      </c>
      <c r="C16744" s="231" t="s">
        <v>6635</v>
      </c>
      <c r="F16744" s="232">
        <v>119.22</v>
      </c>
    </row>
    <row r="16745" spans="1:6" ht="15" x14ac:dyDescent="0.2">
      <c r="A16745" s="231">
        <v>103690</v>
      </c>
      <c r="B16745" s="457" t="s">
        <v>23974</v>
      </c>
      <c r="C16745" s="231" t="s">
        <v>6635</v>
      </c>
      <c r="F16745" s="232">
        <v>0</v>
      </c>
    </row>
    <row r="16746" spans="1:6" ht="15" x14ac:dyDescent="0.2">
      <c r="A16746" s="231">
        <v>103693</v>
      </c>
      <c r="B16746" s="457" t="s">
        <v>23975</v>
      </c>
      <c r="C16746" s="231" t="s">
        <v>6635</v>
      </c>
      <c r="F16746" s="232">
        <v>0</v>
      </c>
    </row>
    <row r="16747" spans="1:6" ht="15" x14ac:dyDescent="0.2">
      <c r="A16747" s="231">
        <v>103692</v>
      </c>
      <c r="B16747" s="457" t="s">
        <v>23976</v>
      </c>
      <c r="C16747" s="231" t="s">
        <v>6635</v>
      </c>
      <c r="F16747" s="232">
        <v>0</v>
      </c>
    </row>
    <row r="16748" spans="1:6" ht="15" x14ac:dyDescent="0.2">
      <c r="A16748" s="231">
        <v>103691</v>
      </c>
      <c r="B16748" s="457" t="s">
        <v>23977</v>
      </c>
      <c r="C16748" s="231" t="s">
        <v>6635</v>
      </c>
      <c r="F16748" s="232">
        <v>0</v>
      </c>
    </row>
    <row r="16749" spans="1:6" ht="15" x14ac:dyDescent="0.2">
      <c r="A16749" s="231">
        <v>96987</v>
      </c>
      <c r="B16749" s="457" t="s">
        <v>23978</v>
      </c>
      <c r="C16749" s="231" t="s">
        <v>6635</v>
      </c>
      <c r="F16749" s="232">
        <v>146.72</v>
      </c>
    </row>
    <row r="16750" spans="1:6" ht="15" x14ac:dyDescent="0.2">
      <c r="A16750" s="231">
        <v>96989</v>
      </c>
      <c r="B16750" s="457" t="s">
        <v>23979</v>
      </c>
      <c r="C16750" s="231" t="s">
        <v>6635</v>
      </c>
      <c r="F16750" s="232">
        <v>139.54</v>
      </c>
    </row>
    <row r="16751" spans="1:6" ht="15" x14ac:dyDescent="0.2">
      <c r="A16751" s="231">
        <v>104749</v>
      </c>
      <c r="B16751" s="457" t="s">
        <v>23980</v>
      </c>
      <c r="C16751" s="231" t="s">
        <v>6635</v>
      </c>
      <c r="F16751" s="232">
        <v>24.3</v>
      </c>
    </row>
    <row r="16752" spans="1:6" ht="15" x14ac:dyDescent="0.2">
      <c r="A16752" s="231">
        <v>104750</v>
      </c>
      <c r="B16752" s="457" t="s">
        <v>23981</v>
      </c>
      <c r="C16752" s="231" t="s">
        <v>6635</v>
      </c>
      <c r="F16752" s="232">
        <v>20.34</v>
      </c>
    </row>
    <row r="16753" spans="1:6" ht="15" x14ac:dyDescent="0.2">
      <c r="A16753" s="231">
        <v>104751</v>
      </c>
      <c r="B16753" s="457" t="s">
        <v>23982</v>
      </c>
      <c r="C16753" s="231" t="s">
        <v>6635</v>
      </c>
      <c r="F16753" s="232">
        <v>27.13</v>
      </c>
    </row>
    <row r="16754" spans="1:6" ht="15" x14ac:dyDescent="0.2">
      <c r="A16754" s="231">
        <v>104752</v>
      </c>
      <c r="B16754" s="457" t="s">
        <v>23983</v>
      </c>
      <c r="C16754" s="231" t="s">
        <v>6635</v>
      </c>
      <c r="F16754" s="232">
        <v>24.56</v>
      </c>
    </row>
    <row r="16755" spans="1:6" ht="15" x14ac:dyDescent="0.2">
      <c r="A16755" s="231">
        <v>104753</v>
      </c>
      <c r="B16755" s="457" t="s">
        <v>23984</v>
      </c>
      <c r="C16755" s="231" t="s">
        <v>6635</v>
      </c>
      <c r="F16755" s="232">
        <v>28.86</v>
      </c>
    </row>
    <row r="16756" spans="1:6" ht="15" x14ac:dyDescent="0.2">
      <c r="A16756" s="231">
        <v>104754</v>
      </c>
      <c r="B16756" s="457" t="s">
        <v>23985</v>
      </c>
      <c r="C16756" s="231" t="s">
        <v>6635</v>
      </c>
      <c r="F16756" s="232">
        <v>36.24</v>
      </c>
    </row>
    <row r="16757" spans="1:6" ht="15" x14ac:dyDescent="0.2">
      <c r="A16757" s="231">
        <v>104755</v>
      </c>
      <c r="B16757" s="457" t="s">
        <v>23986</v>
      </c>
      <c r="C16757" s="231" t="s">
        <v>6635</v>
      </c>
      <c r="F16757" s="232">
        <v>47.68</v>
      </c>
    </row>
    <row r="16758" spans="1:6" ht="15" x14ac:dyDescent="0.2">
      <c r="A16758" s="231">
        <v>96982</v>
      </c>
      <c r="B16758" s="457" t="s">
        <v>23987</v>
      </c>
      <c r="C16758" s="231" t="s">
        <v>6635</v>
      </c>
      <c r="F16758" s="232">
        <v>0</v>
      </c>
    </row>
    <row r="16759" spans="1:6" ht="15" x14ac:dyDescent="0.2">
      <c r="A16759" s="231">
        <v>96993</v>
      </c>
      <c r="B16759" s="457" t="s">
        <v>23988</v>
      </c>
      <c r="C16759" s="231" t="s">
        <v>6635</v>
      </c>
      <c r="F16759" s="232">
        <v>0</v>
      </c>
    </row>
    <row r="16760" spans="1:6" ht="15" x14ac:dyDescent="0.2">
      <c r="A16760" s="231">
        <v>96990</v>
      </c>
      <c r="B16760" s="457" t="s">
        <v>23989</v>
      </c>
      <c r="C16760" s="231" t="s">
        <v>6635</v>
      </c>
      <c r="F16760" s="232">
        <v>0</v>
      </c>
    </row>
    <row r="16761" spans="1:6" ht="15" x14ac:dyDescent="0.2">
      <c r="A16761" s="231">
        <v>96991</v>
      </c>
      <c r="B16761" s="457" t="s">
        <v>23990</v>
      </c>
      <c r="C16761" s="231" t="s">
        <v>6635</v>
      </c>
      <c r="F16761" s="232">
        <v>0</v>
      </c>
    </row>
    <row r="16762" spans="1:6" ht="15" x14ac:dyDescent="0.2">
      <c r="A16762" s="231">
        <v>96992</v>
      </c>
      <c r="B16762" s="457" t="s">
        <v>23991</v>
      </c>
      <c r="C16762" s="231" t="s">
        <v>6635</v>
      </c>
      <c r="F16762" s="232">
        <v>0</v>
      </c>
    </row>
    <row r="16763" spans="1:6" ht="15" x14ac:dyDescent="0.2">
      <c r="A16763" s="231">
        <v>96994</v>
      </c>
      <c r="B16763" s="457" t="s">
        <v>23992</v>
      </c>
      <c r="C16763" s="231" t="s">
        <v>6635</v>
      </c>
      <c r="F16763" s="232">
        <v>0</v>
      </c>
    </row>
    <row r="16764" spans="1:6" ht="15" x14ac:dyDescent="0.2">
      <c r="A16764" s="231">
        <v>96973</v>
      </c>
      <c r="B16764" s="457" t="s">
        <v>23993</v>
      </c>
      <c r="C16764" s="231" t="s">
        <v>6640</v>
      </c>
      <c r="F16764" s="232">
        <v>85.22</v>
      </c>
    </row>
    <row r="16765" spans="1:6" ht="15" x14ac:dyDescent="0.2">
      <c r="A16765" s="231">
        <v>104743</v>
      </c>
      <c r="B16765" s="457" t="s">
        <v>23994</v>
      </c>
      <c r="C16765" s="231" t="s">
        <v>6640</v>
      </c>
      <c r="F16765" s="232">
        <v>0</v>
      </c>
    </row>
    <row r="16766" spans="1:6" ht="15" x14ac:dyDescent="0.2">
      <c r="A16766" s="231">
        <v>96977</v>
      </c>
      <c r="B16766" s="457" t="s">
        <v>23995</v>
      </c>
      <c r="C16766" s="231" t="s">
        <v>6640</v>
      </c>
      <c r="F16766" s="232">
        <v>66.77</v>
      </c>
    </row>
    <row r="16767" spans="1:6" ht="15" x14ac:dyDescent="0.2">
      <c r="A16767" s="231">
        <v>96974</v>
      </c>
      <c r="B16767" s="457" t="s">
        <v>23996</v>
      </c>
      <c r="C16767" s="231" t="s">
        <v>6640</v>
      </c>
      <c r="F16767" s="232">
        <v>109.63</v>
      </c>
    </row>
    <row r="16768" spans="1:6" ht="15" x14ac:dyDescent="0.2">
      <c r="A16768" s="231">
        <v>104744</v>
      </c>
      <c r="B16768" s="457" t="s">
        <v>23997</v>
      </c>
      <c r="C16768" s="231" t="s">
        <v>6640</v>
      </c>
      <c r="F16768" s="232">
        <v>0</v>
      </c>
    </row>
    <row r="16769" spans="1:6" ht="15" x14ac:dyDescent="0.2">
      <c r="A16769" s="231">
        <v>96978</v>
      </c>
      <c r="B16769" s="457" t="s">
        <v>23998</v>
      </c>
      <c r="C16769" s="231" t="s">
        <v>6640</v>
      </c>
      <c r="F16769" s="232">
        <v>87.91</v>
      </c>
    </row>
    <row r="16770" spans="1:6" ht="15" x14ac:dyDescent="0.2">
      <c r="A16770" s="231">
        <v>96975</v>
      </c>
      <c r="B16770" s="457" t="s">
        <v>23999</v>
      </c>
      <c r="C16770" s="231" t="s">
        <v>6640</v>
      </c>
      <c r="F16770" s="232">
        <v>135.22</v>
      </c>
    </row>
    <row r="16771" spans="1:6" ht="15" x14ac:dyDescent="0.2">
      <c r="A16771" s="231">
        <v>104745</v>
      </c>
      <c r="B16771" s="457" t="s">
        <v>24000</v>
      </c>
      <c r="C16771" s="231" t="s">
        <v>6640</v>
      </c>
      <c r="F16771" s="232">
        <v>0</v>
      </c>
    </row>
    <row r="16772" spans="1:6" ht="15" x14ac:dyDescent="0.2">
      <c r="A16772" s="231">
        <v>96979</v>
      </c>
      <c r="B16772" s="457" t="s">
        <v>24001</v>
      </c>
      <c r="C16772" s="231" t="s">
        <v>6640</v>
      </c>
      <c r="F16772" s="232">
        <v>125.62</v>
      </c>
    </row>
    <row r="16773" spans="1:6" ht="15" x14ac:dyDescent="0.2">
      <c r="A16773" s="231">
        <v>96976</v>
      </c>
      <c r="B16773" s="457" t="s">
        <v>24002</v>
      </c>
      <c r="C16773" s="231" t="s">
        <v>6640</v>
      </c>
      <c r="F16773" s="232">
        <v>176.96</v>
      </c>
    </row>
    <row r="16774" spans="1:6" ht="15" x14ac:dyDescent="0.2">
      <c r="A16774" s="231">
        <v>96984</v>
      </c>
      <c r="B16774" s="457" t="s">
        <v>24003</v>
      </c>
      <c r="C16774" s="231" t="s">
        <v>6635</v>
      </c>
      <c r="F16774" s="232">
        <v>71.709999999999994</v>
      </c>
    </row>
    <row r="16775" spans="1:6" ht="15" x14ac:dyDescent="0.2">
      <c r="A16775" s="231">
        <v>96980</v>
      </c>
      <c r="B16775" s="457" t="s">
        <v>24004</v>
      </c>
      <c r="C16775" s="231" t="s">
        <v>6640</v>
      </c>
      <c r="F16775" s="232">
        <v>0</v>
      </c>
    </row>
    <row r="16776" spans="1:6" ht="15" x14ac:dyDescent="0.2">
      <c r="A16776" s="231">
        <v>96986</v>
      </c>
      <c r="B16776" s="457" t="s">
        <v>24005</v>
      </c>
      <c r="C16776" s="231" t="s">
        <v>6635</v>
      </c>
      <c r="F16776" s="232">
        <v>129.59</v>
      </c>
    </row>
    <row r="16777" spans="1:6" ht="15" x14ac:dyDescent="0.2">
      <c r="A16777" s="231">
        <v>96985</v>
      </c>
      <c r="B16777" s="457" t="s">
        <v>24006</v>
      </c>
      <c r="C16777" s="231" t="s">
        <v>6635</v>
      </c>
      <c r="F16777" s="232">
        <v>86.55</v>
      </c>
    </row>
    <row r="16778" spans="1:6" ht="15" x14ac:dyDescent="0.2">
      <c r="A16778" s="231">
        <v>96988</v>
      </c>
      <c r="B16778" s="457" t="s">
        <v>24007</v>
      </c>
      <c r="C16778" s="231" t="s">
        <v>6635</v>
      </c>
      <c r="F16778" s="232">
        <v>166.84</v>
      </c>
    </row>
    <row r="16779" spans="1:6" ht="15" x14ac:dyDescent="0.2">
      <c r="A16779" s="231">
        <v>104746</v>
      </c>
      <c r="B16779" s="457" t="s">
        <v>24008</v>
      </c>
      <c r="C16779" s="231" t="s">
        <v>6635</v>
      </c>
      <c r="F16779" s="232">
        <v>30.38</v>
      </c>
    </row>
    <row r="16780" spans="1:6" ht="15" x14ac:dyDescent="0.2">
      <c r="A16780" s="231">
        <v>104747</v>
      </c>
      <c r="B16780" s="457" t="s">
        <v>24009</v>
      </c>
      <c r="C16780" s="231" t="s">
        <v>6635</v>
      </c>
      <c r="F16780" s="232">
        <v>0</v>
      </c>
    </row>
    <row r="16781" spans="1:6" ht="15" x14ac:dyDescent="0.2">
      <c r="A16781" s="231">
        <v>96983</v>
      </c>
      <c r="B16781" s="457" t="s">
        <v>24010</v>
      </c>
      <c r="C16781" s="231" t="s">
        <v>6635</v>
      </c>
      <c r="F16781" s="232">
        <v>0</v>
      </c>
    </row>
    <row r="16782" spans="1:6" ht="15" x14ac:dyDescent="0.2">
      <c r="A16782" s="231">
        <v>104748</v>
      </c>
      <c r="B16782" s="457" t="s">
        <v>24011</v>
      </c>
      <c r="C16782" s="231" t="s">
        <v>6635</v>
      </c>
      <c r="F16782" s="232">
        <v>0</v>
      </c>
    </row>
    <row r="16783" spans="1:6" ht="15" x14ac:dyDescent="0.2">
      <c r="A16783" s="231">
        <v>98463</v>
      </c>
      <c r="B16783" s="457" t="s">
        <v>24012</v>
      </c>
      <c r="C16783" s="231" t="s">
        <v>6635</v>
      </c>
      <c r="F16783" s="232">
        <v>32.31</v>
      </c>
    </row>
    <row r="16784" spans="1:6" ht="15" x14ac:dyDescent="0.2">
      <c r="A16784" s="231">
        <v>104827</v>
      </c>
      <c r="B16784" s="457" t="s">
        <v>24013</v>
      </c>
      <c r="C16784" s="231" t="s">
        <v>6635</v>
      </c>
      <c r="F16784" s="232">
        <v>0</v>
      </c>
    </row>
    <row r="16785" spans="1:6" ht="15" x14ac:dyDescent="0.2">
      <c r="A16785" s="231">
        <v>104828</v>
      </c>
      <c r="B16785" s="457" t="s">
        <v>24014</v>
      </c>
      <c r="C16785" s="231" t="s">
        <v>6635</v>
      </c>
      <c r="F16785" s="232">
        <v>0</v>
      </c>
    </row>
    <row r="16786" spans="1:6" ht="15" x14ac:dyDescent="0.2">
      <c r="A16786" s="231">
        <v>104824</v>
      </c>
      <c r="B16786" s="457" t="s">
        <v>24015</v>
      </c>
      <c r="C16786" s="231" t="s">
        <v>6635</v>
      </c>
      <c r="F16786" s="232">
        <v>0</v>
      </c>
    </row>
    <row r="16787" spans="1:6" ht="15" x14ac:dyDescent="0.2">
      <c r="A16787" s="231">
        <v>104826</v>
      </c>
      <c r="B16787" s="457" t="s">
        <v>24016</v>
      </c>
      <c r="C16787" s="231" t="s">
        <v>6635</v>
      </c>
      <c r="F16787" s="232">
        <v>0</v>
      </c>
    </row>
    <row r="16788" spans="1:6" ht="15" x14ac:dyDescent="0.2">
      <c r="A16788" s="231">
        <v>104825</v>
      </c>
      <c r="B16788" s="457" t="s">
        <v>24017</v>
      </c>
      <c r="C16788" s="231" t="s">
        <v>6635</v>
      </c>
      <c r="F16788" s="232">
        <v>0</v>
      </c>
    </row>
    <row r="16789" spans="1:6" ht="15" x14ac:dyDescent="0.2">
      <c r="A16789" s="231">
        <v>104993</v>
      </c>
      <c r="B16789" s="457" t="s">
        <v>24018</v>
      </c>
      <c r="C16789" s="231" t="s">
        <v>6635</v>
      </c>
      <c r="F16789" s="232">
        <v>0</v>
      </c>
    </row>
    <row r="16790" spans="1:6" ht="15" x14ac:dyDescent="0.2">
      <c r="A16790" s="231">
        <v>104994</v>
      </c>
      <c r="B16790" s="457" t="s">
        <v>24019</v>
      </c>
      <c r="C16790" s="231" t="s">
        <v>6635</v>
      </c>
      <c r="F16790" s="232">
        <v>0</v>
      </c>
    </row>
    <row r="16791" spans="1:6" ht="15" x14ac:dyDescent="0.2">
      <c r="A16791" s="231">
        <v>104995</v>
      </c>
      <c r="B16791" s="457" t="s">
        <v>24020</v>
      </c>
      <c r="C16791" s="231" t="s">
        <v>6635</v>
      </c>
      <c r="F16791" s="232">
        <v>0</v>
      </c>
    </row>
    <row r="16792" spans="1:6" ht="15" x14ac:dyDescent="0.2">
      <c r="A16792" s="231">
        <v>104996</v>
      </c>
      <c r="B16792" s="457" t="s">
        <v>24021</v>
      </c>
      <c r="C16792" s="231" t="s">
        <v>6635</v>
      </c>
      <c r="F16792" s="232">
        <v>0</v>
      </c>
    </row>
    <row r="16793" spans="1:6" ht="15" x14ac:dyDescent="0.2">
      <c r="A16793" s="231">
        <v>95676</v>
      </c>
      <c r="B16793" s="457" t="s">
        <v>24022</v>
      </c>
      <c r="C16793" s="231" t="s">
        <v>6635</v>
      </c>
      <c r="F16793" s="232">
        <v>156.12</v>
      </c>
    </row>
    <row r="16794" spans="1:6" ht="15" x14ac:dyDescent="0.2">
      <c r="A16794" s="231">
        <v>95677</v>
      </c>
      <c r="B16794" s="457" t="s">
        <v>24023</v>
      </c>
      <c r="C16794" s="231" t="s">
        <v>6635</v>
      </c>
      <c r="F16794" s="232">
        <v>0</v>
      </c>
    </row>
    <row r="16795" spans="1:6" ht="15" x14ac:dyDescent="0.2">
      <c r="A16795" s="231">
        <v>105135</v>
      </c>
      <c r="B16795" s="457" t="s">
        <v>24024</v>
      </c>
      <c r="C16795" s="231" t="s">
        <v>6635</v>
      </c>
      <c r="F16795" s="232">
        <v>1006.75</v>
      </c>
    </row>
    <row r="16796" spans="1:6" ht="15" x14ac:dyDescent="0.2">
      <c r="A16796" s="231">
        <v>104998</v>
      </c>
      <c r="B16796" s="457" t="s">
        <v>24025</v>
      </c>
      <c r="C16796" s="231" t="s">
        <v>6635</v>
      </c>
      <c r="F16796" s="232">
        <v>619.44000000000005</v>
      </c>
    </row>
    <row r="16797" spans="1:6" ht="15" x14ac:dyDescent="0.2">
      <c r="A16797" s="231">
        <v>104997</v>
      </c>
      <c r="B16797" s="457" t="s">
        <v>24026</v>
      </c>
      <c r="C16797" s="231" t="s">
        <v>6635</v>
      </c>
      <c r="F16797" s="232">
        <v>465.76</v>
      </c>
    </row>
    <row r="16798" spans="1:6" ht="15" x14ac:dyDescent="0.2">
      <c r="A16798" s="231">
        <v>95673</v>
      </c>
      <c r="B16798" s="457" t="s">
        <v>24027</v>
      </c>
      <c r="C16798" s="231" t="s">
        <v>6635</v>
      </c>
      <c r="F16798" s="232">
        <v>140.08000000000001</v>
      </c>
    </row>
    <row r="16799" spans="1:6" ht="15" x14ac:dyDescent="0.2">
      <c r="A16799" s="231">
        <v>95674</v>
      </c>
      <c r="B16799" s="457" t="s">
        <v>24028</v>
      </c>
      <c r="C16799" s="231" t="s">
        <v>6635</v>
      </c>
      <c r="F16799" s="232">
        <v>148.16</v>
      </c>
    </row>
    <row r="16800" spans="1:6" ht="15" x14ac:dyDescent="0.2">
      <c r="A16800" s="231">
        <v>104992</v>
      </c>
      <c r="B16800" s="457" t="s">
        <v>24029</v>
      </c>
      <c r="C16800" s="231" t="s">
        <v>6635</v>
      </c>
      <c r="F16800" s="232">
        <v>1402.19</v>
      </c>
    </row>
    <row r="16801" spans="1:6" ht="15" x14ac:dyDescent="0.2">
      <c r="A16801" s="231">
        <v>95675</v>
      </c>
      <c r="B16801" s="457" t="s">
        <v>24030</v>
      </c>
      <c r="C16801" s="231" t="s">
        <v>6635</v>
      </c>
      <c r="F16801" s="232">
        <v>182.82</v>
      </c>
    </row>
    <row r="16802" spans="1:6" ht="15" x14ac:dyDescent="0.2">
      <c r="A16802" s="231">
        <v>95648</v>
      </c>
      <c r="B16802" s="457" t="s">
        <v>24031</v>
      </c>
      <c r="C16802" s="231" t="s">
        <v>6635</v>
      </c>
      <c r="F16802" s="232">
        <v>674.59</v>
      </c>
    </row>
    <row r="16803" spans="1:6" ht="15" x14ac:dyDescent="0.2">
      <c r="A16803" s="231">
        <v>95649</v>
      </c>
      <c r="B16803" s="457" t="s">
        <v>24032</v>
      </c>
      <c r="C16803" s="231" t="s">
        <v>6635</v>
      </c>
      <c r="F16803" s="232">
        <v>1161.82</v>
      </c>
    </row>
    <row r="16804" spans="1:6" ht="15" x14ac:dyDescent="0.2">
      <c r="A16804" s="231">
        <v>95650</v>
      </c>
      <c r="B16804" s="457" t="s">
        <v>24033</v>
      </c>
      <c r="C16804" s="231" t="s">
        <v>6635</v>
      </c>
      <c r="F16804" s="232">
        <v>1697.08</v>
      </c>
    </row>
    <row r="16805" spans="1:6" ht="15" x14ac:dyDescent="0.2">
      <c r="A16805" s="231">
        <v>95651</v>
      </c>
      <c r="B16805" s="457" t="s">
        <v>24034</v>
      </c>
      <c r="C16805" s="231" t="s">
        <v>6635</v>
      </c>
      <c r="F16805" s="232">
        <v>2203.6</v>
      </c>
    </row>
    <row r="16806" spans="1:6" ht="15" x14ac:dyDescent="0.2">
      <c r="A16806" s="231">
        <v>95652</v>
      </c>
      <c r="B16806" s="457" t="s">
        <v>24035</v>
      </c>
      <c r="C16806" s="231" t="s">
        <v>6635</v>
      </c>
      <c r="F16806" s="232">
        <v>831.35</v>
      </c>
    </row>
    <row r="16807" spans="1:6" ht="15" x14ac:dyDescent="0.2">
      <c r="A16807" s="231">
        <v>95653</v>
      </c>
      <c r="B16807" s="457" t="s">
        <v>24036</v>
      </c>
      <c r="C16807" s="231" t="s">
        <v>6635</v>
      </c>
      <c r="F16807" s="232">
        <v>1473.19</v>
      </c>
    </row>
    <row r="16808" spans="1:6" ht="15" x14ac:dyDescent="0.2">
      <c r="A16808" s="231">
        <v>95654</v>
      </c>
      <c r="B16808" s="457" t="s">
        <v>24037</v>
      </c>
      <c r="C16808" s="231" t="s">
        <v>6635</v>
      </c>
      <c r="F16808" s="232">
        <v>2169.5500000000002</v>
      </c>
    </row>
    <row r="16809" spans="1:6" ht="15" x14ac:dyDescent="0.2">
      <c r="A16809" s="231">
        <v>95655</v>
      </c>
      <c r="B16809" s="457" t="s">
        <v>24038</v>
      </c>
      <c r="C16809" s="231" t="s">
        <v>6635</v>
      </c>
      <c r="F16809" s="232">
        <v>2829.23</v>
      </c>
    </row>
    <row r="16810" spans="1:6" ht="15" x14ac:dyDescent="0.2">
      <c r="A16810" s="231">
        <v>95657</v>
      </c>
      <c r="B16810" s="457" t="s">
        <v>24039</v>
      </c>
      <c r="C16810" s="231" t="s">
        <v>6635</v>
      </c>
      <c r="F16810" s="232">
        <v>371.72</v>
      </c>
    </row>
    <row r="16811" spans="1:6" ht="15" x14ac:dyDescent="0.2">
      <c r="A16811" s="231">
        <v>95658</v>
      </c>
      <c r="B16811" s="457" t="s">
        <v>24040</v>
      </c>
      <c r="C16811" s="231" t="s">
        <v>6635</v>
      </c>
      <c r="F16811" s="232">
        <v>673.84</v>
      </c>
    </row>
    <row r="16812" spans="1:6" ht="15" x14ac:dyDescent="0.2">
      <c r="A16812" s="231">
        <v>95659</v>
      </c>
      <c r="B16812" s="457" t="s">
        <v>24041</v>
      </c>
      <c r="C16812" s="231" t="s">
        <v>6635</v>
      </c>
      <c r="F16812" s="232">
        <v>1002.15</v>
      </c>
    </row>
    <row r="16813" spans="1:6" ht="15" x14ac:dyDescent="0.2">
      <c r="A16813" s="231">
        <v>95660</v>
      </c>
      <c r="B16813" s="457" t="s">
        <v>24042</v>
      </c>
      <c r="C16813" s="231" t="s">
        <v>6635</v>
      </c>
      <c r="F16813" s="232">
        <v>1312.48</v>
      </c>
    </row>
    <row r="16814" spans="1:6" ht="15" x14ac:dyDescent="0.2">
      <c r="A16814" s="231">
        <v>95661</v>
      </c>
      <c r="B16814" s="457" t="s">
        <v>24043</v>
      </c>
      <c r="C16814" s="231" t="s">
        <v>6635</v>
      </c>
      <c r="F16814" s="232">
        <v>455.42</v>
      </c>
    </row>
    <row r="16815" spans="1:6" ht="15" x14ac:dyDescent="0.2">
      <c r="A16815" s="231">
        <v>95662</v>
      </c>
      <c r="B16815" s="457" t="s">
        <v>24044</v>
      </c>
      <c r="C16815" s="231" t="s">
        <v>6635</v>
      </c>
      <c r="F16815" s="232">
        <v>839.56</v>
      </c>
    </row>
    <row r="16816" spans="1:6" ht="15" x14ac:dyDescent="0.2">
      <c r="A16816" s="231">
        <v>95663</v>
      </c>
      <c r="B16816" s="457" t="s">
        <v>24045</v>
      </c>
      <c r="C16816" s="231" t="s">
        <v>6635</v>
      </c>
      <c r="F16816" s="232">
        <v>1254.9100000000001</v>
      </c>
    </row>
    <row r="16817" spans="1:6" ht="15" x14ac:dyDescent="0.2">
      <c r="A16817" s="231">
        <v>95664</v>
      </c>
      <c r="B16817" s="457" t="s">
        <v>24046</v>
      </c>
      <c r="C16817" s="231" t="s">
        <v>6635</v>
      </c>
      <c r="F16817" s="232">
        <v>1646.13</v>
      </c>
    </row>
    <row r="16818" spans="1:6" ht="15" x14ac:dyDescent="0.2">
      <c r="A16818" s="231">
        <v>95665</v>
      </c>
      <c r="B16818" s="457" t="s">
        <v>24047</v>
      </c>
      <c r="C16818" s="231" t="s">
        <v>6635</v>
      </c>
      <c r="F16818" s="232">
        <v>411.36</v>
      </c>
    </row>
    <row r="16819" spans="1:6" ht="15" x14ac:dyDescent="0.2">
      <c r="A16819" s="231">
        <v>95666</v>
      </c>
      <c r="B16819" s="457" t="s">
        <v>24048</v>
      </c>
      <c r="C16819" s="231" t="s">
        <v>6635</v>
      </c>
      <c r="F16819" s="232">
        <v>725.83</v>
      </c>
    </row>
    <row r="16820" spans="1:6" ht="15" x14ac:dyDescent="0.2">
      <c r="A16820" s="231">
        <v>95667</v>
      </c>
      <c r="B16820" s="457" t="s">
        <v>24049</v>
      </c>
      <c r="C16820" s="231" t="s">
        <v>6635</v>
      </c>
      <c r="F16820" s="232">
        <v>1074.46</v>
      </c>
    </row>
    <row r="16821" spans="1:6" ht="15" x14ac:dyDescent="0.2">
      <c r="A16821" s="231">
        <v>95668</v>
      </c>
      <c r="B16821" s="457" t="s">
        <v>24050</v>
      </c>
      <c r="C16821" s="231" t="s">
        <v>6635</v>
      </c>
      <c r="F16821" s="232">
        <v>1402.58</v>
      </c>
    </row>
    <row r="16822" spans="1:6" ht="15" x14ac:dyDescent="0.2">
      <c r="A16822" s="231">
        <v>95669</v>
      </c>
      <c r="B16822" s="457" t="s">
        <v>24051</v>
      </c>
      <c r="C16822" s="231" t="s">
        <v>6635</v>
      </c>
      <c r="F16822" s="232">
        <v>490.85</v>
      </c>
    </row>
    <row r="16823" spans="1:6" ht="15" x14ac:dyDescent="0.2">
      <c r="A16823" s="231">
        <v>95670</v>
      </c>
      <c r="B16823" s="457" t="s">
        <v>24052</v>
      </c>
      <c r="C16823" s="231" t="s">
        <v>6635</v>
      </c>
      <c r="F16823" s="232">
        <v>883.37</v>
      </c>
    </row>
    <row r="16824" spans="1:6" ht="15" x14ac:dyDescent="0.2">
      <c r="A16824" s="231">
        <v>95671</v>
      </c>
      <c r="B16824" s="457" t="s">
        <v>24053</v>
      </c>
      <c r="C16824" s="231" t="s">
        <v>6635</v>
      </c>
      <c r="F16824" s="232">
        <v>1314.4</v>
      </c>
    </row>
    <row r="16825" spans="1:6" ht="15" x14ac:dyDescent="0.2">
      <c r="A16825" s="231">
        <v>95672</v>
      </c>
      <c r="B16825" s="457" t="s">
        <v>24054</v>
      </c>
      <c r="C16825" s="231" t="s">
        <v>6635</v>
      </c>
      <c r="F16825" s="232">
        <v>1719.62</v>
      </c>
    </row>
    <row r="16826" spans="1:6" ht="15" x14ac:dyDescent="0.2">
      <c r="A16826" s="231">
        <v>97741</v>
      </c>
      <c r="B16826" s="457" t="s">
        <v>24055</v>
      </c>
      <c r="C16826" s="231" t="s">
        <v>6635</v>
      </c>
      <c r="F16826" s="232">
        <v>204.45</v>
      </c>
    </row>
    <row r="16827" spans="1:6" ht="15" x14ac:dyDescent="0.2">
      <c r="A16827" s="231">
        <v>95641</v>
      </c>
      <c r="B16827" s="457" t="s">
        <v>24056</v>
      </c>
      <c r="C16827" s="231" t="s">
        <v>6635</v>
      </c>
      <c r="F16827" s="232">
        <v>361.73</v>
      </c>
    </row>
    <row r="16828" spans="1:6" ht="15" x14ac:dyDescent="0.2">
      <c r="A16828" s="231">
        <v>95642</v>
      </c>
      <c r="B16828" s="457" t="s">
        <v>24057</v>
      </c>
      <c r="C16828" s="231" t="s">
        <v>6635</v>
      </c>
      <c r="F16828" s="232">
        <v>534.83000000000004</v>
      </c>
    </row>
    <row r="16829" spans="1:6" ht="15" x14ac:dyDescent="0.2">
      <c r="A16829" s="231">
        <v>95643</v>
      </c>
      <c r="B16829" s="457" t="s">
        <v>24058</v>
      </c>
      <c r="C16829" s="231" t="s">
        <v>6635</v>
      </c>
      <c r="F16829" s="232">
        <v>698.4</v>
      </c>
    </row>
    <row r="16830" spans="1:6" ht="15" x14ac:dyDescent="0.2">
      <c r="A16830" s="231">
        <v>95644</v>
      </c>
      <c r="B16830" s="457" t="s">
        <v>24059</v>
      </c>
      <c r="C16830" s="231" t="s">
        <v>6635</v>
      </c>
      <c r="F16830" s="232">
        <v>263.01</v>
      </c>
    </row>
    <row r="16831" spans="1:6" ht="15" x14ac:dyDescent="0.2">
      <c r="A16831" s="231">
        <v>95645</v>
      </c>
      <c r="B16831" s="457" t="s">
        <v>24060</v>
      </c>
      <c r="C16831" s="231" t="s">
        <v>6635</v>
      </c>
      <c r="F16831" s="232">
        <v>477.63</v>
      </c>
    </row>
    <row r="16832" spans="1:6" ht="15" x14ac:dyDescent="0.2">
      <c r="A16832" s="231">
        <v>95646</v>
      </c>
      <c r="B16832" s="457" t="s">
        <v>24061</v>
      </c>
      <c r="C16832" s="231" t="s">
        <v>6635</v>
      </c>
      <c r="F16832" s="232">
        <v>711.84</v>
      </c>
    </row>
    <row r="16833" spans="1:6" ht="15" x14ac:dyDescent="0.2">
      <c r="A16833" s="231">
        <v>95647</v>
      </c>
      <c r="B16833" s="457" t="s">
        <v>24062</v>
      </c>
      <c r="C16833" s="231" t="s">
        <v>6635</v>
      </c>
      <c r="F16833" s="232">
        <v>931.87</v>
      </c>
    </row>
    <row r="16834" spans="1:6" ht="15" x14ac:dyDescent="0.2">
      <c r="A16834" s="231">
        <v>95636</v>
      </c>
      <c r="B16834" s="457" t="s">
        <v>24063</v>
      </c>
      <c r="C16834" s="231" t="s">
        <v>6635</v>
      </c>
      <c r="F16834" s="232">
        <v>463</v>
      </c>
    </row>
    <row r="16835" spans="1:6" ht="15" x14ac:dyDescent="0.2">
      <c r="A16835" s="231">
        <v>95637</v>
      </c>
      <c r="B16835" s="457" t="s">
        <v>24064</v>
      </c>
      <c r="C16835" s="231" t="s">
        <v>6635</v>
      </c>
      <c r="F16835" s="232">
        <v>606.39</v>
      </c>
    </row>
    <row r="16836" spans="1:6" ht="15" x14ac:dyDescent="0.2">
      <c r="A16836" s="231">
        <v>95638</v>
      </c>
      <c r="B16836" s="457" t="s">
        <v>24065</v>
      </c>
      <c r="C16836" s="231" t="s">
        <v>6635</v>
      </c>
      <c r="F16836" s="232">
        <v>745.61</v>
      </c>
    </row>
    <row r="16837" spans="1:6" ht="15" x14ac:dyDescent="0.2">
      <c r="A16837" s="231">
        <v>95639</v>
      </c>
      <c r="B16837" s="457" t="s">
        <v>24066</v>
      </c>
      <c r="C16837" s="231" t="s">
        <v>6635</v>
      </c>
      <c r="F16837" s="232">
        <v>1009.09</v>
      </c>
    </row>
    <row r="16838" spans="1:6" ht="15" x14ac:dyDescent="0.2">
      <c r="A16838" s="231">
        <v>95634</v>
      </c>
      <c r="B16838" s="457" t="s">
        <v>24067</v>
      </c>
      <c r="C16838" s="231" t="s">
        <v>6635</v>
      </c>
      <c r="F16838" s="232">
        <v>262.05</v>
      </c>
    </row>
    <row r="16839" spans="1:6" ht="15" x14ac:dyDescent="0.2">
      <c r="A16839" s="231">
        <v>95635</v>
      </c>
      <c r="B16839" s="457" t="s">
        <v>24068</v>
      </c>
      <c r="C16839" s="231" t="s">
        <v>6635</v>
      </c>
      <c r="F16839" s="232">
        <v>276.61</v>
      </c>
    </row>
    <row r="16840" spans="1:6" ht="15" x14ac:dyDescent="0.2">
      <c r="A16840" s="231">
        <v>98751</v>
      </c>
      <c r="B16840" s="457" t="s">
        <v>24069</v>
      </c>
      <c r="C16840" s="231" t="s">
        <v>6640</v>
      </c>
      <c r="F16840" s="232">
        <v>185.03</v>
      </c>
    </row>
    <row r="16841" spans="1:6" ht="15" x14ac:dyDescent="0.2">
      <c r="A16841" s="231">
        <v>98746</v>
      </c>
      <c r="B16841" s="457" t="s">
        <v>24070</v>
      </c>
      <c r="C16841" s="231" t="s">
        <v>6640</v>
      </c>
      <c r="F16841" s="232">
        <v>93.09</v>
      </c>
    </row>
    <row r="16842" spans="1:6" ht="15" x14ac:dyDescent="0.2">
      <c r="A16842" s="231">
        <v>98753</v>
      </c>
      <c r="B16842" s="457" t="s">
        <v>24071</v>
      </c>
      <c r="C16842" s="231" t="s">
        <v>6640</v>
      </c>
      <c r="F16842" s="232">
        <v>330.58</v>
      </c>
    </row>
    <row r="16843" spans="1:6" ht="15" x14ac:dyDescent="0.2">
      <c r="A16843" s="231">
        <v>98750</v>
      </c>
      <c r="B16843" s="457" t="s">
        <v>24072</v>
      </c>
      <c r="C16843" s="231" t="s">
        <v>6640</v>
      </c>
      <c r="F16843" s="232">
        <v>131</v>
      </c>
    </row>
    <row r="16844" spans="1:6" ht="15" x14ac:dyDescent="0.2">
      <c r="A16844" s="231">
        <v>98749</v>
      </c>
      <c r="B16844" s="457" t="s">
        <v>24073</v>
      </c>
      <c r="C16844" s="231" t="s">
        <v>6640</v>
      </c>
      <c r="F16844" s="232">
        <v>110.28</v>
      </c>
    </row>
    <row r="16845" spans="1:6" ht="15" x14ac:dyDescent="0.2">
      <c r="A16845" s="231">
        <v>98752</v>
      </c>
      <c r="B16845" s="457" t="s">
        <v>24074</v>
      </c>
      <c r="C16845" s="231" t="s">
        <v>6640</v>
      </c>
      <c r="F16845" s="232">
        <v>249.95</v>
      </c>
    </row>
    <row r="16846" spans="1:6" ht="15" x14ac:dyDescent="0.2">
      <c r="A16846" s="231">
        <v>98529</v>
      </c>
      <c r="B16846" s="457" t="s">
        <v>24075</v>
      </c>
      <c r="C16846" s="231" t="s">
        <v>6635</v>
      </c>
      <c r="F16846" s="232">
        <v>99.07</v>
      </c>
    </row>
    <row r="16847" spans="1:6" ht="15" x14ac:dyDescent="0.2">
      <c r="A16847" s="231">
        <v>98530</v>
      </c>
      <c r="B16847" s="457" t="s">
        <v>24076</v>
      </c>
      <c r="C16847" s="231" t="s">
        <v>6635</v>
      </c>
      <c r="F16847" s="232">
        <v>194.46</v>
      </c>
    </row>
    <row r="16848" spans="1:6" ht="15" x14ac:dyDescent="0.2">
      <c r="A16848" s="231">
        <v>98531</v>
      </c>
      <c r="B16848" s="457" t="s">
        <v>24077</v>
      </c>
      <c r="C16848" s="231" t="s">
        <v>6635</v>
      </c>
      <c r="F16848" s="232">
        <v>458.01</v>
      </c>
    </row>
    <row r="16849" spans="1:6" ht="15" x14ac:dyDescent="0.2">
      <c r="A16849" s="231">
        <v>98524</v>
      </c>
      <c r="B16849" s="457" t="s">
        <v>24078</v>
      </c>
      <c r="C16849" s="231" t="s">
        <v>6637</v>
      </c>
      <c r="F16849" s="232">
        <v>6.27</v>
      </c>
    </row>
    <row r="16850" spans="1:6" ht="15" x14ac:dyDescent="0.2">
      <c r="A16850" s="231">
        <v>98525</v>
      </c>
      <c r="B16850" s="457" t="s">
        <v>24079</v>
      </c>
      <c r="C16850" s="231" t="s">
        <v>6637</v>
      </c>
      <c r="F16850" s="232">
        <v>0.74</v>
      </c>
    </row>
    <row r="16851" spans="1:6" ht="15" x14ac:dyDescent="0.2">
      <c r="A16851" s="231">
        <v>98533</v>
      </c>
      <c r="B16851" s="457" t="s">
        <v>24080</v>
      </c>
      <c r="C16851" s="231" t="s">
        <v>6635</v>
      </c>
      <c r="F16851" s="232">
        <v>143.15</v>
      </c>
    </row>
    <row r="16852" spans="1:6" ht="15" x14ac:dyDescent="0.2">
      <c r="A16852" s="231">
        <v>98534</v>
      </c>
      <c r="B16852" s="457" t="s">
        <v>24081</v>
      </c>
      <c r="C16852" s="231" t="s">
        <v>6635</v>
      </c>
      <c r="F16852" s="232">
        <v>395.28</v>
      </c>
    </row>
    <row r="16853" spans="1:6" ht="15" x14ac:dyDescent="0.2">
      <c r="A16853" s="231">
        <v>98535</v>
      </c>
      <c r="B16853" s="457" t="s">
        <v>24082</v>
      </c>
      <c r="C16853" s="231" t="s">
        <v>6635</v>
      </c>
      <c r="F16853" s="232">
        <v>835.31</v>
      </c>
    </row>
    <row r="16854" spans="1:6" ht="15" x14ac:dyDescent="0.2">
      <c r="A16854" s="231">
        <v>98532</v>
      </c>
      <c r="B16854" s="457" t="s">
        <v>24083</v>
      </c>
      <c r="C16854" s="231" t="s">
        <v>6635</v>
      </c>
      <c r="F16854" s="232">
        <v>37.22</v>
      </c>
    </row>
    <row r="16855" spans="1:6" ht="15" x14ac:dyDescent="0.2">
      <c r="A16855" s="231">
        <v>98526</v>
      </c>
      <c r="B16855" s="457" t="s">
        <v>24084</v>
      </c>
      <c r="C16855" s="231" t="s">
        <v>6635</v>
      </c>
      <c r="F16855" s="232">
        <v>160.12</v>
      </c>
    </row>
    <row r="16856" spans="1:6" ht="15" x14ac:dyDescent="0.2">
      <c r="A16856" s="231">
        <v>98527</v>
      </c>
      <c r="B16856" s="457" t="s">
        <v>24085</v>
      </c>
      <c r="C16856" s="231" t="s">
        <v>6635</v>
      </c>
      <c r="F16856" s="232">
        <v>265.72000000000003</v>
      </c>
    </row>
    <row r="16857" spans="1:6" ht="15" x14ac:dyDescent="0.2">
      <c r="A16857" s="231">
        <v>98528</v>
      </c>
      <c r="B16857" s="457" t="s">
        <v>24086</v>
      </c>
      <c r="C16857" s="231" t="s">
        <v>6635</v>
      </c>
      <c r="F16857" s="232">
        <v>350.22</v>
      </c>
    </row>
    <row r="16858" spans="1:6" ht="15" x14ac:dyDescent="0.2">
      <c r="A16858" s="231">
        <v>94232</v>
      </c>
      <c r="B16858" s="457" t="s">
        <v>24087</v>
      </c>
      <c r="C16858" s="231" t="s">
        <v>6635</v>
      </c>
      <c r="F16858" s="232">
        <v>3.53</v>
      </c>
    </row>
    <row r="16859" spans="1:6" ht="15" x14ac:dyDescent="0.2">
      <c r="A16859" s="231">
        <v>100434</v>
      </c>
      <c r="B16859" s="457" t="s">
        <v>24088</v>
      </c>
      <c r="C16859" s="231" t="s">
        <v>6640</v>
      </c>
      <c r="F16859" s="232">
        <v>204.86</v>
      </c>
    </row>
    <row r="16860" spans="1:6" ht="15" x14ac:dyDescent="0.2">
      <c r="A16860" s="231">
        <v>94229</v>
      </c>
      <c r="B16860" s="457" t="s">
        <v>24089</v>
      </c>
      <c r="C16860" s="231" t="s">
        <v>6640</v>
      </c>
      <c r="F16860" s="232">
        <v>169.26</v>
      </c>
    </row>
    <row r="16861" spans="1:6" ht="15" x14ac:dyDescent="0.2">
      <c r="A16861" s="231">
        <v>94227</v>
      </c>
      <c r="B16861" s="457" t="s">
        <v>24090</v>
      </c>
      <c r="C16861" s="231" t="s">
        <v>6640</v>
      </c>
      <c r="F16861" s="232">
        <v>64.2</v>
      </c>
    </row>
    <row r="16862" spans="1:6" ht="15" x14ac:dyDescent="0.2">
      <c r="A16862" s="231">
        <v>94228</v>
      </c>
      <c r="B16862" s="457" t="s">
        <v>24091</v>
      </c>
      <c r="C16862" s="231" t="s">
        <v>6640</v>
      </c>
      <c r="F16862" s="232">
        <v>87.96</v>
      </c>
    </row>
    <row r="16863" spans="1:6" ht="15" x14ac:dyDescent="0.2">
      <c r="A16863" s="231">
        <v>94219</v>
      </c>
      <c r="B16863" s="457" t="s">
        <v>24092</v>
      </c>
      <c r="C16863" s="231" t="s">
        <v>6640</v>
      </c>
      <c r="F16863" s="232">
        <v>55.21</v>
      </c>
    </row>
    <row r="16864" spans="1:6" ht="15" x14ac:dyDescent="0.2">
      <c r="A16864" s="231">
        <v>94220</v>
      </c>
      <c r="B16864" s="457" t="s">
        <v>24093</v>
      </c>
      <c r="C16864" s="231" t="s">
        <v>6640</v>
      </c>
      <c r="F16864" s="232">
        <v>65.8</v>
      </c>
    </row>
    <row r="16865" spans="1:6" ht="15" x14ac:dyDescent="0.2">
      <c r="A16865" s="231">
        <v>100326</v>
      </c>
      <c r="B16865" s="457" t="s">
        <v>24094</v>
      </c>
      <c r="C16865" s="231" t="s">
        <v>6640</v>
      </c>
      <c r="F16865" s="232">
        <v>0</v>
      </c>
    </row>
    <row r="16866" spans="1:6" ht="15" x14ac:dyDescent="0.2">
      <c r="A16866" s="231">
        <v>94221</v>
      </c>
      <c r="B16866" s="457" t="s">
        <v>24095</v>
      </c>
      <c r="C16866" s="231" t="s">
        <v>6640</v>
      </c>
      <c r="F16866" s="232">
        <v>46.38</v>
      </c>
    </row>
    <row r="16867" spans="1:6" ht="15" x14ac:dyDescent="0.2">
      <c r="A16867" s="231">
        <v>94222</v>
      </c>
      <c r="B16867" s="457" t="s">
        <v>24096</v>
      </c>
      <c r="C16867" s="231" t="s">
        <v>6640</v>
      </c>
      <c r="F16867" s="232">
        <v>56.97</v>
      </c>
    </row>
    <row r="16868" spans="1:6" ht="15" x14ac:dyDescent="0.2">
      <c r="A16868" s="231">
        <v>94451</v>
      </c>
      <c r="B16868" s="457" t="s">
        <v>24097</v>
      </c>
      <c r="C16868" s="231" t="s">
        <v>6640</v>
      </c>
      <c r="F16868" s="232">
        <v>87.49</v>
      </c>
    </row>
    <row r="16869" spans="1:6" ht="15" x14ac:dyDescent="0.2">
      <c r="A16869" s="231">
        <v>94223</v>
      </c>
      <c r="B16869" s="457" t="s">
        <v>24098</v>
      </c>
      <c r="C16869" s="231" t="s">
        <v>6640</v>
      </c>
      <c r="F16869" s="232">
        <v>78.489999999999995</v>
      </c>
    </row>
    <row r="16870" spans="1:6" ht="15" x14ac:dyDescent="0.2">
      <c r="A16870" s="231">
        <v>100325</v>
      </c>
      <c r="B16870" s="457" t="s">
        <v>24099</v>
      </c>
      <c r="C16870" s="231" t="s">
        <v>6640</v>
      </c>
      <c r="F16870" s="232">
        <v>84.68</v>
      </c>
    </row>
    <row r="16871" spans="1:6" ht="15" x14ac:dyDescent="0.2">
      <c r="A16871" s="231">
        <v>94224</v>
      </c>
      <c r="B16871" s="457" t="s">
        <v>24100</v>
      </c>
      <c r="C16871" s="231" t="s">
        <v>6640</v>
      </c>
      <c r="F16871" s="232">
        <v>32.57</v>
      </c>
    </row>
    <row r="16872" spans="1:6" ht="15" x14ac:dyDescent="0.2">
      <c r="A16872" s="231">
        <v>102653</v>
      </c>
      <c r="B16872" s="457" t="s">
        <v>24101</v>
      </c>
      <c r="C16872" s="231" t="s">
        <v>6637</v>
      </c>
      <c r="F16872" s="232">
        <v>0</v>
      </c>
    </row>
    <row r="16873" spans="1:6" ht="15" x14ac:dyDescent="0.2">
      <c r="A16873" s="231">
        <v>100330</v>
      </c>
      <c r="B16873" s="457" t="s">
        <v>24102</v>
      </c>
      <c r="C16873" s="231" t="s">
        <v>6637</v>
      </c>
      <c r="F16873" s="232">
        <v>34.56</v>
      </c>
    </row>
    <row r="16874" spans="1:6" ht="15" x14ac:dyDescent="0.2">
      <c r="A16874" s="231">
        <v>100331</v>
      </c>
      <c r="B16874" s="457" t="s">
        <v>24103</v>
      </c>
      <c r="C16874" s="231" t="s">
        <v>6637</v>
      </c>
      <c r="F16874" s="232">
        <v>42.19</v>
      </c>
    </row>
    <row r="16875" spans="1:6" ht="15" x14ac:dyDescent="0.2">
      <c r="A16875" s="231">
        <v>100328</v>
      </c>
      <c r="B16875" s="457" t="s">
        <v>24104</v>
      </c>
      <c r="C16875" s="231" t="s">
        <v>6637</v>
      </c>
      <c r="F16875" s="232">
        <v>25.43</v>
      </c>
    </row>
    <row r="16876" spans="1:6" ht="15" x14ac:dyDescent="0.2">
      <c r="A16876" s="231">
        <v>100329</v>
      </c>
      <c r="B16876" s="457" t="s">
        <v>24105</v>
      </c>
      <c r="C16876" s="231" t="s">
        <v>6637</v>
      </c>
      <c r="F16876" s="232">
        <v>29.9</v>
      </c>
    </row>
    <row r="16877" spans="1:6" ht="15" x14ac:dyDescent="0.2">
      <c r="A16877" s="231">
        <v>94231</v>
      </c>
      <c r="B16877" s="457" t="s">
        <v>24106</v>
      </c>
      <c r="C16877" s="231" t="s">
        <v>6640</v>
      </c>
      <c r="F16877" s="232">
        <v>51.97</v>
      </c>
    </row>
    <row r="16878" spans="1:6" ht="15" x14ac:dyDescent="0.2">
      <c r="A16878" s="231">
        <v>100435</v>
      </c>
      <c r="B16878" s="457" t="s">
        <v>24107</v>
      </c>
      <c r="C16878" s="231" t="s">
        <v>6640</v>
      </c>
      <c r="F16878" s="232">
        <v>61.91</v>
      </c>
    </row>
    <row r="16879" spans="1:6" ht="15" x14ac:dyDescent="0.2">
      <c r="A16879" s="231">
        <v>100327</v>
      </c>
      <c r="B16879" s="457" t="s">
        <v>24108</v>
      </c>
      <c r="C16879" s="231" t="s">
        <v>6640</v>
      </c>
      <c r="F16879" s="232">
        <v>59.43</v>
      </c>
    </row>
    <row r="16880" spans="1:6" ht="15" x14ac:dyDescent="0.2">
      <c r="A16880" s="231">
        <v>94226</v>
      </c>
      <c r="B16880" s="457" t="s">
        <v>24109</v>
      </c>
      <c r="C16880" s="231" t="s">
        <v>6637</v>
      </c>
      <c r="F16880" s="232">
        <v>23.49</v>
      </c>
    </row>
    <row r="16881" spans="1:6" ht="15" x14ac:dyDescent="0.2">
      <c r="A16881" s="231">
        <v>94201</v>
      </c>
      <c r="B16881" s="457" t="s">
        <v>24110</v>
      </c>
      <c r="C16881" s="231" t="s">
        <v>6637</v>
      </c>
      <c r="F16881" s="232">
        <v>116.74</v>
      </c>
    </row>
    <row r="16882" spans="1:6" ht="15" x14ac:dyDescent="0.2">
      <c r="A16882" s="231">
        <v>94204</v>
      </c>
      <c r="B16882" s="457" t="s">
        <v>24111</v>
      </c>
      <c r="C16882" s="231" t="s">
        <v>6637</v>
      </c>
      <c r="F16882" s="232">
        <v>124.35</v>
      </c>
    </row>
    <row r="16883" spans="1:6" ht="15" x14ac:dyDescent="0.2">
      <c r="A16883" s="231">
        <v>94447</v>
      </c>
      <c r="B16883" s="457" t="s">
        <v>24112</v>
      </c>
      <c r="C16883" s="231" t="s">
        <v>6637</v>
      </c>
      <c r="F16883" s="232">
        <v>116.74</v>
      </c>
    </row>
    <row r="16884" spans="1:6" ht="15" x14ac:dyDescent="0.2">
      <c r="A16884" s="231">
        <v>94448</v>
      </c>
      <c r="B16884" s="457" t="s">
        <v>24113</v>
      </c>
      <c r="C16884" s="231" t="s">
        <v>6637</v>
      </c>
      <c r="F16884" s="232">
        <v>124.35</v>
      </c>
    </row>
    <row r="16885" spans="1:6" ht="15" x14ac:dyDescent="0.2">
      <c r="A16885" s="231">
        <v>94445</v>
      </c>
      <c r="B16885" s="457" t="s">
        <v>24114</v>
      </c>
      <c r="C16885" s="231" t="s">
        <v>6637</v>
      </c>
      <c r="F16885" s="232">
        <v>116.74</v>
      </c>
    </row>
    <row r="16886" spans="1:6" ht="15" x14ac:dyDescent="0.2">
      <c r="A16886" s="231">
        <v>94446</v>
      </c>
      <c r="B16886" s="457" t="s">
        <v>24115</v>
      </c>
      <c r="C16886" s="231" t="s">
        <v>6637</v>
      </c>
      <c r="F16886" s="232">
        <v>124.35</v>
      </c>
    </row>
    <row r="16887" spans="1:6" ht="15" x14ac:dyDescent="0.2">
      <c r="A16887" s="231">
        <v>94440</v>
      </c>
      <c r="B16887" s="457" t="s">
        <v>24116</v>
      </c>
      <c r="C16887" s="231" t="s">
        <v>6637</v>
      </c>
      <c r="F16887" s="232">
        <v>83.24</v>
      </c>
    </row>
    <row r="16888" spans="1:6" ht="15" x14ac:dyDescent="0.2">
      <c r="A16888" s="231">
        <v>94441</v>
      </c>
      <c r="B16888" s="457" t="s">
        <v>24117</v>
      </c>
      <c r="C16888" s="231" t="s">
        <v>6637</v>
      </c>
      <c r="F16888" s="232">
        <v>87.7</v>
      </c>
    </row>
    <row r="16889" spans="1:6" ht="15" x14ac:dyDescent="0.2">
      <c r="A16889" s="231">
        <v>94195</v>
      </c>
      <c r="B16889" s="457" t="s">
        <v>24118</v>
      </c>
      <c r="C16889" s="231" t="s">
        <v>6637</v>
      </c>
      <c r="F16889" s="232">
        <v>83.24</v>
      </c>
    </row>
    <row r="16890" spans="1:6" ht="15" x14ac:dyDescent="0.2">
      <c r="A16890" s="231">
        <v>94198</v>
      </c>
      <c r="B16890" s="457" t="s">
        <v>24119</v>
      </c>
      <c r="C16890" s="231" t="s">
        <v>6637</v>
      </c>
      <c r="F16890" s="232">
        <v>87.7</v>
      </c>
    </row>
    <row r="16891" spans="1:6" ht="15" x14ac:dyDescent="0.2">
      <c r="A16891" s="231">
        <v>94442</v>
      </c>
      <c r="B16891" s="457" t="s">
        <v>24120</v>
      </c>
      <c r="C16891" s="231" t="s">
        <v>6637</v>
      </c>
      <c r="F16891" s="232">
        <v>83.24</v>
      </c>
    </row>
    <row r="16892" spans="1:6" ht="15" x14ac:dyDescent="0.2">
      <c r="A16892" s="231">
        <v>94443</v>
      </c>
      <c r="B16892" s="457" t="s">
        <v>24121</v>
      </c>
      <c r="C16892" s="231" t="s">
        <v>6637</v>
      </c>
      <c r="F16892" s="232">
        <v>87.7</v>
      </c>
    </row>
    <row r="16893" spans="1:6" ht="15" x14ac:dyDescent="0.2">
      <c r="A16893" s="231">
        <v>94213</v>
      </c>
      <c r="B16893" s="457" t="s">
        <v>24122</v>
      </c>
      <c r="C16893" s="231" t="s">
        <v>6637</v>
      </c>
      <c r="F16893" s="232">
        <v>75.36</v>
      </c>
    </row>
    <row r="16894" spans="1:6" ht="15" x14ac:dyDescent="0.2">
      <c r="A16894" s="231">
        <v>94189</v>
      </c>
      <c r="B16894" s="457" t="s">
        <v>24123</v>
      </c>
      <c r="C16894" s="231" t="s">
        <v>6637</v>
      </c>
      <c r="F16894" s="232">
        <v>47.53</v>
      </c>
    </row>
    <row r="16895" spans="1:6" ht="15" x14ac:dyDescent="0.2">
      <c r="A16895" s="231">
        <v>94192</v>
      </c>
      <c r="B16895" s="457" t="s">
        <v>24124</v>
      </c>
      <c r="C16895" s="231" t="s">
        <v>6637</v>
      </c>
      <c r="F16895" s="232">
        <v>50.91</v>
      </c>
    </row>
    <row r="16896" spans="1:6" ht="15" x14ac:dyDescent="0.2">
      <c r="A16896" s="231">
        <v>94444</v>
      </c>
      <c r="B16896" s="457" t="s">
        <v>24125</v>
      </c>
      <c r="C16896" s="231" t="s">
        <v>6637</v>
      </c>
      <c r="F16896" s="232">
        <v>609.32000000000005</v>
      </c>
    </row>
    <row r="16897" spans="1:6" ht="15" x14ac:dyDescent="0.2">
      <c r="A16897" s="231">
        <v>94218</v>
      </c>
      <c r="B16897" s="457" t="s">
        <v>24126</v>
      </c>
      <c r="C16897" s="231" t="s">
        <v>6637</v>
      </c>
      <c r="F16897" s="232">
        <v>118.92</v>
      </c>
    </row>
    <row r="16898" spans="1:6" ht="15" x14ac:dyDescent="0.2">
      <c r="A16898" s="231">
        <v>94216</v>
      </c>
      <c r="B16898" s="457" t="s">
        <v>24127</v>
      </c>
      <c r="C16898" s="231" t="s">
        <v>6637</v>
      </c>
      <c r="F16898" s="232">
        <v>214.56</v>
      </c>
    </row>
    <row r="16899" spans="1:6" ht="15" x14ac:dyDescent="0.2">
      <c r="A16899" s="231">
        <v>94449</v>
      </c>
      <c r="B16899" s="457" t="s">
        <v>24128</v>
      </c>
      <c r="C16899" s="231" t="s">
        <v>6637</v>
      </c>
      <c r="F16899" s="232">
        <v>65.86</v>
      </c>
    </row>
    <row r="16900" spans="1:6" ht="15" x14ac:dyDescent="0.2">
      <c r="A16900" s="231">
        <v>94210</v>
      </c>
      <c r="B16900" s="457" t="s">
        <v>24129</v>
      </c>
      <c r="C16900" s="231" t="s">
        <v>6637</v>
      </c>
      <c r="F16900" s="232">
        <v>50.45</v>
      </c>
    </row>
    <row r="16901" spans="1:6" ht="15" x14ac:dyDescent="0.2">
      <c r="A16901" s="231">
        <v>94207</v>
      </c>
      <c r="B16901" s="457" t="s">
        <v>24130</v>
      </c>
      <c r="C16901" s="231" t="s">
        <v>6637</v>
      </c>
      <c r="F16901" s="232">
        <v>47.39</v>
      </c>
    </row>
    <row r="16902" spans="1:6" ht="15" x14ac:dyDescent="0.2">
      <c r="A16902" s="231">
        <v>102109</v>
      </c>
      <c r="B16902" s="457" t="s">
        <v>24131</v>
      </c>
      <c r="C16902" s="231" t="s">
        <v>6635</v>
      </c>
      <c r="F16902" s="232">
        <v>65.489999999999995</v>
      </c>
    </row>
    <row r="16903" spans="1:6" ht="15" x14ac:dyDescent="0.2">
      <c r="A16903" s="231">
        <v>102110</v>
      </c>
      <c r="B16903" s="457" t="s">
        <v>24132</v>
      </c>
      <c r="C16903" s="231" t="s">
        <v>6635</v>
      </c>
      <c r="F16903" s="232">
        <v>174.39</v>
      </c>
    </row>
    <row r="16904" spans="1:6" ht="15" x14ac:dyDescent="0.2">
      <c r="A16904" s="231">
        <v>103656</v>
      </c>
      <c r="B16904" s="457" t="s">
        <v>24133</v>
      </c>
      <c r="C16904" s="231" t="s">
        <v>6635</v>
      </c>
      <c r="F16904" s="232">
        <v>125011.83</v>
      </c>
    </row>
    <row r="16905" spans="1:6" ht="15" x14ac:dyDescent="0.2">
      <c r="A16905" s="231">
        <v>102105</v>
      </c>
      <c r="B16905" s="457" t="s">
        <v>24134</v>
      </c>
      <c r="C16905" s="231" t="s">
        <v>6635</v>
      </c>
      <c r="F16905" s="232">
        <v>19927.93</v>
      </c>
    </row>
    <row r="16906" spans="1:6" ht="15" x14ac:dyDescent="0.2">
      <c r="A16906" s="231">
        <v>102106</v>
      </c>
      <c r="B16906" s="457" t="s">
        <v>24135</v>
      </c>
      <c r="C16906" s="231" t="s">
        <v>6635</v>
      </c>
      <c r="F16906" s="232">
        <v>24948.6</v>
      </c>
    </row>
    <row r="16907" spans="1:6" ht="15" x14ac:dyDescent="0.2">
      <c r="A16907" s="231">
        <v>102107</v>
      </c>
      <c r="B16907" s="457" t="s">
        <v>24136</v>
      </c>
      <c r="C16907" s="231" t="s">
        <v>6635</v>
      </c>
      <c r="F16907" s="232">
        <v>34744.239999999998</v>
      </c>
    </row>
    <row r="16908" spans="1:6" ht="15" x14ac:dyDescent="0.2">
      <c r="A16908" s="231">
        <v>102102</v>
      </c>
      <c r="B16908" s="457" t="s">
        <v>24137</v>
      </c>
      <c r="C16908" s="231" t="s">
        <v>6635</v>
      </c>
      <c r="F16908" s="232">
        <v>11429.55</v>
      </c>
    </row>
    <row r="16909" spans="1:6" ht="15" x14ac:dyDescent="0.2">
      <c r="A16909" s="231">
        <v>102108</v>
      </c>
      <c r="B16909" s="457" t="s">
        <v>24138</v>
      </c>
      <c r="C16909" s="231" t="s">
        <v>6635</v>
      </c>
      <c r="F16909" s="232">
        <v>40431.72</v>
      </c>
    </row>
    <row r="16910" spans="1:6" ht="15" x14ac:dyDescent="0.2">
      <c r="A16910" s="231">
        <v>102103</v>
      </c>
      <c r="B16910" s="457" t="s">
        <v>24139</v>
      </c>
      <c r="C16910" s="231" t="s">
        <v>6635</v>
      </c>
      <c r="F16910" s="232">
        <v>12701.97</v>
      </c>
    </row>
    <row r="16911" spans="1:6" ht="15" x14ac:dyDescent="0.2">
      <c r="A16911" s="231">
        <v>103654</v>
      </c>
      <c r="B16911" s="457" t="s">
        <v>24140</v>
      </c>
      <c r="C16911" s="231" t="s">
        <v>6635</v>
      </c>
      <c r="F16911" s="232">
        <v>65339.16</v>
      </c>
    </row>
    <row r="16912" spans="1:6" ht="15" x14ac:dyDescent="0.2">
      <c r="A16912" s="231">
        <v>102104</v>
      </c>
      <c r="B16912" s="457" t="s">
        <v>24141</v>
      </c>
      <c r="C16912" s="231" t="s">
        <v>6635</v>
      </c>
      <c r="F16912" s="232">
        <v>16245.92</v>
      </c>
    </row>
    <row r="16913" spans="1:6" ht="15" x14ac:dyDescent="0.2">
      <c r="A16913" s="231">
        <v>103655</v>
      </c>
      <c r="B16913" s="457" t="s">
        <v>24142</v>
      </c>
      <c r="C16913" s="231" t="s">
        <v>6635</v>
      </c>
      <c r="F16913" s="232">
        <v>89461.05</v>
      </c>
    </row>
    <row r="16914" spans="1:6" ht="15" x14ac:dyDescent="0.2">
      <c r="A16914" s="231">
        <v>105473</v>
      </c>
      <c r="B16914" s="457" t="s">
        <v>24143</v>
      </c>
      <c r="C16914" s="231" t="s">
        <v>6654</v>
      </c>
      <c r="F16914" s="232">
        <v>0</v>
      </c>
    </row>
    <row r="16915" spans="1:6" ht="15" x14ac:dyDescent="0.2">
      <c r="A16915" s="231">
        <v>105414</v>
      </c>
      <c r="B16915" s="457" t="s">
        <v>24144</v>
      </c>
      <c r="C16915" s="231" t="s">
        <v>6654</v>
      </c>
      <c r="F16915" s="232">
        <v>0</v>
      </c>
    </row>
    <row r="16916" spans="1:6" ht="15" x14ac:dyDescent="0.2">
      <c r="A16916" s="231">
        <v>105424</v>
      </c>
      <c r="B16916" s="457" t="s">
        <v>24145</v>
      </c>
      <c r="C16916" s="231" t="s">
        <v>6654</v>
      </c>
      <c r="F16916" s="232">
        <v>0</v>
      </c>
    </row>
    <row r="16917" spans="1:6" ht="15" x14ac:dyDescent="0.2">
      <c r="A16917" s="231">
        <v>105448</v>
      </c>
      <c r="B16917" s="457" t="s">
        <v>24146</v>
      </c>
      <c r="C16917" s="231" t="s">
        <v>6654</v>
      </c>
      <c r="F16917" s="232">
        <v>0</v>
      </c>
    </row>
    <row r="16918" spans="1:6" ht="15" x14ac:dyDescent="0.2">
      <c r="A16918" s="231">
        <v>105409</v>
      </c>
      <c r="B16918" s="457" t="s">
        <v>24147</v>
      </c>
      <c r="C16918" s="231" t="s">
        <v>6654</v>
      </c>
      <c r="F16918" s="232">
        <v>0</v>
      </c>
    </row>
    <row r="16919" spans="1:6" ht="15" x14ac:dyDescent="0.2">
      <c r="A16919" s="231">
        <v>105415</v>
      </c>
      <c r="B16919" s="457" t="s">
        <v>24148</v>
      </c>
      <c r="C16919" s="231" t="s">
        <v>6654</v>
      </c>
      <c r="F16919" s="232">
        <v>0</v>
      </c>
    </row>
    <row r="16920" spans="1:6" ht="15" x14ac:dyDescent="0.2">
      <c r="A16920" s="231">
        <v>105487</v>
      </c>
      <c r="B16920" s="457" t="s">
        <v>24149</v>
      </c>
      <c r="C16920" s="231" t="s">
        <v>6654</v>
      </c>
      <c r="F16920" s="232">
        <v>0</v>
      </c>
    </row>
    <row r="16921" spans="1:6" ht="15" x14ac:dyDescent="0.2">
      <c r="A16921" s="231">
        <v>105451</v>
      </c>
      <c r="B16921" s="457" t="s">
        <v>24150</v>
      </c>
      <c r="C16921" s="231" t="s">
        <v>6654</v>
      </c>
      <c r="F16921" s="232">
        <v>0</v>
      </c>
    </row>
    <row r="16922" spans="1:6" ht="15" x14ac:dyDescent="0.2">
      <c r="A16922" s="231">
        <v>105454</v>
      </c>
      <c r="B16922" s="457" t="s">
        <v>24151</v>
      </c>
      <c r="C16922" s="231" t="s">
        <v>6654</v>
      </c>
      <c r="F16922" s="232">
        <v>0</v>
      </c>
    </row>
    <row r="16923" spans="1:6" ht="15" x14ac:dyDescent="0.2">
      <c r="A16923" s="231">
        <v>105411</v>
      </c>
      <c r="B16923" s="457" t="s">
        <v>24152</v>
      </c>
      <c r="C16923" s="231" t="s">
        <v>6654</v>
      </c>
      <c r="F16923" s="232">
        <v>0</v>
      </c>
    </row>
    <row r="16924" spans="1:6" ht="15" x14ac:dyDescent="0.2">
      <c r="A16924" s="231">
        <v>105419</v>
      </c>
      <c r="B16924" s="457" t="s">
        <v>24153</v>
      </c>
      <c r="C16924" s="231" t="s">
        <v>6654</v>
      </c>
      <c r="F16924" s="232">
        <v>0</v>
      </c>
    </row>
    <row r="16925" spans="1:6" ht="15" x14ac:dyDescent="0.2">
      <c r="A16925" s="231">
        <v>105443</v>
      </c>
      <c r="B16925" s="457" t="s">
        <v>24154</v>
      </c>
      <c r="C16925" s="231" t="s">
        <v>6654</v>
      </c>
      <c r="F16925" s="232">
        <v>0</v>
      </c>
    </row>
    <row r="16926" spans="1:6" ht="15" x14ac:dyDescent="0.2">
      <c r="A16926" s="231">
        <v>105455</v>
      </c>
      <c r="B16926" s="457" t="s">
        <v>24155</v>
      </c>
      <c r="C16926" s="231" t="s">
        <v>6654</v>
      </c>
      <c r="F16926" s="232">
        <v>0</v>
      </c>
    </row>
    <row r="16927" spans="1:6" ht="15" x14ac:dyDescent="0.2">
      <c r="A16927" s="231">
        <v>105412</v>
      </c>
      <c r="B16927" s="457" t="s">
        <v>24156</v>
      </c>
      <c r="C16927" s="231" t="s">
        <v>6654</v>
      </c>
      <c r="F16927" s="232">
        <v>0</v>
      </c>
    </row>
    <row r="16928" spans="1:6" ht="15" x14ac:dyDescent="0.2">
      <c r="A16928" s="231">
        <v>105420</v>
      </c>
      <c r="B16928" s="457" t="s">
        <v>24157</v>
      </c>
      <c r="C16928" s="231" t="s">
        <v>6654</v>
      </c>
      <c r="F16928" s="232">
        <v>0</v>
      </c>
    </row>
    <row r="16929" spans="1:6" ht="15" x14ac:dyDescent="0.2">
      <c r="A16929" s="231">
        <v>105444</v>
      </c>
      <c r="B16929" s="457" t="s">
        <v>24158</v>
      </c>
      <c r="C16929" s="231" t="s">
        <v>6654</v>
      </c>
      <c r="F16929" s="232">
        <v>0</v>
      </c>
    </row>
    <row r="16930" spans="1:6" ht="15" x14ac:dyDescent="0.2">
      <c r="A16930" s="231">
        <v>105456</v>
      </c>
      <c r="B16930" s="457" t="s">
        <v>24159</v>
      </c>
      <c r="C16930" s="231" t="s">
        <v>6654</v>
      </c>
      <c r="F16930" s="232">
        <v>0</v>
      </c>
    </row>
    <row r="16931" spans="1:6" ht="15" x14ac:dyDescent="0.2">
      <c r="A16931" s="231">
        <v>105478</v>
      </c>
      <c r="B16931" s="457" t="s">
        <v>24160</v>
      </c>
      <c r="C16931" s="231" t="s">
        <v>6654</v>
      </c>
      <c r="F16931" s="232">
        <v>0</v>
      </c>
    </row>
    <row r="16932" spans="1:6" ht="15" x14ac:dyDescent="0.2">
      <c r="A16932" s="231">
        <v>105421</v>
      </c>
      <c r="B16932" s="457" t="s">
        <v>24161</v>
      </c>
      <c r="C16932" s="231" t="s">
        <v>6654</v>
      </c>
      <c r="F16932" s="232">
        <v>0</v>
      </c>
    </row>
    <row r="16933" spans="1:6" ht="15" x14ac:dyDescent="0.2">
      <c r="A16933" s="231">
        <v>105445</v>
      </c>
      <c r="B16933" s="457" t="s">
        <v>24162</v>
      </c>
      <c r="C16933" s="231" t="s">
        <v>6654</v>
      </c>
      <c r="F16933" s="232">
        <v>0</v>
      </c>
    </row>
    <row r="16934" spans="1:6" ht="15" x14ac:dyDescent="0.2">
      <c r="A16934" s="231">
        <v>105453</v>
      </c>
      <c r="B16934" s="457" t="s">
        <v>24163</v>
      </c>
      <c r="C16934" s="231" t="s">
        <v>6654</v>
      </c>
      <c r="F16934" s="232">
        <v>0</v>
      </c>
    </row>
    <row r="16935" spans="1:6" ht="15" x14ac:dyDescent="0.2">
      <c r="A16935" s="231">
        <v>105497</v>
      </c>
      <c r="B16935" s="457" t="s">
        <v>24164</v>
      </c>
      <c r="C16935" s="231" t="s">
        <v>6654</v>
      </c>
      <c r="F16935" s="232">
        <v>0</v>
      </c>
    </row>
    <row r="16936" spans="1:6" ht="15" x14ac:dyDescent="0.2">
      <c r="A16936" s="231">
        <v>105418</v>
      </c>
      <c r="B16936" s="457" t="s">
        <v>24165</v>
      </c>
      <c r="C16936" s="231" t="s">
        <v>6654</v>
      </c>
      <c r="F16936" s="232">
        <v>0</v>
      </c>
    </row>
    <row r="16937" spans="1:6" ht="15" x14ac:dyDescent="0.2">
      <c r="A16937" s="231">
        <v>105442</v>
      </c>
      <c r="B16937" s="457" t="s">
        <v>24166</v>
      </c>
      <c r="C16937" s="231" t="s">
        <v>6654</v>
      </c>
      <c r="F16937" s="232">
        <v>0</v>
      </c>
    </row>
    <row r="16938" spans="1:6" ht="15" x14ac:dyDescent="0.2">
      <c r="A16938" s="231">
        <v>105410</v>
      </c>
      <c r="B16938" s="457" t="s">
        <v>24167</v>
      </c>
      <c r="C16938" s="231" t="s">
        <v>6654</v>
      </c>
      <c r="F16938" s="232">
        <v>0</v>
      </c>
    </row>
    <row r="16939" spans="1:6" ht="15" x14ac:dyDescent="0.2">
      <c r="A16939" s="231">
        <v>105416</v>
      </c>
      <c r="B16939" s="457" t="s">
        <v>24168</v>
      </c>
      <c r="C16939" s="231" t="s">
        <v>6654</v>
      </c>
      <c r="F16939" s="232">
        <v>0</v>
      </c>
    </row>
    <row r="16940" spans="1:6" ht="15" x14ac:dyDescent="0.2">
      <c r="A16940" s="231">
        <v>105488</v>
      </c>
      <c r="B16940" s="457" t="s">
        <v>24169</v>
      </c>
      <c r="C16940" s="231" t="s">
        <v>6654</v>
      </c>
      <c r="F16940" s="232">
        <v>0</v>
      </c>
    </row>
    <row r="16941" spans="1:6" ht="15" x14ac:dyDescent="0.2">
      <c r="A16941" s="231">
        <v>105452</v>
      </c>
      <c r="B16941" s="457" t="s">
        <v>24170</v>
      </c>
      <c r="C16941" s="231" t="s">
        <v>6654</v>
      </c>
      <c r="F16941" s="232">
        <v>0</v>
      </c>
    </row>
    <row r="16942" spans="1:6" ht="15" x14ac:dyDescent="0.2">
      <c r="A16942" s="231">
        <v>105475</v>
      </c>
      <c r="B16942" s="457" t="s">
        <v>24171</v>
      </c>
      <c r="C16942" s="231" t="s">
        <v>6654</v>
      </c>
      <c r="F16942" s="232">
        <v>0</v>
      </c>
    </row>
    <row r="16943" spans="1:6" ht="15" x14ac:dyDescent="0.2">
      <c r="A16943" s="231">
        <v>105498</v>
      </c>
      <c r="B16943" s="457" t="s">
        <v>24172</v>
      </c>
      <c r="C16943" s="231" t="s">
        <v>6654</v>
      </c>
      <c r="F16943" s="232">
        <v>0</v>
      </c>
    </row>
    <row r="16944" spans="1:6" ht="15" x14ac:dyDescent="0.2">
      <c r="A16944" s="231">
        <v>105486</v>
      </c>
      <c r="B16944" s="457" t="s">
        <v>24173</v>
      </c>
      <c r="C16944" s="231" t="s">
        <v>6654</v>
      </c>
      <c r="F16944" s="232">
        <v>0</v>
      </c>
    </row>
    <row r="16945" spans="1:6" ht="15" x14ac:dyDescent="0.2">
      <c r="A16945" s="231">
        <v>105450</v>
      </c>
      <c r="B16945" s="457" t="s">
        <v>24174</v>
      </c>
      <c r="C16945" s="231" t="s">
        <v>6654</v>
      </c>
      <c r="F16945" s="232">
        <v>0</v>
      </c>
    </row>
    <row r="16946" spans="1:6" ht="15" x14ac:dyDescent="0.2">
      <c r="A16946" s="231">
        <v>105438</v>
      </c>
      <c r="B16946" s="457" t="s">
        <v>24175</v>
      </c>
      <c r="C16946" s="231" t="s">
        <v>6654</v>
      </c>
      <c r="F16946" s="232">
        <v>0</v>
      </c>
    </row>
    <row r="16947" spans="1:6" ht="15" x14ac:dyDescent="0.2">
      <c r="A16947" s="231">
        <v>105463</v>
      </c>
      <c r="B16947" s="457" t="s">
        <v>24176</v>
      </c>
      <c r="C16947" s="231" t="s">
        <v>6654</v>
      </c>
      <c r="F16947" s="232">
        <v>0</v>
      </c>
    </row>
    <row r="16948" spans="1:6" ht="15" x14ac:dyDescent="0.2">
      <c r="A16948" s="231">
        <v>105485</v>
      </c>
      <c r="B16948" s="457" t="s">
        <v>24177</v>
      </c>
      <c r="C16948" s="231" t="s">
        <v>6654</v>
      </c>
      <c r="F16948" s="232">
        <v>0</v>
      </c>
    </row>
    <row r="16949" spans="1:6" ht="15" x14ac:dyDescent="0.2">
      <c r="A16949" s="231">
        <v>105428</v>
      </c>
      <c r="B16949" s="457" t="s">
        <v>24178</v>
      </c>
      <c r="C16949" s="231" t="s">
        <v>6654</v>
      </c>
      <c r="F16949" s="232">
        <v>0</v>
      </c>
    </row>
    <row r="16950" spans="1:6" ht="15" x14ac:dyDescent="0.2">
      <c r="A16950" s="231">
        <v>105426</v>
      </c>
      <c r="B16950" s="457" t="s">
        <v>24179</v>
      </c>
      <c r="C16950" s="231" t="s">
        <v>6654</v>
      </c>
      <c r="F16950" s="232">
        <v>0</v>
      </c>
    </row>
    <row r="16951" spans="1:6" ht="15" x14ac:dyDescent="0.2">
      <c r="A16951" s="231">
        <v>105491</v>
      </c>
      <c r="B16951" s="457" t="s">
        <v>24180</v>
      </c>
      <c r="C16951" s="231" t="s">
        <v>6654</v>
      </c>
      <c r="F16951" s="232">
        <v>0</v>
      </c>
    </row>
    <row r="16952" spans="1:6" ht="15" x14ac:dyDescent="0.2">
      <c r="A16952" s="231">
        <v>105495</v>
      </c>
      <c r="B16952" s="457" t="s">
        <v>24181</v>
      </c>
      <c r="C16952" s="231" t="s">
        <v>6654</v>
      </c>
      <c r="F16952" s="232">
        <v>0</v>
      </c>
    </row>
    <row r="16953" spans="1:6" ht="15" x14ac:dyDescent="0.2">
      <c r="A16953" s="231">
        <v>105407</v>
      </c>
      <c r="B16953" s="457" t="s">
        <v>24182</v>
      </c>
      <c r="C16953" s="231" t="s">
        <v>6654</v>
      </c>
      <c r="F16953" s="232">
        <v>0</v>
      </c>
    </row>
    <row r="16954" spans="1:6" ht="15" x14ac:dyDescent="0.2">
      <c r="A16954" s="231">
        <v>105427</v>
      </c>
      <c r="B16954" s="457" t="s">
        <v>24183</v>
      </c>
      <c r="C16954" s="231" t="s">
        <v>6654</v>
      </c>
      <c r="F16954" s="232">
        <v>0</v>
      </c>
    </row>
    <row r="16955" spans="1:6" ht="15" x14ac:dyDescent="0.2">
      <c r="A16955" s="231">
        <v>105492</v>
      </c>
      <c r="B16955" s="457" t="s">
        <v>24184</v>
      </c>
      <c r="C16955" s="231" t="s">
        <v>6654</v>
      </c>
      <c r="F16955" s="232">
        <v>0</v>
      </c>
    </row>
    <row r="16956" spans="1:6" ht="15" x14ac:dyDescent="0.2">
      <c r="A16956" s="231">
        <v>105496</v>
      </c>
      <c r="B16956" s="457" t="s">
        <v>24185</v>
      </c>
      <c r="C16956" s="231" t="s">
        <v>6654</v>
      </c>
      <c r="F16956" s="232">
        <v>0</v>
      </c>
    </row>
    <row r="16957" spans="1:6" ht="15" x14ac:dyDescent="0.2">
      <c r="A16957" s="231">
        <v>105425</v>
      </c>
      <c r="B16957" s="457" t="s">
        <v>24186</v>
      </c>
      <c r="C16957" s="231" t="s">
        <v>6654</v>
      </c>
      <c r="F16957" s="232">
        <v>0</v>
      </c>
    </row>
    <row r="16958" spans="1:6" ht="15" x14ac:dyDescent="0.2">
      <c r="A16958" s="231">
        <v>105477</v>
      </c>
      <c r="B16958" s="457" t="s">
        <v>24187</v>
      </c>
      <c r="C16958" s="231" t="s">
        <v>6654</v>
      </c>
      <c r="F16958" s="232">
        <v>0</v>
      </c>
    </row>
    <row r="16959" spans="1:6" ht="15" x14ac:dyDescent="0.2">
      <c r="A16959" s="231">
        <v>105490</v>
      </c>
      <c r="B16959" s="457" t="s">
        <v>24188</v>
      </c>
      <c r="C16959" s="231" t="s">
        <v>6654</v>
      </c>
      <c r="F16959" s="232">
        <v>0</v>
      </c>
    </row>
    <row r="16960" spans="1:6" ht="15" x14ac:dyDescent="0.2">
      <c r="A16960" s="231">
        <v>105494</v>
      </c>
      <c r="B16960" s="457" t="s">
        <v>24189</v>
      </c>
      <c r="C16960" s="231" t="s">
        <v>6654</v>
      </c>
      <c r="F16960" s="232">
        <v>0</v>
      </c>
    </row>
    <row r="16961" spans="1:6" ht="15" x14ac:dyDescent="0.2">
      <c r="A16961" s="231">
        <v>105417</v>
      </c>
      <c r="B16961" s="457" t="s">
        <v>24190</v>
      </c>
      <c r="C16961" s="231" t="s">
        <v>6654</v>
      </c>
      <c r="F16961" s="232">
        <v>0</v>
      </c>
    </row>
    <row r="16962" spans="1:6" ht="15" x14ac:dyDescent="0.2">
      <c r="A16962" s="231">
        <v>105461</v>
      </c>
      <c r="B16962" s="457" t="s">
        <v>24191</v>
      </c>
      <c r="C16962" s="231" t="s">
        <v>6654</v>
      </c>
      <c r="F16962" s="232">
        <v>0</v>
      </c>
    </row>
    <row r="16963" spans="1:6" ht="15" x14ac:dyDescent="0.2">
      <c r="A16963" s="231">
        <v>105436</v>
      </c>
      <c r="B16963" s="457" t="s">
        <v>24192</v>
      </c>
      <c r="C16963" s="231" t="s">
        <v>6654</v>
      </c>
      <c r="F16963" s="232">
        <v>0</v>
      </c>
    </row>
    <row r="16964" spans="1:6" ht="15" x14ac:dyDescent="0.2">
      <c r="A16964" s="231">
        <v>105483</v>
      </c>
      <c r="B16964" s="457" t="s">
        <v>24193</v>
      </c>
      <c r="C16964" s="231" t="s">
        <v>6654</v>
      </c>
      <c r="F16964" s="232">
        <v>0</v>
      </c>
    </row>
    <row r="16965" spans="1:6" ht="15" x14ac:dyDescent="0.2">
      <c r="A16965" s="231">
        <v>105505</v>
      </c>
      <c r="B16965" s="457" t="s">
        <v>24194</v>
      </c>
      <c r="C16965" s="231" t="s">
        <v>6654</v>
      </c>
      <c r="F16965" s="232">
        <v>0</v>
      </c>
    </row>
    <row r="16966" spans="1:6" ht="15" x14ac:dyDescent="0.2">
      <c r="A16966" s="231">
        <v>105435</v>
      </c>
      <c r="B16966" s="457" t="s">
        <v>24195</v>
      </c>
      <c r="C16966" s="231" t="s">
        <v>6654</v>
      </c>
      <c r="F16966" s="232">
        <v>0</v>
      </c>
    </row>
    <row r="16967" spans="1:6" ht="15" x14ac:dyDescent="0.2">
      <c r="A16967" s="231">
        <v>105460</v>
      </c>
      <c r="B16967" s="457" t="s">
        <v>24196</v>
      </c>
      <c r="C16967" s="231" t="s">
        <v>6654</v>
      </c>
      <c r="F16967" s="232">
        <v>0</v>
      </c>
    </row>
    <row r="16968" spans="1:6" ht="15" x14ac:dyDescent="0.2">
      <c r="A16968" s="231">
        <v>105470</v>
      </c>
      <c r="B16968" s="457" t="s">
        <v>24197</v>
      </c>
      <c r="C16968" s="231" t="s">
        <v>6654</v>
      </c>
      <c r="F16968" s="232">
        <v>0</v>
      </c>
    </row>
    <row r="16969" spans="1:6" ht="15" x14ac:dyDescent="0.2">
      <c r="A16969" s="231">
        <v>105504</v>
      </c>
      <c r="B16969" s="457" t="s">
        <v>24198</v>
      </c>
      <c r="C16969" s="231" t="s">
        <v>6654</v>
      </c>
      <c r="F16969" s="232">
        <v>0</v>
      </c>
    </row>
    <row r="16970" spans="1:6" ht="15" x14ac:dyDescent="0.2">
      <c r="A16970" s="231">
        <v>105476</v>
      </c>
      <c r="B16970" s="457" t="s">
        <v>24199</v>
      </c>
      <c r="C16970" s="231" t="s">
        <v>6654</v>
      </c>
      <c r="F16970" s="232">
        <v>0</v>
      </c>
    </row>
    <row r="16971" spans="1:6" ht="15" x14ac:dyDescent="0.2">
      <c r="A16971" s="231">
        <v>105471</v>
      </c>
      <c r="B16971" s="457" t="s">
        <v>24200</v>
      </c>
      <c r="C16971" s="231" t="s">
        <v>6654</v>
      </c>
      <c r="F16971" s="232">
        <v>0</v>
      </c>
    </row>
    <row r="16972" spans="1:6" ht="15" x14ac:dyDescent="0.2">
      <c r="A16972" s="231">
        <v>105493</v>
      </c>
      <c r="B16972" s="457" t="s">
        <v>24201</v>
      </c>
      <c r="C16972" s="231" t="s">
        <v>6654</v>
      </c>
      <c r="F16972" s="232">
        <v>0</v>
      </c>
    </row>
    <row r="16973" spans="1:6" ht="15" x14ac:dyDescent="0.2">
      <c r="A16973" s="231">
        <v>105482</v>
      </c>
      <c r="B16973" s="457" t="s">
        <v>24202</v>
      </c>
      <c r="C16973" s="231" t="s">
        <v>6654</v>
      </c>
      <c r="F16973" s="232">
        <v>0</v>
      </c>
    </row>
    <row r="16974" spans="1:6" ht="15" x14ac:dyDescent="0.2">
      <c r="A16974" s="231">
        <v>105430</v>
      </c>
      <c r="B16974" s="457" t="s">
        <v>24203</v>
      </c>
      <c r="C16974" s="231" t="s">
        <v>6654</v>
      </c>
      <c r="F16974" s="232">
        <v>0</v>
      </c>
    </row>
    <row r="16975" spans="1:6" ht="15" x14ac:dyDescent="0.2">
      <c r="A16975" s="231">
        <v>105440</v>
      </c>
      <c r="B16975" s="457" t="s">
        <v>24204</v>
      </c>
      <c r="C16975" s="231" t="s">
        <v>6654</v>
      </c>
      <c r="F16975" s="232">
        <v>0</v>
      </c>
    </row>
    <row r="16976" spans="1:6" ht="15" x14ac:dyDescent="0.2">
      <c r="A16976" s="231">
        <v>105465</v>
      </c>
      <c r="B16976" s="457" t="s">
        <v>24205</v>
      </c>
      <c r="C16976" s="231" t="s">
        <v>6654</v>
      </c>
      <c r="F16976" s="232">
        <v>0</v>
      </c>
    </row>
    <row r="16977" spans="1:6" ht="15" x14ac:dyDescent="0.2">
      <c r="A16977" s="231">
        <v>105499</v>
      </c>
      <c r="B16977" s="457" t="s">
        <v>24206</v>
      </c>
      <c r="C16977" s="231" t="s">
        <v>6654</v>
      </c>
      <c r="F16977" s="232">
        <v>0</v>
      </c>
    </row>
    <row r="16978" spans="1:6" ht="15" x14ac:dyDescent="0.2">
      <c r="A16978" s="231">
        <v>105431</v>
      </c>
      <c r="B16978" s="457" t="s">
        <v>24207</v>
      </c>
      <c r="C16978" s="231" t="s">
        <v>6654</v>
      </c>
      <c r="F16978" s="232">
        <v>0</v>
      </c>
    </row>
    <row r="16979" spans="1:6" ht="15" x14ac:dyDescent="0.2">
      <c r="A16979" s="231">
        <v>105441</v>
      </c>
      <c r="B16979" s="457" t="s">
        <v>24208</v>
      </c>
      <c r="C16979" s="231" t="s">
        <v>6654</v>
      </c>
      <c r="F16979" s="232">
        <v>0</v>
      </c>
    </row>
    <row r="16980" spans="1:6" ht="15" x14ac:dyDescent="0.2">
      <c r="A16980" s="231">
        <v>105466</v>
      </c>
      <c r="B16980" s="457" t="s">
        <v>24209</v>
      </c>
      <c r="C16980" s="231" t="s">
        <v>6654</v>
      </c>
      <c r="F16980" s="232">
        <v>0</v>
      </c>
    </row>
    <row r="16981" spans="1:6" ht="15" x14ac:dyDescent="0.2">
      <c r="A16981" s="231">
        <v>105500</v>
      </c>
      <c r="B16981" s="457" t="s">
        <v>24210</v>
      </c>
      <c r="C16981" s="231" t="s">
        <v>6654</v>
      </c>
      <c r="F16981" s="232">
        <v>0</v>
      </c>
    </row>
    <row r="16982" spans="1:6" ht="15" x14ac:dyDescent="0.2">
      <c r="A16982" s="231">
        <v>105429</v>
      </c>
      <c r="B16982" s="457" t="s">
        <v>24211</v>
      </c>
      <c r="C16982" s="231" t="s">
        <v>6654</v>
      </c>
      <c r="F16982" s="232">
        <v>0</v>
      </c>
    </row>
    <row r="16983" spans="1:6" ht="15" x14ac:dyDescent="0.2">
      <c r="A16983" s="231">
        <v>105439</v>
      </c>
      <c r="B16983" s="457" t="s">
        <v>24212</v>
      </c>
      <c r="C16983" s="231" t="s">
        <v>6654</v>
      </c>
      <c r="F16983" s="232">
        <v>0</v>
      </c>
    </row>
    <row r="16984" spans="1:6" ht="15" x14ac:dyDescent="0.2">
      <c r="A16984" s="231">
        <v>105464</v>
      </c>
      <c r="B16984" s="457" t="s">
        <v>24213</v>
      </c>
      <c r="C16984" s="231" t="s">
        <v>6654</v>
      </c>
      <c r="F16984" s="232">
        <v>0</v>
      </c>
    </row>
    <row r="16985" spans="1:6" ht="15" x14ac:dyDescent="0.2">
      <c r="A16985" s="231">
        <v>105489</v>
      </c>
      <c r="B16985" s="457" t="s">
        <v>24214</v>
      </c>
      <c r="C16985" s="231" t="s">
        <v>6654</v>
      </c>
      <c r="F16985" s="232">
        <v>0</v>
      </c>
    </row>
    <row r="16986" spans="1:6" ht="15" x14ac:dyDescent="0.2">
      <c r="A16986" s="231">
        <v>105437</v>
      </c>
      <c r="B16986" s="457" t="s">
        <v>24215</v>
      </c>
      <c r="C16986" s="231" t="s">
        <v>6654</v>
      </c>
      <c r="F16986" s="232">
        <v>0</v>
      </c>
    </row>
    <row r="16987" spans="1:6" ht="15" x14ac:dyDescent="0.2">
      <c r="A16987" s="231">
        <v>105462</v>
      </c>
      <c r="B16987" s="457" t="s">
        <v>24216</v>
      </c>
      <c r="C16987" s="231" t="s">
        <v>6654</v>
      </c>
      <c r="F16987" s="232">
        <v>0</v>
      </c>
    </row>
    <row r="16988" spans="1:6" ht="15" x14ac:dyDescent="0.2">
      <c r="A16988" s="231">
        <v>105484</v>
      </c>
      <c r="B16988" s="457" t="s">
        <v>24217</v>
      </c>
      <c r="C16988" s="231" t="s">
        <v>6654</v>
      </c>
      <c r="F16988" s="232">
        <v>0</v>
      </c>
    </row>
    <row r="16989" spans="1:6" ht="15" x14ac:dyDescent="0.2">
      <c r="A16989" s="231">
        <v>105506</v>
      </c>
      <c r="B16989" s="457" t="s">
        <v>24218</v>
      </c>
      <c r="C16989" s="231" t="s">
        <v>6654</v>
      </c>
      <c r="F16989" s="232">
        <v>0</v>
      </c>
    </row>
    <row r="16990" spans="1:6" ht="15" x14ac:dyDescent="0.2">
      <c r="A16990" s="231">
        <v>105432</v>
      </c>
      <c r="B16990" s="457" t="s">
        <v>24219</v>
      </c>
      <c r="C16990" s="231" t="s">
        <v>6654</v>
      </c>
      <c r="F16990" s="232">
        <v>0</v>
      </c>
    </row>
    <row r="16991" spans="1:6" ht="15" x14ac:dyDescent="0.2">
      <c r="A16991" s="231">
        <v>105457</v>
      </c>
      <c r="B16991" s="457" t="s">
        <v>24220</v>
      </c>
      <c r="C16991" s="231" t="s">
        <v>6654</v>
      </c>
      <c r="F16991" s="232">
        <v>0</v>
      </c>
    </row>
    <row r="16992" spans="1:6" ht="15" x14ac:dyDescent="0.2">
      <c r="A16992" s="231">
        <v>105467</v>
      </c>
      <c r="B16992" s="457" t="s">
        <v>24221</v>
      </c>
      <c r="C16992" s="231" t="s">
        <v>6654</v>
      </c>
      <c r="F16992" s="232">
        <v>0</v>
      </c>
    </row>
    <row r="16993" spans="1:6" ht="15" x14ac:dyDescent="0.2">
      <c r="A16993" s="231">
        <v>105501</v>
      </c>
      <c r="B16993" s="457" t="s">
        <v>24222</v>
      </c>
      <c r="C16993" s="231" t="s">
        <v>6654</v>
      </c>
      <c r="F16993" s="232">
        <v>0</v>
      </c>
    </row>
    <row r="16994" spans="1:6" ht="15" x14ac:dyDescent="0.2">
      <c r="A16994" s="231">
        <v>105433</v>
      </c>
      <c r="B16994" s="457" t="s">
        <v>24223</v>
      </c>
      <c r="C16994" s="231" t="s">
        <v>6654</v>
      </c>
      <c r="F16994" s="232">
        <v>0</v>
      </c>
    </row>
    <row r="16995" spans="1:6" ht="15" x14ac:dyDescent="0.2">
      <c r="A16995" s="231">
        <v>105458</v>
      </c>
      <c r="B16995" s="457" t="s">
        <v>24224</v>
      </c>
      <c r="C16995" s="231" t="s">
        <v>6654</v>
      </c>
      <c r="F16995" s="232">
        <v>0</v>
      </c>
    </row>
    <row r="16996" spans="1:6" ht="15" x14ac:dyDescent="0.2">
      <c r="A16996" s="231">
        <v>105468</v>
      </c>
      <c r="B16996" s="457" t="s">
        <v>24225</v>
      </c>
      <c r="C16996" s="231" t="s">
        <v>6654</v>
      </c>
      <c r="F16996" s="232">
        <v>0</v>
      </c>
    </row>
    <row r="16997" spans="1:6" ht="15" x14ac:dyDescent="0.2">
      <c r="A16997" s="231">
        <v>105502</v>
      </c>
      <c r="B16997" s="457" t="s">
        <v>24226</v>
      </c>
      <c r="C16997" s="231" t="s">
        <v>6654</v>
      </c>
      <c r="F16997" s="232">
        <v>0</v>
      </c>
    </row>
    <row r="16998" spans="1:6" ht="15" x14ac:dyDescent="0.2">
      <c r="A16998" s="231">
        <v>105434</v>
      </c>
      <c r="B16998" s="457" t="s">
        <v>24227</v>
      </c>
      <c r="C16998" s="231" t="s">
        <v>6654</v>
      </c>
      <c r="F16998" s="232">
        <v>0</v>
      </c>
    </row>
    <row r="16999" spans="1:6" ht="15" x14ac:dyDescent="0.2">
      <c r="A16999" s="231">
        <v>105459</v>
      </c>
      <c r="B16999" s="457" t="s">
        <v>24228</v>
      </c>
      <c r="C16999" s="231" t="s">
        <v>6654</v>
      </c>
      <c r="F16999" s="232">
        <v>0</v>
      </c>
    </row>
    <row r="17000" spans="1:6" ht="15" x14ac:dyDescent="0.2">
      <c r="A17000" s="231">
        <v>105469</v>
      </c>
      <c r="B17000" s="457" t="s">
        <v>24229</v>
      </c>
      <c r="C17000" s="231" t="s">
        <v>6654</v>
      </c>
      <c r="F17000" s="232">
        <v>0</v>
      </c>
    </row>
    <row r="17001" spans="1:6" ht="15" x14ac:dyDescent="0.2">
      <c r="A17001" s="231">
        <v>105503</v>
      </c>
      <c r="B17001" s="457" t="s">
        <v>24230</v>
      </c>
      <c r="C17001" s="231" t="s">
        <v>6654</v>
      </c>
      <c r="F17001" s="232">
        <v>0</v>
      </c>
    </row>
    <row r="17002" spans="1:6" ht="15" x14ac:dyDescent="0.2">
      <c r="A17002" s="231">
        <v>105472</v>
      </c>
      <c r="B17002" s="457" t="s">
        <v>24231</v>
      </c>
      <c r="C17002" s="231" t="s">
        <v>6654</v>
      </c>
      <c r="F17002" s="232">
        <v>0</v>
      </c>
    </row>
    <row r="17003" spans="1:6" ht="15" x14ac:dyDescent="0.2">
      <c r="A17003" s="231">
        <v>105413</v>
      </c>
      <c r="B17003" s="457" t="s">
        <v>24232</v>
      </c>
      <c r="C17003" s="231" t="s">
        <v>6654</v>
      </c>
      <c r="F17003" s="232">
        <v>0</v>
      </c>
    </row>
    <row r="17004" spans="1:6" ht="15" x14ac:dyDescent="0.2">
      <c r="A17004" s="231">
        <v>105423</v>
      </c>
      <c r="B17004" s="457" t="s">
        <v>24233</v>
      </c>
      <c r="C17004" s="231" t="s">
        <v>6654</v>
      </c>
      <c r="F17004" s="232">
        <v>0</v>
      </c>
    </row>
    <row r="17005" spans="1:6" ht="15" x14ac:dyDescent="0.2">
      <c r="A17005" s="231">
        <v>105447</v>
      </c>
      <c r="B17005" s="457" t="s">
        <v>24234</v>
      </c>
      <c r="C17005" s="231" t="s">
        <v>6654</v>
      </c>
      <c r="F17005" s="232">
        <v>0</v>
      </c>
    </row>
    <row r="17006" spans="1:6" ht="15" x14ac:dyDescent="0.2">
      <c r="A17006" s="231">
        <v>105408</v>
      </c>
      <c r="B17006" s="457" t="s">
        <v>24235</v>
      </c>
      <c r="C17006" s="231" t="s">
        <v>6654</v>
      </c>
      <c r="F17006" s="232">
        <v>0</v>
      </c>
    </row>
    <row r="17007" spans="1:6" ht="15" x14ac:dyDescent="0.2">
      <c r="A17007" s="231">
        <v>105479</v>
      </c>
      <c r="B17007" s="457" t="s">
        <v>24236</v>
      </c>
      <c r="C17007" s="231" t="s">
        <v>6654</v>
      </c>
      <c r="F17007" s="232">
        <v>0</v>
      </c>
    </row>
    <row r="17008" spans="1:6" ht="15" x14ac:dyDescent="0.2">
      <c r="A17008" s="231">
        <v>105422</v>
      </c>
      <c r="B17008" s="457" t="s">
        <v>24237</v>
      </c>
      <c r="C17008" s="231" t="s">
        <v>6654</v>
      </c>
      <c r="F17008" s="232">
        <v>0</v>
      </c>
    </row>
    <row r="17009" spans="1:6" ht="15" x14ac:dyDescent="0.2">
      <c r="A17009" s="231">
        <v>105446</v>
      </c>
      <c r="B17009" s="457" t="s">
        <v>24238</v>
      </c>
      <c r="C17009" s="231" t="s">
        <v>6654</v>
      </c>
      <c r="F17009" s="232">
        <v>0</v>
      </c>
    </row>
    <row r="17010" spans="1:6" ht="15" x14ac:dyDescent="0.2">
      <c r="A17010" s="231">
        <v>105474</v>
      </c>
      <c r="B17010" s="457" t="s">
        <v>24239</v>
      </c>
      <c r="C17010" s="231" t="s">
        <v>6654</v>
      </c>
      <c r="F17010" s="232">
        <v>0</v>
      </c>
    </row>
    <row r="17011" spans="1:6" ht="15" x14ac:dyDescent="0.2">
      <c r="A17011" s="231">
        <v>105480</v>
      </c>
      <c r="B17011" s="457" t="s">
        <v>24240</v>
      </c>
      <c r="C17011" s="231" t="s">
        <v>6654</v>
      </c>
      <c r="F17011" s="232">
        <v>0</v>
      </c>
    </row>
    <row r="17012" spans="1:6" ht="15" x14ac:dyDescent="0.2">
      <c r="A17012" s="231">
        <v>105481</v>
      </c>
      <c r="B17012" s="457" t="s">
        <v>24241</v>
      </c>
      <c r="C17012" s="231" t="s">
        <v>6654</v>
      </c>
      <c r="F17012" s="232">
        <v>0</v>
      </c>
    </row>
    <row r="17013" spans="1:6" ht="15" x14ac:dyDescent="0.2">
      <c r="A17013" s="231">
        <v>105449</v>
      </c>
      <c r="B17013" s="457" t="s">
        <v>24242</v>
      </c>
      <c r="C17013" s="231" t="s">
        <v>6654</v>
      </c>
      <c r="F17013" s="232">
        <v>0</v>
      </c>
    </row>
    <row r="17014" spans="1:6" ht="15" x14ac:dyDescent="0.2">
      <c r="A17014" s="231">
        <v>105511</v>
      </c>
      <c r="B17014" s="457" t="s">
        <v>24243</v>
      </c>
      <c r="C17014" s="231" t="s">
        <v>24244</v>
      </c>
      <c r="F17014" s="232">
        <v>0</v>
      </c>
    </row>
    <row r="17015" spans="1:6" ht="15" x14ac:dyDescent="0.2">
      <c r="A17015" s="231">
        <v>105507</v>
      </c>
      <c r="B17015" s="457" t="s">
        <v>24245</v>
      </c>
      <c r="C17015" s="231" t="s">
        <v>24244</v>
      </c>
      <c r="F17015" s="232">
        <v>0</v>
      </c>
    </row>
    <row r="17016" spans="1:6" ht="15" x14ac:dyDescent="0.2">
      <c r="A17016" s="231">
        <v>105512</v>
      </c>
      <c r="B17016" s="457" t="s">
        <v>24246</v>
      </c>
      <c r="C17016" s="231" t="s">
        <v>24244</v>
      </c>
      <c r="F17016" s="232">
        <v>0</v>
      </c>
    </row>
    <row r="17017" spans="1:6" ht="15" x14ac:dyDescent="0.2">
      <c r="A17017" s="231">
        <v>105508</v>
      </c>
      <c r="B17017" s="457" t="s">
        <v>24247</v>
      </c>
      <c r="C17017" s="231" t="s">
        <v>24244</v>
      </c>
      <c r="F17017" s="232">
        <v>0</v>
      </c>
    </row>
    <row r="17018" spans="1:6" ht="15" x14ac:dyDescent="0.2">
      <c r="A17018" s="231">
        <v>105513</v>
      </c>
      <c r="B17018" s="457" t="s">
        <v>24248</v>
      </c>
      <c r="C17018" s="231" t="s">
        <v>24244</v>
      </c>
      <c r="F17018" s="232">
        <v>0</v>
      </c>
    </row>
    <row r="17019" spans="1:6" ht="15" x14ac:dyDescent="0.2">
      <c r="A17019" s="231">
        <v>105509</v>
      </c>
      <c r="B17019" s="457" t="s">
        <v>24249</v>
      </c>
      <c r="C17019" s="231" t="s">
        <v>24244</v>
      </c>
      <c r="F17019" s="232">
        <v>0</v>
      </c>
    </row>
    <row r="17020" spans="1:6" ht="15" x14ac:dyDescent="0.2">
      <c r="A17020" s="231">
        <v>105514</v>
      </c>
      <c r="B17020" s="457" t="s">
        <v>24250</v>
      </c>
      <c r="C17020" s="231" t="s">
        <v>24244</v>
      </c>
      <c r="F17020" s="232">
        <v>0</v>
      </c>
    </row>
    <row r="17021" spans="1:6" ht="15" x14ac:dyDescent="0.2">
      <c r="A17021" s="231">
        <v>105510</v>
      </c>
      <c r="B17021" s="457" t="s">
        <v>24251</v>
      </c>
      <c r="C17021" s="231" t="s">
        <v>24244</v>
      </c>
      <c r="F17021" s="232">
        <v>0</v>
      </c>
    </row>
    <row r="17022" spans="1:6" ht="15" x14ac:dyDescent="0.2">
      <c r="A17022" s="231">
        <v>100207</v>
      </c>
      <c r="B17022" s="457" t="s">
        <v>24252</v>
      </c>
      <c r="C17022" s="231" t="s">
        <v>6653</v>
      </c>
      <c r="F17022" s="232">
        <v>984.47</v>
      </c>
    </row>
    <row r="17023" spans="1:6" ht="15" x14ac:dyDescent="0.2">
      <c r="A17023" s="231">
        <v>100221</v>
      </c>
      <c r="B17023" s="457" t="s">
        <v>24253</v>
      </c>
      <c r="C17023" s="231" t="s">
        <v>24254</v>
      </c>
      <c r="F17023" s="232">
        <v>46.36</v>
      </c>
    </row>
    <row r="17024" spans="1:6" ht="15" x14ac:dyDescent="0.2">
      <c r="A17024" s="231">
        <v>100203</v>
      </c>
      <c r="B17024" s="457" t="s">
        <v>24255</v>
      </c>
      <c r="C17024" s="231" t="s">
        <v>24256</v>
      </c>
      <c r="F17024" s="232">
        <v>1.62</v>
      </c>
    </row>
    <row r="17025" spans="1:6" ht="15" x14ac:dyDescent="0.2">
      <c r="A17025" s="231">
        <v>100202</v>
      </c>
      <c r="B17025" s="457" t="s">
        <v>24257</v>
      </c>
      <c r="C17025" s="231" t="s">
        <v>24256</v>
      </c>
      <c r="F17025" s="232">
        <v>1.37</v>
      </c>
    </row>
    <row r="17026" spans="1:6" ht="15" x14ac:dyDescent="0.2">
      <c r="A17026" s="231">
        <v>100201</v>
      </c>
      <c r="B17026" s="457" t="s">
        <v>24258</v>
      </c>
      <c r="C17026" s="231" t="s">
        <v>24256</v>
      </c>
      <c r="F17026" s="232">
        <v>1.17</v>
      </c>
    </row>
    <row r="17027" spans="1:6" ht="15" x14ac:dyDescent="0.2">
      <c r="A17027" s="231">
        <v>100211</v>
      </c>
      <c r="B17027" s="457" t="s">
        <v>24259</v>
      </c>
      <c r="C17027" s="231" t="s">
        <v>22393</v>
      </c>
      <c r="F17027" s="232">
        <v>10.119999999999999</v>
      </c>
    </row>
    <row r="17028" spans="1:6" ht="15" x14ac:dyDescent="0.2">
      <c r="A17028" s="231">
        <v>100210</v>
      </c>
      <c r="B17028" s="457" t="s">
        <v>24260</v>
      </c>
      <c r="C17028" s="231" t="s">
        <v>22393</v>
      </c>
      <c r="F17028" s="232">
        <v>26.23</v>
      </c>
    </row>
    <row r="17029" spans="1:6" ht="15" x14ac:dyDescent="0.2">
      <c r="A17029" s="231">
        <v>100216</v>
      </c>
      <c r="B17029" s="457" t="s">
        <v>24261</v>
      </c>
      <c r="C17029" s="231" t="s">
        <v>22393</v>
      </c>
      <c r="F17029" s="232">
        <v>1.42</v>
      </c>
    </row>
    <row r="17030" spans="1:6" ht="15" x14ac:dyDescent="0.2">
      <c r="A17030" s="231">
        <v>100215</v>
      </c>
      <c r="B17030" s="457" t="s">
        <v>24262</v>
      </c>
      <c r="C17030" s="231" t="s">
        <v>22393</v>
      </c>
      <c r="F17030" s="232">
        <v>5.28</v>
      </c>
    </row>
    <row r="17031" spans="1:6" ht="15" x14ac:dyDescent="0.2">
      <c r="A17031" s="231">
        <v>100214</v>
      </c>
      <c r="B17031" s="457" t="s">
        <v>24263</v>
      </c>
      <c r="C17031" s="231" t="s">
        <v>22393</v>
      </c>
      <c r="F17031" s="232">
        <v>6.16</v>
      </c>
    </row>
    <row r="17032" spans="1:6" ht="15" x14ac:dyDescent="0.2">
      <c r="A17032" s="231">
        <v>100223</v>
      </c>
      <c r="B17032" s="457" t="s">
        <v>24264</v>
      </c>
      <c r="C17032" s="231" t="s">
        <v>24254</v>
      </c>
      <c r="F17032" s="232">
        <v>8.2200000000000006</v>
      </c>
    </row>
    <row r="17033" spans="1:6" ht="15" x14ac:dyDescent="0.2">
      <c r="A17033" s="231">
        <v>100280</v>
      </c>
      <c r="B17033" s="457" t="s">
        <v>24265</v>
      </c>
      <c r="C17033" s="231" t="s">
        <v>22393</v>
      </c>
      <c r="F17033" s="232">
        <v>26.97</v>
      </c>
    </row>
    <row r="17034" spans="1:6" ht="15" x14ac:dyDescent="0.2">
      <c r="A17034" s="231">
        <v>100270</v>
      </c>
      <c r="B17034" s="457" t="s">
        <v>24266</v>
      </c>
      <c r="C17034" s="231" t="s">
        <v>22393</v>
      </c>
      <c r="F17034" s="232">
        <v>92.01</v>
      </c>
    </row>
    <row r="17035" spans="1:6" ht="15" x14ac:dyDescent="0.2">
      <c r="A17035" s="231">
        <v>100286</v>
      </c>
      <c r="B17035" s="457" t="s">
        <v>24267</v>
      </c>
      <c r="C17035" s="231" t="s">
        <v>24268</v>
      </c>
      <c r="F17035" s="232">
        <v>40.29</v>
      </c>
    </row>
    <row r="17036" spans="1:6" ht="15" x14ac:dyDescent="0.2">
      <c r="A17036" s="231">
        <v>100213</v>
      </c>
      <c r="B17036" s="457" t="s">
        <v>24269</v>
      </c>
      <c r="C17036" s="231" t="s">
        <v>22393</v>
      </c>
      <c r="F17036" s="232">
        <v>4.01</v>
      </c>
    </row>
    <row r="17037" spans="1:6" ht="15" x14ac:dyDescent="0.2">
      <c r="A17037" s="231">
        <v>100212</v>
      </c>
      <c r="B17037" s="457" t="s">
        <v>24270</v>
      </c>
      <c r="C17037" s="231" t="s">
        <v>22393</v>
      </c>
      <c r="F17037" s="232">
        <v>11.18</v>
      </c>
    </row>
    <row r="17038" spans="1:6" ht="15" x14ac:dyDescent="0.2">
      <c r="A17038" s="231">
        <v>100222</v>
      </c>
      <c r="B17038" s="457" t="s">
        <v>24271</v>
      </c>
      <c r="C17038" s="231" t="s">
        <v>24254</v>
      </c>
      <c r="F17038" s="232">
        <v>17.579999999999998</v>
      </c>
    </row>
    <row r="17039" spans="1:6" ht="15" x14ac:dyDescent="0.2">
      <c r="A17039" s="231">
        <v>100226</v>
      </c>
      <c r="B17039" s="457" t="s">
        <v>24272</v>
      </c>
      <c r="C17039" s="231" t="s">
        <v>24273</v>
      </c>
      <c r="F17039" s="232">
        <v>1.01</v>
      </c>
    </row>
    <row r="17040" spans="1:6" ht="15" x14ac:dyDescent="0.2">
      <c r="A17040" s="231">
        <v>100200</v>
      </c>
      <c r="B17040" s="457" t="s">
        <v>24274</v>
      </c>
      <c r="C17040" s="231" t="s">
        <v>24256</v>
      </c>
      <c r="F17040" s="232">
        <v>0.59</v>
      </c>
    </row>
    <row r="17041" spans="1:6" ht="15" x14ac:dyDescent="0.2">
      <c r="A17041" s="231">
        <v>100199</v>
      </c>
      <c r="B17041" s="457" t="s">
        <v>24275</v>
      </c>
      <c r="C17041" s="231" t="s">
        <v>24256</v>
      </c>
      <c r="F17041" s="232">
        <v>0.48</v>
      </c>
    </row>
    <row r="17042" spans="1:6" ht="15" x14ac:dyDescent="0.2">
      <c r="A17042" s="231">
        <v>100198</v>
      </c>
      <c r="B17042" s="457" t="s">
        <v>24276</v>
      </c>
      <c r="C17042" s="231" t="s">
        <v>24256</v>
      </c>
      <c r="F17042" s="232">
        <v>0.4</v>
      </c>
    </row>
    <row r="17043" spans="1:6" ht="15" x14ac:dyDescent="0.2">
      <c r="A17043" s="231">
        <v>100283</v>
      </c>
      <c r="B17043" s="457" t="s">
        <v>24277</v>
      </c>
      <c r="C17043" s="231" t="s">
        <v>24254</v>
      </c>
      <c r="F17043" s="232">
        <v>32.25</v>
      </c>
    </row>
    <row r="17044" spans="1:6" ht="15" x14ac:dyDescent="0.2">
      <c r="A17044" s="231">
        <v>106811</v>
      </c>
      <c r="B17044" s="457" t="s">
        <v>24278</v>
      </c>
      <c r="C17044" s="231" t="s">
        <v>22393</v>
      </c>
      <c r="F17044" s="232">
        <v>1.97</v>
      </c>
    </row>
    <row r="17045" spans="1:6" ht="15" x14ac:dyDescent="0.2">
      <c r="A17045" s="231">
        <v>106810</v>
      </c>
      <c r="B17045" s="457" t="s">
        <v>24279</v>
      </c>
      <c r="C17045" s="231" t="s">
        <v>22393</v>
      </c>
      <c r="F17045" s="232">
        <v>8.4700000000000006</v>
      </c>
    </row>
    <row r="17046" spans="1:6" ht="15" x14ac:dyDescent="0.2">
      <c r="A17046" s="231">
        <v>106809</v>
      </c>
      <c r="B17046" s="457" t="s">
        <v>24280</v>
      </c>
      <c r="C17046" s="231" t="s">
        <v>22393</v>
      </c>
      <c r="F17046" s="232">
        <v>9.1199999999999992</v>
      </c>
    </row>
    <row r="17047" spans="1:6" ht="15" x14ac:dyDescent="0.2">
      <c r="A17047" s="231">
        <v>106812</v>
      </c>
      <c r="B17047" s="457" t="s">
        <v>24281</v>
      </c>
      <c r="C17047" s="231" t="s">
        <v>24254</v>
      </c>
      <c r="F17047" s="232">
        <v>8.7799999999999994</v>
      </c>
    </row>
    <row r="17048" spans="1:6" ht="15" x14ac:dyDescent="0.2">
      <c r="A17048" s="231">
        <v>100227</v>
      </c>
      <c r="B17048" s="457" t="s">
        <v>24282</v>
      </c>
      <c r="C17048" s="231" t="s">
        <v>24273</v>
      </c>
      <c r="F17048" s="232">
        <v>1.49</v>
      </c>
    </row>
    <row r="17049" spans="1:6" ht="15" x14ac:dyDescent="0.2">
      <c r="A17049" s="231">
        <v>100205</v>
      </c>
      <c r="B17049" s="457" t="s">
        <v>24283</v>
      </c>
      <c r="C17049" s="231" t="s">
        <v>6653</v>
      </c>
      <c r="F17049" s="232">
        <v>2150.65</v>
      </c>
    </row>
    <row r="17050" spans="1:6" ht="15" x14ac:dyDescent="0.2">
      <c r="A17050" s="231">
        <v>100206</v>
      </c>
      <c r="B17050" s="457" t="s">
        <v>24284</v>
      </c>
      <c r="C17050" s="231" t="s">
        <v>6653</v>
      </c>
      <c r="F17050" s="232">
        <v>1557.16</v>
      </c>
    </row>
    <row r="17051" spans="1:6" ht="15" x14ac:dyDescent="0.2">
      <c r="A17051" s="231">
        <v>100281</v>
      </c>
      <c r="B17051" s="457" t="s">
        <v>24285</v>
      </c>
      <c r="C17051" s="231" t="s">
        <v>22393</v>
      </c>
      <c r="F17051" s="232">
        <v>16.350000000000001</v>
      </c>
    </row>
    <row r="17052" spans="1:6" ht="15" x14ac:dyDescent="0.2">
      <c r="A17052" s="231">
        <v>100219</v>
      </c>
      <c r="B17052" s="457" t="s">
        <v>24286</v>
      </c>
      <c r="C17052" s="231" t="s">
        <v>22393</v>
      </c>
      <c r="F17052" s="232">
        <v>1.26</v>
      </c>
    </row>
    <row r="17053" spans="1:6" ht="15" x14ac:dyDescent="0.2">
      <c r="A17053" s="231">
        <v>100218</v>
      </c>
      <c r="B17053" s="457" t="s">
        <v>24287</v>
      </c>
      <c r="C17053" s="231" t="s">
        <v>22393</v>
      </c>
      <c r="F17053" s="232">
        <v>5.56</v>
      </c>
    </row>
    <row r="17054" spans="1:6" ht="15" x14ac:dyDescent="0.2">
      <c r="A17054" s="231">
        <v>100217</v>
      </c>
      <c r="B17054" s="457" t="s">
        <v>24288</v>
      </c>
      <c r="C17054" s="231" t="s">
        <v>22393</v>
      </c>
      <c r="F17054" s="232">
        <v>8.1199999999999992</v>
      </c>
    </row>
    <row r="17055" spans="1:6" ht="15" x14ac:dyDescent="0.2">
      <c r="A17055" s="231">
        <v>100224</v>
      </c>
      <c r="B17055" s="457" t="s">
        <v>24289</v>
      </c>
      <c r="C17055" s="231" t="s">
        <v>24254</v>
      </c>
      <c r="F17055" s="232">
        <v>8.1199999999999992</v>
      </c>
    </row>
    <row r="17056" spans="1:6" ht="15" x14ac:dyDescent="0.2">
      <c r="A17056" s="231">
        <v>100228</v>
      </c>
      <c r="B17056" s="457" t="s">
        <v>24290</v>
      </c>
      <c r="C17056" s="231" t="s">
        <v>24273</v>
      </c>
      <c r="F17056" s="232">
        <v>0.79</v>
      </c>
    </row>
    <row r="17057" spans="1:6" ht="15" x14ac:dyDescent="0.2">
      <c r="A17057" s="231">
        <v>100204</v>
      </c>
      <c r="B17057" s="457" t="s">
        <v>24291</v>
      </c>
      <c r="C17057" s="231" t="s">
        <v>24256</v>
      </c>
      <c r="F17057" s="232">
        <v>0.28000000000000003</v>
      </c>
    </row>
    <row r="17058" spans="1:6" ht="15" x14ac:dyDescent="0.2">
      <c r="A17058" s="231">
        <v>100284</v>
      </c>
      <c r="B17058" s="457" t="s">
        <v>24292</v>
      </c>
      <c r="C17058" s="231" t="s">
        <v>24254</v>
      </c>
      <c r="F17058" s="232">
        <v>41.38</v>
      </c>
    </row>
    <row r="17059" spans="1:6" ht="15" x14ac:dyDescent="0.2">
      <c r="A17059" s="231">
        <v>100277</v>
      </c>
      <c r="B17059" s="457" t="s">
        <v>24293</v>
      </c>
      <c r="C17059" s="231" t="s">
        <v>24254</v>
      </c>
      <c r="F17059" s="232">
        <v>8.41</v>
      </c>
    </row>
    <row r="17060" spans="1:6" ht="15" x14ac:dyDescent="0.2">
      <c r="A17060" s="231">
        <v>100278</v>
      </c>
      <c r="B17060" s="457" t="s">
        <v>24294</v>
      </c>
      <c r="C17060" s="231" t="s">
        <v>22393</v>
      </c>
      <c r="F17060" s="232">
        <v>59.05</v>
      </c>
    </row>
    <row r="17061" spans="1:6" ht="15" x14ac:dyDescent="0.2">
      <c r="A17061" s="231">
        <v>100268</v>
      </c>
      <c r="B17061" s="457" t="s">
        <v>24295</v>
      </c>
      <c r="C17061" s="231" t="s">
        <v>22393</v>
      </c>
      <c r="F17061" s="232">
        <v>123.39</v>
      </c>
    </row>
    <row r="17062" spans="1:6" ht="15" x14ac:dyDescent="0.2">
      <c r="A17062" s="231">
        <v>100285</v>
      </c>
      <c r="B17062" s="457" t="s">
        <v>24296</v>
      </c>
      <c r="C17062" s="231" t="s">
        <v>24268</v>
      </c>
      <c r="F17062" s="232">
        <v>62.02</v>
      </c>
    </row>
    <row r="17063" spans="1:6" ht="15" x14ac:dyDescent="0.2">
      <c r="A17063" s="231">
        <v>100209</v>
      </c>
      <c r="B17063" s="457" t="s">
        <v>24297</v>
      </c>
      <c r="C17063" s="231" t="s">
        <v>22393</v>
      </c>
      <c r="F17063" s="232">
        <v>14.32</v>
      </c>
    </row>
    <row r="17064" spans="1:6" ht="15" x14ac:dyDescent="0.2">
      <c r="A17064" s="231">
        <v>100208</v>
      </c>
      <c r="B17064" s="457" t="s">
        <v>24298</v>
      </c>
      <c r="C17064" s="231" t="s">
        <v>22393</v>
      </c>
      <c r="F17064" s="232">
        <v>28.64</v>
      </c>
    </row>
    <row r="17065" spans="1:6" ht="15" x14ac:dyDescent="0.2">
      <c r="A17065" s="231">
        <v>100256</v>
      </c>
      <c r="B17065" s="457" t="s">
        <v>24299</v>
      </c>
      <c r="C17065" s="231" t="s">
        <v>24268</v>
      </c>
      <c r="F17065" s="232">
        <v>13.12</v>
      </c>
    </row>
    <row r="17066" spans="1:6" ht="15" x14ac:dyDescent="0.2">
      <c r="A17066" s="231">
        <v>100220</v>
      </c>
      <c r="B17066" s="457" t="s">
        <v>24300</v>
      </c>
      <c r="C17066" s="231" t="s">
        <v>24254</v>
      </c>
      <c r="F17066" s="232">
        <v>41.13</v>
      </c>
    </row>
    <row r="17067" spans="1:6" ht="15" x14ac:dyDescent="0.2">
      <c r="A17067" s="231">
        <v>100287</v>
      </c>
      <c r="B17067" s="457" t="s">
        <v>24301</v>
      </c>
      <c r="C17067" s="231" t="s">
        <v>24268</v>
      </c>
      <c r="F17067" s="232">
        <v>19.39</v>
      </c>
    </row>
    <row r="17068" spans="1:6" ht="15" x14ac:dyDescent="0.2">
      <c r="A17068" s="231">
        <v>100274</v>
      </c>
      <c r="B17068" s="457" t="s">
        <v>24302</v>
      </c>
      <c r="C17068" s="231" t="s">
        <v>24254</v>
      </c>
      <c r="F17068" s="232">
        <v>40.81</v>
      </c>
    </row>
    <row r="17069" spans="1:6" ht="15" x14ac:dyDescent="0.2">
      <c r="A17069" s="231">
        <v>100264</v>
      </c>
      <c r="B17069" s="457" t="s">
        <v>24303</v>
      </c>
      <c r="C17069" s="231" t="s">
        <v>24254</v>
      </c>
      <c r="F17069" s="232">
        <v>58.02</v>
      </c>
    </row>
    <row r="17070" spans="1:6" ht="15" x14ac:dyDescent="0.2">
      <c r="A17070" s="231">
        <v>100225</v>
      </c>
      <c r="B17070" s="457" t="s">
        <v>24304</v>
      </c>
      <c r="C17070" s="231" t="s">
        <v>24273</v>
      </c>
      <c r="F17070" s="232">
        <v>3.23</v>
      </c>
    </row>
    <row r="17071" spans="1:6" ht="15" x14ac:dyDescent="0.2">
      <c r="A17071" s="231">
        <v>100266</v>
      </c>
      <c r="B17071" s="457" t="s">
        <v>24305</v>
      </c>
      <c r="C17071" s="231" t="s">
        <v>22393</v>
      </c>
      <c r="F17071" s="232">
        <v>123.39</v>
      </c>
    </row>
    <row r="17072" spans="1:6" ht="15" x14ac:dyDescent="0.2">
      <c r="A17072" s="231">
        <v>100257</v>
      </c>
      <c r="B17072" s="457" t="s">
        <v>24306</v>
      </c>
      <c r="C17072" s="231" t="s">
        <v>24268</v>
      </c>
      <c r="F17072" s="232">
        <v>7.87</v>
      </c>
    </row>
    <row r="17073" spans="1:6" ht="15" x14ac:dyDescent="0.2">
      <c r="A17073" s="231">
        <v>100197</v>
      </c>
      <c r="B17073" s="457" t="s">
        <v>24307</v>
      </c>
      <c r="C17073" s="231" t="s">
        <v>24256</v>
      </c>
      <c r="F17073" s="232">
        <v>2.9</v>
      </c>
    </row>
    <row r="17074" spans="1:6" ht="15" x14ac:dyDescent="0.2">
      <c r="A17074" s="231">
        <v>100196</v>
      </c>
      <c r="B17074" s="457" t="s">
        <v>24308</v>
      </c>
      <c r="C17074" s="231" t="s">
        <v>24256</v>
      </c>
      <c r="F17074" s="232">
        <v>1.93</v>
      </c>
    </row>
    <row r="17075" spans="1:6" ht="15" x14ac:dyDescent="0.2">
      <c r="A17075" s="231">
        <v>100195</v>
      </c>
      <c r="B17075" s="457" t="s">
        <v>24309</v>
      </c>
      <c r="C17075" s="231" t="s">
        <v>24256</v>
      </c>
      <c r="F17075" s="232">
        <v>1.1599999999999999</v>
      </c>
    </row>
    <row r="17076" spans="1:6" ht="15" x14ac:dyDescent="0.2">
      <c r="A17076" s="231">
        <v>100273</v>
      </c>
      <c r="B17076" s="457" t="s">
        <v>24310</v>
      </c>
      <c r="C17076" s="231" t="s">
        <v>24256</v>
      </c>
      <c r="F17076" s="232">
        <v>4.82</v>
      </c>
    </row>
    <row r="17077" spans="1:6" ht="15" x14ac:dyDescent="0.2">
      <c r="A17077" s="231">
        <v>100282</v>
      </c>
      <c r="B17077" s="457" t="s">
        <v>24311</v>
      </c>
      <c r="C17077" s="231" t="s">
        <v>24254</v>
      </c>
      <c r="F17077" s="232">
        <v>197.55</v>
      </c>
    </row>
    <row r="17078" spans="1:6" ht="15" x14ac:dyDescent="0.2">
      <c r="A17078" s="231">
        <v>100276</v>
      </c>
      <c r="B17078" s="457" t="s">
        <v>24312</v>
      </c>
      <c r="C17078" s="231" t="s">
        <v>24254</v>
      </c>
      <c r="F17078" s="232">
        <v>47.51</v>
      </c>
    </row>
    <row r="17079" spans="1:6" ht="15" x14ac:dyDescent="0.2">
      <c r="A17079" s="231">
        <v>100275</v>
      </c>
      <c r="B17079" s="457" t="s">
        <v>24313</v>
      </c>
      <c r="C17079" s="231" t="s">
        <v>24254</v>
      </c>
      <c r="F17079" s="232">
        <v>26.19</v>
      </c>
    </row>
    <row r="17080" spans="1:6" ht="15" x14ac:dyDescent="0.2">
      <c r="A17080" s="231">
        <v>100254</v>
      </c>
      <c r="B17080" s="457" t="s">
        <v>24314</v>
      </c>
      <c r="C17080" s="231" t="s">
        <v>24268</v>
      </c>
      <c r="F17080" s="232">
        <v>58.17</v>
      </c>
    </row>
    <row r="17081" spans="1:6" ht="15" x14ac:dyDescent="0.2">
      <c r="A17081" s="231">
        <v>100250</v>
      </c>
      <c r="B17081" s="457" t="s">
        <v>24315</v>
      </c>
      <c r="C17081" s="231" t="s">
        <v>24268</v>
      </c>
      <c r="F17081" s="232">
        <v>6.56</v>
      </c>
    </row>
    <row r="17082" spans="1:6" ht="15" x14ac:dyDescent="0.2">
      <c r="A17082" s="231">
        <v>100251</v>
      </c>
      <c r="B17082" s="457" t="s">
        <v>24316</v>
      </c>
      <c r="C17082" s="231" t="s">
        <v>24268</v>
      </c>
      <c r="F17082" s="232">
        <v>19.39</v>
      </c>
    </row>
    <row r="17083" spans="1:6" ht="15" x14ac:dyDescent="0.2">
      <c r="A17083" s="231">
        <v>100252</v>
      </c>
      <c r="B17083" s="457" t="s">
        <v>24317</v>
      </c>
      <c r="C17083" s="231" t="s">
        <v>24268</v>
      </c>
      <c r="F17083" s="232">
        <v>29.08</v>
      </c>
    </row>
    <row r="17084" spans="1:6" ht="15" x14ac:dyDescent="0.2">
      <c r="A17084" s="231">
        <v>100253</v>
      </c>
      <c r="B17084" s="457" t="s">
        <v>24318</v>
      </c>
      <c r="C17084" s="231" t="s">
        <v>24268</v>
      </c>
      <c r="F17084" s="232">
        <v>38.78</v>
      </c>
    </row>
    <row r="17085" spans="1:6" ht="15" x14ac:dyDescent="0.2">
      <c r="A17085" s="231">
        <v>100249</v>
      </c>
      <c r="B17085" s="457" t="s">
        <v>24319</v>
      </c>
      <c r="C17085" s="231" t="s">
        <v>24268</v>
      </c>
      <c r="F17085" s="232">
        <v>3.93</v>
      </c>
    </row>
    <row r="17086" spans="1:6" ht="15" x14ac:dyDescent="0.2">
      <c r="A17086" s="231">
        <v>100244</v>
      </c>
      <c r="B17086" s="457" t="s">
        <v>24320</v>
      </c>
      <c r="C17086" s="231" t="s">
        <v>24268</v>
      </c>
      <c r="F17086" s="232">
        <v>5.9</v>
      </c>
    </row>
    <row r="17087" spans="1:6" ht="15" x14ac:dyDescent="0.2">
      <c r="A17087" s="231">
        <v>100245</v>
      </c>
      <c r="B17087" s="457" t="s">
        <v>24321</v>
      </c>
      <c r="C17087" s="231" t="s">
        <v>24268</v>
      </c>
      <c r="F17087" s="232">
        <v>11.81</v>
      </c>
    </row>
    <row r="17088" spans="1:6" ht="15" x14ac:dyDescent="0.2">
      <c r="A17088" s="231">
        <v>100243</v>
      </c>
      <c r="B17088" s="457" t="s">
        <v>24322</v>
      </c>
      <c r="C17088" s="231" t="s">
        <v>24268</v>
      </c>
      <c r="F17088" s="232">
        <v>4.72</v>
      </c>
    </row>
    <row r="17089" spans="1:6" ht="15" x14ac:dyDescent="0.2">
      <c r="A17089" s="231">
        <v>100239</v>
      </c>
      <c r="B17089" s="457" t="s">
        <v>24323</v>
      </c>
      <c r="C17089" s="231" t="s">
        <v>24268</v>
      </c>
      <c r="F17089" s="232">
        <v>9.84</v>
      </c>
    </row>
    <row r="17090" spans="1:6" ht="15" x14ac:dyDescent="0.2">
      <c r="A17090" s="231">
        <v>100238</v>
      </c>
      <c r="B17090" s="457" t="s">
        <v>24324</v>
      </c>
      <c r="C17090" s="231" t="s">
        <v>24268</v>
      </c>
      <c r="F17090" s="232">
        <v>7.87</v>
      </c>
    </row>
    <row r="17091" spans="1:6" ht="15" x14ac:dyDescent="0.2">
      <c r="A17091" s="231">
        <v>100241</v>
      </c>
      <c r="B17091" s="457" t="s">
        <v>24325</v>
      </c>
      <c r="C17091" s="231" t="s">
        <v>24268</v>
      </c>
      <c r="F17091" s="232">
        <v>9.84</v>
      </c>
    </row>
    <row r="17092" spans="1:6" ht="15" x14ac:dyDescent="0.2">
      <c r="A17092" s="231">
        <v>100242</v>
      </c>
      <c r="B17092" s="457" t="s">
        <v>24326</v>
      </c>
      <c r="C17092" s="231" t="s">
        <v>24268</v>
      </c>
      <c r="F17092" s="232">
        <v>29.08</v>
      </c>
    </row>
    <row r="17093" spans="1:6" ht="15" x14ac:dyDescent="0.2">
      <c r="A17093" s="231">
        <v>100240</v>
      </c>
      <c r="B17093" s="457" t="s">
        <v>24327</v>
      </c>
      <c r="C17093" s="231" t="s">
        <v>24268</v>
      </c>
      <c r="F17093" s="232">
        <v>5.9</v>
      </c>
    </row>
    <row r="17094" spans="1:6" ht="15" x14ac:dyDescent="0.2">
      <c r="A17094" s="231">
        <v>100237</v>
      </c>
      <c r="B17094" s="457" t="s">
        <v>24328</v>
      </c>
      <c r="C17094" s="231" t="s">
        <v>24268</v>
      </c>
      <c r="F17094" s="232">
        <v>4.92</v>
      </c>
    </row>
    <row r="17095" spans="1:6" ht="15" x14ac:dyDescent="0.2">
      <c r="A17095" s="231">
        <v>100236</v>
      </c>
      <c r="B17095" s="457" t="s">
        <v>24329</v>
      </c>
      <c r="C17095" s="231" t="s">
        <v>24268</v>
      </c>
      <c r="F17095" s="232">
        <v>3.93</v>
      </c>
    </row>
    <row r="17096" spans="1:6" ht="15" x14ac:dyDescent="0.2">
      <c r="A17096" s="231">
        <v>100248</v>
      </c>
      <c r="B17096" s="457" t="s">
        <v>24330</v>
      </c>
      <c r="C17096" s="231" t="s">
        <v>24268</v>
      </c>
      <c r="F17096" s="232">
        <v>19.39</v>
      </c>
    </row>
    <row r="17097" spans="1:6" ht="15" x14ac:dyDescent="0.2">
      <c r="A17097" s="231">
        <v>100247</v>
      </c>
      <c r="B17097" s="457" t="s">
        <v>24331</v>
      </c>
      <c r="C17097" s="231" t="s">
        <v>24268</v>
      </c>
      <c r="F17097" s="232">
        <v>4.92</v>
      </c>
    </row>
    <row r="17098" spans="1:6" ht="15" x14ac:dyDescent="0.2">
      <c r="A17098" s="231">
        <v>100246</v>
      </c>
      <c r="B17098" s="457" t="s">
        <v>24332</v>
      </c>
      <c r="C17098" s="231" t="s">
        <v>24268</v>
      </c>
      <c r="F17098" s="232">
        <v>3.93</v>
      </c>
    </row>
    <row r="17099" spans="1:6" ht="15" x14ac:dyDescent="0.2">
      <c r="A17099" s="231">
        <v>100255</v>
      </c>
      <c r="B17099" s="457" t="s">
        <v>24333</v>
      </c>
      <c r="C17099" s="231" t="s">
        <v>24268</v>
      </c>
      <c r="F17099" s="232">
        <v>19.68</v>
      </c>
    </row>
    <row r="17100" spans="1:6" ht="15" x14ac:dyDescent="0.2">
      <c r="A17100" s="231">
        <v>100263</v>
      </c>
      <c r="B17100" s="457" t="s">
        <v>24334</v>
      </c>
      <c r="C17100" s="231" t="s">
        <v>24256</v>
      </c>
      <c r="F17100" s="232">
        <v>3.19</v>
      </c>
    </row>
    <row r="17101" spans="1:6" ht="15" x14ac:dyDescent="0.2">
      <c r="A17101" s="231">
        <v>100260</v>
      </c>
      <c r="B17101" s="457" t="s">
        <v>24335</v>
      </c>
      <c r="C17101" s="231" t="s">
        <v>24256</v>
      </c>
      <c r="F17101" s="232">
        <v>12.78</v>
      </c>
    </row>
    <row r="17102" spans="1:6" ht="15" x14ac:dyDescent="0.2">
      <c r="A17102" s="231">
        <v>100261</v>
      </c>
      <c r="B17102" s="457" t="s">
        <v>24336</v>
      </c>
      <c r="C17102" s="231" t="s">
        <v>24256</v>
      </c>
      <c r="F17102" s="232">
        <v>8.0299999999999994</v>
      </c>
    </row>
    <row r="17103" spans="1:6" ht="15" x14ac:dyDescent="0.2">
      <c r="A17103" s="231">
        <v>100262</v>
      </c>
      <c r="B17103" s="457" t="s">
        <v>24337</v>
      </c>
      <c r="C17103" s="231" t="s">
        <v>24256</v>
      </c>
      <c r="F17103" s="232">
        <v>4.9800000000000004</v>
      </c>
    </row>
    <row r="17104" spans="1:6" ht="15" x14ac:dyDescent="0.2">
      <c r="A17104" s="231">
        <v>100271</v>
      </c>
      <c r="B17104" s="457" t="s">
        <v>24338</v>
      </c>
      <c r="C17104" s="231" t="s">
        <v>24254</v>
      </c>
      <c r="F17104" s="232">
        <v>92.54</v>
      </c>
    </row>
    <row r="17105" spans="1:6" ht="15" x14ac:dyDescent="0.2">
      <c r="A17105" s="231">
        <v>100258</v>
      </c>
      <c r="B17105" s="457" t="s">
        <v>24339</v>
      </c>
      <c r="C17105" s="231" t="s">
        <v>24268</v>
      </c>
      <c r="F17105" s="232">
        <v>19.68</v>
      </c>
    </row>
    <row r="17106" spans="1:6" ht="15" x14ac:dyDescent="0.2">
      <c r="A17106" s="231">
        <v>100259</v>
      </c>
      <c r="B17106" s="457" t="s">
        <v>24340</v>
      </c>
      <c r="C17106" s="231" t="s">
        <v>24268</v>
      </c>
      <c r="F17106" s="232">
        <v>39.369999999999997</v>
      </c>
    </row>
    <row r="17107" spans="1:6" ht="15" x14ac:dyDescent="0.2">
      <c r="A17107" s="231">
        <v>100279</v>
      </c>
      <c r="B17107" s="457" t="s">
        <v>24341</v>
      </c>
      <c r="C17107" s="231" t="s">
        <v>6635</v>
      </c>
      <c r="F17107" s="232">
        <v>1.1299999999999999</v>
      </c>
    </row>
    <row r="17108" spans="1:6" ht="15" x14ac:dyDescent="0.2">
      <c r="A17108" s="231">
        <v>100233</v>
      </c>
      <c r="B17108" s="457" t="s">
        <v>24342</v>
      </c>
      <c r="C17108" s="231" t="s">
        <v>6635</v>
      </c>
      <c r="F17108" s="232">
        <v>0.27</v>
      </c>
    </row>
    <row r="17109" spans="1:6" ht="15" x14ac:dyDescent="0.2">
      <c r="A17109" s="231">
        <v>100232</v>
      </c>
      <c r="B17109" s="457" t="s">
        <v>24343</v>
      </c>
      <c r="C17109" s="231" t="s">
        <v>6635</v>
      </c>
      <c r="F17109" s="232">
        <v>0.54</v>
      </c>
    </row>
    <row r="17110" spans="1:6" ht="15" x14ac:dyDescent="0.2">
      <c r="A17110" s="231">
        <v>100234</v>
      </c>
      <c r="B17110" s="457" t="s">
        <v>24344</v>
      </c>
      <c r="C17110" s="231" t="s">
        <v>6637</v>
      </c>
      <c r="F17110" s="232">
        <v>0.81</v>
      </c>
    </row>
    <row r="17111" spans="1:6" ht="15" x14ac:dyDescent="0.2">
      <c r="A17111" s="231">
        <v>100265</v>
      </c>
      <c r="B17111" s="457" t="s">
        <v>24345</v>
      </c>
      <c r="C17111" s="231" t="s">
        <v>6637</v>
      </c>
      <c r="F17111" s="232">
        <v>1.21</v>
      </c>
    </row>
    <row r="17112" spans="1:6" ht="15" x14ac:dyDescent="0.2">
      <c r="A17112" s="231">
        <v>100235</v>
      </c>
      <c r="B17112" s="457" t="s">
        <v>24346</v>
      </c>
      <c r="C17112" s="231" t="s">
        <v>20</v>
      </c>
      <c r="F17112" s="232">
        <v>0.06</v>
      </c>
    </row>
    <row r="17113" spans="1:6" ht="15" x14ac:dyDescent="0.2">
      <c r="A17113" s="231">
        <v>100267</v>
      </c>
      <c r="B17113" s="457" t="s">
        <v>24347</v>
      </c>
      <c r="C17113" s="231" t="s">
        <v>6635</v>
      </c>
      <c r="F17113" s="232">
        <v>2.4300000000000002</v>
      </c>
    </row>
    <row r="17114" spans="1:6" ht="15" x14ac:dyDescent="0.2">
      <c r="A17114" s="231">
        <v>100231</v>
      </c>
      <c r="B17114" s="457" t="s">
        <v>24348</v>
      </c>
      <c r="C17114" s="231" t="s">
        <v>6650</v>
      </c>
      <c r="F17114" s="232">
        <v>0.05</v>
      </c>
    </row>
    <row r="17115" spans="1:6" ht="15" x14ac:dyDescent="0.2">
      <c r="A17115" s="231">
        <v>100230</v>
      </c>
      <c r="B17115" s="457" t="s">
        <v>24349</v>
      </c>
      <c r="C17115" s="231" t="s">
        <v>6650</v>
      </c>
      <c r="F17115" s="232">
        <v>0.03</v>
      </c>
    </row>
    <row r="17116" spans="1:6" ht="15" x14ac:dyDescent="0.2">
      <c r="A17116" s="231">
        <v>100229</v>
      </c>
      <c r="B17116" s="457" t="s">
        <v>24350</v>
      </c>
      <c r="C17116" s="231" t="s">
        <v>6650</v>
      </c>
      <c r="F17116" s="232">
        <v>0.02</v>
      </c>
    </row>
    <row r="17117" spans="1:6" ht="15" x14ac:dyDescent="0.2">
      <c r="A17117" s="231">
        <v>100272</v>
      </c>
      <c r="B17117" s="457" t="s">
        <v>24351</v>
      </c>
      <c r="C17117" s="231" t="s">
        <v>6637</v>
      </c>
      <c r="F17117" s="232">
        <v>1.82</v>
      </c>
    </row>
    <row r="17118" spans="1:6" ht="15" x14ac:dyDescent="0.2">
      <c r="A17118" s="231">
        <v>100269</v>
      </c>
      <c r="B17118" s="457" t="s">
        <v>24352</v>
      </c>
      <c r="C17118" s="231" t="s">
        <v>6635</v>
      </c>
      <c r="F17118" s="232">
        <v>2.4300000000000002</v>
      </c>
    </row>
    <row r="17119" spans="1:6" ht="15" x14ac:dyDescent="0.2">
      <c r="A17119" s="231">
        <v>100986</v>
      </c>
      <c r="B17119" s="457" t="s">
        <v>24353</v>
      </c>
      <c r="C17119" s="231" t="s">
        <v>6641</v>
      </c>
      <c r="F17119" s="232">
        <v>10.3</v>
      </c>
    </row>
    <row r="17120" spans="1:6" ht="15" x14ac:dyDescent="0.2">
      <c r="A17120" s="231">
        <v>101002</v>
      </c>
      <c r="B17120" s="457" t="s">
        <v>24354</v>
      </c>
      <c r="C17120" s="231" t="s">
        <v>6654</v>
      </c>
      <c r="F17120" s="232">
        <v>6.86</v>
      </c>
    </row>
    <row r="17121" spans="1:6" ht="15" x14ac:dyDescent="0.2">
      <c r="A17121" s="231">
        <v>100987</v>
      </c>
      <c r="B17121" s="457" t="s">
        <v>24355</v>
      </c>
      <c r="C17121" s="231" t="s">
        <v>6641</v>
      </c>
      <c r="F17121" s="232">
        <v>11.68</v>
      </c>
    </row>
    <row r="17122" spans="1:6" ht="15" x14ac:dyDescent="0.2">
      <c r="A17122" s="231">
        <v>101003</v>
      </c>
      <c r="B17122" s="457" t="s">
        <v>24356</v>
      </c>
      <c r="C17122" s="231" t="s">
        <v>6654</v>
      </c>
      <c r="F17122" s="232">
        <v>7.78</v>
      </c>
    </row>
    <row r="17123" spans="1:6" ht="15" x14ac:dyDescent="0.2">
      <c r="A17123" s="231">
        <v>100988</v>
      </c>
      <c r="B17123" s="457" t="s">
        <v>24357</v>
      </c>
      <c r="C17123" s="231" t="s">
        <v>6641</v>
      </c>
      <c r="F17123" s="232">
        <v>12.38</v>
      </c>
    </row>
    <row r="17124" spans="1:6" ht="15" x14ac:dyDescent="0.2">
      <c r="A17124" s="231">
        <v>101004</v>
      </c>
      <c r="B17124" s="457" t="s">
        <v>24358</v>
      </c>
      <c r="C17124" s="231" t="s">
        <v>6654</v>
      </c>
      <c r="F17124" s="232">
        <v>8.25</v>
      </c>
    </row>
    <row r="17125" spans="1:6" ht="15" x14ac:dyDescent="0.2">
      <c r="A17125" s="231">
        <v>100985</v>
      </c>
      <c r="B17125" s="457" t="s">
        <v>24359</v>
      </c>
      <c r="C17125" s="231" t="s">
        <v>6641</v>
      </c>
      <c r="F17125" s="232">
        <v>8.5399999999999991</v>
      </c>
    </row>
    <row r="17126" spans="1:6" ht="15" x14ac:dyDescent="0.2">
      <c r="A17126" s="231">
        <v>101001</v>
      </c>
      <c r="B17126" s="457" t="s">
        <v>24360</v>
      </c>
      <c r="C17126" s="231" t="s">
        <v>6654</v>
      </c>
      <c r="F17126" s="232">
        <v>5.69</v>
      </c>
    </row>
    <row r="17127" spans="1:6" ht="15" x14ac:dyDescent="0.2">
      <c r="A17127" s="231">
        <v>101008</v>
      </c>
      <c r="B17127" s="457" t="s">
        <v>24361</v>
      </c>
      <c r="C17127" s="231" t="s">
        <v>6641</v>
      </c>
      <c r="F17127" s="232">
        <v>10.55</v>
      </c>
    </row>
    <row r="17128" spans="1:6" ht="15" x14ac:dyDescent="0.2">
      <c r="A17128" s="231">
        <v>106708</v>
      </c>
      <c r="B17128" s="457" t="s">
        <v>24362</v>
      </c>
      <c r="C17128" s="231" t="s">
        <v>6641</v>
      </c>
      <c r="F17128" s="232">
        <v>7.27</v>
      </c>
    </row>
    <row r="17129" spans="1:6" ht="15" x14ac:dyDescent="0.2">
      <c r="A17129" s="231">
        <v>101007</v>
      </c>
      <c r="B17129" s="457" t="s">
        <v>24363</v>
      </c>
      <c r="C17129" s="231" t="s">
        <v>6641</v>
      </c>
      <c r="F17129" s="232">
        <v>13.12</v>
      </c>
    </row>
    <row r="17130" spans="1:6" ht="15" x14ac:dyDescent="0.2">
      <c r="A17130" s="231">
        <v>106711</v>
      </c>
      <c r="B17130" s="457" t="s">
        <v>24364</v>
      </c>
      <c r="C17130" s="231" t="s">
        <v>6641</v>
      </c>
      <c r="F17130" s="232">
        <v>0</v>
      </c>
    </row>
    <row r="17131" spans="1:6" ht="15" x14ac:dyDescent="0.2">
      <c r="A17131" s="231">
        <v>106709</v>
      </c>
      <c r="B17131" s="457" t="s">
        <v>24365</v>
      </c>
      <c r="C17131" s="231" t="s">
        <v>6654</v>
      </c>
      <c r="F17131" s="232">
        <v>0</v>
      </c>
    </row>
    <row r="17132" spans="1:6" ht="15" x14ac:dyDescent="0.2">
      <c r="A17132" s="231">
        <v>106710</v>
      </c>
      <c r="B17132" s="457" t="s">
        <v>24366</v>
      </c>
      <c r="C17132" s="231" t="s">
        <v>6654</v>
      </c>
      <c r="F17132" s="232">
        <v>0</v>
      </c>
    </row>
    <row r="17133" spans="1:6" ht="15" x14ac:dyDescent="0.2">
      <c r="A17133" s="231">
        <v>100982</v>
      </c>
      <c r="B17133" s="457" t="s">
        <v>24367</v>
      </c>
      <c r="C17133" s="231" t="s">
        <v>6641</v>
      </c>
      <c r="F17133" s="232">
        <v>10.119999999999999</v>
      </c>
    </row>
    <row r="17134" spans="1:6" ht="15" x14ac:dyDescent="0.2">
      <c r="A17134" s="231">
        <v>100998</v>
      </c>
      <c r="B17134" s="457" t="s">
        <v>24368</v>
      </c>
      <c r="C17134" s="231" t="s">
        <v>6654</v>
      </c>
      <c r="F17134" s="232">
        <v>6.74</v>
      </c>
    </row>
    <row r="17135" spans="1:6" ht="15" x14ac:dyDescent="0.2">
      <c r="A17135" s="231">
        <v>100983</v>
      </c>
      <c r="B17135" s="457" t="s">
        <v>24369</v>
      </c>
      <c r="C17135" s="231" t="s">
        <v>6641</v>
      </c>
      <c r="F17135" s="232">
        <v>10.039999999999999</v>
      </c>
    </row>
    <row r="17136" spans="1:6" ht="15" x14ac:dyDescent="0.2">
      <c r="A17136" s="231">
        <v>100999</v>
      </c>
      <c r="B17136" s="457" t="s">
        <v>24370</v>
      </c>
      <c r="C17136" s="231" t="s">
        <v>6654</v>
      </c>
      <c r="F17136" s="232">
        <v>6.69</v>
      </c>
    </row>
    <row r="17137" spans="1:6" ht="15" x14ac:dyDescent="0.2">
      <c r="A17137" s="231">
        <v>100984</v>
      </c>
      <c r="B17137" s="457" t="s">
        <v>24371</v>
      </c>
      <c r="C17137" s="231" t="s">
        <v>6641</v>
      </c>
      <c r="F17137" s="232">
        <v>9.82</v>
      </c>
    </row>
    <row r="17138" spans="1:6" ht="15" x14ac:dyDescent="0.2">
      <c r="A17138" s="231">
        <v>101000</v>
      </c>
      <c r="B17138" s="457" t="s">
        <v>24372</v>
      </c>
      <c r="C17138" s="231" t="s">
        <v>6654</v>
      </c>
      <c r="F17138" s="232">
        <v>6.54</v>
      </c>
    </row>
    <row r="17139" spans="1:6" ht="15" x14ac:dyDescent="0.2">
      <c r="A17139" s="231">
        <v>100981</v>
      </c>
      <c r="B17139" s="457" t="s">
        <v>24373</v>
      </c>
      <c r="C17139" s="231" t="s">
        <v>6641</v>
      </c>
      <c r="F17139" s="232">
        <v>10.55</v>
      </c>
    </row>
    <row r="17140" spans="1:6" ht="15" x14ac:dyDescent="0.2">
      <c r="A17140" s="231">
        <v>100997</v>
      </c>
      <c r="B17140" s="457" t="s">
        <v>24374</v>
      </c>
      <c r="C17140" s="231" t="s">
        <v>6654</v>
      </c>
      <c r="F17140" s="232">
        <v>7.03</v>
      </c>
    </row>
    <row r="17141" spans="1:6" ht="15" x14ac:dyDescent="0.2">
      <c r="A17141" s="231">
        <v>101010</v>
      </c>
      <c r="B17141" s="457" t="s">
        <v>24375</v>
      </c>
      <c r="C17141" s="231" t="s">
        <v>6654</v>
      </c>
      <c r="F17141" s="232">
        <v>30.58</v>
      </c>
    </row>
    <row r="17142" spans="1:6" ht="15" x14ac:dyDescent="0.2">
      <c r="A17142" s="231">
        <v>106721</v>
      </c>
      <c r="B17142" s="457" t="s">
        <v>24376</v>
      </c>
      <c r="C17142" s="231" t="s">
        <v>6654</v>
      </c>
      <c r="F17142" s="232">
        <v>34.19</v>
      </c>
    </row>
    <row r="17143" spans="1:6" ht="15" x14ac:dyDescent="0.2">
      <c r="A17143" s="231">
        <v>101009</v>
      </c>
      <c r="B17143" s="457" t="s">
        <v>24377</v>
      </c>
      <c r="C17143" s="231" t="s">
        <v>6654</v>
      </c>
      <c r="F17143" s="232">
        <v>48.4</v>
      </c>
    </row>
    <row r="17144" spans="1:6" ht="15" x14ac:dyDescent="0.2">
      <c r="A17144" s="231">
        <v>106720</v>
      </c>
      <c r="B17144" s="457" t="s">
        <v>24378</v>
      </c>
      <c r="C17144" s="231" t="s">
        <v>6654</v>
      </c>
      <c r="F17144" s="232">
        <v>54.99</v>
      </c>
    </row>
    <row r="17145" spans="1:6" ht="15" x14ac:dyDescent="0.2">
      <c r="A17145" s="231">
        <v>100978</v>
      </c>
      <c r="B17145" s="457" t="s">
        <v>24379</v>
      </c>
      <c r="C17145" s="231" t="s">
        <v>6641</v>
      </c>
      <c r="F17145" s="232">
        <v>7.74</v>
      </c>
    </row>
    <row r="17146" spans="1:6" ht="15" x14ac:dyDescent="0.2">
      <c r="A17146" s="231">
        <v>100994</v>
      </c>
      <c r="B17146" s="457" t="s">
        <v>24380</v>
      </c>
      <c r="C17146" s="231" t="s">
        <v>6654</v>
      </c>
      <c r="F17146" s="232">
        <v>5.16</v>
      </c>
    </row>
    <row r="17147" spans="1:6" ht="15" x14ac:dyDescent="0.2">
      <c r="A17147" s="231">
        <v>100974</v>
      </c>
      <c r="B17147" s="457" t="s">
        <v>24381</v>
      </c>
      <c r="C17147" s="231" t="s">
        <v>6641</v>
      </c>
      <c r="F17147" s="232">
        <v>8.7799999999999994</v>
      </c>
    </row>
    <row r="17148" spans="1:6" ht="15" x14ac:dyDescent="0.2">
      <c r="A17148" s="231">
        <v>100990</v>
      </c>
      <c r="B17148" s="457" t="s">
        <v>24382</v>
      </c>
      <c r="C17148" s="231" t="s">
        <v>6654</v>
      </c>
      <c r="F17148" s="232">
        <v>5.85</v>
      </c>
    </row>
    <row r="17149" spans="1:6" ht="15" x14ac:dyDescent="0.2">
      <c r="A17149" s="231">
        <v>100979</v>
      </c>
      <c r="B17149" s="457" t="s">
        <v>24383</v>
      </c>
      <c r="C17149" s="231" t="s">
        <v>6641</v>
      </c>
      <c r="F17149" s="232">
        <v>7.35</v>
      </c>
    </row>
    <row r="17150" spans="1:6" ht="15" x14ac:dyDescent="0.2">
      <c r="A17150" s="231">
        <v>100995</v>
      </c>
      <c r="B17150" s="457" t="s">
        <v>24384</v>
      </c>
      <c r="C17150" s="231" t="s">
        <v>6654</v>
      </c>
      <c r="F17150" s="232">
        <v>4.8899999999999997</v>
      </c>
    </row>
    <row r="17151" spans="1:6" ht="15" x14ac:dyDescent="0.2">
      <c r="A17151" s="231">
        <v>100975</v>
      </c>
      <c r="B17151" s="457" t="s">
        <v>24385</v>
      </c>
      <c r="C17151" s="231" t="s">
        <v>6641</v>
      </c>
      <c r="F17151" s="232">
        <v>8.66</v>
      </c>
    </row>
    <row r="17152" spans="1:6" ht="15" x14ac:dyDescent="0.2">
      <c r="A17152" s="231">
        <v>100991</v>
      </c>
      <c r="B17152" s="457" t="s">
        <v>24386</v>
      </c>
      <c r="C17152" s="231" t="s">
        <v>6654</v>
      </c>
      <c r="F17152" s="232">
        <v>5.78</v>
      </c>
    </row>
    <row r="17153" spans="1:6" ht="15" x14ac:dyDescent="0.2">
      <c r="A17153" s="231">
        <v>100980</v>
      </c>
      <c r="B17153" s="457" t="s">
        <v>24387</v>
      </c>
      <c r="C17153" s="231" t="s">
        <v>6641</v>
      </c>
      <c r="F17153" s="232">
        <v>6.96</v>
      </c>
    </row>
    <row r="17154" spans="1:6" ht="15" x14ac:dyDescent="0.2">
      <c r="A17154" s="231">
        <v>100996</v>
      </c>
      <c r="B17154" s="457" t="s">
        <v>24388</v>
      </c>
      <c r="C17154" s="231" t="s">
        <v>6654</v>
      </c>
      <c r="F17154" s="232">
        <v>4.63</v>
      </c>
    </row>
    <row r="17155" spans="1:6" ht="15" x14ac:dyDescent="0.2">
      <c r="A17155" s="231">
        <v>100976</v>
      </c>
      <c r="B17155" s="457" t="s">
        <v>24389</v>
      </c>
      <c r="C17155" s="231" t="s">
        <v>6641</v>
      </c>
      <c r="F17155" s="232">
        <v>8.41</v>
      </c>
    </row>
    <row r="17156" spans="1:6" ht="15" x14ac:dyDescent="0.2">
      <c r="A17156" s="231">
        <v>100992</v>
      </c>
      <c r="B17156" s="457" t="s">
        <v>24390</v>
      </c>
      <c r="C17156" s="231" t="s">
        <v>6654</v>
      </c>
      <c r="F17156" s="232">
        <v>5.61</v>
      </c>
    </row>
    <row r="17157" spans="1:6" ht="15" x14ac:dyDescent="0.2">
      <c r="A17157" s="231">
        <v>100977</v>
      </c>
      <c r="B17157" s="457" t="s">
        <v>24391</v>
      </c>
      <c r="C17157" s="231" t="s">
        <v>6641</v>
      </c>
      <c r="F17157" s="232">
        <v>8.6300000000000008</v>
      </c>
    </row>
    <row r="17158" spans="1:6" ht="15" x14ac:dyDescent="0.2">
      <c r="A17158" s="231">
        <v>100993</v>
      </c>
      <c r="B17158" s="457" t="s">
        <v>24392</v>
      </c>
      <c r="C17158" s="231" t="s">
        <v>6654</v>
      </c>
      <c r="F17158" s="232">
        <v>5.75</v>
      </c>
    </row>
    <row r="17159" spans="1:6" ht="15" x14ac:dyDescent="0.2">
      <c r="A17159" s="231">
        <v>100973</v>
      </c>
      <c r="B17159" s="457" t="s">
        <v>24393</v>
      </c>
      <c r="C17159" s="231" t="s">
        <v>6641</v>
      </c>
      <c r="F17159" s="232">
        <v>9.24</v>
      </c>
    </row>
    <row r="17160" spans="1:6" ht="15" x14ac:dyDescent="0.2">
      <c r="A17160" s="231">
        <v>100989</v>
      </c>
      <c r="B17160" s="457" t="s">
        <v>24394</v>
      </c>
      <c r="C17160" s="231" t="s">
        <v>6654</v>
      </c>
      <c r="F17160" s="232">
        <v>6.15</v>
      </c>
    </row>
    <row r="17161" spans="1:6" ht="15" x14ac:dyDescent="0.2">
      <c r="A17161" s="231">
        <v>101467</v>
      </c>
      <c r="B17161" s="457" t="s">
        <v>24395</v>
      </c>
      <c r="C17161" s="231" t="s">
        <v>6654</v>
      </c>
      <c r="F17161" s="232">
        <v>23.13</v>
      </c>
    </row>
    <row r="17162" spans="1:6" ht="15" x14ac:dyDescent="0.2">
      <c r="A17162" s="231">
        <v>106729</v>
      </c>
      <c r="B17162" s="457" t="s">
        <v>24396</v>
      </c>
      <c r="C17162" s="231" t="s">
        <v>6654</v>
      </c>
      <c r="F17162" s="232">
        <v>24.14</v>
      </c>
    </row>
    <row r="17163" spans="1:6" ht="15" x14ac:dyDescent="0.2">
      <c r="A17163" s="231">
        <v>101468</v>
      </c>
      <c r="B17163" s="457" t="s">
        <v>24397</v>
      </c>
      <c r="C17163" s="231" t="s">
        <v>6654</v>
      </c>
      <c r="F17163" s="232">
        <v>21.06</v>
      </c>
    </row>
    <row r="17164" spans="1:6" ht="15" x14ac:dyDescent="0.2">
      <c r="A17164" s="231">
        <v>106730</v>
      </c>
      <c r="B17164" s="457" t="s">
        <v>24398</v>
      </c>
      <c r="C17164" s="231" t="s">
        <v>6654</v>
      </c>
      <c r="F17164" s="232">
        <v>21.38</v>
      </c>
    </row>
    <row r="17165" spans="1:6" ht="15" x14ac:dyDescent="0.2">
      <c r="A17165" s="231">
        <v>101014</v>
      </c>
      <c r="B17165" s="457" t="s">
        <v>24399</v>
      </c>
      <c r="C17165" s="231" t="s">
        <v>6654</v>
      </c>
      <c r="F17165" s="232">
        <v>53.66</v>
      </c>
    </row>
    <row r="17166" spans="1:6" ht="15" x14ac:dyDescent="0.2">
      <c r="A17166" s="231">
        <v>106723</v>
      </c>
      <c r="B17166" s="457" t="s">
        <v>24400</v>
      </c>
      <c r="C17166" s="231" t="s">
        <v>6654</v>
      </c>
      <c r="F17166" s="232">
        <v>59.08</v>
      </c>
    </row>
    <row r="17167" spans="1:6" ht="15" x14ac:dyDescent="0.2">
      <c r="A17167" s="231">
        <v>101015</v>
      </c>
      <c r="B17167" s="457" t="s">
        <v>24401</v>
      </c>
      <c r="C17167" s="231" t="s">
        <v>6654</v>
      </c>
      <c r="F17167" s="232">
        <v>43.98</v>
      </c>
    </row>
    <row r="17168" spans="1:6" ht="15" x14ac:dyDescent="0.2">
      <c r="A17168" s="231">
        <v>106724</v>
      </c>
      <c r="B17168" s="457" t="s">
        <v>24402</v>
      </c>
      <c r="C17168" s="231" t="s">
        <v>6654</v>
      </c>
      <c r="F17168" s="232">
        <v>48.09</v>
      </c>
    </row>
    <row r="17169" spans="1:6" ht="15" x14ac:dyDescent="0.2">
      <c r="A17169" s="231">
        <v>101463</v>
      </c>
      <c r="B17169" s="457" t="s">
        <v>24403</v>
      </c>
      <c r="C17169" s="231" t="s">
        <v>6654</v>
      </c>
      <c r="F17169" s="232">
        <v>58.79</v>
      </c>
    </row>
    <row r="17170" spans="1:6" ht="15" x14ac:dyDescent="0.2">
      <c r="A17170" s="231">
        <v>106725</v>
      </c>
      <c r="B17170" s="457" t="s">
        <v>24404</v>
      </c>
      <c r="C17170" s="231" t="s">
        <v>6654</v>
      </c>
      <c r="F17170" s="232">
        <v>64.86</v>
      </c>
    </row>
    <row r="17171" spans="1:6" ht="15" x14ac:dyDescent="0.2">
      <c r="A17171" s="231">
        <v>101464</v>
      </c>
      <c r="B17171" s="457" t="s">
        <v>24405</v>
      </c>
      <c r="C17171" s="231" t="s">
        <v>6654</v>
      </c>
      <c r="F17171" s="232">
        <v>45.04</v>
      </c>
    </row>
    <row r="17172" spans="1:6" ht="15" x14ac:dyDescent="0.2">
      <c r="A17172" s="231">
        <v>106726</v>
      </c>
      <c r="B17172" s="457" t="s">
        <v>24406</v>
      </c>
      <c r="C17172" s="231" t="s">
        <v>6654</v>
      </c>
      <c r="F17172" s="232">
        <v>49.37</v>
      </c>
    </row>
    <row r="17173" spans="1:6" ht="15" x14ac:dyDescent="0.2">
      <c r="A17173" s="231">
        <v>101465</v>
      </c>
      <c r="B17173" s="457" t="s">
        <v>24407</v>
      </c>
      <c r="C17173" s="231" t="s">
        <v>6654</v>
      </c>
      <c r="F17173" s="232">
        <v>34.270000000000003</v>
      </c>
    </row>
    <row r="17174" spans="1:6" ht="15" x14ac:dyDescent="0.2">
      <c r="A17174" s="231">
        <v>106727</v>
      </c>
      <c r="B17174" s="457" t="s">
        <v>24408</v>
      </c>
      <c r="C17174" s="231" t="s">
        <v>6654</v>
      </c>
      <c r="F17174" s="232">
        <v>36.89</v>
      </c>
    </row>
    <row r="17175" spans="1:6" ht="15" x14ac:dyDescent="0.2">
      <c r="A17175" s="231">
        <v>101466</v>
      </c>
      <c r="B17175" s="457" t="s">
        <v>24409</v>
      </c>
      <c r="C17175" s="231" t="s">
        <v>6654</v>
      </c>
      <c r="F17175" s="232">
        <v>27.79</v>
      </c>
    </row>
    <row r="17176" spans="1:6" ht="15" x14ac:dyDescent="0.2">
      <c r="A17176" s="231">
        <v>106728</v>
      </c>
      <c r="B17176" s="457" t="s">
        <v>24410</v>
      </c>
      <c r="C17176" s="231" t="s">
        <v>6654</v>
      </c>
      <c r="F17176" s="232">
        <v>29.67</v>
      </c>
    </row>
    <row r="17177" spans="1:6" ht="15" x14ac:dyDescent="0.2">
      <c r="A17177" s="231">
        <v>101013</v>
      </c>
      <c r="B17177" s="457" t="s">
        <v>24411</v>
      </c>
      <c r="C17177" s="231" t="s">
        <v>6654</v>
      </c>
      <c r="F17177" s="232">
        <v>58.65</v>
      </c>
    </row>
    <row r="17178" spans="1:6" ht="15" x14ac:dyDescent="0.2">
      <c r="A17178" s="231">
        <v>106722</v>
      </c>
      <c r="B17178" s="457" t="s">
        <v>24412</v>
      </c>
      <c r="C17178" s="231" t="s">
        <v>6654</v>
      </c>
      <c r="F17178" s="232">
        <v>64.86</v>
      </c>
    </row>
    <row r="17179" spans="1:6" ht="15" x14ac:dyDescent="0.2">
      <c r="A17179" s="231">
        <v>101477</v>
      </c>
      <c r="B17179" s="457" t="s">
        <v>24413</v>
      </c>
      <c r="C17179" s="231" t="s">
        <v>6654</v>
      </c>
      <c r="F17179" s="232">
        <v>16.59</v>
      </c>
    </row>
    <row r="17180" spans="1:6" ht="15" x14ac:dyDescent="0.2">
      <c r="A17180" s="231">
        <v>106742</v>
      </c>
      <c r="B17180" s="457" t="s">
        <v>24414</v>
      </c>
      <c r="C17180" s="231" t="s">
        <v>6654</v>
      </c>
      <c r="F17180" s="232">
        <v>17.100000000000001</v>
      </c>
    </row>
    <row r="17181" spans="1:6" ht="15" x14ac:dyDescent="0.2">
      <c r="A17181" s="231">
        <v>101478</v>
      </c>
      <c r="B17181" s="457" t="s">
        <v>24415</v>
      </c>
      <c r="C17181" s="231" t="s">
        <v>6654</v>
      </c>
      <c r="F17181" s="232">
        <v>14</v>
      </c>
    </row>
    <row r="17182" spans="1:6" ht="15" x14ac:dyDescent="0.2">
      <c r="A17182" s="231">
        <v>106743</v>
      </c>
      <c r="B17182" s="457" t="s">
        <v>24416</v>
      </c>
      <c r="C17182" s="231" t="s">
        <v>6654</v>
      </c>
      <c r="F17182" s="232">
        <v>13.71</v>
      </c>
    </row>
    <row r="17183" spans="1:6" ht="15" x14ac:dyDescent="0.2">
      <c r="A17183" s="231">
        <v>101017</v>
      </c>
      <c r="B17183" s="457" t="s">
        <v>24417</v>
      </c>
      <c r="C17183" s="231" t="s">
        <v>6654</v>
      </c>
      <c r="F17183" s="232">
        <v>38.54</v>
      </c>
    </row>
    <row r="17184" spans="1:6" ht="15" x14ac:dyDescent="0.2">
      <c r="A17184" s="231">
        <v>106732</v>
      </c>
      <c r="B17184" s="457" t="s">
        <v>24418</v>
      </c>
      <c r="C17184" s="231" t="s">
        <v>6654</v>
      </c>
      <c r="F17184" s="232">
        <v>41.91</v>
      </c>
    </row>
    <row r="17185" spans="1:6" ht="15" x14ac:dyDescent="0.2">
      <c r="A17185" s="231">
        <v>101018</v>
      </c>
      <c r="B17185" s="457" t="s">
        <v>24419</v>
      </c>
      <c r="C17185" s="231" t="s">
        <v>6654</v>
      </c>
      <c r="F17185" s="232">
        <v>31.54</v>
      </c>
    </row>
    <row r="17186" spans="1:6" ht="15" x14ac:dyDescent="0.2">
      <c r="A17186" s="231">
        <v>106733</v>
      </c>
      <c r="B17186" s="457" t="s">
        <v>24420</v>
      </c>
      <c r="C17186" s="231" t="s">
        <v>6654</v>
      </c>
      <c r="F17186" s="232">
        <v>33.86</v>
      </c>
    </row>
    <row r="17187" spans="1:6" ht="15" x14ac:dyDescent="0.2">
      <c r="A17187" s="231">
        <v>101469</v>
      </c>
      <c r="B17187" s="457" t="s">
        <v>24421</v>
      </c>
      <c r="C17187" s="231" t="s">
        <v>6654</v>
      </c>
      <c r="F17187" s="232">
        <v>48.03</v>
      </c>
    </row>
    <row r="17188" spans="1:6" ht="15" x14ac:dyDescent="0.2">
      <c r="A17188" s="231">
        <v>106734</v>
      </c>
      <c r="B17188" s="457" t="s">
        <v>24422</v>
      </c>
      <c r="C17188" s="231" t="s">
        <v>6654</v>
      </c>
      <c r="F17188" s="232">
        <v>52.75</v>
      </c>
    </row>
    <row r="17189" spans="1:6" ht="15" x14ac:dyDescent="0.2">
      <c r="A17189" s="231">
        <v>101470</v>
      </c>
      <c r="B17189" s="457" t="s">
        <v>24423</v>
      </c>
      <c r="C17189" s="231" t="s">
        <v>6654</v>
      </c>
      <c r="F17189" s="232">
        <v>37.99</v>
      </c>
    </row>
    <row r="17190" spans="1:6" ht="15" x14ac:dyDescent="0.2">
      <c r="A17190" s="231">
        <v>106735</v>
      </c>
      <c r="B17190" s="457" t="s">
        <v>24424</v>
      </c>
      <c r="C17190" s="231" t="s">
        <v>6654</v>
      </c>
      <c r="F17190" s="232">
        <v>41.28</v>
      </c>
    </row>
    <row r="17191" spans="1:6" ht="15" x14ac:dyDescent="0.2">
      <c r="A17191" s="231">
        <v>101471</v>
      </c>
      <c r="B17191" s="457" t="s">
        <v>24425</v>
      </c>
      <c r="C17191" s="231" t="s">
        <v>6654</v>
      </c>
      <c r="F17191" s="232">
        <v>32.51</v>
      </c>
    </row>
    <row r="17192" spans="1:6" ht="15" x14ac:dyDescent="0.2">
      <c r="A17192" s="231">
        <v>106736</v>
      </c>
      <c r="B17192" s="457" t="s">
        <v>24426</v>
      </c>
      <c r="C17192" s="231" t="s">
        <v>6654</v>
      </c>
      <c r="F17192" s="232">
        <v>34.92</v>
      </c>
    </row>
    <row r="17193" spans="1:6" ht="15" x14ac:dyDescent="0.2">
      <c r="A17193" s="231">
        <v>101472</v>
      </c>
      <c r="B17193" s="457" t="s">
        <v>24427</v>
      </c>
      <c r="C17193" s="231" t="s">
        <v>6654</v>
      </c>
      <c r="F17193" s="232">
        <v>25.17</v>
      </c>
    </row>
    <row r="17194" spans="1:6" ht="15" x14ac:dyDescent="0.2">
      <c r="A17194" s="231">
        <v>106737</v>
      </c>
      <c r="B17194" s="457" t="s">
        <v>24428</v>
      </c>
      <c r="C17194" s="231" t="s">
        <v>6654</v>
      </c>
      <c r="F17194" s="232">
        <v>26.6</v>
      </c>
    </row>
    <row r="17195" spans="1:6" ht="15" x14ac:dyDescent="0.2">
      <c r="A17195" s="231">
        <v>101473</v>
      </c>
      <c r="B17195" s="457" t="s">
        <v>24429</v>
      </c>
      <c r="C17195" s="231" t="s">
        <v>6654</v>
      </c>
      <c r="F17195" s="232">
        <v>36.46</v>
      </c>
    </row>
    <row r="17196" spans="1:6" ht="15" x14ac:dyDescent="0.2">
      <c r="A17196" s="231">
        <v>106738</v>
      </c>
      <c r="B17196" s="457" t="s">
        <v>24430</v>
      </c>
      <c r="C17196" s="231" t="s">
        <v>6654</v>
      </c>
      <c r="F17196" s="232">
        <v>39.04</v>
      </c>
    </row>
    <row r="17197" spans="1:6" ht="15" x14ac:dyDescent="0.2">
      <c r="A17197" s="231">
        <v>101474</v>
      </c>
      <c r="B17197" s="457" t="s">
        <v>24431</v>
      </c>
      <c r="C17197" s="231" t="s">
        <v>6654</v>
      </c>
      <c r="F17197" s="232">
        <v>25.93</v>
      </c>
    </row>
    <row r="17198" spans="1:6" ht="15" x14ac:dyDescent="0.2">
      <c r="A17198" s="231">
        <v>106739</v>
      </c>
      <c r="B17198" s="457" t="s">
        <v>24432</v>
      </c>
      <c r="C17198" s="231" t="s">
        <v>6654</v>
      </c>
      <c r="F17198" s="232">
        <v>27.27</v>
      </c>
    </row>
    <row r="17199" spans="1:6" ht="15" x14ac:dyDescent="0.2">
      <c r="A17199" s="231">
        <v>101475</v>
      </c>
      <c r="B17199" s="457" t="s">
        <v>24433</v>
      </c>
      <c r="C17199" s="231" t="s">
        <v>6654</v>
      </c>
      <c r="F17199" s="232">
        <v>22.81</v>
      </c>
    </row>
    <row r="17200" spans="1:6" ht="15" x14ac:dyDescent="0.2">
      <c r="A17200" s="231">
        <v>106740</v>
      </c>
      <c r="B17200" s="457" t="s">
        <v>24434</v>
      </c>
      <c r="C17200" s="231" t="s">
        <v>6654</v>
      </c>
      <c r="F17200" s="232">
        <v>23.17</v>
      </c>
    </row>
    <row r="17201" spans="1:6" ht="15" x14ac:dyDescent="0.2">
      <c r="A17201" s="231">
        <v>101476</v>
      </c>
      <c r="B17201" s="457" t="s">
        <v>24435</v>
      </c>
      <c r="C17201" s="231" t="s">
        <v>6654</v>
      </c>
      <c r="F17201" s="232">
        <v>20.23</v>
      </c>
    </row>
    <row r="17202" spans="1:6" ht="15" x14ac:dyDescent="0.2">
      <c r="A17202" s="231">
        <v>106741</v>
      </c>
      <c r="B17202" s="457" t="s">
        <v>24436</v>
      </c>
      <c r="C17202" s="231" t="s">
        <v>6654</v>
      </c>
      <c r="F17202" s="232">
        <v>19.7</v>
      </c>
    </row>
    <row r="17203" spans="1:6" ht="15" x14ac:dyDescent="0.2">
      <c r="A17203" s="231">
        <v>101016</v>
      </c>
      <c r="B17203" s="457" t="s">
        <v>24437</v>
      </c>
      <c r="C17203" s="231" t="s">
        <v>6654</v>
      </c>
      <c r="F17203" s="232">
        <v>51</v>
      </c>
    </row>
    <row r="17204" spans="1:6" ht="15" x14ac:dyDescent="0.2">
      <c r="A17204" s="231">
        <v>106731</v>
      </c>
      <c r="B17204" s="457" t="s">
        <v>24438</v>
      </c>
      <c r="C17204" s="231" t="s">
        <v>6654</v>
      </c>
      <c r="F17204" s="232">
        <v>56.14</v>
      </c>
    </row>
    <row r="17205" spans="1:6" ht="15" x14ac:dyDescent="0.2">
      <c r="A17205" s="231">
        <v>101487</v>
      </c>
      <c r="B17205" s="457" t="s">
        <v>24439</v>
      </c>
      <c r="C17205" s="231" t="s">
        <v>6654</v>
      </c>
      <c r="F17205" s="232">
        <v>125.09</v>
      </c>
    </row>
    <row r="17206" spans="1:6" ht="15" x14ac:dyDescent="0.2">
      <c r="A17206" s="231">
        <v>106754</v>
      </c>
      <c r="B17206" s="457" t="s">
        <v>24440</v>
      </c>
      <c r="C17206" s="231" t="s">
        <v>6654</v>
      </c>
      <c r="F17206" s="232">
        <v>126.46</v>
      </c>
    </row>
    <row r="17207" spans="1:6" ht="15" x14ac:dyDescent="0.2">
      <c r="A17207" s="231">
        <v>101488</v>
      </c>
      <c r="B17207" s="457" t="s">
        <v>24441</v>
      </c>
      <c r="C17207" s="231" t="s">
        <v>6654</v>
      </c>
      <c r="F17207" s="232">
        <v>107.62</v>
      </c>
    </row>
    <row r="17208" spans="1:6" ht="15" x14ac:dyDescent="0.2">
      <c r="A17208" s="231">
        <v>106755</v>
      </c>
      <c r="B17208" s="457" t="s">
        <v>24442</v>
      </c>
      <c r="C17208" s="231" t="s">
        <v>6654</v>
      </c>
      <c r="F17208" s="232">
        <v>104.15</v>
      </c>
    </row>
    <row r="17209" spans="1:6" ht="15" x14ac:dyDescent="0.2">
      <c r="A17209" s="231">
        <v>101480</v>
      </c>
      <c r="B17209" s="457" t="s">
        <v>24443</v>
      </c>
      <c r="C17209" s="231" t="s">
        <v>6654</v>
      </c>
      <c r="F17209" s="232">
        <v>86.38</v>
      </c>
    </row>
    <row r="17210" spans="1:6" ht="15" x14ac:dyDescent="0.2">
      <c r="A17210" s="231">
        <v>106747</v>
      </c>
      <c r="B17210" s="457" t="s">
        <v>24444</v>
      </c>
      <c r="C17210" s="231" t="s">
        <v>6654</v>
      </c>
      <c r="F17210" s="232">
        <v>96.63</v>
      </c>
    </row>
    <row r="17211" spans="1:6" ht="15" x14ac:dyDescent="0.2">
      <c r="A17211" s="231">
        <v>101481</v>
      </c>
      <c r="B17211" s="457" t="s">
        <v>24445</v>
      </c>
      <c r="C17211" s="231" t="s">
        <v>6654</v>
      </c>
      <c r="F17211" s="232">
        <v>62.22</v>
      </c>
    </row>
    <row r="17212" spans="1:6" ht="15" x14ac:dyDescent="0.2">
      <c r="A17212" s="231">
        <v>106748</v>
      </c>
      <c r="B17212" s="457" t="s">
        <v>24446</v>
      </c>
      <c r="C17212" s="231" t="s">
        <v>6654</v>
      </c>
      <c r="F17212" s="232">
        <v>69.010000000000005</v>
      </c>
    </row>
    <row r="17213" spans="1:6" ht="15" x14ac:dyDescent="0.2">
      <c r="A17213" s="231">
        <v>101482</v>
      </c>
      <c r="B17213" s="457" t="s">
        <v>24447</v>
      </c>
      <c r="C17213" s="231" t="s">
        <v>6654</v>
      </c>
      <c r="F17213" s="232">
        <v>46.34</v>
      </c>
    </row>
    <row r="17214" spans="1:6" ht="15" x14ac:dyDescent="0.2">
      <c r="A17214" s="231">
        <v>106749</v>
      </c>
      <c r="B17214" s="457" t="s">
        <v>24448</v>
      </c>
      <c r="C17214" s="231" t="s">
        <v>6654</v>
      </c>
      <c r="F17214" s="232">
        <v>50.76</v>
      </c>
    </row>
    <row r="17215" spans="1:6" ht="15" x14ac:dyDescent="0.2">
      <c r="A17215" s="231">
        <v>101483</v>
      </c>
      <c r="B17215" s="457" t="s">
        <v>24449</v>
      </c>
      <c r="C17215" s="231" t="s">
        <v>6654</v>
      </c>
      <c r="F17215" s="232">
        <v>48.12</v>
      </c>
    </row>
    <row r="17216" spans="1:6" ht="15" x14ac:dyDescent="0.2">
      <c r="A17216" s="231">
        <v>106750</v>
      </c>
      <c r="B17216" s="457" t="s">
        <v>24450</v>
      </c>
      <c r="C17216" s="231" t="s">
        <v>6654</v>
      </c>
      <c r="F17216" s="232">
        <v>52.84</v>
      </c>
    </row>
    <row r="17217" spans="1:6" ht="15" x14ac:dyDescent="0.2">
      <c r="A17217" s="231">
        <v>101484</v>
      </c>
      <c r="B17217" s="457" t="s">
        <v>24451</v>
      </c>
      <c r="C17217" s="231" t="s">
        <v>6654</v>
      </c>
      <c r="F17217" s="232">
        <v>250.75</v>
      </c>
    </row>
    <row r="17218" spans="1:6" ht="15" x14ac:dyDescent="0.2">
      <c r="A17218" s="231">
        <v>106751</v>
      </c>
      <c r="B17218" s="457" t="s">
        <v>24452</v>
      </c>
      <c r="C17218" s="231" t="s">
        <v>6654</v>
      </c>
      <c r="F17218" s="232">
        <v>276.39</v>
      </c>
    </row>
    <row r="17219" spans="1:6" ht="15" x14ac:dyDescent="0.2">
      <c r="A17219" s="231">
        <v>101485</v>
      </c>
      <c r="B17219" s="457" t="s">
        <v>24453</v>
      </c>
      <c r="C17219" s="231" t="s">
        <v>6654</v>
      </c>
      <c r="F17219" s="232">
        <v>191.4</v>
      </c>
    </row>
    <row r="17220" spans="1:6" ht="15" x14ac:dyDescent="0.2">
      <c r="A17220" s="231">
        <v>106752</v>
      </c>
      <c r="B17220" s="457" t="s">
        <v>24454</v>
      </c>
      <c r="C17220" s="231" t="s">
        <v>6654</v>
      </c>
      <c r="F17220" s="232">
        <v>203.76</v>
      </c>
    </row>
    <row r="17221" spans="1:6" ht="15" x14ac:dyDescent="0.2">
      <c r="A17221" s="231">
        <v>101486</v>
      </c>
      <c r="B17221" s="457" t="s">
        <v>24455</v>
      </c>
      <c r="C17221" s="231" t="s">
        <v>6654</v>
      </c>
      <c r="F17221" s="232">
        <v>170.86</v>
      </c>
    </row>
    <row r="17222" spans="1:6" ht="15" x14ac:dyDescent="0.2">
      <c r="A17222" s="231">
        <v>106753</v>
      </c>
      <c r="B17222" s="457" t="s">
        <v>24456</v>
      </c>
      <c r="C17222" s="231" t="s">
        <v>6654</v>
      </c>
      <c r="F17222" s="232">
        <v>171.86</v>
      </c>
    </row>
    <row r="17223" spans="1:6" ht="15" x14ac:dyDescent="0.2">
      <c r="A17223" s="231">
        <v>101006</v>
      </c>
      <c r="B17223" s="457" t="s">
        <v>24457</v>
      </c>
      <c r="C17223" s="231" t="s">
        <v>6641</v>
      </c>
      <c r="F17223" s="232">
        <v>26.77</v>
      </c>
    </row>
    <row r="17224" spans="1:6" ht="15" x14ac:dyDescent="0.2">
      <c r="A17224" s="231">
        <v>106707</v>
      </c>
      <c r="B17224" s="457" t="s">
        <v>24458</v>
      </c>
      <c r="C17224" s="231" t="s">
        <v>6641</v>
      </c>
      <c r="F17224" s="232">
        <v>21.28</v>
      </c>
    </row>
    <row r="17225" spans="1:6" ht="15" x14ac:dyDescent="0.2">
      <c r="A17225" s="231">
        <v>101005</v>
      </c>
      <c r="B17225" s="457" t="s">
        <v>24459</v>
      </c>
      <c r="C17225" s="231" t="s">
        <v>6641</v>
      </c>
      <c r="F17225" s="232">
        <v>27.37</v>
      </c>
    </row>
    <row r="17226" spans="1:6" ht="15" x14ac:dyDescent="0.2">
      <c r="A17226" s="231">
        <v>106757</v>
      </c>
      <c r="B17226" s="457" t="s">
        <v>24460</v>
      </c>
      <c r="C17226" s="231" t="s">
        <v>6654</v>
      </c>
      <c r="F17226" s="232">
        <v>110.75</v>
      </c>
    </row>
    <row r="17227" spans="1:6" ht="15" x14ac:dyDescent="0.2">
      <c r="A17227" s="231">
        <v>106713</v>
      </c>
      <c r="B17227" s="457" t="s">
        <v>24461</v>
      </c>
      <c r="C17227" s="231" t="s">
        <v>6654</v>
      </c>
      <c r="F17227" s="232">
        <v>90.21</v>
      </c>
    </row>
    <row r="17228" spans="1:6" ht="15" x14ac:dyDescent="0.2">
      <c r="A17228" s="231">
        <v>106758</v>
      </c>
      <c r="B17228" s="457" t="s">
        <v>24462</v>
      </c>
      <c r="C17228" s="231" t="s">
        <v>6654</v>
      </c>
      <c r="F17228" s="232">
        <v>79.97</v>
      </c>
    </row>
    <row r="17229" spans="1:6" ht="15" x14ac:dyDescent="0.2">
      <c r="A17229" s="231">
        <v>106714</v>
      </c>
      <c r="B17229" s="457" t="s">
        <v>24463</v>
      </c>
      <c r="C17229" s="231" t="s">
        <v>6654</v>
      </c>
      <c r="F17229" s="232">
        <v>65.59</v>
      </c>
    </row>
    <row r="17230" spans="1:6" ht="15" x14ac:dyDescent="0.2">
      <c r="A17230" s="231">
        <v>106759</v>
      </c>
      <c r="B17230" s="457" t="s">
        <v>24464</v>
      </c>
      <c r="C17230" s="231" t="s">
        <v>6654</v>
      </c>
      <c r="F17230" s="232">
        <v>46.11</v>
      </c>
    </row>
    <row r="17231" spans="1:6" ht="15" x14ac:dyDescent="0.2">
      <c r="A17231" s="231">
        <v>106715</v>
      </c>
      <c r="B17231" s="457" t="s">
        <v>24465</v>
      </c>
      <c r="C17231" s="231" t="s">
        <v>6654</v>
      </c>
      <c r="F17231" s="232">
        <v>38.51</v>
      </c>
    </row>
    <row r="17232" spans="1:6" ht="15" x14ac:dyDescent="0.2">
      <c r="A17232" s="231">
        <v>106762</v>
      </c>
      <c r="B17232" s="457" t="s">
        <v>24466</v>
      </c>
      <c r="C17232" s="231" t="s">
        <v>6654</v>
      </c>
      <c r="F17232" s="232">
        <v>314.49</v>
      </c>
    </row>
    <row r="17233" spans="1:6" ht="15" x14ac:dyDescent="0.2">
      <c r="A17233" s="231">
        <v>106718</v>
      </c>
      <c r="B17233" s="457" t="s">
        <v>24467</v>
      </c>
      <c r="C17233" s="231" t="s">
        <v>6654</v>
      </c>
      <c r="F17233" s="232">
        <v>253.2</v>
      </c>
    </row>
    <row r="17234" spans="1:6" ht="15" x14ac:dyDescent="0.2">
      <c r="A17234" s="231">
        <v>106761</v>
      </c>
      <c r="B17234" s="457" t="s">
        <v>24468</v>
      </c>
      <c r="C17234" s="231" t="s">
        <v>6654</v>
      </c>
      <c r="F17234" s="232">
        <v>392.35</v>
      </c>
    </row>
    <row r="17235" spans="1:6" ht="15" x14ac:dyDescent="0.2">
      <c r="A17235" s="231">
        <v>106717</v>
      </c>
      <c r="B17235" s="457" t="s">
        <v>24469</v>
      </c>
      <c r="C17235" s="231" t="s">
        <v>6654</v>
      </c>
      <c r="F17235" s="232">
        <v>315.49</v>
      </c>
    </row>
    <row r="17236" spans="1:6" ht="15" x14ac:dyDescent="0.2">
      <c r="A17236" s="231">
        <v>106760</v>
      </c>
      <c r="B17236" s="457" t="s">
        <v>24470</v>
      </c>
      <c r="C17236" s="231" t="s">
        <v>6654</v>
      </c>
      <c r="F17236" s="232">
        <v>158.74</v>
      </c>
    </row>
    <row r="17237" spans="1:6" ht="15" x14ac:dyDescent="0.2">
      <c r="A17237" s="231">
        <v>106716</v>
      </c>
      <c r="B17237" s="457" t="s">
        <v>24471</v>
      </c>
      <c r="C17237" s="231" t="s">
        <v>6654</v>
      </c>
      <c r="F17237" s="232">
        <v>128.61000000000001</v>
      </c>
    </row>
    <row r="17238" spans="1:6" ht="15" x14ac:dyDescent="0.2">
      <c r="A17238" s="231">
        <v>106756</v>
      </c>
      <c r="B17238" s="457" t="s">
        <v>24472</v>
      </c>
      <c r="C17238" s="231" t="s">
        <v>6654</v>
      </c>
      <c r="F17238" s="232">
        <v>362.16</v>
      </c>
    </row>
    <row r="17239" spans="1:6" ht="15" x14ac:dyDescent="0.2">
      <c r="A17239" s="231">
        <v>106712</v>
      </c>
      <c r="B17239" s="457" t="s">
        <v>24473</v>
      </c>
      <c r="C17239" s="231" t="s">
        <v>6654</v>
      </c>
      <c r="F17239" s="232">
        <v>291.33999999999997</v>
      </c>
    </row>
    <row r="17240" spans="1:6" ht="15" x14ac:dyDescent="0.2">
      <c r="A17240" s="231">
        <v>106745</v>
      </c>
      <c r="B17240" s="457" t="s">
        <v>24474</v>
      </c>
      <c r="C17240" s="231" t="s">
        <v>6654</v>
      </c>
      <c r="F17240" s="232">
        <v>520.08000000000004</v>
      </c>
    </row>
    <row r="17241" spans="1:6" ht="15" x14ac:dyDescent="0.2">
      <c r="A17241" s="231">
        <v>102568</v>
      </c>
      <c r="B17241" s="457" t="s">
        <v>24475</v>
      </c>
      <c r="C17241" s="231" t="s">
        <v>6654</v>
      </c>
      <c r="F17241" s="232">
        <v>426.61</v>
      </c>
    </row>
    <row r="17242" spans="1:6" ht="15" x14ac:dyDescent="0.2">
      <c r="A17242" s="231">
        <v>106746</v>
      </c>
      <c r="B17242" s="457" t="s">
        <v>24476</v>
      </c>
      <c r="C17242" s="231" t="s">
        <v>6654</v>
      </c>
      <c r="F17242" s="232">
        <v>303.76</v>
      </c>
    </row>
    <row r="17243" spans="1:6" ht="15" x14ac:dyDescent="0.2">
      <c r="A17243" s="231">
        <v>101479</v>
      </c>
      <c r="B17243" s="457" t="s">
        <v>24477</v>
      </c>
      <c r="C17243" s="231" t="s">
        <v>6654</v>
      </c>
      <c r="F17243" s="232">
        <v>249.93</v>
      </c>
    </row>
    <row r="17244" spans="1:6" ht="15" x14ac:dyDescent="0.2">
      <c r="A17244" s="231">
        <v>106744</v>
      </c>
      <c r="B17244" s="457" t="s">
        <v>24478</v>
      </c>
      <c r="C17244" s="231" t="s">
        <v>6654</v>
      </c>
      <c r="F17244" s="232">
        <v>1051.6199999999999</v>
      </c>
    </row>
    <row r="17245" spans="1:6" ht="15" x14ac:dyDescent="0.2">
      <c r="A17245" s="231">
        <v>101019</v>
      </c>
      <c r="B17245" s="457" t="s">
        <v>24479</v>
      </c>
      <c r="C17245" s="231" t="s">
        <v>6654</v>
      </c>
      <c r="F17245" s="232">
        <v>860.78</v>
      </c>
    </row>
    <row r="17246" spans="1:6" ht="15" x14ac:dyDescent="0.2">
      <c r="A17246" s="231">
        <v>106763</v>
      </c>
      <c r="B17246" s="457" t="s">
        <v>24480</v>
      </c>
      <c r="C17246" s="231" t="s">
        <v>6654</v>
      </c>
      <c r="F17246" s="232">
        <v>99.84</v>
      </c>
    </row>
    <row r="17247" spans="1:6" ht="15" x14ac:dyDescent="0.2">
      <c r="A17247" s="231">
        <v>106719</v>
      </c>
      <c r="B17247" s="457" t="s">
        <v>24481</v>
      </c>
      <c r="C17247" s="231" t="s">
        <v>6654</v>
      </c>
      <c r="F17247" s="232">
        <v>88.79</v>
      </c>
    </row>
    <row r="17248" spans="1:6" ht="15" x14ac:dyDescent="0.2">
      <c r="A17248" s="231">
        <v>100938</v>
      </c>
      <c r="B17248" s="457" t="s">
        <v>24482</v>
      </c>
      <c r="C17248" s="231" t="s">
        <v>6653</v>
      </c>
      <c r="F17248" s="232">
        <v>8.34</v>
      </c>
    </row>
    <row r="17249" spans="1:6" ht="15" x14ac:dyDescent="0.2">
      <c r="A17249" s="231">
        <v>100942</v>
      </c>
      <c r="B17249" s="457" t="s">
        <v>24483</v>
      </c>
      <c r="C17249" s="231" t="s">
        <v>24244</v>
      </c>
      <c r="F17249" s="232">
        <v>5.56</v>
      </c>
    </row>
    <row r="17250" spans="1:6" ht="15" x14ac:dyDescent="0.2">
      <c r="A17250" s="231">
        <v>93588</v>
      </c>
      <c r="B17250" s="457" t="s">
        <v>24484</v>
      </c>
      <c r="C17250" s="231" t="s">
        <v>6653</v>
      </c>
      <c r="F17250" s="232">
        <v>4.17</v>
      </c>
    </row>
    <row r="17251" spans="1:6" ht="15" x14ac:dyDescent="0.2">
      <c r="A17251" s="231">
        <v>93594</v>
      </c>
      <c r="B17251" s="457" t="s">
        <v>24485</v>
      </c>
      <c r="C17251" s="231" t="s">
        <v>24244</v>
      </c>
      <c r="F17251" s="232">
        <v>2.78</v>
      </c>
    </row>
    <row r="17252" spans="1:6" ht="15" x14ac:dyDescent="0.2">
      <c r="A17252" s="231">
        <v>93589</v>
      </c>
      <c r="B17252" s="457" t="s">
        <v>24486</v>
      </c>
      <c r="C17252" s="231" t="s">
        <v>6653</v>
      </c>
      <c r="F17252" s="232">
        <v>3.17</v>
      </c>
    </row>
    <row r="17253" spans="1:6" ht="15" x14ac:dyDescent="0.2">
      <c r="A17253" s="231">
        <v>93595</v>
      </c>
      <c r="B17253" s="457" t="s">
        <v>24487</v>
      </c>
      <c r="C17253" s="231" t="s">
        <v>24244</v>
      </c>
      <c r="F17253" s="232">
        <v>2.11</v>
      </c>
    </row>
    <row r="17254" spans="1:6" ht="15" x14ac:dyDescent="0.2">
      <c r="A17254" s="231">
        <v>93590</v>
      </c>
      <c r="B17254" s="457" t="s">
        <v>24488</v>
      </c>
      <c r="C17254" s="231" t="s">
        <v>6653</v>
      </c>
      <c r="F17254" s="232">
        <v>1.1000000000000001</v>
      </c>
    </row>
    <row r="17255" spans="1:6" ht="15" x14ac:dyDescent="0.2">
      <c r="A17255" s="231">
        <v>93596</v>
      </c>
      <c r="B17255" s="457" t="s">
        <v>24489</v>
      </c>
      <c r="C17255" s="231" t="s">
        <v>24244</v>
      </c>
      <c r="F17255" s="232">
        <v>0.73</v>
      </c>
    </row>
    <row r="17256" spans="1:6" ht="15" x14ac:dyDescent="0.2">
      <c r="A17256" s="231">
        <v>95875</v>
      </c>
      <c r="B17256" s="457" t="s">
        <v>24490</v>
      </c>
      <c r="C17256" s="231" t="s">
        <v>6653</v>
      </c>
      <c r="F17256" s="232">
        <v>2.9</v>
      </c>
    </row>
    <row r="17257" spans="1:6" ht="15" x14ac:dyDescent="0.2">
      <c r="A17257" s="231">
        <v>95878</v>
      </c>
      <c r="B17257" s="457" t="s">
        <v>24491</v>
      </c>
      <c r="C17257" s="231" t="s">
        <v>24244</v>
      </c>
      <c r="F17257" s="232">
        <v>1.93</v>
      </c>
    </row>
    <row r="17258" spans="1:6" ht="15" x14ac:dyDescent="0.2">
      <c r="A17258" s="231">
        <v>100943</v>
      </c>
      <c r="B17258" s="457" t="s">
        <v>24492</v>
      </c>
      <c r="C17258" s="231" t="s">
        <v>24244</v>
      </c>
      <c r="F17258" s="232">
        <v>4.8099999999999996</v>
      </c>
    </row>
    <row r="17259" spans="1:6" ht="15" x14ac:dyDescent="0.2">
      <c r="A17259" s="231">
        <v>100939</v>
      </c>
      <c r="B17259" s="457" t="s">
        <v>24493</v>
      </c>
      <c r="C17259" s="231" t="s">
        <v>6653</v>
      </c>
      <c r="F17259" s="232">
        <v>7.21</v>
      </c>
    </row>
    <row r="17260" spans="1:6" ht="15" x14ac:dyDescent="0.2">
      <c r="A17260" s="231">
        <v>93591</v>
      </c>
      <c r="B17260" s="457" t="s">
        <v>24494</v>
      </c>
      <c r="C17260" s="231" t="s">
        <v>6653</v>
      </c>
      <c r="F17260" s="232">
        <v>3.6</v>
      </c>
    </row>
    <row r="17261" spans="1:6" ht="15" x14ac:dyDescent="0.2">
      <c r="A17261" s="231">
        <v>93597</v>
      </c>
      <c r="B17261" s="457" t="s">
        <v>24495</v>
      </c>
      <c r="C17261" s="231" t="s">
        <v>24244</v>
      </c>
      <c r="F17261" s="232">
        <v>2.4</v>
      </c>
    </row>
    <row r="17262" spans="1:6" ht="15" x14ac:dyDescent="0.2">
      <c r="A17262" s="231">
        <v>93592</v>
      </c>
      <c r="B17262" s="457" t="s">
        <v>24496</v>
      </c>
      <c r="C17262" s="231" t="s">
        <v>6653</v>
      </c>
      <c r="F17262" s="232">
        <v>2.74</v>
      </c>
    </row>
    <row r="17263" spans="1:6" ht="15" x14ac:dyDescent="0.2">
      <c r="A17263" s="231">
        <v>93598</v>
      </c>
      <c r="B17263" s="457" t="s">
        <v>24497</v>
      </c>
      <c r="C17263" s="231" t="s">
        <v>24244</v>
      </c>
      <c r="F17263" s="232">
        <v>1.82</v>
      </c>
    </row>
    <row r="17264" spans="1:6" ht="15" x14ac:dyDescent="0.2">
      <c r="A17264" s="231">
        <v>93593</v>
      </c>
      <c r="B17264" s="457" t="s">
        <v>24498</v>
      </c>
      <c r="C17264" s="231" t="s">
        <v>6653</v>
      </c>
      <c r="F17264" s="232">
        <v>0.95</v>
      </c>
    </row>
    <row r="17265" spans="1:6" ht="15" x14ac:dyDescent="0.2">
      <c r="A17265" s="231">
        <v>93599</v>
      </c>
      <c r="B17265" s="457" t="s">
        <v>24499</v>
      </c>
      <c r="C17265" s="231" t="s">
        <v>24244</v>
      </c>
      <c r="F17265" s="232">
        <v>0.63</v>
      </c>
    </row>
    <row r="17266" spans="1:6" ht="15" x14ac:dyDescent="0.2">
      <c r="A17266" s="231">
        <v>95876</v>
      </c>
      <c r="B17266" s="457" t="s">
        <v>24500</v>
      </c>
      <c r="C17266" s="231" t="s">
        <v>6653</v>
      </c>
      <c r="F17266" s="232">
        <v>2.5</v>
      </c>
    </row>
    <row r="17267" spans="1:6" ht="15" x14ac:dyDescent="0.2">
      <c r="A17267" s="231">
        <v>95879</v>
      </c>
      <c r="B17267" s="457" t="s">
        <v>24501</v>
      </c>
      <c r="C17267" s="231" t="s">
        <v>24244</v>
      </c>
      <c r="F17267" s="232">
        <v>1.66</v>
      </c>
    </row>
    <row r="17268" spans="1:6" ht="15" x14ac:dyDescent="0.2">
      <c r="A17268" s="231">
        <v>100940</v>
      </c>
      <c r="B17268" s="457" t="s">
        <v>24502</v>
      </c>
      <c r="C17268" s="231" t="s">
        <v>6653</v>
      </c>
      <c r="F17268" s="232">
        <v>6.17</v>
      </c>
    </row>
    <row r="17269" spans="1:6" ht="15" x14ac:dyDescent="0.2">
      <c r="A17269" s="231">
        <v>100944</v>
      </c>
      <c r="B17269" s="457" t="s">
        <v>24503</v>
      </c>
      <c r="C17269" s="231" t="s">
        <v>24244</v>
      </c>
      <c r="F17269" s="232">
        <v>4.1100000000000003</v>
      </c>
    </row>
    <row r="17270" spans="1:6" ht="15" x14ac:dyDescent="0.2">
      <c r="A17270" s="231">
        <v>95425</v>
      </c>
      <c r="B17270" s="457" t="s">
        <v>24504</v>
      </c>
      <c r="C17270" s="231" t="s">
        <v>6653</v>
      </c>
      <c r="F17270" s="232">
        <v>3.08</v>
      </c>
    </row>
    <row r="17271" spans="1:6" ht="15" x14ac:dyDescent="0.2">
      <c r="A17271" s="231">
        <v>95428</v>
      </c>
      <c r="B17271" s="457" t="s">
        <v>24505</v>
      </c>
      <c r="C17271" s="231" t="s">
        <v>24244</v>
      </c>
      <c r="F17271" s="232">
        <v>2.0499999999999998</v>
      </c>
    </row>
    <row r="17272" spans="1:6" ht="15" x14ac:dyDescent="0.2">
      <c r="A17272" s="231">
        <v>95426</v>
      </c>
      <c r="B17272" s="457" t="s">
        <v>24506</v>
      </c>
      <c r="C17272" s="231" t="s">
        <v>6653</v>
      </c>
      <c r="F17272" s="232">
        <v>2.34</v>
      </c>
    </row>
    <row r="17273" spans="1:6" ht="15" x14ac:dyDescent="0.2">
      <c r="A17273" s="231">
        <v>95429</v>
      </c>
      <c r="B17273" s="457" t="s">
        <v>24507</v>
      </c>
      <c r="C17273" s="231" t="s">
        <v>24244</v>
      </c>
      <c r="F17273" s="232">
        <v>1.56</v>
      </c>
    </row>
    <row r="17274" spans="1:6" ht="15" x14ac:dyDescent="0.2">
      <c r="A17274" s="231">
        <v>95427</v>
      </c>
      <c r="B17274" s="457" t="s">
        <v>24508</v>
      </c>
      <c r="C17274" s="231" t="s">
        <v>6653</v>
      </c>
      <c r="F17274" s="232">
        <v>0.81</v>
      </c>
    </row>
    <row r="17275" spans="1:6" ht="15" x14ac:dyDescent="0.2">
      <c r="A17275" s="231">
        <v>95430</v>
      </c>
      <c r="B17275" s="457" t="s">
        <v>24509</v>
      </c>
      <c r="C17275" s="231" t="s">
        <v>24244</v>
      </c>
      <c r="F17275" s="232">
        <v>0.54</v>
      </c>
    </row>
    <row r="17276" spans="1:6" ht="15" x14ac:dyDescent="0.2">
      <c r="A17276" s="231">
        <v>95877</v>
      </c>
      <c r="B17276" s="457" t="s">
        <v>24510</v>
      </c>
      <c r="C17276" s="231" t="s">
        <v>6653</v>
      </c>
      <c r="F17276" s="232">
        <v>2.14</v>
      </c>
    </row>
    <row r="17277" spans="1:6" ht="15" x14ac:dyDescent="0.2">
      <c r="A17277" s="231">
        <v>95880</v>
      </c>
      <c r="B17277" s="457" t="s">
        <v>24511</v>
      </c>
      <c r="C17277" s="231" t="s">
        <v>24244</v>
      </c>
      <c r="F17277" s="232">
        <v>1.43</v>
      </c>
    </row>
    <row r="17278" spans="1:6" ht="15" x14ac:dyDescent="0.2">
      <c r="A17278" s="231">
        <v>100937</v>
      </c>
      <c r="B17278" s="457" t="s">
        <v>24512</v>
      </c>
      <c r="C17278" s="231" t="s">
        <v>6653</v>
      </c>
      <c r="F17278" s="232">
        <v>9.9499999999999993</v>
      </c>
    </row>
    <row r="17279" spans="1:6" ht="15" x14ac:dyDescent="0.2">
      <c r="A17279" s="231">
        <v>100941</v>
      </c>
      <c r="B17279" s="457" t="s">
        <v>24513</v>
      </c>
      <c r="C17279" s="231" t="s">
        <v>24244</v>
      </c>
      <c r="F17279" s="232">
        <v>6.63</v>
      </c>
    </row>
    <row r="17280" spans="1:6" ht="15" x14ac:dyDescent="0.2">
      <c r="A17280" s="231">
        <v>97912</v>
      </c>
      <c r="B17280" s="457" t="s">
        <v>24514</v>
      </c>
      <c r="C17280" s="231" t="s">
        <v>6653</v>
      </c>
      <c r="F17280" s="232">
        <v>4.97</v>
      </c>
    </row>
    <row r="17281" spans="1:6" ht="15" x14ac:dyDescent="0.2">
      <c r="A17281" s="231">
        <v>97916</v>
      </c>
      <c r="B17281" s="457" t="s">
        <v>24515</v>
      </c>
      <c r="C17281" s="231" t="s">
        <v>24244</v>
      </c>
      <c r="F17281" s="232">
        <v>3.31</v>
      </c>
    </row>
    <row r="17282" spans="1:6" ht="15" x14ac:dyDescent="0.2">
      <c r="A17282" s="231">
        <v>97913</v>
      </c>
      <c r="B17282" s="457" t="s">
        <v>24516</v>
      </c>
      <c r="C17282" s="231" t="s">
        <v>6653</v>
      </c>
      <c r="F17282" s="232">
        <v>3.79</v>
      </c>
    </row>
    <row r="17283" spans="1:6" ht="15" x14ac:dyDescent="0.2">
      <c r="A17283" s="231">
        <v>97917</v>
      </c>
      <c r="B17283" s="457" t="s">
        <v>24517</v>
      </c>
      <c r="C17283" s="231" t="s">
        <v>24244</v>
      </c>
      <c r="F17283" s="232">
        <v>2.52</v>
      </c>
    </row>
    <row r="17284" spans="1:6" ht="15" x14ac:dyDescent="0.2">
      <c r="A17284" s="231">
        <v>97915</v>
      </c>
      <c r="B17284" s="457" t="s">
        <v>24518</v>
      </c>
      <c r="C17284" s="231" t="s">
        <v>6653</v>
      </c>
      <c r="F17284" s="232">
        <v>1.32</v>
      </c>
    </row>
    <row r="17285" spans="1:6" ht="15" x14ac:dyDescent="0.2">
      <c r="A17285" s="231">
        <v>97919</v>
      </c>
      <c r="B17285" s="457" t="s">
        <v>24519</v>
      </c>
      <c r="C17285" s="231" t="s">
        <v>24244</v>
      </c>
      <c r="F17285" s="232">
        <v>0.88</v>
      </c>
    </row>
    <row r="17286" spans="1:6" ht="15" x14ac:dyDescent="0.2">
      <c r="A17286" s="231">
        <v>97914</v>
      </c>
      <c r="B17286" s="457" t="s">
        <v>24520</v>
      </c>
      <c r="C17286" s="231" t="s">
        <v>6653</v>
      </c>
      <c r="F17286" s="232">
        <v>3.46</v>
      </c>
    </row>
    <row r="17287" spans="1:6" ht="15" x14ac:dyDescent="0.2">
      <c r="A17287" s="231">
        <v>97918</v>
      </c>
      <c r="B17287" s="457" t="s">
        <v>24521</v>
      </c>
      <c r="C17287" s="231" t="s">
        <v>24244</v>
      </c>
      <c r="F17287" s="232">
        <v>2.2999999999999998</v>
      </c>
    </row>
    <row r="17288" spans="1:6" ht="15" x14ac:dyDescent="0.2">
      <c r="A17288" s="231">
        <v>106686</v>
      </c>
      <c r="B17288" s="457" t="s">
        <v>24522</v>
      </c>
      <c r="C17288" s="231" t="s">
        <v>24244</v>
      </c>
      <c r="F17288" s="232">
        <v>5.99</v>
      </c>
    </row>
    <row r="17289" spans="1:6" ht="15" x14ac:dyDescent="0.2">
      <c r="A17289" s="231">
        <v>106682</v>
      </c>
      <c r="B17289" s="457" t="s">
        <v>24523</v>
      </c>
      <c r="C17289" s="231" t="s">
        <v>24244</v>
      </c>
      <c r="F17289" s="232">
        <v>2.99</v>
      </c>
    </row>
    <row r="17290" spans="1:6" ht="15" x14ac:dyDescent="0.2">
      <c r="A17290" s="231">
        <v>106683</v>
      </c>
      <c r="B17290" s="457" t="s">
        <v>24524</v>
      </c>
      <c r="C17290" s="231" t="s">
        <v>24244</v>
      </c>
      <c r="F17290" s="232">
        <v>2.2799999999999998</v>
      </c>
    </row>
    <row r="17291" spans="1:6" ht="15" x14ac:dyDescent="0.2">
      <c r="A17291" s="231">
        <v>106685</v>
      </c>
      <c r="B17291" s="457" t="s">
        <v>24525</v>
      </c>
      <c r="C17291" s="231" t="s">
        <v>24244</v>
      </c>
      <c r="F17291" s="232">
        <v>0.79</v>
      </c>
    </row>
    <row r="17292" spans="1:6" ht="15" x14ac:dyDescent="0.2">
      <c r="A17292" s="231">
        <v>106684</v>
      </c>
      <c r="B17292" s="457" t="s">
        <v>24526</v>
      </c>
      <c r="C17292" s="231" t="s">
        <v>24244</v>
      </c>
      <c r="F17292" s="232">
        <v>2.0699999999999998</v>
      </c>
    </row>
    <row r="17293" spans="1:6" ht="15" x14ac:dyDescent="0.2">
      <c r="A17293" s="231">
        <v>100949</v>
      </c>
      <c r="B17293" s="457" t="s">
        <v>24527</v>
      </c>
      <c r="C17293" s="231" t="s">
        <v>24244</v>
      </c>
      <c r="F17293" s="232">
        <v>7.54</v>
      </c>
    </row>
    <row r="17294" spans="1:6" ht="15" x14ac:dyDescent="0.2">
      <c r="A17294" s="231">
        <v>100945</v>
      </c>
      <c r="B17294" s="457" t="s">
        <v>24528</v>
      </c>
      <c r="C17294" s="231" t="s">
        <v>24244</v>
      </c>
      <c r="F17294" s="232">
        <v>3.76</v>
      </c>
    </row>
    <row r="17295" spans="1:6" ht="15" x14ac:dyDescent="0.2">
      <c r="A17295" s="231">
        <v>100946</v>
      </c>
      <c r="B17295" s="457" t="s">
        <v>24529</v>
      </c>
      <c r="C17295" s="231" t="s">
        <v>24244</v>
      </c>
      <c r="F17295" s="232">
        <v>2.86</v>
      </c>
    </row>
    <row r="17296" spans="1:6" ht="15" x14ac:dyDescent="0.2">
      <c r="A17296" s="231">
        <v>100948</v>
      </c>
      <c r="B17296" s="457" t="s">
        <v>24530</v>
      </c>
      <c r="C17296" s="231" t="s">
        <v>24244</v>
      </c>
      <c r="F17296" s="232">
        <v>0.99</v>
      </c>
    </row>
    <row r="17297" spans="1:6" ht="15" x14ac:dyDescent="0.2">
      <c r="A17297" s="231">
        <v>100947</v>
      </c>
      <c r="B17297" s="457" t="s">
        <v>24531</v>
      </c>
      <c r="C17297" s="231" t="s">
        <v>24244</v>
      </c>
      <c r="F17297" s="232">
        <v>2.61</v>
      </c>
    </row>
    <row r="17298" spans="1:6" ht="15" x14ac:dyDescent="0.2">
      <c r="A17298" s="231">
        <v>100954</v>
      </c>
      <c r="B17298" s="457" t="s">
        <v>24532</v>
      </c>
      <c r="C17298" s="231" t="s">
        <v>24244</v>
      </c>
      <c r="F17298" s="232">
        <v>9.56</v>
      </c>
    </row>
    <row r="17299" spans="1:6" ht="15" x14ac:dyDescent="0.2">
      <c r="A17299" s="231">
        <v>100950</v>
      </c>
      <c r="B17299" s="457" t="s">
        <v>24533</v>
      </c>
      <c r="C17299" s="231" t="s">
        <v>24244</v>
      </c>
      <c r="F17299" s="232">
        <v>4.78</v>
      </c>
    </row>
    <row r="17300" spans="1:6" ht="15" x14ac:dyDescent="0.2">
      <c r="A17300" s="231">
        <v>100951</v>
      </c>
      <c r="B17300" s="457" t="s">
        <v>24534</v>
      </c>
      <c r="C17300" s="231" t="s">
        <v>24244</v>
      </c>
      <c r="F17300" s="232">
        <v>3.63</v>
      </c>
    </row>
    <row r="17301" spans="1:6" ht="15" x14ac:dyDescent="0.2">
      <c r="A17301" s="231">
        <v>100953</v>
      </c>
      <c r="B17301" s="457" t="s">
        <v>24535</v>
      </c>
      <c r="C17301" s="231" t="s">
        <v>24244</v>
      </c>
      <c r="F17301" s="232">
        <v>1.27</v>
      </c>
    </row>
    <row r="17302" spans="1:6" ht="15" x14ac:dyDescent="0.2">
      <c r="A17302" s="231">
        <v>100952</v>
      </c>
      <c r="B17302" s="457" t="s">
        <v>24536</v>
      </c>
      <c r="C17302" s="231" t="s">
        <v>24244</v>
      </c>
      <c r="F17302" s="232">
        <v>3.31</v>
      </c>
    </row>
    <row r="17303" spans="1:6" ht="15" x14ac:dyDescent="0.2">
      <c r="A17303" s="231">
        <v>106691</v>
      </c>
      <c r="B17303" s="457" t="s">
        <v>24537</v>
      </c>
      <c r="C17303" s="231" t="s">
        <v>24244</v>
      </c>
      <c r="F17303" s="232">
        <v>6.76</v>
      </c>
    </row>
    <row r="17304" spans="1:6" ht="15" x14ac:dyDescent="0.2">
      <c r="A17304" s="231">
        <v>106687</v>
      </c>
      <c r="B17304" s="457" t="s">
        <v>24538</v>
      </c>
      <c r="C17304" s="231" t="s">
        <v>24244</v>
      </c>
      <c r="F17304" s="232">
        <v>3.38</v>
      </c>
    </row>
    <row r="17305" spans="1:6" ht="15" x14ac:dyDescent="0.2">
      <c r="A17305" s="231">
        <v>106688</v>
      </c>
      <c r="B17305" s="457" t="s">
        <v>24539</v>
      </c>
      <c r="C17305" s="231" t="s">
        <v>24244</v>
      </c>
      <c r="F17305" s="232">
        <v>2.56</v>
      </c>
    </row>
    <row r="17306" spans="1:6" ht="15" x14ac:dyDescent="0.2">
      <c r="A17306" s="231">
        <v>106690</v>
      </c>
      <c r="B17306" s="457" t="s">
        <v>24540</v>
      </c>
      <c r="C17306" s="231" t="s">
        <v>24244</v>
      </c>
      <c r="F17306" s="232">
        <v>0.9</v>
      </c>
    </row>
    <row r="17307" spans="1:6" ht="15" x14ac:dyDescent="0.2">
      <c r="A17307" s="231">
        <v>106689</v>
      </c>
      <c r="B17307" s="457" t="s">
        <v>24541</v>
      </c>
      <c r="C17307" s="231" t="s">
        <v>24244</v>
      </c>
      <c r="F17307" s="232">
        <v>2.34</v>
      </c>
    </row>
    <row r="17308" spans="1:6" ht="15" x14ac:dyDescent="0.2">
      <c r="A17308" s="231">
        <v>100964</v>
      </c>
      <c r="B17308" s="457" t="s">
        <v>24542</v>
      </c>
      <c r="C17308" s="231" t="s">
        <v>6653</v>
      </c>
      <c r="F17308" s="232">
        <v>9.77</v>
      </c>
    </row>
    <row r="17309" spans="1:6" ht="15" x14ac:dyDescent="0.2">
      <c r="A17309" s="231">
        <v>100960</v>
      </c>
      <c r="B17309" s="457" t="s">
        <v>24543</v>
      </c>
      <c r="C17309" s="231" t="s">
        <v>6653</v>
      </c>
      <c r="F17309" s="232">
        <v>4.88</v>
      </c>
    </row>
    <row r="17310" spans="1:6" ht="15" x14ac:dyDescent="0.2">
      <c r="A17310" s="231">
        <v>100961</v>
      </c>
      <c r="B17310" s="457" t="s">
        <v>24544</v>
      </c>
      <c r="C17310" s="231" t="s">
        <v>6653</v>
      </c>
      <c r="F17310" s="232">
        <v>3.71</v>
      </c>
    </row>
    <row r="17311" spans="1:6" ht="15" x14ac:dyDescent="0.2">
      <c r="A17311" s="231">
        <v>100963</v>
      </c>
      <c r="B17311" s="457" t="s">
        <v>24545</v>
      </c>
      <c r="C17311" s="231" t="s">
        <v>6653</v>
      </c>
      <c r="F17311" s="232">
        <v>1.29</v>
      </c>
    </row>
    <row r="17312" spans="1:6" ht="15" x14ac:dyDescent="0.2">
      <c r="A17312" s="231">
        <v>100962</v>
      </c>
      <c r="B17312" s="457" t="s">
        <v>24546</v>
      </c>
      <c r="C17312" s="231" t="s">
        <v>6653</v>
      </c>
      <c r="F17312" s="232">
        <v>3.39</v>
      </c>
    </row>
    <row r="17313" spans="1:6" ht="15" x14ac:dyDescent="0.2">
      <c r="A17313" s="231">
        <v>106696</v>
      </c>
      <c r="B17313" s="457" t="s">
        <v>24547</v>
      </c>
      <c r="C17313" s="231" t="s">
        <v>6653</v>
      </c>
      <c r="F17313" s="232">
        <v>6.23</v>
      </c>
    </row>
    <row r="17314" spans="1:6" ht="15" x14ac:dyDescent="0.2">
      <c r="A17314" s="231">
        <v>106692</v>
      </c>
      <c r="B17314" s="457" t="s">
        <v>24548</v>
      </c>
      <c r="C17314" s="231" t="s">
        <v>6653</v>
      </c>
      <c r="F17314" s="232">
        <v>3.11</v>
      </c>
    </row>
    <row r="17315" spans="1:6" ht="15" x14ac:dyDescent="0.2">
      <c r="A17315" s="231">
        <v>106693</v>
      </c>
      <c r="B17315" s="457" t="s">
        <v>24549</v>
      </c>
      <c r="C17315" s="231" t="s">
        <v>6653</v>
      </c>
      <c r="F17315" s="232">
        <v>2.37</v>
      </c>
    </row>
    <row r="17316" spans="1:6" ht="15" x14ac:dyDescent="0.2">
      <c r="A17316" s="231">
        <v>106695</v>
      </c>
      <c r="B17316" s="457" t="s">
        <v>24550</v>
      </c>
      <c r="C17316" s="231" t="s">
        <v>6653</v>
      </c>
      <c r="F17316" s="232">
        <v>0.82</v>
      </c>
    </row>
    <row r="17317" spans="1:6" ht="15" x14ac:dyDescent="0.2">
      <c r="A17317" s="231">
        <v>106694</v>
      </c>
      <c r="B17317" s="457" t="s">
        <v>24551</v>
      </c>
      <c r="C17317" s="231" t="s">
        <v>6653</v>
      </c>
      <c r="F17317" s="232">
        <v>2.16</v>
      </c>
    </row>
    <row r="17318" spans="1:6" ht="15" x14ac:dyDescent="0.2">
      <c r="A17318" s="231">
        <v>100959</v>
      </c>
      <c r="B17318" s="457" t="s">
        <v>24552</v>
      </c>
      <c r="C17318" s="231" t="s">
        <v>6653</v>
      </c>
      <c r="F17318" s="232">
        <v>13.23</v>
      </c>
    </row>
    <row r="17319" spans="1:6" ht="15" x14ac:dyDescent="0.2">
      <c r="A17319" s="231">
        <v>100955</v>
      </c>
      <c r="B17319" s="457" t="s">
        <v>24553</v>
      </c>
      <c r="C17319" s="231" t="s">
        <v>6653</v>
      </c>
      <c r="F17319" s="232">
        <v>6.61</v>
      </c>
    </row>
    <row r="17320" spans="1:6" ht="15" x14ac:dyDescent="0.2">
      <c r="A17320" s="231">
        <v>100956</v>
      </c>
      <c r="B17320" s="457" t="s">
        <v>24554</v>
      </c>
      <c r="C17320" s="231" t="s">
        <v>6653</v>
      </c>
      <c r="F17320" s="232">
        <v>5.03</v>
      </c>
    </row>
    <row r="17321" spans="1:6" ht="15" x14ac:dyDescent="0.2">
      <c r="A17321" s="231">
        <v>100958</v>
      </c>
      <c r="B17321" s="457" t="s">
        <v>24555</v>
      </c>
      <c r="C17321" s="231" t="s">
        <v>6653</v>
      </c>
      <c r="F17321" s="232">
        <v>1.75</v>
      </c>
    </row>
    <row r="17322" spans="1:6" ht="15" x14ac:dyDescent="0.2">
      <c r="A17322" s="231">
        <v>100957</v>
      </c>
      <c r="B17322" s="457" t="s">
        <v>24556</v>
      </c>
      <c r="C17322" s="231" t="s">
        <v>6653</v>
      </c>
      <c r="F17322" s="232">
        <v>4.5999999999999996</v>
      </c>
    </row>
    <row r="17323" spans="1:6" ht="15" x14ac:dyDescent="0.2">
      <c r="A17323" s="231">
        <v>106706</v>
      </c>
      <c r="B17323" s="457" t="s">
        <v>24557</v>
      </c>
      <c r="C17323" s="231" t="s">
        <v>6653</v>
      </c>
      <c r="F17323" s="232">
        <v>0</v>
      </c>
    </row>
    <row r="17324" spans="1:6" ht="15" x14ac:dyDescent="0.2">
      <c r="A17324" s="231">
        <v>106702</v>
      </c>
      <c r="B17324" s="457" t="s">
        <v>24558</v>
      </c>
      <c r="C17324" s="231" t="s">
        <v>6653</v>
      </c>
      <c r="F17324" s="232">
        <v>0</v>
      </c>
    </row>
    <row r="17325" spans="1:6" ht="15" x14ac:dyDescent="0.2">
      <c r="A17325" s="231">
        <v>106703</v>
      </c>
      <c r="B17325" s="457" t="s">
        <v>24559</v>
      </c>
      <c r="C17325" s="231" t="s">
        <v>6653</v>
      </c>
      <c r="F17325" s="232">
        <v>0</v>
      </c>
    </row>
    <row r="17326" spans="1:6" ht="15" x14ac:dyDescent="0.2">
      <c r="A17326" s="231">
        <v>106705</v>
      </c>
      <c r="B17326" s="457" t="s">
        <v>24560</v>
      </c>
      <c r="C17326" s="231" t="s">
        <v>6653</v>
      </c>
      <c r="F17326" s="232">
        <v>0</v>
      </c>
    </row>
    <row r="17327" spans="1:6" ht="15" x14ac:dyDescent="0.2">
      <c r="A17327" s="231">
        <v>106704</v>
      </c>
      <c r="B17327" s="457" t="s">
        <v>24561</v>
      </c>
      <c r="C17327" s="231" t="s">
        <v>6653</v>
      </c>
      <c r="F17327" s="232">
        <v>0</v>
      </c>
    </row>
    <row r="17328" spans="1:6" ht="15" x14ac:dyDescent="0.2">
      <c r="A17328" s="231">
        <v>100969</v>
      </c>
      <c r="B17328" s="457" t="s">
        <v>24562</v>
      </c>
      <c r="C17328" s="231" t="s">
        <v>24244</v>
      </c>
      <c r="F17328" s="232">
        <v>3.1</v>
      </c>
    </row>
    <row r="17329" spans="1:6" ht="15" x14ac:dyDescent="0.2">
      <c r="A17329" s="231">
        <v>100970</v>
      </c>
      <c r="B17329" s="457" t="s">
        <v>24563</v>
      </c>
      <c r="C17329" s="231" t="s">
        <v>24244</v>
      </c>
      <c r="F17329" s="232">
        <v>2.36</v>
      </c>
    </row>
    <row r="17330" spans="1:6" ht="15" x14ac:dyDescent="0.2">
      <c r="A17330" s="231">
        <v>102333</v>
      </c>
      <c r="B17330" s="457" t="s">
        <v>24564</v>
      </c>
      <c r="C17330" s="231" t="s">
        <v>24244</v>
      </c>
      <c r="F17330" s="232">
        <v>0.82</v>
      </c>
    </row>
    <row r="17331" spans="1:6" ht="15" x14ac:dyDescent="0.2">
      <c r="A17331" s="231">
        <v>102332</v>
      </c>
      <c r="B17331" s="457" t="s">
        <v>24565</v>
      </c>
      <c r="C17331" s="231" t="s">
        <v>24244</v>
      </c>
      <c r="F17331" s="232">
        <v>2.15</v>
      </c>
    </row>
    <row r="17332" spans="1:6" ht="15" x14ac:dyDescent="0.2">
      <c r="A17332" s="231">
        <v>100965</v>
      </c>
      <c r="B17332" s="457" t="s">
        <v>24566</v>
      </c>
      <c r="C17332" s="231" t="s">
        <v>24244</v>
      </c>
      <c r="F17332" s="232">
        <v>2.36</v>
      </c>
    </row>
    <row r="17333" spans="1:6" ht="15" x14ac:dyDescent="0.2">
      <c r="A17333" s="231">
        <v>100966</v>
      </c>
      <c r="B17333" s="457" t="s">
        <v>24567</v>
      </c>
      <c r="C17333" s="231" t="s">
        <v>24244</v>
      </c>
      <c r="F17333" s="232">
        <v>1.8</v>
      </c>
    </row>
    <row r="17334" spans="1:6" ht="15" x14ac:dyDescent="0.2">
      <c r="A17334" s="231">
        <v>102331</v>
      </c>
      <c r="B17334" s="457" t="s">
        <v>24568</v>
      </c>
      <c r="C17334" s="231" t="s">
        <v>24244</v>
      </c>
      <c r="F17334" s="232">
        <v>0.62</v>
      </c>
    </row>
    <row r="17335" spans="1:6" ht="15" x14ac:dyDescent="0.2">
      <c r="A17335" s="231">
        <v>102330</v>
      </c>
      <c r="B17335" s="457" t="s">
        <v>24569</v>
      </c>
      <c r="C17335" s="231" t="s">
        <v>24244</v>
      </c>
      <c r="F17335" s="232">
        <v>1.64</v>
      </c>
    </row>
    <row r="17336" spans="1:6" ht="15" x14ac:dyDescent="0.2">
      <c r="A17336" s="231">
        <v>106701</v>
      </c>
      <c r="B17336" s="457" t="s">
        <v>24570</v>
      </c>
      <c r="C17336" s="231" t="s">
        <v>24244</v>
      </c>
      <c r="F17336" s="232">
        <v>0</v>
      </c>
    </row>
    <row r="17337" spans="1:6" ht="15" x14ac:dyDescent="0.2">
      <c r="A17337" s="231">
        <v>106697</v>
      </c>
      <c r="B17337" s="457" t="s">
        <v>24571</v>
      </c>
      <c r="C17337" s="231" t="s">
        <v>24244</v>
      </c>
      <c r="F17337" s="232">
        <v>0</v>
      </c>
    </row>
    <row r="17338" spans="1:6" ht="15" x14ac:dyDescent="0.2">
      <c r="A17338" s="231">
        <v>106698</v>
      </c>
      <c r="B17338" s="457" t="s">
        <v>24572</v>
      </c>
      <c r="C17338" s="231" t="s">
        <v>24244</v>
      </c>
      <c r="F17338" s="232">
        <v>0</v>
      </c>
    </row>
    <row r="17339" spans="1:6" ht="15" x14ac:dyDescent="0.2">
      <c r="A17339" s="231">
        <v>106700</v>
      </c>
      <c r="B17339" s="457" t="s">
        <v>24573</v>
      </c>
      <c r="C17339" s="231" t="s">
        <v>24244</v>
      </c>
      <c r="F17339" s="232">
        <v>0</v>
      </c>
    </row>
    <row r="17340" spans="1:6" ht="15" x14ac:dyDescent="0.2">
      <c r="A17340" s="231">
        <v>106699</v>
      </c>
      <c r="B17340" s="457" t="s">
        <v>24574</v>
      </c>
      <c r="C17340" s="231" t="s">
        <v>24244</v>
      </c>
      <c r="F17340" s="232">
        <v>0</v>
      </c>
    </row>
    <row r="17341" spans="1:6" ht="15" x14ac:dyDescent="0.2">
      <c r="A17341" s="231">
        <v>97804</v>
      </c>
      <c r="B17341" s="457" t="s">
        <v>24575</v>
      </c>
      <c r="C17341" s="231" t="s">
        <v>6637</v>
      </c>
      <c r="F17341" s="232">
        <v>0</v>
      </c>
    </row>
    <row r="17342" spans="1:6" ht="15" x14ac:dyDescent="0.2">
      <c r="A17342" s="231">
        <v>106306</v>
      </c>
      <c r="B17342" s="457" t="s">
        <v>24576</v>
      </c>
      <c r="C17342" s="231" t="s">
        <v>6637</v>
      </c>
      <c r="F17342" s="232">
        <v>0</v>
      </c>
    </row>
    <row r="17343" spans="1:6" ht="15" x14ac:dyDescent="0.2">
      <c r="A17343" s="231">
        <v>104389</v>
      </c>
      <c r="B17343" s="457" t="s">
        <v>24577</v>
      </c>
      <c r="C17343" s="231" t="s">
        <v>6637</v>
      </c>
      <c r="F17343" s="232">
        <v>0</v>
      </c>
    </row>
    <row r="17344" spans="1:6" ht="15" x14ac:dyDescent="0.2">
      <c r="A17344" s="231">
        <v>106307</v>
      </c>
      <c r="B17344" s="457" t="s">
        <v>24578</v>
      </c>
      <c r="C17344" s="231" t="s">
        <v>6637</v>
      </c>
      <c r="F17344" s="232">
        <v>0</v>
      </c>
    </row>
    <row r="17345" spans="1:6" ht="15" x14ac:dyDescent="0.2">
      <c r="A17345" s="231">
        <v>104378</v>
      </c>
      <c r="B17345" s="457" t="s">
        <v>24579</v>
      </c>
      <c r="C17345" s="231" t="s">
        <v>6637</v>
      </c>
      <c r="F17345" s="232">
        <v>0</v>
      </c>
    </row>
    <row r="17346" spans="1:6" ht="15" x14ac:dyDescent="0.2">
      <c r="A17346" s="231">
        <v>106308</v>
      </c>
      <c r="B17346" s="457" t="s">
        <v>24580</v>
      </c>
      <c r="C17346" s="231" t="s">
        <v>6637</v>
      </c>
      <c r="F17346" s="232">
        <v>0</v>
      </c>
    </row>
    <row r="17347" spans="1:6" ht="15" x14ac:dyDescent="0.2">
      <c r="A17347" s="231">
        <v>104379</v>
      </c>
      <c r="B17347" s="457" t="s">
        <v>24581</v>
      </c>
      <c r="C17347" s="231" t="s">
        <v>6637</v>
      </c>
      <c r="F17347" s="232">
        <v>0</v>
      </c>
    </row>
    <row r="17348" spans="1:6" ht="15" x14ac:dyDescent="0.2">
      <c r="A17348" s="231">
        <v>106309</v>
      </c>
      <c r="B17348" s="457" t="s">
        <v>24582</v>
      </c>
      <c r="C17348" s="231" t="s">
        <v>6637</v>
      </c>
      <c r="F17348" s="232">
        <v>0</v>
      </c>
    </row>
    <row r="17349" spans="1:6" ht="15" x14ac:dyDescent="0.2">
      <c r="A17349" s="231">
        <v>97801</v>
      </c>
      <c r="B17349" s="457" t="s">
        <v>24583</v>
      </c>
      <c r="C17349" s="231" t="s">
        <v>6637</v>
      </c>
      <c r="F17349" s="232">
        <v>0</v>
      </c>
    </row>
    <row r="17350" spans="1:6" ht="15" x14ac:dyDescent="0.2">
      <c r="A17350" s="231">
        <v>106303</v>
      </c>
      <c r="B17350" s="457" t="s">
        <v>24584</v>
      </c>
      <c r="C17350" s="231" t="s">
        <v>6637</v>
      </c>
      <c r="F17350" s="232">
        <v>0</v>
      </c>
    </row>
    <row r="17351" spans="1:6" ht="15" x14ac:dyDescent="0.2">
      <c r="A17351" s="231">
        <v>104376</v>
      </c>
      <c r="B17351" s="457" t="s">
        <v>24585</v>
      </c>
      <c r="C17351" s="231" t="s">
        <v>6637</v>
      </c>
      <c r="F17351" s="232">
        <v>0</v>
      </c>
    </row>
    <row r="17352" spans="1:6" ht="15" x14ac:dyDescent="0.2">
      <c r="A17352" s="231">
        <v>106304</v>
      </c>
      <c r="B17352" s="457" t="s">
        <v>24586</v>
      </c>
      <c r="C17352" s="231" t="s">
        <v>6637</v>
      </c>
      <c r="F17352" s="232">
        <v>0</v>
      </c>
    </row>
    <row r="17353" spans="1:6" ht="15" x14ac:dyDescent="0.2">
      <c r="A17353" s="231">
        <v>104377</v>
      </c>
      <c r="B17353" s="457" t="s">
        <v>24587</v>
      </c>
      <c r="C17353" s="231" t="s">
        <v>6637</v>
      </c>
      <c r="F17353" s="232">
        <v>0</v>
      </c>
    </row>
    <row r="17354" spans="1:6" ht="15" x14ac:dyDescent="0.2">
      <c r="A17354" s="231">
        <v>106305</v>
      </c>
      <c r="B17354" s="457" t="s">
        <v>24588</v>
      </c>
      <c r="C17354" s="231" t="s">
        <v>6637</v>
      </c>
      <c r="F17354" s="232">
        <v>0</v>
      </c>
    </row>
    <row r="17355" spans="1:6" ht="15" x14ac:dyDescent="0.2">
      <c r="A17355" s="231">
        <v>97808</v>
      </c>
      <c r="B17355" s="457" t="s">
        <v>24589</v>
      </c>
      <c r="C17355" s="231" t="s">
        <v>6637</v>
      </c>
      <c r="F17355" s="232">
        <v>0</v>
      </c>
    </row>
    <row r="17356" spans="1:6" ht="15" x14ac:dyDescent="0.2">
      <c r="A17356" s="231">
        <v>106310</v>
      </c>
      <c r="B17356" s="457" t="s">
        <v>24590</v>
      </c>
      <c r="C17356" s="231" t="s">
        <v>6637</v>
      </c>
      <c r="F17356" s="232">
        <v>0</v>
      </c>
    </row>
    <row r="17357" spans="1:6" ht="15" x14ac:dyDescent="0.2">
      <c r="A17357" s="231">
        <v>104380</v>
      </c>
      <c r="B17357" s="457" t="s">
        <v>24591</v>
      </c>
      <c r="C17357" s="231" t="s">
        <v>6637</v>
      </c>
      <c r="F17357" s="232">
        <v>0</v>
      </c>
    </row>
    <row r="17358" spans="1:6" ht="15" x14ac:dyDescent="0.2">
      <c r="A17358" s="231">
        <v>106311</v>
      </c>
      <c r="B17358" s="457" t="s">
        <v>24592</v>
      </c>
      <c r="C17358" s="231" t="s">
        <v>6637</v>
      </c>
      <c r="F17358" s="232">
        <v>0</v>
      </c>
    </row>
    <row r="17359" spans="1:6" ht="15" x14ac:dyDescent="0.2">
      <c r="A17359" s="231">
        <v>104381</v>
      </c>
      <c r="B17359" s="457" t="s">
        <v>24593</v>
      </c>
      <c r="C17359" s="231" t="s">
        <v>6637</v>
      </c>
      <c r="F17359" s="232">
        <v>0</v>
      </c>
    </row>
    <row r="17360" spans="1:6" ht="15" x14ac:dyDescent="0.2">
      <c r="A17360" s="231">
        <v>106312</v>
      </c>
      <c r="B17360" s="457" t="s">
        <v>24594</v>
      </c>
      <c r="C17360" s="231" t="s">
        <v>6637</v>
      </c>
      <c r="F17360" s="232">
        <v>0</v>
      </c>
    </row>
    <row r="17361" spans="1:6" ht="15" x14ac:dyDescent="0.2">
      <c r="A17361" s="231">
        <v>104382</v>
      </c>
      <c r="B17361" s="457" t="s">
        <v>24595</v>
      </c>
      <c r="C17361" s="231" t="s">
        <v>6637</v>
      </c>
      <c r="F17361" s="232">
        <v>0</v>
      </c>
    </row>
    <row r="17362" spans="1:6" ht="15" x14ac:dyDescent="0.2">
      <c r="A17362" s="231">
        <v>106313</v>
      </c>
      <c r="B17362" s="457" t="s">
        <v>24596</v>
      </c>
      <c r="C17362" s="231" t="s">
        <v>6637</v>
      </c>
      <c r="F17362" s="232">
        <v>0</v>
      </c>
    </row>
    <row r="17363" spans="1:6" ht="15" x14ac:dyDescent="0.2">
      <c r="A17363" s="231">
        <v>103138</v>
      </c>
      <c r="B17363" s="457" t="s">
        <v>24597</v>
      </c>
      <c r="C17363" s="231" t="s">
        <v>6635</v>
      </c>
      <c r="F17363" s="232">
        <v>45.38</v>
      </c>
    </row>
    <row r="17364" spans="1:6" ht="15" x14ac:dyDescent="0.2">
      <c r="A17364" s="231">
        <v>103151</v>
      </c>
      <c r="B17364" s="457" t="s">
        <v>24598</v>
      </c>
      <c r="C17364" s="231" t="s">
        <v>6635</v>
      </c>
      <c r="F17364" s="232">
        <v>444.64</v>
      </c>
    </row>
    <row r="17365" spans="1:6" ht="15" x14ac:dyDescent="0.2">
      <c r="A17365" s="231">
        <v>103152</v>
      </c>
      <c r="B17365" s="457" t="s">
        <v>24599</v>
      </c>
      <c r="C17365" s="231" t="s">
        <v>6635</v>
      </c>
      <c r="F17365" s="232">
        <v>530.30999999999995</v>
      </c>
    </row>
    <row r="17366" spans="1:6" ht="15" x14ac:dyDescent="0.2">
      <c r="A17366" s="231">
        <v>103139</v>
      </c>
      <c r="B17366" s="457" t="s">
        <v>24600</v>
      </c>
      <c r="C17366" s="231" t="s">
        <v>6635</v>
      </c>
      <c r="F17366" s="232">
        <v>59.97</v>
      </c>
    </row>
    <row r="17367" spans="1:6" ht="15" x14ac:dyDescent="0.2">
      <c r="A17367" s="231">
        <v>103140</v>
      </c>
      <c r="B17367" s="457" t="s">
        <v>24601</v>
      </c>
      <c r="C17367" s="231" t="s">
        <v>6635</v>
      </c>
      <c r="F17367" s="232">
        <v>74.53</v>
      </c>
    </row>
    <row r="17368" spans="1:6" ht="15" x14ac:dyDescent="0.2">
      <c r="A17368" s="231">
        <v>103141</v>
      </c>
      <c r="B17368" s="457" t="s">
        <v>24602</v>
      </c>
      <c r="C17368" s="231" t="s">
        <v>6635</v>
      </c>
      <c r="F17368" s="232">
        <v>116.5</v>
      </c>
    </row>
    <row r="17369" spans="1:6" ht="15" x14ac:dyDescent="0.2">
      <c r="A17369" s="231">
        <v>103142</v>
      </c>
      <c r="B17369" s="457" t="s">
        <v>24603</v>
      </c>
      <c r="C17369" s="231" t="s">
        <v>6635</v>
      </c>
      <c r="F17369" s="232">
        <v>131.06</v>
      </c>
    </row>
    <row r="17370" spans="1:6" ht="15" x14ac:dyDescent="0.2">
      <c r="A17370" s="231">
        <v>103143</v>
      </c>
      <c r="B17370" s="457" t="s">
        <v>24604</v>
      </c>
      <c r="C17370" s="231" t="s">
        <v>6635</v>
      </c>
      <c r="F17370" s="232">
        <v>173.03</v>
      </c>
    </row>
    <row r="17371" spans="1:6" ht="15" x14ac:dyDescent="0.2">
      <c r="A17371" s="231">
        <v>103144</v>
      </c>
      <c r="B17371" s="457" t="s">
        <v>24605</v>
      </c>
      <c r="C17371" s="231" t="s">
        <v>6635</v>
      </c>
      <c r="F17371" s="232">
        <v>187.6</v>
      </c>
    </row>
    <row r="17372" spans="1:6" ht="15" x14ac:dyDescent="0.2">
      <c r="A17372" s="231">
        <v>103145</v>
      </c>
      <c r="B17372" s="457" t="s">
        <v>24606</v>
      </c>
      <c r="C17372" s="231" t="s">
        <v>6635</v>
      </c>
      <c r="F17372" s="232">
        <v>229.57</v>
      </c>
    </row>
    <row r="17373" spans="1:6" ht="15" x14ac:dyDescent="0.2">
      <c r="A17373" s="231">
        <v>103146</v>
      </c>
      <c r="B17373" s="457" t="s">
        <v>24607</v>
      </c>
      <c r="C17373" s="231" t="s">
        <v>6635</v>
      </c>
      <c r="F17373" s="232">
        <v>244.12</v>
      </c>
    </row>
    <row r="17374" spans="1:6" ht="15" x14ac:dyDescent="0.2">
      <c r="A17374" s="231">
        <v>103147</v>
      </c>
      <c r="B17374" s="457" t="s">
        <v>24608</v>
      </c>
      <c r="C17374" s="231" t="s">
        <v>6635</v>
      </c>
      <c r="F17374" s="232">
        <v>273.27</v>
      </c>
    </row>
    <row r="17375" spans="1:6" ht="15" x14ac:dyDescent="0.2">
      <c r="A17375" s="231">
        <v>103148</v>
      </c>
      <c r="B17375" s="457" t="s">
        <v>24609</v>
      </c>
      <c r="C17375" s="231" t="s">
        <v>6635</v>
      </c>
      <c r="F17375" s="232">
        <v>329.81</v>
      </c>
    </row>
    <row r="17376" spans="1:6" ht="15" x14ac:dyDescent="0.2">
      <c r="A17376" s="231">
        <v>103137</v>
      </c>
      <c r="B17376" s="457" t="s">
        <v>24610</v>
      </c>
      <c r="C17376" s="231" t="s">
        <v>6635</v>
      </c>
      <c r="F17376" s="232">
        <v>39.57</v>
      </c>
    </row>
    <row r="17377" spans="1:6" ht="15" x14ac:dyDescent="0.2">
      <c r="A17377" s="231">
        <v>103149</v>
      </c>
      <c r="B17377" s="457" t="s">
        <v>24611</v>
      </c>
      <c r="C17377" s="231" t="s">
        <v>6635</v>
      </c>
      <c r="F17377" s="232">
        <v>358.95</v>
      </c>
    </row>
    <row r="17378" spans="1:6" ht="15" x14ac:dyDescent="0.2">
      <c r="A17378" s="231">
        <v>103150</v>
      </c>
      <c r="B17378" s="457" t="s">
        <v>24612</v>
      </c>
      <c r="C17378" s="231" t="s">
        <v>6635</v>
      </c>
      <c r="F17378" s="232">
        <v>415.43</v>
      </c>
    </row>
    <row r="17379" spans="1:6" ht="15" x14ac:dyDescent="0.2">
      <c r="A17379" s="231">
        <v>103106</v>
      </c>
      <c r="B17379" s="457" t="s">
        <v>24613</v>
      </c>
      <c r="C17379" s="231" t="s">
        <v>6635</v>
      </c>
      <c r="F17379" s="232">
        <v>70.08</v>
      </c>
    </row>
    <row r="17380" spans="1:6" ht="15" x14ac:dyDescent="0.2">
      <c r="A17380" s="231">
        <v>103119</v>
      </c>
      <c r="B17380" s="457" t="s">
        <v>24614</v>
      </c>
      <c r="C17380" s="231" t="s">
        <v>6635</v>
      </c>
      <c r="F17380" s="232">
        <v>868.58</v>
      </c>
    </row>
    <row r="17381" spans="1:6" ht="15" x14ac:dyDescent="0.2">
      <c r="A17381" s="231">
        <v>103120</v>
      </c>
      <c r="B17381" s="457" t="s">
        <v>24615</v>
      </c>
      <c r="C17381" s="231" t="s">
        <v>6635</v>
      </c>
      <c r="F17381" s="232">
        <v>1039.94</v>
      </c>
    </row>
    <row r="17382" spans="1:6" ht="15" x14ac:dyDescent="0.2">
      <c r="A17382" s="231">
        <v>103107</v>
      </c>
      <c r="B17382" s="457" t="s">
        <v>24616</v>
      </c>
      <c r="C17382" s="231" t="s">
        <v>6635</v>
      </c>
      <c r="F17382" s="232">
        <v>99.23</v>
      </c>
    </row>
    <row r="17383" spans="1:6" ht="15" x14ac:dyDescent="0.2">
      <c r="A17383" s="231">
        <v>103108</v>
      </c>
      <c r="B17383" s="457" t="s">
        <v>24617</v>
      </c>
      <c r="C17383" s="231" t="s">
        <v>6635</v>
      </c>
      <c r="F17383" s="232">
        <v>128.37</v>
      </c>
    </row>
    <row r="17384" spans="1:6" ht="15" x14ac:dyDescent="0.2">
      <c r="A17384" s="231">
        <v>103109</v>
      </c>
      <c r="B17384" s="457" t="s">
        <v>24618</v>
      </c>
      <c r="C17384" s="231" t="s">
        <v>6635</v>
      </c>
      <c r="F17384" s="232">
        <v>212.29</v>
      </c>
    </row>
    <row r="17385" spans="1:6" ht="15" x14ac:dyDescent="0.2">
      <c r="A17385" s="231">
        <v>103110</v>
      </c>
      <c r="B17385" s="457" t="s">
        <v>24619</v>
      </c>
      <c r="C17385" s="231" t="s">
        <v>6635</v>
      </c>
      <c r="F17385" s="232">
        <v>241.43</v>
      </c>
    </row>
    <row r="17386" spans="1:6" ht="15" x14ac:dyDescent="0.2">
      <c r="A17386" s="231">
        <v>103111</v>
      </c>
      <c r="B17386" s="457" t="s">
        <v>24620</v>
      </c>
      <c r="C17386" s="231" t="s">
        <v>6635</v>
      </c>
      <c r="F17386" s="232">
        <v>325.36</v>
      </c>
    </row>
    <row r="17387" spans="1:6" ht="15" x14ac:dyDescent="0.2">
      <c r="A17387" s="231">
        <v>103112</v>
      </c>
      <c r="B17387" s="457" t="s">
        <v>24621</v>
      </c>
      <c r="C17387" s="231" t="s">
        <v>6635</v>
      </c>
      <c r="F17387" s="232">
        <v>354.51</v>
      </c>
    </row>
    <row r="17388" spans="1:6" ht="15" x14ac:dyDescent="0.2">
      <c r="A17388" s="231">
        <v>103113</v>
      </c>
      <c r="B17388" s="457" t="s">
        <v>24622</v>
      </c>
      <c r="C17388" s="231" t="s">
        <v>6635</v>
      </c>
      <c r="F17388" s="232">
        <v>438.41</v>
      </c>
    </row>
    <row r="17389" spans="1:6" ht="15" x14ac:dyDescent="0.2">
      <c r="A17389" s="231">
        <v>103114</v>
      </c>
      <c r="B17389" s="457" t="s">
        <v>24623</v>
      </c>
      <c r="C17389" s="231" t="s">
        <v>6635</v>
      </c>
      <c r="F17389" s="232">
        <v>467.56</v>
      </c>
    </row>
    <row r="17390" spans="1:6" ht="15" x14ac:dyDescent="0.2">
      <c r="A17390" s="231">
        <v>103115</v>
      </c>
      <c r="B17390" s="457" t="s">
        <v>24624</v>
      </c>
      <c r="C17390" s="231" t="s">
        <v>6635</v>
      </c>
      <c r="F17390" s="232">
        <v>525.85</v>
      </c>
    </row>
    <row r="17391" spans="1:6" ht="15" x14ac:dyDescent="0.2">
      <c r="A17391" s="231">
        <v>103116</v>
      </c>
      <c r="B17391" s="457" t="s">
        <v>24625</v>
      </c>
      <c r="C17391" s="231" t="s">
        <v>6635</v>
      </c>
      <c r="F17391" s="232">
        <v>638.92999999999995</v>
      </c>
    </row>
    <row r="17392" spans="1:6" ht="15" x14ac:dyDescent="0.2">
      <c r="A17392" s="231">
        <v>103105</v>
      </c>
      <c r="B17392" s="457" t="s">
        <v>24626</v>
      </c>
      <c r="C17392" s="231" t="s">
        <v>6635</v>
      </c>
      <c r="F17392" s="232">
        <v>58.41</v>
      </c>
    </row>
    <row r="17393" spans="1:6" ht="15" x14ac:dyDescent="0.2">
      <c r="A17393" s="231">
        <v>103117</v>
      </c>
      <c r="B17393" s="457" t="s">
        <v>24627</v>
      </c>
      <c r="C17393" s="231" t="s">
        <v>6635</v>
      </c>
      <c r="F17393" s="232">
        <v>697.23</v>
      </c>
    </row>
    <row r="17394" spans="1:6" ht="15" x14ac:dyDescent="0.2">
      <c r="A17394" s="231">
        <v>103118</v>
      </c>
      <c r="B17394" s="457" t="s">
        <v>24628</v>
      </c>
      <c r="C17394" s="231" t="s">
        <v>6635</v>
      </c>
      <c r="F17394" s="232">
        <v>810.28</v>
      </c>
    </row>
    <row r="17395" spans="1:6" ht="15" x14ac:dyDescent="0.2">
      <c r="A17395" s="231">
        <v>103122</v>
      </c>
      <c r="B17395" s="457" t="s">
        <v>24629</v>
      </c>
      <c r="C17395" s="231" t="s">
        <v>6635</v>
      </c>
      <c r="F17395" s="232">
        <v>94.78</v>
      </c>
    </row>
    <row r="17396" spans="1:6" ht="15" x14ac:dyDescent="0.2">
      <c r="A17396" s="231">
        <v>103135</v>
      </c>
      <c r="B17396" s="457" t="s">
        <v>24630</v>
      </c>
      <c r="C17396" s="231" t="s">
        <v>6635</v>
      </c>
      <c r="F17396" s="232">
        <v>1292.54</v>
      </c>
    </row>
    <row r="17397" spans="1:6" ht="15" x14ac:dyDescent="0.2">
      <c r="A17397" s="231">
        <v>103136</v>
      </c>
      <c r="B17397" s="457" t="s">
        <v>24631</v>
      </c>
      <c r="C17397" s="231" t="s">
        <v>6635</v>
      </c>
      <c r="F17397" s="232">
        <v>1549.57</v>
      </c>
    </row>
    <row r="17398" spans="1:6" ht="15" x14ac:dyDescent="0.2">
      <c r="A17398" s="231">
        <v>103123</v>
      </c>
      <c r="B17398" s="457" t="s">
        <v>24632</v>
      </c>
      <c r="C17398" s="231" t="s">
        <v>6635</v>
      </c>
      <c r="F17398" s="232">
        <v>138.51</v>
      </c>
    </row>
    <row r="17399" spans="1:6" ht="15" x14ac:dyDescent="0.2">
      <c r="A17399" s="231">
        <v>103124</v>
      </c>
      <c r="B17399" s="457" t="s">
        <v>24633</v>
      </c>
      <c r="C17399" s="231" t="s">
        <v>6635</v>
      </c>
      <c r="F17399" s="232">
        <v>182.21</v>
      </c>
    </row>
    <row r="17400" spans="1:6" ht="15" x14ac:dyDescent="0.2">
      <c r="A17400" s="231">
        <v>103125</v>
      </c>
      <c r="B17400" s="457" t="s">
        <v>24634</v>
      </c>
      <c r="C17400" s="231" t="s">
        <v>6635</v>
      </c>
      <c r="F17400" s="232">
        <v>308.11</v>
      </c>
    </row>
    <row r="17401" spans="1:6" ht="15" x14ac:dyDescent="0.2">
      <c r="A17401" s="231">
        <v>103126</v>
      </c>
      <c r="B17401" s="457" t="s">
        <v>24635</v>
      </c>
      <c r="C17401" s="231" t="s">
        <v>6635</v>
      </c>
      <c r="F17401" s="232">
        <v>351.82</v>
      </c>
    </row>
    <row r="17402" spans="1:6" ht="15" x14ac:dyDescent="0.2">
      <c r="A17402" s="231">
        <v>103127</v>
      </c>
      <c r="B17402" s="457" t="s">
        <v>24636</v>
      </c>
      <c r="C17402" s="231" t="s">
        <v>6635</v>
      </c>
      <c r="F17402" s="232">
        <v>477.7</v>
      </c>
    </row>
    <row r="17403" spans="1:6" ht="15" x14ac:dyDescent="0.2">
      <c r="A17403" s="231">
        <v>103128</v>
      </c>
      <c r="B17403" s="457" t="s">
        <v>24637</v>
      </c>
      <c r="C17403" s="231" t="s">
        <v>6635</v>
      </c>
      <c r="F17403" s="232">
        <v>521.41</v>
      </c>
    </row>
    <row r="17404" spans="1:6" ht="15" x14ac:dyDescent="0.2">
      <c r="A17404" s="231">
        <v>103129</v>
      </c>
      <c r="B17404" s="457" t="s">
        <v>24638</v>
      </c>
      <c r="C17404" s="231" t="s">
        <v>6635</v>
      </c>
      <c r="F17404" s="232">
        <v>647.29999999999995</v>
      </c>
    </row>
    <row r="17405" spans="1:6" ht="15" x14ac:dyDescent="0.2">
      <c r="A17405" s="231">
        <v>103130</v>
      </c>
      <c r="B17405" s="457" t="s">
        <v>24639</v>
      </c>
      <c r="C17405" s="231" t="s">
        <v>6635</v>
      </c>
      <c r="F17405" s="232">
        <v>691.01</v>
      </c>
    </row>
    <row r="17406" spans="1:6" ht="15" x14ac:dyDescent="0.2">
      <c r="A17406" s="231">
        <v>103131</v>
      </c>
      <c r="B17406" s="457" t="s">
        <v>24640</v>
      </c>
      <c r="C17406" s="231" t="s">
        <v>6635</v>
      </c>
      <c r="F17406" s="232">
        <v>778.45</v>
      </c>
    </row>
    <row r="17407" spans="1:6" ht="15" x14ac:dyDescent="0.2">
      <c r="A17407" s="231">
        <v>103132</v>
      </c>
      <c r="B17407" s="457" t="s">
        <v>24641</v>
      </c>
      <c r="C17407" s="231" t="s">
        <v>6635</v>
      </c>
      <c r="F17407" s="232">
        <v>948.04</v>
      </c>
    </row>
    <row r="17408" spans="1:6" ht="15" x14ac:dyDescent="0.2">
      <c r="A17408" s="231">
        <v>103121</v>
      </c>
      <c r="B17408" s="457" t="s">
        <v>24642</v>
      </c>
      <c r="C17408" s="231" t="s">
        <v>6635</v>
      </c>
      <c r="F17408" s="232">
        <v>77.3</v>
      </c>
    </row>
    <row r="17409" spans="1:6" ht="15" x14ac:dyDescent="0.2">
      <c r="A17409" s="231">
        <v>103133</v>
      </c>
      <c r="B17409" s="457" t="s">
        <v>24643</v>
      </c>
      <c r="C17409" s="231" t="s">
        <v>6635</v>
      </c>
      <c r="F17409" s="232">
        <v>1035.5</v>
      </c>
    </row>
    <row r="17410" spans="1:6" ht="15" x14ac:dyDescent="0.2">
      <c r="A17410" s="231">
        <v>103134</v>
      </c>
      <c r="B17410" s="457" t="s">
        <v>24644</v>
      </c>
      <c r="C17410" s="231" t="s">
        <v>6635</v>
      </c>
      <c r="F17410" s="232">
        <v>1205.0999999999999</v>
      </c>
    </row>
    <row r="17411" spans="1:6" ht="15" x14ac:dyDescent="0.2">
      <c r="A17411" s="231">
        <v>103090</v>
      </c>
      <c r="B17411" s="457" t="s">
        <v>24645</v>
      </c>
      <c r="C17411" s="231" t="s">
        <v>6640</v>
      </c>
      <c r="F17411" s="232">
        <v>17.079999999999998</v>
      </c>
    </row>
    <row r="17412" spans="1:6" ht="15" x14ac:dyDescent="0.2">
      <c r="A17412" s="231">
        <v>103103</v>
      </c>
      <c r="B17412" s="457" t="s">
        <v>24646</v>
      </c>
      <c r="C17412" s="231" t="s">
        <v>6640</v>
      </c>
      <c r="F17412" s="232">
        <v>169.37</v>
      </c>
    </row>
    <row r="17413" spans="1:6" ht="15" x14ac:dyDescent="0.2">
      <c r="A17413" s="231">
        <v>103104</v>
      </c>
      <c r="B17413" s="457" t="s">
        <v>24647</v>
      </c>
      <c r="C17413" s="231" t="s">
        <v>6640</v>
      </c>
      <c r="F17413" s="232">
        <v>202.6</v>
      </c>
    </row>
    <row r="17414" spans="1:6" ht="15" x14ac:dyDescent="0.2">
      <c r="A17414" s="231">
        <v>103091</v>
      </c>
      <c r="B17414" s="457" t="s">
        <v>24648</v>
      </c>
      <c r="C17414" s="231" t="s">
        <v>6640</v>
      </c>
      <c r="F17414" s="232">
        <v>24.09</v>
      </c>
    </row>
    <row r="17415" spans="1:6" ht="15" x14ac:dyDescent="0.2">
      <c r="A17415" s="231">
        <v>103092</v>
      </c>
      <c r="B17415" s="457" t="s">
        <v>24649</v>
      </c>
      <c r="C17415" s="231" t="s">
        <v>6640</v>
      </c>
      <c r="F17415" s="232">
        <v>31.13</v>
      </c>
    </row>
    <row r="17416" spans="1:6" ht="15" x14ac:dyDescent="0.2">
      <c r="A17416" s="231">
        <v>103093</v>
      </c>
      <c r="B17416" s="457" t="s">
        <v>24650</v>
      </c>
      <c r="C17416" s="231" t="s">
        <v>6640</v>
      </c>
      <c r="F17416" s="232">
        <v>47.61</v>
      </c>
    </row>
    <row r="17417" spans="1:6" ht="15" x14ac:dyDescent="0.2">
      <c r="A17417" s="231">
        <v>103094</v>
      </c>
      <c r="B17417" s="457" t="s">
        <v>24651</v>
      </c>
      <c r="C17417" s="231" t="s">
        <v>6640</v>
      </c>
      <c r="F17417" s="232">
        <v>54.66</v>
      </c>
    </row>
    <row r="17418" spans="1:6" ht="15" x14ac:dyDescent="0.2">
      <c r="A17418" s="231">
        <v>103095</v>
      </c>
      <c r="B17418" s="457" t="s">
        <v>24652</v>
      </c>
      <c r="C17418" s="231" t="s">
        <v>6640</v>
      </c>
      <c r="F17418" s="232">
        <v>71.099999999999994</v>
      </c>
    </row>
    <row r="17419" spans="1:6" ht="15" x14ac:dyDescent="0.2">
      <c r="A17419" s="231">
        <v>103096</v>
      </c>
      <c r="B17419" s="457" t="s">
        <v>24653</v>
      </c>
      <c r="C17419" s="231" t="s">
        <v>6640</v>
      </c>
      <c r="F17419" s="232">
        <v>78.16</v>
      </c>
    </row>
    <row r="17420" spans="1:6" ht="15" x14ac:dyDescent="0.2">
      <c r="A17420" s="231">
        <v>103097</v>
      </c>
      <c r="B17420" s="457" t="s">
        <v>24654</v>
      </c>
      <c r="C17420" s="231" t="s">
        <v>6640</v>
      </c>
      <c r="F17420" s="232">
        <v>94.62</v>
      </c>
    </row>
    <row r="17421" spans="1:6" ht="15" x14ac:dyDescent="0.2">
      <c r="A17421" s="231">
        <v>103098</v>
      </c>
      <c r="B17421" s="457" t="s">
        <v>24655</v>
      </c>
      <c r="C17421" s="231" t="s">
        <v>6640</v>
      </c>
      <c r="F17421" s="232">
        <v>101.67</v>
      </c>
    </row>
    <row r="17422" spans="1:6" ht="15" x14ac:dyDescent="0.2">
      <c r="A17422" s="231">
        <v>103099</v>
      </c>
      <c r="B17422" s="457" t="s">
        <v>24656</v>
      </c>
      <c r="C17422" s="231" t="s">
        <v>6640</v>
      </c>
      <c r="F17422" s="232">
        <v>115.71</v>
      </c>
    </row>
    <row r="17423" spans="1:6" ht="15" x14ac:dyDescent="0.2">
      <c r="A17423" s="231">
        <v>103100</v>
      </c>
      <c r="B17423" s="457" t="s">
        <v>24657</v>
      </c>
      <c r="C17423" s="231" t="s">
        <v>6640</v>
      </c>
      <c r="F17423" s="232">
        <v>123.57</v>
      </c>
    </row>
    <row r="17424" spans="1:6" ht="15" x14ac:dyDescent="0.2">
      <c r="A17424" s="231">
        <v>103089</v>
      </c>
      <c r="B17424" s="457" t="s">
        <v>24658</v>
      </c>
      <c r="C17424" s="231" t="s">
        <v>6640</v>
      </c>
      <c r="F17424" s="232">
        <v>14.26</v>
      </c>
    </row>
    <row r="17425" spans="1:6" ht="15" x14ac:dyDescent="0.2">
      <c r="A17425" s="231">
        <v>103101</v>
      </c>
      <c r="B17425" s="457" t="s">
        <v>24659</v>
      </c>
      <c r="C17425" s="231" t="s">
        <v>6640</v>
      </c>
      <c r="F17425" s="232">
        <v>136.13999999999999</v>
      </c>
    </row>
    <row r="17426" spans="1:6" ht="15" x14ac:dyDescent="0.2">
      <c r="A17426" s="231">
        <v>103102</v>
      </c>
      <c r="B17426" s="457" t="s">
        <v>24660</v>
      </c>
      <c r="C17426" s="231" t="s">
        <v>6640</v>
      </c>
      <c r="F17426" s="232">
        <v>156.79</v>
      </c>
    </row>
    <row r="17427" spans="1:6" ht="15" x14ac:dyDescent="0.2">
      <c r="A17427" s="231">
        <v>101112</v>
      </c>
      <c r="B17427" s="457" t="s">
        <v>24661</v>
      </c>
      <c r="C17427" s="231" t="s">
        <v>6641</v>
      </c>
      <c r="F17427" s="232">
        <v>1011.13</v>
      </c>
    </row>
    <row r="17428" spans="1:6" ht="15" x14ac:dyDescent="0.2">
      <c r="A17428" s="231">
        <v>101113</v>
      </c>
      <c r="B17428" s="457" t="s">
        <v>24662</v>
      </c>
      <c r="C17428" s="231" t="s">
        <v>6641</v>
      </c>
      <c r="F17428" s="232">
        <v>998.94</v>
      </c>
    </row>
    <row r="17429" spans="1:6" ht="15" x14ac:dyDescent="0.2">
      <c r="A17429" s="231">
        <v>101098</v>
      </c>
      <c r="B17429" s="457" t="s">
        <v>24663</v>
      </c>
      <c r="C17429" s="231" t="s">
        <v>6641</v>
      </c>
      <c r="F17429" s="232">
        <v>1213.76</v>
      </c>
    </row>
    <row r="17430" spans="1:6" ht="15" x14ac:dyDescent="0.2">
      <c r="A17430" s="231">
        <v>101106</v>
      </c>
      <c r="B17430" s="457" t="s">
        <v>24664</v>
      </c>
      <c r="C17430" s="231" t="s">
        <v>6641</v>
      </c>
      <c r="F17430" s="232">
        <v>1197.96</v>
      </c>
    </row>
    <row r="17431" spans="1:6" ht="15" x14ac:dyDescent="0.2">
      <c r="A17431" s="231">
        <v>101102</v>
      </c>
      <c r="B17431" s="457" t="s">
        <v>24665</v>
      </c>
      <c r="C17431" s="231" t="s">
        <v>6641</v>
      </c>
      <c r="F17431" s="232">
        <v>883.06</v>
      </c>
    </row>
    <row r="17432" spans="1:6" ht="15" x14ac:dyDescent="0.2">
      <c r="A17432" s="231">
        <v>101110</v>
      </c>
      <c r="B17432" s="457" t="s">
        <v>24666</v>
      </c>
      <c r="C17432" s="231" t="s">
        <v>6641</v>
      </c>
      <c r="F17432" s="232">
        <v>861.18</v>
      </c>
    </row>
    <row r="17433" spans="1:6" ht="15" x14ac:dyDescent="0.2">
      <c r="A17433" s="231">
        <v>101099</v>
      </c>
      <c r="B17433" s="457" t="s">
        <v>24667</v>
      </c>
      <c r="C17433" s="231" t="s">
        <v>6641</v>
      </c>
      <c r="F17433" s="232">
        <v>1105.81</v>
      </c>
    </row>
    <row r="17434" spans="1:6" ht="15" x14ac:dyDescent="0.2">
      <c r="A17434" s="231">
        <v>101107</v>
      </c>
      <c r="B17434" s="457" t="s">
        <v>24668</v>
      </c>
      <c r="C17434" s="231" t="s">
        <v>6641</v>
      </c>
      <c r="F17434" s="232">
        <v>1091.17</v>
      </c>
    </row>
    <row r="17435" spans="1:6" ht="15" x14ac:dyDescent="0.2">
      <c r="A17435" s="231">
        <v>101103</v>
      </c>
      <c r="B17435" s="457" t="s">
        <v>24669</v>
      </c>
      <c r="C17435" s="231" t="s">
        <v>6641</v>
      </c>
      <c r="F17435" s="232">
        <v>832.57</v>
      </c>
    </row>
    <row r="17436" spans="1:6" ht="15" x14ac:dyDescent="0.2">
      <c r="A17436" s="231">
        <v>101111</v>
      </c>
      <c r="B17436" s="457" t="s">
        <v>24670</v>
      </c>
      <c r="C17436" s="231" t="s">
        <v>6641</v>
      </c>
      <c r="F17436" s="232">
        <v>812.68</v>
      </c>
    </row>
    <row r="17437" spans="1:6" ht="15" x14ac:dyDescent="0.2">
      <c r="A17437" s="231">
        <v>101096</v>
      </c>
      <c r="B17437" s="457" t="s">
        <v>24671</v>
      </c>
      <c r="C17437" s="231" t="s">
        <v>6641</v>
      </c>
      <c r="F17437" s="232">
        <v>1423.19</v>
      </c>
    </row>
    <row r="17438" spans="1:6" ht="15" x14ac:dyDescent="0.2">
      <c r="A17438" s="231">
        <v>101104</v>
      </c>
      <c r="B17438" s="457" t="s">
        <v>24672</v>
      </c>
      <c r="C17438" s="231" t="s">
        <v>6641</v>
      </c>
      <c r="F17438" s="232">
        <v>1405.3</v>
      </c>
    </row>
    <row r="17439" spans="1:6" ht="15" x14ac:dyDescent="0.2">
      <c r="A17439" s="231">
        <v>101100</v>
      </c>
      <c r="B17439" s="457" t="s">
        <v>24673</v>
      </c>
      <c r="C17439" s="231" t="s">
        <v>6641</v>
      </c>
      <c r="F17439" s="232">
        <v>939.79</v>
      </c>
    </row>
    <row r="17440" spans="1:6" ht="15" x14ac:dyDescent="0.2">
      <c r="A17440" s="231">
        <v>101108</v>
      </c>
      <c r="B17440" s="457" t="s">
        <v>24674</v>
      </c>
      <c r="C17440" s="231" t="s">
        <v>6641</v>
      </c>
      <c r="F17440" s="232">
        <v>914.62</v>
      </c>
    </row>
    <row r="17441" spans="1:6" ht="15" x14ac:dyDescent="0.2">
      <c r="A17441" s="231">
        <v>101097</v>
      </c>
      <c r="B17441" s="457" t="s">
        <v>24675</v>
      </c>
      <c r="C17441" s="231" t="s">
        <v>6641</v>
      </c>
      <c r="F17441" s="232">
        <v>1333.24</v>
      </c>
    </row>
    <row r="17442" spans="1:6" ht="15" x14ac:dyDescent="0.2">
      <c r="A17442" s="231">
        <v>101105</v>
      </c>
      <c r="B17442" s="457" t="s">
        <v>24676</v>
      </c>
      <c r="C17442" s="231" t="s">
        <v>6641</v>
      </c>
      <c r="F17442" s="232">
        <v>1315.95</v>
      </c>
    </row>
    <row r="17443" spans="1:6" ht="15" x14ac:dyDescent="0.2">
      <c r="A17443" s="231">
        <v>101101</v>
      </c>
      <c r="B17443" s="457" t="s">
        <v>24677</v>
      </c>
      <c r="C17443" s="231" t="s">
        <v>6641</v>
      </c>
      <c r="F17443" s="232">
        <v>914.09</v>
      </c>
    </row>
    <row r="17444" spans="1:6" ht="15" x14ac:dyDescent="0.2">
      <c r="A17444" s="231">
        <v>101109</v>
      </c>
      <c r="B17444" s="457" t="s">
        <v>24678</v>
      </c>
      <c r="C17444" s="231" t="s">
        <v>6641</v>
      </c>
      <c r="F17444" s="232">
        <v>889.91</v>
      </c>
    </row>
    <row r="17445" spans="1:6" ht="15" x14ac:dyDescent="0.2">
      <c r="A17445" s="231">
        <v>106209</v>
      </c>
      <c r="B17445" s="457" t="s">
        <v>24679</v>
      </c>
      <c r="C17445" s="231" t="s">
        <v>6635</v>
      </c>
      <c r="F17445" s="232">
        <v>0</v>
      </c>
    </row>
    <row r="17446" spans="1:6" ht="15" x14ac:dyDescent="0.2">
      <c r="A17446" s="231">
        <v>106172</v>
      </c>
      <c r="B17446" s="457" t="s">
        <v>24680</v>
      </c>
      <c r="C17446" s="231" t="s">
        <v>6640</v>
      </c>
      <c r="F17446" s="232">
        <v>0</v>
      </c>
    </row>
    <row r="17447" spans="1:6" ht="15" x14ac:dyDescent="0.2">
      <c r="A17447" s="231">
        <v>106173</v>
      </c>
      <c r="B17447" s="457" t="s">
        <v>24681</v>
      </c>
      <c r="C17447" s="231" t="s">
        <v>6640</v>
      </c>
      <c r="F17447" s="232">
        <v>0</v>
      </c>
    </row>
    <row r="17448" spans="1:6" ht="15" x14ac:dyDescent="0.2">
      <c r="A17448" s="231">
        <v>106174</v>
      </c>
      <c r="B17448" s="457" t="s">
        <v>24682</v>
      </c>
      <c r="C17448" s="231" t="s">
        <v>6640</v>
      </c>
      <c r="F17448" s="232">
        <v>0</v>
      </c>
    </row>
    <row r="17449" spans="1:6" ht="15" x14ac:dyDescent="0.2">
      <c r="A17449" s="231">
        <v>106175</v>
      </c>
      <c r="B17449" s="457" t="s">
        <v>24683</v>
      </c>
      <c r="C17449" s="231" t="s">
        <v>6640</v>
      </c>
      <c r="F17449" s="232">
        <v>0</v>
      </c>
    </row>
    <row r="17450" spans="1:6" ht="15" x14ac:dyDescent="0.2">
      <c r="A17450" s="231">
        <v>106176</v>
      </c>
      <c r="B17450" s="457" t="s">
        <v>24684</v>
      </c>
      <c r="C17450" s="231" t="s">
        <v>6640</v>
      </c>
      <c r="F17450" s="232">
        <v>0</v>
      </c>
    </row>
    <row r="17451" spans="1:6" ht="15" x14ac:dyDescent="0.2">
      <c r="A17451" s="231">
        <v>106177</v>
      </c>
      <c r="B17451" s="457" t="s">
        <v>24685</v>
      </c>
      <c r="C17451" s="231" t="s">
        <v>6640</v>
      </c>
      <c r="F17451" s="232">
        <v>0</v>
      </c>
    </row>
    <row r="17452" spans="1:6" ht="15" x14ac:dyDescent="0.2">
      <c r="A17452" s="231">
        <v>106178</v>
      </c>
      <c r="B17452" s="457" t="s">
        <v>24686</v>
      </c>
      <c r="C17452" s="231" t="s">
        <v>6640</v>
      </c>
      <c r="F17452" s="232">
        <v>0</v>
      </c>
    </row>
    <row r="17453" spans="1:6" ht="15" x14ac:dyDescent="0.2">
      <c r="A17453" s="231">
        <v>106179</v>
      </c>
      <c r="B17453" s="457" t="s">
        <v>24687</v>
      </c>
      <c r="C17453" s="231" t="s">
        <v>6640</v>
      </c>
      <c r="F17453" s="232">
        <v>0</v>
      </c>
    </row>
    <row r="17454" spans="1:6" ht="15" x14ac:dyDescent="0.2">
      <c r="A17454" s="231">
        <v>106180</v>
      </c>
      <c r="B17454" s="457" t="s">
        <v>24688</v>
      </c>
      <c r="C17454" s="231" t="s">
        <v>6640</v>
      </c>
      <c r="F17454" s="232">
        <v>0</v>
      </c>
    </row>
    <row r="17455" spans="1:6" ht="15" x14ac:dyDescent="0.2">
      <c r="A17455" s="231">
        <v>106181</v>
      </c>
      <c r="B17455" s="457" t="s">
        <v>24689</v>
      </c>
      <c r="C17455" s="231" t="s">
        <v>6640</v>
      </c>
      <c r="F17455" s="232">
        <v>0</v>
      </c>
    </row>
    <row r="17456" spans="1:6" ht="15" x14ac:dyDescent="0.2">
      <c r="A17456" s="231">
        <v>106182</v>
      </c>
      <c r="B17456" s="457" t="s">
        <v>24690</v>
      </c>
      <c r="C17456" s="231" t="s">
        <v>6640</v>
      </c>
      <c r="F17456" s="232">
        <v>0</v>
      </c>
    </row>
    <row r="17457" spans="1:6" ht="15" x14ac:dyDescent="0.2">
      <c r="A17457" s="231">
        <v>106183</v>
      </c>
      <c r="B17457" s="457" t="s">
        <v>24691</v>
      </c>
      <c r="C17457" s="231" t="s">
        <v>6640</v>
      </c>
      <c r="F17457" s="232">
        <v>0</v>
      </c>
    </row>
    <row r="17458" spans="1:6" ht="15" x14ac:dyDescent="0.2">
      <c r="A17458" s="231">
        <v>106184</v>
      </c>
      <c r="B17458" s="457" t="s">
        <v>24692</v>
      </c>
      <c r="C17458" s="231" t="s">
        <v>6640</v>
      </c>
      <c r="F17458" s="232">
        <v>0</v>
      </c>
    </row>
    <row r="17459" spans="1:6" ht="15" x14ac:dyDescent="0.2">
      <c r="A17459" s="231">
        <v>106185</v>
      </c>
      <c r="B17459" s="457" t="s">
        <v>24693</v>
      </c>
      <c r="C17459" s="231" t="s">
        <v>6640</v>
      </c>
      <c r="F17459" s="232">
        <v>0</v>
      </c>
    </row>
    <row r="17460" spans="1:6" ht="15" x14ac:dyDescent="0.2">
      <c r="A17460" s="231">
        <v>106186</v>
      </c>
      <c r="B17460" s="457" t="s">
        <v>24694</v>
      </c>
      <c r="C17460" s="231" t="s">
        <v>6640</v>
      </c>
      <c r="F17460" s="232">
        <v>0</v>
      </c>
    </row>
    <row r="17461" spans="1:6" ht="15" x14ac:dyDescent="0.2">
      <c r="A17461" s="231">
        <v>106187</v>
      </c>
      <c r="B17461" s="457" t="s">
        <v>24695</v>
      </c>
      <c r="C17461" s="231" t="s">
        <v>6640</v>
      </c>
      <c r="F17461" s="232">
        <v>0</v>
      </c>
    </row>
    <row r="17462" spans="1:6" ht="15" x14ac:dyDescent="0.2">
      <c r="A17462" s="231">
        <v>106188</v>
      </c>
      <c r="B17462" s="457" t="s">
        <v>24696</v>
      </c>
      <c r="C17462" s="231" t="s">
        <v>6640</v>
      </c>
      <c r="F17462" s="232">
        <v>0</v>
      </c>
    </row>
    <row r="17463" spans="1:6" ht="15" x14ac:dyDescent="0.2">
      <c r="A17463" s="231">
        <v>106189</v>
      </c>
      <c r="B17463" s="457" t="s">
        <v>24697</v>
      </c>
      <c r="C17463" s="231" t="s">
        <v>6640</v>
      </c>
      <c r="F17463" s="232">
        <v>0</v>
      </c>
    </row>
    <row r="17464" spans="1:6" ht="15" x14ac:dyDescent="0.2">
      <c r="A17464" s="231">
        <v>106190</v>
      </c>
      <c r="B17464" s="457" t="s">
        <v>24698</v>
      </c>
      <c r="C17464" s="231" t="s">
        <v>6640</v>
      </c>
      <c r="F17464" s="232">
        <v>0</v>
      </c>
    </row>
    <row r="17465" spans="1:6" ht="15" x14ac:dyDescent="0.2">
      <c r="A17465" s="231">
        <v>106191</v>
      </c>
      <c r="B17465" s="457" t="s">
        <v>24699</v>
      </c>
      <c r="C17465" s="231" t="s">
        <v>6640</v>
      </c>
      <c r="F17465" s="232">
        <v>0</v>
      </c>
    </row>
    <row r="17466" spans="1:6" ht="15" x14ac:dyDescent="0.2">
      <c r="A17466" s="231">
        <v>106192</v>
      </c>
      <c r="B17466" s="457" t="s">
        <v>24700</v>
      </c>
      <c r="C17466" s="231" t="s">
        <v>6640</v>
      </c>
      <c r="F17466" s="232">
        <v>0</v>
      </c>
    </row>
    <row r="17467" spans="1:6" ht="15" x14ac:dyDescent="0.2">
      <c r="A17467" s="231">
        <v>106193</v>
      </c>
      <c r="B17467" s="457" t="s">
        <v>24701</v>
      </c>
      <c r="C17467" s="231" t="s">
        <v>6640</v>
      </c>
      <c r="F17467" s="232">
        <v>0</v>
      </c>
    </row>
    <row r="17468" spans="1:6" ht="15" x14ac:dyDescent="0.2">
      <c r="A17468" s="231">
        <v>106194</v>
      </c>
      <c r="B17468" s="457" t="s">
        <v>24702</v>
      </c>
      <c r="C17468" s="231" t="s">
        <v>6640</v>
      </c>
      <c r="F17468" s="232">
        <v>0</v>
      </c>
    </row>
    <row r="17469" spans="1:6" ht="15" x14ac:dyDescent="0.2">
      <c r="A17469" s="231">
        <v>106195</v>
      </c>
      <c r="B17469" s="457" t="s">
        <v>24703</v>
      </c>
      <c r="C17469" s="231" t="s">
        <v>6640</v>
      </c>
      <c r="F17469" s="232">
        <v>0</v>
      </c>
    </row>
    <row r="17470" spans="1:6" ht="15" x14ac:dyDescent="0.2">
      <c r="A17470" s="231">
        <v>106196</v>
      </c>
      <c r="B17470" s="457" t="s">
        <v>24704</v>
      </c>
      <c r="C17470" s="231" t="s">
        <v>6640</v>
      </c>
      <c r="F17470" s="232">
        <v>0</v>
      </c>
    </row>
    <row r="17471" spans="1:6" ht="15" x14ac:dyDescent="0.2">
      <c r="A17471" s="231">
        <v>106197</v>
      </c>
      <c r="B17471" s="457" t="s">
        <v>24705</v>
      </c>
      <c r="C17471" s="231" t="s">
        <v>6640</v>
      </c>
      <c r="F17471" s="232">
        <v>0</v>
      </c>
    </row>
    <row r="17472" spans="1:6" ht="15" x14ac:dyDescent="0.2">
      <c r="A17472" s="231">
        <v>106200</v>
      </c>
      <c r="B17472" s="457" t="s">
        <v>24706</v>
      </c>
      <c r="C17472" s="231" t="s">
        <v>6640</v>
      </c>
      <c r="F17472" s="232">
        <v>0</v>
      </c>
    </row>
    <row r="17473" spans="1:6" ht="15" x14ac:dyDescent="0.2">
      <c r="A17473" s="231">
        <v>106198</v>
      </c>
      <c r="B17473" s="457" t="s">
        <v>24707</v>
      </c>
      <c r="C17473" s="231" t="s">
        <v>6640</v>
      </c>
      <c r="F17473" s="232">
        <v>0</v>
      </c>
    </row>
    <row r="17474" spans="1:6" ht="15" x14ac:dyDescent="0.2">
      <c r="A17474" s="231">
        <v>106199</v>
      </c>
      <c r="B17474" s="457" t="s">
        <v>24708</v>
      </c>
      <c r="C17474" s="231" t="s">
        <v>6640</v>
      </c>
      <c r="F17474" s="232">
        <v>0</v>
      </c>
    </row>
    <row r="17475" spans="1:6" ht="15" x14ac:dyDescent="0.2">
      <c r="A17475" s="231">
        <v>106201</v>
      </c>
      <c r="B17475" s="457" t="s">
        <v>24709</v>
      </c>
      <c r="C17475" s="231" t="s">
        <v>6640</v>
      </c>
      <c r="F17475" s="232">
        <v>0</v>
      </c>
    </row>
    <row r="17476" spans="1:6" ht="15" x14ac:dyDescent="0.2">
      <c r="A17476" s="231">
        <v>106202</v>
      </c>
      <c r="B17476" s="457" t="s">
        <v>24710</v>
      </c>
      <c r="C17476" s="231" t="s">
        <v>6640</v>
      </c>
      <c r="F17476" s="232">
        <v>0</v>
      </c>
    </row>
    <row r="17477" spans="1:6" ht="15" x14ac:dyDescent="0.2">
      <c r="A17477" s="231">
        <v>106203</v>
      </c>
      <c r="B17477" s="457" t="s">
        <v>24711</v>
      </c>
      <c r="C17477" s="231" t="s">
        <v>6640</v>
      </c>
      <c r="F17477" s="232">
        <v>0</v>
      </c>
    </row>
    <row r="17478" spans="1:6" ht="15" x14ac:dyDescent="0.2">
      <c r="A17478" s="231">
        <v>106204</v>
      </c>
      <c r="B17478" s="457" t="s">
        <v>24712</v>
      </c>
      <c r="C17478" s="231" t="s">
        <v>6640</v>
      </c>
      <c r="F17478" s="232">
        <v>0</v>
      </c>
    </row>
    <row r="17479" spans="1:6" ht="15" x14ac:dyDescent="0.2">
      <c r="A17479" s="231">
        <v>106205</v>
      </c>
      <c r="B17479" s="457" t="s">
        <v>24713</v>
      </c>
      <c r="C17479" s="231" t="s">
        <v>6641</v>
      </c>
      <c r="F17479" s="232">
        <v>142.66</v>
      </c>
    </row>
    <row r="17480" spans="1:6" ht="15" x14ac:dyDescent="0.2">
      <c r="A17480" s="231">
        <v>106206</v>
      </c>
      <c r="B17480" s="457" t="s">
        <v>24714</v>
      </c>
      <c r="C17480" s="231" t="s">
        <v>6641</v>
      </c>
      <c r="F17480" s="232">
        <v>163.13</v>
      </c>
    </row>
    <row r="17481" spans="1:6" ht="15" x14ac:dyDescent="0.2">
      <c r="A17481" s="231">
        <v>106207</v>
      </c>
      <c r="B17481" s="457" t="s">
        <v>24715</v>
      </c>
      <c r="C17481" s="231" t="s">
        <v>6641</v>
      </c>
      <c r="F17481" s="232">
        <v>0</v>
      </c>
    </row>
    <row r="17482" spans="1:6" ht="15" x14ac:dyDescent="0.2">
      <c r="A17482" s="231">
        <v>106208</v>
      </c>
      <c r="B17482" s="457" t="s">
        <v>24716</v>
      </c>
      <c r="C17482" s="231" t="s">
        <v>6640</v>
      </c>
      <c r="F17482" s="232">
        <v>0</v>
      </c>
    </row>
    <row r="17483" spans="1:6" ht="15" x14ac:dyDescent="0.2">
      <c r="A17483" s="231">
        <v>96393</v>
      </c>
      <c r="B17483" s="457" t="s">
        <v>24717</v>
      </c>
      <c r="C17483" s="231" t="s">
        <v>6641</v>
      </c>
      <c r="F17483" s="232">
        <v>142.6</v>
      </c>
    </row>
    <row r="17484" spans="1:6" ht="15" x14ac:dyDescent="0.2">
      <c r="A17484" s="231">
        <v>96394</v>
      </c>
      <c r="B17484" s="457" t="s">
        <v>24718</v>
      </c>
      <c r="C17484" s="231" t="s">
        <v>6641</v>
      </c>
      <c r="F17484" s="232">
        <v>203.13</v>
      </c>
    </row>
    <row r="17485" spans="1:6" ht="15" x14ac:dyDescent="0.2">
      <c r="A17485" s="231">
        <v>104363</v>
      </c>
      <c r="B17485" s="457" t="s">
        <v>24719</v>
      </c>
      <c r="C17485" s="231" t="s">
        <v>6654</v>
      </c>
      <c r="F17485" s="232">
        <v>0</v>
      </c>
    </row>
    <row r="17486" spans="1:6" ht="15" x14ac:dyDescent="0.2">
      <c r="A17486" s="231">
        <v>104360</v>
      </c>
      <c r="B17486" s="457" t="s">
        <v>24720</v>
      </c>
      <c r="C17486" s="231" t="s">
        <v>6654</v>
      </c>
      <c r="F17486" s="232">
        <v>0</v>
      </c>
    </row>
    <row r="17487" spans="1:6" ht="15" x14ac:dyDescent="0.2">
      <c r="A17487" s="231">
        <v>104358</v>
      </c>
      <c r="B17487" s="457" t="s">
        <v>24721</v>
      </c>
      <c r="C17487" s="231" t="s">
        <v>6654</v>
      </c>
      <c r="F17487" s="232">
        <v>0</v>
      </c>
    </row>
    <row r="17488" spans="1:6" ht="15" x14ac:dyDescent="0.2">
      <c r="A17488" s="231">
        <v>104362</v>
      </c>
      <c r="B17488" s="457" t="s">
        <v>24722</v>
      </c>
      <c r="C17488" s="231" t="s">
        <v>6654</v>
      </c>
      <c r="F17488" s="232">
        <v>0</v>
      </c>
    </row>
    <row r="17489" spans="1:6" ht="15" x14ac:dyDescent="0.2">
      <c r="A17489" s="231">
        <v>104361</v>
      </c>
      <c r="B17489" s="457" t="s">
        <v>24723</v>
      </c>
      <c r="C17489" s="231" t="s">
        <v>6654</v>
      </c>
      <c r="F17489" s="232">
        <v>0</v>
      </c>
    </row>
    <row r="17490" spans="1:6" ht="15" x14ac:dyDescent="0.2">
      <c r="A17490" s="231">
        <v>104359</v>
      </c>
      <c r="B17490" s="457" t="s">
        <v>24724</v>
      </c>
      <c r="C17490" s="231" t="s">
        <v>6654</v>
      </c>
      <c r="F17490" s="232">
        <v>0</v>
      </c>
    </row>
    <row r="17491" spans="1:6" ht="15" x14ac:dyDescent="0.2">
      <c r="A17491" s="231">
        <v>96395</v>
      </c>
      <c r="B17491" s="457" t="s">
        <v>24725</v>
      </c>
      <c r="C17491" s="231" t="s">
        <v>6641</v>
      </c>
      <c r="F17491" s="232">
        <v>288.23</v>
      </c>
    </row>
    <row r="17492" spans="1:6" ht="15" x14ac:dyDescent="0.2">
      <c r="A17492" s="231">
        <v>106102</v>
      </c>
      <c r="B17492" s="457" t="s">
        <v>24726</v>
      </c>
      <c r="C17492" s="231" t="s">
        <v>6654</v>
      </c>
      <c r="F17492" s="232">
        <v>0</v>
      </c>
    </row>
    <row r="17493" spans="1:6" ht="15" x14ac:dyDescent="0.2">
      <c r="A17493" s="231">
        <v>106103</v>
      </c>
      <c r="B17493" s="457" t="s">
        <v>24727</v>
      </c>
      <c r="C17493" s="231" t="s">
        <v>6654</v>
      </c>
      <c r="F17493" s="232">
        <v>0</v>
      </c>
    </row>
    <row r="17494" spans="1:6" ht="15" x14ac:dyDescent="0.2">
      <c r="A17494" s="231">
        <v>104373</v>
      </c>
      <c r="B17494" s="457" t="s">
        <v>24728</v>
      </c>
      <c r="C17494" s="231" t="s">
        <v>6654</v>
      </c>
      <c r="F17494" s="232">
        <v>0</v>
      </c>
    </row>
    <row r="17495" spans="1:6" ht="15" x14ac:dyDescent="0.2">
      <c r="A17495" s="231">
        <v>104374</v>
      </c>
      <c r="B17495" s="457" t="s">
        <v>24729</v>
      </c>
      <c r="C17495" s="231" t="s">
        <v>6654</v>
      </c>
      <c r="F17495" s="232">
        <v>0</v>
      </c>
    </row>
    <row r="17496" spans="1:6" ht="15" x14ac:dyDescent="0.2">
      <c r="A17496" s="231">
        <v>105529</v>
      </c>
      <c r="B17496" s="457" t="s">
        <v>24730</v>
      </c>
      <c r="C17496" s="231" t="s">
        <v>6641</v>
      </c>
      <c r="F17496" s="232">
        <v>175.43</v>
      </c>
    </row>
    <row r="17497" spans="1:6" ht="15" x14ac:dyDescent="0.2">
      <c r="A17497" s="231">
        <v>105530</v>
      </c>
      <c r="B17497" s="457" t="s">
        <v>24731</v>
      </c>
      <c r="C17497" s="231" t="s">
        <v>6641</v>
      </c>
      <c r="F17497" s="232">
        <v>203.46</v>
      </c>
    </row>
    <row r="17498" spans="1:6" ht="15" x14ac:dyDescent="0.2">
      <c r="A17498" s="231">
        <v>105531</v>
      </c>
      <c r="B17498" s="457" t="s">
        <v>24732</v>
      </c>
      <c r="C17498" s="231" t="s">
        <v>6641</v>
      </c>
      <c r="F17498" s="232">
        <v>231.5</v>
      </c>
    </row>
    <row r="17499" spans="1:6" ht="15" x14ac:dyDescent="0.2">
      <c r="A17499" s="231">
        <v>105527</v>
      </c>
      <c r="B17499" s="457" t="s">
        <v>24733</v>
      </c>
      <c r="C17499" s="231" t="s">
        <v>6641</v>
      </c>
      <c r="F17499" s="232">
        <v>119.36</v>
      </c>
    </row>
    <row r="17500" spans="1:6" ht="15" x14ac:dyDescent="0.2">
      <c r="A17500" s="231">
        <v>105532</v>
      </c>
      <c r="B17500" s="457" t="s">
        <v>24734</v>
      </c>
      <c r="C17500" s="231" t="s">
        <v>6641</v>
      </c>
      <c r="F17500" s="232">
        <v>157.94</v>
      </c>
    </row>
    <row r="17501" spans="1:6" ht="15" x14ac:dyDescent="0.2">
      <c r="A17501" s="231">
        <v>105533</v>
      </c>
      <c r="B17501" s="457" t="s">
        <v>24735</v>
      </c>
      <c r="C17501" s="231" t="s">
        <v>6641</v>
      </c>
      <c r="F17501" s="232">
        <v>186.33</v>
      </c>
    </row>
    <row r="17502" spans="1:6" ht="15" x14ac:dyDescent="0.2">
      <c r="A17502" s="231">
        <v>105534</v>
      </c>
      <c r="B17502" s="457" t="s">
        <v>24736</v>
      </c>
      <c r="C17502" s="231" t="s">
        <v>6641</v>
      </c>
      <c r="F17502" s="232">
        <v>214.73</v>
      </c>
    </row>
    <row r="17503" spans="1:6" ht="15" x14ac:dyDescent="0.2">
      <c r="A17503" s="231">
        <v>105528</v>
      </c>
      <c r="B17503" s="457" t="s">
        <v>24737</v>
      </c>
      <c r="C17503" s="231" t="s">
        <v>6641</v>
      </c>
      <c r="F17503" s="232">
        <v>101.15</v>
      </c>
    </row>
    <row r="17504" spans="1:6" ht="15" x14ac:dyDescent="0.2">
      <c r="A17504" s="231">
        <v>105523</v>
      </c>
      <c r="B17504" s="457" t="s">
        <v>24738</v>
      </c>
      <c r="C17504" s="231" t="s">
        <v>6641</v>
      </c>
      <c r="F17504" s="232">
        <v>40.29</v>
      </c>
    </row>
    <row r="17505" spans="1:6" ht="15" x14ac:dyDescent="0.2">
      <c r="A17505" s="231">
        <v>105759</v>
      </c>
      <c r="B17505" s="457" t="s">
        <v>24739</v>
      </c>
      <c r="C17505" s="231" t="s">
        <v>6641</v>
      </c>
      <c r="F17505" s="232">
        <v>55.4</v>
      </c>
    </row>
    <row r="17506" spans="1:6" ht="15" x14ac:dyDescent="0.2">
      <c r="A17506" s="231">
        <v>105524</v>
      </c>
      <c r="B17506" s="457" t="s">
        <v>24740</v>
      </c>
      <c r="C17506" s="231" t="s">
        <v>6641</v>
      </c>
      <c r="F17506" s="232">
        <v>70.510000000000005</v>
      </c>
    </row>
    <row r="17507" spans="1:6" ht="15" x14ac:dyDescent="0.2">
      <c r="A17507" s="231">
        <v>105525</v>
      </c>
      <c r="B17507" s="457" t="s">
        <v>24741</v>
      </c>
      <c r="C17507" s="231" t="s">
        <v>6641</v>
      </c>
      <c r="F17507" s="232">
        <v>100.73</v>
      </c>
    </row>
    <row r="17508" spans="1:6" ht="15" x14ac:dyDescent="0.2">
      <c r="A17508" s="231">
        <v>105526</v>
      </c>
      <c r="B17508" s="457" t="s">
        <v>24742</v>
      </c>
      <c r="C17508" s="231" t="s">
        <v>6641</v>
      </c>
      <c r="F17508" s="232">
        <v>130.94999999999999</v>
      </c>
    </row>
    <row r="17509" spans="1:6" ht="15" x14ac:dyDescent="0.2">
      <c r="A17509" s="231">
        <v>105034</v>
      </c>
      <c r="B17509" s="457" t="s">
        <v>24743</v>
      </c>
      <c r="C17509" s="231" t="s">
        <v>6640</v>
      </c>
      <c r="F17509" s="232">
        <v>42.73</v>
      </c>
    </row>
    <row r="17510" spans="1:6" ht="15" x14ac:dyDescent="0.2">
      <c r="A17510" s="231">
        <v>105033</v>
      </c>
      <c r="B17510" s="457" t="s">
        <v>24744</v>
      </c>
      <c r="C17510" s="231" t="s">
        <v>6640</v>
      </c>
      <c r="F17510" s="232">
        <v>60.28</v>
      </c>
    </row>
    <row r="17511" spans="1:6" ht="15" x14ac:dyDescent="0.2">
      <c r="A17511" s="231">
        <v>93205</v>
      </c>
      <c r="B17511" s="457" t="s">
        <v>24745</v>
      </c>
      <c r="C17511" s="231" t="s">
        <v>6640</v>
      </c>
      <c r="F17511" s="232">
        <v>73.099999999999994</v>
      </c>
    </row>
    <row r="17512" spans="1:6" ht="15" x14ac:dyDescent="0.2">
      <c r="A17512" s="231">
        <v>105032</v>
      </c>
      <c r="B17512" s="457" t="s">
        <v>24746</v>
      </c>
      <c r="C17512" s="231" t="s">
        <v>6640</v>
      </c>
      <c r="F17512" s="232">
        <v>33.08</v>
      </c>
    </row>
    <row r="17513" spans="1:6" ht="15" x14ac:dyDescent="0.2">
      <c r="A17513" s="231">
        <v>105031</v>
      </c>
      <c r="B17513" s="457" t="s">
        <v>24747</v>
      </c>
      <c r="C17513" s="231" t="s">
        <v>6640</v>
      </c>
      <c r="F17513" s="232">
        <v>49.22</v>
      </c>
    </row>
    <row r="17514" spans="1:6" ht="15" x14ac:dyDescent="0.2">
      <c r="A17514" s="231">
        <v>93199</v>
      </c>
      <c r="B17514" s="457" t="s">
        <v>24748</v>
      </c>
      <c r="C17514" s="231" t="s">
        <v>6640</v>
      </c>
      <c r="F17514" s="232">
        <v>51.79</v>
      </c>
    </row>
    <row r="17515" spans="1:6" ht="15" x14ac:dyDescent="0.2">
      <c r="A17515" s="231">
        <v>105030</v>
      </c>
      <c r="B17515" s="457" t="s">
        <v>24749</v>
      </c>
      <c r="C17515" s="231" t="s">
        <v>6640</v>
      </c>
      <c r="F17515" s="232">
        <v>44.17</v>
      </c>
    </row>
    <row r="17516" spans="1:6" ht="15" x14ac:dyDescent="0.2">
      <c r="A17516" s="231">
        <v>105029</v>
      </c>
      <c r="B17516" s="457" t="s">
        <v>24750</v>
      </c>
      <c r="C17516" s="231" t="s">
        <v>6640</v>
      </c>
      <c r="F17516" s="232">
        <v>52.42</v>
      </c>
    </row>
    <row r="17517" spans="1:6" ht="15" x14ac:dyDescent="0.2">
      <c r="A17517" s="231">
        <v>93197</v>
      </c>
      <c r="B17517" s="457" t="s">
        <v>24751</v>
      </c>
      <c r="C17517" s="231" t="s">
        <v>6640</v>
      </c>
      <c r="F17517" s="232">
        <v>60.7</v>
      </c>
    </row>
    <row r="17518" spans="1:6" ht="15" x14ac:dyDescent="0.2">
      <c r="A17518" s="231">
        <v>105040</v>
      </c>
      <c r="B17518" s="457" t="s">
        <v>24752</v>
      </c>
      <c r="C17518" s="231" t="s">
        <v>6640</v>
      </c>
      <c r="F17518" s="232">
        <v>36.479999999999997</v>
      </c>
    </row>
    <row r="17519" spans="1:6" ht="15" x14ac:dyDescent="0.2">
      <c r="A17519" s="231">
        <v>105039</v>
      </c>
      <c r="B17519" s="457" t="s">
        <v>24753</v>
      </c>
      <c r="C17519" s="231" t="s">
        <v>6640</v>
      </c>
      <c r="F17519" s="232">
        <v>53.91</v>
      </c>
    </row>
    <row r="17520" spans="1:6" ht="15" x14ac:dyDescent="0.2">
      <c r="A17520" s="231">
        <v>105038</v>
      </c>
      <c r="B17520" s="457" t="s">
        <v>24754</v>
      </c>
      <c r="C17520" s="231" t="s">
        <v>6640</v>
      </c>
      <c r="F17520" s="232">
        <v>74.849999999999994</v>
      </c>
    </row>
    <row r="17521" spans="1:6" ht="15" x14ac:dyDescent="0.2">
      <c r="A17521" s="231">
        <v>105028</v>
      </c>
      <c r="B17521" s="457" t="s">
        <v>24755</v>
      </c>
      <c r="C17521" s="231" t="s">
        <v>6640</v>
      </c>
      <c r="F17521" s="232">
        <v>22.53</v>
      </c>
    </row>
    <row r="17522" spans="1:6" ht="15" x14ac:dyDescent="0.2">
      <c r="A17522" s="231">
        <v>105027</v>
      </c>
      <c r="B17522" s="457" t="s">
        <v>24756</v>
      </c>
      <c r="C17522" s="231" t="s">
        <v>6640</v>
      </c>
      <c r="F17522" s="232">
        <v>25.62</v>
      </c>
    </row>
    <row r="17523" spans="1:6" ht="15" x14ac:dyDescent="0.2">
      <c r="A17523" s="231">
        <v>93194</v>
      </c>
      <c r="B17523" s="457" t="s">
        <v>24757</v>
      </c>
      <c r="C17523" s="231" t="s">
        <v>6640</v>
      </c>
      <c r="F17523" s="232">
        <v>29.05</v>
      </c>
    </row>
    <row r="17524" spans="1:6" ht="15" x14ac:dyDescent="0.2">
      <c r="A17524" s="231">
        <v>93200</v>
      </c>
      <c r="B17524" s="457" t="s">
        <v>24758</v>
      </c>
      <c r="C17524" s="231" t="s">
        <v>6640</v>
      </c>
      <c r="F17524" s="232">
        <v>13.73</v>
      </c>
    </row>
    <row r="17525" spans="1:6" ht="15" x14ac:dyDescent="0.2">
      <c r="A17525" s="231">
        <v>93203</v>
      </c>
      <c r="B17525" s="457" t="s">
        <v>24759</v>
      </c>
      <c r="C17525" s="231" t="s">
        <v>6640</v>
      </c>
      <c r="F17525" s="232">
        <v>12.98</v>
      </c>
    </row>
    <row r="17526" spans="1:6" ht="15" x14ac:dyDescent="0.2">
      <c r="A17526" s="231">
        <v>93202</v>
      </c>
      <c r="B17526" s="457" t="s">
        <v>24760</v>
      </c>
      <c r="C17526" s="231" t="s">
        <v>6640</v>
      </c>
      <c r="F17526" s="232">
        <v>31.99</v>
      </c>
    </row>
    <row r="17527" spans="1:6" ht="15" x14ac:dyDescent="0.2">
      <c r="A17527" s="231">
        <v>105026</v>
      </c>
      <c r="B17527" s="457" t="s">
        <v>24761</v>
      </c>
      <c r="C17527" s="231" t="s">
        <v>6640</v>
      </c>
      <c r="F17527" s="232">
        <v>43.69</v>
      </c>
    </row>
    <row r="17528" spans="1:6" ht="15" x14ac:dyDescent="0.2">
      <c r="A17528" s="231">
        <v>105025</v>
      </c>
      <c r="B17528" s="457" t="s">
        <v>24762</v>
      </c>
      <c r="C17528" s="231" t="s">
        <v>6640</v>
      </c>
      <c r="F17528" s="232">
        <v>62.23</v>
      </c>
    </row>
    <row r="17529" spans="1:6" ht="15" x14ac:dyDescent="0.2">
      <c r="A17529" s="231">
        <v>93191</v>
      </c>
      <c r="B17529" s="457" t="s">
        <v>24763</v>
      </c>
      <c r="C17529" s="231" t="s">
        <v>6640</v>
      </c>
      <c r="F17529" s="232">
        <v>75.540000000000006</v>
      </c>
    </row>
    <row r="17530" spans="1:6" ht="15" x14ac:dyDescent="0.2">
      <c r="A17530" s="231">
        <v>105024</v>
      </c>
      <c r="B17530" s="457" t="s">
        <v>24764</v>
      </c>
      <c r="C17530" s="231" t="s">
        <v>6640</v>
      </c>
      <c r="F17530" s="232">
        <v>58.19</v>
      </c>
    </row>
    <row r="17531" spans="1:6" ht="15" x14ac:dyDescent="0.2">
      <c r="A17531" s="231">
        <v>105023</v>
      </c>
      <c r="B17531" s="457" t="s">
        <v>24765</v>
      </c>
      <c r="C17531" s="231" t="s">
        <v>6640</v>
      </c>
      <c r="F17531" s="232">
        <v>71</v>
      </c>
    </row>
    <row r="17532" spans="1:6" ht="15" x14ac:dyDescent="0.2">
      <c r="A17532" s="231">
        <v>93187</v>
      </c>
      <c r="B17532" s="457" t="s">
        <v>24766</v>
      </c>
      <c r="C17532" s="231" t="s">
        <v>6640</v>
      </c>
      <c r="F17532" s="232">
        <v>83.75</v>
      </c>
    </row>
    <row r="17533" spans="1:6" ht="15" x14ac:dyDescent="0.2">
      <c r="A17533" s="231">
        <v>105037</v>
      </c>
      <c r="B17533" s="457" t="s">
        <v>24767</v>
      </c>
      <c r="C17533" s="231" t="s">
        <v>6640</v>
      </c>
      <c r="F17533" s="232">
        <v>36.67</v>
      </c>
    </row>
    <row r="17534" spans="1:6" ht="15" x14ac:dyDescent="0.2">
      <c r="A17534" s="231">
        <v>105036</v>
      </c>
      <c r="B17534" s="457" t="s">
        <v>24768</v>
      </c>
      <c r="C17534" s="231" t="s">
        <v>6640</v>
      </c>
      <c r="F17534" s="232">
        <v>54.17</v>
      </c>
    </row>
    <row r="17535" spans="1:6" ht="15" x14ac:dyDescent="0.2">
      <c r="A17535" s="231">
        <v>105035</v>
      </c>
      <c r="B17535" s="457" t="s">
        <v>24769</v>
      </c>
      <c r="C17535" s="231" t="s">
        <v>6640</v>
      </c>
      <c r="F17535" s="232">
        <v>75.08</v>
      </c>
    </row>
    <row r="17536" spans="1:6" ht="15" x14ac:dyDescent="0.2">
      <c r="A17536" s="231">
        <v>105022</v>
      </c>
      <c r="B17536" s="457" t="s">
        <v>24770</v>
      </c>
      <c r="C17536" s="231" t="s">
        <v>6640</v>
      </c>
      <c r="F17536" s="232">
        <v>22.93</v>
      </c>
    </row>
    <row r="17537" spans="1:6" ht="15" x14ac:dyDescent="0.2">
      <c r="A17537" s="231">
        <v>105021</v>
      </c>
      <c r="B17537" s="457" t="s">
        <v>24771</v>
      </c>
      <c r="C17537" s="231" t="s">
        <v>6640</v>
      </c>
      <c r="F17537" s="232">
        <v>26.05</v>
      </c>
    </row>
    <row r="17538" spans="1:6" ht="15" x14ac:dyDescent="0.2">
      <c r="A17538" s="231">
        <v>93184</v>
      </c>
      <c r="B17538" s="457" t="s">
        <v>24772</v>
      </c>
      <c r="C17538" s="231" t="s">
        <v>6640</v>
      </c>
      <c r="F17538" s="232">
        <v>29.94</v>
      </c>
    </row>
    <row r="17539" spans="1:6" ht="15" x14ac:dyDescent="0.2">
      <c r="A17539" s="231">
        <v>106317</v>
      </c>
      <c r="B17539" s="457" t="s">
        <v>24773</v>
      </c>
      <c r="C17539" s="231" t="s">
        <v>6637</v>
      </c>
      <c r="F17539" s="232">
        <v>0</v>
      </c>
    </row>
    <row r="17540" spans="1:6" ht="15" x14ac:dyDescent="0.2">
      <c r="A17540" s="231">
        <v>102237</v>
      </c>
      <c r="B17540" s="457" t="s">
        <v>24774</v>
      </c>
      <c r="C17540" s="231" t="s">
        <v>6637</v>
      </c>
      <c r="F17540" s="232">
        <v>0</v>
      </c>
    </row>
    <row r="17541" spans="1:6" ht="15" x14ac:dyDescent="0.2">
      <c r="A17541" s="231">
        <v>102149</v>
      </c>
      <c r="B17541" s="457" t="s">
        <v>24775</v>
      </c>
      <c r="C17541" s="231" t="s">
        <v>6637</v>
      </c>
      <c r="F17541" s="232">
        <v>0</v>
      </c>
    </row>
    <row r="17542" spans="1:6" ht="15" x14ac:dyDescent="0.2">
      <c r="A17542" s="231">
        <v>102144</v>
      </c>
      <c r="B17542" s="457" t="s">
        <v>24776</v>
      </c>
      <c r="C17542" s="231" t="s">
        <v>6637</v>
      </c>
      <c r="F17542" s="232">
        <v>0</v>
      </c>
    </row>
    <row r="17543" spans="1:6" ht="15" x14ac:dyDescent="0.2">
      <c r="A17543" s="231">
        <v>102150</v>
      </c>
      <c r="B17543" s="457" t="s">
        <v>24777</v>
      </c>
      <c r="C17543" s="231" t="s">
        <v>6637</v>
      </c>
      <c r="F17543" s="232">
        <v>0</v>
      </c>
    </row>
    <row r="17544" spans="1:6" ht="15" x14ac:dyDescent="0.2">
      <c r="A17544" s="231">
        <v>102145</v>
      </c>
      <c r="B17544" s="457" t="s">
        <v>24778</v>
      </c>
      <c r="C17544" s="231" t="s">
        <v>6637</v>
      </c>
      <c r="F17544" s="232">
        <v>0</v>
      </c>
    </row>
    <row r="17545" spans="1:6" ht="15" x14ac:dyDescent="0.2">
      <c r="A17545" s="231">
        <v>102146</v>
      </c>
      <c r="B17545" s="457" t="s">
        <v>24779</v>
      </c>
      <c r="C17545" s="231" t="s">
        <v>6637</v>
      </c>
      <c r="F17545" s="232">
        <v>0</v>
      </c>
    </row>
    <row r="17546" spans="1:6" ht="15" x14ac:dyDescent="0.2">
      <c r="A17546" s="231">
        <v>102147</v>
      </c>
      <c r="B17546" s="457" t="s">
        <v>24780</v>
      </c>
      <c r="C17546" s="231" t="s">
        <v>6637</v>
      </c>
      <c r="F17546" s="232">
        <v>0</v>
      </c>
    </row>
    <row r="17547" spans="1:6" ht="15" x14ac:dyDescent="0.2">
      <c r="A17547" s="231">
        <v>102148</v>
      </c>
      <c r="B17547" s="457" t="s">
        <v>24781</v>
      </c>
      <c r="C17547" s="231" t="s">
        <v>6637</v>
      </c>
      <c r="F17547" s="232">
        <v>0</v>
      </c>
    </row>
    <row r="17548" spans="1:6" ht="15" x14ac:dyDescent="0.2">
      <c r="A17548" s="231">
        <v>102171</v>
      </c>
      <c r="B17548" s="457" t="s">
        <v>24782</v>
      </c>
      <c r="C17548" s="231" t="s">
        <v>6637</v>
      </c>
      <c r="F17548" s="232">
        <v>576.53</v>
      </c>
    </row>
    <row r="17549" spans="1:6" ht="15" x14ac:dyDescent="0.2">
      <c r="A17549" s="231">
        <v>102172</v>
      </c>
      <c r="B17549" s="457" t="s">
        <v>24783</v>
      </c>
      <c r="C17549" s="231" t="s">
        <v>6637</v>
      </c>
      <c r="F17549" s="232">
        <v>562.83000000000004</v>
      </c>
    </row>
    <row r="17550" spans="1:6" ht="15" x14ac:dyDescent="0.2">
      <c r="A17550" s="231">
        <v>102170</v>
      </c>
      <c r="B17550" s="457" t="s">
        <v>24784</v>
      </c>
      <c r="C17550" s="231" t="s">
        <v>6637</v>
      </c>
      <c r="F17550" s="232">
        <v>305.36</v>
      </c>
    </row>
    <row r="17551" spans="1:6" ht="15" x14ac:dyDescent="0.2">
      <c r="A17551" s="231">
        <v>102160</v>
      </c>
      <c r="B17551" s="457" t="s">
        <v>24785</v>
      </c>
      <c r="C17551" s="231" t="s">
        <v>6637</v>
      </c>
      <c r="F17551" s="232">
        <v>197.64</v>
      </c>
    </row>
    <row r="17552" spans="1:6" ht="15" x14ac:dyDescent="0.2">
      <c r="A17552" s="231">
        <v>106315</v>
      </c>
      <c r="B17552" s="457" t="s">
        <v>24786</v>
      </c>
      <c r="C17552" s="231" t="s">
        <v>6637</v>
      </c>
      <c r="F17552" s="232">
        <v>0</v>
      </c>
    </row>
    <row r="17553" spans="1:6" ht="15" x14ac:dyDescent="0.2">
      <c r="A17553" s="231">
        <v>102174</v>
      </c>
      <c r="B17553" s="457" t="s">
        <v>24787</v>
      </c>
      <c r="C17553" s="231" t="s">
        <v>6637</v>
      </c>
      <c r="F17553" s="232">
        <v>0</v>
      </c>
    </row>
    <row r="17554" spans="1:6" ht="15" x14ac:dyDescent="0.2">
      <c r="A17554" s="231">
        <v>106316</v>
      </c>
      <c r="B17554" s="457" t="s">
        <v>24788</v>
      </c>
      <c r="C17554" s="231" t="s">
        <v>6637</v>
      </c>
      <c r="F17554" s="232">
        <v>0</v>
      </c>
    </row>
    <row r="17555" spans="1:6" ht="15" x14ac:dyDescent="0.2">
      <c r="A17555" s="231">
        <v>102175</v>
      </c>
      <c r="B17555" s="457" t="s">
        <v>24789</v>
      </c>
      <c r="C17555" s="231" t="s">
        <v>6637</v>
      </c>
      <c r="F17555" s="232">
        <v>0</v>
      </c>
    </row>
    <row r="17556" spans="1:6" ht="15" x14ac:dyDescent="0.2">
      <c r="A17556" s="231">
        <v>106314</v>
      </c>
      <c r="B17556" s="457" t="s">
        <v>24790</v>
      </c>
      <c r="C17556" s="231" t="s">
        <v>6637</v>
      </c>
      <c r="F17556" s="232">
        <v>0</v>
      </c>
    </row>
    <row r="17557" spans="1:6" ht="15" x14ac:dyDescent="0.2">
      <c r="A17557" s="231">
        <v>102173</v>
      </c>
      <c r="B17557" s="457" t="s">
        <v>24791</v>
      </c>
      <c r="C17557" s="231" t="s">
        <v>6637</v>
      </c>
      <c r="F17557" s="232">
        <v>0</v>
      </c>
    </row>
    <row r="17558" spans="1:6" ht="15" x14ac:dyDescent="0.2">
      <c r="A17558" s="231">
        <v>102163</v>
      </c>
      <c r="B17558" s="457" t="s">
        <v>24792</v>
      </c>
      <c r="C17558" s="231" t="s">
        <v>6637</v>
      </c>
      <c r="F17558" s="232">
        <v>395.36</v>
      </c>
    </row>
    <row r="17559" spans="1:6" ht="15" x14ac:dyDescent="0.2">
      <c r="A17559" s="231">
        <v>102153</v>
      </c>
      <c r="B17559" s="457" t="s">
        <v>24793</v>
      </c>
      <c r="C17559" s="231" t="s">
        <v>6637</v>
      </c>
      <c r="F17559" s="232">
        <v>287.64</v>
      </c>
    </row>
    <row r="17560" spans="1:6" ht="15" x14ac:dyDescent="0.2">
      <c r="A17560" s="231">
        <v>102165</v>
      </c>
      <c r="B17560" s="457" t="s">
        <v>24794</v>
      </c>
      <c r="C17560" s="231" t="s">
        <v>6637</v>
      </c>
      <c r="F17560" s="232">
        <v>385.6</v>
      </c>
    </row>
    <row r="17561" spans="1:6" ht="15" x14ac:dyDescent="0.2">
      <c r="A17561" s="231">
        <v>102155</v>
      </c>
      <c r="B17561" s="457" t="s">
        <v>24795</v>
      </c>
      <c r="C17561" s="231" t="s">
        <v>6637</v>
      </c>
      <c r="F17561" s="232">
        <v>297.37</v>
      </c>
    </row>
    <row r="17562" spans="1:6" ht="15" x14ac:dyDescent="0.2">
      <c r="A17562" s="231">
        <v>102167</v>
      </c>
      <c r="B17562" s="457" t="s">
        <v>24796</v>
      </c>
      <c r="C17562" s="231" t="s">
        <v>6637</v>
      </c>
      <c r="F17562" s="232">
        <v>457.84</v>
      </c>
    </row>
    <row r="17563" spans="1:6" ht="15" x14ac:dyDescent="0.2">
      <c r="A17563" s="231">
        <v>102157</v>
      </c>
      <c r="B17563" s="457" t="s">
        <v>24797</v>
      </c>
      <c r="C17563" s="231" t="s">
        <v>6637</v>
      </c>
      <c r="F17563" s="232">
        <v>389.37</v>
      </c>
    </row>
    <row r="17564" spans="1:6" ht="15" x14ac:dyDescent="0.2">
      <c r="A17564" s="231">
        <v>102169</v>
      </c>
      <c r="B17564" s="457" t="s">
        <v>24798</v>
      </c>
      <c r="C17564" s="231" t="s">
        <v>6637</v>
      </c>
      <c r="F17564" s="232">
        <v>513.22</v>
      </c>
    </row>
    <row r="17565" spans="1:6" ht="15" x14ac:dyDescent="0.2">
      <c r="A17565" s="231">
        <v>102159</v>
      </c>
      <c r="B17565" s="457" t="s">
        <v>24799</v>
      </c>
      <c r="C17565" s="231" t="s">
        <v>6637</v>
      </c>
      <c r="F17565" s="232">
        <v>469.07</v>
      </c>
    </row>
    <row r="17566" spans="1:6" ht="15" x14ac:dyDescent="0.2">
      <c r="A17566" s="231">
        <v>102161</v>
      </c>
      <c r="B17566" s="457" t="s">
        <v>24800</v>
      </c>
      <c r="C17566" s="231" t="s">
        <v>6637</v>
      </c>
      <c r="F17566" s="232">
        <v>312.87</v>
      </c>
    </row>
    <row r="17567" spans="1:6" ht="15" x14ac:dyDescent="0.2">
      <c r="A17567" s="231">
        <v>102151</v>
      </c>
      <c r="B17567" s="457" t="s">
        <v>24801</v>
      </c>
      <c r="C17567" s="231" t="s">
        <v>6637</v>
      </c>
      <c r="F17567" s="232">
        <v>205.15</v>
      </c>
    </row>
    <row r="17568" spans="1:6" ht="15" x14ac:dyDescent="0.2">
      <c r="A17568" s="231">
        <v>102162</v>
      </c>
      <c r="B17568" s="457" t="s">
        <v>24802</v>
      </c>
      <c r="C17568" s="231" t="s">
        <v>6637</v>
      </c>
      <c r="F17568" s="232">
        <v>335.37</v>
      </c>
    </row>
    <row r="17569" spans="1:6" ht="15" x14ac:dyDescent="0.2">
      <c r="A17569" s="231">
        <v>102152</v>
      </c>
      <c r="B17569" s="457" t="s">
        <v>24803</v>
      </c>
      <c r="C17569" s="231" t="s">
        <v>6637</v>
      </c>
      <c r="F17569" s="232">
        <v>227.65</v>
      </c>
    </row>
    <row r="17570" spans="1:6" ht="15" x14ac:dyDescent="0.2">
      <c r="A17570" s="231">
        <v>102164</v>
      </c>
      <c r="B17570" s="457" t="s">
        <v>24804</v>
      </c>
      <c r="C17570" s="231" t="s">
        <v>6637</v>
      </c>
      <c r="F17570" s="232">
        <v>336.53</v>
      </c>
    </row>
    <row r="17571" spans="1:6" ht="15" x14ac:dyDescent="0.2">
      <c r="A17571" s="231">
        <v>102154</v>
      </c>
      <c r="B17571" s="457" t="s">
        <v>24805</v>
      </c>
      <c r="C17571" s="231" t="s">
        <v>6637</v>
      </c>
      <c r="F17571" s="232">
        <v>248.3</v>
      </c>
    </row>
    <row r="17572" spans="1:6" ht="15" x14ac:dyDescent="0.2">
      <c r="A17572" s="231">
        <v>102166</v>
      </c>
      <c r="B17572" s="457" t="s">
        <v>24806</v>
      </c>
      <c r="C17572" s="231" t="s">
        <v>6637</v>
      </c>
      <c r="F17572" s="232">
        <v>352.84</v>
      </c>
    </row>
    <row r="17573" spans="1:6" ht="15" x14ac:dyDescent="0.2">
      <c r="A17573" s="231">
        <v>102156</v>
      </c>
      <c r="B17573" s="457" t="s">
        <v>24807</v>
      </c>
      <c r="C17573" s="231" t="s">
        <v>6637</v>
      </c>
      <c r="F17573" s="232">
        <v>284.37</v>
      </c>
    </row>
    <row r="17574" spans="1:6" ht="15" x14ac:dyDescent="0.2">
      <c r="A17574" s="231">
        <v>102168</v>
      </c>
      <c r="B17574" s="457" t="s">
        <v>24808</v>
      </c>
      <c r="C17574" s="231" t="s">
        <v>6637</v>
      </c>
      <c r="F17574" s="232">
        <v>444.52</v>
      </c>
    </row>
    <row r="17575" spans="1:6" ht="15" x14ac:dyDescent="0.2">
      <c r="A17575" s="231">
        <v>102158</v>
      </c>
      <c r="B17575" s="457" t="s">
        <v>24809</v>
      </c>
      <c r="C17575" s="231" t="s">
        <v>6637</v>
      </c>
      <c r="F17575" s="232">
        <v>393.8</v>
      </c>
    </row>
    <row r="17576" spans="1:6" ht="15" x14ac:dyDescent="0.2">
      <c r="A17576" s="231">
        <v>102181</v>
      </c>
      <c r="B17576" s="457" t="s">
        <v>24810</v>
      </c>
      <c r="C17576" s="231" t="s">
        <v>6637</v>
      </c>
      <c r="F17576" s="232">
        <v>571.39</v>
      </c>
    </row>
    <row r="17577" spans="1:6" ht="15" x14ac:dyDescent="0.2">
      <c r="A17577" s="231">
        <v>102179</v>
      </c>
      <c r="B17577" s="457" t="s">
        <v>24811</v>
      </c>
      <c r="C17577" s="231" t="s">
        <v>6637</v>
      </c>
      <c r="F17577" s="232">
        <v>404.57</v>
      </c>
    </row>
    <row r="17578" spans="1:6" ht="15" x14ac:dyDescent="0.2">
      <c r="A17578" s="231">
        <v>102180</v>
      </c>
      <c r="B17578" s="457" t="s">
        <v>24812</v>
      </c>
      <c r="C17578" s="231" t="s">
        <v>6637</v>
      </c>
      <c r="F17578" s="232">
        <v>475.99</v>
      </c>
    </row>
    <row r="17579" spans="1:6" ht="15" x14ac:dyDescent="0.2">
      <c r="A17579" s="231">
        <v>102189</v>
      </c>
      <c r="B17579" s="457" t="s">
        <v>24813</v>
      </c>
      <c r="C17579" s="231" t="s">
        <v>6635</v>
      </c>
      <c r="F17579" s="232">
        <v>285.83999999999997</v>
      </c>
    </row>
    <row r="17580" spans="1:6" ht="15" x14ac:dyDescent="0.2">
      <c r="A17580" s="231">
        <v>102188</v>
      </c>
      <c r="B17580" s="457" t="s">
        <v>24814</v>
      </c>
      <c r="C17580" s="231" t="s">
        <v>6635</v>
      </c>
      <c r="F17580" s="232">
        <v>1097.08</v>
      </c>
    </row>
    <row r="17581" spans="1:6" ht="15" x14ac:dyDescent="0.2">
      <c r="A17581" s="231">
        <v>106320</v>
      </c>
      <c r="B17581" s="457" t="s">
        <v>24815</v>
      </c>
      <c r="C17581" s="231" t="s">
        <v>6635</v>
      </c>
      <c r="F17581" s="232">
        <v>2622.7</v>
      </c>
    </row>
    <row r="17582" spans="1:6" ht="15" x14ac:dyDescent="0.2">
      <c r="A17582" s="231">
        <v>102185</v>
      </c>
      <c r="B17582" s="457" t="s">
        <v>24816</v>
      </c>
      <c r="C17582" s="231" t="s">
        <v>6635</v>
      </c>
      <c r="F17582" s="232">
        <v>4604.16</v>
      </c>
    </row>
    <row r="17583" spans="1:6" ht="15" x14ac:dyDescent="0.2">
      <c r="A17583" s="231">
        <v>106318</v>
      </c>
      <c r="B17583" s="457" t="s">
        <v>24817</v>
      </c>
      <c r="C17583" s="231" t="s">
        <v>6635</v>
      </c>
      <c r="F17583" s="232">
        <v>2076.75</v>
      </c>
    </row>
    <row r="17584" spans="1:6" ht="15" x14ac:dyDescent="0.2">
      <c r="A17584" s="231">
        <v>106319</v>
      </c>
      <c r="B17584" s="457" t="s">
        <v>24818</v>
      </c>
      <c r="C17584" s="231" t="s">
        <v>6635</v>
      </c>
      <c r="F17584" s="232">
        <v>2185.94</v>
      </c>
    </row>
    <row r="17585" spans="1:6" ht="15" x14ac:dyDescent="0.2">
      <c r="A17585" s="231">
        <v>102184</v>
      </c>
      <c r="B17585" s="457" t="s">
        <v>24819</v>
      </c>
      <c r="C17585" s="231" t="s">
        <v>6635</v>
      </c>
      <c r="F17585" s="232">
        <v>2295.13</v>
      </c>
    </row>
    <row r="17586" spans="1:6" ht="15" x14ac:dyDescent="0.2">
      <c r="A17586" s="231">
        <v>102187</v>
      </c>
      <c r="B17586" s="457" t="s">
        <v>24820</v>
      </c>
      <c r="C17586" s="231" t="s">
        <v>6635</v>
      </c>
      <c r="F17586" s="232">
        <v>0</v>
      </c>
    </row>
    <row r="17587" spans="1:6" ht="15" x14ac:dyDescent="0.2">
      <c r="A17587" s="231">
        <v>102186</v>
      </c>
      <c r="B17587" s="457" t="s">
        <v>24821</v>
      </c>
      <c r="C17587" s="231" t="s">
        <v>6635</v>
      </c>
      <c r="F17587" s="232">
        <v>0</v>
      </c>
    </row>
    <row r="17588" spans="1:6" ht="15" x14ac:dyDescent="0.2">
      <c r="A17588" s="231">
        <v>102183</v>
      </c>
      <c r="B17588" s="457" t="s">
        <v>24822</v>
      </c>
      <c r="C17588" s="231" t="s">
        <v>6635</v>
      </c>
      <c r="F17588" s="232">
        <v>2276.36</v>
      </c>
    </row>
    <row r="17589" spans="1:6" ht="15" x14ac:dyDescent="0.2">
      <c r="A17589" s="231">
        <v>102182</v>
      </c>
      <c r="B17589" s="457" t="s">
        <v>24823</v>
      </c>
      <c r="C17589" s="231" t="s">
        <v>6635</v>
      </c>
      <c r="F17589" s="232">
        <v>1224</v>
      </c>
    </row>
    <row r="17590" spans="1:6" ht="15" x14ac:dyDescent="0.2">
      <c r="A17590" s="231">
        <v>102191</v>
      </c>
      <c r="B17590" s="457" t="s">
        <v>24824</v>
      </c>
      <c r="C17590" s="231" t="s">
        <v>6637</v>
      </c>
      <c r="F17590" s="232">
        <v>23.23</v>
      </c>
    </row>
    <row r="17591" spans="1:6" ht="15" x14ac:dyDescent="0.2">
      <c r="A17591" s="231">
        <v>102190</v>
      </c>
      <c r="B17591" s="457" t="s">
        <v>24825</v>
      </c>
      <c r="C17591" s="231" t="s">
        <v>6637</v>
      </c>
      <c r="F17591" s="232">
        <v>21.45</v>
      </c>
    </row>
    <row r="17592" spans="1:6" ht="15" x14ac:dyDescent="0.2">
      <c r="A17592" s="231">
        <v>102192</v>
      </c>
      <c r="B17592" s="457" t="s">
        <v>24826</v>
      </c>
      <c r="C17592" s="231" t="s">
        <v>6637</v>
      </c>
      <c r="F17592" s="232">
        <v>20.52</v>
      </c>
    </row>
    <row r="17593" spans="1:6" ht="15" x14ac:dyDescent="0.2">
      <c r="A17593" s="231">
        <v>89354</v>
      </c>
      <c r="B17593" s="457" t="s">
        <v>24827</v>
      </c>
      <c r="C17593" s="231" t="s">
        <v>6635</v>
      </c>
      <c r="F17593" s="232">
        <v>501.61</v>
      </c>
    </row>
    <row r="17594" spans="1:6" ht="15" x14ac:dyDescent="0.2">
      <c r="A17594" s="231">
        <v>103041</v>
      </c>
      <c r="B17594" s="457" t="s">
        <v>24828</v>
      </c>
      <c r="C17594" s="231" t="s">
        <v>6635</v>
      </c>
      <c r="F17594" s="232">
        <v>22.48</v>
      </c>
    </row>
    <row r="17595" spans="1:6" ht="15" x14ac:dyDescent="0.2">
      <c r="A17595" s="231">
        <v>103042</v>
      </c>
      <c r="B17595" s="457" t="s">
        <v>24829</v>
      </c>
      <c r="C17595" s="231" t="s">
        <v>6635</v>
      </c>
      <c r="F17595" s="232">
        <v>28.21</v>
      </c>
    </row>
    <row r="17596" spans="1:6" ht="15" x14ac:dyDescent="0.2">
      <c r="A17596" s="231">
        <v>103043</v>
      </c>
      <c r="B17596" s="457" t="s">
        <v>24830</v>
      </c>
      <c r="C17596" s="231" t="s">
        <v>6635</v>
      </c>
      <c r="F17596" s="232">
        <v>25.73</v>
      </c>
    </row>
    <row r="17597" spans="1:6" ht="15" x14ac:dyDescent="0.2">
      <c r="A17597" s="231">
        <v>103044</v>
      </c>
      <c r="B17597" s="457" t="s">
        <v>24831</v>
      </c>
      <c r="C17597" s="231" t="s">
        <v>6635</v>
      </c>
      <c r="F17597" s="232">
        <v>34.979999999999997</v>
      </c>
    </row>
    <row r="17598" spans="1:6" ht="15" x14ac:dyDescent="0.2">
      <c r="A17598" s="231">
        <v>103039</v>
      </c>
      <c r="B17598" s="457" t="s">
        <v>24832</v>
      </c>
      <c r="C17598" s="231" t="s">
        <v>6635</v>
      </c>
      <c r="F17598" s="232">
        <v>77.66</v>
      </c>
    </row>
    <row r="17599" spans="1:6" ht="15" x14ac:dyDescent="0.2">
      <c r="A17599" s="231">
        <v>103038</v>
      </c>
      <c r="B17599" s="457" t="s">
        <v>24833</v>
      </c>
      <c r="C17599" s="231" t="s">
        <v>6635</v>
      </c>
      <c r="F17599" s="232">
        <v>70.569999999999993</v>
      </c>
    </row>
    <row r="17600" spans="1:6" ht="15" x14ac:dyDescent="0.2">
      <c r="A17600" s="231">
        <v>103037</v>
      </c>
      <c r="B17600" s="457" t="s">
        <v>24834</v>
      </c>
      <c r="C17600" s="231" t="s">
        <v>6635</v>
      </c>
      <c r="F17600" s="232">
        <v>52.67</v>
      </c>
    </row>
    <row r="17601" spans="1:6" ht="15" x14ac:dyDescent="0.2">
      <c r="A17601" s="231">
        <v>103036</v>
      </c>
      <c r="B17601" s="457" t="s">
        <v>24835</v>
      </c>
      <c r="C17601" s="231" t="s">
        <v>6635</v>
      </c>
      <c r="F17601" s="232">
        <v>26.68</v>
      </c>
    </row>
    <row r="17602" spans="1:6" ht="15" x14ac:dyDescent="0.2">
      <c r="A17602" s="231">
        <v>103040</v>
      </c>
      <c r="B17602" s="457" t="s">
        <v>24836</v>
      </c>
      <c r="C17602" s="231" t="s">
        <v>6635</v>
      </c>
      <c r="F17602" s="232">
        <v>114.4</v>
      </c>
    </row>
    <row r="17603" spans="1:6" ht="15" x14ac:dyDescent="0.2">
      <c r="A17603" s="231">
        <v>90371</v>
      </c>
      <c r="B17603" s="457" t="s">
        <v>24837</v>
      </c>
      <c r="C17603" s="231" t="s">
        <v>6635</v>
      </c>
      <c r="F17603" s="232">
        <v>33.65</v>
      </c>
    </row>
    <row r="17604" spans="1:6" ht="15" x14ac:dyDescent="0.2">
      <c r="A17604" s="231">
        <v>103047</v>
      </c>
      <c r="B17604" s="457" t="s">
        <v>24838</v>
      </c>
      <c r="C17604" s="231" t="s">
        <v>6635</v>
      </c>
      <c r="F17604" s="232">
        <v>27.41</v>
      </c>
    </row>
    <row r="17605" spans="1:6" ht="15" x14ac:dyDescent="0.2">
      <c r="A17605" s="231">
        <v>94489</v>
      </c>
      <c r="B17605" s="457" t="s">
        <v>24839</v>
      </c>
      <c r="C17605" s="231" t="s">
        <v>6635</v>
      </c>
      <c r="F17605" s="232">
        <v>33.200000000000003</v>
      </c>
    </row>
    <row r="17606" spans="1:6" ht="15" x14ac:dyDescent="0.2">
      <c r="A17606" s="231">
        <v>94490</v>
      </c>
      <c r="B17606" s="457" t="s">
        <v>24840</v>
      </c>
      <c r="C17606" s="231" t="s">
        <v>6635</v>
      </c>
      <c r="F17606" s="232">
        <v>48.6</v>
      </c>
    </row>
    <row r="17607" spans="1:6" ht="15" x14ac:dyDescent="0.2">
      <c r="A17607" s="231">
        <v>94491</v>
      </c>
      <c r="B17607" s="457" t="s">
        <v>24841</v>
      </c>
      <c r="C17607" s="231" t="s">
        <v>6635</v>
      </c>
      <c r="F17607" s="232">
        <v>66.22</v>
      </c>
    </row>
    <row r="17608" spans="1:6" ht="15" x14ac:dyDescent="0.2">
      <c r="A17608" s="231">
        <v>94492</v>
      </c>
      <c r="B17608" s="457" t="s">
        <v>24842</v>
      </c>
      <c r="C17608" s="231" t="s">
        <v>6635</v>
      </c>
      <c r="F17608" s="232">
        <v>68.05</v>
      </c>
    </row>
    <row r="17609" spans="1:6" ht="15" x14ac:dyDescent="0.2">
      <c r="A17609" s="231">
        <v>94493</v>
      </c>
      <c r="B17609" s="457" t="s">
        <v>24843</v>
      </c>
      <c r="C17609" s="231" t="s">
        <v>6635</v>
      </c>
      <c r="F17609" s="232">
        <v>124.01</v>
      </c>
    </row>
    <row r="17610" spans="1:6" ht="15" x14ac:dyDescent="0.2">
      <c r="A17610" s="231">
        <v>94497</v>
      </c>
      <c r="B17610" s="457" t="s">
        <v>24844</v>
      </c>
      <c r="C17610" s="231" t="s">
        <v>6635</v>
      </c>
      <c r="F17610" s="232">
        <v>105.83</v>
      </c>
    </row>
    <row r="17611" spans="1:6" ht="15" x14ac:dyDescent="0.2">
      <c r="A17611" s="231">
        <v>94794</v>
      </c>
      <c r="B17611" s="457" t="s">
        <v>24845</v>
      </c>
      <c r="C17611" s="231" t="s">
        <v>6635</v>
      </c>
      <c r="F17611" s="232">
        <v>165.82</v>
      </c>
    </row>
    <row r="17612" spans="1:6" ht="15" x14ac:dyDescent="0.2">
      <c r="A17612" s="231">
        <v>94496</v>
      </c>
      <c r="B17612" s="457" t="s">
        <v>24846</v>
      </c>
      <c r="C17612" s="231" t="s">
        <v>6635</v>
      </c>
      <c r="F17612" s="232">
        <v>83.41</v>
      </c>
    </row>
    <row r="17613" spans="1:6" ht="15" x14ac:dyDescent="0.2">
      <c r="A17613" s="231">
        <v>94793</v>
      </c>
      <c r="B17613" s="457" t="s">
        <v>24847</v>
      </c>
      <c r="C17613" s="231" t="s">
        <v>6635</v>
      </c>
      <c r="F17613" s="232">
        <v>155.4</v>
      </c>
    </row>
    <row r="17614" spans="1:6" ht="15" x14ac:dyDescent="0.2">
      <c r="A17614" s="231">
        <v>94495</v>
      </c>
      <c r="B17614" s="457" t="s">
        <v>24848</v>
      </c>
      <c r="C17614" s="231" t="s">
        <v>6635</v>
      </c>
      <c r="F17614" s="232">
        <v>61.23</v>
      </c>
    </row>
    <row r="17615" spans="1:6" ht="15" x14ac:dyDescent="0.2">
      <c r="A17615" s="231">
        <v>94792</v>
      </c>
      <c r="B17615" s="457" t="s">
        <v>24849</v>
      </c>
      <c r="C17615" s="231" t="s">
        <v>6635</v>
      </c>
      <c r="F17615" s="232">
        <v>114.17</v>
      </c>
    </row>
    <row r="17616" spans="1:6" ht="15" x14ac:dyDescent="0.2">
      <c r="A17616" s="231">
        <v>89352</v>
      </c>
      <c r="B17616" s="457" t="s">
        <v>24850</v>
      </c>
      <c r="C17616" s="231" t="s">
        <v>6635</v>
      </c>
      <c r="F17616" s="232">
        <v>35.58</v>
      </c>
    </row>
    <row r="17617" spans="1:6" ht="15" x14ac:dyDescent="0.2">
      <c r="A17617" s="231">
        <v>89986</v>
      </c>
      <c r="B17617" s="457" t="s">
        <v>24851</v>
      </c>
      <c r="C17617" s="231" t="s">
        <v>6635</v>
      </c>
      <c r="F17617" s="232">
        <v>82.31</v>
      </c>
    </row>
    <row r="17618" spans="1:6" ht="15" x14ac:dyDescent="0.2">
      <c r="A17618" s="231">
        <v>94499</v>
      </c>
      <c r="B17618" s="457" t="s">
        <v>24852</v>
      </c>
      <c r="C17618" s="231" t="s">
        <v>6635</v>
      </c>
      <c r="F17618" s="232">
        <v>284.13</v>
      </c>
    </row>
    <row r="17619" spans="1:6" ht="15" x14ac:dyDescent="0.2">
      <c r="A17619" s="231">
        <v>94498</v>
      </c>
      <c r="B17619" s="457" t="s">
        <v>24853</v>
      </c>
      <c r="C17619" s="231" t="s">
        <v>6635</v>
      </c>
      <c r="F17619" s="232">
        <v>145.51</v>
      </c>
    </row>
    <row r="17620" spans="1:6" ht="15" x14ac:dyDescent="0.2">
      <c r="A17620" s="231">
        <v>94500</v>
      </c>
      <c r="B17620" s="457" t="s">
        <v>24854</v>
      </c>
      <c r="C17620" s="231" t="s">
        <v>6635</v>
      </c>
      <c r="F17620" s="232">
        <v>345.3</v>
      </c>
    </row>
    <row r="17621" spans="1:6" ht="15" x14ac:dyDescent="0.2">
      <c r="A17621" s="231">
        <v>89353</v>
      </c>
      <c r="B17621" s="457" t="s">
        <v>24855</v>
      </c>
      <c r="C17621" s="231" t="s">
        <v>6635</v>
      </c>
      <c r="F17621" s="232">
        <v>39.94</v>
      </c>
    </row>
    <row r="17622" spans="1:6" ht="15" x14ac:dyDescent="0.2">
      <c r="A17622" s="231">
        <v>89987</v>
      </c>
      <c r="B17622" s="457" t="s">
        <v>24856</v>
      </c>
      <c r="C17622" s="231" t="s">
        <v>6635</v>
      </c>
      <c r="F17622" s="232">
        <v>93.9</v>
      </c>
    </row>
    <row r="17623" spans="1:6" ht="15" x14ac:dyDescent="0.2">
      <c r="A17623" s="231">
        <v>94501</v>
      </c>
      <c r="B17623" s="457" t="s">
        <v>24857</v>
      </c>
      <c r="C17623" s="231" t="s">
        <v>6635</v>
      </c>
      <c r="F17623" s="232">
        <v>686.83</v>
      </c>
    </row>
    <row r="17624" spans="1:6" ht="15" x14ac:dyDescent="0.2">
      <c r="A17624" s="231">
        <v>89349</v>
      </c>
      <c r="B17624" s="457" t="s">
        <v>24858</v>
      </c>
      <c r="C17624" s="231" t="s">
        <v>6635</v>
      </c>
      <c r="F17624" s="232">
        <v>26.71</v>
      </c>
    </row>
    <row r="17625" spans="1:6" ht="15" x14ac:dyDescent="0.2">
      <c r="A17625" s="231">
        <v>89984</v>
      </c>
      <c r="B17625" s="457" t="s">
        <v>24859</v>
      </c>
      <c r="C17625" s="231" t="s">
        <v>6635</v>
      </c>
      <c r="F17625" s="232">
        <v>84.34</v>
      </c>
    </row>
    <row r="17626" spans="1:6" ht="15" x14ac:dyDescent="0.2">
      <c r="A17626" s="231">
        <v>89985</v>
      </c>
      <c r="B17626" s="457" t="s">
        <v>24860</v>
      </c>
      <c r="C17626" s="231" t="s">
        <v>6635</v>
      </c>
      <c r="F17626" s="232">
        <v>89.44</v>
      </c>
    </row>
    <row r="17627" spans="1:6" ht="15" x14ac:dyDescent="0.2">
      <c r="A17627" s="231">
        <v>89351</v>
      </c>
      <c r="B17627" s="457" t="s">
        <v>24861</v>
      </c>
      <c r="C17627" s="231" t="s">
        <v>6635</v>
      </c>
      <c r="F17627" s="232">
        <v>33.590000000000003</v>
      </c>
    </row>
    <row r="17628" spans="1:6" ht="15" x14ac:dyDescent="0.2">
      <c r="A17628" s="231">
        <v>103045</v>
      </c>
      <c r="B17628" s="457" t="s">
        <v>24862</v>
      </c>
      <c r="C17628" s="231" t="s">
        <v>6635</v>
      </c>
      <c r="F17628" s="232">
        <v>11.79</v>
      </c>
    </row>
    <row r="17629" spans="1:6" ht="15" x14ac:dyDescent="0.2">
      <c r="A17629" s="231">
        <v>103046</v>
      </c>
      <c r="B17629" s="457" t="s">
        <v>24863</v>
      </c>
      <c r="C17629" s="231" t="s">
        <v>6635</v>
      </c>
      <c r="F17629" s="232">
        <v>26.84</v>
      </c>
    </row>
    <row r="17630" spans="1:6" ht="15" x14ac:dyDescent="0.2">
      <c r="A17630" s="231">
        <v>103048</v>
      </c>
      <c r="B17630" s="457" t="s">
        <v>24864</v>
      </c>
      <c r="C17630" s="231" t="s">
        <v>6635</v>
      </c>
      <c r="F17630" s="232">
        <v>20.95</v>
      </c>
    </row>
    <row r="17631" spans="1:6" ht="15" x14ac:dyDescent="0.2">
      <c r="A17631" s="231">
        <v>103049</v>
      </c>
      <c r="B17631" s="457" t="s">
        <v>24865</v>
      </c>
      <c r="C17631" s="231" t="s">
        <v>6635</v>
      </c>
      <c r="F17631" s="232">
        <v>22.44</v>
      </c>
    </row>
    <row r="17632" spans="1:6" ht="15" x14ac:dyDescent="0.2">
      <c r="A17632" s="231">
        <v>103029</v>
      </c>
      <c r="B17632" s="457" t="s">
        <v>24866</v>
      </c>
      <c r="C17632" s="231" t="s">
        <v>6635</v>
      </c>
      <c r="F17632" s="232">
        <v>45.25</v>
      </c>
    </row>
    <row r="17633" spans="1:6" ht="15" x14ac:dyDescent="0.2">
      <c r="A17633" s="231">
        <v>103019</v>
      </c>
      <c r="B17633" s="457" t="s">
        <v>24867</v>
      </c>
      <c r="C17633" s="231" t="s">
        <v>6635</v>
      </c>
      <c r="F17633" s="232">
        <v>377.01</v>
      </c>
    </row>
    <row r="17634" spans="1:6" ht="15" x14ac:dyDescent="0.2">
      <c r="A17634" s="231">
        <v>103050</v>
      </c>
      <c r="B17634" s="457" t="s">
        <v>24868</v>
      </c>
      <c r="C17634" s="231" t="s">
        <v>6635</v>
      </c>
      <c r="F17634" s="232">
        <v>33.03</v>
      </c>
    </row>
    <row r="17635" spans="1:6" ht="15" x14ac:dyDescent="0.2">
      <c r="A17635" s="231">
        <v>103051</v>
      </c>
      <c r="B17635" s="457" t="s">
        <v>24869</v>
      </c>
      <c r="C17635" s="231" t="s">
        <v>6635</v>
      </c>
      <c r="F17635" s="232">
        <v>39.92</v>
      </c>
    </row>
    <row r="17636" spans="1:6" ht="15" x14ac:dyDescent="0.2">
      <c r="A17636" s="231">
        <v>103052</v>
      </c>
      <c r="B17636" s="457" t="s">
        <v>24870</v>
      </c>
      <c r="C17636" s="231" t="s">
        <v>6635</v>
      </c>
      <c r="F17636" s="232">
        <v>53.22</v>
      </c>
    </row>
    <row r="17637" spans="1:6" ht="15" x14ac:dyDescent="0.2">
      <c r="A17637" s="231">
        <v>94799</v>
      </c>
      <c r="B17637" s="457" t="s">
        <v>24871</v>
      </c>
      <c r="C17637" s="231" t="s">
        <v>6635</v>
      </c>
      <c r="F17637" s="232">
        <v>279.38</v>
      </c>
    </row>
    <row r="17638" spans="1:6" ht="15" x14ac:dyDescent="0.2">
      <c r="A17638" s="231">
        <v>94798</v>
      </c>
      <c r="B17638" s="457" t="s">
        <v>24872</v>
      </c>
      <c r="C17638" s="231" t="s">
        <v>6635</v>
      </c>
      <c r="F17638" s="232">
        <v>227.55</v>
      </c>
    </row>
    <row r="17639" spans="1:6" ht="15" x14ac:dyDescent="0.2">
      <c r="A17639" s="231">
        <v>94797</v>
      </c>
      <c r="B17639" s="457" t="s">
        <v>24873</v>
      </c>
      <c r="C17639" s="231" t="s">
        <v>6635</v>
      </c>
      <c r="F17639" s="232">
        <v>137.21</v>
      </c>
    </row>
    <row r="17640" spans="1:6" ht="15" x14ac:dyDescent="0.2">
      <c r="A17640" s="231">
        <v>94795</v>
      </c>
      <c r="B17640" s="457" t="s">
        <v>24874</v>
      </c>
      <c r="C17640" s="231" t="s">
        <v>6635</v>
      </c>
      <c r="F17640" s="232">
        <v>57.79</v>
      </c>
    </row>
    <row r="17641" spans="1:6" ht="15" x14ac:dyDescent="0.2">
      <c r="A17641" s="231">
        <v>94800</v>
      </c>
      <c r="B17641" s="457" t="s">
        <v>24875</v>
      </c>
      <c r="C17641" s="231" t="s">
        <v>6635</v>
      </c>
      <c r="F17641" s="232">
        <v>358.7</v>
      </c>
    </row>
    <row r="17642" spans="1:6" ht="15" x14ac:dyDescent="0.2">
      <c r="A17642" s="231">
        <v>94796</v>
      </c>
      <c r="B17642" s="457" t="s">
        <v>24876</v>
      </c>
      <c r="C17642" s="231" t="s">
        <v>6635</v>
      </c>
      <c r="F17642" s="232">
        <v>66.31</v>
      </c>
    </row>
    <row r="17643" spans="1:6" ht="15" x14ac:dyDescent="0.2">
      <c r="A17643" s="231">
        <v>99635</v>
      </c>
      <c r="B17643" s="457" t="s">
        <v>24877</v>
      </c>
      <c r="C17643" s="231" t="s">
        <v>6635</v>
      </c>
      <c r="F17643" s="232">
        <v>440.31</v>
      </c>
    </row>
    <row r="17644" spans="1:6" ht="15" x14ac:dyDescent="0.2">
      <c r="A17644" s="231">
        <v>103018</v>
      </c>
      <c r="B17644" s="457" t="s">
        <v>24878</v>
      </c>
      <c r="C17644" s="231" t="s">
        <v>6635</v>
      </c>
      <c r="F17644" s="232">
        <v>360.4</v>
      </c>
    </row>
    <row r="17645" spans="1:6" ht="15" x14ac:dyDescent="0.2">
      <c r="A17645" s="231">
        <v>95252</v>
      </c>
      <c r="B17645" s="457" t="s">
        <v>24879</v>
      </c>
      <c r="C17645" s="231" t="s">
        <v>6635</v>
      </c>
      <c r="F17645" s="232">
        <v>146.37</v>
      </c>
    </row>
    <row r="17646" spans="1:6" ht="15" x14ac:dyDescent="0.2">
      <c r="A17646" s="231">
        <v>95251</v>
      </c>
      <c r="B17646" s="457" t="s">
        <v>24880</v>
      </c>
      <c r="C17646" s="231" t="s">
        <v>6635</v>
      </c>
      <c r="F17646" s="232">
        <v>120.35</v>
      </c>
    </row>
    <row r="17647" spans="1:6" ht="15" x14ac:dyDescent="0.2">
      <c r="A17647" s="231">
        <v>95250</v>
      </c>
      <c r="B17647" s="457" t="s">
        <v>24881</v>
      </c>
      <c r="C17647" s="231" t="s">
        <v>6635</v>
      </c>
      <c r="F17647" s="232">
        <v>81.680000000000007</v>
      </c>
    </row>
    <row r="17648" spans="1:6" ht="15" x14ac:dyDescent="0.2">
      <c r="A17648" s="231">
        <v>95248</v>
      </c>
      <c r="B17648" s="457" t="s">
        <v>24882</v>
      </c>
      <c r="C17648" s="231" t="s">
        <v>6635</v>
      </c>
      <c r="F17648" s="232">
        <v>50.79</v>
      </c>
    </row>
    <row r="17649" spans="1:6" ht="15" x14ac:dyDescent="0.2">
      <c r="A17649" s="231">
        <v>95253</v>
      </c>
      <c r="B17649" s="457" t="s">
        <v>24883</v>
      </c>
      <c r="C17649" s="231" t="s">
        <v>6635</v>
      </c>
      <c r="F17649" s="232">
        <v>221.04</v>
      </c>
    </row>
    <row r="17650" spans="1:6" ht="15" x14ac:dyDescent="0.2">
      <c r="A17650" s="231">
        <v>95249</v>
      </c>
      <c r="B17650" s="457" t="s">
        <v>24884</v>
      </c>
      <c r="C17650" s="231" t="s">
        <v>6635</v>
      </c>
      <c r="F17650" s="232">
        <v>60.52</v>
      </c>
    </row>
    <row r="17651" spans="1:6" ht="15" x14ac:dyDescent="0.2">
      <c r="A17651" s="231">
        <v>99622</v>
      </c>
      <c r="B17651" s="457" t="s">
        <v>24885</v>
      </c>
      <c r="C17651" s="231" t="s">
        <v>6635</v>
      </c>
      <c r="F17651" s="232">
        <v>413.58</v>
      </c>
    </row>
    <row r="17652" spans="1:6" ht="15" x14ac:dyDescent="0.2">
      <c r="A17652" s="231">
        <v>99621</v>
      </c>
      <c r="B17652" s="457" t="s">
        <v>24886</v>
      </c>
      <c r="C17652" s="231" t="s">
        <v>6635</v>
      </c>
      <c r="F17652" s="232">
        <v>367.75</v>
      </c>
    </row>
    <row r="17653" spans="1:6" ht="15" x14ac:dyDescent="0.2">
      <c r="A17653" s="231">
        <v>99620</v>
      </c>
      <c r="B17653" s="457" t="s">
        <v>24887</v>
      </c>
      <c r="C17653" s="231" t="s">
        <v>6635</v>
      </c>
      <c r="F17653" s="232">
        <v>246.63</v>
      </c>
    </row>
    <row r="17654" spans="1:6" ht="15" x14ac:dyDescent="0.2">
      <c r="A17654" s="231">
        <v>103008</v>
      </c>
      <c r="B17654" s="457" t="s">
        <v>24888</v>
      </c>
      <c r="C17654" s="231" t="s">
        <v>6635</v>
      </c>
      <c r="F17654" s="232">
        <v>148.47</v>
      </c>
    </row>
    <row r="17655" spans="1:6" ht="15" x14ac:dyDescent="0.2">
      <c r="A17655" s="231">
        <v>99624</v>
      </c>
      <c r="B17655" s="457" t="s">
        <v>24889</v>
      </c>
      <c r="C17655" s="231" t="s">
        <v>6635</v>
      </c>
      <c r="F17655" s="232">
        <v>823.44</v>
      </c>
    </row>
    <row r="17656" spans="1:6" ht="15" x14ac:dyDescent="0.2">
      <c r="A17656" s="231">
        <v>99623</v>
      </c>
      <c r="B17656" s="457" t="s">
        <v>24890</v>
      </c>
      <c r="C17656" s="231" t="s">
        <v>6635</v>
      </c>
      <c r="F17656" s="232">
        <v>577.38</v>
      </c>
    </row>
    <row r="17657" spans="1:6" ht="15" x14ac:dyDescent="0.2">
      <c r="A17657" s="231">
        <v>99625</v>
      </c>
      <c r="B17657" s="457" t="s">
        <v>24891</v>
      </c>
      <c r="C17657" s="231" t="s">
        <v>6635</v>
      </c>
      <c r="F17657" s="232">
        <v>1133.19</v>
      </c>
    </row>
    <row r="17658" spans="1:6" ht="15" x14ac:dyDescent="0.2">
      <c r="A17658" s="231">
        <v>99619</v>
      </c>
      <c r="B17658" s="457" t="s">
        <v>24892</v>
      </c>
      <c r="C17658" s="231" t="s">
        <v>6635</v>
      </c>
      <c r="F17658" s="232">
        <v>181.53</v>
      </c>
    </row>
    <row r="17659" spans="1:6" ht="15" x14ac:dyDescent="0.2">
      <c r="A17659" s="231">
        <v>99626</v>
      </c>
      <c r="B17659" s="457" t="s">
        <v>24893</v>
      </c>
      <c r="C17659" s="231" t="s">
        <v>6635</v>
      </c>
      <c r="F17659" s="232">
        <v>1746.27</v>
      </c>
    </row>
    <row r="17660" spans="1:6" ht="15" x14ac:dyDescent="0.2">
      <c r="A17660" s="231">
        <v>99631</v>
      </c>
      <c r="B17660" s="457" t="s">
        <v>24894</v>
      </c>
      <c r="C17660" s="231" t="s">
        <v>6635</v>
      </c>
      <c r="F17660" s="232">
        <v>228.85</v>
      </c>
    </row>
    <row r="17661" spans="1:6" ht="15" x14ac:dyDescent="0.2">
      <c r="A17661" s="231">
        <v>99630</v>
      </c>
      <c r="B17661" s="457" t="s">
        <v>24895</v>
      </c>
      <c r="C17661" s="231" t="s">
        <v>6635</v>
      </c>
      <c r="F17661" s="232">
        <v>196.82</v>
      </c>
    </row>
    <row r="17662" spans="1:6" ht="15" x14ac:dyDescent="0.2">
      <c r="A17662" s="231">
        <v>99629</v>
      </c>
      <c r="B17662" s="457" t="s">
        <v>24896</v>
      </c>
      <c r="C17662" s="231" t="s">
        <v>6635</v>
      </c>
      <c r="F17662" s="232">
        <v>132.19</v>
      </c>
    </row>
    <row r="17663" spans="1:6" ht="15" x14ac:dyDescent="0.2">
      <c r="A17663" s="231">
        <v>99627</v>
      </c>
      <c r="B17663" s="457" t="s">
        <v>24897</v>
      </c>
      <c r="C17663" s="231" t="s">
        <v>6635</v>
      </c>
      <c r="F17663" s="232">
        <v>109.48</v>
      </c>
    </row>
    <row r="17664" spans="1:6" ht="15" x14ac:dyDescent="0.2">
      <c r="A17664" s="231">
        <v>103009</v>
      </c>
      <c r="B17664" s="457" t="s">
        <v>24898</v>
      </c>
      <c r="C17664" s="231" t="s">
        <v>6635</v>
      </c>
      <c r="F17664" s="232">
        <v>523.02</v>
      </c>
    </row>
    <row r="17665" spans="1:6" ht="15" x14ac:dyDescent="0.2">
      <c r="A17665" s="231">
        <v>99632</v>
      </c>
      <c r="B17665" s="457" t="s">
        <v>24899</v>
      </c>
      <c r="C17665" s="231" t="s">
        <v>6635</v>
      </c>
      <c r="F17665" s="232">
        <v>330.36</v>
      </c>
    </row>
    <row r="17666" spans="1:6" ht="15" x14ac:dyDescent="0.2">
      <c r="A17666" s="231">
        <v>99633</v>
      </c>
      <c r="B17666" s="457" t="s">
        <v>24900</v>
      </c>
      <c r="C17666" s="231" t="s">
        <v>6635</v>
      </c>
      <c r="F17666" s="232">
        <v>710.57</v>
      </c>
    </row>
    <row r="17667" spans="1:6" ht="15" x14ac:dyDescent="0.2">
      <c r="A17667" s="231">
        <v>99628</v>
      </c>
      <c r="B17667" s="457" t="s">
        <v>24901</v>
      </c>
      <c r="C17667" s="231" t="s">
        <v>6635</v>
      </c>
      <c r="F17667" s="232">
        <v>119.18</v>
      </c>
    </row>
    <row r="17668" spans="1:6" ht="15" x14ac:dyDescent="0.2">
      <c r="A17668" s="231">
        <v>99634</v>
      </c>
      <c r="B17668" s="457" t="s">
        <v>24902</v>
      </c>
      <c r="C17668" s="231" t="s">
        <v>6635</v>
      </c>
      <c r="F17668" s="232">
        <v>1214.52</v>
      </c>
    </row>
    <row r="17669" spans="1:6" ht="15" x14ac:dyDescent="0.2">
      <c r="A17669" s="231">
        <v>103013</v>
      </c>
      <c r="B17669" s="457" t="s">
        <v>24903</v>
      </c>
      <c r="C17669" s="231" t="s">
        <v>6635</v>
      </c>
      <c r="F17669" s="232">
        <v>212.87</v>
      </c>
    </row>
    <row r="17670" spans="1:6" ht="15" x14ac:dyDescent="0.2">
      <c r="A17670" s="231">
        <v>103012</v>
      </c>
      <c r="B17670" s="457" t="s">
        <v>24904</v>
      </c>
      <c r="C17670" s="231" t="s">
        <v>6635</v>
      </c>
      <c r="F17670" s="232">
        <v>197.92</v>
      </c>
    </row>
    <row r="17671" spans="1:6" ht="15" x14ac:dyDescent="0.2">
      <c r="A17671" s="231">
        <v>103011</v>
      </c>
      <c r="B17671" s="457" t="s">
        <v>24905</v>
      </c>
      <c r="C17671" s="231" t="s">
        <v>6635</v>
      </c>
      <c r="F17671" s="232">
        <v>125.42</v>
      </c>
    </row>
    <row r="17672" spans="1:6" ht="15" x14ac:dyDescent="0.2">
      <c r="A17672" s="231">
        <v>103015</v>
      </c>
      <c r="B17672" s="457" t="s">
        <v>24906</v>
      </c>
      <c r="C17672" s="231" t="s">
        <v>6635</v>
      </c>
      <c r="F17672" s="232">
        <v>567.11</v>
      </c>
    </row>
    <row r="17673" spans="1:6" ht="15" x14ac:dyDescent="0.2">
      <c r="A17673" s="231">
        <v>103014</v>
      </c>
      <c r="B17673" s="457" t="s">
        <v>24907</v>
      </c>
      <c r="C17673" s="231" t="s">
        <v>6635</v>
      </c>
      <c r="F17673" s="232">
        <v>320.36</v>
      </c>
    </row>
    <row r="17674" spans="1:6" ht="15" x14ac:dyDescent="0.2">
      <c r="A17674" s="231">
        <v>103016</v>
      </c>
      <c r="B17674" s="457" t="s">
        <v>24908</v>
      </c>
      <c r="C17674" s="231" t="s">
        <v>6635</v>
      </c>
      <c r="F17674" s="232">
        <v>775.55</v>
      </c>
    </row>
    <row r="17675" spans="1:6" ht="15" x14ac:dyDescent="0.2">
      <c r="A17675" s="231">
        <v>103010</v>
      </c>
      <c r="B17675" s="457" t="s">
        <v>24909</v>
      </c>
      <c r="C17675" s="231" t="s">
        <v>6635</v>
      </c>
      <c r="F17675" s="232">
        <v>112.59</v>
      </c>
    </row>
    <row r="17676" spans="1:6" ht="15" x14ac:dyDescent="0.2">
      <c r="A17676" s="231">
        <v>103017</v>
      </c>
      <c r="B17676" s="457" t="s">
        <v>24910</v>
      </c>
      <c r="C17676" s="231" t="s">
        <v>6635</v>
      </c>
      <c r="F17676" s="232">
        <v>1355.06</v>
      </c>
    </row>
    <row r="17677" spans="1:6" ht="15" x14ac:dyDescent="0.2">
      <c r="A17677" s="231">
        <v>103033</v>
      </c>
      <c r="B17677" s="457" t="s">
        <v>24911</v>
      </c>
      <c r="C17677" s="231" t="s">
        <v>6635</v>
      </c>
      <c r="F17677" s="232">
        <v>0</v>
      </c>
    </row>
    <row r="17678" spans="1:6" ht="15" x14ac:dyDescent="0.2">
      <c r="A17678" s="231">
        <v>103032</v>
      </c>
      <c r="B17678" s="457" t="s">
        <v>24912</v>
      </c>
      <c r="C17678" s="231" t="s">
        <v>6635</v>
      </c>
      <c r="F17678" s="232">
        <v>0</v>
      </c>
    </row>
    <row r="17679" spans="1:6" ht="15" x14ac:dyDescent="0.2">
      <c r="A17679" s="231">
        <v>103030</v>
      </c>
      <c r="B17679" s="457" t="s">
        <v>24913</v>
      </c>
      <c r="C17679" s="231" t="s">
        <v>6635</v>
      </c>
      <c r="F17679" s="232">
        <v>0</v>
      </c>
    </row>
    <row r="17680" spans="1:6" ht="15" x14ac:dyDescent="0.2">
      <c r="A17680" s="231">
        <v>103031</v>
      </c>
      <c r="B17680" s="457" t="s">
        <v>24914</v>
      </c>
      <c r="C17680" s="231" t="s">
        <v>6635</v>
      </c>
      <c r="F17680" s="232">
        <v>0</v>
      </c>
    </row>
    <row r="17681" spans="1:6" ht="15" x14ac:dyDescent="0.2">
      <c r="A17681" s="231">
        <v>103035</v>
      </c>
      <c r="B17681" s="457" t="s">
        <v>24915</v>
      </c>
      <c r="C17681" s="231" t="s">
        <v>6635</v>
      </c>
      <c r="F17681" s="232">
        <v>0</v>
      </c>
    </row>
    <row r="17682" spans="1:6" ht="15" x14ac:dyDescent="0.2">
      <c r="A17682" s="231">
        <v>103034</v>
      </c>
      <c r="B17682" s="457" t="s">
        <v>24916</v>
      </c>
      <c r="C17682" s="231" t="s">
        <v>6635</v>
      </c>
      <c r="F17682" s="232">
        <v>0</v>
      </c>
    </row>
    <row r="17683" spans="1:6" ht="15" x14ac:dyDescent="0.2">
      <c r="A17683" s="231">
        <v>103024</v>
      </c>
      <c r="B17683" s="457" t="s">
        <v>24917</v>
      </c>
      <c r="C17683" s="231" t="s">
        <v>6635</v>
      </c>
      <c r="F17683" s="232">
        <v>0</v>
      </c>
    </row>
    <row r="17684" spans="1:6" ht="15" x14ac:dyDescent="0.2">
      <c r="A17684" s="231">
        <v>103023</v>
      </c>
      <c r="B17684" s="457" t="s">
        <v>24918</v>
      </c>
      <c r="C17684" s="231" t="s">
        <v>6635</v>
      </c>
      <c r="F17684" s="232">
        <v>0</v>
      </c>
    </row>
    <row r="17685" spans="1:6" ht="15" x14ac:dyDescent="0.2">
      <c r="A17685" s="231">
        <v>103022</v>
      </c>
      <c r="B17685" s="457" t="s">
        <v>24919</v>
      </c>
      <c r="C17685" s="231" t="s">
        <v>6635</v>
      </c>
      <c r="F17685" s="232">
        <v>0</v>
      </c>
    </row>
    <row r="17686" spans="1:6" ht="15" x14ac:dyDescent="0.2">
      <c r="A17686" s="231">
        <v>103020</v>
      </c>
      <c r="B17686" s="457" t="s">
        <v>24920</v>
      </c>
      <c r="C17686" s="231" t="s">
        <v>6635</v>
      </c>
      <c r="F17686" s="232">
        <v>0</v>
      </c>
    </row>
    <row r="17687" spans="1:6" ht="15" x14ac:dyDescent="0.2">
      <c r="A17687" s="231">
        <v>103026</v>
      </c>
      <c r="B17687" s="457" t="s">
        <v>24921</v>
      </c>
      <c r="C17687" s="231" t="s">
        <v>6635</v>
      </c>
      <c r="F17687" s="232">
        <v>0</v>
      </c>
    </row>
    <row r="17688" spans="1:6" ht="15" x14ac:dyDescent="0.2">
      <c r="A17688" s="231">
        <v>103025</v>
      </c>
      <c r="B17688" s="457" t="s">
        <v>24922</v>
      </c>
      <c r="C17688" s="231" t="s">
        <v>6635</v>
      </c>
      <c r="F17688" s="232">
        <v>0</v>
      </c>
    </row>
    <row r="17689" spans="1:6" ht="15" x14ac:dyDescent="0.2">
      <c r="A17689" s="231">
        <v>103021</v>
      </c>
      <c r="B17689" s="457" t="s">
        <v>24923</v>
      </c>
      <c r="C17689" s="231" t="s">
        <v>6635</v>
      </c>
      <c r="F17689" s="232">
        <v>0</v>
      </c>
    </row>
    <row r="17690" spans="1:6" ht="15" x14ac:dyDescent="0.2">
      <c r="A17690" s="231">
        <v>103027</v>
      </c>
      <c r="B17690" s="457" t="s">
        <v>24924</v>
      </c>
      <c r="C17690" s="231" t="s">
        <v>6635</v>
      </c>
      <c r="F17690" s="232">
        <v>0</v>
      </c>
    </row>
    <row r="17691" spans="1:6" ht="15" x14ac:dyDescent="0.2">
      <c r="A17691" s="231">
        <v>103028</v>
      </c>
      <c r="B17691" s="457" t="s">
        <v>24925</v>
      </c>
      <c r="C17691" s="231" t="s">
        <v>6635</v>
      </c>
      <c r="F17691" s="232">
        <v>0</v>
      </c>
    </row>
    <row r="17692" spans="1:6" ht="15" x14ac:dyDescent="0.2">
      <c r="A17692" s="231">
        <v>103563</v>
      </c>
      <c r="B17692" s="457" t="s">
        <v>24926</v>
      </c>
      <c r="C17692" s="231" t="s">
        <v>6635</v>
      </c>
      <c r="F17692" s="232">
        <v>0</v>
      </c>
    </row>
    <row r="17693" spans="1:6" ht="15" x14ac:dyDescent="0.2">
      <c r="A17693" s="231">
        <v>103564</v>
      </c>
      <c r="B17693" s="457" t="s">
        <v>24927</v>
      </c>
      <c r="C17693" s="231" t="s">
        <v>6635</v>
      </c>
      <c r="F17693" s="232">
        <v>0</v>
      </c>
    </row>
    <row r="17694" spans="1:6" ht="15" x14ac:dyDescent="0.2">
      <c r="A17694" s="231">
        <v>103565</v>
      </c>
      <c r="B17694" s="457" t="s">
        <v>24928</v>
      </c>
      <c r="C17694" s="231" t="s">
        <v>6635</v>
      </c>
      <c r="F17694" s="232">
        <v>0</v>
      </c>
    </row>
    <row r="17695" spans="1:6" ht="15" x14ac:dyDescent="0.2">
      <c r="A17695" s="231">
        <v>103566</v>
      </c>
      <c r="B17695" s="457" t="s">
        <v>24929</v>
      </c>
      <c r="C17695" s="231" t="s">
        <v>6635</v>
      </c>
      <c r="F17695" s="232">
        <v>0</v>
      </c>
    </row>
    <row r="17696" spans="1:6" ht="15" x14ac:dyDescent="0.2">
      <c r="A17696" s="231">
        <v>103567</v>
      </c>
      <c r="B17696" s="457" t="s">
        <v>24930</v>
      </c>
      <c r="C17696" s="231" t="s">
        <v>6635</v>
      </c>
      <c r="F17696" s="232">
        <v>0</v>
      </c>
    </row>
    <row r="17697" spans="1:6" ht="15" x14ac:dyDescent="0.2">
      <c r="A17697" s="231">
        <v>103568</v>
      </c>
      <c r="B17697" s="457" t="s">
        <v>24931</v>
      </c>
      <c r="C17697" s="231" t="s">
        <v>6635</v>
      </c>
      <c r="F17697" s="232">
        <v>0</v>
      </c>
    </row>
    <row r="17698" spans="1:6" ht="15" x14ac:dyDescent="0.2">
      <c r="A17698" s="231">
        <v>103569</v>
      </c>
      <c r="B17698" s="457" t="s">
        <v>24932</v>
      </c>
      <c r="C17698" s="231" t="s">
        <v>6635</v>
      </c>
      <c r="F17698" s="232">
        <v>0</v>
      </c>
    </row>
    <row r="17699" spans="1:6" ht="15" x14ac:dyDescent="0.2">
      <c r="A17699" s="231">
        <v>103570</v>
      </c>
      <c r="B17699" s="457" t="s">
        <v>24933</v>
      </c>
      <c r="C17699" s="231" t="s">
        <v>6635</v>
      </c>
      <c r="F17699" s="232">
        <v>0</v>
      </c>
    </row>
    <row r="17700" spans="1:6" ht="15" x14ac:dyDescent="0.2">
      <c r="A17700" s="231">
        <v>103571</v>
      </c>
      <c r="B17700" s="457" t="s">
        <v>24934</v>
      </c>
      <c r="C17700" s="231" t="s">
        <v>6635</v>
      </c>
      <c r="F17700" s="232">
        <v>0</v>
      </c>
    </row>
    <row r="17701" spans="1:6" ht="15" x14ac:dyDescent="0.2">
      <c r="A17701" s="231">
        <v>103562</v>
      </c>
      <c r="B17701" s="457" t="s">
        <v>24935</v>
      </c>
      <c r="C17701" s="231" t="s">
        <v>6635</v>
      </c>
      <c r="F17701" s="232">
        <v>0</v>
      </c>
    </row>
    <row r="17702" spans="1:6" ht="15" x14ac:dyDescent="0.2">
      <c r="A17702" s="231">
        <v>103573</v>
      </c>
      <c r="B17702" s="457" t="s">
        <v>24936</v>
      </c>
      <c r="C17702" s="231" t="s">
        <v>6635</v>
      </c>
      <c r="F17702" s="232">
        <v>0</v>
      </c>
    </row>
    <row r="17703" spans="1:6" ht="15" x14ac:dyDescent="0.2">
      <c r="A17703" s="231">
        <v>103585</v>
      </c>
      <c r="B17703" s="457" t="s">
        <v>24937</v>
      </c>
      <c r="C17703" s="231" t="s">
        <v>6635</v>
      </c>
      <c r="F17703" s="232">
        <v>0</v>
      </c>
    </row>
    <row r="17704" spans="1:6" ht="15" x14ac:dyDescent="0.2">
      <c r="A17704" s="231">
        <v>103586</v>
      </c>
      <c r="B17704" s="457" t="s">
        <v>24938</v>
      </c>
      <c r="C17704" s="231" t="s">
        <v>6635</v>
      </c>
      <c r="F17704" s="232">
        <v>0</v>
      </c>
    </row>
    <row r="17705" spans="1:6" ht="15" x14ac:dyDescent="0.2">
      <c r="A17705" s="231">
        <v>103574</v>
      </c>
      <c r="B17705" s="457" t="s">
        <v>24939</v>
      </c>
      <c r="C17705" s="231" t="s">
        <v>6635</v>
      </c>
      <c r="F17705" s="232">
        <v>0</v>
      </c>
    </row>
    <row r="17706" spans="1:6" ht="15" x14ac:dyDescent="0.2">
      <c r="A17706" s="231">
        <v>103575</v>
      </c>
      <c r="B17706" s="457" t="s">
        <v>24940</v>
      </c>
      <c r="C17706" s="231" t="s">
        <v>6635</v>
      </c>
      <c r="F17706" s="232">
        <v>0</v>
      </c>
    </row>
    <row r="17707" spans="1:6" ht="15" x14ac:dyDescent="0.2">
      <c r="A17707" s="231">
        <v>103576</v>
      </c>
      <c r="B17707" s="457" t="s">
        <v>24941</v>
      </c>
      <c r="C17707" s="231" t="s">
        <v>6635</v>
      </c>
      <c r="F17707" s="232">
        <v>0</v>
      </c>
    </row>
    <row r="17708" spans="1:6" ht="15" x14ac:dyDescent="0.2">
      <c r="A17708" s="231">
        <v>103577</v>
      </c>
      <c r="B17708" s="457" t="s">
        <v>24942</v>
      </c>
      <c r="C17708" s="231" t="s">
        <v>6635</v>
      </c>
      <c r="F17708" s="232">
        <v>0</v>
      </c>
    </row>
    <row r="17709" spans="1:6" ht="15" x14ac:dyDescent="0.2">
      <c r="A17709" s="231">
        <v>103578</v>
      </c>
      <c r="B17709" s="457" t="s">
        <v>24943</v>
      </c>
      <c r="C17709" s="231" t="s">
        <v>6635</v>
      </c>
      <c r="F17709" s="232">
        <v>0</v>
      </c>
    </row>
    <row r="17710" spans="1:6" ht="15" x14ac:dyDescent="0.2">
      <c r="A17710" s="231">
        <v>103579</v>
      </c>
      <c r="B17710" s="457" t="s">
        <v>24944</v>
      </c>
      <c r="C17710" s="231" t="s">
        <v>6635</v>
      </c>
      <c r="F17710" s="232">
        <v>0</v>
      </c>
    </row>
    <row r="17711" spans="1:6" ht="15" x14ac:dyDescent="0.2">
      <c r="A17711" s="231">
        <v>103580</v>
      </c>
      <c r="B17711" s="457" t="s">
        <v>24945</v>
      </c>
      <c r="C17711" s="231" t="s">
        <v>6635</v>
      </c>
      <c r="F17711" s="232">
        <v>0</v>
      </c>
    </row>
    <row r="17712" spans="1:6" ht="15" x14ac:dyDescent="0.2">
      <c r="A17712" s="231">
        <v>103581</v>
      </c>
      <c r="B17712" s="457" t="s">
        <v>24946</v>
      </c>
      <c r="C17712" s="231" t="s">
        <v>6635</v>
      </c>
      <c r="F17712" s="232">
        <v>0</v>
      </c>
    </row>
    <row r="17713" spans="1:6" ht="15" x14ac:dyDescent="0.2">
      <c r="A17713" s="231">
        <v>103582</v>
      </c>
      <c r="B17713" s="457" t="s">
        <v>24947</v>
      </c>
      <c r="C17713" s="231" t="s">
        <v>6635</v>
      </c>
      <c r="F17713" s="232">
        <v>0</v>
      </c>
    </row>
    <row r="17714" spans="1:6" ht="15" x14ac:dyDescent="0.2">
      <c r="A17714" s="231">
        <v>103572</v>
      </c>
      <c r="B17714" s="457" t="s">
        <v>24948</v>
      </c>
      <c r="C17714" s="231" t="s">
        <v>6635</v>
      </c>
      <c r="F17714" s="232">
        <v>0</v>
      </c>
    </row>
    <row r="17715" spans="1:6" ht="15" x14ac:dyDescent="0.2">
      <c r="A17715" s="231">
        <v>103583</v>
      </c>
      <c r="B17715" s="457" t="s">
        <v>24949</v>
      </c>
      <c r="C17715" s="231" t="s">
        <v>6635</v>
      </c>
      <c r="F17715" s="232">
        <v>0</v>
      </c>
    </row>
    <row r="17716" spans="1:6" ht="15" x14ac:dyDescent="0.2">
      <c r="A17716" s="231">
        <v>103584</v>
      </c>
      <c r="B17716" s="457" t="s">
        <v>24950</v>
      </c>
      <c r="C17716" s="231" t="s">
        <v>6635</v>
      </c>
      <c r="F17716" s="232">
        <v>0</v>
      </c>
    </row>
    <row r="17717" spans="1:6" ht="15" x14ac:dyDescent="0.2">
      <c r="A17717" s="231">
        <v>103557</v>
      </c>
      <c r="B17717" s="457" t="s">
        <v>24951</v>
      </c>
      <c r="C17717" s="231" t="s">
        <v>6635</v>
      </c>
      <c r="F17717" s="232">
        <v>0</v>
      </c>
    </row>
    <row r="17718" spans="1:6" ht="15" x14ac:dyDescent="0.2">
      <c r="A17718" s="231">
        <v>103558</v>
      </c>
      <c r="B17718" s="457" t="s">
        <v>24952</v>
      </c>
      <c r="C17718" s="231" t="s">
        <v>6635</v>
      </c>
      <c r="F17718" s="232">
        <v>0</v>
      </c>
    </row>
    <row r="17719" spans="1:6" ht="15" x14ac:dyDescent="0.2">
      <c r="A17719" s="231">
        <v>103559</v>
      </c>
      <c r="B17719" s="457" t="s">
        <v>24953</v>
      </c>
      <c r="C17719" s="231" t="s">
        <v>6635</v>
      </c>
      <c r="F17719" s="232">
        <v>0</v>
      </c>
    </row>
    <row r="17720" spans="1:6" ht="15" x14ac:dyDescent="0.2">
      <c r="A17720" s="231">
        <v>103560</v>
      </c>
      <c r="B17720" s="457" t="s">
        <v>24954</v>
      </c>
      <c r="C17720" s="231" t="s">
        <v>6635</v>
      </c>
      <c r="F17720" s="232">
        <v>0</v>
      </c>
    </row>
    <row r="17721" spans="1:6" ht="15" x14ac:dyDescent="0.2">
      <c r="A17721" s="231">
        <v>103561</v>
      </c>
      <c r="B17721" s="457" t="s">
        <v>24955</v>
      </c>
      <c r="C17721" s="231" t="s">
        <v>6635</v>
      </c>
      <c r="F17721" s="232">
        <v>0</v>
      </c>
    </row>
    <row r="17722" spans="1:6" ht="15" x14ac:dyDescent="0.2">
      <c r="A17722" s="231">
        <v>103529</v>
      </c>
      <c r="B17722" s="457" t="s">
        <v>24956</v>
      </c>
      <c r="C17722" s="231" t="s">
        <v>6635</v>
      </c>
      <c r="F17722" s="232">
        <v>0</v>
      </c>
    </row>
    <row r="17723" spans="1:6" ht="15" x14ac:dyDescent="0.2">
      <c r="A17723" s="231">
        <v>103530</v>
      </c>
      <c r="B17723" s="457" t="s">
        <v>24957</v>
      </c>
      <c r="C17723" s="231" t="s">
        <v>6635</v>
      </c>
      <c r="F17723" s="232">
        <v>0</v>
      </c>
    </row>
    <row r="17724" spans="1:6" ht="15" x14ac:dyDescent="0.2">
      <c r="A17724" s="231">
        <v>103531</v>
      </c>
      <c r="B17724" s="457" t="s">
        <v>24958</v>
      </c>
      <c r="C17724" s="231" t="s">
        <v>6635</v>
      </c>
      <c r="F17724" s="232">
        <v>0</v>
      </c>
    </row>
    <row r="17725" spans="1:6" ht="15" x14ac:dyDescent="0.2">
      <c r="A17725" s="231">
        <v>103532</v>
      </c>
      <c r="B17725" s="457" t="s">
        <v>24959</v>
      </c>
      <c r="C17725" s="231" t="s">
        <v>6635</v>
      </c>
      <c r="F17725" s="232">
        <v>0</v>
      </c>
    </row>
    <row r="17726" spans="1:6" ht="15" x14ac:dyDescent="0.2">
      <c r="A17726" s="231">
        <v>103533</v>
      </c>
      <c r="B17726" s="457" t="s">
        <v>24960</v>
      </c>
      <c r="C17726" s="231" t="s">
        <v>6635</v>
      </c>
      <c r="F17726" s="232">
        <v>0</v>
      </c>
    </row>
    <row r="17727" spans="1:6" ht="15" x14ac:dyDescent="0.2">
      <c r="A17727" s="231">
        <v>103534</v>
      </c>
      <c r="B17727" s="457" t="s">
        <v>24961</v>
      </c>
      <c r="C17727" s="231" t="s">
        <v>6635</v>
      </c>
      <c r="F17727" s="232">
        <v>0</v>
      </c>
    </row>
    <row r="17728" spans="1:6" ht="15" x14ac:dyDescent="0.2">
      <c r="A17728" s="231">
        <v>103535</v>
      </c>
      <c r="B17728" s="457" t="s">
        <v>24962</v>
      </c>
      <c r="C17728" s="231" t="s">
        <v>6635</v>
      </c>
      <c r="F17728" s="232">
        <v>0</v>
      </c>
    </row>
    <row r="17729" spans="1:6" ht="15" x14ac:dyDescent="0.2">
      <c r="A17729" s="231">
        <v>103527</v>
      </c>
      <c r="B17729" s="457" t="s">
        <v>24963</v>
      </c>
      <c r="C17729" s="231" t="s">
        <v>6635</v>
      </c>
      <c r="F17729" s="232">
        <v>0</v>
      </c>
    </row>
    <row r="17730" spans="1:6" ht="15" x14ac:dyDescent="0.2">
      <c r="A17730" s="231">
        <v>103536</v>
      </c>
      <c r="B17730" s="457" t="s">
        <v>24964</v>
      </c>
      <c r="C17730" s="231" t="s">
        <v>6635</v>
      </c>
      <c r="F17730" s="232">
        <v>0</v>
      </c>
    </row>
    <row r="17731" spans="1:6" ht="15" x14ac:dyDescent="0.2">
      <c r="A17731" s="231">
        <v>103528</v>
      </c>
      <c r="B17731" s="457" t="s">
        <v>24965</v>
      </c>
      <c r="C17731" s="231" t="s">
        <v>6635</v>
      </c>
      <c r="F17731" s="232">
        <v>0</v>
      </c>
    </row>
    <row r="17732" spans="1:6" ht="15" x14ac:dyDescent="0.2">
      <c r="A17732" s="231">
        <v>103541</v>
      </c>
      <c r="B17732" s="457" t="s">
        <v>24966</v>
      </c>
      <c r="C17732" s="231" t="s">
        <v>6635</v>
      </c>
      <c r="F17732" s="232">
        <v>0</v>
      </c>
    </row>
    <row r="17733" spans="1:6" ht="15" x14ac:dyDescent="0.2">
      <c r="A17733" s="231">
        <v>103539</v>
      </c>
      <c r="B17733" s="457" t="s">
        <v>24967</v>
      </c>
      <c r="C17733" s="231" t="s">
        <v>6635</v>
      </c>
      <c r="F17733" s="232">
        <v>0</v>
      </c>
    </row>
    <row r="17734" spans="1:6" ht="15" x14ac:dyDescent="0.2">
      <c r="A17734" s="231">
        <v>103540</v>
      </c>
      <c r="B17734" s="457" t="s">
        <v>24968</v>
      </c>
      <c r="C17734" s="231" t="s">
        <v>6635</v>
      </c>
      <c r="F17734" s="232">
        <v>0</v>
      </c>
    </row>
    <row r="17735" spans="1:6" ht="15" x14ac:dyDescent="0.2">
      <c r="A17735" s="231">
        <v>103542</v>
      </c>
      <c r="B17735" s="457" t="s">
        <v>24969</v>
      </c>
      <c r="C17735" s="231" t="s">
        <v>6635</v>
      </c>
      <c r="F17735" s="232">
        <v>0</v>
      </c>
    </row>
    <row r="17736" spans="1:6" ht="15" x14ac:dyDescent="0.2">
      <c r="A17736" s="231">
        <v>103543</v>
      </c>
      <c r="B17736" s="457" t="s">
        <v>24970</v>
      </c>
      <c r="C17736" s="231" t="s">
        <v>6635</v>
      </c>
      <c r="F17736" s="232">
        <v>0</v>
      </c>
    </row>
    <row r="17737" spans="1:6" ht="15" x14ac:dyDescent="0.2">
      <c r="A17737" s="231">
        <v>103544</v>
      </c>
      <c r="B17737" s="457" t="s">
        <v>24971</v>
      </c>
      <c r="C17737" s="231" t="s">
        <v>6635</v>
      </c>
      <c r="F17737" s="232">
        <v>0</v>
      </c>
    </row>
    <row r="17738" spans="1:6" ht="15" x14ac:dyDescent="0.2">
      <c r="A17738" s="231">
        <v>103545</v>
      </c>
      <c r="B17738" s="457" t="s">
        <v>24972</v>
      </c>
      <c r="C17738" s="231" t="s">
        <v>6635</v>
      </c>
      <c r="F17738" s="232">
        <v>0</v>
      </c>
    </row>
    <row r="17739" spans="1:6" ht="15" x14ac:dyDescent="0.2">
      <c r="A17739" s="231">
        <v>103537</v>
      </c>
      <c r="B17739" s="457" t="s">
        <v>24973</v>
      </c>
      <c r="C17739" s="231" t="s">
        <v>6635</v>
      </c>
      <c r="F17739" s="232">
        <v>0</v>
      </c>
    </row>
    <row r="17740" spans="1:6" ht="15" x14ac:dyDescent="0.2">
      <c r="A17740" s="231">
        <v>103546</v>
      </c>
      <c r="B17740" s="457" t="s">
        <v>24974</v>
      </c>
      <c r="C17740" s="231" t="s">
        <v>6635</v>
      </c>
      <c r="F17740" s="232">
        <v>0</v>
      </c>
    </row>
    <row r="17741" spans="1:6" ht="15" x14ac:dyDescent="0.2">
      <c r="A17741" s="231">
        <v>103538</v>
      </c>
      <c r="B17741" s="457" t="s">
        <v>24975</v>
      </c>
      <c r="C17741" s="231" t="s">
        <v>6635</v>
      </c>
      <c r="F17741" s="232">
        <v>0</v>
      </c>
    </row>
    <row r="17742" spans="1:6" ht="15" x14ac:dyDescent="0.2">
      <c r="A17742" s="231">
        <v>103549</v>
      </c>
      <c r="B17742" s="457" t="s">
        <v>24976</v>
      </c>
      <c r="C17742" s="231" t="s">
        <v>6635</v>
      </c>
      <c r="F17742" s="232">
        <v>0</v>
      </c>
    </row>
    <row r="17743" spans="1:6" ht="15" x14ac:dyDescent="0.2">
      <c r="A17743" s="231">
        <v>103550</v>
      </c>
      <c r="B17743" s="457" t="s">
        <v>24977</v>
      </c>
      <c r="C17743" s="231" t="s">
        <v>6635</v>
      </c>
      <c r="F17743" s="232">
        <v>0</v>
      </c>
    </row>
    <row r="17744" spans="1:6" ht="15" x14ac:dyDescent="0.2">
      <c r="A17744" s="231">
        <v>103551</v>
      </c>
      <c r="B17744" s="457" t="s">
        <v>24978</v>
      </c>
      <c r="C17744" s="231" t="s">
        <v>6635</v>
      </c>
      <c r="F17744" s="232">
        <v>0</v>
      </c>
    </row>
    <row r="17745" spans="1:6" ht="15" x14ac:dyDescent="0.2">
      <c r="A17745" s="231">
        <v>103552</v>
      </c>
      <c r="B17745" s="457" t="s">
        <v>24979</v>
      </c>
      <c r="C17745" s="231" t="s">
        <v>6635</v>
      </c>
      <c r="F17745" s="232">
        <v>0</v>
      </c>
    </row>
    <row r="17746" spans="1:6" ht="15" x14ac:dyDescent="0.2">
      <c r="A17746" s="231">
        <v>103553</v>
      </c>
      <c r="B17746" s="457" t="s">
        <v>24980</v>
      </c>
      <c r="C17746" s="231" t="s">
        <v>6635</v>
      </c>
      <c r="F17746" s="232">
        <v>0</v>
      </c>
    </row>
    <row r="17747" spans="1:6" ht="15" x14ac:dyDescent="0.2">
      <c r="A17747" s="231">
        <v>103554</v>
      </c>
      <c r="B17747" s="457" t="s">
        <v>24981</v>
      </c>
      <c r="C17747" s="231" t="s">
        <v>6635</v>
      </c>
      <c r="F17747" s="232">
        <v>0</v>
      </c>
    </row>
    <row r="17748" spans="1:6" ht="15" x14ac:dyDescent="0.2">
      <c r="A17748" s="231">
        <v>103555</v>
      </c>
      <c r="B17748" s="457" t="s">
        <v>24982</v>
      </c>
      <c r="C17748" s="231" t="s">
        <v>6635</v>
      </c>
      <c r="F17748" s="232">
        <v>0</v>
      </c>
    </row>
    <row r="17749" spans="1:6" ht="15" x14ac:dyDescent="0.2">
      <c r="A17749" s="231">
        <v>103547</v>
      </c>
      <c r="B17749" s="457" t="s">
        <v>24983</v>
      </c>
      <c r="C17749" s="231" t="s">
        <v>6635</v>
      </c>
      <c r="F17749" s="232">
        <v>0</v>
      </c>
    </row>
    <row r="17750" spans="1:6" ht="15" x14ac:dyDescent="0.2">
      <c r="A17750" s="231">
        <v>103556</v>
      </c>
      <c r="B17750" s="457" t="s">
        <v>24984</v>
      </c>
      <c r="C17750" s="231" t="s">
        <v>6635</v>
      </c>
      <c r="F17750" s="232">
        <v>0</v>
      </c>
    </row>
    <row r="17751" spans="1:6" ht="15" x14ac:dyDescent="0.2">
      <c r="A17751" s="231">
        <v>103548</v>
      </c>
      <c r="B17751" s="457" t="s">
        <v>24985</v>
      </c>
      <c r="C17751" s="231" t="s">
        <v>6635</v>
      </c>
      <c r="F17751" s="232">
        <v>0</v>
      </c>
    </row>
    <row r="17753" spans="1:6" ht="15" x14ac:dyDescent="0.25">
      <c r="A17753" s="1" t="s">
        <v>5826</v>
      </c>
      <c r="B17753" s="589" t="s">
        <v>7046</v>
      </c>
      <c r="C17753" s="10" t="s">
        <v>6635</v>
      </c>
      <c r="F17753" s="9">
        <v>7070.32</v>
      </c>
    </row>
    <row r="17754" spans="1:6" ht="15" x14ac:dyDescent="0.25">
      <c r="A17754" s="1" t="s">
        <v>5827</v>
      </c>
      <c r="B17754" s="589" t="s">
        <v>7047</v>
      </c>
      <c r="C17754" s="10" t="s">
        <v>6635</v>
      </c>
      <c r="F17754" s="9">
        <v>9402.15</v>
      </c>
    </row>
    <row r="17755" spans="1:6" ht="15" x14ac:dyDescent="0.25">
      <c r="A17755" s="1" t="s">
        <v>5828</v>
      </c>
      <c r="B17755" s="589" t="s">
        <v>7048</v>
      </c>
      <c r="C17755" s="10" t="s">
        <v>6635</v>
      </c>
      <c r="F17755" s="9">
        <v>16060.98</v>
      </c>
    </row>
    <row r="17756" spans="1:6" ht="15" x14ac:dyDescent="0.25">
      <c r="A17756" s="1" t="s">
        <v>5829</v>
      </c>
      <c r="B17756" s="589" t="s">
        <v>7049</v>
      </c>
      <c r="C17756" s="10" t="s">
        <v>6635</v>
      </c>
      <c r="F17756" s="9">
        <v>22021.49</v>
      </c>
    </row>
    <row r="17757" spans="1:6" ht="15" x14ac:dyDescent="0.25">
      <c r="A17757" s="1" t="s">
        <v>5830</v>
      </c>
      <c r="B17757" s="589" t="s">
        <v>7050</v>
      </c>
      <c r="C17757" s="10" t="s">
        <v>6635</v>
      </c>
      <c r="F17757" s="9">
        <v>25662.639999999999</v>
      </c>
    </row>
    <row r="17758" spans="1:6" ht="15" x14ac:dyDescent="0.25">
      <c r="A17758" s="1" t="s">
        <v>5472</v>
      </c>
      <c r="B17758" s="589" t="s">
        <v>6947</v>
      </c>
      <c r="C17758" s="10"/>
      <c r="F17758" s="9"/>
    </row>
    <row r="17759" spans="1:6" ht="15" x14ac:dyDescent="0.25">
      <c r="A17759" s="1" t="s">
        <v>6141</v>
      </c>
      <c r="B17759" s="589" t="s">
        <v>7051</v>
      </c>
      <c r="C17759" s="10" t="s">
        <v>6635</v>
      </c>
      <c r="F17759" s="9">
        <v>9030.32</v>
      </c>
    </row>
    <row r="17760" spans="1:6" ht="30" x14ac:dyDescent="0.25">
      <c r="A17760" s="1" t="s">
        <v>6142</v>
      </c>
      <c r="B17760" s="589" t="s">
        <v>7052</v>
      </c>
      <c r="C17760" s="10" t="s">
        <v>6635</v>
      </c>
      <c r="F17760" s="9">
        <v>15295.74</v>
      </c>
    </row>
    <row r="17761" spans="1:6" ht="15" x14ac:dyDescent="0.25">
      <c r="A17761" s="1" t="s">
        <v>6143</v>
      </c>
      <c r="B17761" s="589" t="s">
        <v>7053</v>
      </c>
      <c r="C17761" s="10" t="s">
        <v>6635</v>
      </c>
      <c r="F17761" s="9">
        <v>20697.88</v>
      </c>
    </row>
    <row r="17762" spans="1:6" ht="15" x14ac:dyDescent="0.25">
      <c r="A17762" s="1" t="s">
        <v>6144</v>
      </c>
      <c r="B17762" s="589" t="s">
        <v>7054</v>
      </c>
      <c r="C17762" s="10" t="s">
        <v>6635</v>
      </c>
      <c r="F17762" s="9">
        <v>27530.5</v>
      </c>
    </row>
    <row r="17763" spans="1:6" ht="15" x14ac:dyDescent="0.25">
      <c r="A17763" s="1" t="s">
        <v>5473</v>
      </c>
      <c r="B17763" s="589" t="s">
        <v>5831</v>
      </c>
      <c r="C17763" s="10"/>
      <c r="F17763" s="9"/>
    </row>
    <row r="17764" spans="1:6" ht="15" x14ac:dyDescent="0.25">
      <c r="A17764" s="1" t="s">
        <v>5633</v>
      </c>
      <c r="B17764" s="589" t="s">
        <v>1724</v>
      </c>
      <c r="C17764" s="10" t="s">
        <v>6635</v>
      </c>
      <c r="F17764" s="9">
        <v>3557.12</v>
      </c>
    </row>
    <row r="17765" spans="1:6" ht="15" x14ac:dyDescent="0.25">
      <c r="A17765" s="1" t="s">
        <v>5634</v>
      </c>
      <c r="B17765" s="589" t="s">
        <v>1723</v>
      </c>
      <c r="C17765" s="10" t="s">
        <v>6635</v>
      </c>
      <c r="F17765" s="9">
        <v>4808.8999999999996</v>
      </c>
    </row>
    <row r="17766" spans="1:6" ht="15" x14ac:dyDescent="0.25">
      <c r="A17766" s="1" t="s">
        <v>5635</v>
      </c>
      <c r="B17766" s="589" t="s">
        <v>1722</v>
      </c>
      <c r="C17766" s="10" t="s">
        <v>6635</v>
      </c>
      <c r="F17766" s="9">
        <v>2608.7199999999998</v>
      </c>
    </row>
    <row r="17767" spans="1:6" ht="15" x14ac:dyDescent="0.25">
      <c r="A17767" s="1" t="s">
        <v>5636</v>
      </c>
      <c r="B17767" s="589" t="s">
        <v>1721</v>
      </c>
      <c r="C17767" s="10" t="s">
        <v>6635</v>
      </c>
      <c r="F17767" s="9">
        <v>3569.23</v>
      </c>
    </row>
    <row r="17768" spans="1:6" ht="15" x14ac:dyDescent="0.25">
      <c r="A17768" s="1" t="s">
        <v>5637</v>
      </c>
      <c r="B17768" s="589" t="s">
        <v>1720</v>
      </c>
      <c r="C17768" s="10" t="s">
        <v>6635</v>
      </c>
      <c r="F17768" s="9">
        <v>1119.92</v>
      </c>
    </row>
    <row r="17769" spans="1:6" ht="15" x14ac:dyDescent="0.25">
      <c r="A17769" s="1" t="s">
        <v>5638</v>
      </c>
      <c r="B17769" s="589" t="s">
        <v>1719</v>
      </c>
      <c r="C17769" s="10" t="s">
        <v>6635</v>
      </c>
      <c r="F17769" s="9">
        <v>1490.77</v>
      </c>
    </row>
    <row r="17770" spans="1:6" ht="15" x14ac:dyDescent="0.25">
      <c r="A17770" s="1" t="s">
        <v>5639</v>
      </c>
      <c r="B17770" s="589" t="s">
        <v>1758</v>
      </c>
      <c r="C17770" s="10" t="s">
        <v>6635</v>
      </c>
      <c r="F17770" s="9">
        <v>1243.6400000000001</v>
      </c>
    </row>
    <row r="17771" spans="1:6" ht="15" x14ac:dyDescent="0.25">
      <c r="A17771" s="1" t="s">
        <v>5640</v>
      </c>
      <c r="B17771" s="589" t="s">
        <v>1759</v>
      </c>
      <c r="C17771" s="10" t="s">
        <v>6635</v>
      </c>
      <c r="F17771" s="9">
        <v>1724.38</v>
      </c>
    </row>
    <row r="17772" spans="1:6" ht="15" x14ac:dyDescent="0.25">
      <c r="A17772" s="1" t="s">
        <v>5641</v>
      </c>
      <c r="B17772" s="589" t="s">
        <v>5642</v>
      </c>
      <c r="C17772" s="10" t="s">
        <v>6635</v>
      </c>
      <c r="F17772" s="9">
        <v>2393.77</v>
      </c>
    </row>
    <row r="17773" spans="1:6" ht="15" x14ac:dyDescent="0.25">
      <c r="A17773" s="1" t="s">
        <v>5643</v>
      </c>
      <c r="B17773" s="589" t="s">
        <v>5644</v>
      </c>
      <c r="C17773" s="10" t="s">
        <v>6635</v>
      </c>
      <c r="F17773" s="9">
        <v>3262.98</v>
      </c>
    </row>
    <row r="17774" spans="1:6" ht="15" x14ac:dyDescent="0.25">
      <c r="A17774" s="1" t="s">
        <v>5645</v>
      </c>
      <c r="B17774" s="589" t="s">
        <v>5646</v>
      </c>
      <c r="C17774" s="10" t="s">
        <v>6635</v>
      </c>
      <c r="F17774" s="9">
        <v>2066.64</v>
      </c>
    </row>
    <row r="17775" spans="1:6" ht="15" x14ac:dyDescent="0.25">
      <c r="A17775" s="1" t="s">
        <v>5647</v>
      </c>
      <c r="B17775" s="589" t="s">
        <v>5648</v>
      </c>
      <c r="C17775" s="10" t="s">
        <v>6635</v>
      </c>
      <c r="F17775" s="9">
        <v>2671.21</v>
      </c>
    </row>
    <row r="17776" spans="1:6" ht="15" x14ac:dyDescent="0.25">
      <c r="A17776" s="1" t="s">
        <v>5474</v>
      </c>
      <c r="B17776" s="589" t="s">
        <v>6948</v>
      </c>
      <c r="C17776" s="10"/>
      <c r="F17776" s="9"/>
    </row>
    <row r="17777" spans="1:6" ht="15" x14ac:dyDescent="0.25">
      <c r="A17777" s="1" t="s">
        <v>1760</v>
      </c>
      <c r="B17777" s="589" t="s">
        <v>7055</v>
      </c>
      <c r="C17777" s="10" t="s">
        <v>6636</v>
      </c>
      <c r="F17777" s="9">
        <v>1155.32</v>
      </c>
    </row>
    <row r="17778" spans="1:6" ht="15" x14ac:dyDescent="0.25">
      <c r="A17778" s="1" t="s">
        <v>7786</v>
      </c>
      <c r="B17778" s="589" t="s">
        <v>7787</v>
      </c>
      <c r="C17778" s="10" t="s">
        <v>6637</v>
      </c>
      <c r="F17778" s="9">
        <v>0.25</v>
      </c>
    </row>
    <row r="17779" spans="1:6" ht="15" x14ac:dyDescent="0.25">
      <c r="A17779" s="1" t="s">
        <v>6195</v>
      </c>
      <c r="B17779" s="589" t="s">
        <v>7056</v>
      </c>
      <c r="C17779" s="10" t="s">
        <v>6637</v>
      </c>
      <c r="F17779" s="9">
        <v>1.01</v>
      </c>
    </row>
    <row r="17780" spans="1:6" ht="15" x14ac:dyDescent="0.25">
      <c r="A17780" s="1" t="s">
        <v>6196</v>
      </c>
      <c r="B17780" s="589" t="s">
        <v>7057</v>
      </c>
      <c r="C17780" s="10" t="s">
        <v>6637</v>
      </c>
      <c r="F17780" s="9">
        <v>0.78</v>
      </c>
    </row>
    <row r="17781" spans="1:6" ht="15" x14ac:dyDescent="0.25">
      <c r="A17781" s="1" t="s">
        <v>6197</v>
      </c>
      <c r="B17781" s="589" t="s">
        <v>7058</v>
      </c>
      <c r="C17781" s="10" t="s">
        <v>6637</v>
      </c>
      <c r="F17781" s="9">
        <v>0.65</v>
      </c>
    </row>
    <row r="17782" spans="1:6" ht="15" x14ac:dyDescent="0.25">
      <c r="A17782" s="1" t="s">
        <v>6198</v>
      </c>
      <c r="B17782" s="589" t="s">
        <v>7059</v>
      </c>
      <c r="C17782" s="10" t="s">
        <v>6637</v>
      </c>
      <c r="F17782" s="9">
        <v>0.89</v>
      </c>
    </row>
    <row r="17783" spans="1:6" ht="15" x14ac:dyDescent="0.25">
      <c r="A17783" s="1" t="s">
        <v>6199</v>
      </c>
      <c r="B17783" s="589" t="s">
        <v>7060</v>
      </c>
      <c r="C17783" s="10" t="s">
        <v>6637</v>
      </c>
      <c r="F17783" s="9">
        <v>0.73</v>
      </c>
    </row>
    <row r="17784" spans="1:6" ht="15" x14ac:dyDescent="0.25">
      <c r="A17784" s="1" t="s">
        <v>6200</v>
      </c>
      <c r="B17784" s="589" t="s">
        <v>7061</v>
      </c>
      <c r="C17784" s="10" t="s">
        <v>6637</v>
      </c>
      <c r="F17784" s="9">
        <v>0.56000000000000005</v>
      </c>
    </row>
    <row r="17785" spans="1:6" ht="15" x14ac:dyDescent="0.25">
      <c r="A17785" s="1" t="s">
        <v>6201</v>
      </c>
      <c r="B17785" s="589" t="s">
        <v>7062</v>
      </c>
      <c r="C17785" s="10" t="s">
        <v>6637</v>
      </c>
      <c r="F17785" s="9">
        <v>0.77</v>
      </c>
    </row>
    <row r="17786" spans="1:6" ht="15" x14ac:dyDescent="0.25">
      <c r="A17786" s="1" t="s">
        <v>6202</v>
      </c>
      <c r="B17786" s="589" t="s">
        <v>7063</v>
      </c>
      <c r="C17786" s="10" t="s">
        <v>6637</v>
      </c>
      <c r="F17786" s="9">
        <v>0.67</v>
      </c>
    </row>
    <row r="17787" spans="1:6" ht="15" x14ac:dyDescent="0.25">
      <c r="A17787" s="1" t="s">
        <v>6203</v>
      </c>
      <c r="B17787" s="589" t="s">
        <v>7064</v>
      </c>
      <c r="C17787" s="10" t="s">
        <v>6637</v>
      </c>
      <c r="F17787" s="9">
        <v>0.66</v>
      </c>
    </row>
    <row r="17788" spans="1:6" ht="15" x14ac:dyDescent="0.25">
      <c r="A17788" s="1" t="s">
        <v>6204</v>
      </c>
      <c r="B17788" s="589" t="s">
        <v>7065</v>
      </c>
      <c r="C17788" s="10" t="s">
        <v>6637</v>
      </c>
      <c r="F17788" s="9">
        <v>1.06</v>
      </c>
    </row>
    <row r="17789" spans="1:6" ht="15" x14ac:dyDescent="0.25">
      <c r="A17789" s="1" t="s">
        <v>6205</v>
      </c>
      <c r="B17789" s="589" t="s">
        <v>7066</v>
      </c>
      <c r="C17789" s="10" t="s">
        <v>6637</v>
      </c>
      <c r="F17789" s="9">
        <v>0.86</v>
      </c>
    </row>
    <row r="17790" spans="1:6" ht="15" x14ac:dyDescent="0.25">
      <c r="A17790" s="1" t="s">
        <v>6206</v>
      </c>
      <c r="B17790" s="589" t="s">
        <v>7067</v>
      </c>
      <c r="C17790" s="10" t="s">
        <v>6637</v>
      </c>
      <c r="F17790" s="9">
        <v>0.67</v>
      </c>
    </row>
    <row r="17791" spans="1:6" ht="15" x14ac:dyDescent="0.25">
      <c r="A17791" s="1" t="s">
        <v>6207</v>
      </c>
      <c r="B17791" s="589" t="s">
        <v>7068</v>
      </c>
      <c r="C17791" s="10" t="s">
        <v>6637</v>
      </c>
      <c r="F17791" s="9">
        <v>0.91</v>
      </c>
    </row>
    <row r="17792" spans="1:6" ht="15" x14ac:dyDescent="0.25">
      <c r="A17792" s="1" t="s">
        <v>6208</v>
      </c>
      <c r="B17792" s="589" t="s">
        <v>7069</v>
      </c>
      <c r="C17792" s="10" t="s">
        <v>6637</v>
      </c>
      <c r="F17792" s="9">
        <v>0.74</v>
      </c>
    </row>
    <row r="17793" spans="1:6" ht="15" x14ac:dyDescent="0.25">
      <c r="A17793" s="1" t="s">
        <v>6209</v>
      </c>
      <c r="B17793" s="589" t="s">
        <v>7070</v>
      </c>
      <c r="C17793" s="10" t="s">
        <v>6637</v>
      </c>
      <c r="F17793" s="9">
        <v>0.62</v>
      </c>
    </row>
    <row r="17794" spans="1:6" ht="15" x14ac:dyDescent="0.25">
      <c r="A17794" s="1" t="s">
        <v>6210</v>
      </c>
      <c r="B17794" s="589" t="s">
        <v>7071</v>
      </c>
      <c r="C17794" s="10" t="s">
        <v>6637</v>
      </c>
      <c r="F17794" s="9">
        <v>1.05</v>
      </c>
    </row>
    <row r="17795" spans="1:6" ht="15" x14ac:dyDescent="0.25">
      <c r="A17795" s="1" t="s">
        <v>6211</v>
      </c>
      <c r="B17795" s="589" t="s">
        <v>7072</v>
      </c>
      <c r="C17795" s="10" t="s">
        <v>6637</v>
      </c>
      <c r="F17795" s="9">
        <v>0.7</v>
      </c>
    </row>
    <row r="17796" spans="1:6" ht="15" x14ac:dyDescent="0.25">
      <c r="A17796" s="1" t="s">
        <v>6212</v>
      </c>
      <c r="B17796" s="589" t="s">
        <v>7073</v>
      </c>
      <c r="C17796" s="10" t="s">
        <v>6637</v>
      </c>
      <c r="F17796" s="9">
        <v>0.59</v>
      </c>
    </row>
    <row r="17797" spans="1:6" ht="15" x14ac:dyDescent="0.25">
      <c r="A17797" s="1" t="s">
        <v>6213</v>
      </c>
      <c r="B17797" s="589" t="s">
        <v>7074</v>
      </c>
      <c r="C17797" s="10" t="s">
        <v>6637</v>
      </c>
      <c r="F17797" s="9">
        <v>0.44</v>
      </c>
    </row>
    <row r="17798" spans="1:6" ht="15" x14ac:dyDescent="0.25">
      <c r="A17798" s="1" t="s">
        <v>6214</v>
      </c>
      <c r="B17798" s="589" t="s">
        <v>1718</v>
      </c>
      <c r="C17798" s="10" t="s">
        <v>6637</v>
      </c>
      <c r="F17798" s="9">
        <v>0.34</v>
      </c>
    </row>
    <row r="17799" spans="1:6" ht="15" x14ac:dyDescent="0.25">
      <c r="A17799" s="1" t="s">
        <v>6215</v>
      </c>
      <c r="B17799" s="589" t="s">
        <v>1717</v>
      </c>
      <c r="C17799" s="10" t="s">
        <v>6637</v>
      </c>
      <c r="F17799" s="9">
        <v>0.24</v>
      </c>
    </row>
    <row r="17800" spans="1:6" ht="15" x14ac:dyDescent="0.25">
      <c r="A17800" s="1" t="s">
        <v>6216</v>
      </c>
      <c r="B17800" s="589" t="s">
        <v>1716</v>
      </c>
      <c r="C17800" s="10" t="s">
        <v>6637</v>
      </c>
      <c r="F17800" s="9">
        <v>0.21</v>
      </c>
    </row>
    <row r="17801" spans="1:6" ht="15" x14ac:dyDescent="0.25">
      <c r="A17801" s="1" t="s">
        <v>6217</v>
      </c>
      <c r="B17801" s="589" t="s">
        <v>6384</v>
      </c>
      <c r="C17801" s="10" t="s">
        <v>6638</v>
      </c>
      <c r="F17801" s="9">
        <v>1352.31</v>
      </c>
    </row>
    <row r="17802" spans="1:6" ht="15" x14ac:dyDescent="0.25">
      <c r="A17802" s="1" t="s">
        <v>6218</v>
      </c>
      <c r="B17802" s="589" t="s">
        <v>6385</v>
      </c>
      <c r="C17802" s="10" t="s">
        <v>6635</v>
      </c>
      <c r="F17802" s="9">
        <v>1227.28</v>
      </c>
    </row>
    <row r="17803" spans="1:6" ht="15" x14ac:dyDescent="0.25">
      <c r="A17803" s="1" t="s">
        <v>5475</v>
      </c>
      <c r="B17803" s="589" t="s">
        <v>6639</v>
      </c>
      <c r="C17803" s="10"/>
      <c r="F17803" s="9"/>
    </row>
    <row r="17804" spans="1:6" ht="15" x14ac:dyDescent="0.25">
      <c r="A17804" s="1" t="s">
        <v>1761</v>
      </c>
      <c r="B17804" s="589" t="s">
        <v>4755</v>
      </c>
      <c r="C17804" s="10" t="s">
        <v>6636</v>
      </c>
      <c r="F17804" s="9">
        <v>1392.22</v>
      </c>
    </row>
    <row r="17805" spans="1:6" ht="15" x14ac:dyDescent="0.25">
      <c r="A17805" s="1" t="s">
        <v>1762</v>
      </c>
      <c r="B17805" s="589" t="s">
        <v>4756</v>
      </c>
      <c r="C17805" s="10" t="s">
        <v>6636</v>
      </c>
      <c r="F17805" s="9">
        <v>7116.11</v>
      </c>
    </row>
    <row r="17806" spans="1:6" ht="15" x14ac:dyDescent="0.25">
      <c r="A17806" s="1" t="s">
        <v>1763</v>
      </c>
      <c r="B17806" s="589" t="s">
        <v>1715</v>
      </c>
      <c r="C17806" s="10" t="s">
        <v>6640</v>
      </c>
      <c r="F17806" s="9">
        <v>108.51</v>
      </c>
    </row>
    <row r="17807" spans="1:6" ht="15" x14ac:dyDescent="0.25">
      <c r="A17807" s="1" t="s">
        <v>1764</v>
      </c>
      <c r="B17807" s="589" t="s">
        <v>1714</v>
      </c>
      <c r="C17807" s="10" t="s">
        <v>6640</v>
      </c>
      <c r="F17807" s="9">
        <v>95.68</v>
      </c>
    </row>
    <row r="17808" spans="1:6" ht="15" x14ac:dyDescent="0.25">
      <c r="A17808" s="1" t="s">
        <v>1765</v>
      </c>
      <c r="B17808" s="589" t="s">
        <v>1713</v>
      </c>
      <c r="C17808" s="10" t="s">
        <v>6640</v>
      </c>
      <c r="F17808" s="9">
        <v>425.83</v>
      </c>
    </row>
    <row r="17809" spans="1:6" ht="15" x14ac:dyDescent="0.25">
      <c r="A17809" s="1" t="s">
        <v>1766</v>
      </c>
      <c r="B17809" s="589" t="s">
        <v>1712</v>
      </c>
      <c r="C17809" s="10" t="s">
        <v>6640</v>
      </c>
      <c r="F17809" s="9">
        <v>671.39</v>
      </c>
    </row>
    <row r="17810" spans="1:6" ht="15" x14ac:dyDescent="0.25">
      <c r="A17810" s="1" t="s">
        <v>1767</v>
      </c>
      <c r="B17810" s="589" t="s">
        <v>1711</v>
      </c>
      <c r="C17810" s="10" t="s">
        <v>6640</v>
      </c>
      <c r="F17810" s="9">
        <v>104.88</v>
      </c>
    </row>
    <row r="17811" spans="1:6" ht="15" x14ac:dyDescent="0.25">
      <c r="A17811" s="1" t="s">
        <v>5476</v>
      </c>
      <c r="B17811" s="589" t="s">
        <v>6949</v>
      </c>
      <c r="C17811" s="10"/>
      <c r="F17811" s="9"/>
    </row>
    <row r="17812" spans="1:6" ht="15" x14ac:dyDescent="0.25">
      <c r="A17812" s="1" t="s">
        <v>1768</v>
      </c>
      <c r="B17812" s="589" t="s">
        <v>7075</v>
      </c>
      <c r="C17812" s="10" t="s">
        <v>6636</v>
      </c>
      <c r="F17812" s="9">
        <v>450.91</v>
      </c>
    </row>
    <row r="17813" spans="1:6" ht="15" x14ac:dyDescent="0.25">
      <c r="A17813" s="1" t="s">
        <v>1769</v>
      </c>
      <c r="B17813" s="589" t="s">
        <v>1708</v>
      </c>
      <c r="C17813" s="10" t="s">
        <v>6637</v>
      </c>
      <c r="F17813" s="9">
        <v>10.119999999999999</v>
      </c>
    </row>
    <row r="17814" spans="1:6" ht="15" x14ac:dyDescent="0.25">
      <c r="A17814" s="1" t="s">
        <v>1770</v>
      </c>
      <c r="B17814" s="589" t="s">
        <v>1707</v>
      </c>
      <c r="C17814" s="10" t="s">
        <v>6637</v>
      </c>
      <c r="F17814" s="9">
        <v>153.97</v>
      </c>
    </row>
    <row r="17815" spans="1:6" ht="15" x14ac:dyDescent="0.25">
      <c r="A17815" s="1" t="s">
        <v>7706</v>
      </c>
      <c r="B17815" s="589" t="s">
        <v>1706</v>
      </c>
      <c r="C17815" s="10" t="s">
        <v>6637</v>
      </c>
      <c r="F17815" s="9">
        <v>69.56</v>
      </c>
    </row>
    <row r="17816" spans="1:6" ht="15" x14ac:dyDescent="0.25">
      <c r="A17816" s="1" t="s">
        <v>1771</v>
      </c>
      <c r="B17816" s="589" t="s">
        <v>1705</v>
      </c>
      <c r="C17816" s="10" t="s">
        <v>6637</v>
      </c>
      <c r="F17816" s="9">
        <v>33.450000000000003</v>
      </c>
    </row>
    <row r="17817" spans="1:6" ht="15" x14ac:dyDescent="0.25">
      <c r="A17817" s="1" t="s">
        <v>1772</v>
      </c>
      <c r="B17817" s="589" t="s">
        <v>1704</v>
      </c>
      <c r="C17817" s="10" t="s">
        <v>6640</v>
      </c>
      <c r="F17817" s="9">
        <v>6</v>
      </c>
    </row>
    <row r="17818" spans="1:6" ht="15" x14ac:dyDescent="0.25">
      <c r="A17818" s="1" t="s">
        <v>4757</v>
      </c>
      <c r="B17818" s="589" t="s">
        <v>7076</v>
      </c>
      <c r="C17818" s="10" t="s">
        <v>6641</v>
      </c>
      <c r="F17818" s="9">
        <v>504.87</v>
      </c>
    </row>
    <row r="17819" spans="1:6" ht="15" x14ac:dyDescent="0.25">
      <c r="A17819" s="1" t="s">
        <v>1773</v>
      </c>
      <c r="B17819" s="589" t="s">
        <v>7788</v>
      </c>
      <c r="C17819" s="10" t="s">
        <v>6640</v>
      </c>
      <c r="F17819" s="9">
        <v>275.45</v>
      </c>
    </row>
    <row r="17820" spans="1:6" ht="15" x14ac:dyDescent="0.25">
      <c r="A17820" s="1" t="s">
        <v>1774</v>
      </c>
      <c r="B17820" s="589" t="s">
        <v>7789</v>
      </c>
      <c r="C17820" s="10" t="s">
        <v>6640</v>
      </c>
      <c r="F17820" s="9">
        <v>280.66000000000003</v>
      </c>
    </row>
    <row r="17821" spans="1:6" ht="15" x14ac:dyDescent="0.25">
      <c r="A17821" s="1" t="s">
        <v>1775</v>
      </c>
      <c r="B17821" s="589" t="s">
        <v>7790</v>
      </c>
      <c r="C17821" s="10" t="s">
        <v>6640</v>
      </c>
      <c r="F17821" s="9">
        <v>389.53</v>
      </c>
    </row>
    <row r="17822" spans="1:6" ht="15" x14ac:dyDescent="0.25">
      <c r="A17822" s="1" t="s">
        <v>1776</v>
      </c>
      <c r="B17822" s="589" t="s">
        <v>7791</v>
      </c>
      <c r="C17822" s="10" t="s">
        <v>6640</v>
      </c>
      <c r="F17822" s="9">
        <v>401.21</v>
      </c>
    </row>
    <row r="17823" spans="1:6" ht="15" x14ac:dyDescent="0.25">
      <c r="A17823" s="1" t="s">
        <v>1777</v>
      </c>
      <c r="B17823" s="589" t="s">
        <v>7077</v>
      </c>
      <c r="C17823" s="10" t="s">
        <v>6636</v>
      </c>
      <c r="F17823" s="9">
        <v>223.85</v>
      </c>
    </row>
    <row r="17824" spans="1:6" ht="15" x14ac:dyDescent="0.25">
      <c r="A17824" s="1" t="s">
        <v>4758</v>
      </c>
      <c r="B17824" s="589" t="s">
        <v>7078</v>
      </c>
      <c r="C17824" s="10" t="s">
        <v>6635</v>
      </c>
      <c r="F17824" s="9">
        <v>13.01</v>
      </c>
    </row>
    <row r="17825" spans="1:6" ht="15" x14ac:dyDescent="0.25">
      <c r="A17825" s="1" t="s">
        <v>4759</v>
      </c>
      <c r="B17825" s="589" t="s">
        <v>6301</v>
      </c>
      <c r="C17825" s="10" t="s">
        <v>6635</v>
      </c>
      <c r="F17825" s="9">
        <v>15.92</v>
      </c>
    </row>
    <row r="17826" spans="1:6" ht="15" x14ac:dyDescent="0.25">
      <c r="A17826" s="1" t="s">
        <v>4760</v>
      </c>
      <c r="B17826" s="589" t="s">
        <v>6302</v>
      </c>
      <c r="C17826" s="10" t="s">
        <v>6635</v>
      </c>
      <c r="F17826" s="9">
        <v>16.579999999999998</v>
      </c>
    </row>
    <row r="17827" spans="1:6" ht="15" x14ac:dyDescent="0.25">
      <c r="A17827" s="1" t="s">
        <v>4761</v>
      </c>
      <c r="B17827" s="589" t="s">
        <v>7079</v>
      </c>
      <c r="C17827" s="10" t="s">
        <v>6635</v>
      </c>
      <c r="F17827" s="9">
        <v>21.35</v>
      </c>
    </row>
    <row r="17828" spans="1:6" ht="15" x14ac:dyDescent="0.25">
      <c r="A17828" s="1" t="s">
        <v>4762</v>
      </c>
      <c r="B17828" s="589" t="s">
        <v>6303</v>
      </c>
      <c r="C17828" s="10" t="s">
        <v>6635</v>
      </c>
      <c r="F17828" s="9">
        <v>22.23</v>
      </c>
    </row>
    <row r="17829" spans="1:6" ht="15" x14ac:dyDescent="0.25">
      <c r="A17829" s="1" t="s">
        <v>4763</v>
      </c>
      <c r="B17829" s="589" t="s">
        <v>6304</v>
      </c>
      <c r="C17829" s="10" t="s">
        <v>6635</v>
      </c>
      <c r="F17829" s="9">
        <v>25.81</v>
      </c>
    </row>
    <row r="17830" spans="1:6" ht="15" x14ac:dyDescent="0.25">
      <c r="A17830" s="1" t="s">
        <v>4764</v>
      </c>
      <c r="B17830" s="589" t="s">
        <v>6305</v>
      </c>
      <c r="C17830" s="10" t="s">
        <v>6635</v>
      </c>
      <c r="F17830" s="9">
        <v>27.96</v>
      </c>
    </row>
    <row r="17831" spans="1:6" ht="15" x14ac:dyDescent="0.25">
      <c r="A17831" s="1" t="s">
        <v>4765</v>
      </c>
      <c r="B17831" s="589" t="s">
        <v>6306</v>
      </c>
      <c r="C17831" s="10" t="s">
        <v>6635</v>
      </c>
      <c r="F17831" s="9">
        <v>27.74</v>
      </c>
    </row>
    <row r="17832" spans="1:6" ht="15" x14ac:dyDescent="0.25">
      <c r="A17832" s="1" t="s">
        <v>4766</v>
      </c>
      <c r="B17832" s="589" t="s">
        <v>6307</v>
      </c>
      <c r="C17832" s="10" t="s">
        <v>6635</v>
      </c>
      <c r="F17832" s="9">
        <v>30.53</v>
      </c>
    </row>
    <row r="17833" spans="1:6" ht="15" x14ac:dyDescent="0.25">
      <c r="A17833" s="1" t="s">
        <v>4767</v>
      </c>
      <c r="B17833" s="589" t="s">
        <v>6308</v>
      </c>
      <c r="C17833" s="10" t="s">
        <v>6635</v>
      </c>
      <c r="F17833" s="9">
        <v>32.07</v>
      </c>
    </row>
    <row r="17834" spans="1:6" ht="15" x14ac:dyDescent="0.25">
      <c r="A17834" s="1" t="s">
        <v>4768</v>
      </c>
      <c r="B17834" s="589" t="s">
        <v>6309</v>
      </c>
      <c r="C17834" s="10" t="s">
        <v>6635</v>
      </c>
      <c r="F17834" s="9">
        <v>37.28</v>
      </c>
    </row>
    <row r="17835" spans="1:6" ht="15" x14ac:dyDescent="0.25">
      <c r="A17835" s="1" t="s">
        <v>4769</v>
      </c>
      <c r="B17835" s="589" t="s">
        <v>7792</v>
      </c>
      <c r="C17835" s="10" t="s">
        <v>6640</v>
      </c>
      <c r="F17835" s="9">
        <v>146.28</v>
      </c>
    </row>
    <row r="17836" spans="1:6" ht="15" x14ac:dyDescent="0.25">
      <c r="A17836" s="1" t="s">
        <v>1778</v>
      </c>
      <c r="B17836" s="589" t="s">
        <v>7793</v>
      </c>
      <c r="C17836" s="10" t="s">
        <v>6640</v>
      </c>
      <c r="F17836" s="9">
        <v>398.31</v>
      </c>
    </row>
    <row r="17837" spans="1:6" ht="15" x14ac:dyDescent="0.25">
      <c r="A17837" s="1" t="s">
        <v>4770</v>
      </c>
      <c r="B17837" s="589" t="s">
        <v>7794</v>
      </c>
      <c r="C17837" s="10" t="s">
        <v>6640</v>
      </c>
      <c r="F17837" s="9">
        <v>409.99</v>
      </c>
    </row>
    <row r="17838" spans="1:6" ht="15" x14ac:dyDescent="0.25">
      <c r="A17838" s="1" t="s">
        <v>1779</v>
      </c>
      <c r="B17838" s="589" t="s">
        <v>7795</v>
      </c>
      <c r="C17838" s="10" t="s">
        <v>6640</v>
      </c>
      <c r="F17838" s="9">
        <v>426.29</v>
      </c>
    </row>
    <row r="17839" spans="1:6" ht="15" x14ac:dyDescent="0.25">
      <c r="A17839" s="1" t="s">
        <v>4771</v>
      </c>
      <c r="B17839" s="589" t="s">
        <v>7796</v>
      </c>
      <c r="C17839" s="10" t="s">
        <v>6640</v>
      </c>
      <c r="F17839" s="9">
        <v>448.78</v>
      </c>
    </row>
    <row r="17840" spans="1:6" ht="15" x14ac:dyDescent="0.25">
      <c r="A17840" s="1" t="s">
        <v>1780</v>
      </c>
      <c r="B17840" s="589" t="s">
        <v>7797</v>
      </c>
      <c r="C17840" s="10" t="s">
        <v>6640</v>
      </c>
      <c r="F17840" s="9">
        <v>568.91</v>
      </c>
    </row>
    <row r="17841" spans="1:6" ht="15" x14ac:dyDescent="0.25">
      <c r="A17841" s="1" t="s">
        <v>1781</v>
      </c>
      <c r="B17841" s="589" t="s">
        <v>1703</v>
      </c>
      <c r="C17841" s="10" t="s">
        <v>6640</v>
      </c>
      <c r="F17841" s="9">
        <v>234.15</v>
      </c>
    </row>
    <row r="17842" spans="1:6" ht="15" x14ac:dyDescent="0.25">
      <c r="A17842" s="1" t="s">
        <v>6219</v>
      </c>
      <c r="B17842" s="589" t="s">
        <v>6220</v>
      </c>
      <c r="C17842" s="10" t="s">
        <v>6636</v>
      </c>
      <c r="F17842" s="9">
        <v>6232.18</v>
      </c>
    </row>
    <row r="17843" spans="1:6" ht="15" x14ac:dyDescent="0.25">
      <c r="A17843" s="1" t="s">
        <v>6221</v>
      </c>
      <c r="B17843" s="589" t="s">
        <v>7080</v>
      </c>
      <c r="C17843" s="10" t="s">
        <v>6637</v>
      </c>
      <c r="F17843" s="9">
        <v>56.16</v>
      </c>
    </row>
    <row r="17844" spans="1:6" ht="15" x14ac:dyDescent="0.25">
      <c r="A17844" s="1" t="s">
        <v>6222</v>
      </c>
      <c r="B17844" s="589" t="s">
        <v>6386</v>
      </c>
      <c r="C17844" s="10" t="s">
        <v>6637</v>
      </c>
      <c r="F17844" s="9">
        <v>502.66</v>
      </c>
    </row>
    <row r="17845" spans="1:6" ht="15" x14ac:dyDescent="0.25">
      <c r="A17845" s="1" t="s">
        <v>5477</v>
      </c>
      <c r="B17845" s="589" t="s">
        <v>5832</v>
      </c>
      <c r="C17845" s="10"/>
      <c r="F17845" s="9"/>
    </row>
    <row r="17846" spans="1:6" ht="15" x14ac:dyDescent="0.25">
      <c r="A17846" s="1" t="s">
        <v>5833</v>
      </c>
      <c r="B17846" s="589" t="s">
        <v>1702</v>
      </c>
      <c r="C17846" s="10" t="s">
        <v>6635</v>
      </c>
      <c r="F17846" s="9">
        <v>10218.879999999999</v>
      </c>
    </row>
    <row r="17847" spans="1:6" ht="15" x14ac:dyDescent="0.25">
      <c r="A17847" s="1" t="s">
        <v>5834</v>
      </c>
      <c r="B17847" s="589" t="s">
        <v>1701</v>
      </c>
      <c r="C17847" s="10" t="s">
        <v>6635</v>
      </c>
      <c r="F17847" s="9">
        <v>13621.71</v>
      </c>
    </row>
    <row r="17848" spans="1:6" ht="15" x14ac:dyDescent="0.25">
      <c r="A17848" s="1" t="s">
        <v>5835</v>
      </c>
      <c r="B17848" s="589" t="s">
        <v>6387</v>
      </c>
      <c r="C17848" s="10" t="s">
        <v>6635</v>
      </c>
      <c r="F17848" s="9">
        <v>12075.73</v>
      </c>
    </row>
    <row r="17849" spans="1:6" ht="15" x14ac:dyDescent="0.25">
      <c r="A17849" s="1" t="s">
        <v>5836</v>
      </c>
      <c r="B17849" s="589" t="s">
        <v>1700</v>
      </c>
      <c r="C17849" s="10" t="s">
        <v>6635</v>
      </c>
      <c r="F17849" s="9">
        <v>28229.19</v>
      </c>
    </row>
    <row r="17850" spans="1:6" ht="15" x14ac:dyDescent="0.25">
      <c r="A17850" s="1" t="s">
        <v>5837</v>
      </c>
      <c r="B17850" s="589" t="s">
        <v>1699</v>
      </c>
      <c r="C17850" s="10" t="s">
        <v>6635</v>
      </c>
      <c r="F17850" s="9">
        <v>43014.82</v>
      </c>
    </row>
    <row r="17851" spans="1:6" ht="15" x14ac:dyDescent="0.25">
      <c r="A17851" s="1" t="s">
        <v>6145</v>
      </c>
      <c r="B17851" s="589" t="s">
        <v>1698</v>
      </c>
      <c r="C17851" s="10" t="s">
        <v>6635</v>
      </c>
      <c r="F17851" s="9">
        <v>17393.64</v>
      </c>
    </row>
    <row r="17852" spans="1:6" ht="15" x14ac:dyDescent="0.25">
      <c r="A17852" s="1" t="s">
        <v>6146</v>
      </c>
      <c r="B17852" s="589" t="s">
        <v>1697</v>
      </c>
      <c r="C17852" s="10" t="s">
        <v>6635</v>
      </c>
      <c r="F17852" s="9">
        <v>20657.68</v>
      </c>
    </row>
    <row r="17853" spans="1:6" ht="15" x14ac:dyDescent="0.25">
      <c r="A17853" s="1" t="s">
        <v>6147</v>
      </c>
      <c r="B17853" s="589" t="s">
        <v>5838</v>
      </c>
      <c r="C17853" s="10" t="s">
        <v>6635</v>
      </c>
      <c r="F17853" s="9">
        <v>32994.85</v>
      </c>
    </row>
    <row r="17854" spans="1:6" ht="15" x14ac:dyDescent="0.25">
      <c r="A17854" s="1" t="s">
        <v>5478</v>
      </c>
      <c r="B17854" s="589" t="s">
        <v>6950</v>
      </c>
      <c r="C17854" s="10"/>
      <c r="F17854" s="9"/>
    </row>
    <row r="17855" spans="1:6" ht="15" x14ac:dyDescent="0.25">
      <c r="A17855" s="1" t="s">
        <v>1782</v>
      </c>
      <c r="B17855" s="589" t="s">
        <v>7081</v>
      </c>
      <c r="C17855" s="10" t="s">
        <v>6636</v>
      </c>
      <c r="F17855" s="9">
        <v>8405.0300000000007</v>
      </c>
    </row>
    <row r="17856" spans="1:6" ht="15" x14ac:dyDescent="0.25">
      <c r="A17856" s="1" t="s">
        <v>1783</v>
      </c>
      <c r="B17856" s="589" t="s">
        <v>7082</v>
      </c>
      <c r="C17856" s="10" t="s">
        <v>6636</v>
      </c>
      <c r="F17856" s="9">
        <v>13690.12</v>
      </c>
    </row>
    <row r="17857" spans="1:6" ht="15" x14ac:dyDescent="0.25">
      <c r="A17857" s="1" t="s">
        <v>1784</v>
      </c>
      <c r="B17857" s="589" t="s">
        <v>7083</v>
      </c>
      <c r="C17857" s="10" t="s">
        <v>6636</v>
      </c>
      <c r="F17857" s="9">
        <v>13660.86</v>
      </c>
    </row>
    <row r="17858" spans="1:6" ht="15" x14ac:dyDescent="0.25">
      <c r="A17858" s="1" t="s">
        <v>1785</v>
      </c>
      <c r="B17858" s="589" t="s">
        <v>7084</v>
      </c>
      <c r="C17858" s="10" t="s">
        <v>6640</v>
      </c>
      <c r="F17858" s="9">
        <v>763.44</v>
      </c>
    </row>
    <row r="17859" spans="1:6" ht="15" x14ac:dyDescent="0.25">
      <c r="A17859" s="1" t="s">
        <v>1786</v>
      </c>
      <c r="B17859" s="589" t="s">
        <v>7085</v>
      </c>
      <c r="C17859" s="10" t="s">
        <v>6640</v>
      </c>
      <c r="F17859" s="9">
        <v>518.57000000000005</v>
      </c>
    </row>
    <row r="17860" spans="1:6" ht="15" x14ac:dyDescent="0.25">
      <c r="A17860" s="1" t="s">
        <v>1787</v>
      </c>
      <c r="B17860" s="589" t="s">
        <v>7086</v>
      </c>
      <c r="C17860" s="10" t="s">
        <v>6640</v>
      </c>
      <c r="F17860" s="9">
        <v>1351.21</v>
      </c>
    </row>
    <row r="17861" spans="1:6" ht="15" x14ac:dyDescent="0.25">
      <c r="A17861" s="1" t="s">
        <v>1788</v>
      </c>
      <c r="B17861" s="589" t="s">
        <v>7087</v>
      </c>
      <c r="C17861" s="10" t="s">
        <v>6640</v>
      </c>
      <c r="F17861" s="9">
        <v>1483.92</v>
      </c>
    </row>
    <row r="17862" spans="1:6" ht="15" x14ac:dyDescent="0.25">
      <c r="A17862" s="1" t="s">
        <v>1789</v>
      </c>
      <c r="B17862" s="589" t="s">
        <v>7088</v>
      </c>
      <c r="C17862" s="10" t="s">
        <v>6640</v>
      </c>
      <c r="F17862" s="9">
        <v>1853.07</v>
      </c>
    </row>
    <row r="17863" spans="1:6" ht="15" x14ac:dyDescent="0.25">
      <c r="A17863" s="1" t="s">
        <v>1790</v>
      </c>
      <c r="B17863" s="589" t="s">
        <v>7089</v>
      </c>
      <c r="C17863" s="10" t="s">
        <v>6640</v>
      </c>
      <c r="F17863" s="9">
        <v>2353.46</v>
      </c>
    </row>
    <row r="17864" spans="1:6" ht="15" x14ac:dyDescent="0.25">
      <c r="A17864" s="1" t="s">
        <v>1791</v>
      </c>
      <c r="B17864" s="589" t="s">
        <v>7090</v>
      </c>
      <c r="C17864" s="10" t="s">
        <v>6640</v>
      </c>
      <c r="F17864" s="9">
        <v>2627.23</v>
      </c>
    </row>
    <row r="17865" spans="1:6" ht="15" x14ac:dyDescent="0.25">
      <c r="A17865" s="1" t="s">
        <v>1792</v>
      </c>
      <c r="B17865" s="589" t="s">
        <v>7091</v>
      </c>
      <c r="C17865" s="10" t="s">
        <v>6640</v>
      </c>
      <c r="F17865" s="9">
        <v>2828.06</v>
      </c>
    </row>
    <row r="17866" spans="1:6" ht="15" x14ac:dyDescent="0.25">
      <c r="A17866" s="1" t="s">
        <v>1793</v>
      </c>
      <c r="B17866" s="589" t="s">
        <v>7092</v>
      </c>
      <c r="C17866" s="10" t="s">
        <v>6640</v>
      </c>
      <c r="F17866" s="9">
        <v>3432.22</v>
      </c>
    </row>
    <row r="17867" spans="1:6" ht="15" x14ac:dyDescent="0.25">
      <c r="A17867" s="1" t="s">
        <v>1794</v>
      </c>
      <c r="B17867" s="589" t="s">
        <v>7093</v>
      </c>
      <c r="C17867" s="10" t="s">
        <v>6640</v>
      </c>
      <c r="F17867" s="9">
        <v>402.42</v>
      </c>
    </row>
    <row r="17868" spans="1:6" ht="15" x14ac:dyDescent="0.25">
      <c r="A17868" s="1" t="s">
        <v>1795</v>
      </c>
      <c r="B17868" s="589" t="s">
        <v>7094</v>
      </c>
      <c r="C17868" s="10" t="s">
        <v>6640</v>
      </c>
      <c r="F17868" s="9">
        <v>2097.13</v>
      </c>
    </row>
    <row r="17869" spans="1:6" ht="15" x14ac:dyDescent="0.25">
      <c r="A17869" s="1" t="s">
        <v>1796</v>
      </c>
      <c r="B17869" s="589" t="s">
        <v>1797</v>
      </c>
      <c r="C17869" s="10" t="s">
        <v>6640</v>
      </c>
      <c r="F17869" s="9">
        <v>7643.1</v>
      </c>
    </row>
    <row r="17870" spans="1:6" ht="15" x14ac:dyDescent="0.25">
      <c r="A17870" s="1" t="s">
        <v>1798</v>
      </c>
      <c r="B17870" s="589" t="s">
        <v>7095</v>
      </c>
      <c r="C17870" s="10" t="s">
        <v>6640</v>
      </c>
      <c r="F17870" s="9">
        <v>391.31</v>
      </c>
    </row>
    <row r="17871" spans="1:6" ht="15" x14ac:dyDescent="0.25">
      <c r="A17871" s="1" t="s">
        <v>1799</v>
      </c>
      <c r="B17871" s="589" t="s">
        <v>7096</v>
      </c>
      <c r="C17871" s="10" t="s">
        <v>6640</v>
      </c>
      <c r="F17871" s="9">
        <v>511.51</v>
      </c>
    </row>
    <row r="17872" spans="1:6" ht="15" x14ac:dyDescent="0.25">
      <c r="A17872" s="1" t="s">
        <v>1800</v>
      </c>
      <c r="B17872" s="589" t="s">
        <v>7097</v>
      </c>
      <c r="C17872" s="10" t="s">
        <v>6640</v>
      </c>
      <c r="F17872" s="9">
        <v>594.73</v>
      </c>
    </row>
    <row r="17873" spans="1:6" ht="15" x14ac:dyDescent="0.25">
      <c r="A17873" s="1" t="s">
        <v>1801</v>
      </c>
      <c r="B17873" s="589" t="s">
        <v>7098</v>
      </c>
      <c r="C17873" s="10" t="s">
        <v>6640</v>
      </c>
      <c r="F17873" s="9">
        <v>339.04</v>
      </c>
    </row>
    <row r="17874" spans="1:6" ht="15" x14ac:dyDescent="0.25">
      <c r="A17874" s="1" t="s">
        <v>1802</v>
      </c>
      <c r="B17874" s="589" t="s">
        <v>7099</v>
      </c>
      <c r="C17874" s="10" t="s">
        <v>6640</v>
      </c>
      <c r="F17874" s="9">
        <v>552.20000000000005</v>
      </c>
    </row>
    <row r="17875" spans="1:6" ht="15" x14ac:dyDescent="0.25">
      <c r="A17875" s="1" t="s">
        <v>1803</v>
      </c>
      <c r="B17875" s="589" t="s">
        <v>7100</v>
      </c>
      <c r="C17875" s="10" t="s">
        <v>6640</v>
      </c>
      <c r="F17875" s="9">
        <v>832.31</v>
      </c>
    </row>
    <row r="17876" spans="1:6" ht="15" x14ac:dyDescent="0.25">
      <c r="A17876" s="1" t="s">
        <v>1804</v>
      </c>
      <c r="B17876" s="589" t="s">
        <v>7101</v>
      </c>
      <c r="C17876" s="10" t="s">
        <v>6640</v>
      </c>
      <c r="F17876" s="9">
        <v>2131.91</v>
      </c>
    </row>
    <row r="17877" spans="1:6" ht="15" x14ac:dyDescent="0.25">
      <c r="A17877" s="1" t="s">
        <v>1805</v>
      </c>
      <c r="B17877" s="589" t="s">
        <v>7102</v>
      </c>
      <c r="C17877" s="10" t="s">
        <v>6640</v>
      </c>
      <c r="F17877" s="9">
        <v>2748.62</v>
      </c>
    </row>
    <row r="17878" spans="1:6" ht="15" x14ac:dyDescent="0.25">
      <c r="A17878" s="1" t="s">
        <v>1806</v>
      </c>
      <c r="B17878" s="589" t="s">
        <v>7103</v>
      </c>
      <c r="C17878" s="10" t="s">
        <v>6640</v>
      </c>
      <c r="F17878" s="9">
        <v>2943.4</v>
      </c>
    </row>
    <row r="17879" spans="1:6" ht="15" x14ac:dyDescent="0.25">
      <c r="A17879" s="1" t="s">
        <v>1807</v>
      </c>
      <c r="B17879" s="589" t="s">
        <v>7104</v>
      </c>
      <c r="C17879" s="10" t="s">
        <v>6640</v>
      </c>
      <c r="F17879" s="9">
        <v>855.85</v>
      </c>
    </row>
    <row r="17880" spans="1:6" ht="15" x14ac:dyDescent="0.25">
      <c r="A17880" s="1" t="s">
        <v>1808</v>
      </c>
      <c r="B17880" s="589" t="s">
        <v>7105</v>
      </c>
      <c r="C17880" s="10" t="s">
        <v>6640</v>
      </c>
      <c r="F17880" s="9">
        <v>471.94</v>
      </c>
    </row>
    <row r="17881" spans="1:6" ht="15" x14ac:dyDescent="0.25">
      <c r="A17881" s="1" t="s">
        <v>1809</v>
      </c>
      <c r="B17881" s="589" t="s">
        <v>7106</v>
      </c>
      <c r="C17881" s="10" t="s">
        <v>6640</v>
      </c>
      <c r="F17881" s="9">
        <v>923.64</v>
      </c>
    </row>
    <row r="17882" spans="1:6" ht="15" x14ac:dyDescent="0.25">
      <c r="A17882" s="1" t="s">
        <v>1810</v>
      </c>
      <c r="B17882" s="589" t="s">
        <v>5839</v>
      </c>
      <c r="C17882" s="10" t="s">
        <v>6640</v>
      </c>
      <c r="F17882" s="9">
        <v>891.87</v>
      </c>
    </row>
    <row r="17883" spans="1:6" ht="15" x14ac:dyDescent="0.25">
      <c r="A17883" s="1" t="s">
        <v>1811</v>
      </c>
      <c r="B17883" s="589" t="s">
        <v>5840</v>
      </c>
      <c r="C17883" s="10" t="s">
        <v>6640</v>
      </c>
      <c r="F17883" s="9">
        <v>668.77</v>
      </c>
    </row>
    <row r="17884" spans="1:6" ht="15" x14ac:dyDescent="0.25">
      <c r="A17884" s="1" t="s">
        <v>1812</v>
      </c>
      <c r="B17884" s="589" t="s">
        <v>5841</v>
      </c>
      <c r="C17884" s="10" t="s">
        <v>6640</v>
      </c>
      <c r="F17884" s="9">
        <v>1011.9</v>
      </c>
    </row>
    <row r="17885" spans="1:6" ht="15" x14ac:dyDescent="0.25">
      <c r="A17885" s="1" t="s">
        <v>1813</v>
      </c>
      <c r="B17885" s="589" t="s">
        <v>7107</v>
      </c>
      <c r="C17885" s="10" t="s">
        <v>6640</v>
      </c>
      <c r="F17885" s="9">
        <v>2911.57</v>
      </c>
    </row>
    <row r="17886" spans="1:6" ht="15" x14ac:dyDescent="0.25">
      <c r="A17886" s="1" t="s">
        <v>1814</v>
      </c>
      <c r="B17886" s="589" t="s">
        <v>5842</v>
      </c>
      <c r="C17886" s="10" t="s">
        <v>6640</v>
      </c>
      <c r="F17886" s="9">
        <v>2025.86</v>
      </c>
    </row>
    <row r="17887" spans="1:6" ht="15" x14ac:dyDescent="0.25">
      <c r="A17887" s="1" t="s">
        <v>1815</v>
      </c>
      <c r="B17887" s="589" t="s">
        <v>5843</v>
      </c>
      <c r="C17887" s="10" t="s">
        <v>6640</v>
      </c>
      <c r="F17887" s="9">
        <v>2334.0100000000002</v>
      </c>
    </row>
    <row r="17888" spans="1:6" ht="15" x14ac:dyDescent="0.25">
      <c r="A17888" s="1" t="s">
        <v>1816</v>
      </c>
      <c r="B17888" s="589" t="s">
        <v>5844</v>
      </c>
      <c r="C17888" s="10" t="s">
        <v>6640</v>
      </c>
      <c r="F17888" s="9">
        <v>2854.38</v>
      </c>
    </row>
    <row r="17889" spans="1:6" ht="15" x14ac:dyDescent="0.25">
      <c r="A17889" s="1" t="s">
        <v>1817</v>
      </c>
      <c r="B17889" s="589" t="s">
        <v>5845</v>
      </c>
      <c r="C17889" s="10" t="s">
        <v>6640</v>
      </c>
      <c r="F17889" s="9">
        <v>2938.52</v>
      </c>
    </row>
    <row r="17890" spans="1:6" ht="15" x14ac:dyDescent="0.25">
      <c r="A17890" s="1" t="s">
        <v>1818</v>
      </c>
      <c r="B17890" s="589" t="s">
        <v>5846</v>
      </c>
      <c r="C17890" s="10" t="s">
        <v>6640</v>
      </c>
      <c r="F17890" s="9">
        <v>516.5</v>
      </c>
    </row>
    <row r="17891" spans="1:6" ht="15" x14ac:dyDescent="0.25">
      <c r="A17891" s="1" t="s">
        <v>1819</v>
      </c>
      <c r="B17891" s="589" t="s">
        <v>7108</v>
      </c>
      <c r="C17891" s="10" t="s">
        <v>6640</v>
      </c>
      <c r="F17891" s="9">
        <v>942.87</v>
      </c>
    </row>
    <row r="17892" spans="1:6" ht="15" x14ac:dyDescent="0.25">
      <c r="A17892" s="1" t="s">
        <v>1820</v>
      </c>
      <c r="B17892" s="589" t="s">
        <v>7109</v>
      </c>
      <c r="C17892" s="10" t="s">
        <v>6640</v>
      </c>
      <c r="F17892" s="9">
        <v>1332.26</v>
      </c>
    </row>
    <row r="17893" spans="1:6" ht="15" x14ac:dyDescent="0.25">
      <c r="A17893" s="1" t="s">
        <v>1821</v>
      </c>
      <c r="B17893" s="589" t="s">
        <v>5847</v>
      </c>
      <c r="C17893" s="10" t="s">
        <v>6640</v>
      </c>
      <c r="F17893" s="9">
        <v>1625.14</v>
      </c>
    </row>
    <row r="17894" spans="1:6" ht="15" x14ac:dyDescent="0.25">
      <c r="A17894" s="1" t="s">
        <v>1822</v>
      </c>
      <c r="B17894" s="589" t="s">
        <v>7110</v>
      </c>
      <c r="C17894" s="10" t="s">
        <v>6640</v>
      </c>
      <c r="F17894" s="9">
        <v>2906.77</v>
      </c>
    </row>
    <row r="17895" spans="1:6" ht="15" x14ac:dyDescent="0.25">
      <c r="A17895" s="1" t="s">
        <v>1823</v>
      </c>
      <c r="B17895" s="589" t="s">
        <v>5848</v>
      </c>
      <c r="C17895" s="10" t="s">
        <v>6640</v>
      </c>
      <c r="F17895" s="9">
        <v>1140.6199999999999</v>
      </c>
    </row>
    <row r="17896" spans="1:6" ht="15" x14ac:dyDescent="0.25">
      <c r="A17896" s="1" t="s">
        <v>1824</v>
      </c>
      <c r="B17896" s="589" t="s">
        <v>4772</v>
      </c>
      <c r="C17896" s="10" t="s">
        <v>6641</v>
      </c>
      <c r="F17896" s="9">
        <v>2259.63</v>
      </c>
    </row>
    <row r="17897" spans="1:6" ht="15" x14ac:dyDescent="0.25">
      <c r="A17897" s="1" t="s">
        <v>1825</v>
      </c>
      <c r="B17897" s="589" t="s">
        <v>4773</v>
      </c>
      <c r="C17897" s="10" t="s">
        <v>6641</v>
      </c>
      <c r="F17897" s="9">
        <v>2577.7199999999998</v>
      </c>
    </row>
    <row r="17898" spans="1:6" ht="15" x14ac:dyDescent="0.25">
      <c r="A17898" s="1" t="s">
        <v>1826</v>
      </c>
      <c r="B17898" s="589" t="s">
        <v>4774</v>
      </c>
      <c r="C17898" s="10" t="s">
        <v>6640</v>
      </c>
      <c r="F17898" s="9">
        <v>95.09</v>
      </c>
    </row>
    <row r="17899" spans="1:6" ht="15" x14ac:dyDescent="0.25">
      <c r="A17899" s="1" t="s">
        <v>1827</v>
      </c>
      <c r="B17899" s="589" t="s">
        <v>4775</v>
      </c>
      <c r="C17899" s="10" t="s">
        <v>6640</v>
      </c>
      <c r="F17899" s="9">
        <v>224.65</v>
      </c>
    </row>
    <row r="17900" spans="1:6" ht="15" x14ac:dyDescent="0.25">
      <c r="A17900" s="1" t="s">
        <v>1828</v>
      </c>
      <c r="B17900" s="589" t="s">
        <v>7111</v>
      </c>
      <c r="C17900" s="10" t="s">
        <v>6636</v>
      </c>
      <c r="F17900" s="9">
        <v>4121.08</v>
      </c>
    </row>
    <row r="17901" spans="1:6" ht="15" x14ac:dyDescent="0.25">
      <c r="A17901" s="1" t="s">
        <v>1829</v>
      </c>
      <c r="B17901" s="589" t="s">
        <v>1830</v>
      </c>
      <c r="C17901" s="10" t="s">
        <v>6642</v>
      </c>
      <c r="F17901" s="9">
        <v>568.79999999999995</v>
      </c>
    </row>
    <row r="17902" spans="1:6" ht="15" x14ac:dyDescent="0.25">
      <c r="A17902" s="1" t="s">
        <v>1831</v>
      </c>
      <c r="B17902" s="589" t="s">
        <v>1832</v>
      </c>
      <c r="C17902" s="10" t="s">
        <v>6642</v>
      </c>
      <c r="F17902" s="9">
        <v>441.38</v>
      </c>
    </row>
    <row r="17903" spans="1:6" ht="15" x14ac:dyDescent="0.25">
      <c r="A17903" s="1" t="s">
        <v>1833</v>
      </c>
      <c r="B17903" s="589" t="s">
        <v>1834</v>
      </c>
      <c r="C17903" s="10" t="s">
        <v>6642</v>
      </c>
      <c r="F17903" s="9">
        <v>370.61</v>
      </c>
    </row>
    <row r="17904" spans="1:6" ht="15" x14ac:dyDescent="0.25">
      <c r="A17904" s="1" t="s">
        <v>1835</v>
      </c>
      <c r="B17904" s="589" t="s">
        <v>1836</v>
      </c>
      <c r="C17904" s="10" t="s">
        <v>6642</v>
      </c>
      <c r="F17904" s="9">
        <v>359.41</v>
      </c>
    </row>
    <row r="17905" spans="1:6" ht="15" x14ac:dyDescent="0.25">
      <c r="A17905" s="1" t="s">
        <v>1837</v>
      </c>
      <c r="B17905" s="589" t="s">
        <v>1709</v>
      </c>
      <c r="C17905" s="10" t="s">
        <v>6635</v>
      </c>
      <c r="F17905" s="9">
        <v>3343.22</v>
      </c>
    </row>
    <row r="17906" spans="1:6" ht="15" x14ac:dyDescent="0.25">
      <c r="A17906" s="1" t="s">
        <v>1838</v>
      </c>
      <c r="B17906" s="589" t="s">
        <v>1710</v>
      </c>
      <c r="C17906" s="10" t="s">
        <v>6643</v>
      </c>
      <c r="F17906" s="9">
        <v>3065.6</v>
      </c>
    </row>
    <row r="17907" spans="1:6" ht="15" x14ac:dyDescent="0.25">
      <c r="A17907" s="1" t="s">
        <v>1839</v>
      </c>
      <c r="B17907" s="589" t="s">
        <v>6310</v>
      </c>
      <c r="C17907" s="10" t="s">
        <v>6635</v>
      </c>
      <c r="F17907" s="9">
        <v>374.26</v>
      </c>
    </row>
    <row r="17908" spans="1:6" ht="15" x14ac:dyDescent="0.25">
      <c r="A17908" s="1" t="s">
        <v>1840</v>
      </c>
      <c r="B17908" s="589" t="s">
        <v>7112</v>
      </c>
      <c r="C17908" s="10" t="s">
        <v>6641</v>
      </c>
      <c r="F17908" s="9">
        <v>3059.27</v>
      </c>
    </row>
    <row r="17909" spans="1:6" ht="15" x14ac:dyDescent="0.25">
      <c r="A17909" s="1" t="s">
        <v>1841</v>
      </c>
      <c r="B17909" s="589" t="s">
        <v>1842</v>
      </c>
      <c r="C17909" s="10" t="s">
        <v>6635</v>
      </c>
      <c r="F17909" s="9">
        <v>1752.35</v>
      </c>
    </row>
    <row r="17910" spans="1:6" ht="15" x14ac:dyDescent="0.25">
      <c r="A17910" s="1" t="s">
        <v>1843</v>
      </c>
      <c r="B17910" s="589" t="s">
        <v>1844</v>
      </c>
      <c r="C17910" s="10" t="s">
        <v>6635</v>
      </c>
      <c r="F17910" s="9">
        <v>1124.71</v>
      </c>
    </row>
    <row r="17911" spans="1:6" ht="15" x14ac:dyDescent="0.25">
      <c r="A17911" s="1" t="s">
        <v>1845</v>
      </c>
      <c r="B17911" s="589" t="s">
        <v>4776</v>
      </c>
      <c r="C17911" s="10" t="s">
        <v>6635</v>
      </c>
      <c r="F17911" s="9">
        <v>4462.8999999999996</v>
      </c>
    </row>
    <row r="17912" spans="1:6" ht="15" x14ac:dyDescent="0.25">
      <c r="A17912" s="1" t="s">
        <v>1846</v>
      </c>
      <c r="B17912" s="589" t="s">
        <v>1847</v>
      </c>
      <c r="C17912" s="10" t="s">
        <v>6635</v>
      </c>
      <c r="F17912" s="9">
        <v>5006.0600000000004</v>
      </c>
    </row>
    <row r="17913" spans="1:6" ht="15" x14ac:dyDescent="0.25">
      <c r="A17913" s="1" t="s">
        <v>1848</v>
      </c>
      <c r="B17913" s="589" t="s">
        <v>1849</v>
      </c>
      <c r="C17913" s="10" t="s">
        <v>6635</v>
      </c>
      <c r="F17913" s="9">
        <v>16890.22</v>
      </c>
    </row>
    <row r="17914" spans="1:6" ht="15" x14ac:dyDescent="0.25">
      <c r="A17914" s="1" t="s">
        <v>18</v>
      </c>
      <c r="B17914" s="589" t="s">
        <v>6644</v>
      </c>
      <c r="C17914" s="10"/>
      <c r="F17914" s="9"/>
    </row>
    <row r="17915" spans="1:6" ht="15" x14ac:dyDescent="0.25">
      <c r="A17915" s="1" t="s">
        <v>5479</v>
      </c>
      <c r="B17915" s="589" t="s">
        <v>6951</v>
      </c>
      <c r="C17915" s="10"/>
      <c r="F17915" s="9"/>
    </row>
    <row r="17916" spans="1:6" ht="15" x14ac:dyDescent="0.25">
      <c r="A17916" s="1" t="s">
        <v>6148</v>
      </c>
      <c r="B17916" s="589" t="s">
        <v>1696</v>
      </c>
      <c r="C17916" s="10" t="s">
        <v>6637</v>
      </c>
      <c r="F17916" s="9">
        <v>566.29</v>
      </c>
    </row>
    <row r="17917" spans="1:6" ht="15" x14ac:dyDescent="0.25">
      <c r="A17917" s="1" t="s">
        <v>6149</v>
      </c>
      <c r="B17917" s="589" t="s">
        <v>1695</v>
      </c>
      <c r="C17917" s="10" t="s">
        <v>6637</v>
      </c>
      <c r="F17917" s="9">
        <v>1088.79</v>
      </c>
    </row>
    <row r="17918" spans="1:6" ht="15" x14ac:dyDescent="0.25">
      <c r="A17918" s="1" t="s">
        <v>1850</v>
      </c>
      <c r="B17918" s="589" t="s">
        <v>5849</v>
      </c>
      <c r="C17918" s="10" t="s">
        <v>6645</v>
      </c>
      <c r="F17918" s="9">
        <v>1259.68</v>
      </c>
    </row>
    <row r="17919" spans="1:6" ht="15" x14ac:dyDescent="0.25">
      <c r="A17919" s="1" t="s">
        <v>1851</v>
      </c>
      <c r="B17919" s="589" t="s">
        <v>1694</v>
      </c>
      <c r="C17919" s="10" t="s">
        <v>6637</v>
      </c>
      <c r="F17919" s="9">
        <v>24.64</v>
      </c>
    </row>
    <row r="17920" spans="1:6" ht="15" x14ac:dyDescent="0.25">
      <c r="A17920" s="1" t="s">
        <v>5480</v>
      </c>
      <c r="B17920" s="589" t="s">
        <v>5850</v>
      </c>
      <c r="C17920" s="10"/>
      <c r="F17920" s="9"/>
    </row>
    <row r="17921" spans="1:6" ht="15" x14ac:dyDescent="0.25">
      <c r="A17921" s="1" t="s">
        <v>1852</v>
      </c>
      <c r="B17921" s="589" t="s">
        <v>1853</v>
      </c>
      <c r="C17921" s="10" t="s">
        <v>6645</v>
      </c>
      <c r="F17921" s="9">
        <v>997.16</v>
      </c>
    </row>
    <row r="17922" spans="1:6" ht="15" x14ac:dyDescent="0.25">
      <c r="A17922" s="1" t="s">
        <v>1854</v>
      </c>
      <c r="B17922" s="589" t="s">
        <v>7113</v>
      </c>
      <c r="C17922" s="10" t="s">
        <v>6645</v>
      </c>
      <c r="F17922" s="9">
        <v>1562.38</v>
      </c>
    </row>
    <row r="17923" spans="1:6" ht="15" x14ac:dyDescent="0.25">
      <c r="A17923" s="1" t="s">
        <v>1855</v>
      </c>
      <c r="B17923" s="589" t="s">
        <v>7114</v>
      </c>
      <c r="C17923" s="10" t="s">
        <v>6645</v>
      </c>
      <c r="F17923" s="9">
        <v>1530.5</v>
      </c>
    </row>
    <row r="17924" spans="1:6" ht="15" x14ac:dyDescent="0.25">
      <c r="A17924" s="1" t="s">
        <v>1856</v>
      </c>
      <c r="B17924" s="589" t="s">
        <v>5851</v>
      </c>
      <c r="C17924" s="10" t="s">
        <v>6645</v>
      </c>
      <c r="F17924" s="9">
        <v>991.69</v>
      </c>
    </row>
    <row r="17925" spans="1:6" ht="15" x14ac:dyDescent="0.25">
      <c r="A17925" s="1" t="s">
        <v>1857</v>
      </c>
      <c r="B17925" s="589" t="s">
        <v>1858</v>
      </c>
      <c r="C17925" s="10" t="s">
        <v>6645</v>
      </c>
      <c r="F17925" s="9">
        <v>1041.3800000000001</v>
      </c>
    </row>
    <row r="17926" spans="1:6" ht="15" x14ac:dyDescent="0.25">
      <c r="A17926" s="1" t="s">
        <v>5481</v>
      </c>
      <c r="B17926" s="589" t="s">
        <v>6952</v>
      </c>
      <c r="C17926" s="10"/>
      <c r="F17926" s="9"/>
    </row>
    <row r="17927" spans="1:6" ht="15" x14ac:dyDescent="0.25">
      <c r="A17927" s="1" t="s">
        <v>1859</v>
      </c>
      <c r="B17927" s="589" t="s">
        <v>1693</v>
      </c>
      <c r="C17927" s="10" t="s">
        <v>6637</v>
      </c>
      <c r="F17927" s="9">
        <v>2.87</v>
      </c>
    </row>
    <row r="17928" spans="1:6" ht="15" x14ac:dyDescent="0.25">
      <c r="A17928" s="1" t="s">
        <v>1860</v>
      </c>
      <c r="B17928" s="589" t="s">
        <v>1692</v>
      </c>
      <c r="C17928" s="10" t="s">
        <v>6637</v>
      </c>
      <c r="F17928" s="9">
        <v>27.46</v>
      </c>
    </row>
    <row r="17929" spans="1:6" ht="15" x14ac:dyDescent="0.25">
      <c r="A17929" s="1" t="s">
        <v>1861</v>
      </c>
      <c r="B17929" s="589" t="s">
        <v>1691</v>
      </c>
      <c r="C17929" s="10" t="s">
        <v>6637</v>
      </c>
      <c r="F17929" s="9">
        <v>46.51</v>
      </c>
    </row>
    <row r="17930" spans="1:6" ht="15" x14ac:dyDescent="0.25">
      <c r="A17930" s="1" t="s">
        <v>1862</v>
      </c>
      <c r="B17930" s="589" t="s">
        <v>1690</v>
      </c>
      <c r="C17930" s="10" t="s">
        <v>6637</v>
      </c>
      <c r="F17930" s="9">
        <v>107.17</v>
      </c>
    </row>
    <row r="17931" spans="1:6" ht="15" x14ac:dyDescent="0.25">
      <c r="A17931" s="1" t="s">
        <v>1863</v>
      </c>
      <c r="B17931" s="589" t="s">
        <v>1689</v>
      </c>
      <c r="C17931" s="10" t="s">
        <v>6637</v>
      </c>
      <c r="F17931" s="9">
        <v>106.77</v>
      </c>
    </row>
    <row r="17932" spans="1:6" ht="15" x14ac:dyDescent="0.25">
      <c r="A17932" s="1" t="s">
        <v>1864</v>
      </c>
      <c r="B17932" s="589" t="s">
        <v>1688</v>
      </c>
      <c r="C17932" s="10" t="s">
        <v>6646</v>
      </c>
      <c r="F17932" s="9">
        <v>45.55</v>
      </c>
    </row>
    <row r="17933" spans="1:6" ht="15" x14ac:dyDescent="0.25">
      <c r="A17933" s="1" t="s">
        <v>1865</v>
      </c>
      <c r="B17933" s="589" t="s">
        <v>1687</v>
      </c>
      <c r="C17933" s="10" t="s">
        <v>6637</v>
      </c>
      <c r="F17933" s="9">
        <v>16.45</v>
      </c>
    </row>
    <row r="17934" spans="1:6" ht="15" x14ac:dyDescent="0.25">
      <c r="A17934" s="1" t="s">
        <v>1866</v>
      </c>
      <c r="B17934" s="589" t="s">
        <v>1686</v>
      </c>
      <c r="C17934" s="10" t="s">
        <v>6637</v>
      </c>
      <c r="F17934" s="9">
        <v>121.01</v>
      </c>
    </row>
    <row r="17935" spans="1:6" ht="15" x14ac:dyDescent="0.25">
      <c r="A17935" s="1" t="s">
        <v>1867</v>
      </c>
      <c r="B17935" s="589" t="s">
        <v>1685</v>
      </c>
      <c r="C17935" s="10" t="s">
        <v>6637</v>
      </c>
      <c r="F17935" s="9">
        <v>125.93</v>
      </c>
    </row>
    <row r="17936" spans="1:6" ht="15" x14ac:dyDescent="0.25">
      <c r="A17936" s="1" t="s">
        <v>8131</v>
      </c>
      <c r="B17936" s="589" t="s">
        <v>8132</v>
      </c>
      <c r="C17936" s="10" t="s">
        <v>6637</v>
      </c>
      <c r="F17936" s="9">
        <v>152.44</v>
      </c>
    </row>
    <row r="17937" spans="1:6" ht="15" x14ac:dyDescent="0.25">
      <c r="A17937" s="1" t="s">
        <v>8133</v>
      </c>
      <c r="B17937" s="589" t="s">
        <v>8134</v>
      </c>
      <c r="C17937" s="10" t="s">
        <v>6637</v>
      </c>
      <c r="F17937" s="9">
        <v>275.83999999999997</v>
      </c>
    </row>
    <row r="17938" spans="1:6" ht="15" x14ac:dyDescent="0.25">
      <c r="A17938" s="1" t="s">
        <v>1868</v>
      </c>
      <c r="B17938" s="589" t="s">
        <v>7115</v>
      </c>
      <c r="C17938" s="10" t="s">
        <v>6641</v>
      </c>
      <c r="F17938" s="9">
        <v>101.97</v>
      </c>
    </row>
    <row r="17939" spans="1:6" ht="15" x14ac:dyDescent="0.25">
      <c r="A17939" s="1" t="s">
        <v>5482</v>
      </c>
      <c r="B17939" s="589" t="s">
        <v>5852</v>
      </c>
      <c r="C17939" s="10"/>
      <c r="F17939" s="9"/>
    </row>
    <row r="17940" spans="1:6" ht="15" x14ac:dyDescent="0.25">
      <c r="A17940" s="1" t="s">
        <v>1869</v>
      </c>
      <c r="B17940" s="589" t="s">
        <v>1684</v>
      </c>
      <c r="C17940" s="10" t="s">
        <v>6640</v>
      </c>
      <c r="F17940" s="9">
        <v>13.57</v>
      </c>
    </row>
    <row r="17941" spans="1:6" ht="15" x14ac:dyDescent="0.25">
      <c r="A17941" s="1" t="s">
        <v>1870</v>
      </c>
      <c r="B17941" s="589" t="s">
        <v>1683</v>
      </c>
      <c r="C17941" s="10" t="s">
        <v>6640</v>
      </c>
      <c r="F17941" s="9">
        <v>34.270000000000003</v>
      </c>
    </row>
    <row r="17942" spans="1:6" ht="15" x14ac:dyDescent="0.25">
      <c r="A17942" s="1" t="s">
        <v>1871</v>
      </c>
      <c r="B17942" s="589" t="s">
        <v>1682</v>
      </c>
      <c r="C17942" s="10" t="s">
        <v>6637</v>
      </c>
      <c r="F17942" s="9">
        <v>13.57</v>
      </c>
    </row>
    <row r="17943" spans="1:6" ht="15" x14ac:dyDescent="0.25">
      <c r="A17943" s="1" t="s">
        <v>1872</v>
      </c>
      <c r="B17943" s="589" t="s">
        <v>1681</v>
      </c>
      <c r="C17943" s="10" t="s">
        <v>6637</v>
      </c>
      <c r="F17943" s="9">
        <v>34.270000000000003</v>
      </c>
    </row>
    <row r="17944" spans="1:6" ht="15" x14ac:dyDescent="0.25">
      <c r="A17944" s="1" t="s">
        <v>5483</v>
      </c>
      <c r="B17944" s="589" t="s">
        <v>5484</v>
      </c>
      <c r="C17944" s="10" t="s">
        <v>6645</v>
      </c>
      <c r="F17944" s="9">
        <v>2045.68</v>
      </c>
    </row>
    <row r="17945" spans="1:6" ht="15" x14ac:dyDescent="0.25">
      <c r="A17945" s="1" t="s">
        <v>6150</v>
      </c>
      <c r="B17945" s="589" t="s">
        <v>1680</v>
      </c>
      <c r="C17945" s="10" t="s">
        <v>6647</v>
      </c>
      <c r="F17945" s="9">
        <v>28.36</v>
      </c>
    </row>
    <row r="17946" spans="1:6" ht="15" x14ac:dyDescent="0.25">
      <c r="A17946" s="1" t="s">
        <v>6151</v>
      </c>
      <c r="B17946" s="589" t="s">
        <v>1679</v>
      </c>
      <c r="C17946" s="10" t="s">
        <v>6646</v>
      </c>
      <c r="F17946" s="9">
        <v>24.38</v>
      </c>
    </row>
    <row r="17947" spans="1:6" ht="15" x14ac:dyDescent="0.25">
      <c r="A17947" s="1" t="s">
        <v>5485</v>
      </c>
      <c r="B17947" s="589" t="s">
        <v>6953</v>
      </c>
      <c r="C17947" s="10"/>
      <c r="F17947" s="9"/>
    </row>
    <row r="17948" spans="1:6" ht="15" x14ac:dyDescent="0.25">
      <c r="A17948" s="1" t="s">
        <v>1873</v>
      </c>
      <c r="B17948" s="589" t="s">
        <v>7116</v>
      </c>
      <c r="C17948" s="10" t="s">
        <v>6645</v>
      </c>
      <c r="F17948" s="9">
        <v>15877.01</v>
      </c>
    </row>
    <row r="17949" spans="1:6" ht="15" x14ac:dyDescent="0.25">
      <c r="A17949" s="1" t="s">
        <v>1874</v>
      </c>
      <c r="B17949" s="589" t="s">
        <v>7117</v>
      </c>
      <c r="C17949" s="10" t="s">
        <v>6645</v>
      </c>
      <c r="F17949" s="9">
        <v>22443.94</v>
      </c>
    </row>
    <row r="17950" spans="1:6" ht="15" x14ac:dyDescent="0.25">
      <c r="A17950" s="1" t="s">
        <v>5486</v>
      </c>
      <c r="B17950" s="589" t="s">
        <v>6954</v>
      </c>
      <c r="C17950" s="10"/>
      <c r="F17950" s="9"/>
    </row>
    <row r="17951" spans="1:6" ht="15" x14ac:dyDescent="0.25">
      <c r="A17951" s="1" t="s">
        <v>1875</v>
      </c>
      <c r="B17951" s="589" t="s">
        <v>1678</v>
      </c>
      <c r="C17951" s="10" t="s">
        <v>6637</v>
      </c>
      <c r="F17951" s="9">
        <v>865.53</v>
      </c>
    </row>
    <row r="17952" spans="1:6" ht="15" x14ac:dyDescent="0.25">
      <c r="A17952" s="1" t="s">
        <v>1876</v>
      </c>
      <c r="B17952" s="589" t="s">
        <v>1677</v>
      </c>
      <c r="C17952" s="10" t="s">
        <v>6637</v>
      </c>
      <c r="F17952" s="9">
        <v>448.04</v>
      </c>
    </row>
    <row r="17953" spans="1:6" ht="15" x14ac:dyDescent="0.25">
      <c r="A17953" s="1" t="s">
        <v>1877</v>
      </c>
      <c r="B17953" s="589" t="s">
        <v>1676</v>
      </c>
      <c r="C17953" s="10" t="s">
        <v>6637</v>
      </c>
      <c r="F17953" s="9">
        <v>201.87</v>
      </c>
    </row>
    <row r="17954" spans="1:6" ht="15" x14ac:dyDescent="0.25">
      <c r="A17954" s="1" t="s">
        <v>5487</v>
      </c>
      <c r="B17954" s="589" t="s">
        <v>5853</v>
      </c>
      <c r="C17954" s="10"/>
      <c r="F17954" s="9"/>
    </row>
    <row r="17955" spans="1:6" ht="15" x14ac:dyDescent="0.25">
      <c r="A17955" s="1" t="s">
        <v>1878</v>
      </c>
      <c r="B17955" s="589" t="s">
        <v>7118</v>
      </c>
      <c r="C17955" s="10" t="s">
        <v>6637</v>
      </c>
      <c r="F17955" s="9">
        <v>8.26</v>
      </c>
    </row>
    <row r="17956" spans="1:6" ht="15" x14ac:dyDescent="0.25">
      <c r="A17956" s="1" t="s">
        <v>1879</v>
      </c>
      <c r="B17956" s="589" t="s">
        <v>7119</v>
      </c>
      <c r="C17956" s="10" t="s">
        <v>6637</v>
      </c>
      <c r="F17956" s="9">
        <v>5.43</v>
      </c>
    </row>
    <row r="17957" spans="1:6" ht="15" x14ac:dyDescent="0.25">
      <c r="A17957" s="1" t="s">
        <v>1880</v>
      </c>
      <c r="B17957" s="589" t="s">
        <v>7120</v>
      </c>
      <c r="C17957" s="10" t="s">
        <v>6637</v>
      </c>
      <c r="F17957" s="9">
        <v>5.97</v>
      </c>
    </row>
    <row r="17958" spans="1:6" ht="15" x14ac:dyDescent="0.25">
      <c r="A17958" s="1" t="s">
        <v>1881</v>
      </c>
      <c r="B17958" s="589" t="s">
        <v>6388</v>
      </c>
      <c r="C17958" s="10" t="s">
        <v>6641</v>
      </c>
      <c r="F17958" s="9">
        <v>82.79</v>
      </c>
    </row>
    <row r="17959" spans="1:6" ht="15" x14ac:dyDescent="0.25">
      <c r="A17959" s="1" t="s">
        <v>1882</v>
      </c>
      <c r="B17959" s="589" t="s">
        <v>6389</v>
      </c>
      <c r="C17959" s="10" t="s">
        <v>6641</v>
      </c>
      <c r="F17959" s="9">
        <v>97.5</v>
      </c>
    </row>
    <row r="17960" spans="1:6" ht="15" x14ac:dyDescent="0.25">
      <c r="A17960" s="1" t="s">
        <v>5488</v>
      </c>
      <c r="B17960" s="589" t="s">
        <v>6955</v>
      </c>
      <c r="C17960" s="10"/>
      <c r="F17960" s="9"/>
    </row>
    <row r="17961" spans="1:6" ht="15" x14ac:dyDescent="0.25">
      <c r="A17961" s="1" t="s">
        <v>1883</v>
      </c>
      <c r="B17961" s="589" t="s">
        <v>1675</v>
      </c>
      <c r="C17961" s="10" t="s">
        <v>6637</v>
      </c>
      <c r="F17961" s="9">
        <v>17.79</v>
      </c>
    </row>
    <row r="17962" spans="1:6" ht="15" x14ac:dyDescent="0.25">
      <c r="A17962" s="1" t="s">
        <v>1884</v>
      </c>
      <c r="B17962" s="589" t="s">
        <v>1674</v>
      </c>
      <c r="C17962" s="10" t="s">
        <v>6640</v>
      </c>
      <c r="F17962" s="9">
        <v>1.52</v>
      </c>
    </row>
    <row r="17963" spans="1:6" ht="15" x14ac:dyDescent="0.25">
      <c r="A17963" s="1" t="s">
        <v>1885</v>
      </c>
      <c r="B17963" s="589" t="s">
        <v>1673</v>
      </c>
      <c r="C17963" s="10" t="s">
        <v>6640</v>
      </c>
      <c r="F17963" s="9">
        <v>1.52</v>
      </c>
    </row>
    <row r="17964" spans="1:6" ht="15" x14ac:dyDescent="0.25">
      <c r="A17964" s="1" t="s">
        <v>1886</v>
      </c>
      <c r="B17964" s="589" t="s">
        <v>1672</v>
      </c>
      <c r="C17964" s="10" t="s">
        <v>6637</v>
      </c>
      <c r="F17964" s="9">
        <v>1.83</v>
      </c>
    </row>
    <row r="17965" spans="1:6" ht="15" x14ac:dyDescent="0.25">
      <c r="A17965" s="1" t="s">
        <v>17</v>
      </c>
      <c r="B17965" s="589" t="s">
        <v>6648</v>
      </c>
      <c r="C17965" s="10"/>
      <c r="F17965" s="9"/>
    </row>
    <row r="17966" spans="1:6" ht="15" x14ac:dyDescent="0.25">
      <c r="A17966" s="1" t="s">
        <v>5489</v>
      </c>
      <c r="B17966" s="589" t="s">
        <v>6956</v>
      </c>
      <c r="C17966" s="10"/>
      <c r="F17966" s="9"/>
    </row>
    <row r="17967" spans="1:6" ht="15" x14ac:dyDescent="0.25">
      <c r="A17967" s="1" t="s">
        <v>1887</v>
      </c>
      <c r="B17967" s="589" t="s">
        <v>1671</v>
      </c>
      <c r="C17967" s="10" t="s">
        <v>6641</v>
      </c>
      <c r="F17967" s="9">
        <v>245.3</v>
      </c>
    </row>
    <row r="17968" spans="1:6" ht="15" x14ac:dyDescent="0.25">
      <c r="A17968" s="1" t="s">
        <v>1888</v>
      </c>
      <c r="B17968" s="589" t="s">
        <v>1670</v>
      </c>
      <c r="C17968" s="10" t="s">
        <v>6641</v>
      </c>
      <c r="F17968" s="9">
        <v>446</v>
      </c>
    </row>
    <row r="17969" spans="1:6" ht="15" x14ac:dyDescent="0.25">
      <c r="A17969" s="1" t="s">
        <v>1889</v>
      </c>
      <c r="B17969" s="589" t="s">
        <v>1669</v>
      </c>
      <c r="C17969" s="10" t="s">
        <v>6637</v>
      </c>
      <c r="F17969" s="9">
        <v>33.450000000000003</v>
      </c>
    </row>
    <row r="17970" spans="1:6" ht="15" x14ac:dyDescent="0.25">
      <c r="A17970" s="1" t="s">
        <v>1890</v>
      </c>
      <c r="B17970" s="589" t="s">
        <v>7121</v>
      </c>
      <c r="C17970" s="10" t="s">
        <v>6641</v>
      </c>
      <c r="F17970" s="9">
        <v>523.44000000000005</v>
      </c>
    </row>
    <row r="17971" spans="1:6" ht="15" x14ac:dyDescent="0.25">
      <c r="A17971" s="1" t="s">
        <v>1891</v>
      </c>
      <c r="B17971" s="589" t="s">
        <v>1668</v>
      </c>
      <c r="C17971" s="10" t="s">
        <v>6641</v>
      </c>
      <c r="F17971" s="9">
        <v>500.74</v>
      </c>
    </row>
    <row r="17972" spans="1:6" ht="15" x14ac:dyDescent="0.25">
      <c r="A17972" s="1" t="s">
        <v>1892</v>
      </c>
      <c r="B17972" s="589" t="s">
        <v>7122</v>
      </c>
      <c r="C17972" s="10" t="s">
        <v>6641</v>
      </c>
      <c r="F17972" s="9">
        <v>295.37</v>
      </c>
    </row>
    <row r="17973" spans="1:6" ht="15" x14ac:dyDescent="0.25">
      <c r="A17973" s="1" t="s">
        <v>1893</v>
      </c>
      <c r="B17973" s="589" t="s">
        <v>1667</v>
      </c>
      <c r="C17973" s="10" t="s">
        <v>6641</v>
      </c>
      <c r="F17973" s="9">
        <v>272.67</v>
      </c>
    </row>
    <row r="17974" spans="1:6" ht="15" x14ac:dyDescent="0.25">
      <c r="A17974" s="1" t="s">
        <v>1894</v>
      </c>
      <c r="B17974" s="589" t="s">
        <v>7123</v>
      </c>
      <c r="C17974" s="10" t="s">
        <v>6637</v>
      </c>
      <c r="F17974" s="9">
        <v>29.02</v>
      </c>
    </row>
    <row r="17975" spans="1:6" ht="15" x14ac:dyDescent="0.25">
      <c r="A17975" s="1" t="s">
        <v>1895</v>
      </c>
      <c r="B17975" s="589" t="s">
        <v>7124</v>
      </c>
      <c r="C17975" s="10" t="s">
        <v>6637</v>
      </c>
      <c r="F17975" s="9">
        <v>27.27</v>
      </c>
    </row>
    <row r="17976" spans="1:6" ht="15" x14ac:dyDescent="0.25">
      <c r="A17976" s="1" t="s">
        <v>1896</v>
      </c>
      <c r="B17976" s="589" t="s">
        <v>7125</v>
      </c>
      <c r="C17976" s="10" t="s">
        <v>6641</v>
      </c>
      <c r="F17976" s="9">
        <v>290.14</v>
      </c>
    </row>
    <row r="17977" spans="1:6" ht="15" x14ac:dyDescent="0.25">
      <c r="A17977" s="1" t="s">
        <v>1897</v>
      </c>
      <c r="B17977" s="589" t="s">
        <v>7126</v>
      </c>
      <c r="C17977" s="10" t="s">
        <v>6641</v>
      </c>
      <c r="F17977" s="9">
        <v>272.67</v>
      </c>
    </row>
    <row r="17978" spans="1:6" ht="15" x14ac:dyDescent="0.25">
      <c r="A17978" s="1" t="s">
        <v>5490</v>
      </c>
      <c r="B17978" s="589" t="s">
        <v>6957</v>
      </c>
      <c r="C17978" s="10"/>
      <c r="F17978" s="9"/>
    </row>
    <row r="17979" spans="1:6" ht="15" x14ac:dyDescent="0.25">
      <c r="A17979" s="1" t="s">
        <v>1898</v>
      </c>
      <c r="B17979" s="589" t="s">
        <v>1666</v>
      </c>
      <c r="C17979" s="10" t="s">
        <v>6641</v>
      </c>
      <c r="F17979" s="9">
        <v>133.80000000000001</v>
      </c>
    </row>
    <row r="17980" spans="1:6" ht="15" x14ac:dyDescent="0.25">
      <c r="A17980" s="1" t="s">
        <v>1899</v>
      </c>
      <c r="B17980" s="589" t="s">
        <v>1665</v>
      </c>
      <c r="C17980" s="10" t="s">
        <v>6641</v>
      </c>
      <c r="F17980" s="9">
        <v>89.2</v>
      </c>
    </row>
    <row r="17981" spans="1:6" ht="15" x14ac:dyDescent="0.25">
      <c r="A17981" s="1" t="s">
        <v>5491</v>
      </c>
      <c r="B17981" s="589" t="s">
        <v>6958</v>
      </c>
      <c r="C17981" s="10"/>
      <c r="F17981" s="9"/>
    </row>
    <row r="17982" spans="1:6" ht="15" x14ac:dyDescent="0.25">
      <c r="A17982" s="1" t="s">
        <v>1900</v>
      </c>
      <c r="B17982" s="589" t="s">
        <v>1664</v>
      </c>
      <c r="C17982" s="10" t="s">
        <v>6637</v>
      </c>
      <c r="F17982" s="9">
        <v>3.35</v>
      </c>
    </row>
    <row r="17983" spans="1:6" ht="15" x14ac:dyDescent="0.25">
      <c r="A17983" s="1" t="s">
        <v>1901</v>
      </c>
      <c r="B17983" s="589" t="s">
        <v>1663</v>
      </c>
      <c r="C17983" s="10" t="s">
        <v>6637</v>
      </c>
      <c r="F17983" s="9">
        <v>6.69</v>
      </c>
    </row>
    <row r="17984" spans="1:6" ht="15" x14ac:dyDescent="0.25">
      <c r="A17984" s="1" t="s">
        <v>1902</v>
      </c>
      <c r="B17984" s="589" t="s">
        <v>1662</v>
      </c>
      <c r="C17984" s="10" t="s">
        <v>6637</v>
      </c>
      <c r="F17984" s="9">
        <v>11.15</v>
      </c>
    </row>
    <row r="17985" spans="1:6" ht="15" x14ac:dyDescent="0.25">
      <c r="A17985" s="1" t="s">
        <v>25018</v>
      </c>
      <c r="B17985" s="589" t="s">
        <v>25019</v>
      </c>
      <c r="C17985" s="10" t="s">
        <v>6637</v>
      </c>
      <c r="F17985" s="9">
        <v>18.72</v>
      </c>
    </row>
    <row r="17986" spans="1:6" ht="15" x14ac:dyDescent="0.25">
      <c r="A17986" s="1" t="s">
        <v>5492</v>
      </c>
      <c r="B17986" s="589" t="s">
        <v>6959</v>
      </c>
      <c r="C17986" s="10"/>
      <c r="F17986" s="9"/>
    </row>
    <row r="17987" spans="1:6" ht="15" x14ac:dyDescent="0.25">
      <c r="A17987" s="1" t="s">
        <v>1903</v>
      </c>
      <c r="B17987" s="589" t="s">
        <v>1661</v>
      </c>
      <c r="C17987" s="10" t="s">
        <v>6637</v>
      </c>
      <c r="F17987" s="9">
        <v>13.38</v>
      </c>
    </row>
    <row r="17988" spans="1:6" ht="15" x14ac:dyDescent="0.25">
      <c r="A17988" s="1" t="s">
        <v>1904</v>
      </c>
      <c r="B17988" s="589" t="s">
        <v>1660</v>
      </c>
      <c r="C17988" s="10" t="s">
        <v>6637</v>
      </c>
      <c r="F17988" s="9">
        <v>11.15</v>
      </c>
    </row>
    <row r="17989" spans="1:6" ht="15" x14ac:dyDescent="0.25">
      <c r="A17989" s="1" t="s">
        <v>1905</v>
      </c>
      <c r="B17989" s="589" t="s">
        <v>7127</v>
      </c>
      <c r="C17989" s="10" t="s">
        <v>6640</v>
      </c>
      <c r="F17989" s="9">
        <v>3.35</v>
      </c>
    </row>
    <row r="17990" spans="1:6" ht="15" x14ac:dyDescent="0.25">
      <c r="A17990" s="1" t="s">
        <v>5493</v>
      </c>
      <c r="B17990" s="589" t="s">
        <v>6960</v>
      </c>
      <c r="C17990" s="10"/>
      <c r="F17990" s="9"/>
    </row>
    <row r="17991" spans="1:6" ht="15" x14ac:dyDescent="0.25">
      <c r="A17991" s="1" t="s">
        <v>1906</v>
      </c>
      <c r="B17991" s="589" t="s">
        <v>1659</v>
      </c>
      <c r="C17991" s="10" t="s">
        <v>6637</v>
      </c>
      <c r="F17991" s="9">
        <v>8.92</v>
      </c>
    </row>
    <row r="17992" spans="1:6" ht="15" x14ac:dyDescent="0.25">
      <c r="A17992" s="1" t="s">
        <v>5494</v>
      </c>
      <c r="B17992" s="589" t="s">
        <v>6961</v>
      </c>
      <c r="C17992" s="10"/>
      <c r="F17992" s="9"/>
    </row>
    <row r="17993" spans="1:6" ht="30" x14ac:dyDescent="0.25">
      <c r="A17993" s="1" t="s">
        <v>1907</v>
      </c>
      <c r="B17993" s="589" t="s">
        <v>7128</v>
      </c>
      <c r="C17993" s="10" t="s">
        <v>6637</v>
      </c>
      <c r="F17993" s="9">
        <v>29.36</v>
      </c>
    </row>
    <row r="17994" spans="1:6" ht="15" x14ac:dyDescent="0.25">
      <c r="A17994" s="1" t="s">
        <v>1908</v>
      </c>
      <c r="B17994" s="589" t="s">
        <v>7129</v>
      </c>
      <c r="C17994" s="10" t="s">
        <v>6637</v>
      </c>
      <c r="F17994" s="9">
        <v>12.75</v>
      </c>
    </row>
    <row r="17995" spans="1:6" ht="15" x14ac:dyDescent="0.25">
      <c r="A17995" s="1" t="s">
        <v>5495</v>
      </c>
      <c r="B17995" s="589" t="s">
        <v>6962</v>
      </c>
      <c r="C17995" s="10"/>
      <c r="F17995" s="9"/>
    </row>
    <row r="17996" spans="1:6" ht="15" x14ac:dyDescent="0.25">
      <c r="A17996" s="1" t="s">
        <v>1909</v>
      </c>
      <c r="B17996" s="589" t="s">
        <v>7130</v>
      </c>
      <c r="C17996" s="10" t="s">
        <v>6637</v>
      </c>
      <c r="F17996" s="9">
        <v>25.2</v>
      </c>
    </row>
    <row r="17997" spans="1:6" ht="15" x14ac:dyDescent="0.25">
      <c r="A17997" s="1" t="s">
        <v>1910</v>
      </c>
      <c r="B17997" s="589" t="s">
        <v>7131</v>
      </c>
      <c r="C17997" s="10" t="s">
        <v>6637</v>
      </c>
      <c r="F17997" s="9">
        <v>22.81</v>
      </c>
    </row>
    <row r="17998" spans="1:6" ht="15" x14ac:dyDescent="0.25">
      <c r="A17998" s="1" t="s">
        <v>1911</v>
      </c>
      <c r="B17998" s="589" t="s">
        <v>7132</v>
      </c>
      <c r="C17998" s="10" t="s">
        <v>6637</v>
      </c>
      <c r="F17998" s="9">
        <v>13.79</v>
      </c>
    </row>
    <row r="17999" spans="1:6" ht="15" x14ac:dyDescent="0.25">
      <c r="A17999" s="1" t="s">
        <v>1912</v>
      </c>
      <c r="B17999" s="589" t="s">
        <v>1658</v>
      </c>
      <c r="C17999" s="10" t="s">
        <v>6637</v>
      </c>
      <c r="F17999" s="9">
        <v>11.02</v>
      </c>
    </row>
    <row r="18000" spans="1:6" ht="15" x14ac:dyDescent="0.25">
      <c r="A18000" s="1" t="s">
        <v>1913</v>
      </c>
      <c r="B18000" s="589" t="s">
        <v>7133</v>
      </c>
      <c r="C18000" s="10" t="s">
        <v>6637</v>
      </c>
      <c r="F18000" s="9">
        <v>16.43</v>
      </c>
    </row>
    <row r="18001" spans="1:6" ht="15" x14ac:dyDescent="0.25">
      <c r="A18001" s="1" t="s">
        <v>5496</v>
      </c>
      <c r="B18001" s="589" t="s">
        <v>6963</v>
      </c>
      <c r="C18001" s="10"/>
      <c r="F18001" s="9"/>
    </row>
    <row r="18002" spans="1:6" ht="15" x14ac:dyDescent="0.25">
      <c r="A18002" s="1" t="s">
        <v>1914</v>
      </c>
      <c r="B18002" s="589" t="s">
        <v>1657</v>
      </c>
      <c r="C18002" s="10" t="s">
        <v>6637</v>
      </c>
      <c r="F18002" s="9">
        <v>11.6</v>
      </c>
    </row>
    <row r="18003" spans="1:6" ht="15" x14ac:dyDescent="0.25">
      <c r="A18003" s="1" t="s">
        <v>1915</v>
      </c>
      <c r="B18003" s="589" t="s">
        <v>1656</v>
      </c>
      <c r="C18003" s="10" t="s">
        <v>6637</v>
      </c>
      <c r="F18003" s="9">
        <v>6.69</v>
      </c>
    </row>
    <row r="18004" spans="1:6" ht="15" x14ac:dyDescent="0.25">
      <c r="A18004" s="1" t="s">
        <v>1916</v>
      </c>
      <c r="B18004" s="589" t="s">
        <v>1655</v>
      </c>
      <c r="C18004" s="10" t="s">
        <v>6637</v>
      </c>
      <c r="F18004" s="9">
        <v>6.69</v>
      </c>
    </row>
    <row r="18005" spans="1:6" ht="15" x14ac:dyDescent="0.25">
      <c r="A18005" s="1" t="s">
        <v>1917</v>
      </c>
      <c r="B18005" s="589" t="s">
        <v>1918</v>
      </c>
      <c r="C18005" s="10" t="s">
        <v>6637</v>
      </c>
      <c r="F18005" s="9">
        <v>7.36</v>
      </c>
    </row>
    <row r="18006" spans="1:6" ht="15" x14ac:dyDescent="0.25">
      <c r="A18006" s="1" t="s">
        <v>5497</v>
      </c>
      <c r="B18006" s="589" t="s">
        <v>6964</v>
      </c>
      <c r="C18006" s="10"/>
      <c r="F18006" s="9"/>
    </row>
    <row r="18007" spans="1:6" ht="15" x14ac:dyDescent="0.25">
      <c r="A18007" s="1" t="s">
        <v>1919</v>
      </c>
      <c r="B18007" s="589" t="s">
        <v>1654</v>
      </c>
      <c r="C18007" s="10" t="s">
        <v>6637</v>
      </c>
      <c r="F18007" s="9">
        <v>17.940000000000001</v>
      </c>
    </row>
    <row r="18008" spans="1:6" ht="15" x14ac:dyDescent="0.25">
      <c r="A18008" s="1" t="s">
        <v>1920</v>
      </c>
      <c r="B18008" s="589" t="s">
        <v>4777</v>
      </c>
      <c r="C18008" s="10" t="s">
        <v>6637</v>
      </c>
      <c r="F18008" s="9">
        <v>21.52</v>
      </c>
    </row>
    <row r="18009" spans="1:6" ht="15" x14ac:dyDescent="0.25">
      <c r="A18009" s="1" t="s">
        <v>1921</v>
      </c>
      <c r="B18009" s="589" t="s">
        <v>1653</v>
      </c>
      <c r="C18009" s="10" t="s">
        <v>6640</v>
      </c>
      <c r="F18009" s="9">
        <v>7.17</v>
      </c>
    </row>
    <row r="18010" spans="1:6" ht="15" x14ac:dyDescent="0.25">
      <c r="A18010" s="1" t="s">
        <v>5498</v>
      </c>
      <c r="B18010" s="589" t="s">
        <v>6965</v>
      </c>
      <c r="C18010" s="10"/>
      <c r="F18010" s="9"/>
    </row>
    <row r="18011" spans="1:6" ht="15" x14ac:dyDescent="0.25">
      <c r="A18011" s="1" t="s">
        <v>1922</v>
      </c>
      <c r="B18011" s="589" t="s">
        <v>1652</v>
      </c>
      <c r="C18011" s="10" t="s">
        <v>6640</v>
      </c>
      <c r="F18011" s="9">
        <v>1.71</v>
      </c>
    </row>
    <row r="18012" spans="1:6" ht="15" x14ac:dyDescent="0.25">
      <c r="A18012" s="1" t="s">
        <v>1923</v>
      </c>
      <c r="B18012" s="589" t="s">
        <v>1651</v>
      </c>
      <c r="C18012" s="10" t="s">
        <v>6640</v>
      </c>
      <c r="F18012" s="9">
        <v>2.61</v>
      </c>
    </row>
    <row r="18013" spans="1:6" ht="15" x14ac:dyDescent="0.25">
      <c r="A18013" s="1" t="s">
        <v>1924</v>
      </c>
      <c r="B18013" s="589" t="s">
        <v>1650</v>
      </c>
      <c r="C18013" s="10" t="s">
        <v>6637</v>
      </c>
      <c r="F18013" s="9">
        <v>17.91</v>
      </c>
    </row>
    <row r="18014" spans="1:6" ht="15" x14ac:dyDescent="0.25">
      <c r="A18014" s="1" t="s">
        <v>1925</v>
      </c>
      <c r="B18014" s="589" t="s">
        <v>1649</v>
      </c>
      <c r="C18014" s="10" t="s">
        <v>6637</v>
      </c>
      <c r="F18014" s="9">
        <v>10.14</v>
      </c>
    </row>
    <row r="18015" spans="1:6" ht="15" x14ac:dyDescent="0.25">
      <c r="A18015" s="1" t="s">
        <v>1926</v>
      </c>
      <c r="B18015" s="589" t="s">
        <v>1648</v>
      </c>
      <c r="C18015" s="10" t="s">
        <v>6637</v>
      </c>
      <c r="F18015" s="9">
        <v>14.66</v>
      </c>
    </row>
    <row r="18016" spans="1:6" ht="15" x14ac:dyDescent="0.25">
      <c r="A18016" s="1" t="s">
        <v>1927</v>
      </c>
      <c r="B18016" s="589" t="s">
        <v>1647</v>
      </c>
      <c r="C18016" s="10" t="s">
        <v>6637</v>
      </c>
      <c r="F18016" s="9">
        <v>6.89</v>
      </c>
    </row>
    <row r="18017" spans="1:6" ht="15" x14ac:dyDescent="0.25">
      <c r="A18017" s="1" t="s">
        <v>6485</v>
      </c>
      <c r="B18017" s="589" t="s">
        <v>6966</v>
      </c>
      <c r="C18017" s="10"/>
      <c r="F18017" s="9"/>
    </row>
    <row r="18018" spans="1:6" ht="15" x14ac:dyDescent="0.25">
      <c r="A18018" s="1" t="s">
        <v>6486</v>
      </c>
      <c r="B18018" s="589" t="s">
        <v>6487</v>
      </c>
      <c r="C18018" s="10" t="s">
        <v>6637</v>
      </c>
      <c r="F18018" s="9">
        <v>101.14</v>
      </c>
    </row>
    <row r="18019" spans="1:6" ht="15" x14ac:dyDescent="0.25">
      <c r="A18019" s="1" t="s">
        <v>6488</v>
      </c>
      <c r="B18019" s="589" t="s">
        <v>6489</v>
      </c>
      <c r="C18019" s="10" t="s">
        <v>6635</v>
      </c>
      <c r="F18019" s="9">
        <v>13.77</v>
      </c>
    </row>
    <row r="18020" spans="1:6" ht="15" x14ac:dyDescent="0.25">
      <c r="A18020" s="1" t="s">
        <v>16</v>
      </c>
      <c r="B18020" s="589" t="s">
        <v>6649</v>
      </c>
      <c r="C18020" s="10"/>
      <c r="F18020" s="9"/>
    </row>
    <row r="18021" spans="1:6" ht="15" x14ac:dyDescent="0.25">
      <c r="A18021" s="1" t="s">
        <v>5499</v>
      </c>
      <c r="B18021" s="589" t="s">
        <v>5854</v>
      </c>
      <c r="C18021" s="10"/>
      <c r="F18021" s="9"/>
    </row>
    <row r="18022" spans="1:6" ht="15" x14ac:dyDescent="0.25">
      <c r="A18022" s="1" t="s">
        <v>1928</v>
      </c>
      <c r="B18022" s="589" t="s">
        <v>1646</v>
      </c>
      <c r="C18022" s="10" t="s">
        <v>6637</v>
      </c>
      <c r="F18022" s="9">
        <v>40.71</v>
      </c>
    </row>
    <row r="18023" spans="1:6" ht="15" x14ac:dyDescent="0.25">
      <c r="A18023" s="1" t="s">
        <v>1929</v>
      </c>
      <c r="B18023" s="589" t="s">
        <v>1645</v>
      </c>
      <c r="C18023" s="10" t="s">
        <v>6637</v>
      </c>
      <c r="F18023" s="9">
        <v>35.28</v>
      </c>
    </row>
    <row r="18024" spans="1:6" ht="15" x14ac:dyDescent="0.25">
      <c r="A18024" s="1" t="s">
        <v>1930</v>
      </c>
      <c r="B18024" s="589" t="s">
        <v>1644</v>
      </c>
      <c r="C18024" s="10" t="s">
        <v>6637</v>
      </c>
      <c r="F18024" s="9">
        <v>21.71</v>
      </c>
    </row>
    <row r="18025" spans="1:6" ht="15" x14ac:dyDescent="0.25">
      <c r="A18025" s="1" t="s">
        <v>1931</v>
      </c>
      <c r="B18025" s="589" t="s">
        <v>1643</v>
      </c>
      <c r="C18025" s="10" t="s">
        <v>6637</v>
      </c>
      <c r="F18025" s="9">
        <v>3.48</v>
      </c>
    </row>
    <row r="18026" spans="1:6" ht="15" x14ac:dyDescent="0.25">
      <c r="A18026" s="1" t="s">
        <v>1932</v>
      </c>
      <c r="B18026" s="589" t="s">
        <v>1642</v>
      </c>
      <c r="C18026" s="10" t="s">
        <v>6640</v>
      </c>
      <c r="F18026" s="9">
        <v>4.71</v>
      </c>
    </row>
    <row r="18027" spans="1:6" ht="15" x14ac:dyDescent="0.25">
      <c r="A18027" s="1" t="s">
        <v>1933</v>
      </c>
      <c r="B18027" s="589" t="s">
        <v>1641</v>
      </c>
      <c r="C18027" s="10" t="s">
        <v>6640</v>
      </c>
      <c r="F18027" s="9">
        <v>13.83</v>
      </c>
    </row>
    <row r="18028" spans="1:6" ht="15" x14ac:dyDescent="0.25">
      <c r="A18028" s="1" t="s">
        <v>5500</v>
      </c>
      <c r="B18028" s="589" t="s">
        <v>6967</v>
      </c>
      <c r="C18028" s="10"/>
      <c r="F18028" s="9"/>
    </row>
    <row r="18029" spans="1:6" ht="15" x14ac:dyDescent="0.25">
      <c r="A18029" s="1" t="s">
        <v>1934</v>
      </c>
      <c r="B18029" s="589" t="s">
        <v>1640</v>
      </c>
      <c r="C18029" s="10" t="s">
        <v>6640</v>
      </c>
      <c r="F18029" s="9">
        <v>1.48</v>
      </c>
    </row>
    <row r="18030" spans="1:6" ht="15" x14ac:dyDescent="0.25">
      <c r="A18030" s="1" t="s">
        <v>1935</v>
      </c>
      <c r="B18030" s="589" t="s">
        <v>1639</v>
      </c>
      <c r="C18030" s="10" t="s">
        <v>6640</v>
      </c>
      <c r="F18030" s="9">
        <v>4.9400000000000004</v>
      </c>
    </row>
    <row r="18031" spans="1:6" ht="15" x14ac:dyDescent="0.25">
      <c r="A18031" s="1" t="s">
        <v>1936</v>
      </c>
      <c r="B18031" s="589" t="s">
        <v>1638</v>
      </c>
      <c r="C18031" s="10" t="s">
        <v>6637</v>
      </c>
      <c r="F18031" s="9">
        <v>27.2</v>
      </c>
    </row>
    <row r="18032" spans="1:6" ht="15" x14ac:dyDescent="0.25">
      <c r="A18032" s="1" t="s">
        <v>1937</v>
      </c>
      <c r="B18032" s="589" t="s">
        <v>1637</v>
      </c>
      <c r="C18032" s="10" t="s">
        <v>6637</v>
      </c>
      <c r="F18032" s="9">
        <v>22.25</v>
      </c>
    </row>
    <row r="18033" spans="1:6" ht="15" x14ac:dyDescent="0.25">
      <c r="A18033" s="1" t="s">
        <v>1938</v>
      </c>
      <c r="B18033" s="589" t="s">
        <v>1636</v>
      </c>
      <c r="C18033" s="10" t="s">
        <v>6637</v>
      </c>
      <c r="F18033" s="9">
        <v>19.78</v>
      </c>
    </row>
    <row r="18034" spans="1:6" ht="15" x14ac:dyDescent="0.25">
      <c r="A18034" s="1" t="s">
        <v>1939</v>
      </c>
      <c r="B18034" s="589" t="s">
        <v>1635</v>
      </c>
      <c r="C18034" s="10" t="s">
        <v>6637</v>
      </c>
      <c r="F18034" s="9">
        <v>14.83</v>
      </c>
    </row>
    <row r="18035" spans="1:6" ht="15" x14ac:dyDescent="0.25">
      <c r="A18035" s="1" t="s">
        <v>1940</v>
      </c>
      <c r="B18035" s="589" t="s">
        <v>1634</v>
      </c>
      <c r="C18035" s="10" t="s">
        <v>6650</v>
      </c>
      <c r="F18035" s="9">
        <v>2.5499999999999998</v>
      </c>
    </row>
    <row r="18036" spans="1:6" ht="15" x14ac:dyDescent="0.25">
      <c r="A18036" s="1" t="s">
        <v>5501</v>
      </c>
      <c r="B18036" s="589" t="s">
        <v>6968</v>
      </c>
      <c r="C18036" s="10"/>
      <c r="F18036" s="9"/>
    </row>
    <row r="18037" spans="1:6" ht="15" x14ac:dyDescent="0.25">
      <c r="A18037" s="1" t="s">
        <v>1941</v>
      </c>
      <c r="B18037" s="589" t="s">
        <v>1633</v>
      </c>
      <c r="C18037" s="10" t="s">
        <v>6637</v>
      </c>
      <c r="F18037" s="9">
        <v>17.84</v>
      </c>
    </row>
    <row r="18038" spans="1:6" ht="15" x14ac:dyDescent="0.25">
      <c r="A18038" s="1" t="s">
        <v>1942</v>
      </c>
      <c r="B18038" s="589" t="s">
        <v>1632</v>
      </c>
      <c r="C18038" s="10" t="s">
        <v>6637</v>
      </c>
      <c r="F18038" s="9">
        <v>8.92</v>
      </c>
    </row>
    <row r="18039" spans="1:6" ht="15" x14ac:dyDescent="0.25">
      <c r="A18039" s="1" t="s">
        <v>1943</v>
      </c>
      <c r="B18039" s="589" t="s">
        <v>1631</v>
      </c>
      <c r="C18039" s="10" t="s">
        <v>6640</v>
      </c>
      <c r="F18039" s="9">
        <v>6.69</v>
      </c>
    </row>
    <row r="18040" spans="1:6" ht="15" x14ac:dyDescent="0.25">
      <c r="A18040" s="1" t="s">
        <v>1944</v>
      </c>
      <c r="B18040" s="589" t="s">
        <v>1630</v>
      </c>
      <c r="C18040" s="10" t="s">
        <v>6640</v>
      </c>
      <c r="F18040" s="9">
        <v>11.15</v>
      </c>
    </row>
    <row r="18041" spans="1:6" ht="15" x14ac:dyDescent="0.25">
      <c r="A18041" s="1" t="s">
        <v>1945</v>
      </c>
      <c r="B18041" s="589" t="s">
        <v>1629</v>
      </c>
      <c r="C18041" s="10" t="s">
        <v>6637</v>
      </c>
      <c r="F18041" s="9">
        <v>13.57</v>
      </c>
    </row>
    <row r="18042" spans="1:6" ht="15" x14ac:dyDescent="0.25">
      <c r="A18042" s="1" t="s">
        <v>5502</v>
      </c>
      <c r="B18042" s="589" t="s">
        <v>6969</v>
      </c>
      <c r="C18042" s="10"/>
      <c r="F18042" s="9"/>
    </row>
    <row r="18043" spans="1:6" ht="15" x14ac:dyDescent="0.25">
      <c r="A18043" s="1" t="s">
        <v>1946</v>
      </c>
      <c r="B18043" s="589" t="s">
        <v>1628</v>
      </c>
      <c r="C18043" s="10" t="s">
        <v>6637</v>
      </c>
      <c r="F18043" s="9">
        <v>47.7</v>
      </c>
    </row>
    <row r="18044" spans="1:6" ht="15" x14ac:dyDescent="0.25">
      <c r="A18044" s="1" t="s">
        <v>1947</v>
      </c>
      <c r="B18044" s="589" t="s">
        <v>1627</v>
      </c>
      <c r="C18044" s="10" t="s">
        <v>6637</v>
      </c>
      <c r="F18044" s="9">
        <v>28.99</v>
      </c>
    </row>
    <row r="18045" spans="1:6" ht="15" x14ac:dyDescent="0.25">
      <c r="A18045" s="1" t="s">
        <v>1948</v>
      </c>
      <c r="B18045" s="589" t="s">
        <v>1626</v>
      </c>
      <c r="C18045" s="10" t="s">
        <v>6640</v>
      </c>
      <c r="F18045" s="9">
        <v>20.07</v>
      </c>
    </row>
    <row r="18046" spans="1:6" ht="15" x14ac:dyDescent="0.25">
      <c r="A18046" s="1" t="s">
        <v>1949</v>
      </c>
      <c r="B18046" s="589" t="s">
        <v>1625</v>
      </c>
      <c r="C18046" s="10" t="s">
        <v>6640</v>
      </c>
      <c r="F18046" s="9">
        <v>22.3</v>
      </c>
    </row>
    <row r="18047" spans="1:6" ht="15" x14ac:dyDescent="0.25">
      <c r="A18047" s="1" t="s">
        <v>1950</v>
      </c>
      <c r="B18047" s="589" t="s">
        <v>1624</v>
      </c>
      <c r="C18047" s="10" t="s">
        <v>6640</v>
      </c>
      <c r="F18047" s="9">
        <v>17.84</v>
      </c>
    </row>
    <row r="18048" spans="1:6" ht="15" x14ac:dyDescent="0.25">
      <c r="A18048" s="1" t="s">
        <v>5503</v>
      </c>
      <c r="B18048" s="589" t="s">
        <v>5855</v>
      </c>
      <c r="C18048" s="10"/>
      <c r="F18048" s="9"/>
    </row>
    <row r="18049" spans="1:6" ht="15" x14ac:dyDescent="0.25">
      <c r="A18049" s="1" t="s">
        <v>1951</v>
      </c>
      <c r="B18049" s="589" t="s">
        <v>1623</v>
      </c>
      <c r="C18049" s="10" t="s">
        <v>6637</v>
      </c>
      <c r="F18049" s="9">
        <v>62.54</v>
      </c>
    </row>
    <row r="18050" spans="1:6" ht="15" x14ac:dyDescent="0.25">
      <c r="A18050" s="1" t="s">
        <v>1952</v>
      </c>
      <c r="B18050" s="589" t="s">
        <v>1622</v>
      </c>
      <c r="C18050" s="10" t="s">
        <v>6637</v>
      </c>
      <c r="F18050" s="9">
        <v>13.38</v>
      </c>
    </row>
    <row r="18051" spans="1:6" ht="15" x14ac:dyDescent="0.25">
      <c r="A18051" s="1" t="s">
        <v>1953</v>
      </c>
      <c r="B18051" s="589" t="s">
        <v>1621</v>
      </c>
      <c r="C18051" s="10" t="s">
        <v>6637</v>
      </c>
      <c r="F18051" s="9">
        <v>17.309999999999999</v>
      </c>
    </row>
    <row r="18052" spans="1:6" ht="15" x14ac:dyDescent="0.25">
      <c r="A18052" s="1" t="s">
        <v>1954</v>
      </c>
      <c r="B18052" s="589" t="s">
        <v>1620</v>
      </c>
      <c r="C18052" s="10" t="s">
        <v>6637</v>
      </c>
      <c r="F18052" s="9">
        <v>29.66</v>
      </c>
    </row>
    <row r="18053" spans="1:6" ht="15" x14ac:dyDescent="0.25">
      <c r="A18053" s="1" t="s">
        <v>1955</v>
      </c>
      <c r="B18053" s="589" t="s">
        <v>1619</v>
      </c>
      <c r="C18053" s="10" t="s">
        <v>6640</v>
      </c>
      <c r="F18053" s="9">
        <v>14.83</v>
      </c>
    </row>
    <row r="18054" spans="1:6" ht="15" x14ac:dyDescent="0.25">
      <c r="A18054" s="1" t="s">
        <v>1956</v>
      </c>
      <c r="B18054" s="589" t="s">
        <v>1618</v>
      </c>
      <c r="C18054" s="10" t="s">
        <v>6640</v>
      </c>
      <c r="F18054" s="9">
        <v>3.35</v>
      </c>
    </row>
    <row r="18055" spans="1:6" ht="15" x14ac:dyDescent="0.25">
      <c r="A18055" s="1" t="s">
        <v>5504</v>
      </c>
      <c r="B18055" s="589" t="s">
        <v>6970</v>
      </c>
      <c r="C18055" s="10"/>
      <c r="F18055" s="9"/>
    </row>
    <row r="18056" spans="1:6" ht="15" x14ac:dyDescent="0.25">
      <c r="A18056" s="1" t="s">
        <v>1957</v>
      </c>
      <c r="B18056" s="589" t="s">
        <v>1617</v>
      </c>
      <c r="C18056" s="10" t="s">
        <v>6637</v>
      </c>
      <c r="F18056" s="9">
        <v>62.54</v>
      </c>
    </row>
    <row r="18057" spans="1:6" ht="15" x14ac:dyDescent="0.25">
      <c r="A18057" s="1" t="s">
        <v>1958</v>
      </c>
      <c r="B18057" s="589" t="s">
        <v>1616</v>
      </c>
      <c r="C18057" s="10" t="s">
        <v>6637</v>
      </c>
      <c r="F18057" s="9">
        <v>4.9400000000000004</v>
      </c>
    </row>
    <row r="18058" spans="1:6" ht="15" x14ac:dyDescent="0.25">
      <c r="A18058" s="1" t="s">
        <v>1959</v>
      </c>
      <c r="B18058" s="589" t="s">
        <v>1615</v>
      </c>
      <c r="C18058" s="10" t="s">
        <v>6640</v>
      </c>
      <c r="F18058" s="9">
        <v>4.5999999999999996</v>
      </c>
    </row>
    <row r="18059" spans="1:6" ht="15" x14ac:dyDescent="0.25">
      <c r="A18059" s="1" t="s">
        <v>1960</v>
      </c>
      <c r="B18059" s="589" t="s">
        <v>1614</v>
      </c>
      <c r="C18059" s="10" t="s">
        <v>6640</v>
      </c>
      <c r="F18059" s="9">
        <v>1.1200000000000001</v>
      </c>
    </row>
    <row r="18060" spans="1:6" ht="15" x14ac:dyDescent="0.25">
      <c r="A18060" s="1" t="s">
        <v>1961</v>
      </c>
      <c r="B18060" s="589" t="s">
        <v>1613</v>
      </c>
      <c r="C18060" s="10" t="s">
        <v>6637</v>
      </c>
      <c r="F18060" s="9">
        <v>54.14</v>
      </c>
    </row>
    <row r="18061" spans="1:6" ht="15" x14ac:dyDescent="0.25">
      <c r="A18061" s="1" t="s">
        <v>5505</v>
      </c>
      <c r="B18061" s="589" t="s">
        <v>6223</v>
      </c>
      <c r="C18061" s="10"/>
      <c r="F18061" s="9"/>
    </row>
    <row r="18062" spans="1:6" ht="15" x14ac:dyDescent="0.25">
      <c r="A18062" s="1" t="s">
        <v>1962</v>
      </c>
      <c r="B18062" s="589" t="s">
        <v>1612</v>
      </c>
      <c r="C18062" s="10" t="s">
        <v>6637</v>
      </c>
      <c r="F18062" s="9">
        <v>13.84</v>
      </c>
    </row>
    <row r="18063" spans="1:6" ht="15" x14ac:dyDescent="0.25">
      <c r="A18063" s="1" t="s">
        <v>1963</v>
      </c>
      <c r="B18063" s="589" t="s">
        <v>1611</v>
      </c>
      <c r="C18063" s="10" t="s">
        <v>6637</v>
      </c>
      <c r="F18063" s="9">
        <v>7.42</v>
      </c>
    </row>
    <row r="18064" spans="1:6" ht="15" x14ac:dyDescent="0.25">
      <c r="A18064" s="1" t="s">
        <v>1964</v>
      </c>
      <c r="B18064" s="589" t="s">
        <v>6311</v>
      </c>
      <c r="C18064" s="10" t="s">
        <v>6637</v>
      </c>
      <c r="F18064" s="9">
        <v>5.58</v>
      </c>
    </row>
    <row r="18065" spans="1:6" ht="15" x14ac:dyDescent="0.25">
      <c r="A18065" s="1" t="s">
        <v>5506</v>
      </c>
      <c r="B18065" s="589" t="s">
        <v>5856</v>
      </c>
      <c r="C18065" s="10"/>
      <c r="F18065" s="9"/>
    </row>
    <row r="18066" spans="1:6" ht="15" x14ac:dyDescent="0.25">
      <c r="A18066" s="1" t="s">
        <v>1965</v>
      </c>
      <c r="B18066" s="589" t="s">
        <v>1610</v>
      </c>
      <c r="C18066" s="10" t="s">
        <v>6635</v>
      </c>
      <c r="F18066" s="9">
        <v>24.72</v>
      </c>
    </row>
    <row r="18067" spans="1:6" ht="15" x14ac:dyDescent="0.25">
      <c r="A18067" s="1" t="s">
        <v>1966</v>
      </c>
      <c r="B18067" s="589" t="s">
        <v>1609</v>
      </c>
      <c r="C18067" s="10" t="s">
        <v>6640</v>
      </c>
      <c r="F18067" s="9">
        <v>1.9</v>
      </c>
    </row>
    <row r="18068" spans="1:6" ht="15" x14ac:dyDescent="0.25">
      <c r="A18068" s="1" t="s">
        <v>1967</v>
      </c>
      <c r="B18068" s="589" t="s">
        <v>1608</v>
      </c>
      <c r="C18068" s="10" t="s">
        <v>6640</v>
      </c>
      <c r="F18068" s="9">
        <v>14.83</v>
      </c>
    </row>
    <row r="18069" spans="1:6" ht="15" x14ac:dyDescent="0.25">
      <c r="A18069" s="1" t="s">
        <v>1968</v>
      </c>
      <c r="B18069" s="589" t="s">
        <v>5857</v>
      </c>
      <c r="C18069" s="10" t="s">
        <v>6637</v>
      </c>
      <c r="F18069" s="9">
        <v>6.69</v>
      </c>
    </row>
    <row r="18070" spans="1:6" ht="15" x14ac:dyDescent="0.25">
      <c r="A18070" s="1" t="s">
        <v>6152</v>
      </c>
      <c r="B18070" s="589" t="s">
        <v>6153</v>
      </c>
      <c r="C18070" s="10" t="s">
        <v>6637</v>
      </c>
      <c r="F18070" s="9">
        <v>22.25</v>
      </c>
    </row>
    <row r="18071" spans="1:6" ht="15" x14ac:dyDescent="0.25">
      <c r="A18071" s="1" t="s">
        <v>5507</v>
      </c>
      <c r="B18071" s="589" t="s">
        <v>6971</v>
      </c>
      <c r="C18071" s="10"/>
      <c r="F18071" s="9"/>
    </row>
    <row r="18072" spans="1:6" ht="15" x14ac:dyDescent="0.25">
      <c r="A18072" s="1" t="s">
        <v>1969</v>
      </c>
      <c r="B18072" s="589" t="s">
        <v>1607</v>
      </c>
      <c r="C18072" s="10" t="s">
        <v>6637</v>
      </c>
      <c r="F18072" s="9">
        <v>34.61</v>
      </c>
    </row>
    <row r="18073" spans="1:6" ht="15" x14ac:dyDescent="0.25">
      <c r="A18073" s="1" t="s">
        <v>1970</v>
      </c>
      <c r="B18073" s="589" t="s">
        <v>1606</v>
      </c>
      <c r="C18073" s="10" t="s">
        <v>6635</v>
      </c>
      <c r="F18073" s="9">
        <v>28.84</v>
      </c>
    </row>
    <row r="18074" spans="1:6" ht="15" x14ac:dyDescent="0.25">
      <c r="A18074" s="1" t="s">
        <v>1971</v>
      </c>
      <c r="B18074" s="589" t="s">
        <v>1605</v>
      </c>
      <c r="C18074" s="10" t="s">
        <v>6640</v>
      </c>
      <c r="F18074" s="9">
        <v>11.86</v>
      </c>
    </row>
    <row r="18075" spans="1:6" ht="15" x14ac:dyDescent="0.25">
      <c r="A18075" s="1" t="s">
        <v>1972</v>
      </c>
      <c r="B18075" s="589" t="s">
        <v>1604</v>
      </c>
      <c r="C18075" s="10" t="s">
        <v>6640</v>
      </c>
      <c r="F18075" s="9">
        <v>8.14</v>
      </c>
    </row>
    <row r="18076" spans="1:6" ht="15" x14ac:dyDescent="0.25">
      <c r="A18076" s="1" t="s">
        <v>1973</v>
      </c>
      <c r="B18076" s="589" t="s">
        <v>1603</v>
      </c>
      <c r="C18076" s="10" t="s">
        <v>6637</v>
      </c>
      <c r="F18076" s="9">
        <v>34.61</v>
      </c>
    </row>
    <row r="18077" spans="1:6" ht="15" x14ac:dyDescent="0.25">
      <c r="A18077" s="1" t="s">
        <v>1974</v>
      </c>
      <c r="B18077" s="589" t="s">
        <v>1602</v>
      </c>
      <c r="C18077" s="10" t="s">
        <v>6640</v>
      </c>
      <c r="F18077" s="9">
        <v>39.549999999999997</v>
      </c>
    </row>
    <row r="18078" spans="1:6" ht="15" x14ac:dyDescent="0.25">
      <c r="A18078" s="1" t="s">
        <v>1975</v>
      </c>
      <c r="B18078" s="589" t="s">
        <v>1601</v>
      </c>
      <c r="C18078" s="10" t="s">
        <v>6635</v>
      </c>
      <c r="F18078" s="9">
        <v>28.99</v>
      </c>
    </row>
    <row r="18079" spans="1:6" ht="15" x14ac:dyDescent="0.25">
      <c r="A18079" s="1" t="s">
        <v>1976</v>
      </c>
      <c r="B18079" s="589" t="s">
        <v>1600</v>
      </c>
      <c r="C18079" s="10" t="s">
        <v>6637</v>
      </c>
      <c r="F18079" s="9">
        <v>4.71</v>
      </c>
    </row>
    <row r="18080" spans="1:6" ht="15" x14ac:dyDescent="0.25">
      <c r="A18080" s="1" t="s">
        <v>5508</v>
      </c>
      <c r="B18080" s="589" t="s">
        <v>6972</v>
      </c>
      <c r="C18080" s="10"/>
      <c r="F18080" s="9"/>
    </row>
    <row r="18081" spans="1:6" ht="15" x14ac:dyDescent="0.25">
      <c r="A18081" s="1" t="s">
        <v>1977</v>
      </c>
      <c r="B18081" s="589" t="s">
        <v>1599</v>
      </c>
      <c r="C18081" s="10" t="s">
        <v>6635</v>
      </c>
      <c r="F18081" s="9">
        <v>13.57</v>
      </c>
    </row>
    <row r="18082" spans="1:6" ht="15" x14ac:dyDescent="0.25">
      <c r="A18082" s="1" t="s">
        <v>1978</v>
      </c>
      <c r="B18082" s="589" t="s">
        <v>1598</v>
      </c>
      <c r="C18082" s="10" t="s">
        <v>6635</v>
      </c>
      <c r="F18082" s="9">
        <v>5.43</v>
      </c>
    </row>
    <row r="18083" spans="1:6" ht="15" x14ac:dyDescent="0.25">
      <c r="A18083" s="1" t="s">
        <v>1979</v>
      </c>
      <c r="B18083" s="589" t="s">
        <v>1597</v>
      </c>
      <c r="C18083" s="10" t="s">
        <v>6635</v>
      </c>
      <c r="F18083" s="9">
        <v>2.71</v>
      </c>
    </row>
    <row r="18084" spans="1:6" ht="15" x14ac:dyDescent="0.25">
      <c r="A18084" s="1" t="s">
        <v>1980</v>
      </c>
      <c r="B18084" s="589" t="s">
        <v>1596</v>
      </c>
      <c r="C18084" s="10" t="s">
        <v>6635</v>
      </c>
      <c r="F18084" s="9">
        <v>21.23</v>
      </c>
    </row>
    <row r="18085" spans="1:6" ht="15" x14ac:dyDescent="0.25">
      <c r="A18085" s="1" t="s">
        <v>5509</v>
      </c>
      <c r="B18085" s="589" t="s">
        <v>6973</v>
      </c>
      <c r="C18085" s="10"/>
      <c r="F18085" s="9"/>
    </row>
    <row r="18086" spans="1:6" ht="15" x14ac:dyDescent="0.25">
      <c r="A18086" s="1" t="s">
        <v>1981</v>
      </c>
      <c r="B18086" s="589" t="s">
        <v>1595</v>
      </c>
      <c r="C18086" s="10" t="s">
        <v>6635</v>
      </c>
      <c r="F18086" s="9">
        <v>48.75</v>
      </c>
    </row>
    <row r="18087" spans="1:6" ht="15" x14ac:dyDescent="0.25">
      <c r="A18087" s="1" t="s">
        <v>1982</v>
      </c>
      <c r="B18087" s="589" t="s">
        <v>1594</v>
      </c>
      <c r="C18087" s="10" t="s">
        <v>6637</v>
      </c>
      <c r="F18087" s="9">
        <v>69.22</v>
      </c>
    </row>
    <row r="18088" spans="1:6" ht="15" x14ac:dyDescent="0.25">
      <c r="A18088" s="1" t="s">
        <v>1983</v>
      </c>
      <c r="B18088" s="589" t="s">
        <v>1593</v>
      </c>
      <c r="C18088" s="10" t="s">
        <v>6635</v>
      </c>
      <c r="F18088" s="9">
        <v>16.28</v>
      </c>
    </row>
    <row r="18089" spans="1:6" ht="15" x14ac:dyDescent="0.25">
      <c r="A18089" s="1" t="s">
        <v>1984</v>
      </c>
      <c r="B18089" s="589" t="s">
        <v>1592</v>
      </c>
      <c r="C18089" s="10" t="s">
        <v>6635</v>
      </c>
      <c r="F18089" s="9">
        <v>6.79</v>
      </c>
    </row>
    <row r="18090" spans="1:6" ht="15" x14ac:dyDescent="0.25">
      <c r="A18090" s="1" t="s">
        <v>1985</v>
      </c>
      <c r="B18090" s="589" t="s">
        <v>1591</v>
      </c>
      <c r="C18090" s="10" t="s">
        <v>6635</v>
      </c>
      <c r="F18090" s="9">
        <v>62.32</v>
      </c>
    </row>
    <row r="18091" spans="1:6" ht="15" x14ac:dyDescent="0.25">
      <c r="A18091" s="1" t="s">
        <v>1986</v>
      </c>
      <c r="B18091" s="589" t="s">
        <v>1590</v>
      </c>
      <c r="C18091" s="10" t="s">
        <v>6635</v>
      </c>
      <c r="F18091" s="9">
        <v>35.75</v>
      </c>
    </row>
    <row r="18092" spans="1:6" ht="15" x14ac:dyDescent="0.25">
      <c r="A18092" s="1" t="s">
        <v>1987</v>
      </c>
      <c r="B18092" s="589" t="s">
        <v>1589</v>
      </c>
      <c r="C18092" s="10" t="s">
        <v>6635</v>
      </c>
      <c r="F18092" s="9">
        <v>35.75</v>
      </c>
    </row>
    <row r="18093" spans="1:6" ht="15" x14ac:dyDescent="0.25">
      <c r="A18093" s="1" t="s">
        <v>1988</v>
      </c>
      <c r="B18093" s="589" t="s">
        <v>1588</v>
      </c>
      <c r="C18093" s="10" t="s">
        <v>6635</v>
      </c>
      <c r="F18093" s="9">
        <v>8.4499999999999993</v>
      </c>
    </row>
    <row r="18094" spans="1:6" ht="15" x14ac:dyDescent="0.25">
      <c r="A18094" s="1" t="s">
        <v>1989</v>
      </c>
      <c r="B18094" s="589" t="s">
        <v>1587</v>
      </c>
      <c r="C18094" s="10" t="s">
        <v>6635</v>
      </c>
      <c r="F18094" s="9">
        <v>13</v>
      </c>
    </row>
    <row r="18095" spans="1:6" ht="15" x14ac:dyDescent="0.25">
      <c r="A18095" s="1" t="s">
        <v>1990</v>
      </c>
      <c r="B18095" s="589" t="s">
        <v>1586</v>
      </c>
      <c r="C18095" s="10" t="s">
        <v>6635</v>
      </c>
      <c r="F18095" s="9">
        <v>24.7</v>
      </c>
    </row>
    <row r="18096" spans="1:6" ht="15" x14ac:dyDescent="0.25">
      <c r="A18096" s="1" t="s">
        <v>5510</v>
      </c>
      <c r="B18096" s="589" t="s">
        <v>6974</v>
      </c>
      <c r="C18096" s="10"/>
      <c r="F18096" s="9"/>
    </row>
    <row r="18097" spans="1:6" ht="15" x14ac:dyDescent="0.25">
      <c r="A18097" s="1" t="s">
        <v>1991</v>
      </c>
      <c r="B18097" s="589" t="s">
        <v>1585</v>
      </c>
      <c r="C18097" s="10" t="s">
        <v>6635</v>
      </c>
      <c r="F18097" s="9">
        <v>103.55</v>
      </c>
    </row>
    <row r="18098" spans="1:6" ht="15" x14ac:dyDescent="0.25">
      <c r="A18098" s="1" t="s">
        <v>1992</v>
      </c>
      <c r="B18098" s="589" t="s">
        <v>1584</v>
      </c>
      <c r="C18098" s="10" t="s">
        <v>6635</v>
      </c>
      <c r="F18098" s="9">
        <v>82.2</v>
      </c>
    </row>
    <row r="18099" spans="1:6" ht="15" x14ac:dyDescent="0.25">
      <c r="A18099" s="1" t="s">
        <v>5511</v>
      </c>
      <c r="B18099" s="589" t="s">
        <v>6975</v>
      </c>
      <c r="C18099" s="10"/>
      <c r="F18099" s="9"/>
    </row>
    <row r="18100" spans="1:6" ht="15" x14ac:dyDescent="0.25">
      <c r="A18100" s="1" t="s">
        <v>1993</v>
      </c>
      <c r="B18100" s="589" t="s">
        <v>1583</v>
      </c>
      <c r="C18100" s="10" t="s">
        <v>6637</v>
      </c>
      <c r="F18100" s="9">
        <v>6.69</v>
      </c>
    </row>
    <row r="18101" spans="1:6" ht="15" x14ac:dyDescent="0.25">
      <c r="A18101" s="1" t="s">
        <v>1994</v>
      </c>
      <c r="B18101" s="589" t="s">
        <v>1582</v>
      </c>
      <c r="C18101" s="10" t="s">
        <v>6637</v>
      </c>
      <c r="F18101" s="9">
        <v>1.1200000000000001</v>
      </c>
    </row>
    <row r="18102" spans="1:6" ht="15" x14ac:dyDescent="0.25">
      <c r="A18102" s="1" t="s">
        <v>5512</v>
      </c>
      <c r="B18102" s="589" t="s">
        <v>5858</v>
      </c>
      <c r="C18102" s="10"/>
      <c r="F18102" s="9"/>
    </row>
    <row r="18103" spans="1:6" ht="15" x14ac:dyDescent="0.25">
      <c r="A18103" s="1" t="s">
        <v>1995</v>
      </c>
      <c r="B18103" s="589" t="s">
        <v>1581</v>
      </c>
      <c r="C18103" s="10" t="s">
        <v>6637</v>
      </c>
      <c r="F18103" s="9">
        <v>16.25</v>
      </c>
    </row>
    <row r="18104" spans="1:6" ht="15" x14ac:dyDescent="0.25">
      <c r="A18104" s="1" t="s">
        <v>1996</v>
      </c>
      <c r="B18104" s="589" t="s">
        <v>1580</v>
      </c>
      <c r="C18104" s="10" t="s">
        <v>6637</v>
      </c>
      <c r="F18104" s="9">
        <v>49.44</v>
      </c>
    </row>
    <row r="18105" spans="1:6" ht="15" x14ac:dyDescent="0.25">
      <c r="A18105" s="1" t="s">
        <v>5513</v>
      </c>
      <c r="B18105" s="589" t="s">
        <v>6976</v>
      </c>
      <c r="C18105" s="10"/>
      <c r="F18105" s="9"/>
    </row>
    <row r="18106" spans="1:6" ht="15" x14ac:dyDescent="0.25">
      <c r="A18106" s="1" t="s">
        <v>1997</v>
      </c>
      <c r="B18106" s="589" t="s">
        <v>1579</v>
      </c>
      <c r="C18106" s="10" t="s">
        <v>6635</v>
      </c>
      <c r="F18106" s="9">
        <v>21.92</v>
      </c>
    </row>
    <row r="18107" spans="1:6" ht="15" x14ac:dyDescent="0.25">
      <c r="A18107" s="1" t="s">
        <v>1998</v>
      </c>
      <c r="B18107" s="589" t="s">
        <v>1578</v>
      </c>
      <c r="C18107" s="10" t="s">
        <v>6635</v>
      </c>
      <c r="F18107" s="9">
        <v>82.2</v>
      </c>
    </row>
    <row r="18108" spans="1:6" ht="15" x14ac:dyDescent="0.25">
      <c r="A18108" s="1" t="s">
        <v>1999</v>
      </c>
      <c r="B18108" s="589" t="s">
        <v>1577</v>
      </c>
      <c r="C18108" s="10" t="s">
        <v>6635</v>
      </c>
      <c r="F18108" s="9">
        <v>27.4</v>
      </c>
    </row>
    <row r="18109" spans="1:6" ht="15" x14ac:dyDescent="0.25">
      <c r="A18109" s="1" t="s">
        <v>2000</v>
      </c>
      <c r="B18109" s="589" t="s">
        <v>1576</v>
      </c>
      <c r="C18109" s="10" t="s">
        <v>6640</v>
      </c>
      <c r="F18109" s="9">
        <v>21.92</v>
      </c>
    </row>
    <row r="18110" spans="1:6" ht="15" x14ac:dyDescent="0.25">
      <c r="A18110" s="1" t="s">
        <v>2001</v>
      </c>
      <c r="B18110" s="589" t="s">
        <v>1575</v>
      </c>
      <c r="C18110" s="10" t="s">
        <v>6635</v>
      </c>
      <c r="F18110" s="9">
        <v>8.23</v>
      </c>
    </row>
    <row r="18111" spans="1:6" ht="15" x14ac:dyDescent="0.25">
      <c r="A18111" s="1" t="s">
        <v>2002</v>
      </c>
      <c r="B18111" s="589" t="s">
        <v>6490</v>
      </c>
      <c r="C18111" s="10" t="s">
        <v>6635</v>
      </c>
      <c r="F18111" s="9">
        <v>8.23</v>
      </c>
    </row>
    <row r="18112" spans="1:6" ht="15" x14ac:dyDescent="0.25">
      <c r="A18112" s="1" t="s">
        <v>2003</v>
      </c>
      <c r="B18112" s="589" t="s">
        <v>4580</v>
      </c>
      <c r="C18112" s="10" t="s">
        <v>6635</v>
      </c>
      <c r="F18112" s="9">
        <v>54.8</v>
      </c>
    </row>
    <row r="18113" spans="1:6" ht="15" x14ac:dyDescent="0.25">
      <c r="A18113" s="1" t="s">
        <v>2004</v>
      </c>
      <c r="B18113" s="589" t="s">
        <v>1574</v>
      </c>
      <c r="C18113" s="10" t="s">
        <v>6635</v>
      </c>
      <c r="F18113" s="9">
        <v>27.4</v>
      </c>
    </row>
    <row r="18114" spans="1:6" ht="15" x14ac:dyDescent="0.25">
      <c r="A18114" s="1" t="s">
        <v>2005</v>
      </c>
      <c r="B18114" s="589" t="s">
        <v>1573</v>
      </c>
      <c r="C18114" s="10" t="s">
        <v>6635</v>
      </c>
      <c r="F18114" s="9">
        <v>24.67</v>
      </c>
    </row>
    <row r="18115" spans="1:6" ht="15" x14ac:dyDescent="0.25">
      <c r="A18115" s="1" t="s">
        <v>2006</v>
      </c>
      <c r="B18115" s="589" t="s">
        <v>1572</v>
      </c>
      <c r="C18115" s="10" t="s">
        <v>6635</v>
      </c>
      <c r="F18115" s="9">
        <v>21.92</v>
      </c>
    </row>
    <row r="18116" spans="1:6" ht="15" x14ac:dyDescent="0.25">
      <c r="A18116" s="1" t="s">
        <v>2007</v>
      </c>
      <c r="B18116" s="589" t="s">
        <v>1571</v>
      </c>
      <c r="C18116" s="10" t="s">
        <v>6635</v>
      </c>
      <c r="F18116" s="9">
        <v>21.92</v>
      </c>
    </row>
    <row r="18117" spans="1:6" ht="15" x14ac:dyDescent="0.25">
      <c r="A18117" s="1" t="s">
        <v>2008</v>
      </c>
      <c r="B18117" s="589" t="s">
        <v>1570</v>
      </c>
      <c r="C18117" s="10" t="s">
        <v>6635</v>
      </c>
      <c r="F18117" s="9">
        <v>16.440000000000001</v>
      </c>
    </row>
    <row r="18118" spans="1:6" ht="15" x14ac:dyDescent="0.25">
      <c r="A18118" s="1" t="s">
        <v>5514</v>
      </c>
      <c r="B18118" s="589" t="s">
        <v>6977</v>
      </c>
      <c r="C18118" s="10"/>
      <c r="F18118" s="9"/>
    </row>
    <row r="18119" spans="1:6" ht="15" x14ac:dyDescent="0.25">
      <c r="A18119" s="1" t="s">
        <v>2009</v>
      </c>
      <c r="B18119" s="589" t="s">
        <v>1569</v>
      </c>
      <c r="C18119" s="10" t="s">
        <v>6635</v>
      </c>
      <c r="F18119" s="9">
        <v>13.71</v>
      </c>
    </row>
    <row r="18120" spans="1:6" ht="15" x14ac:dyDescent="0.25">
      <c r="A18120" s="1" t="s">
        <v>2010</v>
      </c>
      <c r="B18120" s="589" t="s">
        <v>4581</v>
      </c>
      <c r="C18120" s="10" t="s">
        <v>6640</v>
      </c>
      <c r="F18120" s="9">
        <v>19.190000000000001</v>
      </c>
    </row>
    <row r="18121" spans="1:6" ht="15" x14ac:dyDescent="0.25">
      <c r="A18121" s="1" t="s">
        <v>2011</v>
      </c>
      <c r="B18121" s="589" t="s">
        <v>1568</v>
      </c>
      <c r="C18121" s="10" t="s">
        <v>6635</v>
      </c>
      <c r="F18121" s="9">
        <v>274</v>
      </c>
    </row>
    <row r="18122" spans="1:6" ht="15" x14ac:dyDescent="0.25">
      <c r="A18122" s="1" t="s">
        <v>2012</v>
      </c>
      <c r="B18122" s="589" t="s">
        <v>1567</v>
      </c>
      <c r="C18122" s="10" t="s">
        <v>6635</v>
      </c>
      <c r="F18122" s="9">
        <v>219.2</v>
      </c>
    </row>
    <row r="18123" spans="1:6" ht="15" x14ac:dyDescent="0.25">
      <c r="A18123" s="1" t="s">
        <v>2013</v>
      </c>
      <c r="B18123" s="589" t="s">
        <v>1566</v>
      </c>
      <c r="C18123" s="10" t="s">
        <v>6635</v>
      </c>
      <c r="F18123" s="9">
        <v>109.6</v>
      </c>
    </row>
    <row r="18124" spans="1:6" ht="15" x14ac:dyDescent="0.25">
      <c r="A18124" s="1" t="s">
        <v>2014</v>
      </c>
      <c r="B18124" s="589" t="s">
        <v>1565</v>
      </c>
      <c r="C18124" s="10" t="s">
        <v>6635</v>
      </c>
      <c r="F18124" s="9">
        <v>60.85</v>
      </c>
    </row>
    <row r="18125" spans="1:6" ht="15" x14ac:dyDescent="0.25">
      <c r="A18125" s="1" t="s">
        <v>2015</v>
      </c>
      <c r="B18125" s="589" t="s">
        <v>1564</v>
      </c>
      <c r="C18125" s="10" t="s">
        <v>6635</v>
      </c>
      <c r="F18125" s="9">
        <v>8.1300000000000008</v>
      </c>
    </row>
    <row r="18126" spans="1:6" ht="15" x14ac:dyDescent="0.25">
      <c r="A18126" s="1" t="s">
        <v>2016</v>
      </c>
      <c r="B18126" s="589" t="s">
        <v>1563</v>
      </c>
      <c r="C18126" s="10" t="s">
        <v>6635</v>
      </c>
      <c r="F18126" s="9">
        <v>9.75</v>
      </c>
    </row>
    <row r="18127" spans="1:6" ht="15" x14ac:dyDescent="0.25">
      <c r="A18127" s="1" t="s">
        <v>2017</v>
      </c>
      <c r="B18127" s="589" t="s">
        <v>1562</v>
      </c>
      <c r="C18127" s="10" t="s">
        <v>6635</v>
      </c>
      <c r="F18127" s="9">
        <v>60.85</v>
      </c>
    </row>
    <row r="18128" spans="1:6" ht="15" x14ac:dyDescent="0.25">
      <c r="A18128" s="1" t="s">
        <v>2018</v>
      </c>
      <c r="B18128" s="589" t="s">
        <v>1561</v>
      </c>
      <c r="C18128" s="10" t="s">
        <v>6640</v>
      </c>
      <c r="F18128" s="9">
        <v>13.71</v>
      </c>
    </row>
    <row r="18129" spans="1:6" ht="15" x14ac:dyDescent="0.25">
      <c r="A18129" s="1" t="s">
        <v>2019</v>
      </c>
      <c r="B18129" s="589" t="s">
        <v>4582</v>
      </c>
      <c r="C18129" s="10" t="s">
        <v>6635</v>
      </c>
      <c r="F18129" s="9">
        <v>27.4</v>
      </c>
    </row>
    <row r="18130" spans="1:6" ht="15" x14ac:dyDescent="0.25">
      <c r="A18130" s="1" t="s">
        <v>2020</v>
      </c>
      <c r="B18130" s="589" t="s">
        <v>1560</v>
      </c>
      <c r="C18130" s="10" t="s">
        <v>6635</v>
      </c>
      <c r="F18130" s="9">
        <v>21.92</v>
      </c>
    </row>
    <row r="18131" spans="1:6" ht="15" x14ac:dyDescent="0.25">
      <c r="A18131" s="1" t="s">
        <v>2021</v>
      </c>
      <c r="B18131" s="589" t="s">
        <v>6390</v>
      </c>
      <c r="C18131" s="10" t="s">
        <v>6635</v>
      </c>
      <c r="F18131" s="9">
        <v>32.880000000000003</v>
      </c>
    </row>
    <row r="18132" spans="1:6" ht="15" x14ac:dyDescent="0.25">
      <c r="A18132" s="1" t="s">
        <v>2022</v>
      </c>
      <c r="B18132" s="589" t="s">
        <v>1559</v>
      </c>
      <c r="C18132" s="10" t="s">
        <v>6635</v>
      </c>
      <c r="F18132" s="9">
        <v>27.4</v>
      </c>
    </row>
    <row r="18133" spans="1:6" ht="15" x14ac:dyDescent="0.25">
      <c r="A18133" s="1" t="s">
        <v>2023</v>
      </c>
      <c r="B18133" s="589" t="s">
        <v>1558</v>
      </c>
      <c r="C18133" s="10" t="s">
        <v>6635</v>
      </c>
      <c r="F18133" s="9">
        <v>54.8</v>
      </c>
    </row>
    <row r="18134" spans="1:6" ht="15" x14ac:dyDescent="0.25">
      <c r="A18134" s="1" t="s">
        <v>2024</v>
      </c>
      <c r="B18134" s="589" t="s">
        <v>1557</v>
      </c>
      <c r="C18134" s="10" t="s">
        <v>6635</v>
      </c>
      <c r="F18134" s="9">
        <v>82.2</v>
      </c>
    </row>
    <row r="18135" spans="1:6" ht="15" x14ac:dyDescent="0.25">
      <c r="A18135" s="1" t="s">
        <v>2025</v>
      </c>
      <c r="B18135" s="589" t="s">
        <v>1556</v>
      </c>
      <c r="C18135" s="10" t="s">
        <v>6635</v>
      </c>
      <c r="F18135" s="9">
        <v>154.19999999999999</v>
      </c>
    </row>
    <row r="18136" spans="1:6" ht="15" x14ac:dyDescent="0.25">
      <c r="A18136" s="1" t="s">
        <v>2026</v>
      </c>
      <c r="B18136" s="589" t="s">
        <v>1555</v>
      </c>
      <c r="C18136" s="10" t="s">
        <v>6635</v>
      </c>
      <c r="F18136" s="9">
        <v>41.11</v>
      </c>
    </row>
    <row r="18137" spans="1:6" ht="15" x14ac:dyDescent="0.25">
      <c r="A18137" s="1" t="s">
        <v>2027</v>
      </c>
      <c r="B18137" s="589" t="s">
        <v>1554</v>
      </c>
      <c r="C18137" s="10" t="s">
        <v>6635</v>
      </c>
      <c r="F18137" s="9">
        <v>11.15</v>
      </c>
    </row>
    <row r="18138" spans="1:6" ht="15" x14ac:dyDescent="0.25">
      <c r="A18138" s="1" t="s">
        <v>2028</v>
      </c>
      <c r="B18138" s="589" t="s">
        <v>1553</v>
      </c>
      <c r="C18138" s="10" t="s">
        <v>6635</v>
      </c>
      <c r="F18138" s="9">
        <v>21.83</v>
      </c>
    </row>
    <row r="18139" spans="1:6" ht="15" x14ac:dyDescent="0.25">
      <c r="A18139" s="1" t="s">
        <v>2029</v>
      </c>
      <c r="B18139" s="589" t="s">
        <v>1552</v>
      </c>
      <c r="C18139" s="10" t="s">
        <v>6640</v>
      </c>
      <c r="F18139" s="9">
        <v>6.58</v>
      </c>
    </row>
    <row r="18140" spans="1:6" ht="15" x14ac:dyDescent="0.25">
      <c r="A18140" s="1" t="s">
        <v>2030</v>
      </c>
      <c r="B18140" s="589" t="s">
        <v>1551</v>
      </c>
      <c r="C18140" s="10" t="s">
        <v>6640</v>
      </c>
      <c r="F18140" s="9">
        <v>3.29</v>
      </c>
    </row>
    <row r="18141" spans="1:6" ht="15" x14ac:dyDescent="0.25">
      <c r="A18141" s="1" t="s">
        <v>2031</v>
      </c>
      <c r="B18141" s="589" t="s">
        <v>1550</v>
      </c>
      <c r="C18141" s="10" t="s">
        <v>6640</v>
      </c>
      <c r="F18141" s="9">
        <v>5.48</v>
      </c>
    </row>
    <row r="18142" spans="1:6" ht="15" x14ac:dyDescent="0.25">
      <c r="A18142" s="1" t="s">
        <v>2032</v>
      </c>
      <c r="B18142" s="589" t="s">
        <v>1549</v>
      </c>
      <c r="C18142" s="10" t="s">
        <v>6640</v>
      </c>
      <c r="F18142" s="9">
        <v>2.75</v>
      </c>
    </row>
    <row r="18143" spans="1:6" ht="15" x14ac:dyDescent="0.25">
      <c r="A18143" s="1" t="s">
        <v>2033</v>
      </c>
      <c r="B18143" s="589" t="s">
        <v>1548</v>
      </c>
      <c r="C18143" s="10" t="s">
        <v>6640</v>
      </c>
      <c r="F18143" s="9">
        <v>38.549999999999997</v>
      </c>
    </row>
    <row r="18144" spans="1:6" ht="15" x14ac:dyDescent="0.25">
      <c r="A18144" s="1" t="s">
        <v>2034</v>
      </c>
      <c r="B18144" s="589" t="s">
        <v>1547</v>
      </c>
      <c r="C18144" s="10" t="s">
        <v>6640</v>
      </c>
      <c r="F18144" s="9">
        <v>10.96</v>
      </c>
    </row>
    <row r="18145" spans="1:6" ht="15" x14ac:dyDescent="0.25">
      <c r="A18145" s="1" t="s">
        <v>2035</v>
      </c>
      <c r="B18145" s="589" t="s">
        <v>1546</v>
      </c>
      <c r="C18145" s="10" t="s">
        <v>6635</v>
      </c>
      <c r="F18145" s="9">
        <v>54.8</v>
      </c>
    </row>
    <row r="18146" spans="1:6" ht="15" x14ac:dyDescent="0.25">
      <c r="A18146" s="1" t="s">
        <v>2036</v>
      </c>
      <c r="B18146" s="589" t="s">
        <v>1545</v>
      </c>
      <c r="C18146" s="10" t="s">
        <v>6635</v>
      </c>
      <c r="F18146" s="9">
        <v>10.96</v>
      </c>
    </row>
    <row r="18147" spans="1:6" ht="15" x14ac:dyDescent="0.25">
      <c r="A18147" s="1" t="s">
        <v>2037</v>
      </c>
      <c r="B18147" s="589" t="s">
        <v>1544</v>
      </c>
      <c r="C18147" s="10" t="s">
        <v>6635</v>
      </c>
      <c r="F18147" s="9">
        <v>82.2</v>
      </c>
    </row>
    <row r="18148" spans="1:6" ht="15" x14ac:dyDescent="0.25">
      <c r="A18148" s="1" t="s">
        <v>2038</v>
      </c>
      <c r="B18148" s="589" t="s">
        <v>1543</v>
      </c>
      <c r="C18148" s="10" t="s">
        <v>6635</v>
      </c>
      <c r="F18148" s="9">
        <v>115.65</v>
      </c>
    </row>
    <row r="18149" spans="1:6" ht="15" x14ac:dyDescent="0.25">
      <c r="A18149" s="1" t="s">
        <v>5515</v>
      </c>
      <c r="B18149" s="589" t="s">
        <v>6978</v>
      </c>
      <c r="C18149" s="10"/>
      <c r="F18149" s="9"/>
    </row>
    <row r="18150" spans="1:6" ht="15" x14ac:dyDescent="0.25">
      <c r="A18150" s="1" t="s">
        <v>2039</v>
      </c>
      <c r="B18150" s="589" t="s">
        <v>1542</v>
      </c>
      <c r="C18150" s="10" t="s">
        <v>6635</v>
      </c>
      <c r="F18150" s="9">
        <v>225.11</v>
      </c>
    </row>
    <row r="18151" spans="1:6" ht="15" x14ac:dyDescent="0.25">
      <c r="A18151" s="1" t="s">
        <v>2040</v>
      </c>
      <c r="B18151" s="589" t="s">
        <v>1541</v>
      </c>
      <c r="C18151" s="10" t="s">
        <v>6635</v>
      </c>
      <c r="F18151" s="9">
        <v>54.8</v>
      </c>
    </row>
    <row r="18152" spans="1:6" ht="15" x14ac:dyDescent="0.25">
      <c r="A18152" s="1" t="s">
        <v>2041</v>
      </c>
      <c r="B18152" s="589" t="s">
        <v>4778</v>
      </c>
      <c r="C18152" s="10" t="s">
        <v>6635</v>
      </c>
      <c r="F18152" s="9">
        <v>13.71</v>
      </c>
    </row>
    <row r="18153" spans="1:6" ht="15" x14ac:dyDescent="0.25">
      <c r="A18153" s="1" t="s">
        <v>2042</v>
      </c>
      <c r="B18153" s="589" t="s">
        <v>1540</v>
      </c>
      <c r="C18153" s="10" t="s">
        <v>6637</v>
      </c>
      <c r="F18153" s="9">
        <v>54.8</v>
      </c>
    </row>
    <row r="18154" spans="1:6" ht="15" x14ac:dyDescent="0.25">
      <c r="A18154" s="1" t="s">
        <v>2043</v>
      </c>
      <c r="B18154" s="589" t="s">
        <v>1539</v>
      </c>
      <c r="C18154" s="10" t="s">
        <v>6635</v>
      </c>
      <c r="F18154" s="9">
        <v>10.96</v>
      </c>
    </row>
    <row r="18155" spans="1:6" ht="15" x14ac:dyDescent="0.25">
      <c r="A18155" s="1" t="s">
        <v>2044</v>
      </c>
      <c r="B18155" s="589" t="s">
        <v>1538</v>
      </c>
      <c r="C18155" s="10" t="s">
        <v>6635</v>
      </c>
      <c r="F18155" s="9">
        <v>21.92</v>
      </c>
    </row>
    <row r="18156" spans="1:6" ht="15" x14ac:dyDescent="0.25">
      <c r="A18156" s="1" t="s">
        <v>2045</v>
      </c>
      <c r="B18156" s="589" t="s">
        <v>1537</v>
      </c>
      <c r="C18156" s="10" t="s">
        <v>6635</v>
      </c>
      <c r="F18156" s="9">
        <v>5.48</v>
      </c>
    </row>
    <row r="18157" spans="1:6" ht="15" x14ac:dyDescent="0.25">
      <c r="A18157" s="1" t="s">
        <v>2046</v>
      </c>
      <c r="B18157" s="589" t="s">
        <v>1536</v>
      </c>
      <c r="C18157" s="10" t="s">
        <v>6635</v>
      </c>
      <c r="F18157" s="9">
        <v>8.23</v>
      </c>
    </row>
    <row r="18158" spans="1:6" ht="15" x14ac:dyDescent="0.25">
      <c r="A18158" s="1" t="s">
        <v>2047</v>
      </c>
      <c r="B18158" s="589" t="s">
        <v>1535</v>
      </c>
      <c r="C18158" s="10" t="s">
        <v>6635</v>
      </c>
      <c r="F18158" s="9">
        <v>13.71</v>
      </c>
    </row>
    <row r="18159" spans="1:6" ht="15" x14ac:dyDescent="0.25">
      <c r="A18159" s="1" t="s">
        <v>6312</v>
      </c>
      <c r="B18159" s="589" t="s">
        <v>6313</v>
      </c>
      <c r="C18159" s="10" t="s">
        <v>6635</v>
      </c>
      <c r="F18159" s="9">
        <v>13.71</v>
      </c>
    </row>
    <row r="18160" spans="1:6" ht="15" x14ac:dyDescent="0.25">
      <c r="A18160" s="1" t="s">
        <v>5516</v>
      </c>
      <c r="B18160" s="589" t="s">
        <v>6979</v>
      </c>
      <c r="C18160" s="10"/>
      <c r="F18160" s="9"/>
    </row>
    <row r="18161" spans="1:6" ht="15" x14ac:dyDescent="0.25">
      <c r="A18161" s="1" t="s">
        <v>2048</v>
      </c>
      <c r="B18161" s="589" t="s">
        <v>1534</v>
      </c>
      <c r="C18161" s="10" t="s">
        <v>6635</v>
      </c>
      <c r="F18161" s="9">
        <v>38.549999999999997</v>
      </c>
    </row>
    <row r="18162" spans="1:6" ht="15" x14ac:dyDescent="0.25">
      <c r="A18162" s="1" t="s">
        <v>2049</v>
      </c>
      <c r="B18162" s="589" t="s">
        <v>1533</v>
      </c>
      <c r="C18162" s="10" t="s">
        <v>6635</v>
      </c>
      <c r="F18162" s="9">
        <v>4.46</v>
      </c>
    </row>
    <row r="18163" spans="1:6" ht="15" x14ac:dyDescent="0.25">
      <c r="A18163" s="1" t="s">
        <v>2050</v>
      </c>
      <c r="B18163" s="589" t="s">
        <v>1532</v>
      </c>
      <c r="C18163" s="10" t="s">
        <v>6635</v>
      </c>
      <c r="F18163" s="9">
        <v>54.8</v>
      </c>
    </row>
    <row r="18164" spans="1:6" ht="15" x14ac:dyDescent="0.25">
      <c r="A18164" s="1" t="s">
        <v>2051</v>
      </c>
      <c r="B18164" s="589" t="s">
        <v>1531</v>
      </c>
      <c r="C18164" s="10" t="s">
        <v>6635</v>
      </c>
      <c r="F18164" s="9">
        <v>27.4</v>
      </c>
    </row>
    <row r="18165" spans="1:6" ht="15" x14ac:dyDescent="0.25">
      <c r="A18165" s="1" t="s">
        <v>2052</v>
      </c>
      <c r="B18165" s="589" t="s">
        <v>1530</v>
      </c>
      <c r="C18165" s="10" t="s">
        <v>6635</v>
      </c>
      <c r="F18165" s="9">
        <v>22.3</v>
      </c>
    </row>
    <row r="18166" spans="1:6" ht="15" x14ac:dyDescent="0.25">
      <c r="A18166" s="1" t="s">
        <v>2053</v>
      </c>
      <c r="B18166" s="589" t="s">
        <v>1529</v>
      </c>
      <c r="C18166" s="10" t="s">
        <v>6635</v>
      </c>
      <c r="F18166" s="9">
        <v>77.099999999999994</v>
      </c>
    </row>
    <row r="18167" spans="1:6" ht="15" x14ac:dyDescent="0.25">
      <c r="A18167" s="1" t="s">
        <v>5517</v>
      </c>
      <c r="B18167" s="589" t="s">
        <v>6980</v>
      </c>
      <c r="C18167" s="10"/>
      <c r="F18167" s="9"/>
    </row>
    <row r="18168" spans="1:6" ht="15" x14ac:dyDescent="0.25">
      <c r="A18168" s="1" t="s">
        <v>2054</v>
      </c>
      <c r="B18168" s="589" t="s">
        <v>1528</v>
      </c>
      <c r="C18168" s="10" t="s">
        <v>20</v>
      </c>
      <c r="F18168" s="9">
        <v>0.89</v>
      </c>
    </row>
    <row r="18169" spans="1:6" ht="15" x14ac:dyDescent="0.25">
      <c r="A18169" s="1" t="s">
        <v>2055</v>
      </c>
      <c r="B18169" s="589" t="s">
        <v>1527</v>
      </c>
      <c r="C18169" s="10" t="s">
        <v>6635</v>
      </c>
      <c r="F18169" s="9">
        <v>82.2</v>
      </c>
    </row>
    <row r="18170" spans="1:6" ht="15" x14ac:dyDescent="0.25">
      <c r="A18170" s="1" t="s">
        <v>2056</v>
      </c>
      <c r="B18170" s="589" t="s">
        <v>1526</v>
      </c>
      <c r="C18170" s="10" t="s">
        <v>6635</v>
      </c>
      <c r="F18170" s="9">
        <v>109.6</v>
      </c>
    </row>
    <row r="18171" spans="1:6" ht="15" x14ac:dyDescent="0.25">
      <c r="A18171" s="1" t="s">
        <v>2057</v>
      </c>
      <c r="B18171" s="589" t="s">
        <v>1525</v>
      </c>
      <c r="C18171" s="10" t="s">
        <v>6640</v>
      </c>
      <c r="F18171" s="9">
        <v>21.92</v>
      </c>
    </row>
    <row r="18172" spans="1:6" ht="15" x14ac:dyDescent="0.25">
      <c r="A18172" s="1" t="s">
        <v>2058</v>
      </c>
      <c r="B18172" s="589" t="s">
        <v>1524</v>
      </c>
      <c r="C18172" s="10" t="s">
        <v>6637</v>
      </c>
      <c r="F18172" s="9">
        <v>54.8</v>
      </c>
    </row>
    <row r="18173" spans="1:6" ht="15" x14ac:dyDescent="0.25">
      <c r="A18173" s="1" t="s">
        <v>2059</v>
      </c>
      <c r="B18173" s="589" t="s">
        <v>1523</v>
      </c>
      <c r="C18173" s="10" t="s">
        <v>6635</v>
      </c>
      <c r="F18173" s="9">
        <v>283.22000000000003</v>
      </c>
    </row>
    <row r="18174" spans="1:6" ht="15" x14ac:dyDescent="0.25">
      <c r="A18174" s="1" t="s">
        <v>2060</v>
      </c>
      <c r="B18174" s="589" t="s">
        <v>1522</v>
      </c>
      <c r="C18174" s="10" t="s">
        <v>6635</v>
      </c>
      <c r="F18174" s="9">
        <v>283.22000000000003</v>
      </c>
    </row>
    <row r="18175" spans="1:6" ht="15" x14ac:dyDescent="0.25">
      <c r="A18175" s="1" t="s">
        <v>2061</v>
      </c>
      <c r="B18175" s="589" t="s">
        <v>1521</v>
      </c>
      <c r="C18175" s="10" t="s">
        <v>6635</v>
      </c>
      <c r="F18175" s="9">
        <v>172.68</v>
      </c>
    </row>
    <row r="18176" spans="1:6" ht="15" x14ac:dyDescent="0.25">
      <c r="A18176" s="1" t="s">
        <v>2062</v>
      </c>
      <c r="B18176" s="589" t="s">
        <v>1520</v>
      </c>
      <c r="C18176" s="10" t="s">
        <v>6637</v>
      </c>
      <c r="F18176" s="9">
        <v>109.6</v>
      </c>
    </row>
    <row r="18177" spans="1:6" ht="15" x14ac:dyDescent="0.25">
      <c r="A18177" s="1" t="s">
        <v>2063</v>
      </c>
      <c r="B18177" s="589" t="s">
        <v>1519</v>
      </c>
      <c r="C18177" s="10" t="s">
        <v>6635</v>
      </c>
      <c r="F18177" s="9">
        <v>19.28</v>
      </c>
    </row>
    <row r="18178" spans="1:6" ht="15" x14ac:dyDescent="0.25">
      <c r="A18178" s="1" t="s">
        <v>2064</v>
      </c>
      <c r="B18178" s="589" t="s">
        <v>1518</v>
      </c>
      <c r="C18178" s="10" t="s">
        <v>6635</v>
      </c>
      <c r="F18178" s="9">
        <v>109.6</v>
      </c>
    </row>
    <row r="18179" spans="1:6" ht="15" x14ac:dyDescent="0.25">
      <c r="A18179" s="1" t="s">
        <v>2065</v>
      </c>
      <c r="B18179" s="589" t="s">
        <v>1517</v>
      </c>
      <c r="C18179" s="10" t="s">
        <v>6635</v>
      </c>
      <c r="F18179" s="9">
        <v>26</v>
      </c>
    </row>
    <row r="18180" spans="1:6" ht="15" x14ac:dyDescent="0.25">
      <c r="A18180" s="1" t="s">
        <v>2066</v>
      </c>
      <c r="B18180" s="589" t="s">
        <v>1516</v>
      </c>
      <c r="C18180" s="10" t="s">
        <v>6635</v>
      </c>
      <c r="F18180" s="9">
        <v>4.46</v>
      </c>
    </row>
    <row r="18181" spans="1:6" ht="15" x14ac:dyDescent="0.25">
      <c r="A18181" s="1" t="s">
        <v>2067</v>
      </c>
      <c r="B18181" s="589" t="s">
        <v>1515</v>
      </c>
      <c r="C18181" s="10" t="s">
        <v>6635</v>
      </c>
      <c r="F18181" s="9">
        <v>4.46</v>
      </c>
    </row>
    <row r="18182" spans="1:6" ht="15" x14ac:dyDescent="0.25">
      <c r="A18182" s="1" t="s">
        <v>2068</v>
      </c>
      <c r="B18182" s="589" t="s">
        <v>1514</v>
      </c>
      <c r="C18182" s="10" t="s">
        <v>6635</v>
      </c>
      <c r="F18182" s="9">
        <v>35.68</v>
      </c>
    </row>
    <row r="18183" spans="1:6" ht="15" x14ac:dyDescent="0.25">
      <c r="A18183" s="1" t="s">
        <v>5518</v>
      </c>
      <c r="B18183" s="589" t="s">
        <v>6981</v>
      </c>
      <c r="C18183" s="10"/>
      <c r="F18183" s="9"/>
    </row>
    <row r="18184" spans="1:6" ht="15" x14ac:dyDescent="0.25">
      <c r="A18184" s="1" t="s">
        <v>2069</v>
      </c>
      <c r="B18184" s="589" t="s">
        <v>1513</v>
      </c>
      <c r="C18184" s="10" t="s">
        <v>6635</v>
      </c>
      <c r="F18184" s="9">
        <v>5.58</v>
      </c>
    </row>
    <row r="18185" spans="1:6" ht="15" x14ac:dyDescent="0.25">
      <c r="A18185" s="1" t="s">
        <v>2070</v>
      </c>
      <c r="B18185" s="589" t="s">
        <v>1512</v>
      </c>
      <c r="C18185" s="10" t="s">
        <v>6635</v>
      </c>
      <c r="F18185" s="9">
        <v>379.31</v>
      </c>
    </row>
    <row r="18186" spans="1:6" ht="15" x14ac:dyDescent="0.25">
      <c r="A18186" s="1" t="s">
        <v>2071</v>
      </c>
      <c r="B18186" s="589" t="s">
        <v>1511</v>
      </c>
      <c r="C18186" s="10" t="s">
        <v>6635</v>
      </c>
      <c r="F18186" s="9">
        <v>35.630000000000003</v>
      </c>
    </row>
    <row r="18187" spans="1:6" ht="15" x14ac:dyDescent="0.25">
      <c r="A18187" s="1" t="s">
        <v>2072</v>
      </c>
      <c r="B18187" s="589" t="s">
        <v>1510</v>
      </c>
      <c r="C18187" s="10" t="s">
        <v>6635</v>
      </c>
      <c r="F18187" s="9">
        <v>696.44</v>
      </c>
    </row>
    <row r="18188" spans="1:6" ht="15" x14ac:dyDescent="0.25">
      <c r="A18188" s="1" t="s">
        <v>2073</v>
      </c>
      <c r="B18188" s="589" t="s">
        <v>1509</v>
      </c>
      <c r="C18188" s="10" t="s">
        <v>6640</v>
      </c>
      <c r="F18188" s="9">
        <v>27.4</v>
      </c>
    </row>
    <row r="18189" spans="1:6" ht="15" x14ac:dyDescent="0.25">
      <c r="A18189" s="1" t="s">
        <v>2074</v>
      </c>
      <c r="B18189" s="589" t="s">
        <v>1725</v>
      </c>
      <c r="C18189" s="10" t="s">
        <v>6640</v>
      </c>
      <c r="F18189" s="9">
        <v>13.71</v>
      </c>
    </row>
    <row r="18190" spans="1:6" ht="15" x14ac:dyDescent="0.25">
      <c r="A18190" s="1" t="s">
        <v>2075</v>
      </c>
      <c r="B18190" s="589" t="s">
        <v>1726</v>
      </c>
      <c r="C18190" s="10" t="s">
        <v>6640</v>
      </c>
      <c r="F18190" s="9">
        <v>54.8</v>
      </c>
    </row>
    <row r="18191" spans="1:6" ht="15" x14ac:dyDescent="0.25">
      <c r="A18191" s="1" t="s">
        <v>2076</v>
      </c>
      <c r="B18191" s="589" t="s">
        <v>1727</v>
      </c>
      <c r="C18191" s="10" t="s">
        <v>6640</v>
      </c>
      <c r="F18191" s="9">
        <v>27.4</v>
      </c>
    </row>
    <row r="18192" spans="1:6" ht="15" x14ac:dyDescent="0.25">
      <c r="A18192" s="1" t="s">
        <v>2077</v>
      </c>
      <c r="B18192" s="589" t="s">
        <v>1508</v>
      </c>
      <c r="C18192" s="10" t="s">
        <v>6640</v>
      </c>
      <c r="F18192" s="9">
        <v>10.96</v>
      </c>
    </row>
    <row r="18193" spans="1:6" ht="15" x14ac:dyDescent="0.25">
      <c r="A18193" s="1" t="s">
        <v>5519</v>
      </c>
      <c r="B18193" s="589" t="s">
        <v>6982</v>
      </c>
      <c r="C18193" s="10"/>
      <c r="F18193" s="9"/>
    </row>
    <row r="18194" spans="1:6" ht="15" x14ac:dyDescent="0.25">
      <c r="A18194" s="1" t="s">
        <v>2078</v>
      </c>
      <c r="B18194" s="589" t="s">
        <v>1507</v>
      </c>
      <c r="C18194" s="10" t="s">
        <v>6640</v>
      </c>
      <c r="F18194" s="9">
        <v>5.13</v>
      </c>
    </row>
    <row r="18195" spans="1:6" ht="15" x14ac:dyDescent="0.25">
      <c r="A18195" s="1" t="s">
        <v>2079</v>
      </c>
      <c r="B18195" s="589" t="s">
        <v>1506</v>
      </c>
      <c r="C18195" s="10" t="s">
        <v>6640</v>
      </c>
      <c r="F18195" s="9">
        <v>3.35</v>
      </c>
    </row>
    <row r="18196" spans="1:6" ht="15" x14ac:dyDescent="0.25">
      <c r="A18196" s="1" t="s">
        <v>2080</v>
      </c>
      <c r="B18196" s="589" t="s">
        <v>1505</v>
      </c>
      <c r="C18196" s="10" t="s">
        <v>6640</v>
      </c>
      <c r="F18196" s="9">
        <v>8.92</v>
      </c>
    </row>
    <row r="18197" spans="1:6" ht="15" x14ac:dyDescent="0.25">
      <c r="A18197" s="1" t="s">
        <v>2081</v>
      </c>
      <c r="B18197" s="589" t="s">
        <v>1504</v>
      </c>
      <c r="C18197" s="10" t="s">
        <v>6635</v>
      </c>
      <c r="F18197" s="9">
        <v>97.5</v>
      </c>
    </row>
    <row r="18198" spans="1:6" ht="15" x14ac:dyDescent="0.25">
      <c r="A18198" s="1" t="s">
        <v>2082</v>
      </c>
      <c r="B18198" s="589" t="s">
        <v>1503</v>
      </c>
      <c r="C18198" s="10" t="s">
        <v>6635</v>
      </c>
      <c r="F18198" s="9">
        <v>164.4</v>
      </c>
    </row>
    <row r="18199" spans="1:6" ht="15" x14ac:dyDescent="0.25">
      <c r="A18199" s="1" t="s">
        <v>5520</v>
      </c>
      <c r="B18199" s="589" t="s">
        <v>6983</v>
      </c>
      <c r="C18199" s="10"/>
      <c r="F18199" s="9"/>
    </row>
    <row r="18200" spans="1:6" ht="15" x14ac:dyDescent="0.25">
      <c r="A18200" s="1" t="s">
        <v>2083</v>
      </c>
      <c r="B18200" s="589" t="s">
        <v>1502</v>
      </c>
      <c r="C18200" s="10" t="s">
        <v>6635</v>
      </c>
      <c r="F18200" s="9">
        <v>15.42</v>
      </c>
    </row>
    <row r="18201" spans="1:6" ht="15" x14ac:dyDescent="0.25">
      <c r="A18201" s="1" t="s">
        <v>5521</v>
      </c>
      <c r="B18201" s="589" t="s">
        <v>6984</v>
      </c>
      <c r="C18201" s="10"/>
      <c r="F18201" s="9"/>
    </row>
    <row r="18202" spans="1:6" ht="15" x14ac:dyDescent="0.25">
      <c r="A18202" s="1" t="s">
        <v>2084</v>
      </c>
      <c r="B18202" s="589" t="s">
        <v>1501</v>
      </c>
      <c r="C18202" s="10" t="s">
        <v>6635</v>
      </c>
      <c r="F18202" s="9">
        <v>24.86</v>
      </c>
    </row>
    <row r="18203" spans="1:6" ht="15" x14ac:dyDescent="0.25">
      <c r="A18203" s="1" t="s">
        <v>5522</v>
      </c>
      <c r="B18203" s="589" t="s">
        <v>6651</v>
      </c>
      <c r="C18203" s="10"/>
      <c r="F18203" s="9"/>
    </row>
    <row r="18204" spans="1:6" ht="15" x14ac:dyDescent="0.25">
      <c r="A18204" s="1" t="s">
        <v>2085</v>
      </c>
      <c r="B18204" s="589" t="s">
        <v>7134</v>
      </c>
      <c r="C18204" s="10" t="s">
        <v>6640</v>
      </c>
      <c r="F18204" s="9">
        <v>9.82</v>
      </c>
    </row>
    <row r="18205" spans="1:6" ht="15" x14ac:dyDescent="0.25">
      <c r="A18205" s="1" t="s">
        <v>2086</v>
      </c>
      <c r="B18205" s="589" t="s">
        <v>1500</v>
      </c>
      <c r="C18205" s="10" t="s">
        <v>6640</v>
      </c>
      <c r="F18205" s="9">
        <v>4.46</v>
      </c>
    </row>
    <row r="18206" spans="1:6" ht="15" x14ac:dyDescent="0.25">
      <c r="A18206" s="1" t="s">
        <v>2087</v>
      </c>
      <c r="B18206" s="589" t="s">
        <v>1499</v>
      </c>
      <c r="C18206" s="10" t="s">
        <v>6640</v>
      </c>
      <c r="F18206" s="9">
        <v>8.92</v>
      </c>
    </row>
    <row r="18207" spans="1:6" ht="15" x14ac:dyDescent="0.25">
      <c r="A18207" s="1" t="s">
        <v>2088</v>
      </c>
      <c r="B18207" s="589" t="s">
        <v>7135</v>
      </c>
      <c r="C18207" s="10" t="s">
        <v>6637</v>
      </c>
      <c r="F18207" s="9">
        <v>20.58</v>
      </c>
    </row>
    <row r="18208" spans="1:6" ht="15" x14ac:dyDescent="0.25">
      <c r="A18208" s="1" t="s">
        <v>2089</v>
      </c>
      <c r="B18208" s="589" t="s">
        <v>1498</v>
      </c>
      <c r="C18208" s="10" t="s">
        <v>6637</v>
      </c>
      <c r="F18208" s="9">
        <v>13.38</v>
      </c>
    </row>
    <row r="18209" spans="1:6" ht="15" x14ac:dyDescent="0.25">
      <c r="A18209" s="1" t="s">
        <v>6549</v>
      </c>
      <c r="B18209" s="589" t="s">
        <v>6985</v>
      </c>
      <c r="C18209" s="10"/>
      <c r="F18209" s="9"/>
    </row>
    <row r="18210" spans="1:6" ht="15" x14ac:dyDescent="0.25">
      <c r="A18210" s="1" t="s">
        <v>6550</v>
      </c>
      <c r="B18210" s="589" t="s">
        <v>6551</v>
      </c>
      <c r="C18210" s="10" t="s">
        <v>6637</v>
      </c>
      <c r="F18210" s="9">
        <v>62.87</v>
      </c>
    </row>
    <row r="18211" spans="1:6" ht="15" x14ac:dyDescent="0.25">
      <c r="A18211" s="1" t="s">
        <v>15</v>
      </c>
      <c r="B18211" s="589" t="s">
        <v>6652</v>
      </c>
      <c r="C18211" s="10"/>
      <c r="F18211" s="9"/>
    </row>
    <row r="18212" spans="1:6" ht="15" x14ac:dyDescent="0.25">
      <c r="A18212" s="1" t="s">
        <v>5523</v>
      </c>
      <c r="B18212" s="589" t="s">
        <v>5859</v>
      </c>
      <c r="C18212" s="10"/>
      <c r="F18212" s="9"/>
    </row>
    <row r="18213" spans="1:6" ht="15" x14ac:dyDescent="0.25">
      <c r="A18213" s="1" t="s">
        <v>2090</v>
      </c>
      <c r="B18213" s="589" t="s">
        <v>1497</v>
      </c>
      <c r="C18213" s="10" t="s">
        <v>6641</v>
      </c>
      <c r="F18213" s="9">
        <v>148.94999999999999</v>
      </c>
    </row>
    <row r="18214" spans="1:6" ht="15" x14ac:dyDescent="0.25">
      <c r="A18214" s="1" t="s">
        <v>5524</v>
      </c>
      <c r="B18214" s="589" t="s">
        <v>5860</v>
      </c>
      <c r="C18214" s="10"/>
      <c r="F18214" s="9"/>
    </row>
    <row r="18215" spans="1:6" ht="15" x14ac:dyDescent="0.25">
      <c r="A18215" s="1" t="s">
        <v>2091</v>
      </c>
      <c r="B18215" s="589" t="s">
        <v>7136</v>
      </c>
      <c r="C18215" s="10" t="s">
        <v>6641</v>
      </c>
      <c r="F18215" s="9">
        <v>113.05</v>
      </c>
    </row>
    <row r="18216" spans="1:6" ht="15" x14ac:dyDescent="0.25">
      <c r="A18216" s="1" t="s">
        <v>2092</v>
      </c>
      <c r="B18216" s="589" t="s">
        <v>7137</v>
      </c>
      <c r="C18216" s="10" t="s">
        <v>6641</v>
      </c>
      <c r="F18216" s="9">
        <v>135.97999999999999</v>
      </c>
    </row>
    <row r="18217" spans="1:6" ht="15" x14ac:dyDescent="0.25">
      <c r="A18217" s="1" t="s">
        <v>2093</v>
      </c>
      <c r="B18217" s="589" t="s">
        <v>7138</v>
      </c>
      <c r="C18217" s="10" t="s">
        <v>6641</v>
      </c>
      <c r="F18217" s="9">
        <v>137.91</v>
      </c>
    </row>
    <row r="18218" spans="1:6" ht="15" x14ac:dyDescent="0.25">
      <c r="A18218" s="1" t="s">
        <v>2094</v>
      </c>
      <c r="B18218" s="589" t="s">
        <v>5861</v>
      </c>
      <c r="C18218" s="10" t="s">
        <v>6641</v>
      </c>
      <c r="F18218" s="9">
        <v>136.41</v>
      </c>
    </row>
    <row r="18219" spans="1:6" ht="15" x14ac:dyDescent="0.25">
      <c r="A18219" s="1" t="s">
        <v>8135</v>
      </c>
      <c r="B18219" s="589" t="s">
        <v>8136</v>
      </c>
      <c r="C18219" s="10" t="s">
        <v>6654</v>
      </c>
      <c r="F18219" s="9">
        <v>278.61</v>
      </c>
    </row>
    <row r="18220" spans="1:6" ht="15" x14ac:dyDescent="0.25">
      <c r="A18220" s="1" t="s">
        <v>5525</v>
      </c>
      <c r="B18220" s="589" t="s">
        <v>5862</v>
      </c>
      <c r="C18220" s="10"/>
      <c r="F18220" s="9"/>
    </row>
    <row r="18221" spans="1:6" ht="15" x14ac:dyDescent="0.25">
      <c r="A18221" s="1" t="s">
        <v>2095</v>
      </c>
      <c r="B18221" s="589" t="s">
        <v>1496</v>
      </c>
      <c r="C18221" s="10" t="s">
        <v>6641</v>
      </c>
      <c r="F18221" s="9">
        <v>22.79</v>
      </c>
    </row>
    <row r="18222" spans="1:6" ht="15" x14ac:dyDescent="0.25">
      <c r="A18222" s="1" t="s">
        <v>2096</v>
      </c>
      <c r="B18222" s="589" t="s">
        <v>1495</v>
      </c>
      <c r="C18222" s="10" t="s">
        <v>6641</v>
      </c>
      <c r="F18222" s="9">
        <v>42.73</v>
      </c>
    </row>
    <row r="18223" spans="1:6" ht="15" x14ac:dyDescent="0.25">
      <c r="A18223" s="1" t="s">
        <v>2097</v>
      </c>
      <c r="B18223" s="589" t="s">
        <v>1494</v>
      </c>
      <c r="C18223" s="10" t="s">
        <v>6641</v>
      </c>
      <c r="F18223" s="9">
        <v>53.05</v>
      </c>
    </row>
    <row r="18224" spans="1:6" ht="15" x14ac:dyDescent="0.25">
      <c r="A18224" s="1" t="s">
        <v>2098</v>
      </c>
      <c r="B18224" s="589" t="s">
        <v>1493</v>
      </c>
      <c r="C18224" s="10" t="s">
        <v>6641</v>
      </c>
      <c r="F18224" s="9">
        <v>60.34</v>
      </c>
    </row>
    <row r="18225" spans="1:6" ht="15" x14ac:dyDescent="0.25">
      <c r="A18225" s="1" t="s">
        <v>2099</v>
      </c>
      <c r="B18225" s="589" t="s">
        <v>1492</v>
      </c>
      <c r="C18225" s="10" t="s">
        <v>6653</v>
      </c>
      <c r="F18225" s="9">
        <v>3.02</v>
      </c>
    </row>
    <row r="18226" spans="1:6" ht="15" x14ac:dyDescent="0.25">
      <c r="A18226" s="1" t="s">
        <v>2100</v>
      </c>
      <c r="B18226" s="589" t="s">
        <v>7139</v>
      </c>
      <c r="C18226" s="10" t="s">
        <v>6641</v>
      </c>
      <c r="F18226" s="9">
        <v>18.170000000000002</v>
      </c>
    </row>
    <row r="18227" spans="1:6" ht="15" x14ac:dyDescent="0.25">
      <c r="A18227" s="1" t="s">
        <v>5526</v>
      </c>
      <c r="B18227" s="589" t="s">
        <v>5863</v>
      </c>
      <c r="C18227" s="10"/>
      <c r="F18227" s="9"/>
    </row>
    <row r="18228" spans="1:6" ht="15" x14ac:dyDescent="0.25">
      <c r="A18228" s="1" t="s">
        <v>5527</v>
      </c>
      <c r="B18228" s="589" t="s">
        <v>6391</v>
      </c>
      <c r="C18228" s="10" t="s">
        <v>6654</v>
      </c>
      <c r="F18228" s="9">
        <v>48.37</v>
      </c>
    </row>
    <row r="18229" spans="1:6" ht="15" x14ac:dyDescent="0.25">
      <c r="A18229" s="1" t="s">
        <v>5528</v>
      </c>
      <c r="B18229" s="589" t="s">
        <v>5529</v>
      </c>
      <c r="C18229" s="10" t="s">
        <v>6641</v>
      </c>
      <c r="F18229" s="9">
        <v>31.25</v>
      </c>
    </row>
    <row r="18230" spans="1:6" ht="15" x14ac:dyDescent="0.25">
      <c r="A18230" s="1" t="s">
        <v>5649</v>
      </c>
      <c r="B18230" s="589" t="s">
        <v>8137</v>
      </c>
      <c r="C18230" s="10" t="s">
        <v>6654</v>
      </c>
      <c r="F18230" s="9">
        <v>889.65</v>
      </c>
    </row>
    <row r="18231" spans="1:6" ht="15" x14ac:dyDescent="0.25">
      <c r="A18231" s="1" t="s">
        <v>5530</v>
      </c>
      <c r="B18231" s="589" t="s">
        <v>5864</v>
      </c>
      <c r="C18231" s="10"/>
      <c r="F18231" s="9"/>
    </row>
    <row r="18232" spans="1:6" ht="15" x14ac:dyDescent="0.25">
      <c r="A18232" s="1" t="s">
        <v>4583</v>
      </c>
      <c r="B18232" s="589" t="s">
        <v>4584</v>
      </c>
      <c r="C18232" s="10" t="s">
        <v>6641</v>
      </c>
      <c r="F18232" s="9">
        <v>5.59</v>
      </c>
    </row>
    <row r="18233" spans="1:6" ht="15" x14ac:dyDescent="0.25">
      <c r="A18233" s="1" t="s">
        <v>2101</v>
      </c>
      <c r="B18233" s="589" t="s">
        <v>1491</v>
      </c>
      <c r="C18233" s="10" t="s">
        <v>6641</v>
      </c>
      <c r="F18233" s="9">
        <v>8.83</v>
      </c>
    </row>
    <row r="18234" spans="1:6" ht="15" x14ac:dyDescent="0.25">
      <c r="A18234" s="1" t="s">
        <v>2102</v>
      </c>
      <c r="B18234" s="589" t="s">
        <v>7140</v>
      </c>
      <c r="C18234" s="10" t="s">
        <v>6641</v>
      </c>
      <c r="F18234" s="9">
        <v>13.19</v>
      </c>
    </row>
    <row r="18235" spans="1:6" ht="15" x14ac:dyDescent="0.25">
      <c r="A18235" s="1" t="s">
        <v>2103</v>
      </c>
      <c r="B18235" s="589" t="s">
        <v>7141</v>
      </c>
      <c r="C18235" s="10" t="s">
        <v>6641</v>
      </c>
      <c r="F18235" s="9">
        <v>14.57</v>
      </c>
    </row>
    <row r="18236" spans="1:6" ht="15" x14ac:dyDescent="0.25">
      <c r="A18236" s="1" t="s">
        <v>2104</v>
      </c>
      <c r="B18236" s="589" t="s">
        <v>7142</v>
      </c>
      <c r="C18236" s="10" t="s">
        <v>6641</v>
      </c>
      <c r="F18236" s="9">
        <v>19.48</v>
      </c>
    </row>
    <row r="18237" spans="1:6" ht="15" x14ac:dyDescent="0.25">
      <c r="A18237" s="1" t="s">
        <v>2105</v>
      </c>
      <c r="B18237" s="589" t="s">
        <v>7143</v>
      </c>
      <c r="C18237" s="10" t="s">
        <v>6641</v>
      </c>
      <c r="F18237" s="9">
        <v>29.19</v>
      </c>
    </row>
    <row r="18238" spans="1:6" ht="15" x14ac:dyDescent="0.25">
      <c r="A18238" s="1" t="s">
        <v>2106</v>
      </c>
      <c r="B18238" s="589" t="s">
        <v>7144</v>
      </c>
      <c r="C18238" s="10" t="s">
        <v>6641</v>
      </c>
      <c r="F18238" s="9">
        <v>38.880000000000003</v>
      </c>
    </row>
    <row r="18239" spans="1:6" ht="15" x14ac:dyDescent="0.25">
      <c r="A18239" s="1" t="s">
        <v>2107</v>
      </c>
      <c r="B18239" s="589" t="s">
        <v>1484</v>
      </c>
      <c r="C18239" s="10" t="s">
        <v>6653</v>
      </c>
      <c r="F18239" s="9">
        <v>1.88</v>
      </c>
    </row>
    <row r="18240" spans="1:6" ht="15" x14ac:dyDescent="0.25">
      <c r="A18240" s="1" t="s">
        <v>2108</v>
      </c>
      <c r="B18240" s="589" t="s">
        <v>1490</v>
      </c>
      <c r="C18240" s="10" t="s">
        <v>6641</v>
      </c>
      <c r="F18240" s="9">
        <v>15.19</v>
      </c>
    </row>
    <row r="18241" spans="1:6" ht="15" x14ac:dyDescent="0.25">
      <c r="A18241" s="1" t="s">
        <v>2109</v>
      </c>
      <c r="B18241" s="589" t="s">
        <v>1489</v>
      </c>
      <c r="C18241" s="10" t="s">
        <v>6641</v>
      </c>
      <c r="F18241" s="9">
        <v>20.95</v>
      </c>
    </row>
    <row r="18242" spans="1:6" ht="15" x14ac:dyDescent="0.25">
      <c r="A18242" s="1" t="s">
        <v>2110</v>
      </c>
      <c r="B18242" s="589" t="s">
        <v>1488</v>
      </c>
      <c r="C18242" s="10" t="s">
        <v>6641</v>
      </c>
      <c r="F18242" s="9">
        <v>21.87</v>
      </c>
    </row>
    <row r="18243" spans="1:6" ht="15" x14ac:dyDescent="0.25">
      <c r="A18243" s="1" t="s">
        <v>2111</v>
      </c>
      <c r="B18243" s="589" t="s">
        <v>1487</v>
      </c>
      <c r="C18243" s="10" t="s">
        <v>6641</v>
      </c>
      <c r="F18243" s="9">
        <v>27.95</v>
      </c>
    </row>
    <row r="18244" spans="1:6" ht="15" x14ac:dyDescent="0.25">
      <c r="A18244" s="1" t="s">
        <v>2112</v>
      </c>
      <c r="B18244" s="589" t="s">
        <v>1486</v>
      </c>
      <c r="C18244" s="10" t="s">
        <v>6641</v>
      </c>
      <c r="F18244" s="9">
        <v>41.91</v>
      </c>
    </row>
    <row r="18245" spans="1:6" ht="15" x14ac:dyDescent="0.25">
      <c r="A18245" s="1" t="s">
        <v>2113</v>
      </c>
      <c r="B18245" s="589" t="s">
        <v>1485</v>
      </c>
      <c r="C18245" s="10" t="s">
        <v>6641</v>
      </c>
      <c r="F18245" s="9">
        <v>55.86</v>
      </c>
    </row>
    <row r="18246" spans="1:6" ht="15" x14ac:dyDescent="0.25">
      <c r="A18246" s="1" t="s">
        <v>2114</v>
      </c>
      <c r="B18246" s="589" t="s">
        <v>1483</v>
      </c>
      <c r="C18246" s="10" t="s">
        <v>6653</v>
      </c>
      <c r="F18246" s="9">
        <v>2.71</v>
      </c>
    </row>
    <row r="18247" spans="1:6" ht="15" x14ac:dyDescent="0.25">
      <c r="A18247" s="1" t="s">
        <v>8138</v>
      </c>
      <c r="B18247" s="589" t="s">
        <v>8139</v>
      </c>
      <c r="C18247" s="10" t="s">
        <v>6653</v>
      </c>
      <c r="F18247" s="9">
        <v>2.82</v>
      </c>
    </row>
    <row r="18248" spans="1:6" ht="15" x14ac:dyDescent="0.25">
      <c r="A18248" s="1" t="s">
        <v>14</v>
      </c>
      <c r="B18248" s="589" t="s">
        <v>6655</v>
      </c>
      <c r="C18248" s="10"/>
      <c r="F18248" s="9"/>
    </row>
    <row r="18249" spans="1:6" ht="15" x14ac:dyDescent="0.25">
      <c r="A18249" s="1" t="s">
        <v>5531</v>
      </c>
      <c r="B18249" s="589" t="s">
        <v>6986</v>
      </c>
      <c r="C18249" s="10"/>
      <c r="F18249" s="9"/>
    </row>
    <row r="18250" spans="1:6" ht="15" x14ac:dyDescent="0.25">
      <c r="A18250" s="1" t="s">
        <v>2115</v>
      </c>
      <c r="B18250" s="589" t="s">
        <v>1482</v>
      </c>
      <c r="C18250" s="10" t="s">
        <v>6641</v>
      </c>
      <c r="F18250" s="9">
        <v>55.75</v>
      </c>
    </row>
    <row r="18251" spans="1:6" ht="15" x14ac:dyDescent="0.25">
      <c r="A18251" s="1" t="s">
        <v>2116</v>
      </c>
      <c r="B18251" s="589" t="s">
        <v>1481</v>
      </c>
      <c r="C18251" s="10" t="s">
        <v>6641</v>
      </c>
      <c r="F18251" s="9">
        <v>69.58</v>
      </c>
    </row>
    <row r="18252" spans="1:6" ht="15" x14ac:dyDescent="0.25">
      <c r="A18252" s="1" t="s">
        <v>5532</v>
      </c>
      <c r="B18252" s="589" t="s">
        <v>6987</v>
      </c>
      <c r="C18252" s="10"/>
      <c r="F18252" s="9"/>
    </row>
    <row r="18253" spans="1:6" ht="15" x14ac:dyDescent="0.25">
      <c r="A18253" s="1" t="s">
        <v>2117</v>
      </c>
      <c r="B18253" s="589" t="s">
        <v>6314</v>
      </c>
      <c r="C18253" s="10" t="s">
        <v>6641</v>
      </c>
      <c r="F18253" s="9">
        <v>66.900000000000006</v>
      </c>
    </row>
    <row r="18254" spans="1:6" ht="15" x14ac:dyDescent="0.25">
      <c r="A18254" s="1" t="s">
        <v>2118</v>
      </c>
      <c r="B18254" s="589" t="s">
        <v>6315</v>
      </c>
      <c r="C18254" s="10" t="s">
        <v>6641</v>
      </c>
      <c r="F18254" s="9">
        <v>86.52</v>
      </c>
    </row>
    <row r="18255" spans="1:6" ht="15" x14ac:dyDescent="0.25">
      <c r="A18255" s="1" t="s">
        <v>5533</v>
      </c>
      <c r="B18255" s="589" t="s">
        <v>5865</v>
      </c>
      <c r="C18255" s="10"/>
      <c r="F18255" s="9"/>
    </row>
    <row r="18256" spans="1:6" ht="15" x14ac:dyDescent="0.25">
      <c r="A18256" s="1" t="s">
        <v>2119</v>
      </c>
      <c r="B18256" s="589" t="s">
        <v>1480</v>
      </c>
      <c r="C18256" s="10" t="s">
        <v>6641</v>
      </c>
      <c r="F18256" s="9">
        <v>9.59</v>
      </c>
    </row>
    <row r="18257" spans="1:6" ht="15" x14ac:dyDescent="0.25">
      <c r="A18257" s="1" t="s">
        <v>2120</v>
      </c>
      <c r="B18257" s="589" t="s">
        <v>1479</v>
      </c>
      <c r="C18257" s="10" t="s">
        <v>6641</v>
      </c>
      <c r="F18257" s="9">
        <v>20.81</v>
      </c>
    </row>
    <row r="18258" spans="1:6" ht="15" x14ac:dyDescent="0.25">
      <c r="A18258" s="1" t="s">
        <v>2121</v>
      </c>
      <c r="B18258" s="589" t="s">
        <v>1478</v>
      </c>
      <c r="C18258" s="10" t="s">
        <v>6641</v>
      </c>
      <c r="F18258" s="9">
        <v>93.96</v>
      </c>
    </row>
    <row r="18259" spans="1:6" ht="15" x14ac:dyDescent="0.25">
      <c r="A18259" s="1" t="s">
        <v>5534</v>
      </c>
      <c r="B18259" s="589" t="s">
        <v>5866</v>
      </c>
      <c r="C18259" s="10"/>
      <c r="F18259" s="9"/>
    </row>
    <row r="18260" spans="1:6" ht="15" x14ac:dyDescent="0.25">
      <c r="A18260" s="1" t="s">
        <v>2122</v>
      </c>
      <c r="B18260" s="589" t="s">
        <v>1477</v>
      </c>
      <c r="C18260" s="10" t="s">
        <v>6641</v>
      </c>
      <c r="F18260" s="9">
        <v>68.88</v>
      </c>
    </row>
    <row r="18261" spans="1:6" ht="15" x14ac:dyDescent="0.25">
      <c r="A18261" s="1" t="s">
        <v>5535</v>
      </c>
      <c r="B18261" s="589" t="s">
        <v>5867</v>
      </c>
      <c r="C18261" s="10"/>
      <c r="F18261" s="9"/>
    </row>
    <row r="18262" spans="1:6" ht="15" x14ac:dyDescent="0.25">
      <c r="A18262" s="1" t="s">
        <v>2123</v>
      </c>
      <c r="B18262" s="589" t="s">
        <v>1476</v>
      </c>
      <c r="C18262" s="10" t="s">
        <v>6641</v>
      </c>
      <c r="F18262" s="9">
        <v>13.38</v>
      </c>
    </row>
    <row r="18263" spans="1:6" ht="15" x14ac:dyDescent="0.25">
      <c r="A18263" s="1" t="s">
        <v>13</v>
      </c>
      <c r="B18263" s="589" t="s">
        <v>6656</v>
      </c>
      <c r="C18263" s="10"/>
      <c r="F18263" s="9"/>
    </row>
    <row r="18264" spans="1:6" ht="15" x14ac:dyDescent="0.25">
      <c r="A18264" s="1" t="s">
        <v>5536</v>
      </c>
      <c r="B18264" s="589" t="s">
        <v>6988</v>
      </c>
      <c r="C18264" s="10"/>
      <c r="F18264" s="9"/>
    </row>
    <row r="18265" spans="1:6" ht="15" x14ac:dyDescent="0.25">
      <c r="A18265" s="1" t="s">
        <v>2124</v>
      </c>
      <c r="B18265" s="589" t="s">
        <v>1475</v>
      </c>
      <c r="C18265" s="10" t="s">
        <v>6641</v>
      </c>
      <c r="F18265" s="9">
        <v>15.76</v>
      </c>
    </row>
    <row r="18266" spans="1:6" ht="15" x14ac:dyDescent="0.25">
      <c r="A18266" s="1" t="s">
        <v>2125</v>
      </c>
      <c r="B18266" s="589" t="s">
        <v>1474</v>
      </c>
      <c r="C18266" s="10" t="s">
        <v>6641</v>
      </c>
      <c r="F18266" s="9">
        <v>16.21</v>
      </c>
    </row>
    <row r="18267" spans="1:6" ht="15" x14ac:dyDescent="0.25">
      <c r="A18267" s="1" t="s">
        <v>2126</v>
      </c>
      <c r="B18267" s="589" t="s">
        <v>1473</v>
      </c>
      <c r="C18267" s="10" t="s">
        <v>6641</v>
      </c>
      <c r="F18267" s="9">
        <v>35.5</v>
      </c>
    </row>
    <row r="18268" spans="1:6" ht="15" x14ac:dyDescent="0.25">
      <c r="A18268" s="1" t="s">
        <v>2127</v>
      </c>
      <c r="B18268" s="589" t="s">
        <v>6316</v>
      </c>
      <c r="C18268" s="10" t="s">
        <v>6641</v>
      </c>
      <c r="F18268" s="9">
        <v>15.84</v>
      </c>
    </row>
    <row r="18269" spans="1:6" ht="15" x14ac:dyDescent="0.25">
      <c r="A18269" s="1" t="s">
        <v>5537</v>
      </c>
      <c r="B18269" s="589" t="s">
        <v>6989</v>
      </c>
      <c r="C18269" s="10"/>
      <c r="F18269" s="9"/>
    </row>
    <row r="18270" spans="1:6" ht="15" x14ac:dyDescent="0.25">
      <c r="A18270" s="1" t="s">
        <v>2128</v>
      </c>
      <c r="B18270" s="589" t="s">
        <v>6317</v>
      </c>
      <c r="C18270" s="10" t="s">
        <v>6641</v>
      </c>
      <c r="F18270" s="9">
        <v>11.73</v>
      </c>
    </row>
    <row r="18271" spans="1:6" ht="15" x14ac:dyDescent="0.25">
      <c r="A18271" s="1" t="s">
        <v>2129</v>
      </c>
      <c r="B18271" s="589" t="s">
        <v>6318</v>
      </c>
      <c r="C18271" s="10" t="s">
        <v>6641</v>
      </c>
      <c r="F18271" s="9">
        <v>13.22</v>
      </c>
    </row>
    <row r="18272" spans="1:6" ht="15" x14ac:dyDescent="0.25">
      <c r="A18272" s="1" t="s">
        <v>2130</v>
      </c>
      <c r="B18272" s="589" t="s">
        <v>6319</v>
      </c>
      <c r="C18272" s="10" t="s">
        <v>6641</v>
      </c>
      <c r="F18272" s="9">
        <v>22.32</v>
      </c>
    </row>
    <row r="18273" spans="1:6" ht="15" x14ac:dyDescent="0.25">
      <c r="A18273" s="1" t="s">
        <v>2131</v>
      </c>
      <c r="B18273" s="589" t="s">
        <v>7145</v>
      </c>
      <c r="C18273" s="10" t="s">
        <v>6641</v>
      </c>
      <c r="F18273" s="9">
        <v>23.49</v>
      </c>
    </row>
    <row r="18274" spans="1:6" ht="15" x14ac:dyDescent="0.25">
      <c r="A18274" s="1" t="s">
        <v>5538</v>
      </c>
      <c r="B18274" s="589" t="s">
        <v>6990</v>
      </c>
      <c r="C18274" s="10"/>
      <c r="F18274" s="9"/>
    </row>
    <row r="18275" spans="1:6" ht="15" x14ac:dyDescent="0.25">
      <c r="A18275" s="1" t="s">
        <v>2132</v>
      </c>
      <c r="B18275" s="589" t="s">
        <v>1472</v>
      </c>
      <c r="C18275" s="10" t="s">
        <v>6641</v>
      </c>
      <c r="F18275" s="9">
        <v>33.340000000000003</v>
      </c>
    </row>
    <row r="18276" spans="1:6" ht="15" x14ac:dyDescent="0.25">
      <c r="A18276" s="1" t="s">
        <v>2133</v>
      </c>
      <c r="B18276" s="589" t="s">
        <v>1471</v>
      </c>
      <c r="C18276" s="10" t="s">
        <v>6641</v>
      </c>
      <c r="F18276" s="9">
        <v>28.85</v>
      </c>
    </row>
    <row r="18277" spans="1:6" ht="15" x14ac:dyDescent="0.25">
      <c r="A18277" s="1" t="s">
        <v>5539</v>
      </c>
      <c r="B18277" s="589" t="s">
        <v>6991</v>
      </c>
      <c r="C18277" s="10"/>
      <c r="F18277" s="9"/>
    </row>
    <row r="18278" spans="1:6" ht="15" x14ac:dyDescent="0.25">
      <c r="A18278" s="1" t="s">
        <v>4779</v>
      </c>
      <c r="B18278" s="589" t="s">
        <v>4780</v>
      </c>
      <c r="C18278" s="10" t="s">
        <v>6641</v>
      </c>
      <c r="F18278" s="9">
        <v>347.42</v>
      </c>
    </row>
    <row r="18279" spans="1:6" ht="15" x14ac:dyDescent="0.25">
      <c r="A18279" s="1" t="s">
        <v>5540</v>
      </c>
      <c r="B18279" s="589" t="s">
        <v>5868</v>
      </c>
      <c r="C18279" s="10"/>
      <c r="F18279" s="9"/>
    </row>
    <row r="18280" spans="1:6" ht="15" x14ac:dyDescent="0.25">
      <c r="A18280" s="1" t="s">
        <v>2134</v>
      </c>
      <c r="B18280" s="589" t="s">
        <v>1470</v>
      </c>
      <c r="C18280" s="10" t="s">
        <v>6641</v>
      </c>
      <c r="F18280" s="9">
        <v>5.78</v>
      </c>
    </row>
    <row r="18281" spans="1:6" ht="15" x14ac:dyDescent="0.25">
      <c r="A18281" s="1" t="s">
        <v>5541</v>
      </c>
      <c r="B18281" s="589" t="s">
        <v>5869</v>
      </c>
      <c r="C18281" s="10"/>
      <c r="F18281" s="9"/>
    </row>
    <row r="18282" spans="1:6" ht="15" x14ac:dyDescent="0.25">
      <c r="A18282" s="1" t="s">
        <v>2135</v>
      </c>
      <c r="B18282" s="589" t="s">
        <v>1469</v>
      </c>
      <c r="C18282" s="10" t="s">
        <v>6641</v>
      </c>
      <c r="F18282" s="9">
        <v>7.65</v>
      </c>
    </row>
    <row r="18283" spans="1:6" ht="15" x14ac:dyDescent="0.25">
      <c r="A18283" s="1" t="s">
        <v>2136</v>
      </c>
      <c r="B18283" s="589" t="s">
        <v>1468</v>
      </c>
      <c r="C18283" s="10" t="s">
        <v>6641</v>
      </c>
      <c r="F18283" s="9">
        <v>22.32</v>
      </c>
    </row>
    <row r="18284" spans="1:6" ht="15" x14ac:dyDescent="0.25">
      <c r="A18284" s="1" t="s">
        <v>5542</v>
      </c>
      <c r="B18284" s="589" t="s">
        <v>5870</v>
      </c>
      <c r="C18284" s="10"/>
      <c r="F18284" s="9"/>
    </row>
    <row r="18285" spans="1:6" ht="15" x14ac:dyDescent="0.25">
      <c r="A18285" s="1" t="s">
        <v>2137</v>
      </c>
      <c r="B18285" s="589" t="s">
        <v>7146</v>
      </c>
      <c r="C18285" s="10" t="s">
        <v>6641</v>
      </c>
      <c r="F18285" s="9">
        <v>17.489999999999998</v>
      </c>
    </row>
    <row r="18286" spans="1:6" ht="15" x14ac:dyDescent="0.25">
      <c r="A18286" s="1" t="s">
        <v>2138</v>
      </c>
      <c r="B18286" s="589" t="s">
        <v>7147</v>
      </c>
      <c r="C18286" s="10" t="s">
        <v>6641</v>
      </c>
      <c r="F18286" s="9">
        <v>12.41</v>
      </c>
    </row>
    <row r="18287" spans="1:6" ht="15" x14ac:dyDescent="0.25">
      <c r="A18287" s="1" t="s">
        <v>2139</v>
      </c>
      <c r="B18287" s="589" t="s">
        <v>1467</v>
      </c>
      <c r="C18287" s="10" t="s">
        <v>6641</v>
      </c>
      <c r="F18287" s="9">
        <v>12.43</v>
      </c>
    </row>
    <row r="18288" spans="1:6" ht="15" x14ac:dyDescent="0.25">
      <c r="A18288" s="1" t="s">
        <v>2140</v>
      </c>
      <c r="B18288" s="589" t="s">
        <v>7148</v>
      </c>
      <c r="C18288" s="10" t="s">
        <v>6641</v>
      </c>
      <c r="F18288" s="9">
        <v>20.76</v>
      </c>
    </row>
    <row r="18289" spans="1:6" ht="15" x14ac:dyDescent="0.25">
      <c r="A18289" s="1" t="s">
        <v>12</v>
      </c>
      <c r="B18289" s="589" t="s">
        <v>6657</v>
      </c>
      <c r="C18289" s="10"/>
      <c r="F18289" s="9"/>
    </row>
    <row r="18290" spans="1:6" ht="15" x14ac:dyDescent="0.25">
      <c r="A18290" s="1" t="s">
        <v>5543</v>
      </c>
      <c r="B18290" s="589" t="s">
        <v>5871</v>
      </c>
      <c r="C18290" s="10"/>
      <c r="F18290" s="9"/>
    </row>
    <row r="18291" spans="1:6" ht="15" x14ac:dyDescent="0.25">
      <c r="A18291" s="1" t="s">
        <v>2141</v>
      </c>
      <c r="B18291" s="589" t="s">
        <v>1466</v>
      </c>
      <c r="C18291" s="10" t="s">
        <v>6637</v>
      </c>
      <c r="F18291" s="9">
        <v>103.84</v>
      </c>
    </row>
    <row r="18292" spans="1:6" ht="15" x14ac:dyDescent="0.25">
      <c r="A18292" s="1" t="s">
        <v>2142</v>
      </c>
      <c r="B18292" s="589" t="s">
        <v>1465</v>
      </c>
      <c r="C18292" s="10" t="s">
        <v>6637</v>
      </c>
      <c r="F18292" s="9">
        <v>60.77</v>
      </c>
    </row>
    <row r="18293" spans="1:6" ht="15" x14ac:dyDescent="0.25">
      <c r="A18293" s="1" t="s">
        <v>2143</v>
      </c>
      <c r="B18293" s="589" t="s">
        <v>1464</v>
      </c>
      <c r="C18293" s="10" t="s">
        <v>6637</v>
      </c>
      <c r="F18293" s="9">
        <v>23.81</v>
      </c>
    </row>
    <row r="18294" spans="1:6" ht="15" x14ac:dyDescent="0.25">
      <c r="A18294" s="1" t="s">
        <v>2144</v>
      </c>
      <c r="B18294" s="589" t="s">
        <v>1463</v>
      </c>
      <c r="C18294" s="10" t="s">
        <v>6637</v>
      </c>
      <c r="F18294" s="9">
        <v>125.57</v>
      </c>
    </row>
    <row r="18295" spans="1:6" ht="15" x14ac:dyDescent="0.25">
      <c r="A18295" s="1" t="s">
        <v>2145</v>
      </c>
      <c r="B18295" s="589" t="s">
        <v>6320</v>
      </c>
      <c r="C18295" s="10" t="s">
        <v>6637</v>
      </c>
      <c r="F18295" s="9">
        <v>419.69</v>
      </c>
    </row>
    <row r="18296" spans="1:6" ht="15" x14ac:dyDescent="0.25">
      <c r="A18296" s="1" t="s">
        <v>2146</v>
      </c>
      <c r="B18296" s="589" t="s">
        <v>6321</v>
      </c>
      <c r="C18296" s="10" t="s">
        <v>6637</v>
      </c>
      <c r="F18296" s="9">
        <v>464.21</v>
      </c>
    </row>
    <row r="18297" spans="1:6" ht="15" x14ac:dyDescent="0.25">
      <c r="A18297" s="1" t="s">
        <v>2147</v>
      </c>
      <c r="B18297" s="589" t="s">
        <v>6322</v>
      </c>
      <c r="C18297" s="10" t="s">
        <v>6637</v>
      </c>
      <c r="F18297" s="9">
        <v>518.30999999999995</v>
      </c>
    </row>
    <row r="18298" spans="1:6" ht="15" x14ac:dyDescent="0.25">
      <c r="A18298" s="1" t="s">
        <v>5544</v>
      </c>
      <c r="B18298" s="589" t="s">
        <v>5872</v>
      </c>
      <c r="C18298" s="10"/>
      <c r="F18298" s="9"/>
    </row>
    <row r="18299" spans="1:6" ht="15" x14ac:dyDescent="0.25">
      <c r="A18299" s="1" t="s">
        <v>2148</v>
      </c>
      <c r="B18299" s="589" t="s">
        <v>1462</v>
      </c>
      <c r="C18299" s="10" t="s">
        <v>6641</v>
      </c>
      <c r="F18299" s="9">
        <v>58.54</v>
      </c>
    </row>
    <row r="18300" spans="1:6" ht="15" x14ac:dyDescent="0.25">
      <c r="A18300" s="1" t="s">
        <v>2149</v>
      </c>
      <c r="B18300" s="589" t="s">
        <v>1461</v>
      </c>
      <c r="C18300" s="10" t="s">
        <v>6650</v>
      </c>
      <c r="F18300" s="9">
        <v>14.1</v>
      </c>
    </row>
    <row r="18301" spans="1:6" ht="15" x14ac:dyDescent="0.25">
      <c r="A18301" s="1" t="s">
        <v>2150</v>
      </c>
      <c r="B18301" s="589" t="s">
        <v>1460</v>
      </c>
      <c r="C18301" s="10" t="s">
        <v>6658</v>
      </c>
      <c r="F18301" s="9">
        <v>12.46</v>
      </c>
    </row>
    <row r="18302" spans="1:6" ht="15" x14ac:dyDescent="0.25">
      <c r="A18302" s="1" t="s">
        <v>2151</v>
      </c>
      <c r="B18302" s="589" t="s">
        <v>1459</v>
      </c>
      <c r="C18302" s="10" t="s">
        <v>6641</v>
      </c>
      <c r="F18302" s="9">
        <v>16.96</v>
      </c>
    </row>
    <row r="18303" spans="1:6" ht="15" x14ac:dyDescent="0.25">
      <c r="A18303" s="1" t="s">
        <v>5545</v>
      </c>
      <c r="B18303" s="589" t="s">
        <v>5873</v>
      </c>
      <c r="C18303" s="10"/>
      <c r="F18303" s="9"/>
    </row>
    <row r="18304" spans="1:6" ht="15" x14ac:dyDescent="0.25">
      <c r="A18304" s="1" t="s">
        <v>2152</v>
      </c>
      <c r="B18304" s="589" t="s">
        <v>1458</v>
      </c>
      <c r="C18304" s="10" t="s">
        <v>6641</v>
      </c>
      <c r="F18304" s="9">
        <v>9.89</v>
      </c>
    </row>
    <row r="18305" spans="1:6" ht="15" x14ac:dyDescent="0.25">
      <c r="A18305" s="1" t="s">
        <v>5546</v>
      </c>
      <c r="B18305" s="589" t="s">
        <v>5874</v>
      </c>
      <c r="C18305" s="10"/>
      <c r="F18305" s="9"/>
    </row>
    <row r="18306" spans="1:6" ht="15" x14ac:dyDescent="0.25">
      <c r="A18306" s="1" t="s">
        <v>2153</v>
      </c>
      <c r="B18306" s="589" t="s">
        <v>6323</v>
      </c>
      <c r="C18306" s="10" t="s">
        <v>6637</v>
      </c>
      <c r="F18306" s="9">
        <v>35.82</v>
      </c>
    </row>
    <row r="18307" spans="1:6" ht="15" x14ac:dyDescent="0.25">
      <c r="A18307" s="1" t="s">
        <v>2154</v>
      </c>
      <c r="B18307" s="589" t="s">
        <v>1457</v>
      </c>
      <c r="C18307" s="10" t="s">
        <v>6641</v>
      </c>
      <c r="F18307" s="9">
        <v>185.16</v>
      </c>
    </row>
    <row r="18308" spans="1:6" ht="15" x14ac:dyDescent="0.25">
      <c r="A18308" s="1" t="s">
        <v>2155</v>
      </c>
      <c r="B18308" s="589" t="s">
        <v>1456</v>
      </c>
      <c r="C18308" s="10" t="s">
        <v>6641</v>
      </c>
      <c r="F18308" s="9">
        <v>195.69</v>
      </c>
    </row>
    <row r="18309" spans="1:6" ht="15" x14ac:dyDescent="0.25">
      <c r="A18309" s="1" t="s">
        <v>2156</v>
      </c>
      <c r="B18309" s="589" t="s">
        <v>1728</v>
      </c>
      <c r="C18309" s="10" t="s">
        <v>6637</v>
      </c>
      <c r="F18309" s="9">
        <v>22</v>
      </c>
    </row>
    <row r="18310" spans="1:6" ht="15" x14ac:dyDescent="0.25">
      <c r="A18310" s="1" t="s">
        <v>2157</v>
      </c>
      <c r="B18310" s="589" t="s">
        <v>1455</v>
      </c>
      <c r="C18310" s="10" t="s">
        <v>6637</v>
      </c>
      <c r="F18310" s="9">
        <v>24.72</v>
      </c>
    </row>
    <row r="18311" spans="1:6" ht="15" x14ac:dyDescent="0.25">
      <c r="A18311" s="1" t="s">
        <v>2158</v>
      </c>
      <c r="B18311" s="589" t="s">
        <v>1454</v>
      </c>
      <c r="C18311" s="10" t="s">
        <v>6637</v>
      </c>
      <c r="F18311" s="9">
        <v>34.549999999999997</v>
      </c>
    </row>
    <row r="18312" spans="1:6" ht="15" x14ac:dyDescent="0.25">
      <c r="A18312" s="1" t="s">
        <v>5547</v>
      </c>
      <c r="B18312" s="589" t="s">
        <v>6659</v>
      </c>
      <c r="C18312" s="10"/>
      <c r="F18312" s="9"/>
    </row>
    <row r="18313" spans="1:6" ht="15" x14ac:dyDescent="0.25">
      <c r="A18313" s="1" t="s">
        <v>2159</v>
      </c>
      <c r="B18313" s="589" t="s">
        <v>1453</v>
      </c>
      <c r="C18313" s="10" t="s">
        <v>6640</v>
      </c>
      <c r="F18313" s="9">
        <v>30.51</v>
      </c>
    </row>
    <row r="18314" spans="1:6" ht="15" x14ac:dyDescent="0.25">
      <c r="A18314" s="1" t="s">
        <v>2160</v>
      </c>
      <c r="B18314" s="589" t="s">
        <v>1452</v>
      </c>
      <c r="C18314" s="10" t="s">
        <v>6640</v>
      </c>
      <c r="F18314" s="9">
        <v>38.75</v>
      </c>
    </row>
    <row r="18315" spans="1:6" ht="15" x14ac:dyDescent="0.25">
      <c r="A18315" s="1" t="s">
        <v>2161</v>
      </c>
      <c r="B18315" s="589" t="s">
        <v>1451</v>
      </c>
      <c r="C18315" s="10" t="s">
        <v>6640</v>
      </c>
      <c r="F18315" s="9">
        <v>42.64</v>
      </c>
    </row>
    <row r="18316" spans="1:6" ht="15" x14ac:dyDescent="0.25">
      <c r="A18316" s="1" t="s">
        <v>5548</v>
      </c>
      <c r="B18316" s="589" t="s">
        <v>5875</v>
      </c>
      <c r="C18316" s="10"/>
      <c r="F18316" s="9"/>
    </row>
    <row r="18317" spans="1:6" ht="15" x14ac:dyDescent="0.25">
      <c r="A18317" s="1" t="s">
        <v>2162</v>
      </c>
      <c r="B18317" s="589" t="s">
        <v>7149</v>
      </c>
      <c r="C18317" s="10" t="s">
        <v>6636</v>
      </c>
      <c r="F18317" s="9">
        <v>13464.94</v>
      </c>
    </row>
    <row r="18318" spans="1:6" ht="15" x14ac:dyDescent="0.25">
      <c r="A18318" s="1" t="s">
        <v>2163</v>
      </c>
      <c r="B18318" s="589" t="s">
        <v>7150</v>
      </c>
      <c r="C18318" s="10" t="s">
        <v>6660</v>
      </c>
      <c r="F18318" s="9">
        <v>861.6</v>
      </c>
    </row>
    <row r="18319" spans="1:6" ht="15" x14ac:dyDescent="0.25">
      <c r="A18319" s="1" t="s">
        <v>2164</v>
      </c>
      <c r="B18319" s="589" t="s">
        <v>6324</v>
      </c>
      <c r="C18319" s="10" t="s">
        <v>6635</v>
      </c>
      <c r="F18319" s="9">
        <v>761.57</v>
      </c>
    </row>
    <row r="18320" spans="1:6" ht="15" x14ac:dyDescent="0.25">
      <c r="A18320" s="1" t="s">
        <v>2165</v>
      </c>
      <c r="B18320" s="589" t="s">
        <v>1450</v>
      </c>
      <c r="C18320" s="10" t="s">
        <v>6661</v>
      </c>
      <c r="F18320" s="9">
        <v>7.06</v>
      </c>
    </row>
    <row r="18321" spans="1:6" ht="15" x14ac:dyDescent="0.25">
      <c r="A18321" s="1" t="s">
        <v>5549</v>
      </c>
      <c r="B18321" s="589" t="s">
        <v>6992</v>
      </c>
      <c r="C18321" s="10"/>
      <c r="F18321" s="9"/>
    </row>
    <row r="18322" spans="1:6" ht="15" x14ac:dyDescent="0.25">
      <c r="A18322" s="1" t="s">
        <v>2166</v>
      </c>
      <c r="B18322" s="589" t="s">
        <v>1449</v>
      </c>
      <c r="C18322" s="10" t="s">
        <v>6641</v>
      </c>
      <c r="F18322" s="9">
        <v>342.23</v>
      </c>
    </row>
    <row r="18323" spans="1:6" ht="15" x14ac:dyDescent="0.25">
      <c r="A18323" s="1" t="s">
        <v>2167</v>
      </c>
      <c r="B18323" s="589" t="s">
        <v>1448</v>
      </c>
      <c r="C18323" s="10" t="s">
        <v>6641</v>
      </c>
      <c r="F18323" s="9">
        <v>625.88</v>
      </c>
    </row>
    <row r="18324" spans="1:6" ht="30" x14ac:dyDescent="0.25">
      <c r="A18324" s="1" t="s">
        <v>5550</v>
      </c>
      <c r="B18324" s="589" t="s">
        <v>7151</v>
      </c>
      <c r="C18324" s="10" t="s">
        <v>6641</v>
      </c>
      <c r="F18324" s="9">
        <v>963.35</v>
      </c>
    </row>
    <row r="18325" spans="1:6" ht="30" x14ac:dyDescent="0.25">
      <c r="A18325" s="1" t="s">
        <v>5551</v>
      </c>
      <c r="B18325" s="589" t="s">
        <v>7152</v>
      </c>
      <c r="C18325" s="10" t="s">
        <v>6641</v>
      </c>
      <c r="F18325" s="9">
        <v>840.49</v>
      </c>
    </row>
    <row r="18326" spans="1:6" ht="15" x14ac:dyDescent="0.25">
      <c r="A18326" s="1" t="s">
        <v>11</v>
      </c>
      <c r="B18326" s="589" t="s">
        <v>5876</v>
      </c>
      <c r="C18326" s="10"/>
      <c r="F18326" s="9"/>
    </row>
    <row r="18327" spans="1:6" ht="15" x14ac:dyDescent="0.25">
      <c r="A18327" s="1" t="s">
        <v>5552</v>
      </c>
      <c r="B18327" s="589" t="s">
        <v>6662</v>
      </c>
      <c r="C18327" s="10"/>
      <c r="F18327" s="9"/>
    </row>
    <row r="18328" spans="1:6" ht="15" x14ac:dyDescent="0.25">
      <c r="A18328" s="1" t="s">
        <v>2168</v>
      </c>
      <c r="B18328" s="589" t="s">
        <v>1447</v>
      </c>
      <c r="C18328" s="10" t="s">
        <v>6637</v>
      </c>
      <c r="F18328" s="9">
        <v>109.13</v>
      </c>
    </row>
    <row r="18329" spans="1:6" ht="15" x14ac:dyDescent="0.25">
      <c r="A18329" s="1" t="s">
        <v>2169</v>
      </c>
      <c r="B18329" s="589" t="s">
        <v>1446</v>
      </c>
      <c r="C18329" s="10" t="s">
        <v>6637</v>
      </c>
      <c r="F18329" s="9">
        <v>250.39</v>
      </c>
    </row>
    <row r="18330" spans="1:6" ht="15" x14ac:dyDescent="0.25">
      <c r="A18330" s="1" t="s">
        <v>2170</v>
      </c>
      <c r="B18330" s="589" t="s">
        <v>4585</v>
      </c>
      <c r="C18330" s="10" t="s">
        <v>6637</v>
      </c>
      <c r="F18330" s="9">
        <v>121.3</v>
      </c>
    </row>
    <row r="18331" spans="1:6" ht="15" x14ac:dyDescent="0.25">
      <c r="A18331" s="1" t="s">
        <v>5650</v>
      </c>
      <c r="B18331" s="589" t="s">
        <v>6224</v>
      </c>
      <c r="C18331" s="10" t="s">
        <v>6637</v>
      </c>
      <c r="F18331" s="9">
        <v>7.61</v>
      </c>
    </row>
    <row r="18332" spans="1:6" ht="15" x14ac:dyDescent="0.25">
      <c r="A18332" s="1" t="s">
        <v>5651</v>
      </c>
      <c r="B18332" s="589" t="s">
        <v>5877</v>
      </c>
      <c r="C18332" s="10" t="s">
        <v>6637</v>
      </c>
      <c r="F18332" s="9">
        <v>9.06</v>
      </c>
    </row>
    <row r="18333" spans="1:6" ht="15" x14ac:dyDescent="0.25">
      <c r="A18333" s="1" t="s">
        <v>5553</v>
      </c>
      <c r="B18333" s="589" t="s">
        <v>5878</v>
      </c>
      <c r="C18333" s="10"/>
      <c r="F18333" s="9"/>
    </row>
    <row r="18334" spans="1:6" ht="15" x14ac:dyDescent="0.25">
      <c r="A18334" s="1" t="s">
        <v>2171</v>
      </c>
      <c r="B18334" s="589" t="s">
        <v>1445</v>
      </c>
      <c r="C18334" s="10" t="s">
        <v>6637</v>
      </c>
      <c r="F18334" s="9">
        <v>191.88</v>
      </c>
    </row>
    <row r="18335" spans="1:6" ht="15" x14ac:dyDescent="0.25">
      <c r="A18335" s="1" t="s">
        <v>2172</v>
      </c>
      <c r="B18335" s="589" t="s">
        <v>1444</v>
      </c>
      <c r="C18335" s="10" t="s">
        <v>6637</v>
      </c>
      <c r="F18335" s="9">
        <v>196.49</v>
      </c>
    </row>
    <row r="18336" spans="1:6" ht="15" x14ac:dyDescent="0.25">
      <c r="A18336" s="1" t="s">
        <v>2173</v>
      </c>
      <c r="B18336" s="589" t="s">
        <v>1443</v>
      </c>
      <c r="C18336" s="10" t="s">
        <v>6637</v>
      </c>
      <c r="F18336" s="9">
        <v>234.3</v>
      </c>
    </row>
    <row r="18337" spans="1:6" ht="15" x14ac:dyDescent="0.25">
      <c r="A18337" s="1" t="s">
        <v>2174</v>
      </c>
      <c r="B18337" s="589" t="s">
        <v>1442</v>
      </c>
      <c r="C18337" s="10" t="s">
        <v>6637</v>
      </c>
      <c r="F18337" s="9">
        <v>142.43</v>
      </c>
    </row>
    <row r="18338" spans="1:6" ht="15" x14ac:dyDescent="0.25">
      <c r="A18338" s="1" t="s">
        <v>2175</v>
      </c>
      <c r="B18338" s="589" t="s">
        <v>1441</v>
      </c>
      <c r="C18338" s="10" t="s">
        <v>6637</v>
      </c>
      <c r="F18338" s="9">
        <v>94.78</v>
      </c>
    </row>
    <row r="18339" spans="1:6" ht="15" x14ac:dyDescent="0.25">
      <c r="A18339" s="1" t="s">
        <v>2176</v>
      </c>
      <c r="B18339" s="589" t="s">
        <v>5879</v>
      </c>
      <c r="C18339" s="10" t="s">
        <v>6637</v>
      </c>
      <c r="F18339" s="9">
        <v>205</v>
      </c>
    </row>
    <row r="18340" spans="1:6" ht="15" x14ac:dyDescent="0.25">
      <c r="A18340" s="1" t="s">
        <v>4781</v>
      </c>
      <c r="B18340" s="589" t="s">
        <v>4782</v>
      </c>
      <c r="C18340" s="10" t="s">
        <v>6637</v>
      </c>
      <c r="F18340" s="9">
        <v>151.86000000000001</v>
      </c>
    </row>
    <row r="18341" spans="1:6" ht="15" x14ac:dyDescent="0.25">
      <c r="A18341" s="1" t="s">
        <v>4783</v>
      </c>
      <c r="B18341" s="589" t="s">
        <v>4784</v>
      </c>
      <c r="C18341" s="10" t="s">
        <v>6637</v>
      </c>
      <c r="F18341" s="9">
        <v>189.82</v>
      </c>
    </row>
    <row r="18342" spans="1:6" ht="15" x14ac:dyDescent="0.25">
      <c r="A18342" s="1" t="s">
        <v>4785</v>
      </c>
      <c r="B18342" s="589" t="s">
        <v>4786</v>
      </c>
      <c r="C18342" s="10" t="s">
        <v>6637</v>
      </c>
      <c r="F18342" s="9">
        <v>203.85</v>
      </c>
    </row>
    <row r="18343" spans="1:6" ht="15" x14ac:dyDescent="0.25">
      <c r="A18343" s="1" t="s">
        <v>5554</v>
      </c>
      <c r="B18343" s="589" t="s">
        <v>6993</v>
      </c>
      <c r="C18343" s="10"/>
      <c r="F18343" s="9"/>
    </row>
    <row r="18344" spans="1:6" ht="15" x14ac:dyDescent="0.25">
      <c r="A18344" s="1" t="s">
        <v>2177</v>
      </c>
      <c r="B18344" s="589" t="s">
        <v>1440</v>
      </c>
      <c r="C18344" s="10" t="s">
        <v>6640</v>
      </c>
      <c r="F18344" s="9">
        <v>136.58000000000001</v>
      </c>
    </row>
    <row r="18345" spans="1:6" ht="15" x14ac:dyDescent="0.25">
      <c r="A18345" s="1" t="s">
        <v>2178</v>
      </c>
      <c r="B18345" s="589" t="s">
        <v>1439</v>
      </c>
      <c r="C18345" s="10" t="s">
        <v>6640</v>
      </c>
      <c r="F18345" s="9">
        <v>164.48</v>
      </c>
    </row>
    <row r="18346" spans="1:6" ht="15" x14ac:dyDescent="0.25">
      <c r="A18346" s="1" t="s">
        <v>2179</v>
      </c>
      <c r="B18346" s="589" t="s">
        <v>1438</v>
      </c>
      <c r="C18346" s="10" t="s">
        <v>6640</v>
      </c>
      <c r="F18346" s="9">
        <v>194.3</v>
      </c>
    </row>
    <row r="18347" spans="1:6" ht="15" x14ac:dyDescent="0.25">
      <c r="A18347" s="1" t="s">
        <v>2180</v>
      </c>
      <c r="B18347" s="589" t="s">
        <v>1437</v>
      </c>
      <c r="C18347" s="10" t="s">
        <v>6640</v>
      </c>
      <c r="F18347" s="9">
        <v>224.89</v>
      </c>
    </row>
    <row r="18348" spans="1:6" ht="15" x14ac:dyDescent="0.25">
      <c r="A18348" s="1" t="s">
        <v>2181</v>
      </c>
      <c r="B18348" s="589" t="s">
        <v>1436</v>
      </c>
      <c r="C18348" s="10" t="s">
        <v>6640</v>
      </c>
      <c r="F18348" s="9">
        <v>250.02</v>
      </c>
    </row>
    <row r="18349" spans="1:6" ht="15" x14ac:dyDescent="0.25">
      <c r="A18349" s="1" t="s">
        <v>7720</v>
      </c>
      <c r="B18349" s="589" t="s">
        <v>7721</v>
      </c>
      <c r="C18349" s="10" t="s">
        <v>6640</v>
      </c>
      <c r="F18349" s="9">
        <v>297.83999999999997</v>
      </c>
    </row>
    <row r="18350" spans="1:6" ht="15" x14ac:dyDescent="0.25">
      <c r="A18350" s="1" t="s">
        <v>5555</v>
      </c>
      <c r="B18350" s="589" t="s">
        <v>5880</v>
      </c>
      <c r="C18350" s="10"/>
      <c r="F18350" s="9"/>
    </row>
    <row r="18351" spans="1:6" ht="15" x14ac:dyDescent="0.25">
      <c r="A18351" s="1" t="s">
        <v>2182</v>
      </c>
      <c r="B18351" s="589" t="s">
        <v>7153</v>
      </c>
      <c r="C18351" s="10" t="s">
        <v>6641</v>
      </c>
      <c r="F18351" s="9">
        <v>535.19000000000005</v>
      </c>
    </row>
    <row r="18352" spans="1:6" ht="15" x14ac:dyDescent="0.25">
      <c r="A18352" s="1" t="s">
        <v>10</v>
      </c>
      <c r="B18352" s="589" t="s">
        <v>5881</v>
      </c>
      <c r="C18352" s="10"/>
      <c r="F18352" s="9"/>
    </row>
    <row r="18353" spans="1:6" ht="15" x14ac:dyDescent="0.25">
      <c r="A18353" s="1" t="s">
        <v>5556</v>
      </c>
      <c r="B18353" s="589" t="s">
        <v>5882</v>
      </c>
      <c r="C18353" s="10"/>
      <c r="F18353" s="9"/>
    </row>
    <row r="18354" spans="1:6" ht="15" x14ac:dyDescent="0.25">
      <c r="A18354" s="1" t="s">
        <v>2183</v>
      </c>
      <c r="B18354" s="589" t="s">
        <v>1435</v>
      </c>
      <c r="C18354" s="10" t="s">
        <v>6650</v>
      </c>
      <c r="F18354" s="9">
        <v>11.22</v>
      </c>
    </row>
    <row r="18355" spans="1:6" ht="15" x14ac:dyDescent="0.25">
      <c r="A18355" s="1" t="s">
        <v>2184</v>
      </c>
      <c r="B18355" s="589" t="s">
        <v>5883</v>
      </c>
      <c r="C18355" s="10" t="s">
        <v>6650</v>
      </c>
      <c r="F18355" s="9">
        <v>10.07</v>
      </c>
    </row>
    <row r="18356" spans="1:6" ht="15" x14ac:dyDescent="0.25">
      <c r="A18356" s="1" t="s">
        <v>2185</v>
      </c>
      <c r="B18356" s="589" t="s">
        <v>5884</v>
      </c>
      <c r="C18356" s="10" t="s">
        <v>6650</v>
      </c>
      <c r="F18356" s="9">
        <v>10.45</v>
      </c>
    </row>
    <row r="18357" spans="1:6" ht="15" x14ac:dyDescent="0.25">
      <c r="A18357" s="1" t="s">
        <v>5557</v>
      </c>
      <c r="B18357" s="589" t="s">
        <v>5885</v>
      </c>
      <c r="C18357" s="10"/>
      <c r="F18357" s="9"/>
    </row>
    <row r="18358" spans="1:6" ht="15" x14ac:dyDescent="0.25">
      <c r="A18358" s="1" t="s">
        <v>2186</v>
      </c>
      <c r="B18358" s="589" t="s">
        <v>1434</v>
      </c>
      <c r="C18358" s="10" t="s">
        <v>6650</v>
      </c>
      <c r="F18358" s="9">
        <v>9.73</v>
      </c>
    </row>
    <row r="18359" spans="1:6" ht="15" x14ac:dyDescent="0.25">
      <c r="A18359" s="1" t="s">
        <v>8055</v>
      </c>
      <c r="B18359" s="589" t="s">
        <v>8056</v>
      </c>
      <c r="C18359" s="10"/>
      <c r="F18359" s="9"/>
    </row>
    <row r="18360" spans="1:6" ht="15" x14ac:dyDescent="0.25">
      <c r="A18360" s="1" t="s">
        <v>8057</v>
      </c>
      <c r="B18360" s="589" t="s">
        <v>8058</v>
      </c>
      <c r="C18360" s="10" t="s">
        <v>6650</v>
      </c>
      <c r="F18360" s="9">
        <v>60.35</v>
      </c>
    </row>
    <row r="18361" spans="1:6" ht="15" x14ac:dyDescent="0.25">
      <c r="A18361" s="1" t="s">
        <v>9</v>
      </c>
      <c r="B18361" s="589" t="s">
        <v>5886</v>
      </c>
      <c r="C18361" s="10"/>
      <c r="F18361" s="9"/>
    </row>
    <row r="18362" spans="1:6" ht="15" x14ac:dyDescent="0.25">
      <c r="A18362" s="1" t="s">
        <v>5558</v>
      </c>
      <c r="B18362" s="589" t="s">
        <v>5887</v>
      </c>
      <c r="C18362" s="10"/>
      <c r="F18362" s="9"/>
    </row>
    <row r="18363" spans="1:6" ht="15" x14ac:dyDescent="0.25">
      <c r="A18363" s="1" t="s">
        <v>2187</v>
      </c>
      <c r="B18363" s="589" t="s">
        <v>6325</v>
      </c>
      <c r="C18363" s="10" t="s">
        <v>6641</v>
      </c>
      <c r="F18363" s="9">
        <v>498.23</v>
      </c>
    </row>
    <row r="18364" spans="1:6" ht="15" x14ac:dyDescent="0.25">
      <c r="A18364" s="1" t="s">
        <v>2188</v>
      </c>
      <c r="B18364" s="589" t="s">
        <v>6326</v>
      </c>
      <c r="C18364" s="10" t="s">
        <v>6641</v>
      </c>
      <c r="F18364" s="9">
        <v>522.01</v>
      </c>
    </row>
    <row r="18365" spans="1:6" ht="15" x14ac:dyDescent="0.25">
      <c r="A18365" s="1" t="s">
        <v>2189</v>
      </c>
      <c r="B18365" s="589" t="s">
        <v>6327</v>
      </c>
      <c r="C18365" s="10" t="s">
        <v>6641</v>
      </c>
      <c r="F18365" s="9">
        <v>546.92999999999995</v>
      </c>
    </row>
    <row r="18366" spans="1:6" ht="15" x14ac:dyDescent="0.25">
      <c r="A18366" s="1" t="s">
        <v>2190</v>
      </c>
      <c r="B18366" s="589" t="s">
        <v>6328</v>
      </c>
      <c r="C18366" s="10" t="s">
        <v>6641</v>
      </c>
      <c r="F18366" s="9">
        <v>573.04999999999995</v>
      </c>
    </row>
    <row r="18367" spans="1:6" ht="15" x14ac:dyDescent="0.25">
      <c r="A18367" s="1" t="s">
        <v>2191</v>
      </c>
      <c r="B18367" s="589" t="s">
        <v>6329</v>
      </c>
      <c r="C18367" s="10" t="s">
        <v>6641</v>
      </c>
      <c r="F18367" s="9">
        <v>600.41</v>
      </c>
    </row>
    <row r="18368" spans="1:6" ht="15" x14ac:dyDescent="0.25">
      <c r="A18368" s="1" t="s">
        <v>2192</v>
      </c>
      <c r="B18368" s="589" t="s">
        <v>6330</v>
      </c>
      <c r="C18368" s="10" t="s">
        <v>6641</v>
      </c>
      <c r="F18368" s="9">
        <v>559.04</v>
      </c>
    </row>
    <row r="18369" spans="1:6" ht="15" x14ac:dyDescent="0.25">
      <c r="A18369" s="1" t="s">
        <v>2193</v>
      </c>
      <c r="B18369" s="589" t="s">
        <v>6331</v>
      </c>
      <c r="C18369" s="10" t="s">
        <v>6641</v>
      </c>
      <c r="F18369" s="9">
        <v>579.77</v>
      </c>
    </row>
    <row r="18370" spans="1:6" ht="15" x14ac:dyDescent="0.25">
      <c r="A18370" s="1" t="s">
        <v>2194</v>
      </c>
      <c r="B18370" s="589" t="s">
        <v>6332</v>
      </c>
      <c r="C18370" s="10" t="s">
        <v>6641</v>
      </c>
      <c r="F18370" s="9">
        <v>604.30999999999995</v>
      </c>
    </row>
    <row r="18371" spans="1:6" ht="15" x14ac:dyDescent="0.25">
      <c r="A18371" s="1" t="s">
        <v>2195</v>
      </c>
      <c r="B18371" s="589" t="s">
        <v>6333</v>
      </c>
      <c r="C18371" s="10" t="s">
        <v>6641</v>
      </c>
      <c r="F18371" s="9">
        <v>630.03</v>
      </c>
    </row>
    <row r="18372" spans="1:6" ht="15" x14ac:dyDescent="0.25">
      <c r="A18372" s="1" t="s">
        <v>2196</v>
      </c>
      <c r="B18372" s="589" t="s">
        <v>6334</v>
      </c>
      <c r="C18372" s="10" t="s">
        <v>6641</v>
      </c>
      <c r="F18372" s="9">
        <v>660.25</v>
      </c>
    </row>
    <row r="18373" spans="1:6" ht="15" x14ac:dyDescent="0.25">
      <c r="A18373" s="1" t="s">
        <v>6994</v>
      </c>
      <c r="B18373" s="589" t="s">
        <v>6995</v>
      </c>
      <c r="C18373" s="10" t="s">
        <v>6641</v>
      </c>
      <c r="F18373" s="9">
        <v>662.91</v>
      </c>
    </row>
    <row r="18374" spans="1:6" ht="15" x14ac:dyDescent="0.25">
      <c r="A18374" s="1" t="s">
        <v>8059</v>
      </c>
      <c r="B18374" s="589" t="s">
        <v>8060</v>
      </c>
      <c r="C18374" s="10" t="s">
        <v>6641</v>
      </c>
      <c r="F18374" s="9">
        <v>582.51</v>
      </c>
    </row>
    <row r="18375" spans="1:6" ht="15" x14ac:dyDescent="0.25">
      <c r="A18375" s="1" t="s">
        <v>2197</v>
      </c>
      <c r="B18375" s="589" t="s">
        <v>6335</v>
      </c>
      <c r="C18375" s="10" t="s">
        <v>6641</v>
      </c>
      <c r="F18375" s="9">
        <v>630.61</v>
      </c>
    </row>
    <row r="18376" spans="1:6" ht="15" x14ac:dyDescent="0.25">
      <c r="A18376" s="1" t="s">
        <v>5559</v>
      </c>
      <c r="B18376" s="589" t="s">
        <v>6996</v>
      </c>
      <c r="C18376" s="10"/>
      <c r="F18376" s="9"/>
    </row>
    <row r="18377" spans="1:6" ht="15" x14ac:dyDescent="0.25">
      <c r="A18377" s="1" t="s">
        <v>2198</v>
      </c>
      <c r="B18377" s="589" t="s">
        <v>1433</v>
      </c>
      <c r="C18377" s="10" t="s">
        <v>6641</v>
      </c>
      <c r="F18377" s="9">
        <v>684.6</v>
      </c>
    </row>
    <row r="18378" spans="1:6" ht="15" x14ac:dyDescent="0.25">
      <c r="A18378" s="1" t="s">
        <v>2199</v>
      </c>
      <c r="B18378" s="589" t="s">
        <v>1432</v>
      </c>
      <c r="C18378" s="10" t="s">
        <v>6641</v>
      </c>
      <c r="F18378" s="9">
        <v>709.8</v>
      </c>
    </row>
    <row r="18379" spans="1:6" ht="15" x14ac:dyDescent="0.25">
      <c r="A18379" s="1" t="s">
        <v>2200</v>
      </c>
      <c r="B18379" s="589" t="s">
        <v>1431</v>
      </c>
      <c r="C18379" s="10" t="s">
        <v>6641</v>
      </c>
      <c r="F18379" s="9">
        <v>601.08000000000004</v>
      </c>
    </row>
    <row r="18380" spans="1:6" ht="15" x14ac:dyDescent="0.25">
      <c r="A18380" s="1" t="s">
        <v>5560</v>
      </c>
      <c r="B18380" s="589" t="s">
        <v>5888</v>
      </c>
      <c r="C18380" s="10"/>
      <c r="F18380" s="9"/>
    </row>
    <row r="18381" spans="1:6" ht="15" x14ac:dyDescent="0.25">
      <c r="A18381" s="1" t="s">
        <v>2201</v>
      </c>
      <c r="B18381" s="589" t="s">
        <v>6336</v>
      </c>
      <c r="C18381" s="10" t="s">
        <v>6641</v>
      </c>
      <c r="F18381" s="9">
        <v>568.20000000000005</v>
      </c>
    </row>
    <row r="18382" spans="1:6" ht="15" x14ac:dyDescent="0.25">
      <c r="A18382" s="1" t="s">
        <v>5561</v>
      </c>
      <c r="B18382" s="589" t="s">
        <v>6997</v>
      </c>
      <c r="C18382" s="10"/>
      <c r="F18382" s="9"/>
    </row>
    <row r="18383" spans="1:6" ht="15" x14ac:dyDescent="0.25">
      <c r="A18383" s="1" t="s">
        <v>2202</v>
      </c>
      <c r="B18383" s="589" t="s">
        <v>1430</v>
      </c>
      <c r="C18383" s="10" t="s">
        <v>6641</v>
      </c>
      <c r="F18383" s="9">
        <v>415</v>
      </c>
    </row>
    <row r="18384" spans="1:6" ht="15" x14ac:dyDescent="0.25">
      <c r="A18384" s="1" t="s">
        <v>2203</v>
      </c>
      <c r="B18384" s="589" t="s">
        <v>1429</v>
      </c>
      <c r="C18384" s="10" t="s">
        <v>6641</v>
      </c>
      <c r="F18384" s="9">
        <v>448.5</v>
      </c>
    </row>
    <row r="18385" spans="1:6" ht="15" x14ac:dyDescent="0.25">
      <c r="A18385" s="1" t="s">
        <v>2204</v>
      </c>
      <c r="B18385" s="589" t="s">
        <v>1428</v>
      </c>
      <c r="C18385" s="10" t="s">
        <v>6641</v>
      </c>
      <c r="F18385" s="9">
        <v>519.59</v>
      </c>
    </row>
    <row r="18386" spans="1:6" ht="15" x14ac:dyDescent="0.25">
      <c r="A18386" s="1" t="s">
        <v>5562</v>
      </c>
      <c r="B18386" s="589" t="s">
        <v>5889</v>
      </c>
      <c r="C18386" s="10"/>
      <c r="F18386" s="9"/>
    </row>
    <row r="18387" spans="1:6" ht="15" x14ac:dyDescent="0.25">
      <c r="A18387" s="1" t="s">
        <v>2205</v>
      </c>
      <c r="B18387" s="589" t="s">
        <v>1427</v>
      </c>
      <c r="C18387" s="10" t="s">
        <v>6641</v>
      </c>
      <c r="F18387" s="9">
        <v>139.55000000000001</v>
      </c>
    </row>
    <row r="18388" spans="1:6" ht="15" x14ac:dyDescent="0.25">
      <c r="A18388" s="1" t="s">
        <v>2206</v>
      </c>
      <c r="B18388" s="589" t="s">
        <v>8140</v>
      </c>
      <c r="C18388" s="10" t="s">
        <v>6641</v>
      </c>
      <c r="F18388" s="9">
        <v>4149.99</v>
      </c>
    </row>
    <row r="18389" spans="1:6" ht="15" x14ac:dyDescent="0.25">
      <c r="A18389" s="1" t="s">
        <v>2207</v>
      </c>
      <c r="B18389" s="589" t="s">
        <v>1426</v>
      </c>
      <c r="C18389" s="10" t="s">
        <v>6641</v>
      </c>
      <c r="F18389" s="9">
        <v>458.47</v>
      </c>
    </row>
    <row r="18390" spans="1:6" ht="15" x14ac:dyDescent="0.25">
      <c r="A18390" s="1" t="s">
        <v>2208</v>
      </c>
      <c r="B18390" s="589" t="s">
        <v>7154</v>
      </c>
      <c r="C18390" s="10" t="s">
        <v>6641</v>
      </c>
      <c r="F18390" s="9">
        <v>827.27</v>
      </c>
    </row>
    <row r="18391" spans="1:6" ht="15" x14ac:dyDescent="0.25">
      <c r="A18391" s="1" t="s">
        <v>2209</v>
      </c>
      <c r="B18391" s="589" t="s">
        <v>1425</v>
      </c>
      <c r="C18391" s="10" t="s">
        <v>6641</v>
      </c>
      <c r="F18391" s="9">
        <v>3412.12</v>
      </c>
    </row>
    <row r="18392" spans="1:6" ht="15" x14ac:dyDescent="0.25">
      <c r="A18392" s="1" t="s">
        <v>6998</v>
      </c>
      <c r="B18392" s="589" t="s">
        <v>6999</v>
      </c>
      <c r="C18392" s="10"/>
      <c r="F18392" s="9"/>
    </row>
    <row r="18393" spans="1:6" ht="15" x14ac:dyDescent="0.25">
      <c r="A18393" s="1" t="s">
        <v>7000</v>
      </c>
      <c r="B18393" s="589" t="s">
        <v>7155</v>
      </c>
      <c r="C18393" s="10" t="s">
        <v>6641</v>
      </c>
      <c r="F18393" s="9">
        <v>612.27</v>
      </c>
    </row>
    <row r="18394" spans="1:6" ht="15" x14ac:dyDescent="0.25">
      <c r="A18394" s="1" t="s">
        <v>5563</v>
      </c>
      <c r="B18394" s="589" t="s">
        <v>7001</v>
      </c>
      <c r="C18394" s="10"/>
      <c r="F18394" s="9"/>
    </row>
    <row r="18395" spans="1:6" ht="15" x14ac:dyDescent="0.25">
      <c r="A18395" s="1" t="s">
        <v>2210</v>
      </c>
      <c r="B18395" s="589" t="s">
        <v>1424</v>
      </c>
      <c r="C18395" s="10" t="s">
        <v>6641</v>
      </c>
      <c r="F18395" s="9">
        <v>94.04</v>
      </c>
    </row>
    <row r="18396" spans="1:6" ht="15" x14ac:dyDescent="0.25">
      <c r="A18396" s="1" t="s">
        <v>2211</v>
      </c>
      <c r="B18396" s="589" t="s">
        <v>1423</v>
      </c>
      <c r="C18396" s="10" t="s">
        <v>6641</v>
      </c>
      <c r="F18396" s="9">
        <v>188.08</v>
      </c>
    </row>
    <row r="18397" spans="1:6" ht="15" x14ac:dyDescent="0.25">
      <c r="A18397" s="1" t="s">
        <v>2212</v>
      </c>
      <c r="B18397" s="589" t="s">
        <v>1422</v>
      </c>
      <c r="C18397" s="10" t="s">
        <v>6641</v>
      </c>
      <c r="F18397" s="9">
        <v>129.91</v>
      </c>
    </row>
    <row r="18398" spans="1:6" ht="15" x14ac:dyDescent="0.25">
      <c r="A18398" s="1" t="s">
        <v>2213</v>
      </c>
      <c r="B18398" s="589" t="s">
        <v>1421</v>
      </c>
      <c r="C18398" s="10" t="s">
        <v>6641</v>
      </c>
      <c r="F18398" s="9">
        <v>135.44</v>
      </c>
    </row>
    <row r="18399" spans="1:6" ht="15" x14ac:dyDescent="0.25">
      <c r="A18399" s="1" t="s">
        <v>2214</v>
      </c>
      <c r="B18399" s="589" t="s">
        <v>1420</v>
      </c>
      <c r="C18399" s="10" t="s">
        <v>6637</v>
      </c>
      <c r="F18399" s="9">
        <v>16.82</v>
      </c>
    </row>
    <row r="18400" spans="1:6" ht="15" x14ac:dyDescent="0.25">
      <c r="A18400" s="1" t="s">
        <v>5564</v>
      </c>
      <c r="B18400" s="589" t="s">
        <v>5890</v>
      </c>
      <c r="C18400" s="10"/>
      <c r="F18400" s="9"/>
    </row>
    <row r="18401" spans="1:6" ht="15" x14ac:dyDescent="0.25">
      <c r="A18401" s="1" t="s">
        <v>2215</v>
      </c>
      <c r="B18401" s="589" t="s">
        <v>1419</v>
      </c>
      <c r="C18401" s="10" t="s">
        <v>6641</v>
      </c>
      <c r="F18401" s="9">
        <v>278.20999999999998</v>
      </c>
    </row>
    <row r="18402" spans="1:6" ht="15" x14ac:dyDescent="0.25">
      <c r="A18402" s="1" t="s">
        <v>2216</v>
      </c>
      <c r="B18402" s="589" t="s">
        <v>1418</v>
      </c>
      <c r="C18402" s="10" t="s">
        <v>6641</v>
      </c>
      <c r="F18402" s="9">
        <v>225.98</v>
      </c>
    </row>
    <row r="18403" spans="1:6" ht="15" x14ac:dyDescent="0.25">
      <c r="A18403" s="1" t="s">
        <v>2217</v>
      </c>
      <c r="B18403" s="589" t="s">
        <v>8141</v>
      </c>
      <c r="C18403" s="10" t="s">
        <v>6637</v>
      </c>
      <c r="F18403" s="9">
        <v>2.39</v>
      </c>
    </row>
    <row r="18404" spans="1:6" ht="15" x14ac:dyDescent="0.25">
      <c r="A18404" s="1" t="s">
        <v>2218</v>
      </c>
      <c r="B18404" s="589" t="s">
        <v>1417</v>
      </c>
      <c r="C18404" s="10" t="s">
        <v>6641</v>
      </c>
      <c r="F18404" s="9">
        <v>1350.87</v>
      </c>
    </row>
    <row r="18405" spans="1:6" ht="15" x14ac:dyDescent="0.25">
      <c r="A18405" s="1" t="s">
        <v>2219</v>
      </c>
      <c r="B18405" s="589" t="s">
        <v>1416</v>
      </c>
      <c r="C18405" s="10" t="s">
        <v>6641</v>
      </c>
      <c r="F18405" s="9">
        <v>367.48</v>
      </c>
    </row>
    <row r="18406" spans="1:6" ht="15" x14ac:dyDescent="0.25">
      <c r="A18406" s="1" t="s">
        <v>2220</v>
      </c>
      <c r="B18406" s="589" t="s">
        <v>1415</v>
      </c>
      <c r="C18406" s="10" t="s">
        <v>6641</v>
      </c>
      <c r="F18406" s="9">
        <v>44.6</v>
      </c>
    </row>
    <row r="18407" spans="1:6" ht="15" x14ac:dyDescent="0.25">
      <c r="A18407" s="1" t="s">
        <v>2221</v>
      </c>
      <c r="B18407" s="589" t="s">
        <v>1414</v>
      </c>
      <c r="C18407" s="10" t="s">
        <v>6641</v>
      </c>
      <c r="F18407" s="9">
        <v>264.79000000000002</v>
      </c>
    </row>
    <row r="18408" spans="1:6" ht="15" x14ac:dyDescent="0.25">
      <c r="A18408" s="1" t="s">
        <v>2222</v>
      </c>
      <c r="B18408" s="589" t="s">
        <v>1413</v>
      </c>
      <c r="C18408" s="10" t="s">
        <v>6641</v>
      </c>
      <c r="F18408" s="9">
        <v>274.56</v>
      </c>
    </row>
    <row r="18409" spans="1:6" ht="15" x14ac:dyDescent="0.25">
      <c r="A18409" s="1" t="s">
        <v>2223</v>
      </c>
      <c r="B18409" s="589" t="s">
        <v>1412</v>
      </c>
      <c r="C18409" s="10" t="s">
        <v>6641</v>
      </c>
      <c r="F18409" s="9">
        <v>305.35000000000002</v>
      </c>
    </row>
    <row r="18410" spans="1:6" ht="15" x14ac:dyDescent="0.25">
      <c r="A18410" s="1" t="s">
        <v>2224</v>
      </c>
      <c r="B18410" s="589" t="s">
        <v>1411</v>
      </c>
      <c r="C18410" s="10" t="s">
        <v>6641</v>
      </c>
      <c r="F18410" s="9">
        <v>220.12</v>
      </c>
    </row>
    <row r="18411" spans="1:6" ht="15" x14ac:dyDescent="0.25">
      <c r="A18411" s="1" t="s">
        <v>2225</v>
      </c>
      <c r="B18411" s="589" t="s">
        <v>1410</v>
      </c>
      <c r="C18411" s="10" t="s">
        <v>6641</v>
      </c>
      <c r="F18411" s="9">
        <v>457.78</v>
      </c>
    </row>
    <row r="18412" spans="1:6" ht="15" x14ac:dyDescent="0.25">
      <c r="A18412" s="1" t="s">
        <v>6491</v>
      </c>
      <c r="B18412" s="589" t="s">
        <v>6492</v>
      </c>
      <c r="C18412" s="10" t="s">
        <v>6641</v>
      </c>
      <c r="F18412" s="9">
        <v>1270.1500000000001</v>
      </c>
    </row>
    <row r="18413" spans="1:6" ht="15" x14ac:dyDescent="0.25">
      <c r="A18413" s="1" t="s">
        <v>5565</v>
      </c>
      <c r="B18413" s="589" t="s">
        <v>7002</v>
      </c>
      <c r="C18413" s="10"/>
      <c r="F18413" s="9"/>
    </row>
    <row r="18414" spans="1:6" ht="15" x14ac:dyDescent="0.25">
      <c r="A18414" s="1" t="s">
        <v>2226</v>
      </c>
      <c r="B18414" s="589" t="s">
        <v>8061</v>
      </c>
      <c r="C18414" s="10" t="s">
        <v>6637</v>
      </c>
      <c r="F18414" s="9">
        <v>8.69</v>
      </c>
    </row>
    <row r="18415" spans="1:6" ht="15" x14ac:dyDescent="0.25">
      <c r="A18415" s="1" t="s">
        <v>2227</v>
      </c>
      <c r="B18415" s="589" t="s">
        <v>1409</v>
      </c>
      <c r="C18415" s="10" t="s">
        <v>6640</v>
      </c>
      <c r="F18415" s="9">
        <v>12.03</v>
      </c>
    </row>
    <row r="18416" spans="1:6" ht="15" x14ac:dyDescent="0.25">
      <c r="A18416" s="1" t="s">
        <v>2228</v>
      </c>
      <c r="B18416" s="589" t="s">
        <v>1408</v>
      </c>
      <c r="C18416" s="10" t="s">
        <v>6637</v>
      </c>
      <c r="F18416" s="9">
        <v>9.69</v>
      </c>
    </row>
    <row r="18417" spans="1:6" ht="15" x14ac:dyDescent="0.25">
      <c r="A18417" s="1" t="s">
        <v>2229</v>
      </c>
      <c r="B18417" s="589" t="s">
        <v>1407</v>
      </c>
      <c r="C18417" s="10" t="s">
        <v>6641</v>
      </c>
      <c r="F18417" s="9">
        <v>11395.41</v>
      </c>
    </row>
    <row r="18418" spans="1:6" ht="15" x14ac:dyDescent="0.25">
      <c r="A18418" s="1" t="s">
        <v>2230</v>
      </c>
      <c r="B18418" s="589" t="s">
        <v>1406</v>
      </c>
      <c r="C18418" s="10" t="s">
        <v>6640</v>
      </c>
      <c r="F18418" s="9">
        <v>353.64</v>
      </c>
    </row>
    <row r="18419" spans="1:6" ht="15" x14ac:dyDescent="0.25">
      <c r="A18419" s="1" t="s">
        <v>8142</v>
      </c>
      <c r="B18419" s="589" t="s">
        <v>8143</v>
      </c>
      <c r="C18419" s="10" t="s">
        <v>6650</v>
      </c>
      <c r="F18419" s="9">
        <v>8.18</v>
      </c>
    </row>
    <row r="18420" spans="1:6" ht="15" x14ac:dyDescent="0.25">
      <c r="A18420" s="1" t="s">
        <v>8</v>
      </c>
      <c r="B18420" s="589" t="s">
        <v>6663</v>
      </c>
      <c r="C18420" s="10"/>
      <c r="F18420" s="9"/>
    </row>
    <row r="18421" spans="1:6" ht="15" x14ac:dyDescent="0.25">
      <c r="A18421" s="1" t="s">
        <v>5566</v>
      </c>
      <c r="B18421" s="589" t="s">
        <v>5891</v>
      </c>
      <c r="C18421" s="10"/>
      <c r="F18421" s="9"/>
    </row>
    <row r="18422" spans="1:6" ht="15" x14ac:dyDescent="0.25">
      <c r="A18422" s="1" t="s">
        <v>6552</v>
      </c>
      <c r="B18422" s="589" t="s">
        <v>1405</v>
      </c>
      <c r="C18422" s="10" t="s">
        <v>6640</v>
      </c>
      <c r="F18422" s="9">
        <v>70.989999999999995</v>
      </c>
    </row>
    <row r="18423" spans="1:6" ht="15" x14ac:dyDescent="0.25">
      <c r="A18423" s="1" t="s">
        <v>6553</v>
      </c>
      <c r="B18423" s="589" t="s">
        <v>1404</v>
      </c>
      <c r="C18423" s="10" t="s">
        <v>6640</v>
      </c>
      <c r="F18423" s="9">
        <v>84.75</v>
      </c>
    </row>
    <row r="18424" spans="1:6" ht="15" x14ac:dyDescent="0.25">
      <c r="A18424" s="1" t="s">
        <v>6554</v>
      </c>
      <c r="B18424" s="589" t="s">
        <v>1403</v>
      </c>
      <c r="C18424" s="10" t="s">
        <v>6640</v>
      </c>
      <c r="F18424" s="9">
        <v>132.04</v>
      </c>
    </row>
    <row r="18425" spans="1:6" ht="15" x14ac:dyDescent="0.25">
      <c r="A18425" s="1" t="s">
        <v>5567</v>
      </c>
      <c r="B18425" s="589" t="s">
        <v>6664</v>
      </c>
      <c r="C18425" s="10"/>
      <c r="F18425" s="9"/>
    </row>
    <row r="18426" spans="1:6" ht="15" x14ac:dyDescent="0.25">
      <c r="A18426" s="1" t="s">
        <v>8034</v>
      </c>
      <c r="B18426" s="589" t="s">
        <v>4787</v>
      </c>
      <c r="C18426" s="10" t="s">
        <v>6636</v>
      </c>
      <c r="F18426" s="9">
        <v>30004.61</v>
      </c>
    </row>
    <row r="18427" spans="1:6" ht="15" x14ac:dyDescent="0.25">
      <c r="A18427" s="1" t="s">
        <v>8035</v>
      </c>
      <c r="B18427" s="589" t="s">
        <v>8036</v>
      </c>
      <c r="C18427" s="10" t="s">
        <v>6640</v>
      </c>
      <c r="F18427" s="9">
        <v>179.71</v>
      </c>
    </row>
    <row r="18428" spans="1:6" ht="15" x14ac:dyDescent="0.25">
      <c r="A18428" s="1" t="s">
        <v>8037</v>
      </c>
      <c r="B18428" s="589" t="s">
        <v>8038</v>
      </c>
      <c r="C18428" s="10" t="s">
        <v>6640</v>
      </c>
      <c r="F18428" s="9">
        <v>189.65</v>
      </c>
    </row>
    <row r="18429" spans="1:6" ht="15" x14ac:dyDescent="0.25">
      <c r="A18429" s="1" t="s">
        <v>8039</v>
      </c>
      <c r="B18429" s="589" t="s">
        <v>8040</v>
      </c>
      <c r="C18429" s="10" t="s">
        <v>6640</v>
      </c>
      <c r="F18429" s="9">
        <v>205</v>
      </c>
    </row>
    <row r="18430" spans="1:6" ht="15" x14ac:dyDescent="0.25">
      <c r="A18430" s="1" t="s">
        <v>8041</v>
      </c>
      <c r="B18430" s="589" t="s">
        <v>8042</v>
      </c>
      <c r="C18430" s="10" t="s">
        <v>6640</v>
      </c>
      <c r="F18430" s="9">
        <v>217.37</v>
      </c>
    </row>
    <row r="18431" spans="1:6" ht="15" x14ac:dyDescent="0.25">
      <c r="A18431" s="1" t="s">
        <v>8043</v>
      </c>
      <c r="B18431" s="589" t="s">
        <v>8044</v>
      </c>
      <c r="C18431" s="10" t="s">
        <v>6640</v>
      </c>
      <c r="F18431" s="9">
        <v>248.2</v>
      </c>
    </row>
    <row r="18432" spans="1:6" ht="15" x14ac:dyDescent="0.25">
      <c r="A18432" s="1" t="s">
        <v>5568</v>
      </c>
      <c r="B18432" s="589" t="s">
        <v>5892</v>
      </c>
      <c r="C18432" s="10"/>
      <c r="F18432" s="9"/>
    </row>
    <row r="18433" spans="1:6" ht="15" x14ac:dyDescent="0.25">
      <c r="A18433" s="1" t="s">
        <v>2231</v>
      </c>
      <c r="B18433" s="589" t="s">
        <v>4788</v>
      </c>
      <c r="C18433" s="10" t="s">
        <v>6636</v>
      </c>
      <c r="F18433" s="9">
        <v>3129.83</v>
      </c>
    </row>
    <row r="18434" spans="1:6" ht="15" x14ac:dyDescent="0.25">
      <c r="A18434" s="1" t="s">
        <v>2232</v>
      </c>
      <c r="B18434" s="589" t="s">
        <v>1402</v>
      </c>
      <c r="C18434" s="10" t="s">
        <v>6640</v>
      </c>
      <c r="F18434" s="9">
        <v>61.58</v>
      </c>
    </row>
    <row r="18435" spans="1:6" ht="15" x14ac:dyDescent="0.25">
      <c r="A18435" s="1" t="s">
        <v>2233</v>
      </c>
      <c r="B18435" s="589" t="s">
        <v>1401</v>
      </c>
      <c r="C18435" s="10" t="s">
        <v>6640</v>
      </c>
      <c r="F18435" s="9">
        <v>83.24</v>
      </c>
    </row>
    <row r="18436" spans="1:6" ht="15" x14ac:dyDescent="0.25">
      <c r="A18436" s="1" t="s">
        <v>2234</v>
      </c>
      <c r="B18436" s="589" t="s">
        <v>1400</v>
      </c>
      <c r="C18436" s="10" t="s">
        <v>6640</v>
      </c>
      <c r="F18436" s="9">
        <v>111.59</v>
      </c>
    </row>
    <row r="18437" spans="1:6" ht="15" x14ac:dyDescent="0.25">
      <c r="A18437" s="1" t="s">
        <v>2235</v>
      </c>
      <c r="B18437" s="589" t="s">
        <v>1399</v>
      </c>
      <c r="C18437" s="10" t="s">
        <v>6640</v>
      </c>
      <c r="F18437" s="9">
        <v>144.41999999999999</v>
      </c>
    </row>
    <row r="18438" spans="1:6" ht="15" x14ac:dyDescent="0.25">
      <c r="A18438" s="1" t="s">
        <v>5569</v>
      </c>
      <c r="B18438" s="589" t="s">
        <v>5893</v>
      </c>
      <c r="C18438" s="10"/>
      <c r="F18438" s="9"/>
    </row>
    <row r="18439" spans="1:6" ht="15" x14ac:dyDescent="0.25">
      <c r="A18439" s="1" t="s">
        <v>2236</v>
      </c>
      <c r="B18439" s="589" t="s">
        <v>4789</v>
      </c>
      <c r="C18439" s="10" t="s">
        <v>6636</v>
      </c>
      <c r="F18439" s="9">
        <v>3082.24</v>
      </c>
    </row>
    <row r="18440" spans="1:6" ht="15" x14ac:dyDescent="0.25">
      <c r="A18440" s="1" t="s">
        <v>2237</v>
      </c>
      <c r="B18440" s="589" t="s">
        <v>1398</v>
      </c>
      <c r="C18440" s="10" t="s">
        <v>6640</v>
      </c>
      <c r="F18440" s="9">
        <v>79</v>
      </c>
    </row>
    <row r="18441" spans="1:6" ht="15" x14ac:dyDescent="0.25">
      <c r="A18441" s="1" t="s">
        <v>2238</v>
      </c>
      <c r="B18441" s="589" t="s">
        <v>1397</v>
      </c>
      <c r="C18441" s="10" t="s">
        <v>6640</v>
      </c>
      <c r="F18441" s="9">
        <v>105.52</v>
      </c>
    </row>
    <row r="18442" spans="1:6" ht="15" x14ac:dyDescent="0.25">
      <c r="A18442" s="1" t="s">
        <v>2239</v>
      </c>
      <c r="B18442" s="589" t="s">
        <v>1396</v>
      </c>
      <c r="C18442" s="10" t="s">
        <v>6640</v>
      </c>
      <c r="F18442" s="9">
        <v>140.5</v>
      </c>
    </row>
    <row r="18443" spans="1:6" ht="15" x14ac:dyDescent="0.25">
      <c r="A18443" s="1" t="s">
        <v>2240</v>
      </c>
      <c r="B18443" s="589" t="s">
        <v>1395</v>
      </c>
      <c r="C18443" s="10" t="s">
        <v>6640</v>
      </c>
      <c r="F18443" s="9">
        <v>198.64</v>
      </c>
    </row>
    <row r="18444" spans="1:6" ht="15" x14ac:dyDescent="0.25">
      <c r="A18444" s="1" t="s">
        <v>5570</v>
      </c>
      <c r="B18444" s="589" t="s">
        <v>5894</v>
      </c>
      <c r="C18444" s="10"/>
      <c r="F18444" s="9"/>
    </row>
    <row r="18445" spans="1:6" ht="15" x14ac:dyDescent="0.25">
      <c r="A18445" s="1" t="s">
        <v>2241</v>
      </c>
      <c r="B18445" s="589" t="s">
        <v>7156</v>
      </c>
      <c r="C18445" s="10" t="s">
        <v>6636</v>
      </c>
      <c r="F18445" s="9">
        <v>33849.01</v>
      </c>
    </row>
    <row r="18446" spans="1:6" ht="15" x14ac:dyDescent="0.25">
      <c r="A18446" s="1" t="s">
        <v>2242</v>
      </c>
      <c r="B18446" s="589" t="s">
        <v>1394</v>
      </c>
      <c r="C18446" s="10" t="s">
        <v>6640</v>
      </c>
      <c r="F18446" s="9">
        <v>275.91000000000003</v>
      </c>
    </row>
    <row r="18447" spans="1:6" ht="15" x14ac:dyDescent="0.25">
      <c r="A18447" s="1" t="s">
        <v>2243</v>
      </c>
      <c r="B18447" s="589" t="s">
        <v>1393</v>
      </c>
      <c r="C18447" s="10" t="s">
        <v>6640</v>
      </c>
      <c r="F18447" s="9">
        <v>302.88</v>
      </c>
    </row>
    <row r="18448" spans="1:6" ht="15" x14ac:dyDescent="0.25">
      <c r="A18448" s="1" t="s">
        <v>2244</v>
      </c>
      <c r="B18448" s="589" t="s">
        <v>1392</v>
      </c>
      <c r="C18448" s="10" t="s">
        <v>6640</v>
      </c>
      <c r="F18448" s="9">
        <v>372.53</v>
      </c>
    </row>
    <row r="18449" spans="1:6" ht="15" x14ac:dyDescent="0.25">
      <c r="A18449" s="1" t="s">
        <v>2245</v>
      </c>
      <c r="B18449" s="589" t="s">
        <v>1391</v>
      </c>
      <c r="C18449" s="10" t="s">
        <v>6640</v>
      </c>
      <c r="F18449" s="9">
        <v>408.9</v>
      </c>
    </row>
    <row r="18450" spans="1:6" ht="15" x14ac:dyDescent="0.25">
      <c r="A18450" s="1" t="s">
        <v>2246</v>
      </c>
      <c r="B18450" s="589" t="s">
        <v>1390</v>
      </c>
      <c r="C18450" s="10" t="s">
        <v>6640</v>
      </c>
      <c r="F18450" s="9">
        <v>475.15</v>
      </c>
    </row>
    <row r="18451" spans="1:6" ht="15" x14ac:dyDescent="0.25">
      <c r="A18451" s="1" t="s">
        <v>2247</v>
      </c>
      <c r="B18451" s="589" t="s">
        <v>1389</v>
      </c>
      <c r="C18451" s="10" t="s">
        <v>6640</v>
      </c>
      <c r="F18451" s="9">
        <v>544.95000000000005</v>
      </c>
    </row>
    <row r="18452" spans="1:6" ht="15" x14ac:dyDescent="0.25">
      <c r="A18452" s="1" t="s">
        <v>2248</v>
      </c>
      <c r="B18452" s="589" t="s">
        <v>1388</v>
      </c>
      <c r="C18452" s="10" t="s">
        <v>6640</v>
      </c>
      <c r="F18452" s="9">
        <v>667.03</v>
      </c>
    </row>
    <row r="18453" spans="1:6" ht="15" x14ac:dyDescent="0.25">
      <c r="A18453" s="1" t="s">
        <v>2249</v>
      </c>
      <c r="B18453" s="589" t="s">
        <v>1387</v>
      </c>
      <c r="C18453" s="10" t="s">
        <v>6640</v>
      </c>
      <c r="F18453" s="9">
        <v>721.02</v>
      </c>
    </row>
    <row r="18454" spans="1:6" ht="15" x14ac:dyDescent="0.25">
      <c r="A18454" s="1" t="s">
        <v>4790</v>
      </c>
      <c r="B18454" s="589" t="s">
        <v>4791</v>
      </c>
      <c r="C18454" s="10" t="s">
        <v>6640</v>
      </c>
      <c r="F18454" s="9">
        <v>414.46</v>
      </c>
    </row>
    <row r="18455" spans="1:6" ht="15" x14ac:dyDescent="0.25">
      <c r="A18455" s="1" t="s">
        <v>4792</v>
      </c>
      <c r="B18455" s="589" t="s">
        <v>4793</v>
      </c>
      <c r="C18455" s="10" t="s">
        <v>6640</v>
      </c>
      <c r="F18455" s="9">
        <v>545.76</v>
      </c>
    </row>
    <row r="18456" spans="1:6" ht="15" x14ac:dyDescent="0.25">
      <c r="A18456" s="1" t="s">
        <v>4794</v>
      </c>
      <c r="B18456" s="589" t="s">
        <v>7157</v>
      </c>
      <c r="C18456" s="10" t="s">
        <v>6636</v>
      </c>
      <c r="F18456" s="9">
        <v>33849.01</v>
      </c>
    </row>
    <row r="18457" spans="1:6" ht="15" x14ac:dyDescent="0.25">
      <c r="A18457" s="1" t="s">
        <v>4795</v>
      </c>
      <c r="B18457" s="589" t="s">
        <v>4796</v>
      </c>
      <c r="C18457" s="10" t="s">
        <v>6640</v>
      </c>
      <c r="F18457" s="9">
        <v>1316.59</v>
      </c>
    </row>
    <row r="18458" spans="1:6" ht="15" x14ac:dyDescent="0.25">
      <c r="A18458" s="1" t="s">
        <v>4797</v>
      </c>
      <c r="B18458" s="589" t="s">
        <v>4798</v>
      </c>
      <c r="C18458" s="10" t="s">
        <v>6640</v>
      </c>
      <c r="F18458" s="9">
        <v>1522.25</v>
      </c>
    </row>
    <row r="18459" spans="1:6" ht="15" x14ac:dyDescent="0.25">
      <c r="A18459" s="1" t="s">
        <v>4799</v>
      </c>
      <c r="B18459" s="589" t="s">
        <v>4800</v>
      </c>
      <c r="C18459" s="10" t="s">
        <v>6640</v>
      </c>
      <c r="F18459" s="9">
        <v>1774.63</v>
      </c>
    </row>
    <row r="18460" spans="1:6" ht="15" x14ac:dyDescent="0.25">
      <c r="A18460" s="1" t="s">
        <v>7003</v>
      </c>
      <c r="B18460" s="589" t="s">
        <v>7004</v>
      </c>
      <c r="C18460" s="10" t="s">
        <v>6640</v>
      </c>
      <c r="F18460" s="9">
        <v>884.55</v>
      </c>
    </row>
    <row r="18461" spans="1:6" ht="15" x14ac:dyDescent="0.25">
      <c r="A18461" s="1" t="s">
        <v>7722</v>
      </c>
      <c r="B18461" s="589" t="s">
        <v>7723</v>
      </c>
      <c r="C18461" s="10" t="s">
        <v>6640</v>
      </c>
      <c r="F18461" s="9">
        <v>1009.85</v>
      </c>
    </row>
    <row r="18462" spans="1:6" ht="15" x14ac:dyDescent="0.25">
      <c r="A18462" s="1" t="s">
        <v>7005</v>
      </c>
      <c r="B18462" s="589" t="s">
        <v>7006</v>
      </c>
      <c r="C18462" s="10" t="s">
        <v>6641</v>
      </c>
      <c r="F18462" s="9">
        <v>877.8</v>
      </c>
    </row>
    <row r="18463" spans="1:6" ht="15" x14ac:dyDescent="0.25">
      <c r="A18463" s="1" t="s">
        <v>5571</v>
      </c>
      <c r="B18463" s="589" t="s">
        <v>7007</v>
      </c>
      <c r="C18463" s="10"/>
      <c r="F18463" s="9"/>
    </row>
    <row r="18464" spans="1:6" ht="15" x14ac:dyDescent="0.25">
      <c r="A18464" s="1" t="s">
        <v>2250</v>
      </c>
      <c r="B18464" s="589" t="s">
        <v>7158</v>
      </c>
      <c r="C18464" s="10" t="s">
        <v>6636</v>
      </c>
      <c r="F18464" s="9">
        <v>1968</v>
      </c>
    </row>
    <row r="18465" spans="1:6" ht="15" x14ac:dyDescent="0.25">
      <c r="A18465" s="1" t="s">
        <v>2251</v>
      </c>
      <c r="B18465" s="589" t="s">
        <v>1386</v>
      </c>
      <c r="C18465" s="10" t="s">
        <v>6640</v>
      </c>
      <c r="F18465" s="9">
        <v>39.56</v>
      </c>
    </row>
    <row r="18466" spans="1:6" ht="15" x14ac:dyDescent="0.25">
      <c r="A18466" s="1" t="s">
        <v>2252</v>
      </c>
      <c r="B18466" s="589" t="s">
        <v>1385</v>
      </c>
      <c r="C18466" s="10" t="s">
        <v>6640</v>
      </c>
      <c r="F18466" s="9">
        <v>46.44</v>
      </c>
    </row>
    <row r="18467" spans="1:6" ht="15" x14ac:dyDescent="0.25">
      <c r="A18467" s="1" t="s">
        <v>2253</v>
      </c>
      <c r="B18467" s="589" t="s">
        <v>1384</v>
      </c>
      <c r="C18467" s="10" t="s">
        <v>6640</v>
      </c>
      <c r="F18467" s="9">
        <v>74.16</v>
      </c>
    </row>
    <row r="18468" spans="1:6" ht="15" x14ac:dyDescent="0.25">
      <c r="A18468" s="1" t="s">
        <v>4586</v>
      </c>
      <c r="B18468" s="589" t="s">
        <v>4587</v>
      </c>
      <c r="C18468" s="10" t="s">
        <v>6641</v>
      </c>
      <c r="F18468" s="9">
        <v>548</v>
      </c>
    </row>
    <row r="18469" spans="1:6" ht="15" x14ac:dyDescent="0.25">
      <c r="A18469" s="1" t="s">
        <v>5572</v>
      </c>
      <c r="B18469" s="589" t="s">
        <v>7008</v>
      </c>
      <c r="C18469" s="10"/>
      <c r="F18469" s="9"/>
    </row>
    <row r="18470" spans="1:6" ht="15" x14ac:dyDescent="0.25">
      <c r="A18470" s="1" t="s">
        <v>2254</v>
      </c>
      <c r="B18470" s="589" t="s">
        <v>7159</v>
      </c>
      <c r="C18470" s="10" t="s">
        <v>6636</v>
      </c>
      <c r="F18470" s="9">
        <v>45053.91</v>
      </c>
    </row>
    <row r="18471" spans="1:6" ht="15" x14ac:dyDescent="0.25">
      <c r="A18471" s="1" t="s">
        <v>4801</v>
      </c>
      <c r="B18471" s="589" t="s">
        <v>1380</v>
      </c>
      <c r="C18471" s="10" t="s">
        <v>6640</v>
      </c>
      <c r="F18471" s="9">
        <v>49.71</v>
      </c>
    </row>
    <row r="18472" spans="1:6" ht="15" x14ac:dyDescent="0.25">
      <c r="A18472" s="1" t="s">
        <v>4802</v>
      </c>
      <c r="B18472" s="589" t="s">
        <v>1381</v>
      </c>
      <c r="C18472" s="10" t="s">
        <v>6640</v>
      </c>
      <c r="F18472" s="9">
        <v>62.94</v>
      </c>
    </row>
    <row r="18473" spans="1:6" ht="15" x14ac:dyDescent="0.25">
      <c r="A18473" s="1" t="s">
        <v>2255</v>
      </c>
      <c r="B18473" s="589" t="s">
        <v>1383</v>
      </c>
      <c r="C18473" s="10" t="s">
        <v>6640</v>
      </c>
      <c r="F18473" s="9">
        <v>67.84</v>
      </c>
    </row>
    <row r="18474" spans="1:6" ht="15" x14ac:dyDescent="0.25">
      <c r="A18474" s="1" t="s">
        <v>2256</v>
      </c>
      <c r="B18474" s="589" t="s">
        <v>1379</v>
      </c>
      <c r="C18474" s="10" t="s">
        <v>6640</v>
      </c>
      <c r="F18474" s="9">
        <v>80.069999999999993</v>
      </c>
    </row>
    <row r="18475" spans="1:6" ht="15" x14ac:dyDescent="0.25">
      <c r="A18475" s="1" t="s">
        <v>2257</v>
      </c>
      <c r="B18475" s="589" t="s">
        <v>1378</v>
      </c>
      <c r="C18475" s="10" t="s">
        <v>6640</v>
      </c>
      <c r="F18475" s="9">
        <v>106.48</v>
      </c>
    </row>
    <row r="18476" spans="1:6" ht="15" x14ac:dyDescent="0.25">
      <c r="A18476" s="1" t="s">
        <v>4803</v>
      </c>
      <c r="B18476" s="589" t="s">
        <v>1382</v>
      </c>
      <c r="C18476" s="10" t="s">
        <v>6640</v>
      </c>
      <c r="F18476" s="9">
        <v>123.15</v>
      </c>
    </row>
    <row r="18477" spans="1:6" ht="15" x14ac:dyDescent="0.25">
      <c r="A18477" s="1" t="s">
        <v>2258</v>
      </c>
      <c r="B18477" s="589" t="s">
        <v>1377</v>
      </c>
      <c r="C18477" s="10" t="s">
        <v>6640</v>
      </c>
      <c r="F18477" s="9">
        <v>164.68</v>
      </c>
    </row>
    <row r="18478" spans="1:6" ht="15" x14ac:dyDescent="0.25">
      <c r="A18478" s="1" t="s">
        <v>2259</v>
      </c>
      <c r="B18478" s="589" t="s">
        <v>1376</v>
      </c>
      <c r="C18478" s="10" t="s">
        <v>6640</v>
      </c>
      <c r="F18478" s="9">
        <v>205.51</v>
      </c>
    </row>
    <row r="18479" spans="1:6" ht="15" x14ac:dyDescent="0.25">
      <c r="A18479" s="1" t="s">
        <v>4804</v>
      </c>
      <c r="B18479" s="589" t="s">
        <v>7009</v>
      </c>
      <c r="C18479" s="10"/>
      <c r="F18479" s="9"/>
    </row>
    <row r="18480" spans="1:6" ht="15" x14ac:dyDescent="0.25">
      <c r="A18480" s="1" t="s">
        <v>2260</v>
      </c>
      <c r="B18480" s="589" t="s">
        <v>7160</v>
      </c>
      <c r="C18480" s="10" t="s">
        <v>6636</v>
      </c>
      <c r="F18480" s="9">
        <v>32489.360000000001</v>
      </c>
    </row>
    <row r="18481" spans="1:6" ht="15" x14ac:dyDescent="0.25">
      <c r="A18481" s="1" t="s">
        <v>2261</v>
      </c>
      <c r="B18481" s="589" t="s">
        <v>1729</v>
      </c>
      <c r="C18481" s="10" t="s">
        <v>6640</v>
      </c>
      <c r="F18481" s="9">
        <v>397.31</v>
      </c>
    </row>
    <row r="18482" spans="1:6" ht="15" x14ac:dyDescent="0.25">
      <c r="A18482" s="1" t="s">
        <v>2262</v>
      </c>
      <c r="B18482" s="589" t="s">
        <v>1730</v>
      </c>
      <c r="C18482" s="10" t="s">
        <v>6640</v>
      </c>
      <c r="F18482" s="9">
        <v>478.95</v>
      </c>
    </row>
    <row r="18483" spans="1:6" ht="15" x14ac:dyDescent="0.25">
      <c r="A18483" s="1" t="s">
        <v>2263</v>
      </c>
      <c r="B18483" s="589" t="s">
        <v>1731</v>
      </c>
      <c r="C18483" s="10" t="s">
        <v>6640</v>
      </c>
      <c r="F18483" s="9">
        <v>547.66</v>
      </c>
    </row>
    <row r="18484" spans="1:6" ht="15" x14ac:dyDescent="0.25">
      <c r="A18484" s="1" t="s">
        <v>4805</v>
      </c>
      <c r="B18484" s="589" t="s">
        <v>6665</v>
      </c>
      <c r="C18484" s="10"/>
      <c r="F18484" s="9"/>
    </row>
    <row r="18485" spans="1:6" ht="15" x14ac:dyDescent="0.25">
      <c r="A18485" s="1" t="s">
        <v>4806</v>
      </c>
      <c r="B18485" s="589" t="s">
        <v>7010</v>
      </c>
      <c r="C18485" s="10"/>
      <c r="F18485" s="9"/>
    </row>
    <row r="18486" spans="1:6" ht="15" x14ac:dyDescent="0.25">
      <c r="A18486" s="1" t="s">
        <v>6225</v>
      </c>
      <c r="B18486" s="589" t="s">
        <v>7161</v>
      </c>
      <c r="C18486" s="10" t="s">
        <v>6637</v>
      </c>
      <c r="F18486" s="9">
        <v>153.1</v>
      </c>
    </row>
    <row r="18487" spans="1:6" ht="15" x14ac:dyDescent="0.25">
      <c r="A18487" s="1" t="s">
        <v>6226</v>
      </c>
      <c r="B18487" s="589" t="s">
        <v>7162</v>
      </c>
      <c r="C18487" s="10" t="s">
        <v>6637</v>
      </c>
      <c r="F18487" s="9">
        <v>163.4</v>
      </c>
    </row>
    <row r="18488" spans="1:6" ht="15" x14ac:dyDescent="0.25">
      <c r="A18488" s="1" t="s">
        <v>6227</v>
      </c>
      <c r="B18488" s="589" t="s">
        <v>7163</v>
      </c>
      <c r="C18488" s="10" t="s">
        <v>6637</v>
      </c>
      <c r="F18488" s="9">
        <v>201.93</v>
      </c>
    </row>
    <row r="18489" spans="1:6" ht="15" x14ac:dyDescent="0.25">
      <c r="A18489" s="1" t="s">
        <v>6228</v>
      </c>
      <c r="B18489" s="589" t="s">
        <v>7164</v>
      </c>
      <c r="C18489" s="10" t="s">
        <v>6637</v>
      </c>
      <c r="F18489" s="9">
        <v>210.32</v>
      </c>
    </row>
    <row r="18490" spans="1:6" ht="15" x14ac:dyDescent="0.25">
      <c r="A18490" s="1" t="s">
        <v>6229</v>
      </c>
      <c r="B18490" s="589" t="s">
        <v>7165</v>
      </c>
      <c r="C18490" s="10" t="s">
        <v>6637</v>
      </c>
      <c r="F18490" s="9">
        <v>252.51</v>
      </c>
    </row>
    <row r="18491" spans="1:6" ht="15" x14ac:dyDescent="0.25">
      <c r="A18491" s="1" t="s">
        <v>6230</v>
      </c>
      <c r="B18491" s="589" t="s">
        <v>7166</v>
      </c>
      <c r="C18491" s="10" t="s">
        <v>6637</v>
      </c>
      <c r="F18491" s="9">
        <v>178.62</v>
      </c>
    </row>
    <row r="18492" spans="1:6" ht="15" x14ac:dyDescent="0.25">
      <c r="A18492" s="1" t="s">
        <v>6231</v>
      </c>
      <c r="B18492" s="589" t="s">
        <v>7167</v>
      </c>
      <c r="C18492" s="10" t="s">
        <v>6637</v>
      </c>
      <c r="F18492" s="9">
        <v>200.75</v>
      </c>
    </row>
    <row r="18493" spans="1:6" ht="15" x14ac:dyDescent="0.25">
      <c r="A18493" s="1" t="s">
        <v>6232</v>
      </c>
      <c r="B18493" s="589" t="s">
        <v>7168</v>
      </c>
      <c r="C18493" s="10" t="s">
        <v>6637</v>
      </c>
      <c r="F18493" s="9">
        <v>243.95</v>
      </c>
    </row>
    <row r="18494" spans="1:6" ht="15" x14ac:dyDescent="0.25">
      <c r="A18494" s="1" t="s">
        <v>6233</v>
      </c>
      <c r="B18494" s="589" t="s">
        <v>7169</v>
      </c>
      <c r="C18494" s="10" t="s">
        <v>6637</v>
      </c>
      <c r="F18494" s="9">
        <v>265.08</v>
      </c>
    </row>
    <row r="18495" spans="1:6" ht="15" x14ac:dyDescent="0.25">
      <c r="A18495" s="1" t="s">
        <v>6234</v>
      </c>
      <c r="B18495" s="589" t="s">
        <v>7170</v>
      </c>
      <c r="C18495" s="10" t="s">
        <v>6637</v>
      </c>
      <c r="F18495" s="9">
        <v>286.75</v>
      </c>
    </row>
    <row r="18496" spans="1:6" ht="15" x14ac:dyDescent="0.25">
      <c r="A18496" s="1" t="s">
        <v>4807</v>
      </c>
      <c r="B18496" s="589" t="s">
        <v>6666</v>
      </c>
      <c r="C18496" s="10"/>
      <c r="F18496" s="9"/>
    </row>
    <row r="18497" spans="1:6" ht="15" x14ac:dyDescent="0.25">
      <c r="A18497" s="1" t="s">
        <v>6235</v>
      </c>
      <c r="B18497" s="589" t="s">
        <v>7171</v>
      </c>
      <c r="C18497" s="10" t="s">
        <v>6637</v>
      </c>
      <c r="F18497" s="9">
        <v>202.7</v>
      </c>
    </row>
    <row r="18498" spans="1:6" ht="15" x14ac:dyDescent="0.25">
      <c r="A18498" s="1" t="s">
        <v>6236</v>
      </c>
      <c r="B18498" s="589" t="s">
        <v>7172</v>
      </c>
      <c r="C18498" s="10" t="s">
        <v>6637</v>
      </c>
      <c r="F18498" s="9">
        <v>227.52</v>
      </c>
    </row>
    <row r="18499" spans="1:6" ht="15" x14ac:dyDescent="0.25">
      <c r="A18499" s="1" t="s">
        <v>6237</v>
      </c>
      <c r="B18499" s="589" t="s">
        <v>7173</v>
      </c>
      <c r="C18499" s="10" t="s">
        <v>6637</v>
      </c>
      <c r="F18499" s="9">
        <v>245.1</v>
      </c>
    </row>
    <row r="18500" spans="1:6" ht="15" x14ac:dyDescent="0.25">
      <c r="A18500" s="1" t="s">
        <v>6238</v>
      </c>
      <c r="B18500" s="589" t="s">
        <v>7174</v>
      </c>
      <c r="C18500" s="10" t="s">
        <v>6637</v>
      </c>
      <c r="F18500" s="9">
        <v>260.33</v>
      </c>
    </row>
    <row r="18501" spans="1:6" ht="15" x14ac:dyDescent="0.25">
      <c r="A18501" s="1" t="s">
        <v>4808</v>
      </c>
      <c r="B18501" s="589" t="s">
        <v>6667</v>
      </c>
      <c r="C18501" s="10"/>
      <c r="F18501" s="9"/>
    </row>
    <row r="18502" spans="1:6" ht="15" x14ac:dyDescent="0.25">
      <c r="A18502" s="1" t="s">
        <v>4809</v>
      </c>
      <c r="B18502" s="589" t="s">
        <v>1373</v>
      </c>
      <c r="C18502" s="10" t="s">
        <v>6637</v>
      </c>
      <c r="F18502" s="9">
        <v>160.83000000000001</v>
      </c>
    </row>
    <row r="18503" spans="1:6" ht="15" x14ac:dyDescent="0.25">
      <c r="A18503" s="1" t="s">
        <v>2264</v>
      </c>
      <c r="B18503" s="589" t="s">
        <v>1372</v>
      </c>
      <c r="C18503" s="10" t="s">
        <v>6637</v>
      </c>
      <c r="F18503" s="9">
        <v>177.9</v>
      </c>
    </row>
    <row r="18504" spans="1:6" ht="15" x14ac:dyDescent="0.25">
      <c r="A18504" s="1" t="s">
        <v>4810</v>
      </c>
      <c r="B18504" s="589" t="s">
        <v>1374</v>
      </c>
      <c r="C18504" s="10" t="s">
        <v>6637</v>
      </c>
      <c r="F18504" s="9">
        <v>192.54</v>
      </c>
    </row>
    <row r="18505" spans="1:6" ht="15" x14ac:dyDescent="0.25">
      <c r="A18505" s="1" t="s">
        <v>4811</v>
      </c>
      <c r="B18505" s="589" t="s">
        <v>1375</v>
      </c>
      <c r="C18505" s="10" t="s">
        <v>6637</v>
      </c>
      <c r="F18505" s="9">
        <v>266.87</v>
      </c>
    </row>
    <row r="18506" spans="1:6" ht="15" x14ac:dyDescent="0.25">
      <c r="A18506" s="1" t="s">
        <v>2265</v>
      </c>
      <c r="B18506" s="589" t="s">
        <v>1371</v>
      </c>
      <c r="C18506" s="10" t="s">
        <v>6637</v>
      </c>
      <c r="F18506" s="9">
        <v>160.59</v>
      </c>
    </row>
    <row r="18507" spans="1:6" ht="15" x14ac:dyDescent="0.25">
      <c r="A18507" s="1" t="s">
        <v>2266</v>
      </c>
      <c r="B18507" s="589" t="s">
        <v>1370</v>
      </c>
      <c r="C18507" s="10" t="s">
        <v>6637</v>
      </c>
      <c r="F18507" s="9">
        <v>170.45</v>
      </c>
    </row>
    <row r="18508" spans="1:6" ht="15" x14ac:dyDescent="0.25">
      <c r="A18508" s="1" t="s">
        <v>4812</v>
      </c>
      <c r="B18508" s="589" t="s">
        <v>5895</v>
      </c>
      <c r="C18508" s="10"/>
      <c r="F18508" s="9"/>
    </row>
    <row r="18509" spans="1:6" ht="15" x14ac:dyDescent="0.25">
      <c r="A18509" s="1" t="s">
        <v>4813</v>
      </c>
      <c r="B18509" s="589" t="s">
        <v>7011</v>
      </c>
      <c r="C18509" s="10"/>
      <c r="F18509" s="9"/>
    </row>
    <row r="18510" spans="1:6" ht="15" x14ac:dyDescent="0.25">
      <c r="A18510" s="1" t="s">
        <v>2267</v>
      </c>
      <c r="B18510" s="589" t="s">
        <v>1369</v>
      </c>
      <c r="C18510" s="10" t="s">
        <v>6641</v>
      </c>
      <c r="F18510" s="9">
        <v>1107.46</v>
      </c>
    </row>
    <row r="18511" spans="1:6" ht="15" x14ac:dyDescent="0.25">
      <c r="A18511" s="1" t="s">
        <v>2268</v>
      </c>
      <c r="B18511" s="589" t="s">
        <v>5896</v>
      </c>
      <c r="C18511" s="10" t="s">
        <v>6637</v>
      </c>
      <c r="F18511" s="9">
        <v>117.52</v>
      </c>
    </row>
    <row r="18512" spans="1:6" ht="15" x14ac:dyDescent="0.25">
      <c r="A18512" s="1" t="s">
        <v>2269</v>
      </c>
      <c r="B18512" s="589" t="s">
        <v>5897</v>
      </c>
      <c r="C18512" s="10" t="s">
        <v>6637</v>
      </c>
      <c r="F18512" s="9">
        <v>145.71</v>
      </c>
    </row>
    <row r="18513" spans="1:6" ht="15" x14ac:dyDescent="0.25">
      <c r="A18513" s="1" t="s">
        <v>4814</v>
      </c>
      <c r="B18513" s="589" t="s">
        <v>7012</v>
      </c>
      <c r="C18513" s="10"/>
      <c r="F18513" s="9"/>
    </row>
    <row r="18514" spans="1:6" ht="15" x14ac:dyDescent="0.25">
      <c r="A18514" s="1" t="s">
        <v>2270</v>
      </c>
      <c r="B18514" s="589" t="s">
        <v>1368</v>
      </c>
      <c r="C18514" s="10" t="s">
        <v>6637</v>
      </c>
      <c r="F18514" s="9">
        <v>93.87</v>
      </c>
    </row>
    <row r="18515" spans="1:6" ht="15" x14ac:dyDescent="0.25">
      <c r="A18515" s="1" t="s">
        <v>2271</v>
      </c>
      <c r="B18515" s="589" t="s">
        <v>1367</v>
      </c>
      <c r="C18515" s="10" t="s">
        <v>6637</v>
      </c>
      <c r="F18515" s="9">
        <v>139.31</v>
      </c>
    </row>
    <row r="18516" spans="1:6" ht="15" x14ac:dyDescent="0.25">
      <c r="A18516" s="1" t="s">
        <v>2272</v>
      </c>
      <c r="B18516" s="589" t="s">
        <v>1366</v>
      </c>
      <c r="C18516" s="10" t="s">
        <v>6637</v>
      </c>
      <c r="F18516" s="9">
        <v>261.22000000000003</v>
      </c>
    </row>
    <row r="18517" spans="1:6" ht="15" x14ac:dyDescent="0.25">
      <c r="A18517" s="1" t="s">
        <v>2273</v>
      </c>
      <c r="B18517" s="589" t="s">
        <v>1365</v>
      </c>
      <c r="C18517" s="10" t="s">
        <v>6637</v>
      </c>
      <c r="F18517" s="9">
        <v>349.86</v>
      </c>
    </row>
    <row r="18518" spans="1:6" ht="15" x14ac:dyDescent="0.25">
      <c r="A18518" s="1" t="s">
        <v>2274</v>
      </c>
      <c r="B18518" s="589" t="s">
        <v>1364</v>
      </c>
      <c r="C18518" s="10" t="s">
        <v>6637</v>
      </c>
      <c r="F18518" s="9">
        <v>196.26</v>
      </c>
    </row>
    <row r="18519" spans="1:6" ht="15" x14ac:dyDescent="0.25">
      <c r="A18519" s="1" t="s">
        <v>2275</v>
      </c>
      <c r="B18519" s="589" t="s">
        <v>1363</v>
      </c>
      <c r="C18519" s="10" t="s">
        <v>6637</v>
      </c>
      <c r="F18519" s="9">
        <v>392.12</v>
      </c>
    </row>
    <row r="18520" spans="1:6" ht="15" x14ac:dyDescent="0.25">
      <c r="A18520" s="1" t="s">
        <v>4815</v>
      </c>
      <c r="B18520" s="589" t="s">
        <v>5898</v>
      </c>
      <c r="C18520" s="10"/>
      <c r="F18520" s="9"/>
    </row>
    <row r="18521" spans="1:6" ht="15" x14ac:dyDescent="0.25">
      <c r="A18521" s="1" t="s">
        <v>2276</v>
      </c>
      <c r="B18521" s="589" t="s">
        <v>1362</v>
      </c>
      <c r="C18521" s="10" t="s">
        <v>6637</v>
      </c>
      <c r="F18521" s="9">
        <v>229.71</v>
      </c>
    </row>
    <row r="18522" spans="1:6" ht="15" x14ac:dyDescent="0.25">
      <c r="A18522" s="1" t="s">
        <v>2277</v>
      </c>
      <c r="B18522" s="589" t="s">
        <v>1361</v>
      </c>
      <c r="C18522" s="10" t="s">
        <v>6637</v>
      </c>
      <c r="F18522" s="9">
        <v>433.35</v>
      </c>
    </row>
    <row r="18523" spans="1:6" ht="15" x14ac:dyDescent="0.25">
      <c r="A18523" s="1" t="s">
        <v>2278</v>
      </c>
      <c r="B18523" s="589" t="s">
        <v>1360</v>
      </c>
      <c r="C18523" s="10" t="s">
        <v>6637</v>
      </c>
      <c r="F18523" s="9">
        <v>805.71</v>
      </c>
    </row>
    <row r="18524" spans="1:6" ht="15" x14ac:dyDescent="0.25">
      <c r="A18524" s="1" t="s">
        <v>4816</v>
      </c>
      <c r="B18524" s="589" t="s">
        <v>7013</v>
      </c>
      <c r="C18524" s="10"/>
      <c r="F18524" s="9"/>
    </row>
    <row r="18525" spans="1:6" ht="15" x14ac:dyDescent="0.25">
      <c r="A18525" s="1" t="s">
        <v>2279</v>
      </c>
      <c r="B18525" s="589" t="s">
        <v>8144</v>
      </c>
      <c r="C18525" s="10" t="s">
        <v>6637</v>
      </c>
      <c r="F18525" s="9">
        <v>75.790000000000006</v>
      </c>
    </row>
    <row r="18526" spans="1:6" ht="15" x14ac:dyDescent="0.25">
      <c r="A18526" s="1" t="s">
        <v>2280</v>
      </c>
      <c r="B18526" s="589" t="s">
        <v>8145</v>
      </c>
      <c r="C18526" s="10" t="s">
        <v>6637</v>
      </c>
      <c r="F18526" s="9">
        <v>85.54</v>
      </c>
    </row>
    <row r="18527" spans="1:6" ht="15" x14ac:dyDescent="0.25">
      <c r="A18527" s="1" t="s">
        <v>2281</v>
      </c>
      <c r="B18527" s="589" t="s">
        <v>8146</v>
      </c>
      <c r="C18527" s="10" t="s">
        <v>6637</v>
      </c>
      <c r="F18527" s="9">
        <v>101.4</v>
      </c>
    </row>
    <row r="18528" spans="1:6" ht="15" x14ac:dyDescent="0.25">
      <c r="A18528" s="1" t="s">
        <v>4817</v>
      </c>
      <c r="B18528" s="589" t="s">
        <v>7014</v>
      </c>
      <c r="C18528" s="10"/>
      <c r="F18528" s="9"/>
    </row>
    <row r="18529" spans="1:6" ht="15" x14ac:dyDescent="0.25">
      <c r="A18529" s="1" t="s">
        <v>2282</v>
      </c>
      <c r="B18529" s="589" t="s">
        <v>8147</v>
      </c>
      <c r="C18529" s="10" t="s">
        <v>6637</v>
      </c>
      <c r="F18529" s="9">
        <v>86.75</v>
      </c>
    </row>
    <row r="18530" spans="1:6" ht="15" x14ac:dyDescent="0.25">
      <c r="A18530" s="1" t="s">
        <v>2283</v>
      </c>
      <c r="B18530" s="589" t="s">
        <v>8148</v>
      </c>
      <c r="C18530" s="10" t="s">
        <v>6637</v>
      </c>
      <c r="F18530" s="9">
        <v>105.65</v>
      </c>
    </row>
    <row r="18531" spans="1:6" ht="15" x14ac:dyDescent="0.25">
      <c r="A18531" s="1" t="s">
        <v>4818</v>
      </c>
      <c r="B18531" s="589" t="s">
        <v>7015</v>
      </c>
      <c r="C18531" s="10"/>
      <c r="F18531" s="9"/>
    </row>
    <row r="18532" spans="1:6" ht="15" x14ac:dyDescent="0.25">
      <c r="A18532" s="1" t="s">
        <v>5573</v>
      </c>
      <c r="B18532" s="589" t="s">
        <v>8149</v>
      </c>
      <c r="C18532" s="10" t="s">
        <v>6637</v>
      </c>
      <c r="F18532" s="9">
        <v>84.74</v>
      </c>
    </row>
    <row r="18533" spans="1:6" ht="15" x14ac:dyDescent="0.25">
      <c r="A18533" s="1" t="s">
        <v>5574</v>
      </c>
      <c r="B18533" s="589" t="s">
        <v>8150</v>
      </c>
      <c r="C18533" s="10" t="s">
        <v>6637</v>
      </c>
      <c r="F18533" s="9">
        <v>100.35</v>
      </c>
    </row>
    <row r="18534" spans="1:6" ht="15" x14ac:dyDescent="0.25">
      <c r="A18534" s="1" t="s">
        <v>5575</v>
      </c>
      <c r="B18534" s="589" t="s">
        <v>8151</v>
      </c>
      <c r="C18534" s="10" t="s">
        <v>6637</v>
      </c>
      <c r="F18534" s="9">
        <v>120.22</v>
      </c>
    </row>
    <row r="18535" spans="1:6" ht="15" x14ac:dyDescent="0.25">
      <c r="A18535" s="1" t="s">
        <v>4819</v>
      </c>
      <c r="B18535" s="589" t="s">
        <v>5899</v>
      </c>
      <c r="C18535" s="10"/>
      <c r="F18535" s="9"/>
    </row>
    <row r="18536" spans="1:6" ht="15" x14ac:dyDescent="0.25">
      <c r="A18536" s="1" t="s">
        <v>5576</v>
      </c>
      <c r="B18536" s="589" t="s">
        <v>8152</v>
      </c>
      <c r="C18536" s="10" t="s">
        <v>6637</v>
      </c>
      <c r="F18536" s="9">
        <v>119.26</v>
      </c>
    </row>
    <row r="18537" spans="1:6" ht="15" x14ac:dyDescent="0.25">
      <c r="A18537" s="1" t="s">
        <v>5577</v>
      </c>
      <c r="B18537" s="589" t="s">
        <v>8153</v>
      </c>
      <c r="C18537" s="10" t="s">
        <v>6637</v>
      </c>
      <c r="F18537" s="9">
        <v>132.88999999999999</v>
      </c>
    </row>
    <row r="18538" spans="1:6" ht="15" x14ac:dyDescent="0.25">
      <c r="A18538" s="1" t="s">
        <v>5578</v>
      </c>
      <c r="B18538" s="589" t="s">
        <v>8154</v>
      </c>
      <c r="C18538" s="10" t="s">
        <v>6637</v>
      </c>
      <c r="F18538" s="9">
        <v>137.75</v>
      </c>
    </row>
    <row r="18539" spans="1:6" ht="15" x14ac:dyDescent="0.25">
      <c r="A18539" s="1" t="s">
        <v>5579</v>
      </c>
      <c r="B18539" s="589" t="s">
        <v>8155</v>
      </c>
      <c r="C18539" s="10" t="s">
        <v>6637</v>
      </c>
      <c r="F18539" s="9">
        <v>169.34</v>
      </c>
    </row>
    <row r="18540" spans="1:6" ht="15" x14ac:dyDescent="0.25">
      <c r="A18540" s="1" t="s">
        <v>4820</v>
      </c>
      <c r="B18540" s="589" t="s">
        <v>7016</v>
      </c>
      <c r="C18540" s="10"/>
      <c r="F18540" s="9"/>
    </row>
    <row r="18541" spans="1:6" ht="15" x14ac:dyDescent="0.25">
      <c r="A18541" s="1" t="s">
        <v>2284</v>
      </c>
      <c r="B18541" s="589" t="s">
        <v>5580</v>
      </c>
      <c r="C18541" s="10" t="s">
        <v>6637</v>
      </c>
      <c r="F18541" s="9">
        <v>115.56</v>
      </c>
    </row>
    <row r="18542" spans="1:6" ht="15" x14ac:dyDescent="0.25">
      <c r="A18542" s="1" t="s">
        <v>2285</v>
      </c>
      <c r="B18542" s="589" t="s">
        <v>5581</v>
      </c>
      <c r="C18542" s="10" t="s">
        <v>6637</v>
      </c>
      <c r="F18542" s="9">
        <v>138.82</v>
      </c>
    </row>
    <row r="18543" spans="1:6" ht="15" x14ac:dyDescent="0.25">
      <c r="A18543" s="1" t="s">
        <v>2286</v>
      </c>
      <c r="B18543" s="589" t="s">
        <v>5582</v>
      </c>
      <c r="C18543" s="10" t="s">
        <v>6637</v>
      </c>
      <c r="F18543" s="9">
        <v>166.24</v>
      </c>
    </row>
    <row r="18544" spans="1:6" ht="15" x14ac:dyDescent="0.25">
      <c r="A18544" s="1" t="s">
        <v>2287</v>
      </c>
      <c r="B18544" s="589" t="s">
        <v>5583</v>
      </c>
      <c r="C18544" s="10" t="s">
        <v>6637</v>
      </c>
      <c r="F18544" s="9">
        <v>214.79</v>
      </c>
    </row>
    <row r="18545" spans="1:6" ht="15" x14ac:dyDescent="0.25">
      <c r="A18545" s="1" t="s">
        <v>4821</v>
      </c>
      <c r="B18545" s="589" t="s">
        <v>6668</v>
      </c>
      <c r="C18545" s="10"/>
      <c r="F18545" s="9"/>
    </row>
    <row r="18546" spans="1:6" ht="15" x14ac:dyDescent="0.25">
      <c r="A18546" s="1" t="s">
        <v>2288</v>
      </c>
      <c r="B18546" s="589" t="s">
        <v>1359</v>
      </c>
      <c r="C18546" s="10" t="s">
        <v>6641</v>
      </c>
      <c r="F18546" s="9">
        <v>1889.51</v>
      </c>
    </row>
    <row r="18547" spans="1:6" ht="15" x14ac:dyDescent="0.25">
      <c r="A18547" s="1" t="s">
        <v>2289</v>
      </c>
      <c r="B18547" s="589" t="s">
        <v>1358</v>
      </c>
      <c r="C18547" s="10" t="s">
        <v>6640</v>
      </c>
      <c r="F18547" s="9">
        <v>12.83</v>
      </c>
    </row>
    <row r="18548" spans="1:6" ht="15" x14ac:dyDescent="0.25">
      <c r="A18548" s="1" t="s">
        <v>4822</v>
      </c>
      <c r="B18548" s="589" t="s">
        <v>7017</v>
      </c>
      <c r="C18548" s="10"/>
      <c r="F18548" s="9"/>
    </row>
    <row r="18549" spans="1:6" ht="15" x14ac:dyDescent="0.25">
      <c r="A18549" s="1" t="s">
        <v>7798</v>
      </c>
      <c r="B18549" s="589" t="s">
        <v>7799</v>
      </c>
      <c r="C18549" s="10" t="s">
        <v>6637</v>
      </c>
      <c r="F18549" s="9">
        <v>265.58999999999997</v>
      </c>
    </row>
    <row r="18550" spans="1:6" ht="15" x14ac:dyDescent="0.25">
      <c r="A18550" s="1" t="s">
        <v>2290</v>
      </c>
      <c r="B18550" s="589" t="s">
        <v>5900</v>
      </c>
      <c r="C18550" s="10" t="s">
        <v>6637</v>
      </c>
      <c r="F18550" s="9">
        <v>233.7</v>
      </c>
    </row>
    <row r="18551" spans="1:6" ht="15" x14ac:dyDescent="0.25">
      <c r="A18551" s="1" t="s">
        <v>6555</v>
      </c>
      <c r="B18551" s="589" t="s">
        <v>5902</v>
      </c>
      <c r="C18551" s="10" t="s">
        <v>6637</v>
      </c>
      <c r="F18551" s="9">
        <v>230.47</v>
      </c>
    </row>
    <row r="18552" spans="1:6" ht="15" x14ac:dyDescent="0.25">
      <c r="A18552" s="1" t="s">
        <v>2291</v>
      </c>
      <c r="B18552" s="589" t="s">
        <v>5901</v>
      </c>
      <c r="C18552" s="10" t="s">
        <v>6637</v>
      </c>
      <c r="F18552" s="9">
        <v>2290.23</v>
      </c>
    </row>
    <row r="18553" spans="1:6" ht="15" x14ac:dyDescent="0.25">
      <c r="A18553" s="1" t="s">
        <v>2292</v>
      </c>
      <c r="B18553" s="589" t="s">
        <v>5903</v>
      </c>
      <c r="C18553" s="10" t="s">
        <v>6637</v>
      </c>
      <c r="F18553" s="9">
        <v>1146.27</v>
      </c>
    </row>
    <row r="18554" spans="1:6" ht="15" x14ac:dyDescent="0.25">
      <c r="A18554" s="1" t="s">
        <v>4823</v>
      </c>
      <c r="B18554" s="589" t="s">
        <v>7018</v>
      </c>
      <c r="C18554" s="10"/>
      <c r="F18554" s="9"/>
    </row>
    <row r="18555" spans="1:6" ht="15" x14ac:dyDescent="0.25">
      <c r="A18555" s="1" t="s">
        <v>2293</v>
      </c>
      <c r="B18555" s="589" t="s">
        <v>1357</v>
      </c>
      <c r="C18555" s="10" t="s">
        <v>6637</v>
      </c>
      <c r="F18555" s="9">
        <v>1306.0999999999999</v>
      </c>
    </row>
    <row r="18556" spans="1:6" ht="15" x14ac:dyDescent="0.25">
      <c r="A18556" s="1" t="s">
        <v>2294</v>
      </c>
      <c r="B18556" s="589" t="s">
        <v>1356</v>
      </c>
      <c r="C18556" s="10" t="s">
        <v>6637</v>
      </c>
      <c r="F18556" s="9">
        <v>277.22000000000003</v>
      </c>
    </row>
    <row r="18557" spans="1:6" ht="15" x14ac:dyDescent="0.25">
      <c r="A18557" s="1" t="s">
        <v>2295</v>
      </c>
      <c r="B18557" s="589" t="s">
        <v>7175</v>
      </c>
      <c r="C18557" s="10" t="s">
        <v>6637</v>
      </c>
      <c r="F18557" s="9">
        <v>954.59</v>
      </c>
    </row>
    <row r="18558" spans="1:6" ht="15" x14ac:dyDescent="0.25">
      <c r="A18558" s="1" t="s">
        <v>2296</v>
      </c>
      <c r="B18558" s="589" t="s">
        <v>5904</v>
      </c>
      <c r="C18558" s="10" t="s">
        <v>6637</v>
      </c>
      <c r="F18558" s="9">
        <v>1213.22</v>
      </c>
    </row>
    <row r="18559" spans="1:6" ht="15" x14ac:dyDescent="0.25">
      <c r="A18559" s="1" t="s">
        <v>2297</v>
      </c>
      <c r="B18559" s="589" t="s">
        <v>7176</v>
      </c>
      <c r="C18559" s="10" t="s">
        <v>6637</v>
      </c>
      <c r="F18559" s="9">
        <v>194.02</v>
      </c>
    </row>
    <row r="18560" spans="1:6" ht="15" x14ac:dyDescent="0.25">
      <c r="A18560" s="1" t="s">
        <v>2298</v>
      </c>
      <c r="B18560" s="589" t="s">
        <v>7177</v>
      </c>
      <c r="C18560" s="10" t="s">
        <v>6637</v>
      </c>
      <c r="F18560" s="9">
        <v>192.41</v>
      </c>
    </row>
    <row r="18561" spans="1:6" ht="15" x14ac:dyDescent="0.25">
      <c r="A18561" s="1" t="s">
        <v>2299</v>
      </c>
      <c r="B18561" s="589" t="s">
        <v>7178</v>
      </c>
      <c r="C18561" s="10" t="s">
        <v>6637</v>
      </c>
      <c r="F18561" s="9">
        <v>227.45</v>
      </c>
    </row>
    <row r="18562" spans="1:6" ht="15" x14ac:dyDescent="0.25">
      <c r="A18562" s="1" t="s">
        <v>2300</v>
      </c>
      <c r="B18562" s="589" t="s">
        <v>7179</v>
      </c>
      <c r="C18562" s="10" t="s">
        <v>6637</v>
      </c>
      <c r="F18562" s="9">
        <v>192.24</v>
      </c>
    </row>
    <row r="18563" spans="1:6" ht="15" x14ac:dyDescent="0.25">
      <c r="A18563" s="1" t="s">
        <v>2301</v>
      </c>
      <c r="B18563" s="589" t="s">
        <v>7180</v>
      </c>
      <c r="C18563" s="10" t="s">
        <v>6637</v>
      </c>
      <c r="F18563" s="9">
        <v>154.44999999999999</v>
      </c>
    </row>
    <row r="18564" spans="1:6" ht="15" x14ac:dyDescent="0.25">
      <c r="A18564" s="1" t="s">
        <v>2302</v>
      </c>
      <c r="B18564" s="589" t="s">
        <v>7181</v>
      </c>
      <c r="C18564" s="10" t="s">
        <v>6637</v>
      </c>
      <c r="F18564" s="9">
        <v>171.56</v>
      </c>
    </row>
    <row r="18565" spans="1:6" ht="15" x14ac:dyDescent="0.25">
      <c r="A18565" s="1" t="s">
        <v>2303</v>
      </c>
      <c r="B18565" s="589" t="s">
        <v>7182</v>
      </c>
      <c r="C18565" s="10" t="s">
        <v>6637</v>
      </c>
      <c r="F18565" s="9">
        <v>224.11</v>
      </c>
    </row>
    <row r="18566" spans="1:6" ht="15" x14ac:dyDescent="0.25">
      <c r="A18566" s="1" t="s">
        <v>2304</v>
      </c>
      <c r="B18566" s="589" t="s">
        <v>7183</v>
      </c>
      <c r="C18566" s="10" t="s">
        <v>6637</v>
      </c>
      <c r="F18566" s="9">
        <v>178.94</v>
      </c>
    </row>
    <row r="18567" spans="1:6" ht="15" x14ac:dyDescent="0.25">
      <c r="A18567" s="1" t="s">
        <v>2305</v>
      </c>
      <c r="B18567" s="589" t="s">
        <v>7184</v>
      </c>
      <c r="C18567" s="10" t="s">
        <v>6637</v>
      </c>
      <c r="F18567" s="9">
        <v>245.06</v>
      </c>
    </row>
    <row r="18568" spans="1:6" ht="15" x14ac:dyDescent="0.25">
      <c r="A18568" s="1" t="s">
        <v>2306</v>
      </c>
      <c r="B18568" s="589" t="s">
        <v>7185</v>
      </c>
      <c r="C18568" s="10" t="s">
        <v>6637</v>
      </c>
      <c r="F18568" s="9">
        <v>250</v>
      </c>
    </row>
    <row r="18569" spans="1:6" ht="15" x14ac:dyDescent="0.25">
      <c r="A18569" s="1" t="s">
        <v>4824</v>
      </c>
      <c r="B18569" s="589" t="s">
        <v>7186</v>
      </c>
      <c r="C18569" s="10" t="s">
        <v>6637</v>
      </c>
      <c r="F18569" s="9">
        <v>1647.51</v>
      </c>
    </row>
    <row r="18570" spans="1:6" ht="15" x14ac:dyDescent="0.25">
      <c r="A18570" s="1" t="s">
        <v>4825</v>
      </c>
      <c r="B18570" s="589" t="s">
        <v>7187</v>
      </c>
      <c r="C18570" s="10" t="s">
        <v>6637</v>
      </c>
      <c r="F18570" s="9">
        <v>934.23</v>
      </c>
    </row>
    <row r="18571" spans="1:6" ht="15" x14ac:dyDescent="0.25">
      <c r="A18571" s="1" t="s">
        <v>4826</v>
      </c>
      <c r="B18571" s="589" t="s">
        <v>7188</v>
      </c>
      <c r="C18571" s="10" t="s">
        <v>6637</v>
      </c>
      <c r="F18571" s="9">
        <v>1486.8</v>
      </c>
    </row>
    <row r="18572" spans="1:6" ht="15" x14ac:dyDescent="0.25">
      <c r="A18572" s="1" t="s">
        <v>2307</v>
      </c>
      <c r="B18572" s="589" t="s">
        <v>1355</v>
      </c>
      <c r="C18572" s="10" t="s">
        <v>6637</v>
      </c>
      <c r="F18572" s="9">
        <v>394.33</v>
      </c>
    </row>
    <row r="18573" spans="1:6" ht="15" x14ac:dyDescent="0.25">
      <c r="A18573" s="1" t="s">
        <v>2308</v>
      </c>
      <c r="B18573" s="589" t="s">
        <v>7189</v>
      </c>
      <c r="C18573" s="10" t="s">
        <v>6637</v>
      </c>
      <c r="F18573" s="9">
        <v>285.54000000000002</v>
      </c>
    </row>
    <row r="18574" spans="1:6" ht="15" x14ac:dyDescent="0.25">
      <c r="A18574" s="1" t="s">
        <v>2309</v>
      </c>
      <c r="B18574" s="589" t="s">
        <v>7190</v>
      </c>
      <c r="C18574" s="10" t="s">
        <v>6637</v>
      </c>
      <c r="F18574" s="9">
        <v>264.76</v>
      </c>
    </row>
    <row r="18575" spans="1:6" ht="15" x14ac:dyDescent="0.25">
      <c r="A18575" s="1" t="s">
        <v>2310</v>
      </c>
      <c r="B18575" s="589" t="s">
        <v>7191</v>
      </c>
      <c r="C18575" s="10" t="s">
        <v>6637</v>
      </c>
      <c r="F18575" s="9">
        <v>282.67</v>
      </c>
    </row>
    <row r="18576" spans="1:6" ht="15" x14ac:dyDescent="0.25">
      <c r="A18576" s="1" t="s">
        <v>2311</v>
      </c>
      <c r="B18576" s="589" t="s">
        <v>7192</v>
      </c>
      <c r="C18576" s="10" t="s">
        <v>6637</v>
      </c>
      <c r="F18576" s="9">
        <v>236.04</v>
      </c>
    </row>
    <row r="18577" spans="1:6" ht="15" x14ac:dyDescent="0.25">
      <c r="A18577" s="1" t="s">
        <v>2312</v>
      </c>
      <c r="B18577" s="589" t="s">
        <v>7193</v>
      </c>
      <c r="C18577" s="10" t="s">
        <v>6637</v>
      </c>
      <c r="F18577" s="9">
        <v>295.70999999999998</v>
      </c>
    </row>
    <row r="18578" spans="1:6" ht="15" x14ac:dyDescent="0.25">
      <c r="A18578" s="1" t="s">
        <v>2313</v>
      </c>
      <c r="B18578" s="589" t="s">
        <v>7194</v>
      </c>
      <c r="C18578" s="10" t="s">
        <v>6637</v>
      </c>
      <c r="F18578" s="9">
        <v>258.88</v>
      </c>
    </row>
    <row r="18579" spans="1:6" ht="15" x14ac:dyDescent="0.25">
      <c r="A18579" s="1" t="s">
        <v>4827</v>
      </c>
      <c r="B18579" s="589" t="s">
        <v>7019</v>
      </c>
      <c r="C18579" s="10"/>
      <c r="F18579" s="9"/>
    </row>
    <row r="18580" spans="1:6" ht="15" x14ac:dyDescent="0.25">
      <c r="A18580" s="1" t="s">
        <v>2314</v>
      </c>
      <c r="B18580" s="589" t="s">
        <v>5905</v>
      </c>
      <c r="C18580" s="10" t="s">
        <v>6637</v>
      </c>
      <c r="F18580" s="9">
        <v>241.39</v>
      </c>
    </row>
    <row r="18581" spans="1:6" ht="15" x14ac:dyDescent="0.25">
      <c r="A18581" s="1" t="s">
        <v>4828</v>
      </c>
      <c r="B18581" s="589" t="s">
        <v>7020</v>
      </c>
      <c r="C18581" s="10"/>
      <c r="F18581" s="9"/>
    </row>
    <row r="18582" spans="1:6" ht="15" x14ac:dyDescent="0.25">
      <c r="A18582" s="1" t="s">
        <v>2315</v>
      </c>
      <c r="B18582" s="589" t="s">
        <v>1354</v>
      </c>
      <c r="C18582" s="10" t="s">
        <v>6637</v>
      </c>
      <c r="F18582" s="9">
        <v>49.44</v>
      </c>
    </row>
    <row r="18583" spans="1:6" ht="15" x14ac:dyDescent="0.25">
      <c r="A18583" s="1" t="s">
        <v>2316</v>
      </c>
      <c r="B18583" s="589" t="s">
        <v>1353</v>
      </c>
      <c r="C18583" s="10" t="s">
        <v>6635</v>
      </c>
      <c r="F18583" s="9">
        <v>8.76</v>
      </c>
    </row>
    <row r="18584" spans="1:6" ht="15" x14ac:dyDescent="0.25">
      <c r="A18584" s="1" t="s">
        <v>2317</v>
      </c>
      <c r="B18584" s="589" t="s">
        <v>1352</v>
      </c>
      <c r="C18584" s="10" t="s">
        <v>6635</v>
      </c>
      <c r="F18584" s="9">
        <v>8.8800000000000008</v>
      </c>
    </row>
    <row r="18585" spans="1:6" ht="15" x14ac:dyDescent="0.25">
      <c r="A18585" s="1" t="s">
        <v>2318</v>
      </c>
      <c r="B18585" s="589" t="s">
        <v>1351</v>
      </c>
      <c r="C18585" s="10" t="s">
        <v>6635</v>
      </c>
      <c r="F18585" s="9">
        <v>9.3800000000000008</v>
      </c>
    </row>
    <row r="18586" spans="1:6" ht="15" x14ac:dyDescent="0.25">
      <c r="A18586" s="1" t="s">
        <v>2319</v>
      </c>
      <c r="B18586" s="589" t="s">
        <v>1350</v>
      </c>
      <c r="C18586" s="10" t="s">
        <v>6635</v>
      </c>
      <c r="F18586" s="9">
        <v>9.5399999999999991</v>
      </c>
    </row>
    <row r="18587" spans="1:6" ht="15" x14ac:dyDescent="0.25">
      <c r="A18587" s="1" t="s">
        <v>2320</v>
      </c>
      <c r="B18587" s="589" t="s">
        <v>1349</v>
      </c>
      <c r="C18587" s="10" t="s">
        <v>6635</v>
      </c>
      <c r="F18587" s="9">
        <v>10.57</v>
      </c>
    </row>
    <row r="18588" spans="1:6" ht="15" x14ac:dyDescent="0.25">
      <c r="A18588" s="1" t="s">
        <v>4829</v>
      </c>
      <c r="B18588" s="589" t="s">
        <v>6669</v>
      </c>
      <c r="C18588" s="10"/>
      <c r="F18588" s="9"/>
    </row>
    <row r="18589" spans="1:6" ht="15" x14ac:dyDescent="0.25">
      <c r="A18589" s="1" t="s">
        <v>4830</v>
      </c>
      <c r="B18589" s="589" t="s">
        <v>5906</v>
      </c>
      <c r="C18589" s="10"/>
      <c r="F18589" s="9"/>
    </row>
    <row r="18590" spans="1:6" ht="15" x14ac:dyDescent="0.25">
      <c r="A18590" s="1" t="s">
        <v>2321</v>
      </c>
      <c r="B18590" s="589" t="s">
        <v>1348</v>
      </c>
      <c r="C18590" s="10" t="s">
        <v>6637</v>
      </c>
      <c r="F18590" s="9">
        <v>176.56</v>
      </c>
    </row>
    <row r="18591" spans="1:6" ht="15" x14ac:dyDescent="0.25">
      <c r="A18591" s="1" t="s">
        <v>2322</v>
      </c>
      <c r="B18591" s="589" t="s">
        <v>1347</v>
      </c>
      <c r="C18591" s="10" t="s">
        <v>6637</v>
      </c>
      <c r="F18591" s="9">
        <v>187.36</v>
      </c>
    </row>
    <row r="18592" spans="1:6" ht="15" x14ac:dyDescent="0.25">
      <c r="A18592" s="1" t="s">
        <v>2323</v>
      </c>
      <c r="B18592" s="589" t="s">
        <v>1346</v>
      </c>
      <c r="C18592" s="10" t="s">
        <v>6637</v>
      </c>
      <c r="F18592" s="9">
        <v>198.17</v>
      </c>
    </row>
    <row r="18593" spans="1:6" ht="15" x14ac:dyDescent="0.25">
      <c r="A18593" s="1" t="s">
        <v>2324</v>
      </c>
      <c r="B18593" s="589" t="s">
        <v>1345</v>
      </c>
      <c r="C18593" s="10" t="s">
        <v>6637</v>
      </c>
      <c r="F18593" s="9">
        <v>215.8</v>
      </c>
    </row>
    <row r="18594" spans="1:6" ht="15" x14ac:dyDescent="0.25">
      <c r="A18594" s="1" t="s">
        <v>2325</v>
      </c>
      <c r="B18594" s="589" t="s">
        <v>1344</v>
      </c>
      <c r="C18594" s="10" t="s">
        <v>6637</v>
      </c>
      <c r="F18594" s="9">
        <v>125.84</v>
      </c>
    </row>
    <row r="18595" spans="1:6" ht="15" x14ac:dyDescent="0.25">
      <c r="A18595" s="1" t="s">
        <v>2326</v>
      </c>
      <c r="B18595" s="589" t="s">
        <v>1343</v>
      </c>
      <c r="C18595" s="10" t="s">
        <v>6637</v>
      </c>
      <c r="F18595" s="9">
        <v>136.63999999999999</v>
      </c>
    </row>
    <row r="18596" spans="1:6" ht="15" x14ac:dyDescent="0.25">
      <c r="A18596" s="1" t="s">
        <v>2327</v>
      </c>
      <c r="B18596" s="589" t="s">
        <v>1342</v>
      </c>
      <c r="C18596" s="10" t="s">
        <v>6637</v>
      </c>
      <c r="F18596" s="9">
        <v>147.44999999999999</v>
      </c>
    </row>
    <row r="18597" spans="1:6" ht="15" x14ac:dyDescent="0.25">
      <c r="A18597" s="1" t="s">
        <v>2328</v>
      </c>
      <c r="B18597" s="589" t="s">
        <v>1341</v>
      </c>
      <c r="C18597" s="10" t="s">
        <v>6637</v>
      </c>
      <c r="F18597" s="9">
        <v>161.13</v>
      </c>
    </row>
    <row r="18598" spans="1:6" ht="15" x14ac:dyDescent="0.25">
      <c r="A18598" s="1" t="s">
        <v>2329</v>
      </c>
      <c r="B18598" s="589" t="s">
        <v>1340</v>
      </c>
      <c r="C18598" s="10" t="s">
        <v>6637</v>
      </c>
      <c r="F18598" s="9">
        <v>145.04</v>
      </c>
    </row>
    <row r="18599" spans="1:6" ht="15" x14ac:dyDescent="0.25">
      <c r="A18599" s="1" t="s">
        <v>2330</v>
      </c>
      <c r="B18599" s="589" t="s">
        <v>1339</v>
      </c>
      <c r="C18599" s="10" t="s">
        <v>6637</v>
      </c>
      <c r="F18599" s="9">
        <v>109.17</v>
      </c>
    </row>
    <row r="18600" spans="1:6" ht="15" x14ac:dyDescent="0.25">
      <c r="A18600" s="1" t="s">
        <v>2331</v>
      </c>
      <c r="B18600" s="589" t="s">
        <v>1338</v>
      </c>
      <c r="C18600" s="10" t="s">
        <v>6637</v>
      </c>
      <c r="F18600" s="9">
        <v>112.05</v>
      </c>
    </row>
    <row r="18601" spans="1:6" ht="15" x14ac:dyDescent="0.25">
      <c r="A18601" s="1" t="s">
        <v>2332</v>
      </c>
      <c r="B18601" s="589" t="s">
        <v>1337</v>
      </c>
      <c r="C18601" s="10" t="s">
        <v>6637</v>
      </c>
      <c r="F18601" s="9">
        <v>30.6</v>
      </c>
    </row>
    <row r="18602" spans="1:6" ht="15" x14ac:dyDescent="0.25">
      <c r="A18602" s="1" t="s">
        <v>2333</v>
      </c>
      <c r="B18602" s="589" t="s">
        <v>1336</v>
      </c>
      <c r="C18602" s="10" t="s">
        <v>6637</v>
      </c>
      <c r="F18602" s="9">
        <v>21.48</v>
      </c>
    </row>
    <row r="18603" spans="1:6" ht="15" x14ac:dyDescent="0.25">
      <c r="A18603" s="1" t="s">
        <v>4831</v>
      </c>
      <c r="B18603" s="589" t="s">
        <v>7021</v>
      </c>
      <c r="C18603" s="10"/>
      <c r="F18603" s="9"/>
    </row>
    <row r="18604" spans="1:6" ht="15" x14ac:dyDescent="0.25">
      <c r="A18604" s="1" t="s">
        <v>2334</v>
      </c>
      <c r="B18604" s="589" t="s">
        <v>1335</v>
      </c>
      <c r="C18604" s="10" t="s">
        <v>6650</v>
      </c>
      <c r="F18604" s="9">
        <v>29.93</v>
      </c>
    </row>
    <row r="18605" spans="1:6" ht="15" x14ac:dyDescent="0.25">
      <c r="A18605" s="1" t="s">
        <v>2335</v>
      </c>
      <c r="B18605" s="589" t="s">
        <v>1334</v>
      </c>
      <c r="C18605" s="10" t="s">
        <v>6650</v>
      </c>
      <c r="F18605" s="9">
        <v>6.34</v>
      </c>
    </row>
    <row r="18606" spans="1:6" ht="15" x14ac:dyDescent="0.25">
      <c r="A18606" s="1" t="s">
        <v>2336</v>
      </c>
      <c r="B18606" s="589" t="s">
        <v>1333</v>
      </c>
      <c r="C18606" s="10" t="s">
        <v>6650</v>
      </c>
      <c r="F18606" s="9">
        <v>31</v>
      </c>
    </row>
    <row r="18607" spans="1:6" ht="15" x14ac:dyDescent="0.25">
      <c r="A18607" s="1" t="s">
        <v>4832</v>
      </c>
      <c r="B18607" s="589" t="s">
        <v>4833</v>
      </c>
      <c r="C18607" s="10" t="s">
        <v>6650</v>
      </c>
      <c r="F18607" s="9">
        <v>30.56</v>
      </c>
    </row>
    <row r="18608" spans="1:6" ht="15" x14ac:dyDescent="0.25">
      <c r="A18608" s="1" t="s">
        <v>4834</v>
      </c>
      <c r="B18608" s="589" t="s">
        <v>4835</v>
      </c>
      <c r="C18608" s="10" t="s">
        <v>6650</v>
      </c>
      <c r="F18608" s="9">
        <v>31.53</v>
      </c>
    </row>
    <row r="18609" spans="1:6" ht="15" x14ac:dyDescent="0.25">
      <c r="A18609" s="1" t="s">
        <v>6239</v>
      </c>
      <c r="B18609" s="589" t="s">
        <v>6240</v>
      </c>
      <c r="C18609" s="10" t="s">
        <v>6650</v>
      </c>
      <c r="F18609" s="9">
        <v>16.920000000000002</v>
      </c>
    </row>
    <row r="18610" spans="1:6" ht="15" x14ac:dyDescent="0.25">
      <c r="A18610" s="1" t="s">
        <v>4836</v>
      </c>
      <c r="B18610" s="589" t="s">
        <v>6670</v>
      </c>
      <c r="C18610" s="10"/>
      <c r="F18610" s="9"/>
    </row>
    <row r="18611" spans="1:6" ht="15" x14ac:dyDescent="0.25">
      <c r="A18611" s="1" t="s">
        <v>2337</v>
      </c>
      <c r="B18611" s="589" t="s">
        <v>1332</v>
      </c>
      <c r="C18611" s="10" t="s">
        <v>6641</v>
      </c>
      <c r="F18611" s="9">
        <v>3462.19</v>
      </c>
    </row>
    <row r="18612" spans="1:6" ht="15" x14ac:dyDescent="0.25">
      <c r="A18612" s="1" t="s">
        <v>2338</v>
      </c>
      <c r="B18612" s="589" t="s">
        <v>5907</v>
      </c>
      <c r="C18612" s="10" t="s">
        <v>6641</v>
      </c>
      <c r="F18612" s="9">
        <v>3477.98</v>
      </c>
    </row>
    <row r="18613" spans="1:6" ht="15" x14ac:dyDescent="0.25">
      <c r="A18613" s="1" t="s">
        <v>2339</v>
      </c>
      <c r="B18613" s="589" t="s">
        <v>5908</v>
      </c>
      <c r="C18613" s="10" t="s">
        <v>6641</v>
      </c>
      <c r="F18613" s="9">
        <v>3145.58</v>
      </c>
    </row>
    <row r="18614" spans="1:6" ht="15" x14ac:dyDescent="0.25">
      <c r="A18614" s="1" t="s">
        <v>2340</v>
      </c>
      <c r="B18614" s="589" t="s">
        <v>5909</v>
      </c>
      <c r="C18614" s="10" t="s">
        <v>6641</v>
      </c>
      <c r="F18614" s="9">
        <v>2860.88</v>
      </c>
    </row>
    <row r="18615" spans="1:6" ht="15" x14ac:dyDescent="0.25">
      <c r="A18615" s="1" t="s">
        <v>2341</v>
      </c>
      <c r="B18615" s="589" t="s">
        <v>5910</v>
      </c>
      <c r="C18615" s="10" t="s">
        <v>6641</v>
      </c>
      <c r="F18615" s="9">
        <v>3174.28</v>
      </c>
    </row>
    <row r="18616" spans="1:6" ht="15" x14ac:dyDescent="0.25">
      <c r="A18616" s="1" t="s">
        <v>4837</v>
      </c>
      <c r="B18616" s="589" t="s">
        <v>7022</v>
      </c>
      <c r="C18616" s="10"/>
      <c r="F18616" s="9"/>
    </row>
    <row r="18617" spans="1:6" ht="15" x14ac:dyDescent="0.25">
      <c r="A18617" s="1" t="s">
        <v>2342</v>
      </c>
      <c r="B18617" s="589" t="s">
        <v>1331</v>
      </c>
      <c r="C18617" s="10" t="s">
        <v>6641</v>
      </c>
      <c r="F18617" s="9">
        <v>5478.66</v>
      </c>
    </row>
    <row r="18618" spans="1:6" ht="15" x14ac:dyDescent="0.25">
      <c r="A18618" s="1" t="s">
        <v>2343</v>
      </c>
      <c r="B18618" s="589" t="s">
        <v>1330</v>
      </c>
      <c r="C18618" s="10" t="s">
        <v>6640</v>
      </c>
      <c r="F18618" s="9">
        <v>7.02</v>
      </c>
    </row>
    <row r="18619" spans="1:6" ht="15" x14ac:dyDescent="0.25">
      <c r="A18619" s="1" t="s">
        <v>2344</v>
      </c>
      <c r="B18619" s="589" t="s">
        <v>1329</v>
      </c>
      <c r="C18619" s="10" t="s">
        <v>6640</v>
      </c>
      <c r="F18619" s="9">
        <v>18.55</v>
      </c>
    </row>
    <row r="18620" spans="1:6" ht="15" x14ac:dyDescent="0.25">
      <c r="A18620" s="1" t="s">
        <v>4838</v>
      </c>
      <c r="B18620" s="589" t="s">
        <v>5911</v>
      </c>
      <c r="C18620" s="10"/>
      <c r="F18620" s="9"/>
    </row>
    <row r="18621" spans="1:6" ht="15" x14ac:dyDescent="0.25">
      <c r="A18621" s="1" t="s">
        <v>4839</v>
      </c>
      <c r="B18621" s="589" t="s">
        <v>5912</v>
      </c>
      <c r="C18621" s="10"/>
      <c r="F18621" s="9"/>
    </row>
    <row r="18622" spans="1:6" ht="15" x14ac:dyDescent="0.25">
      <c r="A18622" s="1" t="s">
        <v>2345</v>
      </c>
      <c r="B18622" s="589" t="s">
        <v>1328</v>
      </c>
      <c r="C18622" s="10" t="s">
        <v>6637</v>
      </c>
      <c r="F18622" s="9">
        <v>91.23</v>
      </c>
    </row>
    <row r="18623" spans="1:6" ht="15" x14ac:dyDescent="0.25">
      <c r="A18623" s="1" t="s">
        <v>2346</v>
      </c>
      <c r="B18623" s="589" t="s">
        <v>1327</v>
      </c>
      <c r="C18623" s="10" t="s">
        <v>6637</v>
      </c>
      <c r="F18623" s="9">
        <v>99.55</v>
      </c>
    </row>
    <row r="18624" spans="1:6" ht="15" x14ac:dyDescent="0.25">
      <c r="A18624" s="1" t="s">
        <v>2347</v>
      </c>
      <c r="B18624" s="589" t="s">
        <v>1326</v>
      </c>
      <c r="C18624" s="10" t="s">
        <v>6637</v>
      </c>
      <c r="F18624" s="9">
        <v>71.069999999999993</v>
      </c>
    </row>
    <row r="18625" spans="1:6" ht="15" x14ac:dyDescent="0.25">
      <c r="A18625" s="1" t="s">
        <v>5584</v>
      </c>
      <c r="B18625" s="589" t="s">
        <v>5913</v>
      </c>
      <c r="C18625" s="10" t="s">
        <v>6637</v>
      </c>
      <c r="F18625" s="9">
        <v>145.07</v>
      </c>
    </row>
    <row r="18626" spans="1:6" ht="15" x14ac:dyDescent="0.25">
      <c r="A18626" s="1" t="s">
        <v>2348</v>
      </c>
      <c r="B18626" s="589" t="s">
        <v>1325</v>
      </c>
      <c r="C18626" s="10" t="s">
        <v>6637</v>
      </c>
      <c r="F18626" s="9">
        <v>159.65</v>
      </c>
    </row>
    <row r="18627" spans="1:6" ht="15" x14ac:dyDescent="0.25">
      <c r="A18627" s="1" t="s">
        <v>2349</v>
      </c>
      <c r="B18627" s="589" t="s">
        <v>1324</v>
      </c>
      <c r="C18627" s="10" t="s">
        <v>6640</v>
      </c>
      <c r="F18627" s="9">
        <v>16.829999999999998</v>
      </c>
    </row>
    <row r="18628" spans="1:6" ht="15" x14ac:dyDescent="0.25">
      <c r="A18628" s="1" t="s">
        <v>2350</v>
      </c>
      <c r="B18628" s="589" t="s">
        <v>1323</v>
      </c>
      <c r="C18628" s="10" t="s">
        <v>6640</v>
      </c>
      <c r="F18628" s="9">
        <v>33.76</v>
      </c>
    </row>
    <row r="18629" spans="1:6" ht="15" x14ac:dyDescent="0.25">
      <c r="A18629" s="1" t="s">
        <v>2351</v>
      </c>
      <c r="B18629" s="589" t="s">
        <v>1322</v>
      </c>
      <c r="C18629" s="10" t="s">
        <v>6640</v>
      </c>
      <c r="F18629" s="9">
        <v>41.56</v>
      </c>
    </row>
    <row r="18630" spans="1:6" ht="15" x14ac:dyDescent="0.25">
      <c r="A18630" s="1" t="s">
        <v>4840</v>
      </c>
      <c r="B18630" s="589" t="s">
        <v>7023</v>
      </c>
      <c r="C18630" s="10"/>
      <c r="F18630" s="9"/>
    </row>
    <row r="18631" spans="1:6" ht="15" x14ac:dyDescent="0.25">
      <c r="A18631" s="1" t="s">
        <v>2352</v>
      </c>
      <c r="B18631" s="589" t="s">
        <v>1321</v>
      </c>
      <c r="C18631" s="10" t="s">
        <v>6637</v>
      </c>
      <c r="F18631" s="9">
        <v>59.03</v>
      </c>
    </row>
    <row r="18632" spans="1:6" ht="15" x14ac:dyDescent="0.25">
      <c r="A18632" s="1" t="s">
        <v>2353</v>
      </c>
      <c r="B18632" s="589" t="s">
        <v>1320</v>
      </c>
      <c r="C18632" s="10" t="s">
        <v>6637</v>
      </c>
      <c r="F18632" s="9">
        <v>79.3</v>
      </c>
    </row>
    <row r="18633" spans="1:6" ht="15" x14ac:dyDescent="0.25">
      <c r="A18633" s="1" t="s">
        <v>2354</v>
      </c>
      <c r="B18633" s="589" t="s">
        <v>1319</v>
      </c>
      <c r="C18633" s="10" t="s">
        <v>6637</v>
      </c>
      <c r="F18633" s="9">
        <v>173.95</v>
      </c>
    </row>
    <row r="18634" spans="1:6" ht="15" x14ac:dyDescent="0.25">
      <c r="A18634" s="1" t="s">
        <v>2355</v>
      </c>
      <c r="B18634" s="589" t="s">
        <v>1318</v>
      </c>
      <c r="C18634" s="10" t="s">
        <v>6637</v>
      </c>
      <c r="F18634" s="9">
        <v>180.95</v>
      </c>
    </row>
    <row r="18635" spans="1:6" ht="15" x14ac:dyDescent="0.25">
      <c r="A18635" s="1" t="s">
        <v>2356</v>
      </c>
      <c r="B18635" s="589" t="s">
        <v>1317</v>
      </c>
      <c r="C18635" s="10" t="s">
        <v>6640</v>
      </c>
      <c r="F18635" s="9">
        <v>95.85</v>
      </c>
    </row>
    <row r="18636" spans="1:6" ht="15" x14ac:dyDescent="0.25">
      <c r="A18636" s="1" t="s">
        <v>2357</v>
      </c>
      <c r="B18636" s="589" t="s">
        <v>1316</v>
      </c>
      <c r="C18636" s="10" t="s">
        <v>6640</v>
      </c>
      <c r="F18636" s="9">
        <v>90.17</v>
      </c>
    </row>
    <row r="18637" spans="1:6" ht="15" x14ac:dyDescent="0.25">
      <c r="A18637" s="1" t="s">
        <v>2358</v>
      </c>
      <c r="B18637" s="589" t="s">
        <v>1315</v>
      </c>
      <c r="C18637" s="10" t="s">
        <v>6640</v>
      </c>
      <c r="F18637" s="9">
        <v>127.27</v>
      </c>
    </row>
    <row r="18638" spans="1:6" ht="15" x14ac:dyDescent="0.25">
      <c r="A18638" s="1" t="s">
        <v>2359</v>
      </c>
      <c r="B18638" s="589" t="s">
        <v>1314</v>
      </c>
      <c r="C18638" s="10" t="s">
        <v>6640</v>
      </c>
      <c r="F18638" s="9">
        <v>191.09</v>
      </c>
    </row>
    <row r="18639" spans="1:6" ht="15" x14ac:dyDescent="0.25">
      <c r="A18639" s="1" t="s">
        <v>2360</v>
      </c>
      <c r="B18639" s="589" t="s">
        <v>1313</v>
      </c>
      <c r="C18639" s="10" t="s">
        <v>6640</v>
      </c>
      <c r="F18639" s="9">
        <v>68.069999999999993</v>
      </c>
    </row>
    <row r="18640" spans="1:6" ht="15" x14ac:dyDescent="0.25">
      <c r="A18640" s="1" t="s">
        <v>2361</v>
      </c>
      <c r="B18640" s="589" t="s">
        <v>1312</v>
      </c>
      <c r="C18640" s="10" t="s">
        <v>6640</v>
      </c>
      <c r="F18640" s="9">
        <v>119.82</v>
      </c>
    </row>
    <row r="18641" spans="1:6" ht="15" x14ac:dyDescent="0.25">
      <c r="A18641" s="1" t="s">
        <v>2362</v>
      </c>
      <c r="B18641" s="589" t="s">
        <v>1311</v>
      </c>
      <c r="C18641" s="10" t="s">
        <v>6640</v>
      </c>
      <c r="F18641" s="9">
        <v>86.24</v>
      </c>
    </row>
    <row r="18642" spans="1:6" ht="15" x14ac:dyDescent="0.25">
      <c r="A18642" s="1" t="s">
        <v>4841</v>
      </c>
      <c r="B18642" s="589" t="s">
        <v>5914</v>
      </c>
      <c r="C18642" s="10"/>
      <c r="F18642" s="9"/>
    </row>
    <row r="18643" spans="1:6" ht="15" x14ac:dyDescent="0.25">
      <c r="A18643" s="1" t="s">
        <v>2363</v>
      </c>
      <c r="B18643" s="589" t="s">
        <v>8156</v>
      </c>
      <c r="C18643" s="10" t="s">
        <v>6637</v>
      </c>
      <c r="F18643" s="9">
        <v>113.86</v>
      </c>
    </row>
    <row r="18644" spans="1:6" ht="15" x14ac:dyDescent="0.25">
      <c r="A18644" s="1" t="s">
        <v>2364</v>
      </c>
      <c r="B18644" s="589" t="s">
        <v>8157</v>
      </c>
      <c r="C18644" s="10" t="s">
        <v>6640</v>
      </c>
      <c r="F18644" s="9">
        <v>120.95</v>
      </c>
    </row>
    <row r="18645" spans="1:6" ht="15" x14ac:dyDescent="0.25">
      <c r="A18645" s="1" t="s">
        <v>4842</v>
      </c>
      <c r="B18645" s="589" t="s">
        <v>7024</v>
      </c>
      <c r="C18645" s="10"/>
      <c r="F18645" s="9"/>
    </row>
    <row r="18646" spans="1:6" ht="15" x14ac:dyDescent="0.25">
      <c r="A18646" s="1" t="s">
        <v>2365</v>
      </c>
      <c r="B18646" s="589" t="s">
        <v>8158</v>
      </c>
      <c r="C18646" s="10" t="s">
        <v>6637</v>
      </c>
      <c r="F18646" s="9">
        <v>110.84</v>
      </c>
    </row>
    <row r="18647" spans="1:6" ht="15" x14ac:dyDescent="0.25">
      <c r="A18647" s="1" t="s">
        <v>2366</v>
      </c>
      <c r="B18647" s="589" t="s">
        <v>8159</v>
      </c>
      <c r="C18647" s="10" t="s">
        <v>6637</v>
      </c>
      <c r="F18647" s="9">
        <v>192.88</v>
      </c>
    </row>
    <row r="18648" spans="1:6" ht="15" x14ac:dyDescent="0.25">
      <c r="A18648" s="1" t="s">
        <v>2367</v>
      </c>
      <c r="B18648" s="589" t="s">
        <v>8160</v>
      </c>
      <c r="C18648" s="10" t="s">
        <v>6637</v>
      </c>
      <c r="F18648" s="9">
        <v>189.04</v>
      </c>
    </row>
    <row r="18649" spans="1:6" ht="15" x14ac:dyDescent="0.25">
      <c r="A18649" s="1" t="s">
        <v>2368</v>
      </c>
      <c r="B18649" s="589" t="s">
        <v>8161</v>
      </c>
      <c r="C18649" s="10" t="s">
        <v>6637</v>
      </c>
      <c r="F18649" s="9">
        <v>110.23</v>
      </c>
    </row>
    <row r="18650" spans="1:6" ht="15" x14ac:dyDescent="0.25">
      <c r="A18650" s="1" t="s">
        <v>2369</v>
      </c>
      <c r="B18650" s="589" t="s">
        <v>8162</v>
      </c>
      <c r="C18650" s="10" t="s">
        <v>6640</v>
      </c>
      <c r="F18650" s="9">
        <v>85.78</v>
      </c>
    </row>
    <row r="18651" spans="1:6" ht="15" x14ac:dyDescent="0.25">
      <c r="A18651" s="1" t="s">
        <v>2370</v>
      </c>
      <c r="B18651" s="589" t="s">
        <v>8163</v>
      </c>
      <c r="C18651" s="10" t="s">
        <v>6640</v>
      </c>
      <c r="F18651" s="9">
        <v>85.55</v>
      </c>
    </row>
    <row r="18652" spans="1:6" ht="15" x14ac:dyDescent="0.25">
      <c r="A18652" s="1" t="s">
        <v>4843</v>
      </c>
      <c r="B18652" s="589" t="s">
        <v>7025</v>
      </c>
      <c r="C18652" s="10"/>
      <c r="F18652" s="9"/>
    </row>
    <row r="18653" spans="1:6" ht="15" x14ac:dyDescent="0.25">
      <c r="A18653" s="1" t="s">
        <v>2371</v>
      </c>
      <c r="B18653" s="589" t="s">
        <v>8164</v>
      </c>
      <c r="C18653" s="10" t="s">
        <v>6637</v>
      </c>
      <c r="F18653" s="9">
        <v>219.07</v>
      </c>
    </row>
    <row r="18654" spans="1:6" ht="15" x14ac:dyDescent="0.25">
      <c r="A18654" s="1" t="s">
        <v>2372</v>
      </c>
      <c r="B18654" s="589" t="s">
        <v>8165</v>
      </c>
      <c r="C18654" s="10" t="s">
        <v>6637</v>
      </c>
      <c r="F18654" s="9">
        <v>191.74</v>
      </c>
    </row>
    <row r="18655" spans="1:6" ht="15" x14ac:dyDescent="0.25">
      <c r="A18655" s="1" t="s">
        <v>2373</v>
      </c>
      <c r="B18655" s="589" t="s">
        <v>8166</v>
      </c>
      <c r="C18655" s="10" t="s">
        <v>6637</v>
      </c>
      <c r="F18655" s="9">
        <v>147.47999999999999</v>
      </c>
    </row>
    <row r="18656" spans="1:6" ht="15" x14ac:dyDescent="0.25">
      <c r="A18656" s="1" t="s">
        <v>2374</v>
      </c>
      <c r="B18656" s="589" t="s">
        <v>8167</v>
      </c>
      <c r="C18656" s="10" t="s">
        <v>6637</v>
      </c>
      <c r="F18656" s="9">
        <v>140.07</v>
      </c>
    </row>
    <row r="18657" spans="1:6" ht="15" x14ac:dyDescent="0.25">
      <c r="A18657" s="1" t="s">
        <v>4844</v>
      </c>
      <c r="B18657" s="589" t="s">
        <v>7026</v>
      </c>
      <c r="C18657" s="10"/>
      <c r="F18657" s="9"/>
    </row>
    <row r="18658" spans="1:6" ht="15" x14ac:dyDescent="0.25">
      <c r="A18658" s="1" t="s">
        <v>2375</v>
      </c>
      <c r="B18658" s="589" t="s">
        <v>1310</v>
      </c>
      <c r="C18658" s="10" t="s">
        <v>6637</v>
      </c>
      <c r="F18658" s="9">
        <v>88.66</v>
      </c>
    </row>
    <row r="18659" spans="1:6" ht="15" x14ac:dyDescent="0.25">
      <c r="A18659" s="1" t="s">
        <v>2376</v>
      </c>
      <c r="B18659" s="589" t="s">
        <v>1309</v>
      </c>
      <c r="C18659" s="10" t="s">
        <v>6637</v>
      </c>
      <c r="F18659" s="9">
        <v>131.03</v>
      </c>
    </row>
    <row r="18660" spans="1:6" ht="15" x14ac:dyDescent="0.25">
      <c r="A18660" s="1" t="s">
        <v>2377</v>
      </c>
      <c r="B18660" s="589" t="s">
        <v>5915</v>
      </c>
      <c r="C18660" s="10" t="s">
        <v>6640</v>
      </c>
      <c r="F18660" s="9">
        <v>182.54</v>
      </c>
    </row>
    <row r="18661" spans="1:6" ht="15" x14ac:dyDescent="0.25">
      <c r="A18661" s="1" t="s">
        <v>4845</v>
      </c>
      <c r="B18661" s="589" t="s">
        <v>5916</v>
      </c>
      <c r="C18661" s="10"/>
      <c r="F18661" s="9"/>
    </row>
    <row r="18662" spans="1:6" ht="15" x14ac:dyDescent="0.25">
      <c r="A18662" s="1" t="s">
        <v>2378</v>
      </c>
      <c r="B18662" s="589" t="s">
        <v>1308</v>
      </c>
      <c r="C18662" s="10" t="s">
        <v>6635</v>
      </c>
      <c r="F18662" s="9">
        <v>74.209999999999994</v>
      </c>
    </row>
    <row r="18663" spans="1:6" ht="15" x14ac:dyDescent="0.25">
      <c r="A18663" s="1" t="s">
        <v>2379</v>
      </c>
      <c r="B18663" s="589" t="s">
        <v>1307</v>
      </c>
      <c r="C18663" s="10" t="s">
        <v>6635</v>
      </c>
      <c r="F18663" s="9">
        <v>74.209999999999994</v>
      </c>
    </row>
    <row r="18664" spans="1:6" ht="15" x14ac:dyDescent="0.25">
      <c r="A18664" s="1" t="s">
        <v>4846</v>
      </c>
      <c r="B18664" s="589" t="s">
        <v>5917</v>
      </c>
      <c r="C18664" s="10"/>
      <c r="F18664" s="9"/>
    </row>
    <row r="18665" spans="1:6" ht="15" x14ac:dyDescent="0.25">
      <c r="A18665" s="1" t="s">
        <v>2380</v>
      </c>
      <c r="B18665" s="589" t="s">
        <v>1306</v>
      </c>
      <c r="C18665" s="10" t="s">
        <v>6637</v>
      </c>
      <c r="F18665" s="9">
        <v>958.38</v>
      </c>
    </row>
    <row r="18666" spans="1:6" ht="15" x14ac:dyDescent="0.25">
      <c r="A18666" s="1" t="s">
        <v>4847</v>
      </c>
      <c r="B18666" s="589" t="s">
        <v>5918</v>
      </c>
      <c r="C18666" s="10"/>
      <c r="F18666" s="9"/>
    </row>
    <row r="18667" spans="1:6" ht="15" x14ac:dyDescent="0.25">
      <c r="A18667" s="1" t="s">
        <v>2381</v>
      </c>
      <c r="B18667" s="589" t="s">
        <v>1305</v>
      </c>
      <c r="C18667" s="10" t="s">
        <v>6637</v>
      </c>
      <c r="F18667" s="9">
        <v>240.33</v>
      </c>
    </row>
    <row r="18668" spans="1:6" ht="15" x14ac:dyDescent="0.25">
      <c r="A18668" s="1" t="s">
        <v>2382</v>
      </c>
      <c r="B18668" s="589" t="s">
        <v>5919</v>
      </c>
      <c r="C18668" s="10" t="s">
        <v>6637</v>
      </c>
      <c r="F18668" s="9">
        <v>273.62</v>
      </c>
    </row>
    <row r="18669" spans="1:6" ht="15" x14ac:dyDescent="0.25">
      <c r="A18669" s="1" t="s">
        <v>2383</v>
      </c>
      <c r="B18669" s="589" t="s">
        <v>5920</v>
      </c>
      <c r="C18669" s="10" t="s">
        <v>6637</v>
      </c>
      <c r="F18669" s="9">
        <v>283.45999999999998</v>
      </c>
    </row>
    <row r="18670" spans="1:6" ht="15" x14ac:dyDescent="0.25">
      <c r="A18670" s="1" t="s">
        <v>4848</v>
      </c>
      <c r="B18670" s="589" t="s">
        <v>5921</v>
      </c>
      <c r="C18670" s="10"/>
      <c r="F18670" s="9"/>
    </row>
    <row r="18671" spans="1:6" ht="15" x14ac:dyDescent="0.25">
      <c r="A18671" s="1" t="s">
        <v>6154</v>
      </c>
      <c r="B18671" s="589" t="s">
        <v>1304</v>
      </c>
      <c r="C18671" s="10" t="s">
        <v>6640</v>
      </c>
      <c r="F18671" s="9">
        <v>117.64</v>
      </c>
    </row>
    <row r="18672" spans="1:6" ht="15" x14ac:dyDescent="0.25">
      <c r="A18672" s="1" t="s">
        <v>6155</v>
      </c>
      <c r="B18672" s="589" t="s">
        <v>1303</v>
      </c>
      <c r="C18672" s="10" t="s">
        <v>6640</v>
      </c>
      <c r="F18672" s="9">
        <v>160.22</v>
      </c>
    </row>
    <row r="18673" spans="1:6" ht="15" x14ac:dyDescent="0.25">
      <c r="A18673" s="1" t="s">
        <v>6156</v>
      </c>
      <c r="B18673" s="589" t="s">
        <v>1302</v>
      </c>
      <c r="C18673" s="10" t="s">
        <v>6640</v>
      </c>
      <c r="F18673" s="9">
        <v>243.84</v>
      </c>
    </row>
    <row r="18674" spans="1:6" ht="15" x14ac:dyDescent="0.25">
      <c r="A18674" s="1" t="s">
        <v>6157</v>
      </c>
      <c r="B18674" s="589" t="s">
        <v>1301</v>
      </c>
      <c r="C18674" s="10" t="s">
        <v>6640</v>
      </c>
      <c r="F18674" s="9">
        <v>104.86</v>
      </c>
    </row>
    <row r="18675" spans="1:6" ht="15" x14ac:dyDescent="0.25">
      <c r="A18675" s="1" t="s">
        <v>6158</v>
      </c>
      <c r="B18675" s="589" t="s">
        <v>1300</v>
      </c>
      <c r="C18675" s="10" t="s">
        <v>6640</v>
      </c>
      <c r="F18675" s="9">
        <v>139.26</v>
      </c>
    </row>
    <row r="18676" spans="1:6" ht="15" x14ac:dyDescent="0.25">
      <c r="A18676" s="1" t="s">
        <v>7724</v>
      </c>
      <c r="B18676" s="589" t="s">
        <v>7725</v>
      </c>
      <c r="C18676" s="10" t="s">
        <v>6640</v>
      </c>
      <c r="F18676" s="9">
        <v>159.28</v>
      </c>
    </row>
    <row r="18677" spans="1:6" ht="15" x14ac:dyDescent="0.25">
      <c r="A18677" s="1" t="s">
        <v>2384</v>
      </c>
      <c r="B18677" s="589" t="s">
        <v>1299</v>
      </c>
      <c r="C18677" s="10" t="s">
        <v>6635</v>
      </c>
      <c r="F18677" s="9">
        <v>17.73</v>
      </c>
    </row>
    <row r="18678" spans="1:6" ht="15" x14ac:dyDescent="0.25">
      <c r="A18678" s="1" t="s">
        <v>2385</v>
      </c>
      <c r="B18678" s="589" t="s">
        <v>1298</v>
      </c>
      <c r="C18678" s="10" t="s">
        <v>6635</v>
      </c>
      <c r="F18678" s="9">
        <v>21.05</v>
      </c>
    </row>
    <row r="18679" spans="1:6" ht="15" x14ac:dyDescent="0.25">
      <c r="A18679" s="1" t="s">
        <v>6556</v>
      </c>
      <c r="B18679" s="589" t="s">
        <v>6557</v>
      </c>
      <c r="C18679" s="10" t="s">
        <v>6635</v>
      </c>
      <c r="F18679" s="9">
        <v>24.35</v>
      </c>
    </row>
    <row r="18680" spans="1:6" ht="15" x14ac:dyDescent="0.25">
      <c r="A18680" s="1" t="s">
        <v>4849</v>
      </c>
      <c r="B18680" s="589" t="s">
        <v>7027</v>
      </c>
      <c r="C18680" s="10"/>
      <c r="F18680" s="9"/>
    </row>
    <row r="18681" spans="1:6" ht="15" x14ac:dyDescent="0.25">
      <c r="A18681" s="1" t="s">
        <v>2386</v>
      </c>
      <c r="B18681" s="589" t="s">
        <v>1297</v>
      </c>
      <c r="C18681" s="10" t="s">
        <v>6640</v>
      </c>
      <c r="F18681" s="9">
        <v>22.39</v>
      </c>
    </row>
    <row r="18682" spans="1:6" ht="15" x14ac:dyDescent="0.25">
      <c r="A18682" s="1" t="s">
        <v>2387</v>
      </c>
      <c r="B18682" s="589" t="s">
        <v>1296</v>
      </c>
      <c r="C18682" s="10" t="s">
        <v>6637</v>
      </c>
      <c r="F18682" s="9">
        <v>53.81</v>
      </c>
    </row>
    <row r="18683" spans="1:6" ht="15" x14ac:dyDescent="0.25">
      <c r="A18683" s="1" t="s">
        <v>2388</v>
      </c>
      <c r="B18683" s="589" t="s">
        <v>1295</v>
      </c>
      <c r="C18683" s="10" t="s">
        <v>6637</v>
      </c>
      <c r="F18683" s="9">
        <v>53.81</v>
      </c>
    </row>
    <row r="18684" spans="1:6" ht="15" x14ac:dyDescent="0.25">
      <c r="A18684" s="1" t="s">
        <v>2389</v>
      </c>
      <c r="B18684" s="589" t="s">
        <v>1294</v>
      </c>
      <c r="C18684" s="10" t="s">
        <v>6637</v>
      </c>
      <c r="F18684" s="9">
        <v>24.72</v>
      </c>
    </row>
    <row r="18685" spans="1:6" ht="15" x14ac:dyDescent="0.25">
      <c r="A18685" s="1" t="s">
        <v>2390</v>
      </c>
      <c r="B18685" s="589" t="s">
        <v>8062</v>
      </c>
      <c r="C18685" s="10" t="s">
        <v>6637</v>
      </c>
      <c r="F18685" s="9">
        <v>35.869999999999997</v>
      </c>
    </row>
    <row r="18686" spans="1:6" ht="15" x14ac:dyDescent="0.25">
      <c r="A18686" s="1" t="s">
        <v>2391</v>
      </c>
      <c r="B18686" s="589" t="s">
        <v>1293</v>
      </c>
      <c r="C18686" s="10" t="s">
        <v>6637</v>
      </c>
      <c r="F18686" s="9">
        <v>22.89</v>
      </c>
    </row>
    <row r="18687" spans="1:6" ht="15" x14ac:dyDescent="0.25">
      <c r="A18687" s="1" t="s">
        <v>2392</v>
      </c>
      <c r="B18687" s="589" t="s">
        <v>4850</v>
      </c>
      <c r="C18687" s="10" t="s">
        <v>6637</v>
      </c>
      <c r="F18687" s="9">
        <v>29.11</v>
      </c>
    </row>
    <row r="18688" spans="1:6" ht="15" x14ac:dyDescent="0.25">
      <c r="A18688" s="1" t="s">
        <v>4851</v>
      </c>
      <c r="B18688" s="589" t="s">
        <v>5922</v>
      </c>
      <c r="C18688" s="10"/>
      <c r="F18688" s="9"/>
    </row>
    <row r="18689" spans="1:6" ht="15" x14ac:dyDescent="0.25">
      <c r="A18689" s="1" t="s">
        <v>4852</v>
      </c>
      <c r="B18689" s="589" t="s">
        <v>7028</v>
      </c>
      <c r="C18689" s="10"/>
      <c r="F18689" s="9"/>
    </row>
    <row r="18690" spans="1:6" ht="15" x14ac:dyDescent="0.25">
      <c r="A18690" s="1" t="s">
        <v>2393</v>
      </c>
      <c r="B18690" s="589" t="s">
        <v>1292</v>
      </c>
      <c r="C18690" s="10" t="s">
        <v>6641</v>
      </c>
      <c r="F18690" s="9">
        <v>1492.38</v>
      </c>
    </row>
    <row r="18691" spans="1:6" ht="15" x14ac:dyDescent="0.25">
      <c r="A18691" s="1" t="s">
        <v>2394</v>
      </c>
      <c r="B18691" s="589" t="s">
        <v>1291</v>
      </c>
      <c r="C18691" s="10" t="s">
        <v>6641</v>
      </c>
      <c r="F18691" s="9">
        <v>851.23</v>
      </c>
    </row>
    <row r="18692" spans="1:6" ht="15" x14ac:dyDescent="0.25">
      <c r="A18692" s="1" t="s">
        <v>2395</v>
      </c>
      <c r="B18692" s="589" t="s">
        <v>1290</v>
      </c>
      <c r="C18692" s="10" t="s">
        <v>6641</v>
      </c>
      <c r="F18692" s="9">
        <v>801.02</v>
      </c>
    </row>
    <row r="18693" spans="1:6" ht="15" x14ac:dyDescent="0.25">
      <c r="A18693" s="1" t="s">
        <v>2396</v>
      </c>
      <c r="B18693" s="589" t="s">
        <v>1289</v>
      </c>
      <c r="C18693" s="10" t="s">
        <v>6637</v>
      </c>
      <c r="F18693" s="9">
        <v>31.64</v>
      </c>
    </row>
    <row r="18694" spans="1:6" ht="15" x14ac:dyDescent="0.25">
      <c r="A18694" s="1" t="s">
        <v>2397</v>
      </c>
      <c r="B18694" s="589" t="s">
        <v>7934</v>
      </c>
      <c r="C18694" s="10" t="s">
        <v>6637</v>
      </c>
      <c r="F18694" s="9">
        <v>36.24</v>
      </c>
    </row>
    <row r="18695" spans="1:6" ht="15" x14ac:dyDescent="0.25">
      <c r="A18695" s="1" t="s">
        <v>2398</v>
      </c>
      <c r="B18695" s="589" t="s">
        <v>5923</v>
      </c>
      <c r="C18695" s="10" t="s">
        <v>6641</v>
      </c>
      <c r="F18695" s="9">
        <v>1557.47</v>
      </c>
    </row>
    <row r="18696" spans="1:6" ht="15" x14ac:dyDescent="0.25">
      <c r="A18696" s="1" t="s">
        <v>4853</v>
      </c>
      <c r="B18696" s="589" t="s">
        <v>5924</v>
      </c>
      <c r="C18696" s="10"/>
      <c r="F18696" s="9"/>
    </row>
    <row r="18697" spans="1:6" ht="15" x14ac:dyDescent="0.25">
      <c r="A18697" s="1" t="s">
        <v>2399</v>
      </c>
      <c r="B18697" s="589" t="s">
        <v>1288</v>
      </c>
      <c r="C18697" s="10" t="s">
        <v>6637</v>
      </c>
      <c r="F18697" s="9">
        <v>7.72</v>
      </c>
    </row>
    <row r="18698" spans="1:6" ht="15" x14ac:dyDescent="0.25">
      <c r="A18698" s="1" t="s">
        <v>5585</v>
      </c>
      <c r="B18698" s="589" t="s">
        <v>5586</v>
      </c>
      <c r="C18698" s="10" t="s">
        <v>6637</v>
      </c>
      <c r="F18698" s="9">
        <v>6.81</v>
      </c>
    </row>
    <row r="18699" spans="1:6" ht="15" x14ac:dyDescent="0.25">
      <c r="A18699" s="1" t="s">
        <v>2400</v>
      </c>
      <c r="B18699" s="589" t="s">
        <v>7935</v>
      </c>
      <c r="C18699" s="10" t="s">
        <v>6637</v>
      </c>
      <c r="F18699" s="9">
        <v>12.74</v>
      </c>
    </row>
    <row r="18700" spans="1:6" ht="15" x14ac:dyDescent="0.25">
      <c r="A18700" s="1" t="s">
        <v>2401</v>
      </c>
      <c r="B18700" s="589" t="s">
        <v>1287</v>
      </c>
      <c r="C18700" s="10" t="s">
        <v>6637</v>
      </c>
      <c r="F18700" s="9">
        <v>10.17</v>
      </c>
    </row>
    <row r="18701" spans="1:6" ht="15" x14ac:dyDescent="0.25">
      <c r="A18701" s="1" t="s">
        <v>2402</v>
      </c>
      <c r="B18701" s="589" t="s">
        <v>1286</v>
      </c>
      <c r="C18701" s="10" t="s">
        <v>6637</v>
      </c>
      <c r="F18701" s="9">
        <v>12.52</v>
      </c>
    </row>
    <row r="18702" spans="1:6" ht="15" x14ac:dyDescent="0.25">
      <c r="A18702" s="1" t="s">
        <v>2403</v>
      </c>
      <c r="B18702" s="589" t="s">
        <v>1285</v>
      </c>
      <c r="C18702" s="10" t="s">
        <v>6637</v>
      </c>
      <c r="F18702" s="9">
        <v>24.59</v>
      </c>
    </row>
    <row r="18703" spans="1:6" ht="15" x14ac:dyDescent="0.25">
      <c r="A18703" s="1" t="s">
        <v>2404</v>
      </c>
      <c r="B18703" s="589" t="s">
        <v>1284</v>
      </c>
      <c r="C18703" s="10" t="s">
        <v>6637</v>
      </c>
      <c r="F18703" s="9">
        <v>30.02</v>
      </c>
    </row>
    <row r="18704" spans="1:6" ht="15" x14ac:dyDescent="0.25">
      <c r="A18704" s="1" t="s">
        <v>6392</v>
      </c>
      <c r="B18704" s="589" t="s">
        <v>1281</v>
      </c>
      <c r="C18704" s="10" t="s">
        <v>6637</v>
      </c>
      <c r="F18704" s="9">
        <v>65.5</v>
      </c>
    </row>
    <row r="18705" spans="1:6" ht="15" x14ac:dyDescent="0.25">
      <c r="A18705" s="1" t="s">
        <v>2405</v>
      </c>
      <c r="B18705" s="589" t="s">
        <v>1283</v>
      </c>
      <c r="C18705" s="10" t="s">
        <v>6637</v>
      </c>
      <c r="F18705" s="9">
        <v>14.41</v>
      </c>
    </row>
    <row r="18706" spans="1:6" ht="15" x14ac:dyDescent="0.25">
      <c r="A18706" s="1" t="s">
        <v>2406</v>
      </c>
      <c r="B18706" s="589" t="s">
        <v>1282</v>
      </c>
      <c r="C18706" s="10" t="s">
        <v>6637</v>
      </c>
      <c r="F18706" s="9">
        <v>42.4</v>
      </c>
    </row>
    <row r="18707" spans="1:6" ht="15" x14ac:dyDescent="0.25">
      <c r="A18707" s="1" t="s">
        <v>4854</v>
      </c>
      <c r="B18707" s="589" t="s">
        <v>5925</v>
      </c>
      <c r="C18707" s="10"/>
      <c r="F18707" s="9"/>
    </row>
    <row r="18708" spans="1:6" ht="15" x14ac:dyDescent="0.25">
      <c r="A18708" s="1" t="s">
        <v>2407</v>
      </c>
      <c r="B18708" s="589" t="s">
        <v>1280</v>
      </c>
      <c r="C18708" s="10" t="s">
        <v>6637</v>
      </c>
      <c r="F18708" s="9">
        <v>37.18</v>
      </c>
    </row>
    <row r="18709" spans="1:6" ht="15" x14ac:dyDescent="0.25">
      <c r="A18709" s="1" t="s">
        <v>2408</v>
      </c>
      <c r="B18709" s="589" t="s">
        <v>1279</v>
      </c>
      <c r="C18709" s="10" t="s">
        <v>6637</v>
      </c>
      <c r="F18709" s="9">
        <v>42.79</v>
      </c>
    </row>
    <row r="18710" spans="1:6" ht="15" x14ac:dyDescent="0.25">
      <c r="A18710" s="1" t="s">
        <v>2409</v>
      </c>
      <c r="B18710" s="589" t="s">
        <v>1278</v>
      </c>
      <c r="C18710" s="10" t="s">
        <v>6637</v>
      </c>
      <c r="F18710" s="9">
        <v>62.72</v>
      </c>
    </row>
    <row r="18711" spans="1:6" ht="15" x14ac:dyDescent="0.25">
      <c r="A18711" s="1" t="s">
        <v>2410</v>
      </c>
      <c r="B18711" s="589" t="s">
        <v>1277</v>
      </c>
      <c r="C18711" s="10" t="s">
        <v>6637</v>
      </c>
      <c r="F18711" s="9">
        <v>29.76</v>
      </c>
    </row>
    <row r="18712" spans="1:6" ht="15" x14ac:dyDescent="0.25">
      <c r="A18712" s="1" t="s">
        <v>2411</v>
      </c>
      <c r="B18712" s="589" t="s">
        <v>1276</v>
      </c>
      <c r="C18712" s="10" t="s">
        <v>6637</v>
      </c>
      <c r="F18712" s="9">
        <v>44.59</v>
      </c>
    </row>
    <row r="18713" spans="1:6" ht="15" x14ac:dyDescent="0.25">
      <c r="A18713" s="1" t="s">
        <v>2412</v>
      </c>
      <c r="B18713" s="589" t="s">
        <v>1275</v>
      </c>
      <c r="C18713" s="10" t="s">
        <v>6640</v>
      </c>
      <c r="F18713" s="9">
        <v>63.16</v>
      </c>
    </row>
    <row r="18714" spans="1:6" ht="15" x14ac:dyDescent="0.25">
      <c r="A18714" s="1" t="s">
        <v>2413</v>
      </c>
      <c r="B18714" s="589" t="s">
        <v>1274</v>
      </c>
      <c r="C18714" s="10" t="s">
        <v>6640</v>
      </c>
      <c r="F18714" s="9">
        <v>27.24</v>
      </c>
    </row>
    <row r="18715" spans="1:6" ht="15" x14ac:dyDescent="0.25">
      <c r="A18715" s="1" t="s">
        <v>2414</v>
      </c>
      <c r="B18715" s="589" t="s">
        <v>1273</v>
      </c>
      <c r="C18715" s="10" t="s">
        <v>6640</v>
      </c>
      <c r="F18715" s="9">
        <v>27.44</v>
      </c>
    </row>
    <row r="18716" spans="1:6" ht="15" x14ac:dyDescent="0.25">
      <c r="A18716" s="1" t="s">
        <v>2415</v>
      </c>
      <c r="B18716" s="589" t="s">
        <v>1272</v>
      </c>
      <c r="C18716" s="10" t="s">
        <v>6640</v>
      </c>
      <c r="F18716" s="9">
        <v>27.7</v>
      </c>
    </row>
    <row r="18717" spans="1:6" ht="15" x14ac:dyDescent="0.25">
      <c r="A18717" s="1" t="s">
        <v>2416</v>
      </c>
      <c r="B18717" s="589" t="s">
        <v>1271</v>
      </c>
      <c r="C18717" s="10" t="s">
        <v>6640</v>
      </c>
      <c r="F18717" s="9">
        <v>28.19</v>
      </c>
    </row>
    <row r="18718" spans="1:6" ht="15" x14ac:dyDescent="0.25">
      <c r="A18718" s="1" t="s">
        <v>4855</v>
      </c>
      <c r="B18718" s="589" t="s">
        <v>5926</v>
      </c>
      <c r="C18718" s="10"/>
      <c r="F18718" s="9"/>
    </row>
    <row r="18719" spans="1:6" ht="15" x14ac:dyDescent="0.25">
      <c r="A18719" s="1" t="s">
        <v>2417</v>
      </c>
      <c r="B18719" s="589" t="s">
        <v>1270</v>
      </c>
      <c r="C18719" s="10" t="s">
        <v>6637</v>
      </c>
      <c r="F18719" s="9">
        <v>21.59</v>
      </c>
    </row>
    <row r="18720" spans="1:6" ht="15" x14ac:dyDescent="0.25">
      <c r="A18720" s="1" t="s">
        <v>2418</v>
      </c>
      <c r="B18720" s="589" t="s">
        <v>1269</v>
      </c>
      <c r="C18720" s="10" t="s">
        <v>6637</v>
      </c>
      <c r="F18720" s="9">
        <v>23.65</v>
      </c>
    </row>
    <row r="18721" spans="1:6" ht="15" x14ac:dyDescent="0.25">
      <c r="A18721" s="1" t="s">
        <v>4856</v>
      </c>
      <c r="B18721" s="589" t="s">
        <v>5927</v>
      </c>
      <c r="C18721" s="10"/>
      <c r="F18721" s="9"/>
    </row>
    <row r="18722" spans="1:6" ht="15" x14ac:dyDescent="0.25">
      <c r="A18722" s="1" t="s">
        <v>2419</v>
      </c>
      <c r="B18722" s="589" t="s">
        <v>1268</v>
      </c>
      <c r="C18722" s="10" t="s">
        <v>6641</v>
      </c>
      <c r="F18722" s="9">
        <v>976.69</v>
      </c>
    </row>
    <row r="18723" spans="1:6" ht="15" x14ac:dyDescent="0.25">
      <c r="A18723" s="1" t="s">
        <v>2420</v>
      </c>
      <c r="B18723" s="589" t="s">
        <v>6241</v>
      </c>
      <c r="C18723" s="10" t="s">
        <v>6641</v>
      </c>
      <c r="F18723" s="9">
        <v>1042.22</v>
      </c>
    </row>
    <row r="18724" spans="1:6" ht="15" x14ac:dyDescent="0.25">
      <c r="A18724" s="1" t="s">
        <v>2421</v>
      </c>
      <c r="B18724" s="589" t="s">
        <v>6242</v>
      </c>
      <c r="C18724" s="10" t="s">
        <v>6641</v>
      </c>
      <c r="F18724" s="9">
        <v>1082.3599999999999</v>
      </c>
    </row>
    <row r="18725" spans="1:6" ht="15" x14ac:dyDescent="0.25">
      <c r="A18725" s="1" t="s">
        <v>2422</v>
      </c>
      <c r="B18725" s="589" t="s">
        <v>1267</v>
      </c>
      <c r="C18725" s="10" t="s">
        <v>6640</v>
      </c>
      <c r="F18725" s="9">
        <v>83.45</v>
      </c>
    </row>
    <row r="18726" spans="1:6" ht="15" x14ac:dyDescent="0.25">
      <c r="A18726" s="1" t="s">
        <v>2423</v>
      </c>
      <c r="B18726" s="589" t="s">
        <v>1266</v>
      </c>
      <c r="C18726" s="10" t="s">
        <v>6640</v>
      </c>
      <c r="F18726" s="9">
        <v>89.67</v>
      </c>
    </row>
    <row r="18727" spans="1:6" ht="15" x14ac:dyDescent="0.25">
      <c r="A18727" s="1" t="s">
        <v>4857</v>
      </c>
      <c r="B18727" s="589" t="s">
        <v>5928</v>
      </c>
      <c r="C18727" s="10"/>
      <c r="F18727" s="9"/>
    </row>
    <row r="18728" spans="1:6" ht="15" x14ac:dyDescent="0.25">
      <c r="A18728" s="1" t="s">
        <v>2424</v>
      </c>
      <c r="B18728" s="589" t="s">
        <v>1265</v>
      </c>
      <c r="C18728" s="10" t="s">
        <v>6637</v>
      </c>
      <c r="F18728" s="9">
        <v>113.08</v>
      </c>
    </row>
    <row r="18729" spans="1:6" ht="15" x14ac:dyDescent="0.25">
      <c r="A18729" s="1" t="s">
        <v>2425</v>
      </c>
      <c r="B18729" s="589" t="s">
        <v>1264</v>
      </c>
      <c r="C18729" s="10" t="s">
        <v>6640</v>
      </c>
      <c r="F18729" s="9">
        <v>61.66</v>
      </c>
    </row>
    <row r="18730" spans="1:6" ht="15" x14ac:dyDescent="0.25">
      <c r="A18730" s="1" t="s">
        <v>2426</v>
      </c>
      <c r="B18730" s="589" t="s">
        <v>1263</v>
      </c>
      <c r="C18730" s="10" t="s">
        <v>6640</v>
      </c>
      <c r="F18730" s="9">
        <v>102.34</v>
      </c>
    </row>
    <row r="18731" spans="1:6" ht="15" x14ac:dyDescent="0.25">
      <c r="A18731" s="1" t="s">
        <v>25020</v>
      </c>
      <c r="B18731" s="589" t="s">
        <v>4588</v>
      </c>
      <c r="C18731" s="10" t="s">
        <v>6637</v>
      </c>
      <c r="F18731" s="9">
        <v>48.2</v>
      </c>
    </row>
    <row r="18732" spans="1:6" ht="15" x14ac:dyDescent="0.25">
      <c r="A18732" s="1" t="s">
        <v>25021</v>
      </c>
      <c r="B18732" s="589" t="s">
        <v>4589</v>
      </c>
      <c r="C18732" s="10" t="s">
        <v>6637</v>
      </c>
      <c r="F18732" s="9">
        <v>51.35</v>
      </c>
    </row>
    <row r="18733" spans="1:6" ht="15" x14ac:dyDescent="0.25">
      <c r="A18733" s="1" t="s">
        <v>25022</v>
      </c>
      <c r="B18733" s="589" t="s">
        <v>1732</v>
      </c>
      <c r="C18733" s="10" t="s">
        <v>6640</v>
      </c>
      <c r="F18733" s="9">
        <v>25.41</v>
      </c>
    </row>
    <row r="18734" spans="1:6" ht="15" x14ac:dyDescent="0.25">
      <c r="A18734" s="1" t="s">
        <v>25023</v>
      </c>
      <c r="B18734" s="589" t="s">
        <v>1733</v>
      </c>
      <c r="C18734" s="10" t="s">
        <v>6640</v>
      </c>
      <c r="F18734" s="9">
        <v>27.09</v>
      </c>
    </row>
    <row r="18735" spans="1:6" ht="15" x14ac:dyDescent="0.25">
      <c r="A18735" s="1" t="s">
        <v>2427</v>
      </c>
      <c r="B18735" s="589" t="s">
        <v>1262</v>
      </c>
      <c r="C18735" s="10" t="s">
        <v>6640</v>
      </c>
      <c r="F18735" s="9">
        <v>61.05</v>
      </c>
    </row>
    <row r="18736" spans="1:6" ht="15" x14ac:dyDescent="0.25">
      <c r="A18736" s="1" t="s">
        <v>2428</v>
      </c>
      <c r="B18736" s="589" t="s">
        <v>1261</v>
      </c>
      <c r="C18736" s="10" t="s">
        <v>6640</v>
      </c>
      <c r="F18736" s="9">
        <v>127.45</v>
      </c>
    </row>
    <row r="18737" spans="1:6" ht="15" x14ac:dyDescent="0.25">
      <c r="A18737" s="1" t="s">
        <v>2429</v>
      </c>
      <c r="B18737" s="589" t="s">
        <v>1260</v>
      </c>
      <c r="C18737" s="10" t="s">
        <v>6637</v>
      </c>
      <c r="F18737" s="9">
        <v>271.11</v>
      </c>
    </row>
    <row r="18738" spans="1:6" ht="15" x14ac:dyDescent="0.25">
      <c r="A18738" s="1" t="s">
        <v>4858</v>
      </c>
      <c r="B18738" s="589" t="s">
        <v>5929</v>
      </c>
      <c r="C18738" s="10"/>
      <c r="F18738" s="9"/>
    </row>
    <row r="18739" spans="1:6" ht="15" x14ac:dyDescent="0.25">
      <c r="A18739" s="1" t="s">
        <v>2430</v>
      </c>
      <c r="B18739" s="589" t="s">
        <v>1259</v>
      </c>
      <c r="C18739" s="10" t="s">
        <v>6637</v>
      </c>
      <c r="F18739" s="9">
        <v>110.67</v>
      </c>
    </row>
    <row r="18740" spans="1:6" ht="15" x14ac:dyDescent="0.25">
      <c r="A18740" s="1" t="s">
        <v>2431</v>
      </c>
      <c r="B18740" s="589" t="s">
        <v>1258</v>
      </c>
      <c r="C18740" s="10" t="s">
        <v>6640</v>
      </c>
      <c r="F18740" s="9">
        <v>47.89</v>
      </c>
    </row>
    <row r="18741" spans="1:6" ht="15" x14ac:dyDescent="0.25">
      <c r="A18741" s="1" t="s">
        <v>2432</v>
      </c>
      <c r="B18741" s="589" t="s">
        <v>1257</v>
      </c>
      <c r="C18741" s="10" t="s">
        <v>6640</v>
      </c>
      <c r="F18741" s="9">
        <v>106.11</v>
      </c>
    </row>
    <row r="18742" spans="1:6" ht="15" x14ac:dyDescent="0.25">
      <c r="A18742" s="1" t="s">
        <v>2433</v>
      </c>
      <c r="B18742" s="589" t="s">
        <v>1256</v>
      </c>
      <c r="C18742" s="10" t="s">
        <v>6640</v>
      </c>
      <c r="F18742" s="9">
        <v>104.1</v>
      </c>
    </row>
    <row r="18743" spans="1:6" ht="15" x14ac:dyDescent="0.25">
      <c r="A18743" s="1" t="s">
        <v>2434</v>
      </c>
      <c r="B18743" s="589" t="s">
        <v>1255</v>
      </c>
      <c r="C18743" s="10" t="s">
        <v>6640</v>
      </c>
      <c r="F18743" s="9">
        <v>53.6</v>
      </c>
    </row>
    <row r="18744" spans="1:6" ht="15" x14ac:dyDescent="0.25">
      <c r="A18744" s="1" t="s">
        <v>7707</v>
      </c>
      <c r="B18744" s="589" t="s">
        <v>7800</v>
      </c>
      <c r="C18744" s="10" t="s">
        <v>6640</v>
      </c>
      <c r="F18744" s="9">
        <v>90.99</v>
      </c>
    </row>
    <row r="18745" spans="1:6" ht="15" x14ac:dyDescent="0.25">
      <c r="A18745" s="1" t="s">
        <v>7801</v>
      </c>
      <c r="B18745" s="589" t="s">
        <v>7802</v>
      </c>
      <c r="C18745" s="10" t="s">
        <v>6637</v>
      </c>
      <c r="F18745" s="9">
        <v>167.83</v>
      </c>
    </row>
    <row r="18746" spans="1:6" ht="15" x14ac:dyDescent="0.25">
      <c r="A18746" s="1" t="s">
        <v>7803</v>
      </c>
      <c r="B18746" s="589" t="s">
        <v>7804</v>
      </c>
      <c r="C18746" s="10" t="s">
        <v>6636</v>
      </c>
      <c r="F18746" s="9">
        <v>1667.42</v>
      </c>
    </row>
    <row r="18747" spans="1:6" ht="15" x14ac:dyDescent="0.25">
      <c r="A18747" s="1" t="s">
        <v>4859</v>
      </c>
      <c r="B18747" s="589" t="s">
        <v>5930</v>
      </c>
      <c r="C18747" s="10"/>
      <c r="F18747" s="9"/>
    </row>
    <row r="18748" spans="1:6" ht="15" x14ac:dyDescent="0.25">
      <c r="A18748" s="1" t="s">
        <v>2435</v>
      </c>
      <c r="B18748" s="589" t="s">
        <v>1254</v>
      </c>
      <c r="C18748" s="10" t="s">
        <v>6637</v>
      </c>
      <c r="F18748" s="9">
        <v>98.52</v>
      </c>
    </row>
    <row r="18749" spans="1:6" ht="15" x14ac:dyDescent="0.25">
      <c r="A18749" s="1" t="s">
        <v>2436</v>
      </c>
      <c r="B18749" s="589" t="s">
        <v>1253</v>
      </c>
      <c r="C18749" s="10" t="s">
        <v>6640</v>
      </c>
      <c r="F18749" s="9">
        <v>115.74</v>
      </c>
    </row>
    <row r="18750" spans="1:6" ht="15" x14ac:dyDescent="0.25">
      <c r="A18750" s="1" t="s">
        <v>2437</v>
      </c>
      <c r="B18750" s="589" t="s">
        <v>1252</v>
      </c>
      <c r="C18750" s="10" t="s">
        <v>6640</v>
      </c>
      <c r="F18750" s="9">
        <v>10.8</v>
      </c>
    </row>
    <row r="18751" spans="1:6" ht="15" x14ac:dyDescent="0.25">
      <c r="A18751" s="1" t="s">
        <v>2438</v>
      </c>
      <c r="B18751" s="589" t="s">
        <v>1251</v>
      </c>
      <c r="C18751" s="10" t="s">
        <v>6637</v>
      </c>
      <c r="F18751" s="9">
        <v>227.02</v>
      </c>
    </row>
    <row r="18752" spans="1:6" ht="15" x14ac:dyDescent="0.25">
      <c r="A18752" s="1" t="s">
        <v>2439</v>
      </c>
      <c r="B18752" s="589" t="s">
        <v>1250</v>
      </c>
      <c r="C18752" s="10" t="s">
        <v>6637</v>
      </c>
      <c r="F18752" s="9">
        <v>39.83</v>
      </c>
    </row>
    <row r="18753" spans="1:6" ht="15" x14ac:dyDescent="0.25">
      <c r="A18753" s="1" t="s">
        <v>4860</v>
      </c>
      <c r="B18753" s="589" t="s">
        <v>7029</v>
      </c>
      <c r="C18753" s="10"/>
      <c r="F18753" s="9"/>
    </row>
    <row r="18754" spans="1:6" ht="15" x14ac:dyDescent="0.25">
      <c r="A18754" s="1" t="s">
        <v>2440</v>
      </c>
      <c r="B18754" s="589" t="s">
        <v>1249</v>
      </c>
      <c r="C18754" s="10" t="s">
        <v>6637</v>
      </c>
      <c r="F18754" s="9">
        <v>59.08</v>
      </c>
    </row>
    <row r="18755" spans="1:6" ht="15" x14ac:dyDescent="0.25">
      <c r="A18755" s="1" t="s">
        <v>2441</v>
      </c>
      <c r="B18755" s="589" t="s">
        <v>1248</v>
      </c>
      <c r="C18755" s="10" t="s">
        <v>6637</v>
      </c>
      <c r="F18755" s="9">
        <v>52.15</v>
      </c>
    </row>
    <row r="18756" spans="1:6" ht="15" x14ac:dyDescent="0.25">
      <c r="A18756" s="1" t="s">
        <v>2442</v>
      </c>
      <c r="B18756" s="589" t="s">
        <v>5931</v>
      </c>
      <c r="C18756" s="10" t="s">
        <v>6640</v>
      </c>
      <c r="F18756" s="9">
        <v>61.46</v>
      </c>
    </row>
    <row r="18757" spans="1:6" ht="15" x14ac:dyDescent="0.25">
      <c r="A18757" s="1" t="s">
        <v>2443</v>
      </c>
      <c r="B18757" s="589" t="s">
        <v>1247</v>
      </c>
      <c r="C18757" s="10" t="s">
        <v>6640</v>
      </c>
      <c r="F18757" s="9">
        <v>56.85</v>
      </c>
    </row>
    <row r="18758" spans="1:6" ht="15" x14ac:dyDescent="0.25">
      <c r="A18758" s="1" t="s">
        <v>2444</v>
      </c>
      <c r="B18758" s="589" t="s">
        <v>1246</v>
      </c>
      <c r="C18758" s="10" t="s">
        <v>6640</v>
      </c>
      <c r="F18758" s="9">
        <v>49.44</v>
      </c>
    </row>
    <row r="18759" spans="1:6" ht="15" x14ac:dyDescent="0.25">
      <c r="A18759" s="1" t="s">
        <v>4861</v>
      </c>
      <c r="B18759" s="589" t="s">
        <v>6671</v>
      </c>
      <c r="C18759" s="10"/>
      <c r="F18759" s="9"/>
    </row>
    <row r="18760" spans="1:6" ht="15" x14ac:dyDescent="0.25">
      <c r="A18760" s="1" t="s">
        <v>4862</v>
      </c>
      <c r="B18760" s="589" t="s">
        <v>5932</v>
      </c>
      <c r="C18760" s="10"/>
      <c r="F18760" s="9"/>
    </row>
    <row r="18761" spans="1:6" ht="15" x14ac:dyDescent="0.25">
      <c r="A18761" s="1" t="s">
        <v>2445</v>
      </c>
      <c r="B18761" s="589" t="s">
        <v>5933</v>
      </c>
      <c r="C18761" s="10" t="s">
        <v>6637</v>
      </c>
      <c r="F18761" s="9">
        <v>78.2</v>
      </c>
    </row>
    <row r="18762" spans="1:6" ht="15" x14ac:dyDescent="0.25">
      <c r="A18762" s="1" t="s">
        <v>4863</v>
      </c>
      <c r="B18762" s="589" t="s">
        <v>7030</v>
      </c>
      <c r="C18762" s="10"/>
      <c r="F18762" s="9"/>
    </row>
    <row r="18763" spans="1:6" ht="15" x14ac:dyDescent="0.25">
      <c r="A18763" s="1" t="s">
        <v>5587</v>
      </c>
      <c r="B18763" s="589" t="s">
        <v>7195</v>
      </c>
      <c r="C18763" s="10" t="s">
        <v>6637</v>
      </c>
      <c r="F18763" s="9">
        <v>50.88</v>
      </c>
    </row>
    <row r="18764" spans="1:6" ht="15" x14ac:dyDescent="0.25">
      <c r="A18764" s="1" t="s">
        <v>5588</v>
      </c>
      <c r="B18764" s="589" t="s">
        <v>7196</v>
      </c>
      <c r="C18764" s="10" t="s">
        <v>6640</v>
      </c>
      <c r="F18764" s="9">
        <v>6.94</v>
      </c>
    </row>
    <row r="18765" spans="1:6" ht="30" x14ac:dyDescent="0.25">
      <c r="A18765" s="1" t="s">
        <v>5589</v>
      </c>
      <c r="B18765" s="589" t="s">
        <v>7197</v>
      </c>
      <c r="C18765" s="10" t="s">
        <v>6637</v>
      </c>
      <c r="F18765" s="9">
        <v>128.82</v>
      </c>
    </row>
    <row r="18766" spans="1:6" ht="30" x14ac:dyDescent="0.25">
      <c r="A18766" s="1" t="s">
        <v>5590</v>
      </c>
      <c r="B18766" s="589" t="s">
        <v>7198</v>
      </c>
      <c r="C18766" s="10" t="s">
        <v>6640</v>
      </c>
      <c r="F18766" s="9">
        <v>20.04</v>
      </c>
    </row>
    <row r="18767" spans="1:6" ht="15" x14ac:dyDescent="0.25">
      <c r="A18767" s="1" t="s">
        <v>7805</v>
      </c>
      <c r="B18767" s="589" t="s">
        <v>7806</v>
      </c>
      <c r="C18767" s="10" t="s">
        <v>6637</v>
      </c>
      <c r="F18767" s="9">
        <v>56.59</v>
      </c>
    </row>
    <row r="18768" spans="1:6" ht="30" x14ac:dyDescent="0.25">
      <c r="A18768" s="1" t="s">
        <v>7807</v>
      </c>
      <c r="B18768" s="589" t="s">
        <v>7808</v>
      </c>
      <c r="C18768" s="10" t="s">
        <v>6640</v>
      </c>
      <c r="F18768" s="9">
        <v>7.7</v>
      </c>
    </row>
    <row r="18769" spans="1:6" ht="30" x14ac:dyDescent="0.25">
      <c r="A18769" s="1" t="s">
        <v>5591</v>
      </c>
      <c r="B18769" s="589" t="s">
        <v>7199</v>
      </c>
      <c r="C18769" s="10" t="s">
        <v>6637</v>
      </c>
      <c r="F18769" s="9">
        <v>52.02</v>
      </c>
    </row>
    <row r="18770" spans="1:6" ht="30" x14ac:dyDescent="0.25">
      <c r="A18770" s="1" t="s">
        <v>5592</v>
      </c>
      <c r="B18770" s="589" t="s">
        <v>7200</v>
      </c>
      <c r="C18770" s="10" t="s">
        <v>6640</v>
      </c>
      <c r="F18770" s="9">
        <v>6.92</v>
      </c>
    </row>
    <row r="18771" spans="1:6" ht="15" x14ac:dyDescent="0.25">
      <c r="A18771" s="1" t="s">
        <v>5593</v>
      </c>
      <c r="B18771" s="589" t="s">
        <v>5594</v>
      </c>
      <c r="C18771" s="10" t="s">
        <v>6637</v>
      </c>
      <c r="F18771" s="9">
        <v>83.48</v>
      </c>
    </row>
    <row r="18772" spans="1:6" ht="15" x14ac:dyDescent="0.25">
      <c r="A18772" s="1" t="s">
        <v>2446</v>
      </c>
      <c r="B18772" s="589" t="s">
        <v>4864</v>
      </c>
      <c r="C18772" s="10" t="s">
        <v>6637</v>
      </c>
      <c r="F18772" s="9">
        <v>12.43</v>
      </c>
    </row>
    <row r="18773" spans="1:6" ht="15" x14ac:dyDescent="0.25">
      <c r="A18773" s="1" t="s">
        <v>2447</v>
      </c>
      <c r="B18773" s="589" t="s">
        <v>7201</v>
      </c>
      <c r="C18773" s="10" t="s">
        <v>6637</v>
      </c>
      <c r="F18773" s="9">
        <v>14.25</v>
      </c>
    </row>
    <row r="18774" spans="1:6" ht="15" x14ac:dyDescent="0.25">
      <c r="A18774" s="1" t="s">
        <v>2448</v>
      </c>
      <c r="B18774" s="589" t="s">
        <v>4865</v>
      </c>
      <c r="C18774" s="10" t="s">
        <v>6637</v>
      </c>
      <c r="F18774" s="9">
        <v>13.61</v>
      </c>
    </row>
    <row r="18775" spans="1:6" ht="15" x14ac:dyDescent="0.25">
      <c r="A18775" s="1" t="s">
        <v>2449</v>
      </c>
      <c r="B18775" s="589" t="s">
        <v>7202</v>
      </c>
      <c r="C18775" s="10" t="s">
        <v>6637</v>
      </c>
      <c r="F18775" s="9">
        <v>18.760000000000002</v>
      </c>
    </row>
    <row r="18776" spans="1:6" ht="15" x14ac:dyDescent="0.25">
      <c r="A18776" s="1" t="s">
        <v>2450</v>
      </c>
      <c r="B18776" s="589" t="s">
        <v>7203</v>
      </c>
      <c r="C18776" s="10" t="s">
        <v>6640</v>
      </c>
      <c r="F18776" s="9">
        <v>1.38</v>
      </c>
    </row>
    <row r="18777" spans="1:6" ht="15" x14ac:dyDescent="0.25">
      <c r="A18777" s="1" t="s">
        <v>2451</v>
      </c>
      <c r="B18777" s="589" t="s">
        <v>7204</v>
      </c>
      <c r="C18777" s="10" t="s">
        <v>6640</v>
      </c>
      <c r="F18777" s="9">
        <v>1.56</v>
      </c>
    </row>
    <row r="18778" spans="1:6" ht="15" x14ac:dyDescent="0.25">
      <c r="A18778" s="1" t="s">
        <v>2452</v>
      </c>
      <c r="B18778" s="589" t="s">
        <v>7205</v>
      </c>
      <c r="C18778" s="10" t="s">
        <v>6640</v>
      </c>
      <c r="F18778" s="9">
        <v>1.5</v>
      </c>
    </row>
    <row r="18779" spans="1:6" ht="15" x14ac:dyDescent="0.25">
      <c r="A18779" s="1" t="s">
        <v>2453</v>
      </c>
      <c r="B18779" s="589" t="s">
        <v>7206</v>
      </c>
      <c r="C18779" s="10" t="s">
        <v>6640</v>
      </c>
      <c r="F18779" s="9">
        <v>2.0099999999999998</v>
      </c>
    </row>
    <row r="18780" spans="1:6" ht="15" x14ac:dyDescent="0.25">
      <c r="A18780" s="1" t="s">
        <v>4866</v>
      </c>
      <c r="B18780" s="589" t="s">
        <v>6672</v>
      </c>
      <c r="C18780" s="10"/>
      <c r="F18780" s="9"/>
    </row>
    <row r="18781" spans="1:6" ht="15" x14ac:dyDescent="0.25">
      <c r="A18781" s="1" t="s">
        <v>2454</v>
      </c>
      <c r="B18781" s="589" t="s">
        <v>7207</v>
      </c>
      <c r="C18781" s="10" t="s">
        <v>6637</v>
      </c>
      <c r="F18781" s="9">
        <v>185.27</v>
      </c>
    </row>
    <row r="18782" spans="1:6" ht="15" x14ac:dyDescent="0.25">
      <c r="A18782" s="1" t="s">
        <v>6493</v>
      </c>
      <c r="B18782" s="589" t="s">
        <v>7208</v>
      </c>
      <c r="C18782" s="10" t="s">
        <v>6637</v>
      </c>
      <c r="F18782" s="9">
        <v>216.3</v>
      </c>
    </row>
    <row r="18783" spans="1:6" ht="15" x14ac:dyDescent="0.25">
      <c r="A18783" s="1" t="s">
        <v>2455</v>
      </c>
      <c r="B18783" s="589" t="s">
        <v>7209</v>
      </c>
      <c r="C18783" s="10" t="s">
        <v>6637</v>
      </c>
      <c r="F18783" s="9">
        <v>205.97</v>
      </c>
    </row>
    <row r="18784" spans="1:6" ht="30" x14ac:dyDescent="0.25">
      <c r="A18784" s="1" t="s">
        <v>2456</v>
      </c>
      <c r="B18784" s="589" t="s">
        <v>7210</v>
      </c>
      <c r="C18784" s="10" t="s">
        <v>6640</v>
      </c>
      <c r="F18784" s="9">
        <v>48.71</v>
      </c>
    </row>
    <row r="18785" spans="1:6" ht="30" x14ac:dyDescent="0.25">
      <c r="A18785" s="1" t="s">
        <v>2457</v>
      </c>
      <c r="B18785" s="589" t="s">
        <v>7211</v>
      </c>
      <c r="C18785" s="10" t="s">
        <v>6637</v>
      </c>
      <c r="F18785" s="9">
        <v>359.69</v>
      </c>
    </row>
    <row r="18786" spans="1:6" ht="30" x14ac:dyDescent="0.25">
      <c r="A18786" s="1" t="s">
        <v>2458</v>
      </c>
      <c r="B18786" s="589" t="s">
        <v>7212</v>
      </c>
      <c r="C18786" s="10" t="s">
        <v>6640</v>
      </c>
      <c r="F18786" s="9">
        <v>68.89</v>
      </c>
    </row>
    <row r="18787" spans="1:6" ht="15" x14ac:dyDescent="0.25">
      <c r="A18787" s="1" t="s">
        <v>5595</v>
      </c>
      <c r="B18787" s="589" t="s">
        <v>7213</v>
      </c>
      <c r="C18787" s="10" t="s">
        <v>6637</v>
      </c>
      <c r="F18787" s="9">
        <v>56.45</v>
      </c>
    </row>
    <row r="18788" spans="1:6" ht="15" x14ac:dyDescent="0.25">
      <c r="A18788" s="1" t="s">
        <v>2459</v>
      </c>
      <c r="B18788" s="589" t="s">
        <v>7214</v>
      </c>
      <c r="C18788" s="10" t="s">
        <v>6637</v>
      </c>
      <c r="F18788" s="9">
        <v>52.43</v>
      </c>
    </row>
    <row r="18789" spans="1:6" ht="30" x14ac:dyDescent="0.25">
      <c r="A18789" s="1" t="s">
        <v>5596</v>
      </c>
      <c r="B18789" s="589" t="s">
        <v>7215</v>
      </c>
      <c r="C18789" s="10" t="s">
        <v>6637</v>
      </c>
      <c r="F18789" s="9">
        <v>86.59</v>
      </c>
    </row>
    <row r="18790" spans="1:6" ht="15" x14ac:dyDescent="0.25">
      <c r="A18790" s="1" t="s">
        <v>2460</v>
      </c>
      <c r="B18790" s="589" t="s">
        <v>7216</v>
      </c>
      <c r="C18790" s="10" t="s">
        <v>6637</v>
      </c>
      <c r="F18790" s="9">
        <v>79.89</v>
      </c>
    </row>
    <row r="18791" spans="1:6" ht="30" x14ac:dyDescent="0.25">
      <c r="A18791" s="1" t="s">
        <v>2461</v>
      </c>
      <c r="B18791" s="589" t="s">
        <v>7809</v>
      </c>
      <c r="C18791" s="10" t="s">
        <v>6637</v>
      </c>
      <c r="F18791" s="9">
        <v>81.31</v>
      </c>
    </row>
    <row r="18792" spans="1:6" ht="30" x14ac:dyDescent="0.25">
      <c r="A18792" s="1" t="s">
        <v>5597</v>
      </c>
      <c r="B18792" s="589" t="s">
        <v>7217</v>
      </c>
      <c r="C18792" s="10" t="s">
        <v>6640</v>
      </c>
      <c r="F18792" s="9">
        <v>5.65</v>
      </c>
    </row>
    <row r="18793" spans="1:6" ht="30" x14ac:dyDescent="0.25">
      <c r="A18793" s="1" t="s">
        <v>2462</v>
      </c>
      <c r="B18793" s="589" t="s">
        <v>7218</v>
      </c>
      <c r="C18793" s="10" t="s">
        <v>6640</v>
      </c>
      <c r="F18793" s="9">
        <v>5.25</v>
      </c>
    </row>
    <row r="18794" spans="1:6" ht="15" x14ac:dyDescent="0.25">
      <c r="A18794" s="1" t="s">
        <v>4867</v>
      </c>
      <c r="B18794" s="589" t="s">
        <v>5934</v>
      </c>
      <c r="C18794" s="10"/>
      <c r="F18794" s="9"/>
    </row>
    <row r="18795" spans="1:6" ht="30" x14ac:dyDescent="0.25">
      <c r="A18795" s="1" t="s">
        <v>5598</v>
      </c>
      <c r="B18795" s="589" t="s">
        <v>7219</v>
      </c>
      <c r="C18795" s="10" t="s">
        <v>6637</v>
      </c>
      <c r="F18795" s="9">
        <v>142.6</v>
      </c>
    </row>
    <row r="18796" spans="1:6" ht="30" x14ac:dyDescent="0.25">
      <c r="A18796" s="1" t="s">
        <v>5599</v>
      </c>
      <c r="B18796" s="589" t="s">
        <v>7220</v>
      </c>
      <c r="C18796" s="10" t="s">
        <v>6640</v>
      </c>
      <c r="F18796" s="9">
        <v>29.94</v>
      </c>
    </row>
    <row r="18797" spans="1:6" ht="30" x14ac:dyDescent="0.25">
      <c r="A18797" s="1" t="s">
        <v>5600</v>
      </c>
      <c r="B18797" s="589" t="s">
        <v>7221</v>
      </c>
      <c r="C18797" s="10" t="s">
        <v>6637</v>
      </c>
      <c r="F18797" s="9">
        <v>187.57</v>
      </c>
    </row>
    <row r="18798" spans="1:6" ht="30" x14ac:dyDescent="0.25">
      <c r="A18798" s="1" t="s">
        <v>5601</v>
      </c>
      <c r="B18798" s="589" t="s">
        <v>7222</v>
      </c>
      <c r="C18798" s="10" t="s">
        <v>6640</v>
      </c>
      <c r="F18798" s="9">
        <v>37.770000000000003</v>
      </c>
    </row>
    <row r="18799" spans="1:6" ht="30" x14ac:dyDescent="0.25">
      <c r="A18799" s="1" t="s">
        <v>2463</v>
      </c>
      <c r="B18799" s="589" t="s">
        <v>7223</v>
      </c>
      <c r="C18799" s="10" t="s">
        <v>6637</v>
      </c>
      <c r="F18799" s="9">
        <v>158.31</v>
      </c>
    </row>
    <row r="18800" spans="1:6" ht="30" x14ac:dyDescent="0.25">
      <c r="A18800" s="1" t="s">
        <v>25024</v>
      </c>
      <c r="B18800" s="589" t="s">
        <v>25025</v>
      </c>
      <c r="C18800" s="10" t="s">
        <v>6637</v>
      </c>
      <c r="F18800" s="9">
        <v>164.39</v>
      </c>
    </row>
    <row r="18801" spans="1:6" ht="30" x14ac:dyDescent="0.25">
      <c r="A18801" s="1" t="s">
        <v>2464</v>
      </c>
      <c r="B18801" s="589" t="s">
        <v>7224</v>
      </c>
      <c r="C18801" s="10" t="s">
        <v>6640</v>
      </c>
      <c r="F18801" s="9">
        <v>32.68</v>
      </c>
    </row>
    <row r="18802" spans="1:6" ht="15" x14ac:dyDescent="0.25">
      <c r="A18802" s="1" t="s">
        <v>2465</v>
      </c>
      <c r="B18802" s="589" t="s">
        <v>7225</v>
      </c>
      <c r="C18802" s="10" t="s">
        <v>6637</v>
      </c>
      <c r="F18802" s="9">
        <v>195.36</v>
      </c>
    </row>
    <row r="18803" spans="1:6" ht="15" x14ac:dyDescent="0.25">
      <c r="A18803" s="1" t="s">
        <v>2466</v>
      </c>
      <c r="B18803" s="589" t="s">
        <v>7226</v>
      </c>
      <c r="C18803" s="10" t="s">
        <v>6640</v>
      </c>
      <c r="F18803" s="9">
        <v>39.39</v>
      </c>
    </row>
    <row r="18804" spans="1:6" ht="30" x14ac:dyDescent="0.25">
      <c r="A18804" s="1" t="s">
        <v>5602</v>
      </c>
      <c r="B18804" s="589" t="s">
        <v>7227</v>
      </c>
      <c r="C18804" s="10" t="s">
        <v>6637</v>
      </c>
      <c r="F18804" s="9">
        <v>199.37</v>
      </c>
    </row>
    <row r="18805" spans="1:6" ht="30" x14ac:dyDescent="0.25">
      <c r="A18805" s="1" t="s">
        <v>25026</v>
      </c>
      <c r="B18805" s="589" t="s">
        <v>25027</v>
      </c>
      <c r="C18805" s="10" t="s">
        <v>6637</v>
      </c>
      <c r="F18805" s="9">
        <v>164.39</v>
      </c>
    </row>
    <row r="18806" spans="1:6" ht="30" x14ac:dyDescent="0.25">
      <c r="A18806" s="1" t="s">
        <v>5603</v>
      </c>
      <c r="B18806" s="589" t="s">
        <v>7228</v>
      </c>
      <c r="C18806" s="10" t="s">
        <v>6640</v>
      </c>
      <c r="F18806" s="9">
        <v>40.090000000000003</v>
      </c>
    </row>
    <row r="18807" spans="1:6" ht="30" x14ac:dyDescent="0.25">
      <c r="A18807" s="1" t="s">
        <v>2467</v>
      </c>
      <c r="B18807" s="589" t="s">
        <v>7229</v>
      </c>
      <c r="C18807" s="10" t="s">
        <v>6637</v>
      </c>
      <c r="F18807" s="9">
        <v>253.46</v>
      </c>
    </row>
    <row r="18808" spans="1:6" ht="30" x14ac:dyDescent="0.25">
      <c r="A18808" s="1" t="s">
        <v>2468</v>
      </c>
      <c r="B18808" s="589" t="s">
        <v>7230</v>
      </c>
      <c r="C18808" s="10" t="s">
        <v>6640</v>
      </c>
      <c r="F18808" s="9">
        <v>49.51</v>
      </c>
    </row>
    <row r="18809" spans="1:6" ht="15" x14ac:dyDescent="0.25">
      <c r="A18809" s="1" t="s">
        <v>4868</v>
      </c>
      <c r="B18809" s="589" t="s">
        <v>6673</v>
      </c>
      <c r="C18809" s="10"/>
      <c r="F18809" s="9"/>
    </row>
    <row r="18810" spans="1:6" ht="15" x14ac:dyDescent="0.25">
      <c r="A18810" s="1" t="s">
        <v>5604</v>
      </c>
      <c r="B18810" s="589" t="s">
        <v>7231</v>
      </c>
      <c r="C18810" s="10" t="s">
        <v>6637</v>
      </c>
      <c r="F18810" s="9">
        <v>164.72</v>
      </c>
    </row>
    <row r="18811" spans="1:6" ht="15" x14ac:dyDescent="0.25">
      <c r="A18811" s="1" t="s">
        <v>5605</v>
      </c>
      <c r="B18811" s="589" t="s">
        <v>7232</v>
      </c>
      <c r="C18811" s="10" t="s">
        <v>6637</v>
      </c>
      <c r="F18811" s="9">
        <v>140.69</v>
      </c>
    </row>
    <row r="18812" spans="1:6" ht="15" x14ac:dyDescent="0.25">
      <c r="A18812" s="1" t="s">
        <v>5606</v>
      </c>
      <c r="B18812" s="589" t="s">
        <v>7233</v>
      </c>
      <c r="C18812" s="10" t="s">
        <v>6637</v>
      </c>
      <c r="F18812" s="9">
        <v>101.41</v>
      </c>
    </row>
    <row r="18813" spans="1:6" ht="15" x14ac:dyDescent="0.25">
      <c r="A18813" s="1" t="s">
        <v>5607</v>
      </c>
      <c r="B18813" s="589" t="s">
        <v>7234</v>
      </c>
      <c r="C18813" s="10" t="s">
        <v>6637</v>
      </c>
      <c r="F18813" s="9">
        <v>115.58</v>
      </c>
    </row>
    <row r="18814" spans="1:6" ht="15" x14ac:dyDescent="0.25">
      <c r="A18814" s="1" t="s">
        <v>5608</v>
      </c>
      <c r="B18814" s="589" t="s">
        <v>7810</v>
      </c>
      <c r="C18814" s="10" t="s">
        <v>6637</v>
      </c>
      <c r="F18814" s="9">
        <v>113.04</v>
      </c>
    </row>
    <row r="18815" spans="1:6" ht="15" x14ac:dyDescent="0.25">
      <c r="A18815" s="1" t="s">
        <v>4869</v>
      </c>
      <c r="B18815" s="589" t="s">
        <v>5935</v>
      </c>
      <c r="C18815" s="10"/>
      <c r="F18815" s="9"/>
    </row>
    <row r="18816" spans="1:6" ht="15" x14ac:dyDescent="0.25">
      <c r="A18816" s="1" t="s">
        <v>2469</v>
      </c>
      <c r="B18816" s="589" t="s">
        <v>7811</v>
      </c>
      <c r="C18816" s="10" t="s">
        <v>6637</v>
      </c>
      <c r="F18816" s="9">
        <v>210.82</v>
      </c>
    </row>
    <row r="18817" spans="1:6" ht="15" x14ac:dyDescent="0.25">
      <c r="A18817" s="1" t="s">
        <v>2470</v>
      </c>
      <c r="B18817" s="589" t="s">
        <v>7812</v>
      </c>
      <c r="C18817" s="10" t="s">
        <v>6637</v>
      </c>
      <c r="F18817" s="9">
        <v>213.57</v>
      </c>
    </row>
    <row r="18818" spans="1:6" ht="15" x14ac:dyDescent="0.25">
      <c r="A18818" s="1" t="s">
        <v>5609</v>
      </c>
      <c r="B18818" s="589" t="s">
        <v>7813</v>
      </c>
      <c r="C18818" s="10" t="s">
        <v>6637</v>
      </c>
      <c r="F18818" s="9">
        <v>278.19</v>
      </c>
    </row>
    <row r="18819" spans="1:6" ht="15" x14ac:dyDescent="0.25">
      <c r="A18819" s="1" t="s">
        <v>4870</v>
      </c>
      <c r="B18819" s="589" t="s">
        <v>6674</v>
      </c>
      <c r="C18819" s="10"/>
      <c r="F18819" s="9"/>
    </row>
    <row r="18820" spans="1:6" ht="30" x14ac:dyDescent="0.25">
      <c r="A18820" s="1" t="s">
        <v>2471</v>
      </c>
      <c r="B18820" s="589" t="s">
        <v>7235</v>
      </c>
      <c r="C18820" s="10" t="s">
        <v>6637</v>
      </c>
      <c r="F18820" s="9">
        <v>160.05000000000001</v>
      </c>
    </row>
    <row r="18821" spans="1:6" ht="30" x14ac:dyDescent="0.25">
      <c r="A18821" s="1" t="s">
        <v>5610</v>
      </c>
      <c r="B18821" s="589" t="s">
        <v>7236</v>
      </c>
      <c r="C18821" s="10" t="s">
        <v>6637</v>
      </c>
      <c r="F18821" s="9">
        <v>169.9</v>
      </c>
    </row>
    <row r="18822" spans="1:6" ht="15" x14ac:dyDescent="0.25">
      <c r="A18822" s="1" t="s">
        <v>5611</v>
      </c>
      <c r="B18822" s="589" t="s">
        <v>7237</v>
      </c>
      <c r="C18822" s="10" t="s">
        <v>6637</v>
      </c>
      <c r="F18822" s="9">
        <v>71.31</v>
      </c>
    </row>
    <row r="18823" spans="1:6" ht="15" x14ac:dyDescent="0.25">
      <c r="A18823" s="1" t="s">
        <v>4871</v>
      </c>
      <c r="B18823" s="589" t="s">
        <v>5936</v>
      </c>
      <c r="C18823" s="10"/>
      <c r="F18823" s="9"/>
    </row>
    <row r="18824" spans="1:6" ht="15" x14ac:dyDescent="0.25">
      <c r="A18824" s="1" t="s">
        <v>4872</v>
      </c>
      <c r="B18824" s="589" t="s">
        <v>5937</v>
      </c>
      <c r="C18824" s="10"/>
      <c r="F18824" s="9"/>
    </row>
    <row r="18825" spans="1:6" ht="15" x14ac:dyDescent="0.25">
      <c r="A18825" s="1" t="s">
        <v>6393</v>
      </c>
      <c r="B18825" s="589" t="s">
        <v>6394</v>
      </c>
      <c r="C18825" s="10" t="s">
        <v>6637</v>
      </c>
      <c r="F18825" s="9">
        <v>534.52</v>
      </c>
    </row>
    <row r="18826" spans="1:6" ht="15" x14ac:dyDescent="0.25">
      <c r="A18826" s="1" t="s">
        <v>6395</v>
      </c>
      <c r="B18826" s="589" t="s">
        <v>6396</v>
      </c>
      <c r="C18826" s="10" t="s">
        <v>6640</v>
      </c>
      <c r="F18826" s="9">
        <v>182.78</v>
      </c>
    </row>
    <row r="18827" spans="1:6" ht="15" x14ac:dyDescent="0.25">
      <c r="A18827" s="1" t="s">
        <v>6397</v>
      </c>
      <c r="B18827" s="589" t="s">
        <v>7238</v>
      </c>
      <c r="C18827" s="10" t="s">
        <v>6640</v>
      </c>
      <c r="F18827" s="9">
        <v>225.71</v>
      </c>
    </row>
    <row r="18828" spans="1:6" ht="15" x14ac:dyDescent="0.25">
      <c r="A18828" s="1" t="s">
        <v>6398</v>
      </c>
      <c r="B18828" s="589" t="s">
        <v>6399</v>
      </c>
      <c r="C18828" s="10" t="s">
        <v>6640</v>
      </c>
      <c r="F18828" s="9">
        <v>448.98</v>
      </c>
    </row>
    <row r="18829" spans="1:6" ht="15" x14ac:dyDescent="0.25">
      <c r="A18829" s="1" t="s">
        <v>6400</v>
      </c>
      <c r="B18829" s="589" t="s">
        <v>6401</v>
      </c>
      <c r="C18829" s="10" t="s">
        <v>6640</v>
      </c>
      <c r="F18829" s="9">
        <v>87.05</v>
      </c>
    </row>
    <row r="18830" spans="1:6" ht="15" x14ac:dyDescent="0.25">
      <c r="A18830" s="1" t="s">
        <v>6402</v>
      </c>
      <c r="B18830" s="589" t="s">
        <v>6403</v>
      </c>
      <c r="C18830" s="10" t="s">
        <v>6640</v>
      </c>
      <c r="F18830" s="9">
        <v>101.99</v>
      </c>
    </row>
    <row r="18831" spans="1:6" ht="15" x14ac:dyDescent="0.25">
      <c r="A18831" s="1" t="s">
        <v>4873</v>
      </c>
      <c r="B18831" s="589" t="s">
        <v>6675</v>
      </c>
      <c r="C18831" s="10"/>
      <c r="F18831" s="9"/>
    </row>
    <row r="18832" spans="1:6" ht="15" x14ac:dyDescent="0.25">
      <c r="A18832" s="1" t="s">
        <v>2472</v>
      </c>
      <c r="B18832" s="589" t="s">
        <v>5938</v>
      </c>
      <c r="C18832" s="10" t="s">
        <v>6637</v>
      </c>
      <c r="F18832" s="9">
        <v>1015.28</v>
      </c>
    </row>
    <row r="18833" spans="1:6" ht="15" x14ac:dyDescent="0.25">
      <c r="A18833" s="1" t="s">
        <v>2473</v>
      </c>
      <c r="B18833" s="589" t="s">
        <v>5939</v>
      </c>
      <c r="C18833" s="10" t="s">
        <v>6637</v>
      </c>
      <c r="F18833" s="9">
        <v>1047.18</v>
      </c>
    </row>
    <row r="18834" spans="1:6" ht="15" x14ac:dyDescent="0.25">
      <c r="A18834" s="1" t="s">
        <v>2474</v>
      </c>
      <c r="B18834" s="589" t="s">
        <v>5940</v>
      </c>
      <c r="C18834" s="10" t="s">
        <v>6637</v>
      </c>
      <c r="F18834" s="9">
        <v>1022.66</v>
      </c>
    </row>
    <row r="18835" spans="1:6" ht="15" x14ac:dyDescent="0.25">
      <c r="A18835" s="1" t="s">
        <v>2475</v>
      </c>
      <c r="B18835" s="589" t="s">
        <v>5941</v>
      </c>
      <c r="C18835" s="10" t="s">
        <v>6637</v>
      </c>
      <c r="F18835" s="9">
        <v>1156.99</v>
      </c>
    </row>
    <row r="18836" spans="1:6" ht="15" x14ac:dyDescent="0.25">
      <c r="A18836" s="1" t="s">
        <v>2476</v>
      </c>
      <c r="B18836" s="589" t="s">
        <v>5942</v>
      </c>
      <c r="C18836" s="10" t="s">
        <v>6640</v>
      </c>
      <c r="F18836" s="9">
        <v>463.4</v>
      </c>
    </row>
    <row r="18837" spans="1:6" ht="15" x14ac:dyDescent="0.25">
      <c r="A18837" s="1" t="s">
        <v>2477</v>
      </c>
      <c r="B18837" s="589" t="s">
        <v>5943</v>
      </c>
      <c r="C18837" s="10" t="s">
        <v>6640</v>
      </c>
      <c r="F18837" s="9">
        <v>538.77</v>
      </c>
    </row>
    <row r="18838" spans="1:6" ht="15" x14ac:dyDescent="0.25">
      <c r="A18838" s="1" t="s">
        <v>2478</v>
      </c>
      <c r="B18838" s="589" t="s">
        <v>5944</v>
      </c>
      <c r="C18838" s="10" t="s">
        <v>6640</v>
      </c>
      <c r="F18838" s="9">
        <v>79.17</v>
      </c>
    </row>
    <row r="18839" spans="1:6" ht="15" x14ac:dyDescent="0.25">
      <c r="A18839" s="1" t="s">
        <v>4874</v>
      </c>
      <c r="B18839" s="589" t="s">
        <v>5945</v>
      </c>
      <c r="C18839" s="10"/>
      <c r="F18839" s="9"/>
    </row>
    <row r="18840" spans="1:6" ht="15" x14ac:dyDescent="0.25">
      <c r="A18840" s="1" t="s">
        <v>2479</v>
      </c>
      <c r="B18840" s="589" t="s">
        <v>1245</v>
      </c>
      <c r="C18840" s="10" t="s">
        <v>6637</v>
      </c>
      <c r="F18840" s="9">
        <v>326.02999999999997</v>
      </c>
    </row>
    <row r="18841" spans="1:6" ht="15" x14ac:dyDescent="0.25">
      <c r="A18841" s="1" t="s">
        <v>2480</v>
      </c>
      <c r="B18841" s="589" t="s">
        <v>4875</v>
      </c>
      <c r="C18841" s="10" t="s">
        <v>6637</v>
      </c>
      <c r="F18841" s="9">
        <v>112.76</v>
      </c>
    </row>
    <row r="18842" spans="1:6" ht="15" x14ac:dyDescent="0.25">
      <c r="A18842" s="1" t="s">
        <v>2481</v>
      </c>
      <c r="B18842" s="589" t="s">
        <v>5946</v>
      </c>
      <c r="C18842" s="10" t="s">
        <v>6640</v>
      </c>
      <c r="F18842" s="9">
        <v>22.58</v>
      </c>
    </row>
    <row r="18843" spans="1:6" ht="15" x14ac:dyDescent="0.25">
      <c r="A18843" s="1" t="s">
        <v>2482</v>
      </c>
      <c r="B18843" s="589" t="s">
        <v>5947</v>
      </c>
      <c r="C18843" s="10" t="s">
        <v>6640</v>
      </c>
      <c r="F18843" s="9">
        <v>64.11</v>
      </c>
    </row>
    <row r="18844" spans="1:6" ht="15" x14ac:dyDescent="0.25">
      <c r="A18844" s="1" t="s">
        <v>2483</v>
      </c>
      <c r="B18844" s="589" t="s">
        <v>1244</v>
      </c>
      <c r="C18844" s="10" t="s">
        <v>6637</v>
      </c>
      <c r="F18844" s="9">
        <v>94.87</v>
      </c>
    </row>
    <row r="18845" spans="1:6" ht="15" x14ac:dyDescent="0.25">
      <c r="A18845" s="1" t="s">
        <v>2484</v>
      </c>
      <c r="B18845" s="589" t="s">
        <v>5948</v>
      </c>
      <c r="C18845" s="10" t="s">
        <v>6640</v>
      </c>
      <c r="F18845" s="9">
        <v>24.91</v>
      </c>
    </row>
    <row r="18846" spans="1:6" ht="15" x14ac:dyDescent="0.25">
      <c r="A18846" s="1" t="s">
        <v>2485</v>
      </c>
      <c r="B18846" s="589" t="s">
        <v>5949</v>
      </c>
      <c r="C18846" s="10" t="s">
        <v>6640</v>
      </c>
      <c r="F18846" s="9">
        <v>111.14</v>
      </c>
    </row>
    <row r="18847" spans="1:6" ht="15" x14ac:dyDescent="0.25">
      <c r="A18847" s="1" t="s">
        <v>4876</v>
      </c>
      <c r="B18847" s="589" t="s">
        <v>6676</v>
      </c>
      <c r="C18847" s="10"/>
      <c r="F18847" s="9"/>
    </row>
    <row r="18848" spans="1:6" ht="15" x14ac:dyDescent="0.25">
      <c r="A18848" s="1" t="s">
        <v>2486</v>
      </c>
      <c r="B18848" s="589" t="s">
        <v>1243</v>
      </c>
      <c r="C18848" s="10" t="s">
        <v>6637</v>
      </c>
      <c r="F18848" s="9">
        <v>69.63</v>
      </c>
    </row>
    <row r="18849" spans="1:6" ht="15" x14ac:dyDescent="0.25">
      <c r="A18849" s="1" t="s">
        <v>4877</v>
      </c>
      <c r="B18849" s="589" t="s">
        <v>5950</v>
      </c>
      <c r="C18849" s="10"/>
      <c r="F18849" s="9"/>
    </row>
    <row r="18850" spans="1:6" ht="15" x14ac:dyDescent="0.25">
      <c r="A18850" s="1" t="s">
        <v>4878</v>
      </c>
      <c r="B18850" s="589" t="s">
        <v>5951</v>
      </c>
      <c r="C18850" s="10"/>
      <c r="F18850" s="9"/>
    </row>
    <row r="18851" spans="1:6" ht="15" x14ac:dyDescent="0.25">
      <c r="A18851" s="1" t="s">
        <v>2487</v>
      </c>
      <c r="B18851" s="589" t="s">
        <v>1242</v>
      </c>
      <c r="C18851" s="10" t="s">
        <v>6637</v>
      </c>
      <c r="F18851" s="9">
        <v>181.26</v>
      </c>
    </row>
    <row r="18852" spans="1:6" ht="15" x14ac:dyDescent="0.25">
      <c r="A18852" s="1" t="s">
        <v>4879</v>
      </c>
      <c r="B18852" s="589" t="s">
        <v>5952</v>
      </c>
      <c r="C18852" s="10"/>
      <c r="F18852" s="9"/>
    </row>
    <row r="18853" spans="1:6" ht="15" x14ac:dyDescent="0.25">
      <c r="A18853" s="1" t="s">
        <v>2488</v>
      </c>
      <c r="B18853" s="589" t="s">
        <v>1241</v>
      </c>
      <c r="C18853" s="10" t="s">
        <v>6637</v>
      </c>
      <c r="F18853" s="9">
        <v>747.97</v>
      </c>
    </row>
    <row r="18854" spans="1:6" ht="15" x14ac:dyDescent="0.25">
      <c r="A18854" s="1" t="s">
        <v>4880</v>
      </c>
      <c r="B18854" s="589" t="s">
        <v>5953</v>
      </c>
      <c r="C18854" s="10"/>
      <c r="F18854" s="9"/>
    </row>
    <row r="18855" spans="1:6" ht="15" x14ac:dyDescent="0.25">
      <c r="A18855" s="1" t="s">
        <v>2489</v>
      </c>
      <c r="B18855" s="589" t="s">
        <v>1240</v>
      </c>
      <c r="C18855" s="10" t="s">
        <v>6637</v>
      </c>
      <c r="F18855" s="9">
        <v>428.25</v>
      </c>
    </row>
    <row r="18856" spans="1:6" ht="15" x14ac:dyDescent="0.25">
      <c r="A18856" s="1" t="s">
        <v>4881</v>
      </c>
      <c r="B18856" s="589" t="s">
        <v>6677</v>
      </c>
      <c r="C18856" s="10"/>
      <c r="F18856" s="9"/>
    </row>
    <row r="18857" spans="1:6" ht="15" x14ac:dyDescent="0.25">
      <c r="A18857" s="1" t="s">
        <v>2490</v>
      </c>
      <c r="B18857" s="589" t="s">
        <v>1239</v>
      </c>
      <c r="C18857" s="10" t="s">
        <v>6640</v>
      </c>
      <c r="F18857" s="9">
        <v>46.39</v>
      </c>
    </row>
    <row r="18858" spans="1:6" ht="15" x14ac:dyDescent="0.25">
      <c r="A18858" s="1" t="s">
        <v>2491</v>
      </c>
      <c r="B18858" s="589" t="s">
        <v>1238</v>
      </c>
      <c r="C18858" s="10" t="s">
        <v>6640</v>
      </c>
      <c r="F18858" s="9">
        <v>8.36</v>
      </c>
    </row>
    <row r="18859" spans="1:6" ht="15" x14ac:dyDescent="0.25">
      <c r="A18859" s="1" t="s">
        <v>4882</v>
      </c>
      <c r="B18859" s="589" t="s">
        <v>6678</v>
      </c>
      <c r="C18859" s="10"/>
      <c r="F18859" s="9"/>
    </row>
    <row r="18860" spans="1:6" ht="15" x14ac:dyDescent="0.25">
      <c r="A18860" s="1" t="s">
        <v>2492</v>
      </c>
      <c r="B18860" s="589" t="s">
        <v>1237</v>
      </c>
      <c r="C18860" s="10" t="s">
        <v>6637</v>
      </c>
      <c r="F18860" s="9">
        <v>10.3</v>
      </c>
    </row>
    <row r="18861" spans="1:6" ht="15" x14ac:dyDescent="0.25">
      <c r="A18861" s="1" t="s">
        <v>2493</v>
      </c>
      <c r="B18861" s="589" t="s">
        <v>1236</v>
      </c>
      <c r="C18861" s="10" t="s">
        <v>6637</v>
      </c>
      <c r="F18861" s="9">
        <v>41.5</v>
      </c>
    </row>
    <row r="18862" spans="1:6" ht="15" x14ac:dyDescent="0.25">
      <c r="A18862" s="1" t="s">
        <v>2494</v>
      </c>
      <c r="B18862" s="589" t="s">
        <v>1235</v>
      </c>
      <c r="C18862" s="10" t="s">
        <v>6640</v>
      </c>
      <c r="F18862" s="9">
        <v>13.01</v>
      </c>
    </row>
    <row r="18863" spans="1:6" ht="15" x14ac:dyDescent="0.25">
      <c r="A18863" s="1" t="s">
        <v>6558</v>
      </c>
      <c r="B18863" s="589" t="s">
        <v>6559</v>
      </c>
      <c r="C18863" s="10" t="s">
        <v>6637</v>
      </c>
      <c r="F18863" s="9">
        <v>172.93</v>
      </c>
    </row>
    <row r="18864" spans="1:6" ht="15" x14ac:dyDescent="0.25">
      <c r="A18864" s="1" t="s">
        <v>4883</v>
      </c>
      <c r="B18864" s="589" t="s">
        <v>6679</v>
      </c>
      <c r="C18864" s="10"/>
      <c r="F18864" s="9"/>
    </row>
    <row r="18865" spans="1:6" ht="15" x14ac:dyDescent="0.25">
      <c r="A18865" s="1" t="s">
        <v>4884</v>
      </c>
      <c r="B18865" s="589" t="s">
        <v>5954</v>
      </c>
      <c r="C18865" s="10"/>
      <c r="F18865" s="9"/>
    </row>
    <row r="18866" spans="1:6" ht="15" x14ac:dyDescent="0.25">
      <c r="A18866" s="1" t="s">
        <v>2495</v>
      </c>
      <c r="B18866" s="589" t="s">
        <v>5955</v>
      </c>
      <c r="C18866" s="10" t="s">
        <v>6637</v>
      </c>
      <c r="F18866" s="9">
        <v>135.26</v>
      </c>
    </row>
    <row r="18867" spans="1:6" ht="15" x14ac:dyDescent="0.25">
      <c r="A18867" s="1" t="s">
        <v>6159</v>
      </c>
      <c r="B18867" s="589" t="s">
        <v>6160</v>
      </c>
      <c r="C18867" s="10" t="s">
        <v>6637</v>
      </c>
      <c r="F18867" s="9">
        <v>104.92</v>
      </c>
    </row>
    <row r="18868" spans="1:6" ht="15" x14ac:dyDescent="0.25">
      <c r="A18868" s="1" t="s">
        <v>4885</v>
      </c>
      <c r="B18868" s="589" t="s">
        <v>6680</v>
      </c>
      <c r="C18868" s="10"/>
      <c r="F18868" s="9"/>
    </row>
    <row r="18869" spans="1:6" ht="15" x14ac:dyDescent="0.25">
      <c r="A18869" s="1" t="s">
        <v>2496</v>
      </c>
      <c r="B18869" s="589" t="s">
        <v>7239</v>
      </c>
      <c r="C18869" s="10" t="s">
        <v>6637</v>
      </c>
      <c r="F18869" s="9">
        <v>198.18</v>
      </c>
    </row>
    <row r="18870" spans="1:6" ht="15" x14ac:dyDescent="0.25">
      <c r="A18870" s="1" t="s">
        <v>2497</v>
      </c>
      <c r="B18870" s="589" t="s">
        <v>8168</v>
      </c>
      <c r="C18870" s="10" t="s">
        <v>6637</v>
      </c>
      <c r="F18870" s="9">
        <v>271.58</v>
      </c>
    </row>
    <row r="18871" spans="1:6" ht="15" x14ac:dyDescent="0.25">
      <c r="A18871" s="1" t="s">
        <v>6161</v>
      </c>
      <c r="B18871" s="589" t="s">
        <v>7240</v>
      </c>
      <c r="C18871" s="10" t="s">
        <v>6637</v>
      </c>
      <c r="F18871" s="9">
        <v>237.3</v>
      </c>
    </row>
    <row r="18872" spans="1:6" ht="15" x14ac:dyDescent="0.25">
      <c r="A18872" s="1" t="s">
        <v>2498</v>
      </c>
      <c r="B18872" s="589" t="s">
        <v>7241</v>
      </c>
      <c r="C18872" s="10" t="s">
        <v>6637</v>
      </c>
      <c r="F18872" s="9">
        <v>304.58999999999997</v>
      </c>
    </row>
    <row r="18873" spans="1:6" ht="15" x14ac:dyDescent="0.25">
      <c r="A18873" s="1" t="s">
        <v>2499</v>
      </c>
      <c r="B18873" s="589" t="s">
        <v>7242</v>
      </c>
      <c r="C18873" s="10" t="s">
        <v>6637</v>
      </c>
      <c r="F18873" s="9">
        <v>418.16</v>
      </c>
    </row>
    <row r="18874" spans="1:6" ht="15" x14ac:dyDescent="0.25">
      <c r="A18874" s="1" t="s">
        <v>2500</v>
      </c>
      <c r="B18874" s="589" t="s">
        <v>7243</v>
      </c>
      <c r="C18874" s="10" t="s">
        <v>6637</v>
      </c>
      <c r="F18874" s="9">
        <v>281.24</v>
      </c>
    </row>
    <row r="18875" spans="1:6" ht="15" x14ac:dyDescent="0.25">
      <c r="A18875" s="1" t="s">
        <v>2501</v>
      </c>
      <c r="B18875" s="589" t="s">
        <v>7244</v>
      </c>
      <c r="C18875" s="10" t="s">
        <v>6637</v>
      </c>
      <c r="F18875" s="9">
        <v>555.1</v>
      </c>
    </row>
    <row r="18876" spans="1:6" ht="15" x14ac:dyDescent="0.25">
      <c r="A18876" s="1" t="s">
        <v>4886</v>
      </c>
      <c r="B18876" s="589" t="s">
        <v>5956</v>
      </c>
      <c r="C18876" s="10" t="s">
        <v>6637</v>
      </c>
      <c r="F18876" s="9">
        <v>472.77</v>
      </c>
    </row>
    <row r="18877" spans="1:6" ht="15" x14ac:dyDescent="0.25">
      <c r="A18877" s="1" t="s">
        <v>5652</v>
      </c>
      <c r="B18877" s="589" t="s">
        <v>7245</v>
      </c>
      <c r="C18877" s="10" t="s">
        <v>6637</v>
      </c>
      <c r="F18877" s="9">
        <v>373.29</v>
      </c>
    </row>
    <row r="18878" spans="1:6" ht="15" x14ac:dyDescent="0.25">
      <c r="A18878" s="1" t="s">
        <v>4887</v>
      </c>
      <c r="B18878" s="589" t="s">
        <v>6681</v>
      </c>
      <c r="C18878" s="10"/>
      <c r="F18878" s="9"/>
    </row>
    <row r="18879" spans="1:6" ht="15" x14ac:dyDescent="0.25">
      <c r="A18879" s="1" t="s">
        <v>2502</v>
      </c>
      <c r="B18879" s="589" t="s">
        <v>7246</v>
      </c>
      <c r="C18879" s="10" t="s">
        <v>6637</v>
      </c>
      <c r="F18879" s="9">
        <v>1485</v>
      </c>
    </row>
    <row r="18880" spans="1:6" ht="15" x14ac:dyDescent="0.25">
      <c r="A18880" s="1" t="s">
        <v>2503</v>
      </c>
      <c r="B18880" s="589" t="s">
        <v>1234</v>
      </c>
      <c r="C18880" s="10" t="s">
        <v>6637</v>
      </c>
      <c r="F18880" s="9">
        <v>338.92</v>
      </c>
    </row>
    <row r="18881" spans="1:6" ht="15" x14ac:dyDescent="0.25">
      <c r="A18881" s="1" t="s">
        <v>8063</v>
      </c>
      <c r="B18881" s="589" t="s">
        <v>8064</v>
      </c>
      <c r="C18881" s="10" t="s">
        <v>6637</v>
      </c>
      <c r="F18881" s="9">
        <v>883.22</v>
      </c>
    </row>
    <row r="18882" spans="1:6" ht="15" x14ac:dyDescent="0.25">
      <c r="A18882" s="1" t="s">
        <v>8065</v>
      </c>
      <c r="B18882" s="589" t="s">
        <v>8066</v>
      </c>
      <c r="C18882" s="10" t="s">
        <v>6637</v>
      </c>
      <c r="F18882" s="9">
        <v>690.77</v>
      </c>
    </row>
    <row r="18883" spans="1:6" ht="15" x14ac:dyDescent="0.25">
      <c r="A18883" s="1" t="s">
        <v>4888</v>
      </c>
      <c r="B18883" s="589" t="s">
        <v>6682</v>
      </c>
      <c r="C18883" s="10"/>
      <c r="F18883" s="9"/>
    </row>
    <row r="18884" spans="1:6" ht="15" x14ac:dyDescent="0.25">
      <c r="A18884" s="1" t="s">
        <v>2504</v>
      </c>
      <c r="B18884" s="589" t="s">
        <v>1233</v>
      </c>
      <c r="C18884" s="10" t="s">
        <v>6637</v>
      </c>
      <c r="F18884" s="9">
        <v>164.11</v>
      </c>
    </row>
    <row r="18885" spans="1:6" ht="15" x14ac:dyDescent="0.25">
      <c r="A18885" s="1" t="s">
        <v>2505</v>
      </c>
      <c r="B18885" s="589" t="s">
        <v>1232</v>
      </c>
      <c r="C18885" s="10" t="s">
        <v>6637</v>
      </c>
      <c r="F18885" s="9">
        <v>206.08</v>
      </c>
    </row>
    <row r="18886" spans="1:6" ht="15" x14ac:dyDescent="0.25">
      <c r="A18886" s="1" t="s">
        <v>4889</v>
      </c>
      <c r="B18886" s="589" t="s">
        <v>6683</v>
      </c>
      <c r="C18886" s="10"/>
      <c r="F18886" s="9"/>
    </row>
    <row r="18887" spans="1:6" ht="15" x14ac:dyDescent="0.25">
      <c r="A18887" s="1" t="s">
        <v>2506</v>
      </c>
      <c r="B18887" s="589" t="s">
        <v>7247</v>
      </c>
      <c r="C18887" s="10" t="s">
        <v>6637</v>
      </c>
      <c r="F18887" s="9">
        <v>262.13</v>
      </c>
    </row>
    <row r="18888" spans="1:6" ht="15" x14ac:dyDescent="0.25">
      <c r="A18888" s="1" t="s">
        <v>5612</v>
      </c>
      <c r="B18888" s="589" t="s">
        <v>5957</v>
      </c>
      <c r="C18888" s="10" t="s">
        <v>6637</v>
      </c>
      <c r="F18888" s="9">
        <v>565.26</v>
      </c>
    </row>
    <row r="18889" spans="1:6" ht="15" x14ac:dyDescent="0.25">
      <c r="A18889" s="1" t="s">
        <v>4890</v>
      </c>
      <c r="B18889" s="589" t="s">
        <v>6684</v>
      </c>
      <c r="C18889" s="10"/>
      <c r="F18889" s="9"/>
    </row>
    <row r="18890" spans="1:6" ht="15" x14ac:dyDescent="0.25">
      <c r="A18890" s="1" t="s">
        <v>2507</v>
      </c>
      <c r="B18890" s="589" t="s">
        <v>1231</v>
      </c>
      <c r="C18890" s="10" t="s">
        <v>6637</v>
      </c>
      <c r="F18890" s="9">
        <v>788.21</v>
      </c>
    </row>
    <row r="18891" spans="1:6" ht="15" x14ac:dyDescent="0.25">
      <c r="A18891" s="1" t="s">
        <v>4891</v>
      </c>
      <c r="B18891" s="589" t="s">
        <v>6685</v>
      </c>
      <c r="C18891" s="10"/>
      <c r="F18891" s="9"/>
    </row>
    <row r="18892" spans="1:6" ht="15" x14ac:dyDescent="0.25">
      <c r="A18892" s="1" t="s">
        <v>2508</v>
      </c>
      <c r="B18892" s="589" t="s">
        <v>5958</v>
      </c>
      <c r="C18892" s="10" t="s">
        <v>6640</v>
      </c>
      <c r="F18892" s="9">
        <v>56.25</v>
      </c>
    </row>
    <row r="18893" spans="1:6" ht="15" x14ac:dyDescent="0.25">
      <c r="A18893" s="1" t="s">
        <v>2509</v>
      </c>
      <c r="B18893" s="589" t="s">
        <v>5959</v>
      </c>
      <c r="C18893" s="10" t="s">
        <v>6640</v>
      </c>
      <c r="F18893" s="9">
        <v>83.22</v>
      </c>
    </row>
    <row r="18894" spans="1:6" ht="15" x14ac:dyDescent="0.25">
      <c r="A18894" s="1" t="s">
        <v>2510</v>
      </c>
      <c r="B18894" s="589" t="s">
        <v>7248</v>
      </c>
      <c r="C18894" s="10" t="s">
        <v>6640</v>
      </c>
      <c r="F18894" s="9">
        <v>42.35</v>
      </c>
    </row>
    <row r="18895" spans="1:6" ht="15" x14ac:dyDescent="0.25">
      <c r="A18895" s="1" t="s">
        <v>2511</v>
      </c>
      <c r="B18895" s="589" t="s">
        <v>7249</v>
      </c>
      <c r="C18895" s="10" t="s">
        <v>6640</v>
      </c>
      <c r="F18895" s="9">
        <v>47.98</v>
      </c>
    </row>
    <row r="18896" spans="1:6" ht="15" x14ac:dyDescent="0.25">
      <c r="A18896" s="1" t="s">
        <v>2512</v>
      </c>
      <c r="B18896" s="589" t="s">
        <v>7250</v>
      </c>
      <c r="C18896" s="10" t="s">
        <v>6640</v>
      </c>
      <c r="F18896" s="9">
        <v>66.67</v>
      </c>
    </row>
    <row r="18897" spans="1:6" ht="15" x14ac:dyDescent="0.25">
      <c r="A18897" s="1" t="s">
        <v>2513</v>
      </c>
      <c r="B18897" s="589" t="s">
        <v>5960</v>
      </c>
      <c r="C18897" s="10" t="s">
        <v>6640</v>
      </c>
      <c r="F18897" s="9">
        <v>26.96</v>
      </c>
    </row>
    <row r="18898" spans="1:6" ht="15" x14ac:dyDescent="0.25">
      <c r="A18898" s="1" t="s">
        <v>2514</v>
      </c>
      <c r="B18898" s="589" t="s">
        <v>1230</v>
      </c>
      <c r="C18898" s="10" t="s">
        <v>6640</v>
      </c>
      <c r="F18898" s="9">
        <v>11.59</v>
      </c>
    </row>
    <row r="18899" spans="1:6" ht="15" x14ac:dyDescent="0.25">
      <c r="A18899" s="1" t="s">
        <v>2515</v>
      </c>
      <c r="B18899" s="589" t="s">
        <v>5961</v>
      </c>
      <c r="C18899" s="10" t="s">
        <v>6640</v>
      </c>
      <c r="F18899" s="9">
        <v>82.57</v>
      </c>
    </row>
    <row r="18900" spans="1:6" ht="15" x14ac:dyDescent="0.25">
      <c r="A18900" s="1" t="s">
        <v>4892</v>
      </c>
      <c r="B18900" s="589" t="s">
        <v>6686</v>
      </c>
      <c r="C18900" s="10"/>
      <c r="F18900" s="9"/>
    </row>
    <row r="18901" spans="1:6" ht="15" x14ac:dyDescent="0.25">
      <c r="A18901" s="1" t="s">
        <v>2516</v>
      </c>
      <c r="B18901" s="589" t="s">
        <v>1229</v>
      </c>
      <c r="C18901" s="10" t="s">
        <v>6640</v>
      </c>
      <c r="F18901" s="9">
        <v>232.64</v>
      </c>
    </row>
    <row r="18902" spans="1:6" ht="15" x14ac:dyDescent="0.25">
      <c r="A18902" s="1" t="s">
        <v>2517</v>
      </c>
      <c r="B18902" s="589" t="s">
        <v>7251</v>
      </c>
      <c r="C18902" s="10" t="s">
        <v>6640</v>
      </c>
      <c r="F18902" s="9">
        <v>61.43</v>
      </c>
    </row>
    <row r="18903" spans="1:6" ht="15" x14ac:dyDescent="0.25">
      <c r="A18903" s="1" t="s">
        <v>4893</v>
      </c>
      <c r="B18903" s="589" t="s">
        <v>6687</v>
      </c>
      <c r="C18903" s="10"/>
      <c r="F18903" s="9"/>
    </row>
    <row r="18904" spans="1:6" ht="15" x14ac:dyDescent="0.25">
      <c r="A18904" s="1" t="s">
        <v>2518</v>
      </c>
      <c r="B18904" s="589" t="s">
        <v>1228</v>
      </c>
      <c r="C18904" s="10" t="s">
        <v>6637</v>
      </c>
      <c r="F18904" s="9">
        <v>22.45</v>
      </c>
    </row>
    <row r="18905" spans="1:6" ht="15" x14ac:dyDescent="0.25">
      <c r="A18905" s="1" t="s">
        <v>2519</v>
      </c>
      <c r="B18905" s="589" t="s">
        <v>1227</v>
      </c>
      <c r="C18905" s="10" t="s">
        <v>6637</v>
      </c>
      <c r="F18905" s="9">
        <v>38.86</v>
      </c>
    </row>
    <row r="18906" spans="1:6" ht="15" x14ac:dyDescent="0.25">
      <c r="A18906" s="1" t="s">
        <v>2520</v>
      </c>
      <c r="B18906" s="589" t="s">
        <v>1226</v>
      </c>
      <c r="C18906" s="10" t="s">
        <v>6637</v>
      </c>
      <c r="F18906" s="9">
        <v>75.37</v>
      </c>
    </row>
    <row r="18907" spans="1:6" ht="15" x14ac:dyDescent="0.25">
      <c r="A18907" s="1" t="s">
        <v>2521</v>
      </c>
      <c r="B18907" s="589" t="s">
        <v>1225</v>
      </c>
      <c r="C18907" s="10" t="s">
        <v>6635</v>
      </c>
      <c r="F18907" s="9">
        <v>60.46</v>
      </c>
    </row>
    <row r="18908" spans="1:6" ht="15" x14ac:dyDescent="0.25">
      <c r="A18908" s="1" t="s">
        <v>2522</v>
      </c>
      <c r="B18908" s="589" t="s">
        <v>1224</v>
      </c>
      <c r="C18908" s="10" t="s">
        <v>6640</v>
      </c>
      <c r="F18908" s="9">
        <v>12.6</v>
      </c>
    </row>
    <row r="18909" spans="1:6" ht="15" x14ac:dyDescent="0.25">
      <c r="A18909" s="1" t="s">
        <v>4590</v>
      </c>
      <c r="B18909" s="589" t="s">
        <v>4591</v>
      </c>
      <c r="C18909" s="10" t="s">
        <v>6640</v>
      </c>
      <c r="F18909" s="9">
        <v>30.74</v>
      </c>
    </row>
    <row r="18910" spans="1:6" ht="15" x14ac:dyDescent="0.25">
      <c r="A18910" s="1" t="s">
        <v>4592</v>
      </c>
      <c r="B18910" s="589" t="s">
        <v>5613</v>
      </c>
      <c r="C18910" s="10" t="s">
        <v>6640</v>
      </c>
      <c r="F18910" s="9">
        <v>31.5</v>
      </c>
    </row>
    <row r="18911" spans="1:6" ht="15" x14ac:dyDescent="0.25">
      <c r="A18911" s="1" t="s">
        <v>2523</v>
      </c>
      <c r="B18911" s="589" t="s">
        <v>4894</v>
      </c>
      <c r="C18911" s="10" t="s">
        <v>6640</v>
      </c>
      <c r="F18911" s="9">
        <v>65.77</v>
      </c>
    </row>
    <row r="18912" spans="1:6" ht="15" x14ac:dyDescent="0.25">
      <c r="A18912" s="1" t="s">
        <v>2524</v>
      </c>
      <c r="B18912" s="589" t="s">
        <v>1223</v>
      </c>
      <c r="C18912" s="10" t="s">
        <v>6640</v>
      </c>
      <c r="F18912" s="9">
        <v>18.940000000000001</v>
      </c>
    </row>
    <row r="18913" spans="1:6" ht="15" x14ac:dyDescent="0.25">
      <c r="A18913" s="1" t="s">
        <v>6404</v>
      </c>
      <c r="B18913" s="589" t="s">
        <v>6405</v>
      </c>
      <c r="C18913" s="10" t="s">
        <v>6640</v>
      </c>
      <c r="F18913" s="9">
        <v>46.6</v>
      </c>
    </row>
    <row r="18914" spans="1:6" ht="15" x14ac:dyDescent="0.25">
      <c r="A18914" s="1" t="s">
        <v>4895</v>
      </c>
      <c r="B18914" s="589" t="s">
        <v>5962</v>
      </c>
      <c r="C18914" s="10"/>
      <c r="F18914" s="9"/>
    </row>
    <row r="18915" spans="1:6" ht="15" x14ac:dyDescent="0.25">
      <c r="A18915" s="1" t="s">
        <v>4896</v>
      </c>
      <c r="B18915" s="589" t="s">
        <v>5963</v>
      </c>
      <c r="C18915" s="10"/>
      <c r="F18915" s="9"/>
    </row>
    <row r="18916" spans="1:6" ht="15" x14ac:dyDescent="0.25">
      <c r="A18916" s="1" t="s">
        <v>2525</v>
      </c>
      <c r="B18916" s="589" t="s">
        <v>1222</v>
      </c>
      <c r="C18916" s="10" t="s">
        <v>6637</v>
      </c>
      <c r="F18916" s="9">
        <v>85.97</v>
      </c>
    </row>
    <row r="18917" spans="1:6" ht="15" x14ac:dyDescent="0.25">
      <c r="A18917" s="1" t="s">
        <v>2526</v>
      </c>
      <c r="B18917" s="589" t="s">
        <v>1221</v>
      </c>
      <c r="C18917" s="10" t="s">
        <v>6637</v>
      </c>
      <c r="F18917" s="9">
        <v>131.9</v>
      </c>
    </row>
    <row r="18918" spans="1:6" ht="15" x14ac:dyDescent="0.25">
      <c r="A18918" s="1" t="s">
        <v>2527</v>
      </c>
      <c r="B18918" s="589" t="s">
        <v>1220</v>
      </c>
      <c r="C18918" s="10" t="s">
        <v>6637</v>
      </c>
      <c r="F18918" s="9">
        <v>164.89</v>
      </c>
    </row>
    <row r="18919" spans="1:6" ht="15" x14ac:dyDescent="0.25">
      <c r="A18919" s="1" t="s">
        <v>2528</v>
      </c>
      <c r="B18919" s="589" t="s">
        <v>7814</v>
      </c>
      <c r="C18919" s="10" t="s">
        <v>6640</v>
      </c>
      <c r="F18919" s="9">
        <v>40.18</v>
      </c>
    </row>
    <row r="18920" spans="1:6" ht="15" x14ac:dyDescent="0.25">
      <c r="A18920" s="1" t="s">
        <v>2529</v>
      </c>
      <c r="B18920" s="589" t="s">
        <v>1219</v>
      </c>
      <c r="C18920" s="10" t="s">
        <v>6637</v>
      </c>
      <c r="F18920" s="9">
        <v>186.99</v>
      </c>
    </row>
    <row r="18921" spans="1:6" ht="15" x14ac:dyDescent="0.25">
      <c r="A18921" s="1" t="s">
        <v>2530</v>
      </c>
      <c r="B18921" s="589" t="s">
        <v>1218</v>
      </c>
      <c r="C18921" s="10" t="s">
        <v>6637</v>
      </c>
      <c r="F18921" s="9">
        <v>136.46</v>
      </c>
    </row>
    <row r="18922" spans="1:6" ht="15" x14ac:dyDescent="0.25">
      <c r="A18922" s="1" t="s">
        <v>4897</v>
      </c>
      <c r="B18922" s="589" t="s">
        <v>5964</v>
      </c>
      <c r="C18922" s="10"/>
      <c r="F18922" s="9"/>
    </row>
    <row r="18923" spans="1:6" ht="15" x14ac:dyDescent="0.25">
      <c r="A18923" s="1" t="s">
        <v>2531</v>
      </c>
      <c r="B18923" s="589" t="s">
        <v>8169</v>
      </c>
      <c r="C18923" s="10" t="s">
        <v>6637</v>
      </c>
      <c r="F18923" s="9">
        <v>157.97999999999999</v>
      </c>
    </row>
    <row r="18924" spans="1:6" ht="15" x14ac:dyDescent="0.25">
      <c r="A18924" s="1" t="s">
        <v>2532</v>
      </c>
      <c r="B18924" s="589" t="s">
        <v>7815</v>
      </c>
      <c r="C18924" s="10" t="s">
        <v>6637</v>
      </c>
      <c r="F18924" s="9">
        <v>134.72999999999999</v>
      </c>
    </row>
    <row r="18925" spans="1:6" ht="15" x14ac:dyDescent="0.25">
      <c r="A18925" s="1" t="s">
        <v>2533</v>
      </c>
      <c r="B18925" s="589" t="s">
        <v>8045</v>
      </c>
      <c r="C18925" s="10" t="s">
        <v>6637</v>
      </c>
      <c r="F18925" s="9">
        <v>108.39</v>
      </c>
    </row>
    <row r="18926" spans="1:6" ht="15" x14ac:dyDescent="0.25">
      <c r="A18926" s="1" t="s">
        <v>4898</v>
      </c>
      <c r="B18926" s="589" t="s">
        <v>6688</v>
      </c>
      <c r="C18926" s="10"/>
      <c r="F18926" s="9"/>
    </row>
    <row r="18927" spans="1:6" ht="15" x14ac:dyDescent="0.25">
      <c r="A18927" s="1" t="s">
        <v>2534</v>
      </c>
      <c r="B18927" s="589" t="s">
        <v>7816</v>
      </c>
      <c r="C18927" s="10" t="s">
        <v>6637</v>
      </c>
      <c r="F18927" s="9">
        <v>127.07</v>
      </c>
    </row>
    <row r="18928" spans="1:6" ht="15" x14ac:dyDescent="0.25">
      <c r="A18928" s="1" t="s">
        <v>2535</v>
      </c>
      <c r="B18928" s="589" t="s">
        <v>7817</v>
      </c>
      <c r="C18928" s="10" t="s">
        <v>6637</v>
      </c>
      <c r="F18928" s="9">
        <v>180.74</v>
      </c>
    </row>
    <row r="18929" spans="1:6" ht="15" x14ac:dyDescent="0.25">
      <c r="A18929" s="1" t="s">
        <v>2536</v>
      </c>
      <c r="B18929" s="589" t="s">
        <v>5965</v>
      </c>
      <c r="C18929" s="10" t="s">
        <v>6637</v>
      </c>
      <c r="F18929" s="9">
        <v>109.65</v>
      </c>
    </row>
    <row r="18930" spans="1:6" ht="15" x14ac:dyDescent="0.25">
      <c r="A18930" s="1" t="s">
        <v>2537</v>
      </c>
      <c r="B18930" s="589" t="s">
        <v>7818</v>
      </c>
      <c r="C18930" s="10" t="s">
        <v>6637</v>
      </c>
      <c r="F18930" s="9">
        <v>176.14</v>
      </c>
    </row>
    <row r="18931" spans="1:6" ht="15" x14ac:dyDescent="0.25">
      <c r="A18931" s="1" t="s">
        <v>2538</v>
      </c>
      <c r="B18931" s="589" t="s">
        <v>1217</v>
      </c>
      <c r="C18931" s="10" t="s">
        <v>6637</v>
      </c>
      <c r="F18931" s="9">
        <v>131.72999999999999</v>
      </c>
    </row>
    <row r="18932" spans="1:6" ht="15" x14ac:dyDescent="0.25">
      <c r="A18932" s="1" t="s">
        <v>5614</v>
      </c>
      <c r="B18932" s="589" t="s">
        <v>7819</v>
      </c>
      <c r="C18932" s="10" t="s">
        <v>6637</v>
      </c>
      <c r="F18932" s="9">
        <v>322.79000000000002</v>
      </c>
    </row>
    <row r="18933" spans="1:6" ht="15" x14ac:dyDescent="0.25">
      <c r="A18933" s="1" t="s">
        <v>2539</v>
      </c>
      <c r="B18933" s="589" t="s">
        <v>7820</v>
      </c>
      <c r="C18933" s="10" t="s">
        <v>6637</v>
      </c>
      <c r="F18933" s="9">
        <v>291.91000000000003</v>
      </c>
    </row>
    <row r="18934" spans="1:6" ht="15" x14ac:dyDescent="0.25">
      <c r="A18934" s="1" t="s">
        <v>7821</v>
      </c>
      <c r="B18934" s="589" t="s">
        <v>7822</v>
      </c>
      <c r="C18934" s="10" t="s">
        <v>6637</v>
      </c>
      <c r="F18934" s="9">
        <v>285.26</v>
      </c>
    </row>
    <row r="18935" spans="1:6" ht="15" x14ac:dyDescent="0.25">
      <c r="A18935" s="1" t="s">
        <v>4899</v>
      </c>
      <c r="B18935" s="589" t="s">
        <v>6689</v>
      </c>
      <c r="C18935" s="10"/>
      <c r="F18935" s="9"/>
    </row>
    <row r="18936" spans="1:6" ht="15" x14ac:dyDescent="0.25">
      <c r="A18936" s="1" t="s">
        <v>2540</v>
      </c>
      <c r="B18936" s="589" t="s">
        <v>5966</v>
      </c>
      <c r="C18936" s="10" t="s">
        <v>6637</v>
      </c>
      <c r="F18936" s="9">
        <v>892.39</v>
      </c>
    </row>
    <row r="18937" spans="1:6" ht="15" x14ac:dyDescent="0.25">
      <c r="A18937" s="1" t="s">
        <v>7726</v>
      </c>
      <c r="B18937" s="589" t="s">
        <v>7727</v>
      </c>
      <c r="C18937" s="10" t="s">
        <v>6637</v>
      </c>
      <c r="F18937" s="9">
        <v>478.1</v>
      </c>
    </row>
    <row r="18938" spans="1:6" ht="15" x14ac:dyDescent="0.25">
      <c r="A18938" s="1" t="s">
        <v>4900</v>
      </c>
      <c r="B18938" s="589" t="s">
        <v>5967</v>
      </c>
      <c r="C18938" s="10"/>
      <c r="F18938" s="9"/>
    </row>
    <row r="18939" spans="1:6" ht="15" x14ac:dyDescent="0.25">
      <c r="A18939" s="1" t="s">
        <v>2541</v>
      </c>
      <c r="B18939" s="589" t="s">
        <v>1216</v>
      </c>
      <c r="C18939" s="10" t="s">
        <v>6637</v>
      </c>
      <c r="F18939" s="9">
        <v>411.71</v>
      </c>
    </row>
    <row r="18940" spans="1:6" ht="15" x14ac:dyDescent="0.25">
      <c r="A18940" s="1" t="s">
        <v>2542</v>
      </c>
      <c r="B18940" s="589" t="s">
        <v>7823</v>
      </c>
      <c r="C18940" s="10" t="s">
        <v>6637</v>
      </c>
      <c r="F18940" s="9">
        <v>1228.8800000000001</v>
      </c>
    </row>
    <row r="18941" spans="1:6" ht="15" x14ac:dyDescent="0.25">
      <c r="A18941" s="1" t="s">
        <v>2543</v>
      </c>
      <c r="B18941" s="589" t="s">
        <v>2544</v>
      </c>
      <c r="C18941" s="10" t="s">
        <v>6637</v>
      </c>
      <c r="F18941" s="9">
        <v>658.7</v>
      </c>
    </row>
    <row r="18942" spans="1:6" ht="15" x14ac:dyDescent="0.25">
      <c r="A18942" s="1" t="s">
        <v>2545</v>
      </c>
      <c r="B18942" s="589" t="s">
        <v>2546</v>
      </c>
      <c r="C18942" s="10" t="s">
        <v>6637</v>
      </c>
      <c r="F18942" s="9">
        <v>1097.8399999999999</v>
      </c>
    </row>
    <row r="18943" spans="1:6" ht="15" x14ac:dyDescent="0.25">
      <c r="A18943" s="1" t="s">
        <v>4901</v>
      </c>
      <c r="B18943" s="589" t="s">
        <v>6690</v>
      </c>
      <c r="C18943" s="10"/>
      <c r="F18943" s="9"/>
    </row>
    <row r="18944" spans="1:6" ht="15" x14ac:dyDescent="0.25">
      <c r="A18944" s="1" t="s">
        <v>6406</v>
      </c>
      <c r="B18944" s="589" t="s">
        <v>6407</v>
      </c>
      <c r="C18944" s="10" t="s">
        <v>6637</v>
      </c>
      <c r="F18944" s="9">
        <v>81.59</v>
      </c>
    </row>
    <row r="18945" spans="1:6" ht="15" x14ac:dyDescent="0.25">
      <c r="A18945" s="1" t="s">
        <v>2547</v>
      </c>
      <c r="B18945" s="589" t="s">
        <v>1215</v>
      </c>
      <c r="C18945" s="10" t="s">
        <v>6637</v>
      </c>
      <c r="F18945" s="9">
        <v>15.65</v>
      </c>
    </row>
    <row r="18946" spans="1:6" ht="15" x14ac:dyDescent="0.25">
      <c r="A18946" s="1" t="s">
        <v>2548</v>
      </c>
      <c r="B18946" s="589" t="s">
        <v>1214</v>
      </c>
      <c r="C18946" s="10" t="s">
        <v>6637</v>
      </c>
      <c r="F18946" s="9">
        <v>7.42</v>
      </c>
    </row>
    <row r="18947" spans="1:6" ht="15" x14ac:dyDescent="0.25">
      <c r="A18947" s="1" t="s">
        <v>2549</v>
      </c>
      <c r="B18947" s="589" t="s">
        <v>7824</v>
      </c>
      <c r="C18947" s="10" t="s">
        <v>6640</v>
      </c>
      <c r="F18947" s="9">
        <v>26.18</v>
      </c>
    </row>
    <row r="18948" spans="1:6" ht="15" x14ac:dyDescent="0.25">
      <c r="A18948" s="1" t="s">
        <v>2550</v>
      </c>
      <c r="B18948" s="589" t="s">
        <v>1213</v>
      </c>
      <c r="C18948" s="10" t="s">
        <v>6635</v>
      </c>
      <c r="F18948" s="9">
        <v>30.24</v>
      </c>
    </row>
    <row r="18949" spans="1:6" ht="15" x14ac:dyDescent="0.25">
      <c r="A18949" s="1" t="s">
        <v>4902</v>
      </c>
      <c r="B18949" s="589" t="s">
        <v>5968</v>
      </c>
      <c r="C18949" s="10"/>
      <c r="F18949" s="9"/>
    </row>
    <row r="18950" spans="1:6" ht="15" x14ac:dyDescent="0.25">
      <c r="A18950" s="1" t="s">
        <v>4903</v>
      </c>
      <c r="B18950" s="589" t="s">
        <v>5969</v>
      </c>
      <c r="C18950" s="10"/>
      <c r="F18950" s="9"/>
    </row>
    <row r="18951" spans="1:6" ht="15" x14ac:dyDescent="0.25">
      <c r="A18951" s="1" t="s">
        <v>2551</v>
      </c>
      <c r="B18951" s="589" t="s">
        <v>6408</v>
      </c>
      <c r="C18951" s="10" t="s">
        <v>6637</v>
      </c>
      <c r="F18951" s="9">
        <v>1104.48</v>
      </c>
    </row>
    <row r="18952" spans="1:6" ht="15" x14ac:dyDescent="0.25">
      <c r="A18952" s="1" t="s">
        <v>2552</v>
      </c>
      <c r="B18952" s="589" t="s">
        <v>1212</v>
      </c>
      <c r="C18952" s="10" t="s">
        <v>6637</v>
      </c>
      <c r="F18952" s="9">
        <v>1009.84</v>
      </c>
    </row>
    <row r="18953" spans="1:6" ht="15" x14ac:dyDescent="0.25">
      <c r="A18953" s="1" t="s">
        <v>4904</v>
      </c>
      <c r="B18953" s="589" t="s">
        <v>6691</v>
      </c>
      <c r="C18953" s="10"/>
      <c r="F18953" s="9"/>
    </row>
    <row r="18954" spans="1:6" ht="15" x14ac:dyDescent="0.25">
      <c r="A18954" s="1" t="s">
        <v>2553</v>
      </c>
      <c r="B18954" s="589" t="s">
        <v>1211</v>
      </c>
      <c r="C18954" s="10" t="s">
        <v>6637</v>
      </c>
      <c r="F18954" s="9">
        <v>891.52</v>
      </c>
    </row>
    <row r="18955" spans="1:6" ht="15" x14ac:dyDescent="0.25">
      <c r="A18955" s="1" t="s">
        <v>2554</v>
      </c>
      <c r="B18955" s="589" t="s">
        <v>4593</v>
      </c>
      <c r="C18955" s="10" t="s">
        <v>6635</v>
      </c>
      <c r="F18955" s="9">
        <v>1509.32</v>
      </c>
    </row>
    <row r="18956" spans="1:6" ht="15" x14ac:dyDescent="0.25">
      <c r="A18956" s="1" t="s">
        <v>2555</v>
      </c>
      <c r="B18956" s="589" t="s">
        <v>4594</v>
      </c>
      <c r="C18956" s="10" t="s">
        <v>6635</v>
      </c>
      <c r="F18956" s="9">
        <v>1527.07</v>
      </c>
    </row>
    <row r="18957" spans="1:6" ht="15" x14ac:dyDescent="0.25">
      <c r="A18957" s="1" t="s">
        <v>2556</v>
      </c>
      <c r="B18957" s="589" t="s">
        <v>4595</v>
      </c>
      <c r="C18957" s="10" t="s">
        <v>6635</v>
      </c>
      <c r="F18957" s="9">
        <v>1627.9</v>
      </c>
    </row>
    <row r="18958" spans="1:6" ht="15" x14ac:dyDescent="0.25">
      <c r="A18958" s="1" t="s">
        <v>2557</v>
      </c>
      <c r="B18958" s="589" t="s">
        <v>4596</v>
      </c>
      <c r="C18958" s="10" t="s">
        <v>6635</v>
      </c>
      <c r="F18958" s="9">
        <v>2770.02</v>
      </c>
    </row>
    <row r="18959" spans="1:6" ht="15" x14ac:dyDescent="0.25">
      <c r="A18959" s="1" t="s">
        <v>4905</v>
      </c>
      <c r="B18959" s="589" t="s">
        <v>5970</v>
      </c>
      <c r="C18959" s="10"/>
      <c r="F18959" s="9"/>
    </row>
    <row r="18960" spans="1:6" ht="15" x14ac:dyDescent="0.25">
      <c r="A18960" s="1" t="s">
        <v>2558</v>
      </c>
      <c r="B18960" s="589" t="s">
        <v>4597</v>
      </c>
      <c r="C18960" s="10" t="s">
        <v>6635</v>
      </c>
      <c r="F18960" s="9">
        <v>1495.37</v>
      </c>
    </row>
    <row r="18961" spans="1:6" ht="15" x14ac:dyDescent="0.25">
      <c r="A18961" s="1" t="s">
        <v>2559</v>
      </c>
      <c r="B18961" s="589" t="s">
        <v>4598</v>
      </c>
      <c r="C18961" s="10" t="s">
        <v>6635</v>
      </c>
      <c r="F18961" s="9">
        <v>1245.1600000000001</v>
      </c>
    </row>
    <row r="18962" spans="1:6" ht="15" x14ac:dyDescent="0.25">
      <c r="A18962" s="1" t="s">
        <v>2560</v>
      </c>
      <c r="B18962" s="589" t="s">
        <v>7252</v>
      </c>
      <c r="C18962" s="10" t="s">
        <v>6635</v>
      </c>
      <c r="F18962" s="9">
        <v>1490.77</v>
      </c>
    </row>
    <row r="18963" spans="1:6" ht="15" x14ac:dyDescent="0.25">
      <c r="A18963" s="1" t="s">
        <v>2561</v>
      </c>
      <c r="B18963" s="589" t="s">
        <v>7253</v>
      </c>
      <c r="C18963" s="10" t="s">
        <v>6635</v>
      </c>
      <c r="F18963" s="9">
        <v>1613.75</v>
      </c>
    </row>
    <row r="18964" spans="1:6" ht="15" x14ac:dyDescent="0.25">
      <c r="A18964" s="1" t="s">
        <v>2562</v>
      </c>
      <c r="B18964" s="589" t="s">
        <v>7254</v>
      </c>
      <c r="C18964" s="10" t="s">
        <v>6635</v>
      </c>
      <c r="F18964" s="9">
        <v>1619.2</v>
      </c>
    </row>
    <row r="18965" spans="1:6" ht="15" x14ac:dyDescent="0.25">
      <c r="A18965" s="1" t="s">
        <v>2563</v>
      </c>
      <c r="B18965" s="589" t="s">
        <v>7255</v>
      </c>
      <c r="C18965" s="10" t="s">
        <v>6635</v>
      </c>
      <c r="F18965" s="9">
        <v>2577.12</v>
      </c>
    </row>
    <row r="18966" spans="1:6" ht="15" x14ac:dyDescent="0.25">
      <c r="A18966" s="1" t="s">
        <v>2564</v>
      </c>
      <c r="B18966" s="589" t="s">
        <v>7256</v>
      </c>
      <c r="C18966" s="10" t="s">
        <v>6635</v>
      </c>
      <c r="F18966" s="9">
        <v>2735.83</v>
      </c>
    </row>
    <row r="18967" spans="1:6" ht="15" x14ac:dyDescent="0.25">
      <c r="A18967" s="1" t="s">
        <v>2565</v>
      </c>
      <c r="B18967" s="589" t="s">
        <v>7257</v>
      </c>
      <c r="C18967" s="10" t="s">
        <v>6635</v>
      </c>
      <c r="F18967" s="9">
        <v>4794.8999999999996</v>
      </c>
    </row>
    <row r="18968" spans="1:6" ht="15" x14ac:dyDescent="0.25">
      <c r="A18968" s="1" t="s">
        <v>2566</v>
      </c>
      <c r="B18968" s="589" t="s">
        <v>7258</v>
      </c>
      <c r="C18968" s="10" t="s">
        <v>6635</v>
      </c>
      <c r="F18968" s="9">
        <v>1334.47</v>
      </c>
    </row>
    <row r="18969" spans="1:6" ht="15" x14ac:dyDescent="0.25">
      <c r="A18969" s="1" t="s">
        <v>2567</v>
      </c>
      <c r="B18969" s="589" t="s">
        <v>4599</v>
      </c>
      <c r="C18969" s="10" t="s">
        <v>6635</v>
      </c>
      <c r="F18969" s="9">
        <v>2287.4</v>
      </c>
    </row>
    <row r="18970" spans="1:6" ht="15" x14ac:dyDescent="0.25">
      <c r="A18970" s="1" t="s">
        <v>2568</v>
      </c>
      <c r="B18970" s="589" t="s">
        <v>4600</v>
      </c>
      <c r="C18970" s="10" t="s">
        <v>6635</v>
      </c>
      <c r="F18970" s="9">
        <v>2391.06</v>
      </c>
    </row>
    <row r="18971" spans="1:6" ht="15" x14ac:dyDescent="0.25">
      <c r="A18971" s="1" t="s">
        <v>2569</v>
      </c>
      <c r="B18971" s="589" t="s">
        <v>4601</v>
      </c>
      <c r="C18971" s="10" t="s">
        <v>6635</v>
      </c>
      <c r="F18971" s="9">
        <v>2561.1</v>
      </c>
    </row>
    <row r="18972" spans="1:6" ht="15" x14ac:dyDescent="0.25">
      <c r="A18972" s="1" t="s">
        <v>2570</v>
      </c>
      <c r="B18972" s="589" t="s">
        <v>4602</v>
      </c>
      <c r="C18972" s="10" t="s">
        <v>6635</v>
      </c>
      <c r="F18972" s="9">
        <v>2566.5500000000002</v>
      </c>
    </row>
    <row r="18973" spans="1:6" ht="15" x14ac:dyDescent="0.25">
      <c r="A18973" s="1" t="s">
        <v>2571</v>
      </c>
      <c r="B18973" s="589" t="s">
        <v>4603</v>
      </c>
      <c r="C18973" s="10" t="s">
        <v>6635</v>
      </c>
      <c r="F18973" s="9">
        <v>3460.22</v>
      </c>
    </row>
    <row r="18974" spans="1:6" ht="15" x14ac:dyDescent="0.25">
      <c r="A18974" s="1" t="s">
        <v>4906</v>
      </c>
      <c r="B18974" s="589" t="s">
        <v>5971</v>
      </c>
      <c r="C18974" s="10"/>
      <c r="F18974" s="9"/>
    </row>
    <row r="18975" spans="1:6" ht="15" x14ac:dyDescent="0.25">
      <c r="A18975" s="1" t="s">
        <v>2572</v>
      </c>
      <c r="B18975" s="589" t="s">
        <v>1210</v>
      </c>
      <c r="C18975" s="10" t="s">
        <v>6637</v>
      </c>
      <c r="F18975" s="9">
        <v>121.24</v>
      </c>
    </row>
    <row r="18976" spans="1:6" ht="15" x14ac:dyDescent="0.25">
      <c r="A18976" s="1" t="s">
        <v>2573</v>
      </c>
      <c r="B18976" s="589" t="s">
        <v>5972</v>
      </c>
      <c r="C18976" s="10" t="s">
        <v>6640</v>
      </c>
      <c r="F18976" s="9">
        <v>16.100000000000001</v>
      </c>
    </row>
    <row r="18977" spans="1:6" ht="15" x14ac:dyDescent="0.25">
      <c r="A18977" s="1" t="s">
        <v>2574</v>
      </c>
      <c r="B18977" s="589" t="s">
        <v>7259</v>
      </c>
      <c r="C18977" s="10" t="s">
        <v>6640</v>
      </c>
      <c r="F18977" s="9">
        <v>202.02</v>
      </c>
    </row>
    <row r="18978" spans="1:6" ht="15" x14ac:dyDescent="0.25">
      <c r="A18978" s="1" t="s">
        <v>2575</v>
      </c>
      <c r="B18978" s="589" t="s">
        <v>7260</v>
      </c>
      <c r="C18978" s="10" t="s">
        <v>6637</v>
      </c>
      <c r="F18978" s="9">
        <v>2774.14</v>
      </c>
    </row>
    <row r="18979" spans="1:6" ht="15" x14ac:dyDescent="0.25">
      <c r="A18979" s="1" t="s">
        <v>2576</v>
      </c>
      <c r="B18979" s="589" t="s">
        <v>1209</v>
      </c>
      <c r="C18979" s="10" t="s">
        <v>6637</v>
      </c>
      <c r="F18979" s="9">
        <v>923.69</v>
      </c>
    </row>
    <row r="18980" spans="1:6" ht="15" x14ac:dyDescent="0.25">
      <c r="A18980" s="1" t="s">
        <v>2577</v>
      </c>
      <c r="B18980" s="589" t="s">
        <v>7261</v>
      </c>
      <c r="C18980" s="10" t="s">
        <v>6637</v>
      </c>
      <c r="F18980" s="9">
        <v>734.34</v>
      </c>
    </row>
    <row r="18981" spans="1:6" ht="15" x14ac:dyDescent="0.25">
      <c r="A18981" s="1" t="s">
        <v>2578</v>
      </c>
      <c r="B18981" s="589" t="s">
        <v>7262</v>
      </c>
      <c r="C18981" s="10" t="s">
        <v>6637</v>
      </c>
      <c r="F18981" s="9">
        <v>2431.37</v>
      </c>
    </row>
    <row r="18982" spans="1:6" ht="15" x14ac:dyDescent="0.25">
      <c r="A18982" s="1" t="s">
        <v>2579</v>
      </c>
      <c r="B18982" s="589" t="s">
        <v>1208</v>
      </c>
      <c r="C18982" s="10" t="s">
        <v>6637</v>
      </c>
      <c r="F18982" s="9">
        <v>226.3</v>
      </c>
    </row>
    <row r="18983" spans="1:6" ht="15" x14ac:dyDescent="0.25">
      <c r="A18983" s="1" t="s">
        <v>2580</v>
      </c>
      <c r="B18983" s="589" t="s">
        <v>4604</v>
      </c>
      <c r="C18983" s="10" t="s">
        <v>6643</v>
      </c>
      <c r="F18983" s="9">
        <v>1435.92</v>
      </c>
    </row>
    <row r="18984" spans="1:6" ht="15" x14ac:dyDescent="0.25">
      <c r="A18984" s="1" t="s">
        <v>2581</v>
      </c>
      <c r="B18984" s="589" t="s">
        <v>1207</v>
      </c>
      <c r="C18984" s="10" t="s">
        <v>6637</v>
      </c>
      <c r="F18984" s="9">
        <v>300.98</v>
      </c>
    </row>
    <row r="18985" spans="1:6" ht="15" x14ac:dyDescent="0.25">
      <c r="A18985" s="1" t="s">
        <v>2582</v>
      </c>
      <c r="B18985" s="589" t="s">
        <v>7263</v>
      </c>
      <c r="C18985" s="10" t="s">
        <v>6637</v>
      </c>
      <c r="F18985" s="9">
        <v>2242.44</v>
      </c>
    </row>
    <row r="18986" spans="1:6" ht="15" x14ac:dyDescent="0.25">
      <c r="A18986" s="1" t="s">
        <v>2583</v>
      </c>
      <c r="B18986" s="589" t="s">
        <v>7264</v>
      </c>
      <c r="C18986" s="10" t="s">
        <v>6637</v>
      </c>
      <c r="F18986" s="9">
        <v>2086.39</v>
      </c>
    </row>
    <row r="18987" spans="1:6" ht="15" x14ac:dyDescent="0.25">
      <c r="A18987" s="1" t="s">
        <v>7728</v>
      </c>
      <c r="B18987" s="589" t="s">
        <v>7729</v>
      </c>
      <c r="C18987" s="10" t="s">
        <v>6637</v>
      </c>
      <c r="F18987" s="9">
        <v>478.91</v>
      </c>
    </row>
    <row r="18988" spans="1:6" ht="15" x14ac:dyDescent="0.25">
      <c r="A18988" s="1" t="s">
        <v>7825</v>
      </c>
      <c r="B18988" s="589" t="s">
        <v>7826</v>
      </c>
      <c r="C18988" s="10" t="s">
        <v>6637</v>
      </c>
      <c r="F18988" s="9">
        <v>1061.54</v>
      </c>
    </row>
    <row r="18989" spans="1:6" ht="15" x14ac:dyDescent="0.25">
      <c r="A18989" s="1" t="s">
        <v>2584</v>
      </c>
      <c r="B18989" s="589" t="s">
        <v>1206</v>
      </c>
      <c r="C18989" s="10" t="s">
        <v>6637</v>
      </c>
      <c r="F18989" s="9">
        <v>623.95000000000005</v>
      </c>
    </row>
    <row r="18990" spans="1:6" ht="15" x14ac:dyDescent="0.25">
      <c r="A18990" s="1" t="s">
        <v>2585</v>
      </c>
      <c r="B18990" s="589" t="s">
        <v>7265</v>
      </c>
      <c r="C18990" s="10" t="s">
        <v>6640</v>
      </c>
      <c r="F18990" s="9">
        <v>303.97000000000003</v>
      </c>
    </row>
    <row r="18991" spans="1:6" ht="15" x14ac:dyDescent="0.25">
      <c r="A18991" s="1" t="s">
        <v>4907</v>
      </c>
      <c r="B18991" s="589" t="s">
        <v>5973</v>
      </c>
      <c r="C18991" s="10"/>
      <c r="F18991" s="9"/>
    </row>
    <row r="18992" spans="1:6" ht="15" x14ac:dyDescent="0.25">
      <c r="A18992" s="1" t="s">
        <v>2586</v>
      </c>
      <c r="B18992" s="589" t="s">
        <v>1205</v>
      </c>
      <c r="C18992" s="10" t="s">
        <v>6637</v>
      </c>
      <c r="F18992" s="9">
        <v>325.8</v>
      </c>
    </row>
    <row r="18993" spans="1:6" ht="15" x14ac:dyDescent="0.25">
      <c r="A18993" s="1" t="s">
        <v>2587</v>
      </c>
      <c r="B18993" s="589" t="s">
        <v>4605</v>
      </c>
      <c r="C18993" s="10" t="s">
        <v>6635</v>
      </c>
      <c r="F18993" s="9">
        <v>646.6</v>
      </c>
    </row>
    <row r="18994" spans="1:6" ht="15" x14ac:dyDescent="0.25">
      <c r="A18994" s="1" t="s">
        <v>2588</v>
      </c>
      <c r="B18994" s="589" t="s">
        <v>4606</v>
      </c>
      <c r="C18994" s="10" t="s">
        <v>6635</v>
      </c>
      <c r="F18994" s="9">
        <v>644.23</v>
      </c>
    </row>
    <row r="18995" spans="1:6" ht="15" x14ac:dyDescent="0.25">
      <c r="A18995" s="1" t="s">
        <v>2589</v>
      </c>
      <c r="B18995" s="589" t="s">
        <v>4607</v>
      </c>
      <c r="C18995" s="10" t="s">
        <v>6635</v>
      </c>
      <c r="F18995" s="9">
        <v>651</v>
      </c>
    </row>
    <row r="18996" spans="1:6" ht="15" x14ac:dyDescent="0.25">
      <c r="A18996" s="1" t="s">
        <v>2590</v>
      </c>
      <c r="B18996" s="589" t="s">
        <v>4608</v>
      </c>
      <c r="C18996" s="10" t="s">
        <v>6635</v>
      </c>
      <c r="F18996" s="9">
        <v>680.73</v>
      </c>
    </row>
    <row r="18997" spans="1:6" ht="15" x14ac:dyDescent="0.25">
      <c r="A18997" s="1" t="s">
        <v>4609</v>
      </c>
      <c r="B18997" s="589" t="s">
        <v>1204</v>
      </c>
      <c r="C18997" s="10" t="s">
        <v>6635</v>
      </c>
      <c r="F18997" s="9">
        <v>928.59</v>
      </c>
    </row>
    <row r="18998" spans="1:6" ht="15" x14ac:dyDescent="0.25">
      <c r="A18998" s="1" t="s">
        <v>2591</v>
      </c>
      <c r="B18998" s="589" t="s">
        <v>4610</v>
      </c>
      <c r="C18998" s="10" t="s">
        <v>6635</v>
      </c>
      <c r="F18998" s="9">
        <v>1059.98</v>
      </c>
    </row>
    <row r="18999" spans="1:6" ht="15" x14ac:dyDescent="0.25">
      <c r="A18999" s="1" t="s">
        <v>2592</v>
      </c>
      <c r="B18999" s="589" t="s">
        <v>4611</v>
      </c>
      <c r="C18999" s="10" t="s">
        <v>6635</v>
      </c>
      <c r="F18999" s="9">
        <v>1109.45</v>
      </c>
    </row>
    <row r="19000" spans="1:6" ht="15" x14ac:dyDescent="0.25">
      <c r="A19000" s="1" t="s">
        <v>2593</v>
      </c>
      <c r="B19000" s="589" t="s">
        <v>4612</v>
      </c>
      <c r="C19000" s="10" t="s">
        <v>6635</v>
      </c>
      <c r="F19000" s="9">
        <v>434.52</v>
      </c>
    </row>
    <row r="19001" spans="1:6" ht="15" x14ac:dyDescent="0.25">
      <c r="A19001" s="1" t="s">
        <v>2594</v>
      </c>
      <c r="B19001" s="589" t="s">
        <v>4613</v>
      </c>
      <c r="C19001" s="10" t="s">
        <v>6635</v>
      </c>
      <c r="F19001" s="9">
        <v>438.92</v>
      </c>
    </row>
    <row r="19002" spans="1:6" ht="15" x14ac:dyDescent="0.25">
      <c r="A19002" s="1" t="s">
        <v>2595</v>
      </c>
      <c r="B19002" s="589" t="s">
        <v>4614</v>
      </c>
      <c r="C19002" s="10" t="s">
        <v>6635</v>
      </c>
      <c r="F19002" s="9">
        <v>468.65</v>
      </c>
    </row>
    <row r="19003" spans="1:6" ht="15" x14ac:dyDescent="0.25">
      <c r="A19003" s="1" t="s">
        <v>2596</v>
      </c>
      <c r="B19003" s="589" t="s">
        <v>4615</v>
      </c>
      <c r="C19003" s="10" t="s">
        <v>6635</v>
      </c>
      <c r="F19003" s="9">
        <v>1063.71</v>
      </c>
    </row>
    <row r="19004" spans="1:6" ht="15" x14ac:dyDescent="0.25">
      <c r="A19004" s="1" t="s">
        <v>2597</v>
      </c>
      <c r="B19004" s="589" t="s">
        <v>4616</v>
      </c>
      <c r="C19004" s="10" t="s">
        <v>6635</v>
      </c>
      <c r="F19004" s="9">
        <v>1068.1099999999999</v>
      </c>
    </row>
    <row r="19005" spans="1:6" ht="15" x14ac:dyDescent="0.25">
      <c r="A19005" s="1" t="s">
        <v>2598</v>
      </c>
      <c r="B19005" s="589" t="s">
        <v>4617</v>
      </c>
      <c r="C19005" s="10" t="s">
        <v>6635</v>
      </c>
      <c r="F19005" s="9">
        <v>1544.52</v>
      </c>
    </row>
    <row r="19006" spans="1:6" ht="15" x14ac:dyDescent="0.25">
      <c r="A19006" s="1" t="s">
        <v>2599</v>
      </c>
      <c r="B19006" s="589" t="s">
        <v>4618</v>
      </c>
      <c r="C19006" s="10" t="s">
        <v>6635</v>
      </c>
      <c r="F19006" s="9">
        <v>1574.82</v>
      </c>
    </row>
    <row r="19007" spans="1:6" ht="15" x14ac:dyDescent="0.25">
      <c r="A19007" s="1" t="s">
        <v>2600</v>
      </c>
      <c r="B19007" s="589" t="s">
        <v>4619</v>
      </c>
      <c r="C19007" s="10" t="s">
        <v>6635</v>
      </c>
      <c r="F19007" s="9">
        <v>1628.08</v>
      </c>
    </row>
    <row r="19008" spans="1:6" ht="15" x14ac:dyDescent="0.25">
      <c r="A19008" s="1" t="s">
        <v>2601</v>
      </c>
      <c r="B19008" s="589" t="s">
        <v>4620</v>
      </c>
      <c r="C19008" s="10" t="s">
        <v>6635</v>
      </c>
      <c r="F19008" s="9">
        <v>1943.08</v>
      </c>
    </row>
    <row r="19009" spans="1:6" ht="15" x14ac:dyDescent="0.25">
      <c r="A19009" s="1" t="s">
        <v>2602</v>
      </c>
      <c r="B19009" s="589" t="s">
        <v>4621</v>
      </c>
      <c r="C19009" s="10" t="s">
        <v>6635</v>
      </c>
      <c r="F19009" s="9">
        <v>2045.99</v>
      </c>
    </row>
    <row r="19010" spans="1:6" ht="15" x14ac:dyDescent="0.25">
      <c r="A19010" s="1" t="s">
        <v>2603</v>
      </c>
      <c r="B19010" s="589" t="s">
        <v>4622</v>
      </c>
      <c r="C19010" s="10" t="s">
        <v>6635</v>
      </c>
      <c r="F19010" s="9">
        <v>1252.8</v>
      </c>
    </row>
    <row r="19011" spans="1:6" ht="15" x14ac:dyDescent="0.25">
      <c r="A19011" s="1" t="s">
        <v>2604</v>
      </c>
      <c r="B19011" s="589" t="s">
        <v>4623</v>
      </c>
      <c r="C19011" s="10" t="s">
        <v>6635</v>
      </c>
      <c r="F19011" s="9">
        <v>1464.04</v>
      </c>
    </row>
    <row r="19012" spans="1:6" ht="15" x14ac:dyDescent="0.25">
      <c r="A19012" s="1" t="s">
        <v>2605</v>
      </c>
      <c r="B19012" s="589" t="s">
        <v>5653</v>
      </c>
      <c r="C19012" s="10" t="s">
        <v>6635</v>
      </c>
      <c r="F19012" s="9">
        <v>965.22</v>
      </c>
    </row>
    <row r="19013" spans="1:6" ht="15" x14ac:dyDescent="0.25">
      <c r="A19013" s="1" t="s">
        <v>4908</v>
      </c>
      <c r="B19013" s="589" t="s">
        <v>5974</v>
      </c>
      <c r="C19013" s="10"/>
      <c r="F19013" s="9"/>
    </row>
    <row r="19014" spans="1:6" ht="15" x14ac:dyDescent="0.25">
      <c r="A19014" s="1" t="s">
        <v>2606</v>
      </c>
      <c r="B19014" s="589" t="s">
        <v>1203</v>
      </c>
      <c r="C19014" s="10" t="s">
        <v>6637</v>
      </c>
      <c r="F19014" s="9">
        <v>335.77</v>
      </c>
    </row>
    <row r="19015" spans="1:6" ht="15" x14ac:dyDescent="0.25">
      <c r="A19015" s="1" t="s">
        <v>2607</v>
      </c>
      <c r="B19015" s="589" t="s">
        <v>4624</v>
      </c>
      <c r="C19015" s="10" t="s">
        <v>6635</v>
      </c>
      <c r="F19015" s="9">
        <v>651.19000000000005</v>
      </c>
    </row>
    <row r="19016" spans="1:6" ht="15" x14ac:dyDescent="0.25">
      <c r="A19016" s="1" t="s">
        <v>2608</v>
      </c>
      <c r="B19016" s="589" t="s">
        <v>4625</v>
      </c>
      <c r="C19016" s="10" t="s">
        <v>6635</v>
      </c>
      <c r="F19016" s="9">
        <v>662.01</v>
      </c>
    </row>
    <row r="19017" spans="1:6" ht="15" x14ac:dyDescent="0.25">
      <c r="A19017" s="1" t="s">
        <v>2609</v>
      </c>
      <c r="B19017" s="589" t="s">
        <v>4626</v>
      </c>
      <c r="C19017" s="10" t="s">
        <v>6635</v>
      </c>
      <c r="F19017" s="9">
        <v>697.48</v>
      </c>
    </row>
    <row r="19018" spans="1:6" ht="15" x14ac:dyDescent="0.25">
      <c r="A19018" s="1" t="s">
        <v>4909</v>
      </c>
      <c r="B19018" s="589" t="s">
        <v>6692</v>
      </c>
      <c r="C19018" s="10"/>
      <c r="F19018" s="9"/>
    </row>
    <row r="19019" spans="1:6" ht="15" x14ac:dyDescent="0.25">
      <c r="A19019" s="1" t="s">
        <v>4910</v>
      </c>
      <c r="B19019" s="589" t="s">
        <v>7266</v>
      </c>
      <c r="C19019" s="10" t="s">
        <v>6635</v>
      </c>
      <c r="F19019" s="9">
        <v>771.97</v>
      </c>
    </row>
    <row r="19020" spans="1:6" ht="15" x14ac:dyDescent="0.25">
      <c r="A19020" s="1" t="s">
        <v>4911</v>
      </c>
      <c r="B19020" s="589" t="s">
        <v>6693</v>
      </c>
      <c r="C19020" s="10"/>
      <c r="F19020" s="9"/>
    </row>
    <row r="19021" spans="1:6" ht="15" x14ac:dyDescent="0.25">
      <c r="A19021" s="1" t="s">
        <v>4912</v>
      </c>
      <c r="B19021" s="589" t="s">
        <v>7267</v>
      </c>
      <c r="C19021" s="10" t="s">
        <v>6635</v>
      </c>
      <c r="F19021" s="9">
        <v>771.97</v>
      </c>
    </row>
    <row r="19022" spans="1:6" ht="15" x14ac:dyDescent="0.25">
      <c r="A19022" s="1" t="s">
        <v>4913</v>
      </c>
      <c r="B19022" s="589" t="s">
        <v>7268</v>
      </c>
      <c r="C19022" s="10" t="s">
        <v>6635</v>
      </c>
      <c r="F19022" s="9">
        <v>789.61</v>
      </c>
    </row>
    <row r="19023" spans="1:6" ht="30" x14ac:dyDescent="0.25">
      <c r="A19023" s="1" t="s">
        <v>4914</v>
      </c>
      <c r="B19023" s="589" t="s">
        <v>7269</v>
      </c>
      <c r="C19023" s="10" t="s">
        <v>6635</v>
      </c>
      <c r="F19023" s="9">
        <v>771.97</v>
      </c>
    </row>
    <row r="19024" spans="1:6" ht="30" x14ac:dyDescent="0.25">
      <c r="A19024" s="1" t="s">
        <v>4915</v>
      </c>
      <c r="B19024" s="589" t="s">
        <v>7270</v>
      </c>
      <c r="C19024" s="10" t="s">
        <v>6635</v>
      </c>
      <c r="F19024" s="9">
        <v>924</v>
      </c>
    </row>
    <row r="19025" spans="1:6" ht="30" x14ac:dyDescent="0.25">
      <c r="A19025" s="1" t="s">
        <v>4916</v>
      </c>
      <c r="B19025" s="589" t="s">
        <v>7271</v>
      </c>
      <c r="C19025" s="10" t="s">
        <v>6635</v>
      </c>
      <c r="F19025" s="9">
        <v>961.43</v>
      </c>
    </row>
    <row r="19026" spans="1:6" ht="30" x14ac:dyDescent="0.25">
      <c r="A19026" s="1" t="s">
        <v>4917</v>
      </c>
      <c r="B19026" s="589" t="s">
        <v>7272</v>
      </c>
      <c r="C19026" s="10" t="s">
        <v>6635</v>
      </c>
      <c r="F19026" s="9">
        <v>1057.6600000000001</v>
      </c>
    </row>
    <row r="19027" spans="1:6" ht="15" x14ac:dyDescent="0.25">
      <c r="A19027" s="1" t="s">
        <v>4918</v>
      </c>
      <c r="B19027" s="589" t="s">
        <v>6694</v>
      </c>
      <c r="C19027" s="10"/>
      <c r="F19027" s="9"/>
    </row>
    <row r="19028" spans="1:6" ht="15" x14ac:dyDescent="0.25">
      <c r="A19028" s="1" t="s">
        <v>2610</v>
      </c>
      <c r="B19028" s="589" t="s">
        <v>1202</v>
      </c>
      <c r="C19028" s="10" t="s">
        <v>6635</v>
      </c>
      <c r="F19028" s="9">
        <v>64.27</v>
      </c>
    </row>
    <row r="19029" spans="1:6" ht="15" x14ac:dyDescent="0.25">
      <c r="A19029" s="1" t="s">
        <v>2611</v>
      </c>
      <c r="B19029" s="589" t="s">
        <v>1201</v>
      </c>
      <c r="C19029" s="10" t="s">
        <v>6635</v>
      </c>
      <c r="F19029" s="9">
        <v>79.099999999999994</v>
      </c>
    </row>
    <row r="19030" spans="1:6" ht="15" x14ac:dyDescent="0.25">
      <c r="A19030" s="1" t="s">
        <v>2612</v>
      </c>
      <c r="B19030" s="589" t="s">
        <v>1200</v>
      </c>
      <c r="C19030" s="10" t="s">
        <v>6640</v>
      </c>
      <c r="F19030" s="9">
        <v>2.48</v>
      </c>
    </row>
    <row r="19031" spans="1:6" ht="15" x14ac:dyDescent="0.25">
      <c r="A19031" s="1" t="s">
        <v>2613</v>
      </c>
      <c r="B19031" s="589" t="s">
        <v>1199</v>
      </c>
      <c r="C19031" s="10" t="s">
        <v>6640</v>
      </c>
      <c r="F19031" s="9">
        <v>56.6</v>
      </c>
    </row>
    <row r="19032" spans="1:6" ht="15" x14ac:dyDescent="0.25">
      <c r="A19032" s="1" t="s">
        <v>2614</v>
      </c>
      <c r="B19032" s="589" t="s">
        <v>1198</v>
      </c>
      <c r="C19032" s="10" t="s">
        <v>6637</v>
      </c>
      <c r="F19032" s="9">
        <v>1986.78</v>
      </c>
    </row>
    <row r="19033" spans="1:6" ht="15" x14ac:dyDescent="0.25">
      <c r="A19033" s="1" t="s">
        <v>2615</v>
      </c>
      <c r="B19033" s="589" t="s">
        <v>1197</v>
      </c>
      <c r="C19033" s="10" t="s">
        <v>6640</v>
      </c>
      <c r="F19033" s="9">
        <v>9.23</v>
      </c>
    </row>
    <row r="19034" spans="1:6" ht="15" x14ac:dyDescent="0.25">
      <c r="A19034" s="1" t="s">
        <v>2616</v>
      </c>
      <c r="B19034" s="589" t="s">
        <v>1196</v>
      </c>
      <c r="C19034" s="10" t="s">
        <v>6635</v>
      </c>
      <c r="F19034" s="9">
        <v>338.63</v>
      </c>
    </row>
    <row r="19035" spans="1:6" ht="15" x14ac:dyDescent="0.25">
      <c r="A19035" s="1" t="s">
        <v>2617</v>
      </c>
      <c r="B19035" s="589" t="s">
        <v>1195</v>
      </c>
      <c r="C19035" s="10" t="s">
        <v>6637</v>
      </c>
      <c r="F19035" s="9">
        <v>1239.8399999999999</v>
      </c>
    </row>
    <row r="19036" spans="1:6" ht="15" x14ac:dyDescent="0.25">
      <c r="A19036" s="1" t="s">
        <v>2618</v>
      </c>
      <c r="B19036" s="589" t="s">
        <v>1194</v>
      </c>
      <c r="C19036" s="10" t="s">
        <v>6637</v>
      </c>
      <c r="F19036" s="9">
        <v>159.31</v>
      </c>
    </row>
    <row r="19037" spans="1:6" ht="15" x14ac:dyDescent="0.25">
      <c r="A19037" s="1" t="s">
        <v>2619</v>
      </c>
      <c r="B19037" s="589" t="s">
        <v>1193</v>
      </c>
      <c r="C19037" s="10" t="s">
        <v>6637</v>
      </c>
      <c r="F19037" s="9">
        <v>528.20000000000005</v>
      </c>
    </row>
    <row r="19038" spans="1:6" ht="15" x14ac:dyDescent="0.25">
      <c r="A19038" s="1" t="s">
        <v>2620</v>
      </c>
      <c r="B19038" s="589" t="s">
        <v>6243</v>
      </c>
      <c r="C19038" s="10" t="s">
        <v>6635</v>
      </c>
      <c r="F19038" s="9">
        <v>313.14</v>
      </c>
    </row>
    <row r="19039" spans="1:6" ht="15" x14ac:dyDescent="0.25">
      <c r="A19039" s="1" t="s">
        <v>2621</v>
      </c>
      <c r="B19039" s="589" t="s">
        <v>6244</v>
      </c>
      <c r="C19039" s="10" t="s">
        <v>6635</v>
      </c>
      <c r="F19039" s="9">
        <v>310.77</v>
      </c>
    </row>
    <row r="19040" spans="1:6" ht="15" x14ac:dyDescent="0.25">
      <c r="A19040" s="1" t="s">
        <v>2622</v>
      </c>
      <c r="B19040" s="589" t="s">
        <v>6245</v>
      </c>
      <c r="C19040" s="10" t="s">
        <v>6635</v>
      </c>
      <c r="F19040" s="9">
        <v>317.54000000000002</v>
      </c>
    </row>
    <row r="19041" spans="1:6" ht="15" x14ac:dyDescent="0.25">
      <c r="A19041" s="1" t="s">
        <v>2623</v>
      </c>
      <c r="B19041" s="589" t="s">
        <v>6246</v>
      </c>
      <c r="C19041" s="10" t="s">
        <v>6635</v>
      </c>
      <c r="F19041" s="9">
        <v>347.27</v>
      </c>
    </row>
    <row r="19042" spans="1:6" ht="15" x14ac:dyDescent="0.25">
      <c r="A19042" s="1" t="s">
        <v>2624</v>
      </c>
      <c r="B19042" s="589" t="s">
        <v>6247</v>
      </c>
      <c r="C19042" s="10" t="s">
        <v>6635</v>
      </c>
      <c r="F19042" s="9">
        <v>1157.31</v>
      </c>
    </row>
    <row r="19043" spans="1:6" ht="15" x14ac:dyDescent="0.25">
      <c r="A19043" s="1" t="s">
        <v>2625</v>
      </c>
      <c r="B19043" s="589" t="s">
        <v>6248</v>
      </c>
      <c r="C19043" s="10" t="s">
        <v>6635</v>
      </c>
      <c r="F19043" s="9">
        <v>1285.74</v>
      </c>
    </row>
    <row r="19044" spans="1:6" ht="15" x14ac:dyDescent="0.25">
      <c r="A19044" s="1" t="s">
        <v>2626</v>
      </c>
      <c r="B19044" s="589" t="s">
        <v>6249</v>
      </c>
      <c r="C19044" s="10" t="s">
        <v>6635</v>
      </c>
      <c r="F19044" s="9">
        <v>1280.29</v>
      </c>
    </row>
    <row r="19045" spans="1:6" ht="15" x14ac:dyDescent="0.25">
      <c r="A19045" s="1" t="s">
        <v>8170</v>
      </c>
      <c r="B19045" s="589" t="s">
        <v>8171</v>
      </c>
      <c r="C19045" s="10" t="s">
        <v>6637</v>
      </c>
      <c r="F19045" s="9">
        <v>681.19</v>
      </c>
    </row>
    <row r="19046" spans="1:6" ht="15" x14ac:dyDescent="0.25">
      <c r="A19046" s="1" t="s">
        <v>2627</v>
      </c>
      <c r="B19046" s="589" t="s">
        <v>1192</v>
      </c>
      <c r="C19046" s="10" t="s">
        <v>6637</v>
      </c>
      <c r="F19046" s="9">
        <v>1090.1199999999999</v>
      </c>
    </row>
    <row r="19047" spans="1:6" ht="15" x14ac:dyDescent="0.25">
      <c r="A19047" s="1" t="s">
        <v>4919</v>
      </c>
      <c r="B19047" s="589" t="s">
        <v>5975</v>
      </c>
      <c r="C19047" s="10"/>
      <c r="F19047" s="9"/>
    </row>
    <row r="19048" spans="1:6" ht="15" x14ac:dyDescent="0.25">
      <c r="A19048" s="1" t="s">
        <v>4920</v>
      </c>
      <c r="B19048" s="589" t="s">
        <v>5976</v>
      </c>
      <c r="C19048" s="10"/>
      <c r="F19048" s="9"/>
    </row>
    <row r="19049" spans="1:6" ht="15" x14ac:dyDescent="0.25">
      <c r="A19049" s="1" t="s">
        <v>2628</v>
      </c>
      <c r="B19049" s="589" t="s">
        <v>1191</v>
      </c>
      <c r="C19049" s="10" t="s">
        <v>6637</v>
      </c>
      <c r="F19049" s="9">
        <v>600.89</v>
      </c>
    </row>
    <row r="19050" spans="1:6" ht="15" x14ac:dyDescent="0.25">
      <c r="A19050" s="1" t="s">
        <v>2629</v>
      </c>
      <c r="B19050" s="589" t="s">
        <v>1190</v>
      </c>
      <c r="C19050" s="10" t="s">
        <v>6637</v>
      </c>
      <c r="F19050" s="9">
        <v>1763.2</v>
      </c>
    </row>
    <row r="19051" spans="1:6" ht="15" x14ac:dyDescent="0.25">
      <c r="A19051" s="1" t="s">
        <v>2630</v>
      </c>
      <c r="B19051" s="589" t="s">
        <v>1189</v>
      </c>
      <c r="C19051" s="10" t="s">
        <v>6637</v>
      </c>
      <c r="F19051" s="9">
        <v>970.99</v>
      </c>
    </row>
    <row r="19052" spans="1:6" ht="15" x14ac:dyDescent="0.25">
      <c r="A19052" s="1" t="s">
        <v>2631</v>
      </c>
      <c r="B19052" s="589" t="s">
        <v>1188</v>
      </c>
      <c r="C19052" s="10" t="s">
        <v>6637</v>
      </c>
      <c r="F19052" s="9">
        <v>657.26</v>
      </c>
    </row>
    <row r="19053" spans="1:6" ht="15" x14ac:dyDescent="0.25">
      <c r="A19053" s="1" t="s">
        <v>2632</v>
      </c>
      <c r="B19053" s="589" t="s">
        <v>1187</v>
      </c>
      <c r="C19053" s="10" t="s">
        <v>6637</v>
      </c>
      <c r="F19053" s="9">
        <v>438.41</v>
      </c>
    </row>
    <row r="19054" spans="1:6" ht="15" x14ac:dyDescent="0.25">
      <c r="A19054" s="1" t="s">
        <v>2633</v>
      </c>
      <c r="B19054" s="589" t="s">
        <v>1186</v>
      </c>
      <c r="C19054" s="10" t="s">
        <v>6637</v>
      </c>
      <c r="F19054" s="9">
        <v>879.08</v>
      </c>
    </row>
    <row r="19055" spans="1:6" ht="15" x14ac:dyDescent="0.25">
      <c r="A19055" s="1" t="s">
        <v>2634</v>
      </c>
      <c r="B19055" s="589" t="s">
        <v>7273</v>
      </c>
      <c r="C19055" s="10" t="s">
        <v>6637</v>
      </c>
      <c r="F19055" s="9">
        <v>307.55</v>
      </c>
    </row>
    <row r="19056" spans="1:6" ht="15" x14ac:dyDescent="0.25">
      <c r="A19056" s="1" t="s">
        <v>2635</v>
      </c>
      <c r="B19056" s="589" t="s">
        <v>7274</v>
      </c>
      <c r="C19056" s="10" t="s">
        <v>6637</v>
      </c>
      <c r="F19056" s="9">
        <v>927.29</v>
      </c>
    </row>
    <row r="19057" spans="1:6" ht="15" x14ac:dyDescent="0.25">
      <c r="A19057" s="1" t="s">
        <v>2636</v>
      </c>
      <c r="B19057" s="589" t="s">
        <v>7275</v>
      </c>
      <c r="C19057" s="10" t="s">
        <v>6637</v>
      </c>
      <c r="F19057" s="9">
        <v>628.21</v>
      </c>
    </row>
    <row r="19058" spans="1:6" ht="15" x14ac:dyDescent="0.25">
      <c r="A19058" s="1" t="s">
        <v>2637</v>
      </c>
      <c r="B19058" s="589" t="s">
        <v>1185</v>
      </c>
      <c r="C19058" s="10" t="s">
        <v>6637</v>
      </c>
      <c r="F19058" s="9">
        <v>2305.5300000000002</v>
      </c>
    </row>
    <row r="19059" spans="1:6" ht="15" x14ac:dyDescent="0.25">
      <c r="A19059" s="1" t="s">
        <v>2638</v>
      </c>
      <c r="B19059" s="589" t="s">
        <v>1184</v>
      </c>
      <c r="C19059" s="10" t="s">
        <v>6637</v>
      </c>
      <c r="F19059" s="9">
        <v>1092.3800000000001</v>
      </c>
    </row>
    <row r="19060" spans="1:6" ht="15" x14ac:dyDescent="0.25">
      <c r="A19060" s="1" t="s">
        <v>4921</v>
      </c>
      <c r="B19060" s="589" t="s">
        <v>6695</v>
      </c>
      <c r="C19060" s="10"/>
      <c r="F19060" s="9"/>
    </row>
    <row r="19061" spans="1:6" ht="15" x14ac:dyDescent="0.25">
      <c r="A19061" s="1" t="s">
        <v>2639</v>
      </c>
      <c r="B19061" s="589" t="s">
        <v>1183</v>
      </c>
      <c r="C19061" s="10" t="s">
        <v>6637</v>
      </c>
      <c r="F19061" s="9">
        <v>1083.97</v>
      </c>
    </row>
    <row r="19062" spans="1:6" ht="15" x14ac:dyDescent="0.25">
      <c r="A19062" s="1" t="s">
        <v>2640</v>
      </c>
      <c r="B19062" s="589" t="s">
        <v>1182</v>
      </c>
      <c r="C19062" s="10" t="s">
        <v>6637</v>
      </c>
      <c r="F19062" s="9">
        <v>955.96</v>
      </c>
    </row>
    <row r="19063" spans="1:6" ht="15" x14ac:dyDescent="0.25">
      <c r="A19063" s="1" t="s">
        <v>2641</v>
      </c>
      <c r="B19063" s="589" t="s">
        <v>1181</v>
      </c>
      <c r="C19063" s="10" t="s">
        <v>6635</v>
      </c>
      <c r="F19063" s="9">
        <v>1629.28</v>
      </c>
    </row>
    <row r="19064" spans="1:6" ht="15" x14ac:dyDescent="0.25">
      <c r="A19064" s="1" t="s">
        <v>4627</v>
      </c>
      <c r="B19064" s="589" t="s">
        <v>1174</v>
      </c>
      <c r="C19064" s="10" t="s">
        <v>6635</v>
      </c>
      <c r="F19064" s="9">
        <v>1701.42</v>
      </c>
    </row>
    <row r="19065" spans="1:6" ht="15" x14ac:dyDescent="0.25">
      <c r="A19065" s="1" t="s">
        <v>4628</v>
      </c>
      <c r="B19065" s="589" t="s">
        <v>1163</v>
      </c>
      <c r="C19065" s="10" t="s">
        <v>6637</v>
      </c>
      <c r="F19065" s="9">
        <v>1296.1300000000001</v>
      </c>
    </row>
    <row r="19066" spans="1:6" ht="15" x14ac:dyDescent="0.25">
      <c r="A19066" s="1" t="s">
        <v>4629</v>
      </c>
      <c r="B19066" s="589" t="s">
        <v>1161</v>
      </c>
      <c r="C19066" s="10" t="s">
        <v>6635</v>
      </c>
      <c r="F19066" s="9">
        <v>2810.7</v>
      </c>
    </row>
    <row r="19067" spans="1:6" ht="15" x14ac:dyDescent="0.25">
      <c r="A19067" s="1" t="s">
        <v>4630</v>
      </c>
      <c r="B19067" s="589" t="s">
        <v>4631</v>
      </c>
      <c r="C19067" s="10" t="s">
        <v>6635</v>
      </c>
      <c r="F19067" s="9">
        <v>2790.17</v>
      </c>
    </row>
    <row r="19068" spans="1:6" ht="15" x14ac:dyDescent="0.25">
      <c r="A19068" s="1" t="s">
        <v>2642</v>
      </c>
      <c r="B19068" s="589" t="s">
        <v>1180</v>
      </c>
      <c r="C19068" s="10" t="s">
        <v>6637</v>
      </c>
      <c r="F19068" s="9">
        <v>1074.3499999999999</v>
      </c>
    </row>
    <row r="19069" spans="1:6" ht="15" x14ac:dyDescent="0.25">
      <c r="A19069" s="1" t="s">
        <v>2643</v>
      </c>
      <c r="B19069" s="589" t="s">
        <v>1179</v>
      </c>
      <c r="C19069" s="10" t="s">
        <v>6637</v>
      </c>
      <c r="F19069" s="9">
        <v>425.5</v>
      </c>
    </row>
    <row r="19070" spans="1:6" ht="15" x14ac:dyDescent="0.25">
      <c r="A19070" s="1" t="s">
        <v>2644</v>
      </c>
      <c r="B19070" s="589" t="s">
        <v>8172</v>
      </c>
      <c r="C19070" s="10" t="s">
        <v>6637</v>
      </c>
      <c r="F19070" s="9">
        <v>1703.8</v>
      </c>
    </row>
    <row r="19071" spans="1:6" ht="15" x14ac:dyDescent="0.25">
      <c r="A19071" s="1" t="s">
        <v>2645</v>
      </c>
      <c r="B19071" s="589" t="s">
        <v>1178</v>
      </c>
      <c r="C19071" s="10" t="s">
        <v>6637</v>
      </c>
      <c r="F19071" s="9">
        <v>1077.77</v>
      </c>
    </row>
    <row r="19072" spans="1:6" ht="15" x14ac:dyDescent="0.25">
      <c r="A19072" s="1" t="s">
        <v>2646</v>
      </c>
      <c r="B19072" s="589" t="s">
        <v>1177</v>
      </c>
      <c r="C19072" s="10" t="s">
        <v>6637</v>
      </c>
      <c r="F19072" s="9">
        <v>900.87</v>
      </c>
    </row>
    <row r="19073" spans="1:6" ht="15" x14ac:dyDescent="0.25">
      <c r="A19073" s="1" t="s">
        <v>2647</v>
      </c>
      <c r="B19073" s="589" t="s">
        <v>1176</v>
      </c>
      <c r="C19073" s="10" t="s">
        <v>6637</v>
      </c>
      <c r="F19073" s="9">
        <v>807.53</v>
      </c>
    </row>
    <row r="19074" spans="1:6" ht="15" x14ac:dyDescent="0.25">
      <c r="A19074" s="1" t="s">
        <v>2648</v>
      </c>
      <c r="B19074" s="589" t="s">
        <v>1175</v>
      </c>
      <c r="C19074" s="10" t="s">
        <v>6637</v>
      </c>
      <c r="F19074" s="9">
        <v>1406.37</v>
      </c>
    </row>
    <row r="19075" spans="1:6" ht="15" x14ac:dyDescent="0.25">
      <c r="A19075" s="1" t="s">
        <v>2649</v>
      </c>
      <c r="B19075" s="589" t="s">
        <v>1173</v>
      </c>
      <c r="C19075" s="10" t="s">
        <v>6637</v>
      </c>
      <c r="F19075" s="9">
        <v>1533.7</v>
      </c>
    </row>
    <row r="19076" spans="1:6" ht="15" x14ac:dyDescent="0.25">
      <c r="A19076" s="1" t="s">
        <v>2650</v>
      </c>
      <c r="B19076" s="589" t="s">
        <v>7276</v>
      </c>
      <c r="C19076" s="10" t="s">
        <v>6637</v>
      </c>
      <c r="F19076" s="9">
        <v>943.89</v>
      </c>
    </row>
    <row r="19077" spans="1:6" ht="15" x14ac:dyDescent="0.25">
      <c r="A19077" s="1" t="s">
        <v>2651</v>
      </c>
      <c r="B19077" s="589" t="s">
        <v>1172</v>
      </c>
      <c r="C19077" s="10" t="s">
        <v>6637</v>
      </c>
      <c r="F19077" s="9">
        <v>1661.67</v>
      </c>
    </row>
    <row r="19078" spans="1:6" ht="15" x14ac:dyDescent="0.25">
      <c r="A19078" s="1" t="s">
        <v>2652</v>
      </c>
      <c r="B19078" s="589" t="s">
        <v>1171</v>
      </c>
      <c r="C19078" s="10" t="s">
        <v>6637</v>
      </c>
      <c r="F19078" s="9">
        <v>1374.21</v>
      </c>
    </row>
    <row r="19079" spans="1:6" ht="15" x14ac:dyDescent="0.25">
      <c r="A19079" s="1" t="s">
        <v>2653</v>
      </c>
      <c r="B19079" s="589" t="s">
        <v>1170</v>
      </c>
      <c r="C19079" s="10" t="s">
        <v>6637</v>
      </c>
      <c r="F19079" s="9">
        <v>2119.8200000000002</v>
      </c>
    </row>
    <row r="19080" spans="1:6" ht="15" x14ac:dyDescent="0.25">
      <c r="A19080" s="1" t="s">
        <v>2654</v>
      </c>
      <c r="B19080" s="589" t="s">
        <v>1169</v>
      </c>
      <c r="C19080" s="10" t="s">
        <v>6637</v>
      </c>
      <c r="F19080" s="9">
        <v>1528.95</v>
      </c>
    </row>
    <row r="19081" spans="1:6" ht="15" x14ac:dyDescent="0.25">
      <c r="A19081" s="1" t="s">
        <v>2655</v>
      </c>
      <c r="B19081" s="589" t="s">
        <v>1168</v>
      </c>
      <c r="C19081" s="10" t="s">
        <v>6637</v>
      </c>
      <c r="F19081" s="9">
        <v>1908.94</v>
      </c>
    </row>
    <row r="19082" spans="1:6" ht="15" x14ac:dyDescent="0.25">
      <c r="A19082" s="1" t="s">
        <v>2656</v>
      </c>
      <c r="B19082" s="589" t="s">
        <v>1167</v>
      </c>
      <c r="C19082" s="10" t="s">
        <v>6637</v>
      </c>
      <c r="F19082" s="9">
        <v>376.86</v>
      </c>
    </row>
    <row r="19083" spans="1:6" ht="15" x14ac:dyDescent="0.25">
      <c r="A19083" s="1" t="s">
        <v>2657</v>
      </c>
      <c r="B19083" s="589" t="s">
        <v>7277</v>
      </c>
      <c r="C19083" s="10" t="s">
        <v>6637</v>
      </c>
      <c r="F19083" s="9">
        <v>948.44</v>
      </c>
    </row>
    <row r="19084" spans="1:6" ht="15" x14ac:dyDescent="0.25">
      <c r="A19084" s="1" t="s">
        <v>2658</v>
      </c>
      <c r="B19084" s="589" t="s">
        <v>1166</v>
      </c>
      <c r="C19084" s="10" t="s">
        <v>6637</v>
      </c>
      <c r="F19084" s="9">
        <v>1374.7</v>
      </c>
    </row>
    <row r="19085" spans="1:6" ht="15" x14ac:dyDescent="0.25">
      <c r="A19085" s="1" t="s">
        <v>7031</v>
      </c>
      <c r="B19085" s="589" t="s">
        <v>7278</v>
      </c>
      <c r="C19085" s="10" t="s">
        <v>6637</v>
      </c>
      <c r="F19085" s="9">
        <v>7038.74</v>
      </c>
    </row>
    <row r="19086" spans="1:6" ht="15" x14ac:dyDescent="0.25">
      <c r="A19086" s="1" t="s">
        <v>2659</v>
      </c>
      <c r="B19086" s="589" t="s">
        <v>1165</v>
      </c>
      <c r="C19086" s="10" t="s">
        <v>6637</v>
      </c>
      <c r="F19086" s="9">
        <v>1158.95</v>
      </c>
    </row>
    <row r="19087" spans="1:6" ht="15" x14ac:dyDescent="0.25">
      <c r="A19087" s="1" t="s">
        <v>2660</v>
      </c>
      <c r="B19087" s="589" t="s">
        <v>1164</v>
      </c>
      <c r="C19087" s="10" t="s">
        <v>6637</v>
      </c>
      <c r="F19087" s="9">
        <v>1852.46</v>
      </c>
    </row>
    <row r="19088" spans="1:6" ht="15" x14ac:dyDescent="0.25">
      <c r="A19088" s="1" t="s">
        <v>2661</v>
      </c>
      <c r="B19088" s="589" t="s">
        <v>1162</v>
      </c>
      <c r="C19088" s="10" t="s">
        <v>6637</v>
      </c>
      <c r="F19088" s="9">
        <v>1551.58</v>
      </c>
    </row>
    <row r="19089" spans="1:6" ht="15" x14ac:dyDescent="0.25">
      <c r="A19089" s="1" t="s">
        <v>4922</v>
      </c>
      <c r="B19089" s="589" t="s">
        <v>5977</v>
      </c>
      <c r="C19089" s="10"/>
      <c r="F19089" s="9"/>
    </row>
    <row r="19090" spans="1:6" ht="15" x14ac:dyDescent="0.25">
      <c r="A19090" s="1" t="s">
        <v>2662</v>
      </c>
      <c r="B19090" s="589" t="s">
        <v>1160</v>
      </c>
      <c r="C19090" s="10" t="s">
        <v>6640</v>
      </c>
      <c r="F19090" s="9">
        <v>854.04</v>
      </c>
    </row>
    <row r="19091" spans="1:6" ht="15" x14ac:dyDescent="0.25">
      <c r="A19091" s="1" t="s">
        <v>2663</v>
      </c>
      <c r="B19091" s="589" t="s">
        <v>8046</v>
      </c>
      <c r="C19091" s="10" t="s">
        <v>6640</v>
      </c>
      <c r="F19091" s="9">
        <v>834.16</v>
      </c>
    </row>
    <row r="19092" spans="1:6" ht="15" x14ac:dyDescent="0.25">
      <c r="A19092" s="1" t="s">
        <v>2664</v>
      </c>
      <c r="B19092" s="589" t="s">
        <v>8047</v>
      </c>
      <c r="C19092" s="10" t="s">
        <v>6640</v>
      </c>
      <c r="F19092" s="9">
        <v>1431.23</v>
      </c>
    </row>
    <row r="19093" spans="1:6" ht="15" x14ac:dyDescent="0.25">
      <c r="A19093" s="1" t="s">
        <v>2665</v>
      </c>
      <c r="B19093" s="589" t="s">
        <v>1159</v>
      </c>
      <c r="C19093" s="10" t="s">
        <v>6637</v>
      </c>
      <c r="F19093" s="9">
        <v>1732.99</v>
      </c>
    </row>
    <row r="19094" spans="1:6" ht="15" x14ac:dyDescent="0.25">
      <c r="A19094" s="1" t="s">
        <v>2666</v>
      </c>
      <c r="B19094" s="589" t="s">
        <v>6162</v>
      </c>
      <c r="C19094" s="10" t="s">
        <v>6637</v>
      </c>
      <c r="F19094" s="9">
        <v>883.59</v>
      </c>
    </row>
    <row r="19095" spans="1:6" ht="15" x14ac:dyDescent="0.25">
      <c r="A19095" s="1" t="s">
        <v>2667</v>
      </c>
      <c r="B19095" s="589" t="s">
        <v>8173</v>
      </c>
      <c r="C19095" s="10" t="s">
        <v>6637</v>
      </c>
      <c r="F19095" s="9">
        <v>619.38</v>
      </c>
    </row>
    <row r="19096" spans="1:6" ht="15" x14ac:dyDescent="0.25">
      <c r="A19096" s="1" t="s">
        <v>2668</v>
      </c>
      <c r="B19096" s="589" t="s">
        <v>7279</v>
      </c>
      <c r="C19096" s="10" t="s">
        <v>6637</v>
      </c>
      <c r="F19096" s="9">
        <v>1045.04</v>
      </c>
    </row>
    <row r="19097" spans="1:6" ht="15" x14ac:dyDescent="0.25">
      <c r="A19097" s="1" t="s">
        <v>2669</v>
      </c>
      <c r="B19097" s="589" t="s">
        <v>7280</v>
      </c>
      <c r="C19097" s="10" t="s">
        <v>6637</v>
      </c>
      <c r="F19097" s="9">
        <v>898.82</v>
      </c>
    </row>
    <row r="19098" spans="1:6" ht="15" x14ac:dyDescent="0.25">
      <c r="A19098" s="1" t="s">
        <v>2670</v>
      </c>
      <c r="B19098" s="589" t="s">
        <v>1158</v>
      </c>
      <c r="C19098" s="10" t="s">
        <v>6640</v>
      </c>
      <c r="F19098" s="9">
        <v>251.57</v>
      </c>
    </row>
    <row r="19099" spans="1:6" ht="15" x14ac:dyDescent="0.25">
      <c r="A19099" s="1" t="s">
        <v>2671</v>
      </c>
      <c r="B19099" s="589" t="s">
        <v>1157</v>
      </c>
      <c r="C19099" s="10" t="s">
        <v>6640</v>
      </c>
      <c r="F19099" s="9">
        <v>287.32</v>
      </c>
    </row>
    <row r="19100" spans="1:6" ht="15" x14ac:dyDescent="0.25">
      <c r="A19100" s="1" t="s">
        <v>2672</v>
      </c>
      <c r="B19100" s="589" t="s">
        <v>1156</v>
      </c>
      <c r="C19100" s="10" t="s">
        <v>6637</v>
      </c>
      <c r="F19100" s="9">
        <v>1488.55</v>
      </c>
    </row>
    <row r="19101" spans="1:6" ht="15" x14ac:dyDescent="0.25">
      <c r="A19101" s="1" t="s">
        <v>2673</v>
      </c>
      <c r="B19101" s="589" t="s">
        <v>7281</v>
      </c>
      <c r="C19101" s="10" t="s">
        <v>6637</v>
      </c>
      <c r="F19101" s="9">
        <v>1054.67</v>
      </c>
    </row>
    <row r="19102" spans="1:6" ht="15" x14ac:dyDescent="0.25">
      <c r="A19102" s="1" t="s">
        <v>2674</v>
      </c>
      <c r="B19102" s="589" t="s">
        <v>8174</v>
      </c>
      <c r="C19102" s="10" t="s">
        <v>6637</v>
      </c>
      <c r="F19102" s="9">
        <v>1100.78</v>
      </c>
    </row>
    <row r="19103" spans="1:6" ht="15" x14ac:dyDescent="0.25">
      <c r="A19103" s="1" t="s">
        <v>2675</v>
      </c>
      <c r="B19103" s="589" t="s">
        <v>8175</v>
      </c>
      <c r="C19103" s="10" t="s">
        <v>6637</v>
      </c>
      <c r="F19103" s="9">
        <v>872.17</v>
      </c>
    </row>
    <row r="19104" spans="1:6" ht="15" x14ac:dyDescent="0.25">
      <c r="A19104" s="1" t="s">
        <v>2676</v>
      </c>
      <c r="B19104" s="589" t="s">
        <v>7282</v>
      </c>
      <c r="C19104" s="10" t="s">
        <v>6637</v>
      </c>
      <c r="F19104" s="9">
        <v>721.44</v>
      </c>
    </row>
    <row r="19105" spans="1:6" ht="15" x14ac:dyDescent="0.25">
      <c r="A19105" s="1" t="s">
        <v>4923</v>
      </c>
      <c r="B19105" s="589" t="s">
        <v>6696</v>
      </c>
      <c r="C19105" s="10"/>
      <c r="F19105" s="9"/>
    </row>
    <row r="19106" spans="1:6" ht="15" x14ac:dyDescent="0.25">
      <c r="A19106" s="1" t="s">
        <v>2677</v>
      </c>
      <c r="B19106" s="589" t="s">
        <v>7283</v>
      </c>
      <c r="C19106" s="10" t="s">
        <v>6637</v>
      </c>
      <c r="F19106" s="9">
        <v>3320.69</v>
      </c>
    </row>
    <row r="19107" spans="1:6" ht="15" x14ac:dyDescent="0.25">
      <c r="A19107" s="1" t="s">
        <v>2678</v>
      </c>
      <c r="B19107" s="589" t="s">
        <v>1155</v>
      </c>
      <c r="C19107" s="10" t="s">
        <v>6637</v>
      </c>
      <c r="F19107" s="9">
        <v>1983.53</v>
      </c>
    </row>
    <row r="19108" spans="1:6" ht="15" x14ac:dyDescent="0.25">
      <c r="A19108" s="1" t="s">
        <v>2679</v>
      </c>
      <c r="B19108" s="589" t="s">
        <v>6250</v>
      </c>
      <c r="C19108" s="10" t="s">
        <v>6637</v>
      </c>
      <c r="F19108" s="9">
        <v>2122.44</v>
      </c>
    </row>
    <row r="19109" spans="1:6" ht="15" x14ac:dyDescent="0.25">
      <c r="A19109" s="1" t="s">
        <v>2680</v>
      </c>
      <c r="B19109" s="589" t="s">
        <v>1154</v>
      </c>
      <c r="C19109" s="10" t="s">
        <v>6637</v>
      </c>
      <c r="F19109" s="9">
        <v>3179.31</v>
      </c>
    </row>
    <row r="19110" spans="1:6" ht="15" x14ac:dyDescent="0.25">
      <c r="A19110" s="1" t="s">
        <v>2681</v>
      </c>
      <c r="B19110" s="589" t="s">
        <v>7284</v>
      </c>
      <c r="C19110" s="10" t="s">
        <v>6637</v>
      </c>
      <c r="F19110" s="9">
        <v>2634.06</v>
      </c>
    </row>
    <row r="19111" spans="1:6" ht="15" x14ac:dyDescent="0.25">
      <c r="A19111" s="1" t="s">
        <v>2682</v>
      </c>
      <c r="B19111" s="589" t="s">
        <v>7285</v>
      </c>
      <c r="C19111" s="10" t="s">
        <v>6637</v>
      </c>
      <c r="F19111" s="9">
        <v>3904.34</v>
      </c>
    </row>
    <row r="19112" spans="1:6" ht="15" x14ac:dyDescent="0.25">
      <c r="A19112" s="1" t="s">
        <v>2683</v>
      </c>
      <c r="B19112" s="589" t="s">
        <v>7286</v>
      </c>
      <c r="C19112" s="10" t="s">
        <v>6637</v>
      </c>
      <c r="F19112" s="9">
        <v>3148.2</v>
      </c>
    </row>
    <row r="19113" spans="1:6" ht="15" x14ac:dyDescent="0.25">
      <c r="A19113" s="1" t="s">
        <v>2684</v>
      </c>
      <c r="B19113" s="589" t="s">
        <v>7287</v>
      </c>
      <c r="C19113" s="10" t="s">
        <v>6637</v>
      </c>
      <c r="F19113" s="9">
        <v>3950.78</v>
      </c>
    </row>
    <row r="19114" spans="1:6" ht="15" x14ac:dyDescent="0.25">
      <c r="A19114" s="1" t="s">
        <v>2685</v>
      </c>
      <c r="B19114" s="589" t="s">
        <v>1153</v>
      </c>
      <c r="C19114" s="10" t="s">
        <v>6637</v>
      </c>
      <c r="F19114" s="9">
        <v>2552.56</v>
      </c>
    </row>
    <row r="19115" spans="1:6" ht="15" x14ac:dyDescent="0.25">
      <c r="A19115" s="1" t="s">
        <v>2686</v>
      </c>
      <c r="B19115" s="589" t="s">
        <v>6251</v>
      </c>
      <c r="C19115" s="10" t="s">
        <v>6637</v>
      </c>
      <c r="F19115" s="9">
        <v>2575.4299999999998</v>
      </c>
    </row>
    <row r="19116" spans="1:6" ht="15" x14ac:dyDescent="0.25">
      <c r="A19116" s="1" t="s">
        <v>2687</v>
      </c>
      <c r="B19116" s="589" t="s">
        <v>1152</v>
      </c>
      <c r="C19116" s="10" t="s">
        <v>6637</v>
      </c>
      <c r="F19116" s="9">
        <v>3788.09</v>
      </c>
    </row>
    <row r="19117" spans="1:6" ht="15" x14ac:dyDescent="0.25">
      <c r="A19117" s="1" t="s">
        <v>2688</v>
      </c>
      <c r="B19117" s="589" t="s">
        <v>7288</v>
      </c>
      <c r="C19117" s="10" t="s">
        <v>6637</v>
      </c>
      <c r="F19117" s="9">
        <v>3220.18</v>
      </c>
    </row>
    <row r="19118" spans="1:6" ht="15" x14ac:dyDescent="0.25">
      <c r="A19118" s="1" t="s">
        <v>2689</v>
      </c>
      <c r="B19118" s="589" t="s">
        <v>7289</v>
      </c>
      <c r="C19118" s="10" t="s">
        <v>6637</v>
      </c>
      <c r="F19118" s="9">
        <v>4504.95</v>
      </c>
    </row>
    <row r="19119" spans="1:6" ht="15" x14ac:dyDescent="0.25">
      <c r="A19119" s="1" t="s">
        <v>2690</v>
      </c>
      <c r="B19119" s="589" t="s">
        <v>7290</v>
      </c>
      <c r="C19119" s="10" t="s">
        <v>6637</v>
      </c>
      <c r="F19119" s="9">
        <v>3477.97</v>
      </c>
    </row>
    <row r="19120" spans="1:6" ht="15" x14ac:dyDescent="0.25">
      <c r="A19120" s="1" t="s">
        <v>2691</v>
      </c>
      <c r="B19120" s="589" t="s">
        <v>7291</v>
      </c>
      <c r="C19120" s="10" t="s">
        <v>6637</v>
      </c>
      <c r="F19120" s="9">
        <v>4543.05</v>
      </c>
    </row>
    <row r="19121" spans="1:6" ht="15" x14ac:dyDescent="0.25">
      <c r="A19121" s="1" t="s">
        <v>2692</v>
      </c>
      <c r="B19121" s="589" t="s">
        <v>7292</v>
      </c>
      <c r="C19121" s="10" t="s">
        <v>6637</v>
      </c>
      <c r="F19121" s="9">
        <v>4607.34</v>
      </c>
    </row>
    <row r="19122" spans="1:6" ht="15" x14ac:dyDescent="0.25">
      <c r="A19122" s="1" t="s">
        <v>2693</v>
      </c>
      <c r="B19122" s="589" t="s">
        <v>7293</v>
      </c>
      <c r="C19122" s="10" t="s">
        <v>6637</v>
      </c>
      <c r="F19122" s="9">
        <v>4369.05</v>
      </c>
    </row>
    <row r="19123" spans="1:6" ht="15" x14ac:dyDescent="0.25">
      <c r="A19123" s="1" t="s">
        <v>2694</v>
      </c>
      <c r="B19123" s="589" t="s">
        <v>7294</v>
      </c>
      <c r="C19123" s="10" t="s">
        <v>6637</v>
      </c>
      <c r="F19123" s="9">
        <v>2792.01</v>
      </c>
    </row>
    <row r="19124" spans="1:6" ht="15" x14ac:dyDescent="0.25">
      <c r="A19124" s="1" t="s">
        <v>2695</v>
      </c>
      <c r="B19124" s="589" t="s">
        <v>7295</v>
      </c>
      <c r="C19124" s="10" t="s">
        <v>6637</v>
      </c>
      <c r="F19124" s="9">
        <v>4686.99</v>
      </c>
    </row>
    <row r="19125" spans="1:6" ht="15" x14ac:dyDescent="0.25">
      <c r="A19125" s="1" t="s">
        <v>2696</v>
      </c>
      <c r="B19125" s="589" t="s">
        <v>7296</v>
      </c>
      <c r="C19125" s="10" t="s">
        <v>6637</v>
      </c>
      <c r="F19125" s="9">
        <v>4269.41</v>
      </c>
    </row>
    <row r="19126" spans="1:6" ht="15" x14ac:dyDescent="0.25">
      <c r="A19126" s="1" t="s">
        <v>2697</v>
      </c>
      <c r="B19126" s="589" t="s">
        <v>7297</v>
      </c>
      <c r="C19126" s="10" t="s">
        <v>6637</v>
      </c>
      <c r="F19126" s="9">
        <v>3647.91</v>
      </c>
    </row>
    <row r="19127" spans="1:6" ht="15" x14ac:dyDescent="0.25">
      <c r="A19127" s="1" t="s">
        <v>2698</v>
      </c>
      <c r="B19127" s="589" t="s">
        <v>7298</v>
      </c>
      <c r="C19127" s="10" t="s">
        <v>6637</v>
      </c>
      <c r="F19127" s="9">
        <v>1824.82</v>
      </c>
    </row>
    <row r="19128" spans="1:6" ht="15" x14ac:dyDescent="0.25">
      <c r="A19128" s="1" t="s">
        <v>2699</v>
      </c>
      <c r="B19128" s="589" t="s">
        <v>6337</v>
      </c>
      <c r="C19128" s="10" t="s">
        <v>6637</v>
      </c>
      <c r="F19128" s="9">
        <v>2917.86</v>
      </c>
    </row>
    <row r="19129" spans="1:6" ht="15" x14ac:dyDescent="0.25">
      <c r="A19129" s="1" t="s">
        <v>2700</v>
      </c>
      <c r="B19129" s="589" t="s">
        <v>6338</v>
      </c>
      <c r="C19129" s="10" t="s">
        <v>6637</v>
      </c>
      <c r="F19129" s="9">
        <v>2403.0700000000002</v>
      </c>
    </row>
    <row r="19130" spans="1:6" ht="15" x14ac:dyDescent="0.25">
      <c r="A19130" s="1" t="s">
        <v>4924</v>
      </c>
      <c r="B19130" s="589" t="s">
        <v>5978</v>
      </c>
      <c r="C19130" s="10"/>
      <c r="F19130" s="9"/>
    </row>
    <row r="19131" spans="1:6" ht="15" x14ac:dyDescent="0.25">
      <c r="A19131" s="1" t="s">
        <v>2701</v>
      </c>
      <c r="B19131" s="589" t="s">
        <v>6409</v>
      </c>
      <c r="C19131" s="10" t="s">
        <v>6640</v>
      </c>
      <c r="F19131" s="9">
        <v>1012.5</v>
      </c>
    </row>
    <row r="19132" spans="1:6" ht="15" x14ac:dyDescent="0.25">
      <c r="A19132" s="1" t="s">
        <v>4925</v>
      </c>
      <c r="B19132" s="589" t="s">
        <v>6697</v>
      </c>
      <c r="C19132" s="10"/>
      <c r="F19132" s="9"/>
    </row>
    <row r="19133" spans="1:6" ht="15" x14ac:dyDescent="0.25">
      <c r="A19133" s="1" t="s">
        <v>2702</v>
      </c>
      <c r="B19133" s="589" t="s">
        <v>1151</v>
      </c>
      <c r="C19133" s="10" t="s">
        <v>6637</v>
      </c>
      <c r="F19133" s="9">
        <v>746.67</v>
      </c>
    </row>
    <row r="19134" spans="1:6" ht="15" x14ac:dyDescent="0.25">
      <c r="A19134" s="1" t="s">
        <v>2703</v>
      </c>
      <c r="B19134" s="589" t="s">
        <v>7299</v>
      </c>
      <c r="C19134" s="10" t="s">
        <v>6637</v>
      </c>
      <c r="F19134" s="9">
        <v>1138.96</v>
      </c>
    </row>
    <row r="19135" spans="1:6" ht="15" x14ac:dyDescent="0.25">
      <c r="A19135" s="1" t="s">
        <v>4926</v>
      </c>
      <c r="B19135" s="589" t="s">
        <v>6698</v>
      </c>
      <c r="C19135" s="10"/>
      <c r="F19135" s="9"/>
    </row>
    <row r="19136" spans="1:6" ht="15" x14ac:dyDescent="0.25">
      <c r="A19136" s="1" t="s">
        <v>2704</v>
      </c>
      <c r="B19136" s="589" t="s">
        <v>7300</v>
      </c>
      <c r="C19136" s="10" t="s">
        <v>6640</v>
      </c>
      <c r="F19136" s="9">
        <v>762.34</v>
      </c>
    </row>
    <row r="19137" spans="1:6" ht="15" x14ac:dyDescent="0.25">
      <c r="A19137" s="1" t="s">
        <v>5979</v>
      </c>
      <c r="B19137" s="589" t="s">
        <v>5980</v>
      </c>
      <c r="C19137" s="10" t="s">
        <v>6640</v>
      </c>
      <c r="F19137" s="9">
        <v>605.21</v>
      </c>
    </row>
    <row r="19138" spans="1:6" ht="15" x14ac:dyDescent="0.25">
      <c r="A19138" s="1" t="s">
        <v>2705</v>
      </c>
      <c r="B19138" s="589" t="s">
        <v>7301</v>
      </c>
      <c r="C19138" s="10" t="s">
        <v>6640</v>
      </c>
      <c r="F19138" s="9">
        <v>640.30999999999995</v>
      </c>
    </row>
    <row r="19139" spans="1:6" ht="15" x14ac:dyDescent="0.25">
      <c r="A19139" s="1" t="s">
        <v>4927</v>
      </c>
      <c r="B19139" s="589" t="s">
        <v>6699</v>
      </c>
      <c r="C19139" s="10"/>
      <c r="F19139" s="9"/>
    </row>
    <row r="19140" spans="1:6" ht="15" x14ac:dyDescent="0.25">
      <c r="A19140" s="1" t="s">
        <v>2706</v>
      </c>
      <c r="B19140" s="589" t="s">
        <v>1150</v>
      </c>
      <c r="C19140" s="10" t="s">
        <v>6637</v>
      </c>
      <c r="F19140" s="9">
        <v>49.44</v>
      </c>
    </row>
    <row r="19141" spans="1:6" ht="15" x14ac:dyDescent="0.25">
      <c r="A19141" s="1" t="s">
        <v>2707</v>
      </c>
      <c r="B19141" s="589" t="s">
        <v>1149</v>
      </c>
      <c r="C19141" s="10" t="s">
        <v>6640</v>
      </c>
      <c r="F19141" s="9">
        <v>14.96</v>
      </c>
    </row>
    <row r="19142" spans="1:6" ht="15" x14ac:dyDescent="0.25">
      <c r="A19142" s="1" t="s">
        <v>2708</v>
      </c>
      <c r="B19142" s="589" t="s">
        <v>1148</v>
      </c>
      <c r="C19142" s="10" t="s">
        <v>6640</v>
      </c>
      <c r="F19142" s="9">
        <v>29.66</v>
      </c>
    </row>
    <row r="19143" spans="1:6" ht="15" x14ac:dyDescent="0.25">
      <c r="A19143" s="1" t="s">
        <v>2709</v>
      </c>
      <c r="B19143" s="589" t="s">
        <v>1147</v>
      </c>
      <c r="C19143" s="10" t="s">
        <v>6640</v>
      </c>
      <c r="F19143" s="9">
        <v>55.11</v>
      </c>
    </row>
    <row r="19144" spans="1:6" ht="15" x14ac:dyDescent="0.25">
      <c r="A19144" s="1" t="s">
        <v>2710</v>
      </c>
      <c r="B19144" s="589" t="s">
        <v>1146</v>
      </c>
      <c r="C19144" s="10" t="s">
        <v>6643</v>
      </c>
      <c r="F19144" s="9">
        <v>4154.38</v>
      </c>
    </row>
    <row r="19145" spans="1:6" ht="15" x14ac:dyDescent="0.25">
      <c r="A19145" s="1" t="s">
        <v>2711</v>
      </c>
      <c r="B19145" s="589" t="s">
        <v>1145</v>
      </c>
      <c r="C19145" s="10" t="s">
        <v>6640</v>
      </c>
      <c r="F19145" s="9">
        <v>251.21</v>
      </c>
    </row>
    <row r="19146" spans="1:6" ht="15" x14ac:dyDescent="0.25">
      <c r="A19146" s="1" t="s">
        <v>2712</v>
      </c>
      <c r="B19146" s="589" t="s">
        <v>1144</v>
      </c>
      <c r="C19146" s="10" t="s">
        <v>6640</v>
      </c>
      <c r="F19146" s="9">
        <v>343.82</v>
      </c>
    </row>
    <row r="19147" spans="1:6" ht="15" x14ac:dyDescent="0.25">
      <c r="A19147" s="1" t="s">
        <v>2713</v>
      </c>
      <c r="B19147" s="589" t="s">
        <v>1143</v>
      </c>
      <c r="C19147" s="10" t="s">
        <v>6637</v>
      </c>
      <c r="F19147" s="9">
        <v>285.42</v>
      </c>
    </row>
    <row r="19148" spans="1:6" ht="15" x14ac:dyDescent="0.25">
      <c r="A19148" s="1" t="s">
        <v>2714</v>
      </c>
      <c r="B19148" s="589" t="s">
        <v>1142</v>
      </c>
      <c r="C19148" s="10" t="s">
        <v>6637</v>
      </c>
      <c r="F19148" s="9">
        <v>119.72</v>
      </c>
    </row>
    <row r="19149" spans="1:6" ht="15" x14ac:dyDescent="0.25">
      <c r="A19149" s="1" t="s">
        <v>2715</v>
      </c>
      <c r="B19149" s="589" t="s">
        <v>1141</v>
      </c>
      <c r="C19149" s="10" t="s">
        <v>6637</v>
      </c>
      <c r="F19149" s="9">
        <v>46.28</v>
      </c>
    </row>
    <row r="19150" spans="1:6" ht="15" x14ac:dyDescent="0.25">
      <c r="A19150" s="1" t="s">
        <v>2716</v>
      </c>
      <c r="B19150" s="589" t="s">
        <v>7302</v>
      </c>
      <c r="C19150" s="10" t="s">
        <v>6637</v>
      </c>
      <c r="F19150" s="9">
        <v>806.7</v>
      </c>
    </row>
    <row r="19151" spans="1:6" ht="15" x14ac:dyDescent="0.25">
      <c r="A19151" s="1" t="s">
        <v>2717</v>
      </c>
      <c r="B19151" s="589" t="s">
        <v>7303</v>
      </c>
      <c r="C19151" s="10" t="s">
        <v>6637</v>
      </c>
      <c r="F19151" s="9">
        <v>1056.1500000000001</v>
      </c>
    </row>
    <row r="19152" spans="1:6" ht="15" x14ac:dyDescent="0.25">
      <c r="A19152" s="1" t="s">
        <v>4928</v>
      </c>
      <c r="B19152" s="589" t="s">
        <v>6700</v>
      </c>
      <c r="C19152" s="10"/>
      <c r="F19152" s="9"/>
    </row>
    <row r="19153" spans="1:6" ht="15" x14ac:dyDescent="0.25">
      <c r="A19153" s="1" t="s">
        <v>4929</v>
      </c>
      <c r="B19153" s="589" t="s">
        <v>6701</v>
      </c>
      <c r="C19153" s="10"/>
      <c r="F19153" s="9"/>
    </row>
    <row r="19154" spans="1:6" ht="15" x14ac:dyDescent="0.25">
      <c r="A19154" s="1" t="s">
        <v>2718</v>
      </c>
      <c r="B19154" s="589" t="s">
        <v>8176</v>
      </c>
      <c r="C19154" s="10" t="s">
        <v>6637</v>
      </c>
      <c r="F19154" s="9">
        <v>965.59</v>
      </c>
    </row>
    <row r="19155" spans="1:6" ht="15" x14ac:dyDescent="0.25">
      <c r="A19155" s="1" t="s">
        <v>2719</v>
      </c>
      <c r="B19155" s="589" t="s">
        <v>8177</v>
      </c>
      <c r="C19155" s="10" t="s">
        <v>6637</v>
      </c>
      <c r="F19155" s="9">
        <v>452.12</v>
      </c>
    </row>
    <row r="19156" spans="1:6" ht="15" x14ac:dyDescent="0.25">
      <c r="A19156" s="1" t="s">
        <v>2720</v>
      </c>
      <c r="B19156" s="589" t="s">
        <v>8178</v>
      </c>
      <c r="C19156" s="10" t="s">
        <v>6637</v>
      </c>
      <c r="F19156" s="9">
        <v>1359.72</v>
      </c>
    </row>
    <row r="19157" spans="1:6" ht="15" x14ac:dyDescent="0.25">
      <c r="A19157" s="1" t="s">
        <v>2721</v>
      </c>
      <c r="B19157" s="589" t="s">
        <v>8179</v>
      </c>
      <c r="C19157" s="10" t="s">
        <v>6637</v>
      </c>
      <c r="F19157" s="9">
        <v>532.89</v>
      </c>
    </row>
    <row r="19158" spans="1:6" ht="15" x14ac:dyDescent="0.25">
      <c r="A19158" s="1" t="s">
        <v>2722</v>
      </c>
      <c r="B19158" s="589" t="s">
        <v>8180</v>
      </c>
      <c r="C19158" s="10" t="s">
        <v>6637</v>
      </c>
      <c r="F19158" s="9">
        <v>1055.3599999999999</v>
      </c>
    </row>
    <row r="19159" spans="1:6" ht="15" x14ac:dyDescent="0.25">
      <c r="A19159" s="1" t="s">
        <v>2723</v>
      </c>
      <c r="B19159" s="589" t="s">
        <v>8181</v>
      </c>
      <c r="C19159" s="10" t="s">
        <v>6637</v>
      </c>
      <c r="F19159" s="9">
        <v>340.57</v>
      </c>
    </row>
    <row r="19160" spans="1:6" ht="15" x14ac:dyDescent="0.25">
      <c r="A19160" s="1" t="s">
        <v>2724</v>
      </c>
      <c r="B19160" s="589" t="s">
        <v>8182</v>
      </c>
      <c r="C19160" s="10" t="s">
        <v>6637</v>
      </c>
      <c r="F19160" s="9">
        <v>914.85</v>
      </c>
    </row>
    <row r="19161" spans="1:6" ht="15" x14ac:dyDescent="0.25">
      <c r="A19161" s="1" t="s">
        <v>2725</v>
      </c>
      <c r="B19161" s="589" t="s">
        <v>8183</v>
      </c>
      <c r="C19161" s="10" t="s">
        <v>6637</v>
      </c>
      <c r="F19161" s="9">
        <v>461.01</v>
      </c>
    </row>
    <row r="19162" spans="1:6" ht="15" x14ac:dyDescent="0.25">
      <c r="A19162" s="1" t="s">
        <v>2726</v>
      </c>
      <c r="B19162" s="589" t="s">
        <v>8184</v>
      </c>
      <c r="C19162" s="10" t="s">
        <v>6637</v>
      </c>
      <c r="F19162" s="9">
        <v>1427.05</v>
      </c>
    </row>
    <row r="19163" spans="1:6" ht="15" x14ac:dyDescent="0.25">
      <c r="A19163" s="1" t="s">
        <v>2727</v>
      </c>
      <c r="B19163" s="589" t="s">
        <v>1140</v>
      </c>
      <c r="C19163" s="10" t="s">
        <v>6637</v>
      </c>
      <c r="F19163" s="9">
        <v>1275.5</v>
      </c>
    </row>
    <row r="19164" spans="1:6" ht="15" x14ac:dyDescent="0.25">
      <c r="A19164" s="1" t="s">
        <v>2728</v>
      </c>
      <c r="B19164" s="589" t="s">
        <v>8185</v>
      </c>
      <c r="C19164" s="10" t="s">
        <v>6637</v>
      </c>
      <c r="F19164" s="9">
        <v>548.91</v>
      </c>
    </row>
    <row r="19165" spans="1:6" ht="15" x14ac:dyDescent="0.25">
      <c r="A19165" s="1" t="s">
        <v>2729</v>
      </c>
      <c r="B19165" s="589" t="s">
        <v>8186</v>
      </c>
      <c r="C19165" s="10" t="s">
        <v>6637</v>
      </c>
      <c r="F19165" s="9">
        <v>886.08</v>
      </c>
    </row>
    <row r="19166" spans="1:6" ht="15" x14ac:dyDescent="0.25">
      <c r="A19166" s="1" t="s">
        <v>6163</v>
      </c>
      <c r="B19166" s="589" t="s">
        <v>8187</v>
      </c>
      <c r="C19166" s="10" t="s">
        <v>6637</v>
      </c>
      <c r="F19166" s="9">
        <v>1499.69</v>
      </c>
    </row>
    <row r="19167" spans="1:6" ht="15" x14ac:dyDescent="0.25">
      <c r="A19167" s="1" t="s">
        <v>6164</v>
      </c>
      <c r="B19167" s="589" t="s">
        <v>8188</v>
      </c>
      <c r="C19167" s="10" t="s">
        <v>6637</v>
      </c>
      <c r="F19167" s="9">
        <v>1131.07</v>
      </c>
    </row>
    <row r="19168" spans="1:6" ht="15" x14ac:dyDescent="0.25">
      <c r="A19168" s="1" t="s">
        <v>2730</v>
      </c>
      <c r="B19168" s="589" t="s">
        <v>8189</v>
      </c>
      <c r="C19168" s="10" t="s">
        <v>6637</v>
      </c>
      <c r="F19168" s="9">
        <v>754.05</v>
      </c>
    </row>
    <row r="19169" spans="1:6" ht="15" x14ac:dyDescent="0.25">
      <c r="A19169" s="1" t="s">
        <v>2731</v>
      </c>
      <c r="B19169" s="589" t="s">
        <v>8190</v>
      </c>
      <c r="C19169" s="10" t="s">
        <v>6637</v>
      </c>
      <c r="F19169" s="9">
        <v>630.05999999999995</v>
      </c>
    </row>
    <row r="19170" spans="1:6" ht="15" x14ac:dyDescent="0.25">
      <c r="A19170" s="1" t="s">
        <v>2732</v>
      </c>
      <c r="B19170" s="589" t="s">
        <v>8191</v>
      </c>
      <c r="C19170" s="10" t="s">
        <v>6637</v>
      </c>
      <c r="F19170" s="9">
        <v>1066.1400000000001</v>
      </c>
    </row>
    <row r="19171" spans="1:6" ht="15" x14ac:dyDescent="0.25">
      <c r="A19171" s="1" t="s">
        <v>2733</v>
      </c>
      <c r="B19171" s="589" t="s">
        <v>8192</v>
      </c>
      <c r="C19171" s="10" t="s">
        <v>6637</v>
      </c>
      <c r="F19171" s="9">
        <v>997.38</v>
      </c>
    </row>
    <row r="19172" spans="1:6" ht="15" x14ac:dyDescent="0.25">
      <c r="A19172" s="1" t="s">
        <v>2734</v>
      </c>
      <c r="B19172" s="589" t="s">
        <v>8193</v>
      </c>
      <c r="C19172" s="10" t="s">
        <v>6637</v>
      </c>
      <c r="F19172" s="9">
        <v>1063.6600000000001</v>
      </c>
    </row>
    <row r="19173" spans="1:6" ht="15" x14ac:dyDescent="0.25">
      <c r="A19173" s="1" t="s">
        <v>2735</v>
      </c>
      <c r="B19173" s="589" t="s">
        <v>8194</v>
      </c>
      <c r="C19173" s="10" t="s">
        <v>6637</v>
      </c>
      <c r="F19173" s="9">
        <v>1477.95</v>
      </c>
    </row>
    <row r="19174" spans="1:6" ht="15" x14ac:dyDescent="0.25">
      <c r="A19174" s="1" t="s">
        <v>2736</v>
      </c>
      <c r="B19174" s="589" t="s">
        <v>4632</v>
      </c>
      <c r="C19174" s="10" t="s">
        <v>6637</v>
      </c>
      <c r="F19174" s="9">
        <v>911.51</v>
      </c>
    </row>
    <row r="19175" spans="1:6" ht="15" x14ac:dyDescent="0.25">
      <c r="A19175" s="1" t="s">
        <v>2737</v>
      </c>
      <c r="B19175" s="589" t="s">
        <v>1139</v>
      </c>
      <c r="C19175" s="10" t="s">
        <v>6637</v>
      </c>
      <c r="F19175" s="9">
        <v>1514.25</v>
      </c>
    </row>
    <row r="19176" spans="1:6" ht="15" x14ac:dyDescent="0.25">
      <c r="A19176" s="1" t="s">
        <v>2738</v>
      </c>
      <c r="B19176" s="589" t="s">
        <v>8195</v>
      </c>
      <c r="C19176" s="10" t="s">
        <v>6637</v>
      </c>
      <c r="F19176" s="9">
        <v>1049.73</v>
      </c>
    </row>
    <row r="19177" spans="1:6" ht="15" x14ac:dyDescent="0.25">
      <c r="A19177" s="1" t="s">
        <v>2739</v>
      </c>
      <c r="B19177" s="589" t="s">
        <v>8196</v>
      </c>
      <c r="C19177" s="10" t="s">
        <v>6637</v>
      </c>
      <c r="F19177" s="9">
        <v>1050.78</v>
      </c>
    </row>
    <row r="19178" spans="1:6" ht="15" x14ac:dyDescent="0.25">
      <c r="A19178" s="1" t="s">
        <v>2740</v>
      </c>
      <c r="B19178" s="589" t="s">
        <v>8197</v>
      </c>
      <c r="C19178" s="10" t="s">
        <v>6637</v>
      </c>
      <c r="F19178" s="9">
        <v>1109.23</v>
      </c>
    </row>
    <row r="19179" spans="1:6" ht="15" x14ac:dyDescent="0.25">
      <c r="A19179" s="1" t="s">
        <v>2741</v>
      </c>
      <c r="B19179" s="589" t="s">
        <v>8198</v>
      </c>
      <c r="C19179" s="10" t="s">
        <v>6637</v>
      </c>
      <c r="F19179" s="9">
        <v>1234.1400000000001</v>
      </c>
    </row>
    <row r="19180" spans="1:6" ht="15" x14ac:dyDescent="0.25">
      <c r="A19180" s="1" t="s">
        <v>2742</v>
      </c>
      <c r="B19180" s="589" t="s">
        <v>8199</v>
      </c>
      <c r="C19180" s="10" t="s">
        <v>6637</v>
      </c>
      <c r="F19180" s="9">
        <v>1352.43</v>
      </c>
    </row>
    <row r="19181" spans="1:6" ht="15" x14ac:dyDescent="0.25">
      <c r="A19181" s="1" t="s">
        <v>2743</v>
      </c>
      <c r="B19181" s="589" t="s">
        <v>8200</v>
      </c>
      <c r="C19181" s="10" t="s">
        <v>6637</v>
      </c>
      <c r="F19181" s="9">
        <v>1275.8499999999999</v>
      </c>
    </row>
    <row r="19182" spans="1:6" ht="15" x14ac:dyDescent="0.25">
      <c r="A19182" s="1" t="s">
        <v>4930</v>
      </c>
      <c r="B19182" s="589" t="s">
        <v>6702</v>
      </c>
      <c r="C19182" s="10"/>
      <c r="F19182" s="9"/>
    </row>
    <row r="19183" spans="1:6" ht="15" x14ac:dyDescent="0.25">
      <c r="A19183" s="1" t="s">
        <v>7827</v>
      </c>
      <c r="B19183" s="589" t="s">
        <v>8201</v>
      </c>
      <c r="C19183" s="10" t="s">
        <v>6637</v>
      </c>
      <c r="F19183" s="9">
        <v>489.73</v>
      </c>
    </row>
    <row r="19184" spans="1:6" ht="15" x14ac:dyDescent="0.25">
      <c r="A19184" s="1" t="s">
        <v>2744</v>
      </c>
      <c r="B19184" s="589" t="s">
        <v>8202</v>
      </c>
      <c r="C19184" s="10" t="s">
        <v>6637</v>
      </c>
      <c r="F19184" s="9">
        <v>1044.67</v>
      </c>
    </row>
    <row r="19185" spans="1:6" ht="15" x14ac:dyDescent="0.25">
      <c r="A19185" s="1" t="s">
        <v>2745</v>
      </c>
      <c r="B19185" s="589" t="s">
        <v>8203</v>
      </c>
      <c r="C19185" s="10" t="s">
        <v>6637</v>
      </c>
      <c r="F19185" s="9">
        <v>1159.76</v>
      </c>
    </row>
    <row r="19186" spans="1:6" ht="15" x14ac:dyDescent="0.25">
      <c r="A19186" s="1" t="s">
        <v>6494</v>
      </c>
      <c r="B19186" s="589" t="s">
        <v>8204</v>
      </c>
      <c r="C19186" s="10" t="s">
        <v>6637</v>
      </c>
      <c r="F19186" s="9">
        <v>1372.81</v>
      </c>
    </row>
    <row r="19187" spans="1:6" ht="15" x14ac:dyDescent="0.25">
      <c r="A19187" s="1" t="s">
        <v>2746</v>
      </c>
      <c r="B19187" s="589" t="s">
        <v>8205</v>
      </c>
      <c r="C19187" s="10" t="s">
        <v>6637</v>
      </c>
      <c r="F19187" s="9">
        <v>451.1</v>
      </c>
    </row>
    <row r="19188" spans="1:6" ht="15" x14ac:dyDescent="0.25">
      <c r="A19188" s="1" t="s">
        <v>2747</v>
      </c>
      <c r="B19188" s="589" t="s">
        <v>25028</v>
      </c>
      <c r="C19188" s="10" t="s">
        <v>6637</v>
      </c>
      <c r="F19188" s="9">
        <v>1040.9100000000001</v>
      </c>
    </row>
    <row r="19189" spans="1:6" ht="15" x14ac:dyDescent="0.25">
      <c r="A19189" s="1" t="s">
        <v>2748</v>
      </c>
      <c r="B19189" s="589" t="s">
        <v>25029</v>
      </c>
      <c r="C19189" s="10" t="s">
        <v>6637</v>
      </c>
      <c r="F19189" s="9">
        <v>591.41999999999996</v>
      </c>
    </row>
    <row r="19190" spans="1:6" ht="15" x14ac:dyDescent="0.25">
      <c r="A19190" s="1" t="s">
        <v>2749</v>
      </c>
      <c r="B19190" s="589" t="s">
        <v>25030</v>
      </c>
      <c r="C19190" s="10" t="s">
        <v>6637</v>
      </c>
      <c r="F19190" s="9">
        <v>1211.56</v>
      </c>
    </row>
    <row r="19191" spans="1:6" ht="15" x14ac:dyDescent="0.25">
      <c r="A19191" s="1" t="s">
        <v>6165</v>
      </c>
      <c r="B19191" s="589" t="s">
        <v>25031</v>
      </c>
      <c r="C19191" s="10" t="s">
        <v>6637</v>
      </c>
      <c r="F19191" s="9">
        <v>711.88</v>
      </c>
    </row>
    <row r="19192" spans="1:6" ht="15" x14ac:dyDescent="0.25">
      <c r="A19192" s="1" t="s">
        <v>6166</v>
      </c>
      <c r="B19192" s="589" t="s">
        <v>8206</v>
      </c>
      <c r="C19192" s="10" t="s">
        <v>6637</v>
      </c>
      <c r="F19192" s="9">
        <v>853.57</v>
      </c>
    </row>
    <row r="19193" spans="1:6" ht="15" x14ac:dyDescent="0.25">
      <c r="A19193" s="1" t="s">
        <v>2750</v>
      </c>
      <c r="B19193" s="589" t="s">
        <v>8207</v>
      </c>
      <c r="C19193" s="10" t="s">
        <v>6637</v>
      </c>
      <c r="F19193" s="9">
        <v>1118.28</v>
      </c>
    </row>
    <row r="19194" spans="1:6" ht="15" x14ac:dyDescent="0.25">
      <c r="A19194" s="1" t="s">
        <v>2751</v>
      </c>
      <c r="B19194" s="589" t="s">
        <v>8208</v>
      </c>
      <c r="C19194" s="10" t="s">
        <v>6637</v>
      </c>
      <c r="F19194" s="9">
        <v>1062.8800000000001</v>
      </c>
    </row>
    <row r="19195" spans="1:6" ht="15" x14ac:dyDescent="0.25">
      <c r="A19195" s="1" t="s">
        <v>2752</v>
      </c>
      <c r="B19195" s="589" t="s">
        <v>25032</v>
      </c>
      <c r="C19195" s="10" t="s">
        <v>6637</v>
      </c>
      <c r="F19195" s="9">
        <v>1022.9</v>
      </c>
    </row>
    <row r="19196" spans="1:6" ht="15" x14ac:dyDescent="0.25">
      <c r="A19196" s="1" t="s">
        <v>2753</v>
      </c>
      <c r="B19196" s="589" t="s">
        <v>25033</v>
      </c>
      <c r="C19196" s="10" t="s">
        <v>6637</v>
      </c>
      <c r="F19196" s="9">
        <v>1447.53</v>
      </c>
    </row>
    <row r="19197" spans="1:6" ht="30" x14ac:dyDescent="0.25">
      <c r="A19197" s="1" t="s">
        <v>2754</v>
      </c>
      <c r="B19197" s="589" t="s">
        <v>8209</v>
      </c>
      <c r="C19197" s="10" t="s">
        <v>6637</v>
      </c>
      <c r="F19197" s="9">
        <v>1436.23</v>
      </c>
    </row>
    <row r="19198" spans="1:6" ht="15" x14ac:dyDescent="0.25">
      <c r="A19198" s="1" t="s">
        <v>5654</v>
      </c>
      <c r="B19198" s="589" t="s">
        <v>25034</v>
      </c>
      <c r="C19198" s="10" t="s">
        <v>6637</v>
      </c>
      <c r="F19198" s="9">
        <v>1512.15</v>
      </c>
    </row>
    <row r="19199" spans="1:6" ht="15" x14ac:dyDescent="0.25">
      <c r="A19199" s="1" t="s">
        <v>4931</v>
      </c>
      <c r="B19199" s="589" t="s">
        <v>6703</v>
      </c>
      <c r="C19199" s="10"/>
      <c r="F19199" s="9"/>
    </row>
    <row r="19200" spans="1:6" ht="15" x14ac:dyDescent="0.25">
      <c r="A19200" s="1" t="s">
        <v>2755</v>
      </c>
      <c r="B19200" s="589" t="s">
        <v>7304</v>
      </c>
      <c r="C19200" s="10" t="s">
        <v>6637</v>
      </c>
      <c r="F19200" s="9">
        <v>229.63</v>
      </c>
    </row>
    <row r="19201" spans="1:6" ht="15" x14ac:dyDescent="0.25">
      <c r="A19201" s="1" t="s">
        <v>4932</v>
      </c>
      <c r="B19201" s="589" t="s">
        <v>5981</v>
      </c>
      <c r="C19201" s="10"/>
      <c r="F19201" s="9"/>
    </row>
    <row r="19202" spans="1:6" ht="15" x14ac:dyDescent="0.25">
      <c r="A19202" s="1" t="s">
        <v>4933</v>
      </c>
      <c r="B19202" s="589" t="s">
        <v>5982</v>
      </c>
      <c r="C19202" s="10"/>
      <c r="F19202" s="9"/>
    </row>
    <row r="19203" spans="1:6" ht="15" x14ac:dyDescent="0.25">
      <c r="A19203" s="1" t="s">
        <v>2756</v>
      </c>
      <c r="B19203" s="589" t="s">
        <v>1138</v>
      </c>
      <c r="C19203" s="10" t="s">
        <v>6637</v>
      </c>
      <c r="F19203" s="9">
        <v>149.88999999999999</v>
      </c>
    </row>
    <row r="19204" spans="1:6" ht="15" x14ac:dyDescent="0.25">
      <c r="A19204" s="1" t="s">
        <v>2757</v>
      </c>
      <c r="B19204" s="589" t="s">
        <v>1137</v>
      </c>
      <c r="C19204" s="10" t="s">
        <v>6637</v>
      </c>
      <c r="F19204" s="9">
        <v>171.52</v>
      </c>
    </row>
    <row r="19205" spans="1:6" ht="15" x14ac:dyDescent="0.25">
      <c r="A19205" s="1" t="s">
        <v>2758</v>
      </c>
      <c r="B19205" s="589" t="s">
        <v>1136</v>
      </c>
      <c r="C19205" s="10" t="s">
        <v>6637</v>
      </c>
      <c r="F19205" s="9">
        <v>176.18</v>
      </c>
    </row>
    <row r="19206" spans="1:6" ht="15" x14ac:dyDescent="0.25">
      <c r="A19206" s="1" t="s">
        <v>2759</v>
      </c>
      <c r="B19206" s="589" t="s">
        <v>1135</v>
      </c>
      <c r="C19206" s="10" t="s">
        <v>6637</v>
      </c>
      <c r="F19206" s="9">
        <v>201.4</v>
      </c>
    </row>
    <row r="19207" spans="1:6" ht="15" x14ac:dyDescent="0.25">
      <c r="A19207" s="1" t="s">
        <v>2760</v>
      </c>
      <c r="B19207" s="589" t="s">
        <v>1133</v>
      </c>
      <c r="C19207" s="10" t="s">
        <v>6637</v>
      </c>
      <c r="F19207" s="9">
        <v>503.52</v>
      </c>
    </row>
    <row r="19208" spans="1:6" ht="15" x14ac:dyDescent="0.25">
      <c r="A19208" s="1" t="s">
        <v>7730</v>
      </c>
      <c r="B19208" s="589" t="s">
        <v>7731</v>
      </c>
      <c r="C19208" s="10" t="s">
        <v>6637</v>
      </c>
      <c r="F19208" s="9">
        <v>523.85</v>
      </c>
    </row>
    <row r="19209" spans="1:6" ht="15" x14ac:dyDescent="0.25">
      <c r="A19209" s="1" t="s">
        <v>4934</v>
      </c>
      <c r="B19209" s="589" t="s">
        <v>1128</v>
      </c>
      <c r="C19209" s="10" t="s">
        <v>6637</v>
      </c>
      <c r="F19209" s="9">
        <v>582.54999999999995</v>
      </c>
    </row>
    <row r="19210" spans="1:6" ht="15" x14ac:dyDescent="0.25">
      <c r="A19210" s="1" t="s">
        <v>2761</v>
      </c>
      <c r="B19210" s="589" t="s">
        <v>1132</v>
      </c>
      <c r="C19210" s="10" t="s">
        <v>6637</v>
      </c>
      <c r="F19210" s="9">
        <v>479.22</v>
      </c>
    </row>
    <row r="19211" spans="1:6" ht="15" x14ac:dyDescent="0.25">
      <c r="A19211" s="1" t="s">
        <v>4935</v>
      </c>
      <c r="B19211" s="589" t="s">
        <v>1134</v>
      </c>
      <c r="C19211" s="10" t="s">
        <v>6637</v>
      </c>
      <c r="F19211" s="9">
        <v>247.66</v>
      </c>
    </row>
    <row r="19212" spans="1:6" ht="15" x14ac:dyDescent="0.25">
      <c r="A19212" s="1" t="s">
        <v>4936</v>
      </c>
      <c r="B19212" s="589" t="s">
        <v>1130</v>
      </c>
      <c r="C19212" s="10" t="s">
        <v>6637</v>
      </c>
      <c r="F19212" s="9">
        <v>265.29000000000002</v>
      </c>
    </row>
    <row r="19213" spans="1:6" ht="15" x14ac:dyDescent="0.25">
      <c r="A19213" s="1" t="s">
        <v>2762</v>
      </c>
      <c r="B19213" s="589" t="s">
        <v>1131</v>
      </c>
      <c r="C19213" s="10" t="s">
        <v>6637</v>
      </c>
      <c r="F19213" s="9">
        <v>405.1</v>
      </c>
    </row>
    <row r="19214" spans="1:6" ht="15" x14ac:dyDescent="0.25">
      <c r="A19214" s="1" t="s">
        <v>2763</v>
      </c>
      <c r="B19214" s="589" t="s">
        <v>1129</v>
      </c>
      <c r="C19214" s="10" t="s">
        <v>6637</v>
      </c>
      <c r="F19214" s="9">
        <v>289.97000000000003</v>
      </c>
    </row>
    <row r="19215" spans="1:6" ht="15" x14ac:dyDescent="0.25">
      <c r="A19215" s="1" t="s">
        <v>6167</v>
      </c>
      <c r="B19215" s="589" t="s">
        <v>6252</v>
      </c>
      <c r="C19215" s="10" t="s">
        <v>6637</v>
      </c>
      <c r="F19215" s="9">
        <v>4132.58</v>
      </c>
    </row>
    <row r="19216" spans="1:6" ht="15" x14ac:dyDescent="0.25">
      <c r="A19216" s="1" t="s">
        <v>2764</v>
      </c>
      <c r="B19216" s="589" t="s">
        <v>6253</v>
      </c>
      <c r="C19216" s="10" t="s">
        <v>6637</v>
      </c>
      <c r="F19216" s="9">
        <v>6253.63</v>
      </c>
    </row>
    <row r="19217" spans="1:6" ht="15" x14ac:dyDescent="0.25">
      <c r="A19217" s="1" t="s">
        <v>6495</v>
      </c>
      <c r="B19217" s="589" t="s">
        <v>7989</v>
      </c>
      <c r="C19217" s="10" t="s">
        <v>6637</v>
      </c>
      <c r="F19217" s="9">
        <v>245.58</v>
      </c>
    </row>
    <row r="19218" spans="1:6" ht="15" x14ac:dyDescent="0.25">
      <c r="A19218" s="1" t="s">
        <v>4937</v>
      </c>
      <c r="B19218" s="589" t="s">
        <v>5983</v>
      </c>
      <c r="C19218" s="10"/>
      <c r="F19218" s="9"/>
    </row>
    <row r="19219" spans="1:6" ht="15" x14ac:dyDescent="0.25">
      <c r="A19219" s="1" t="s">
        <v>2765</v>
      </c>
      <c r="B19219" s="589" t="s">
        <v>1127</v>
      </c>
      <c r="C19219" s="10" t="s">
        <v>6637</v>
      </c>
      <c r="F19219" s="9">
        <v>246.73</v>
      </c>
    </row>
    <row r="19220" spans="1:6" ht="15" x14ac:dyDescent="0.25">
      <c r="A19220" s="1" t="s">
        <v>2766</v>
      </c>
      <c r="B19220" s="589" t="s">
        <v>1126</v>
      </c>
      <c r="C19220" s="10" t="s">
        <v>6637</v>
      </c>
      <c r="F19220" s="9">
        <v>265.07</v>
      </c>
    </row>
    <row r="19221" spans="1:6" ht="15" x14ac:dyDescent="0.25">
      <c r="A19221" s="1" t="s">
        <v>2767</v>
      </c>
      <c r="B19221" s="589" t="s">
        <v>1125</v>
      </c>
      <c r="C19221" s="10" t="s">
        <v>6637</v>
      </c>
      <c r="F19221" s="9">
        <v>276.24</v>
      </c>
    </row>
    <row r="19222" spans="1:6" ht="15" x14ac:dyDescent="0.25">
      <c r="A19222" s="1" t="s">
        <v>2768</v>
      </c>
      <c r="B19222" s="589" t="s">
        <v>1124</v>
      </c>
      <c r="C19222" s="10" t="s">
        <v>6637</v>
      </c>
      <c r="F19222" s="9">
        <v>346.43</v>
      </c>
    </row>
    <row r="19223" spans="1:6" ht="15" x14ac:dyDescent="0.25">
      <c r="A19223" s="1" t="s">
        <v>2769</v>
      </c>
      <c r="B19223" s="589" t="s">
        <v>1123</v>
      </c>
      <c r="C19223" s="10" t="s">
        <v>6637</v>
      </c>
      <c r="F19223" s="9">
        <v>378.45</v>
      </c>
    </row>
    <row r="19224" spans="1:6" ht="15" x14ac:dyDescent="0.25">
      <c r="A19224" s="1" t="s">
        <v>2770</v>
      </c>
      <c r="B19224" s="589" t="s">
        <v>1122</v>
      </c>
      <c r="C19224" s="10" t="s">
        <v>6637</v>
      </c>
      <c r="F19224" s="9">
        <v>469.92</v>
      </c>
    </row>
    <row r="19225" spans="1:6" ht="15" x14ac:dyDescent="0.25">
      <c r="A19225" s="1" t="s">
        <v>2771</v>
      </c>
      <c r="B19225" s="589" t="s">
        <v>1121</v>
      </c>
      <c r="C19225" s="10" t="s">
        <v>6637</v>
      </c>
      <c r="F19225" s="9">
        <v>507.44</v>
      </c>
    </row>
    <row r="19226" spans="1:6" ht="15" x14ac:dyDescent="0.25">
      <c r="A19226" s="1" t="s">
        <v>2772</v>
      </c>
      <c r="B19226" s="589" t="s">
        <v>2773</v>
      </c>
      <c r="C19226" s="10" t="s">
        <v>6637</v>
      </c>
      <c r="F19226" s="9">
        <v>623.11</v>
      </c>
    </row>
    <row r="19227" spans="1:6" ht="15" x14ac:dyDescent="0.25">
      <c r="A19227" s="1" t="s">
        <v>4938</v>
      </c>
      <c r="B19227" s="589" t="s">
        <v>5984</v>
      </c>
      <c r="C19227" s="10"/>
      <c r="F19227" s="9"/>
    </row>
    <row r="19228" spans="1:6" ht="15" x14ac:dyDescent="0.25">
      <c r="A19228" s="1" t="s">
        <v>2774</v>
      </c>
      <c r="B19228" s="589" t="s">
        <v>1120</v>
      </c>
      <c r="C19228" s="10" t="s">
        <v>6637</v>
      </c>
      <c r="F19228" s="9">
        <v>386.5</v>
      </c>
    </row>
    <row r="19229" spans="1:6" ht="15" x14ac:dyDescent="0.25">
      <c r="A19229" s="1" t="s">
        <v>2775</v>
      </c>
      <c r="B19229" s="589" t="s">
        <v>2776</v>
      </c>
      <c r="C19229" s="10" t="s">
        <v>6637</v>
      </c>
      <c r="F19229" s="9">
        <v>1083.9000000000001</v>
      </c>
    </row>
    <row r="19230" spans="1:6" ht="15" x14ac:dyDescent="0.25">
      <c r="A19230" s="1" t="s">
        <v>4939</v>
      </c>
      <c r="B19230" s="589" t="s">
        <v>5985</v>
      </c>
      <c r="C19230" s="10"/>
      <c r="F19230" s="9"/>
    </row>
    <row r="19231" spans="1:6" ht="15" x14ac:dyDescent="0.25">
      <c r="A19231" s="1" t="s">
        <v>2777</v>
      </c>
      <c r="B19231" s="589" t="s">
        <v>6339</v>
      </c>
      <c r="C19231" s="10" t="s">
        <v>6637</v>
      </c>
      <c r="F19231" s="9">
        <v>588.32000000000005</v>
      </c>
    </row>
    <row r="19232" spans="1:6" ht="15" x14ac:dyDescent="0.25">
      <c r="A19232" s="1" t="s">
        <v>2778</v>
      </c>
      <c r="B19232" s="589" t="s">
        <v>1119</v>
      </c>
      <c r="C19232" s="10" t="s">
        <v>6637</v>
      </c>
      <c r="F19232" s="9">
        <v>1013.23</v>
      </c>
    </row>
    <row r="19233" spans="1:6" ht="15" x14ac:dyDescent="0.25">
      <c r="A19233" s="1" t="s">
        <v>4940</v>
      </c>
      <c r="B19233" s="589" t="s">
        <v>6704</v>
      </c>
      <c r="C19233" s="10"/>
      <c r="F19233" s="9"/>
    </row>
    <row r="19234" spans="1:6" ht="15" x14ac:dyDescent="0.25">
      <c r="A19234" s="1" t="s">
        <v>2779</v>
      </c>
      <c r="B19234" s="589" t="s">
        <v>1118</v>
      </c>
      <c r="C19234" s="10" t="s">
        <v>6640</v>
      </c>
      <c r="F19234" s="9">
        <v>8.0399999999999991</v>
      </c>
    </row>
    <row r="19235" spans="1:6" ht="15" x14ac:dyDescent="0.25">
      <c r="A19235" s="1" t="s">
        <v>2780</v>
      </c>
      <c r="B19235" s="589" t="s">
        <v>1117</v>
      </c>
      <c r="C19235" s="10" t="s">
        <v>6637</v>
      </c>
      <c r="F19235" s="9">
        <v>80.8</v>
      </c>
    </row>
    <row r="19236" spans="1:6" ht="15" x14ac:dyDescent="0.25">
      <c r="A19236" s="1" t="s">
        <v>4941</v>
      </c>
      <c r="B19236" s="589" t="s">
        <v>5986</v>
      </c>
      <c r="C19236" s="10"/>
      <c r="F19236" s="9"/>
    </row>
    <row r="19237" spans="1:6" ht="15" x14ac:dyDescent="0.25">
      <c r="A19237" s="1" t="s">
        <v>4942</v>
      </c>
      <c r="B19237" s="589" t="s">
        <v>5987</v>
      </c>
      <c r="C19237" s="10"/>
      <c r="F19237" s="9"/>
    </row>
    <row r="19238" spans="1:6" ht="15" x14ac:dyDescent="0.25">
      <c r="A19238" s="1" t="s">
        <v>5988</v>
      </c>
      <c r="B19238" s="589" t="s">
        <v>7828</v>
      </c>
      <c r="C19238" s="10" t="s">
        <v>6637</v>
      </c>
      <c r="F19238" s="9">
        <v>531.47</v>
      </c>
    </row>
    <row r="19239" spans="1:6" ht="15" x14ac:dyDescent="0.25">
      <c r="A19239" s="1" t="s">
        <v>5989</v>
      </c>
      <c r="B19239" s="589" t="s">
        <v>5990</v>
      </c>
      <c r="C19239" s="10" t="s">
        <v>6637</v>
      </c>
      <c r="F19239" s="9">
        <v>510.81</v>
      </c>
    </row>
    <row r="19240" spans="1:6" ht="15" x14ac:dyDescent="0.25">
      <c r="A19240" s="1" t="s">
        <v>5991</v>
      </c>
      <c r="B19240" s="589" t="s">
        <v>5992</v>
      </c>
      <c r="C19240" s="10" t="s">
        <v>6637</v>
      </c>
      <c r="F19240" s="9">
        <v>724.42</v>
      </c>
    </row>
    <row r="19241" spans="1:6" ht="15" x14ac:dyDescent="0.25">
      <c r="A19241" s="1" t="s">
        <v>2781</v>
      </c>
      <c r="B19241" s="589" t="s">
        <v>1116</v>
      </c>
      <c r="C19241" s="10" t="s">
        <v>6637</v>
      </c>
      <c r="F19241" s="9">
        <v>175.64</v>
      </c>
    </row>
    <row r="19242" spans="1:6" ht="15" x14ac:dyDescent="0.25">
      <c r="A19242" s="1" t="s">
        <v>4943</v>
      </c>
      <c r="B19242" s="589" t="s">
        <v>5993</v>
      </c>
      <c r="C19242" s="10"/>
      <c r="F19242" s="9"/>
    </row>
    <row r="19243" spans="1:6" ht="15" x14ac:dyDescent="0.25">
      <c r="A19243" s="1" t="s">
        <v>2782</v>
      </c>
      <c r="B19243" s="589" t="s">
        <v>1115</v>
      </c>
      <c r="C19243" s="10" t="s">
        <v>6637</v>
      </c>
      <c r="F19243" s="9">
        <v>188.14</v>
      </c>
    </row>
    <row r="19244" spans="1:6" ht="15" x14ac:dyDescent="0.25">
      <c r="A19244" s="1" t="s">
        <v>4944</v>
      </c>
      <c r="B19244" s="589" t="s">
        <v>5994</v>
      </c>
      <c r="C19244" s="10"/>
      <c r="F19244" s="9"/>
    </row>
    <row r="19245" spans="1:6" ht="15" x14ac:dyDescent="0.25">
      <c r="A19245" s="1" t="s">
        <v>6340</v>
      </c>
      <c r="B19245" s="589" t="s">
        <v>6341</v>
      </c>
      <c r="C19245" s="10" t="s">
        <v>6637</v>
      </c>
      <c r="F19245" s="9">
        <v>2973.66</v>
      </c>
    </row>
    <row r="19246" spans="1:6" ht="15" x14ac:dyDescent="0.25">
      <c r="A19246" s="1" t="s">
        <v>2783</v>
      </c>
      <c r="B19246" s="589" t="s">
        <v>8210</v>
      </c>
      <c r="C19246" s="10" t="s">
        <v>6640</v>
      </c>
      <c r="F19246" s="9">
        <v>311.89</v>
      </c>
    </row>
    <row r="19247" spans="1:6" ht="15" x14ac:dyDescent="0.25">
      <c r="A19247" s="1" t="s">
        <v>2784</v>
      </c>
      <c r="B19247" s="589" t="s">
        <v>7305</v>
      </c>
      <c r="C19247" s="10" t="s">
        <v>6640</v>
      </c>
      <c r="F19247" s="9">
        <v>137.49</v>
      </c>
    </row>
    <row r="19248" spans="1:6" ht="15" x14ac:dyDescent="0.25">
      <c r="A19248" s="1" t="s">
        <v>5655</v>
      </c>
      <c r="B19248" s="589" t="s">
        <v>7306</v>
      </c>
      <c r="C19248" s="10" t="s">
        <v>6640</v>
      </c>
      <c r="F19248" s="9">
        <v>75.540000000000006</v>
      </c>
    </row>
    <row r="19249" spans="1:6" ht="15" x14ac:dyDescent="0.25">
      <c r="A19249" s="1" t="s">
        <v>6168</v>
      </c>
      <c r="B19249" s="589" t="s">
        <v>6169</v>
      </c>
      <c r="C19249" s="10" t="s">
        <v>6640</v>
      </c>
      <c r="F19249" s="9">
        <v>92.17</v>
      </c>
    </row>
    <row r="19250" spans="1:6" ht="15" x14ac:dyDescent="0.25">
      <c r="A19250" s="1" t="s">
        <v>2785</v>
      </c>
      <c r="B19250" s="589" t="s">
        <v>7307</v>
      </c>
      <c r="C19250" s="10" t="s">
        <v>6640</v>
      </c>
      <c r="F19250" s="9">
        <v>224.57</v>
      </c>
    </row>
    <row r="19251" spans="1:6" ht="15" x14ac:dyDescent="0.25">
      <c r="A19251" s="1" t="s">
        <v>2786</v>
      </c>
      <c r="B19251" s="589" t="s">
        <v>1114</v>
      </c>
      <c r="C19251" s="10" t="s">
        <v>6640</v>
      </c>
      <c r="F19251" s="9">
        <v>164.72</v>
      </c>
    </row>
    <row r="19252" spans="1:6" ht="15" x14ac:dyDescent="0.25">
      <c r="A19252" s="1" t="s">
        <v>4945</v>
      </c>
      <c r="B19252" s="589" t="s">
        <v>5995</v>
      </c>
      <c r="C19252" s="10"/>
      <c r="F19252" s="9"/>
    </row>
    <row r="19253" spans="1:6" ht="15" x14ac:dyDescent="0.25">
      <c r="A19253" s="1" t="s">
        <v>4946</v>
      </c>
      <c r="B19253" s="589" t="s">
        <v>5996</v>
      </c>
      <c r="C19253" s="10"/>
      <c r="F19253" s="9"/>
    </row>
    <row r="19254" spans="1:6" ht="15" x14ac:dyDescent="0.25">
      <c r="A19254" s="1" t="s">
        <v>2787</v>
      </c>
      <c r="B19254" s="589" t="s">
        <v>6170</v>
      </c>
      <c r="C19254" s="10" t="s">
        <v>6643</v>
      </c>
      <c r="F19254" s="9">
        <v>544.64</v>
      </c>
    </row>
    <row r="19255" spans="1:6" ht="15" x14ac:dyDescent="0.25">
      <c r="A19255" s="1" t="s">
        <v>2788</v>
      </c>
      <c r="B19255" s="589" t="s">
        <v>6171</v>
      </c>
      <c r="C19255" s="10" t="s">
        <v>6643</v>
      </c>
      <c r="F19255" s="9">
        <v>976.56</v>
      </c>
    </row>
    <row r="19256" spans="1:6" ht="15" x14ac:dyDescent="0.25">
      <c r="A19256" s="1" t="s">
        <v>2789</v>
      </c>
      <c r="B19256" s="589" t="s">
        <v>6172</v>
      </c>
      <c r="C19256" s="10" t="s">
        <v>6643</v>
      </c>
      <c r="F19256" s="9">
        <v>433.33</v>
      </c>
    </row>
    <row r="19257" spans="1:6" ht="15" x14ac:dyDescent="0.25">
      <c r="A19257" s="1" t="s">
        <v>2790</v>
      </c>
      <c r="B19257" s="589" t="s">
        <v>6254</v>
      </c>
      <c r="C19257" s="10" t="s">
        <v>6643</v>
      </c>
      <c r="F19257" s="9">
        <v>816.11</v>
      </c>
    </row>
    <row r="19258" spans="1:6" ht="15" x14ac:dyDescent="0.25">
      <c r="A19258" s="1" t="s">
        <v>2791</v>
      </c>
      <c r="B19258" s="589" t="s">
        <v>1113</v>
      </c>
      <c r="C19258" s="10" t="s">
        <v>6643</v>
      </c>
      <c r="F19258" s="9">
        <v>355.97</v>
      </c>
    </row>
    <row r="19259" spans="1:6" ht="15" x14ac:dyDescent="0.25">
      <c r="A19259" s="1" t="s">
        <v>2792</v>
      </c>
      <c r="B19259" s="589" t="s">
        <v>1112</v>
      </c>
      <c r="C19259" s="10" t="s">
        <v>6643</v>
      </c>
      <c r="F19259" s="9">
        <v>333.08</v>
      </c>
    </row>
    <row r="19260" spans="1:6" ht="15" x14ac:dyDescent="0.25">
      <c r="A19260" s="1" t="s">
        <v>2793</v>
      </c>
      <c r="B19260" s="589" t="s">
        <v>1111</v>
      </c>
      <c r="C19260" s="10" t="s">
        <v>6643</v>
      </c>
      <c r="F19260" s="9">
        <v>431.06</v>
      </c>
    </row>
    <row r="19261" spans="1:6" ht="15" x14ac:dyDescent="0.25">
      <c r="A19261" s="1" t="s">
        <v>4947</v>
      </c>
      <c r="B19261" s="589" t="s">
        <v>4948</v>
      </c>
      <c r="C19261" s="10" t="s">
        <v>6635</v>
      </c>
      <c r="F19261" s="9">
        <v>423.76</v>
      </c>
    </row>
    <row r="19262" spans="1:6" ht="15" x14ac:dyDescent="0.25">
      <c r="A19262" s="1" t="s">
        <v>2794</v>
      </c>
      <c r="B19262" s="589" t="s">
        <v>4949</v>
      </c>
      <c r="C19262" s="10" t="s">
        <v>6643</v>
      </c>
      <c r="F19262" s="9">
        <v>592.12</v>
      </c>
    </row>
    <row r="19263" spans="1:6" ht="15" x14ac:dyDescent="0.25">
      <c r="A19263" s="1" t="s">
        <v>2795</v>
      </c>
      <c r="B19263" s="589" t="s">
        <v>1110</v>
      </c>
      <c r="C19263" s="10" t="s">
        <v>6635</v>
      </c>
      <c r="F19263" s="9">
        <v>365.21</v>
      </c>
    </row>
    <row r="19264" spans="1:6" ht="15" x14ac:dyDescent="0.25">
      <c r="A19264" s="1" t="s">
        <v>2796</v>
      </c>
      <c r="B19264" s="589" t="s">
        <v>2797</v>
      </c>
      <c r="C19264" s="10" t="s">
        <v>6635</v>
      </c>
      <c r="F19264" s="9">
        <v>382.64</v>
      </c>
    </row>
    <row r="19265" spans="1:6" ht="15" x14ac:dyDescent="0.25">
      <c r="A19265" s="1" t="s">
        <v>2798</v>
      </c>
      <c r="B19265" s="589" t="s">
        <v>4950</v>
      </c>
      <c r="C19265" s="10" t="s">
        <v>6635</v>
      </c>
      <c r="F19265" s="9">
        <v>3859.06</v>
      </c>
    </row>
    <row r="19266" spans="1:6" ht="15" x14ac:dyDescent="0.25">
      <c r="A19266" s="1" t="s">
        <v>2799</v>
      </c>
      <c r="B19266" s="589" t="s">
        <v>2800</v>
      </c>
      <c r="C19266" s="10" t="s">
        <v>6635</v>
      </c>
      <c r="F19266" s="9">
        <v>460.28</v>
      </c>
    </row>
    <row r="19267" spans="1:6" ht="15" x14ac:dyDescent="0.25">
      <c r="A19267" s="1" t="s">
        <v>2801</v>
      </c>
      <c r="B19267" s="589" t="s">
        <v>1109</v>
      </c>
      <c r="C19267" s="10" t="s">
        <v>6635</v>
      </c>
      <c r="F19267" s="9">
        <v>47.01</v>
      </c>
    </row>
    <row r="19268" spans="1:6" ht="15" x14ac:dyDescent="0.25">
      <c r="A19268" s="1" t="s">
        <v>2802</v>
      </c>
      <c r="B19268" s="589" t="s">
        <v>1108</v>
      </c>
      <c r="C19268" s="10" t="s">
        <v>6635</v>
      </c>
      <c r="F19268" s="9">
        <v>1138.44</v>
      </c>
    </row>
    <row r="19269" spans="1:6" ht="15" x14ac:dyDescent="0.25">
      <c r="A19269" s="1" t="s">
        <v>2803</v>
      </c>
      <c r="B19269" s="589" t="s">
        <v>1107</v>
      </c>
      <c r="C19269" s="10" t="s">
        <v>6635</v>
      </c>
      <c r="F19269" s="9">
        <v>1183.8399999999999</v>
      </c>
    </row>
    <row r="19270" spans="1:6" ht="15" x14ac:dyDescent="0.25">
      <c r="A19270" s="1" t="s">
        <v>2804</v>
      </c>
      <c r="B19270" s="589" t="s">
        <v>2805</v>
      </c>
      <c r="C19270" s="10" t="s">
        <v>6635</v>
      </c>
      <c r="F19270" s="9">
        <v>310.52999999999997</v>
      </c>
    </row>
    <row r="19271" spans="1:6" ht="15" x14ac:dyDescent="0.25">
      <c r="A19271" s="1" t="s">
        <v>4951</v>
      </c>
      <c r="B19271" s="589" t="s">
        <v>5997</v>
      </c>
      <c r="C19271" s="10"/>
      <c r="F19271" s="9"/>
    </row>
    <row r="19272" spans="1:6" ht="15" x14ac:dyDescent="0.25">
      <c r="A19272" s="1" t="s">
        <v>2806</v>
      </c>
      <c r="B19272" s="589" t="s">
        <v>4952</v>
      </c>
      <c r="C19272" s="10" t="s">
        <v>6635</v>
      </c>
      <c r="F19272" s="9">
        <v>20.010000000000002</v>
      </c>
    </row>
    <row r="19273" spans="1:6" ht="15" x14ac:dyDescent="0.25">
      <c r="A19273" s="1" t="s">
        <v>2807</v>
      </c>
      <c r="B19273" s="589" t="s">
        <v>4953</v>
      </c>
      <c r="C19273" s="10" t="s">
        <v>6635</v>
      </c>
      <c r="F19273" s="9">
        <v>34.92</v>
      </c>
    </row>
    <row r="19274" spans="1:6" ht="15" x14ac:dyDescent="0.25">
      <c r="A19274" s="1" t="s">
        <v>2808</v>
      </c>
      <c r="B19274" s="589" t="s">
        <v>4954</v>
      </c>
      <c r="C19274" s="10" t="s">
        <v>6635</v>
      </c>
      <c r="F19274" s="9">
        <v>51.1</v>
      </c>
    </row>
    <row r="19275" spans="1:6" ht="15" x14ac:dyDescent="0.25">
      <c r="A19275" s="1" t="s">
        <v>2809</v>
      </c>
      <c r="B19275" s="589" t="s">
        <v>6255</v>
      </c>
      <c r="C19275" s="10" t="s">
        <v>6635</v>
      </c>
      <c r="F19275" s="9">
        <v>205.96</v>
      </c>
    </row>
    <row r="19276" spans="1:6" ht="15" x14ac:dyDescent="0.25">
      <c r="A19276" s="1" t="s">
        <v>2810</v>
      </c>
      <c r="B19276" s="589" t="s">
        <v>1106</v>
      </c>
      <c r="C19276" s="10" t="s">
        <v>6635</v>
      </c>
      <c r="F19276" s="9">
        <v>71.069999999999993</v>
      </c>
    </row>
    <row r="19277" spans="1:6" ht="15" x14ac:dyDescent="0.25">
      <c r="A19277" s="1" t="s">
        <v>4955</v>
      </c>
      <c r="B19277" s="589" t="s">
        <v>6705</v>
      </c>
      <c r="C19277" s="10"/>
      <c r="F19277" s="9"/>
    </row>
    <row r="19278" spans="1:6" ht="15" x14ac:dyDescent="0.25">
      <c r="A19278" s="1" t="s">
        <v>2811</v>
      </c>
      <c r="B19278" s="589" t="s">
        <v>1105</v>
      </c>
      <c r="C19278" s="10" t="s">
        <v>6635</v>
      </c>
      <c r="F19278" s="9">
        <v>74.16</v>
      </c>
    </row>
    <row r="19279" spans="1:6" ht="15" x14ac:dyDescent="0.25">
      <c r="A19279" s="1" t="s">
        <v>2812</v>
      </c>
      <c r="B19279" s="589" t="s">
        <v>1104</v>
      </c>
      <c r="C19279" s="10" t="s">
        <v>6635</v>
      </c>
      <c r="F19279" s="9">
        <v>1181.92</v>
      </c>
    </row>
    <row r="19280" spans="1:6" ht="15" x14ac:dyDescent="0.25">
      <c r="A19280" s="1" t="s">
        <v>2813</v>
      </c>
      <c r="B19280" s="589" t="s">
        <v>1103</v>
      </c>
      <c r="C19280" s="10" t="s">
        <v>6635</v>
      </c>
      <c r="F19280" s="9">
        <v>63.78</v>
      </c>
    </row>
    <row r="19281" spans="1:6" ht="15" x14ac:dyDescent="0.25">
      <c r="A19281" s="1" t="s">
        <v>2814</v>
      </c>
      <c r="B19281" s="589" t="s">
        <v>1102</v>
      </c>
      <c r="C19281" s="10" t="s">
        <v>6643</v>
      </c>
      <c r="F19281" s="9">
        <v>841.93</v>
      </c>
    </row>
    <row r="19282" spans="1:6" ht="15" x14ac:dyDescent="0.25">
      <c r="A19282" s="1" t="s">
        <v>2815</v>
      </c>
      <c r="B19282" s="589" t="s">
        <v>1101</v>
      </c>
      <c r="C19282" s="10" t="s">
        <v>6635</v>
      </c>
      <c r="F19282" s="9">
        <v>8.4</v>
      </c>
    </row>
    <row r="19283" spans="1:6" ht="15" x14ac:dyDescent="0.25">
      <c r="A19283" s="1" t="s">
        <v>2816</v>
      </c>
      <c r="B19283" s="589" t="s">
        <v>1100</v>
      </c>
      <c r="C19283" s="10" t="s">
        <v>6643</v>
      </c>
      <c r="F19283" s="9">
        <v>824.46</v>
      </c>
    </row>
    <row r="19284" spans="1:6" ht="15" x14ac:dyDescent="0.25">
      <c r="A19284" s="1" t="s">
        <v>2817</v>
      </c>
      <c r="B19284" s="589" t="s">
        <v>1099</v>
      </c>
      <c r="C19284" s="10" t="s">
        <v>6635</v>
      </c>
      <c r="F19284" s="9">
        <v>218.42</v>
      </c>
    </row>
    <row r="19285" spans="1:6" ht="15" x14ac:dyDescent="0.25">
      <c r="A19285" s="1" t="s">
        <v>2818</v>
      </c>
      <c r="B19285" s="589" t="s">
        <v>1098</v>
      </c>
      <c r="C19285" s="10" t="s">
        <v>6643</v>
      </c>
      <c r="F19285" s="9">
        <v>4596.57</v>
      </c>
    </row>
    <row r="19286" spans="1:6" ht="15" x14ac:dyDescent="0.25">
      <c r="A19286" s="1" t="s">
        <v>2819</v>
      </c>
      <c r="B19286" s="589" t="s">
        <v>1097</v>
      </c>
      <c r="C19286" s="10" t="s">
        <v>6635</v>
      </c>
      <c r="F19286" s="9">
        <v>488.27</v>
      </c>
    </row>
    <row r="19287" spans="1:6" ht="15" x14ac:dyDescent="0.25">
      <c r="A19287" s="1" t="s">
        <v>2820</v>
      </c>
      <c r="B19287" s="589" t="s">
        <v>2821</v>
      </c>
      <c r="C19287" s="10" t="s">
        <v>6635</v>
      </c>
      <c r="F19287" s="9">
        <v>264.75</v>
      </c>
    </row>
    <row r="19288" spans="1:6" ht="15" x14ac:dyDescent="0.25">
      <c r="A19288" s="1" t="s">
        <v>2822</v>
      </c>
      <c r="B19288" s="589" t="s">
        <v>1096</v>
      </c>
      <c r="C19288" s="10" t="s">
        <v>6635</v>
      </c>
      <c r="F19288" s="9">
        <v>114.88</v>
      </c>
    </row>
    <row r="19289" spans="1:6" ht="15" x14ac:dyDescent="0.25">
      <c r="A19289" s="1" t="s">
        <v>2823</v>
      </c>
      <c r="B19289" s="589" t="s">
        <v>1095</v>
      </c>
      <c r="C19289" s="10" t="s">
        <v>6635</v>
      </c>
      <c r="F19289" s="9">
        <v>83.07</v>
      </c>
    </row>
    <row r="19290" spans="1:6" ht="15" x14ac:dyDescent="0.25">
      <c r="A19290" s="1" t="s">
        <v>2824</v>
      </c>
      <c r="B19290" s="589" t="s">
        <v>1094</v>
      </c>
      <c r="C19290" s="10" t="s">
        <v>6635</v>
      </c>
      <c r="F19290" s="9">
        <v>184.32</v>
      </c>
    </row>
    <row r="19291" spans="1:6" ht="15" x14ac:dyDescent="0.25">
      <c r="A19291" s="1" t="s">
        <v>2825</v>
      </c>
      <c r="B19291" s="589" t="s">
        <v>2826</v>
      </c>
      <c r="C19291" s="10" t="s">
        <v>6643</v>
      </c>
      <c r="F19291" s="9">
        <v>34.78</v>
      </c>
    </row>
    <row r="19292" spans="1:6" ht="15" x14ac:dyDescent="0.25">
      <c r="A19292" s="1" t="s">
        <v>2827</v>
      </c>
      <c r="B19292" s="589" t="s">
        <v>4633</v>
      </c>
      <c r="C19292" s="10" t="s">
        <v>6635</v>
      </c>
      <c r="F19292" s="9">
        <v>48.97</v>
      </c>
    </row>
    <row r="19293" spans="1:6" ht="15" x14ac:dyDescent="0.25">
      <c r="A19293" s="1" t="s">
        <v>2828</v>
      </c>
      <c r="B19293" s="589" t="s">
        <v>4634</v>
      </c>
      <c r="C19293" s="10" t="s">
        <v>6635</v>
      </c>
      <c r="F19293" s="9">
        <v>107.66</v>
      </c>
    </row>
    <row r="19294" spans="1:6" ht="15" x14ac:dyDescent="0.25">
      <c r="A19294" s="1" t="s">
        <v>2829</v>
      </c>
      <c r="B19294" s="589" t="s">
        <v>4635</v>
      </c>
      <c r="C19294" s="10" t="s">
        <v>6643</v>
      </c>
      <c r="F19294" s="9">
        <v>248.55</v>
      </c>
    </row>
    <row r="19295" spans="1:6" ht="15" x14ac:dyDescent="0.25">
      <c r="A19295" s="1" t="s">
        <v>2830</v>
      </c>
      <c r="B19295" s="589" t="s">
        <v>1093</v>
      </c>
      <c r="C19295" s="10" t="s">
        <v>6635</v>
      </c>
      <c r="F19295" s="9">
        <v>82.49</v>
      </c>
    </row>
    <row r="19296" spans="1:6" ht="15" x14ac:dyDescent="0.25">
      <c r="A19296" s="1" t="s">
        <v>2831</v>
      </c>
      <c r="B19296" s="589" t="s">
        <v>1092</v>
      </c>
      <c r="C19296" s="10" t="s">
        <v>6635</v>
      </c>
      <c r="F19296" s="9">
        <v>99.22</v>
      </c>
    </row>
    <row r="19297" spans="1:6" ht="15" x14ac:dyDescent="0.25">
      <c r="A19297" s="1" t="s">
        <v>2832</v>
      </c>
      <c r="B19297" s="589" t="s">
        <v>1091</v>
      </c>
      <c r="C19297" s="10" t="s">
        <v>6635</v>
      </c>
      <c r="F19297" s="9">
        <v>197.95</v>
      </c>
    </row>
    <row r="19298" spans="1:6" ht="15" x14ac:dyDescent="0.25">
      <c r="A19298" s="1" t="s">
        <v>2833</v>
      </c>
      <c r="B19298" s="589" t="s">
        <v>4956</v>
      </c>
      <c r="C19298" s="10" t="s">
        <v>6635</v>
      </c>
      <c r="F19298" s="9">
        <v>226.84</v>
      </c>
    </row>
    <row r="19299" spans="1:6" ht="15" x14ac:dyDescent="0.25">
      <c r="A19299" s="1" t="s">
        <v>2834</v>
      </c>
      <c r="B19299" s="589" t="s">
        <v>1090</v>
      </c>
      <c r="C19299" s="10" t="s">
        <v>6635</v>
      </c>
      <c r="F19299" s="9">
        <v>731.6</v>
      </c>
    </row>
    <row r="19300" spans="1:6" ht="15" x14ac:dyDescent="0.25">
      <c r="A19300" s="1" t="s">
        <v>7708</v>
      </c>
      <c r="B19300" s="589" t="s">
        <v>7709</v>
      </c>
      <c r="C19300" s="10" t="s">
        <v>6635</v>
      </c>
      <c r="F19300" s="9">
        <v>254.76</v>
      </c>
    </row>
    <row r="19301" spans="1:6" ht="15" x14ac:dyDescent="0.25">
      <c r="A19301" s="1" t="s">
        <v>2835</v>
      </c>
      <c r="B19301" s="589" t="s">
        <v>1089</v>
      </c>
      <c r="C19301" s="10" t="s">
        <v>6635</v>
      </c>
      <c r="F19301" s="9">
        <v>77.55</v>
      </c>
    </row>
    <row r="19302" spans="1:6" ht="15" x14ac:dyDescent="0.25">
      <c r="A19302" s="1" t="s">
        <v>2836</v>
      </c>
      <c r="B19302" s="589" t="s">
        <v>1088</v>
      </c>
      <c r="C19302" s="10" t="s">
        <v>6635</v>
      </c>
      <c r="F19302" s="9">
        <v>31.48</v>
      </c>
    </row>
    <row r="19303" spans="1:6" ht="15" x14ac:dyDescent="0.25">
      <c r="A19303" s="1" t="s">
        <v>2837</v>
      </c>
      <c r="B19303" s="589" t="s">
        <v>1087</v>
      </c>
      <c r="C19303" s="10" t="s">
        <v>6635</v>
      </c>
      <c r="F19303" s="9">
        <v>14476.62</v>
      </c>
    </row>
    <row r="19304" spans="1:6" ht="15" x14ac:dyDescent="0.25">
      <c r="A19304" s="1" t="s">
        <v>2838</v>
      </c>
      <c r="B19304" s="589" t="s">
        <v>1086</v>
      </c>
      <c r="C19304" s="10" t="s">
        <v>6635</v>
      </c>
      <c r="F19304" s="9">
        <v>17303.29</v>
      </c>
    </row>
    <row r="19305" spans="1:6" ht="15" x14ac:dyDescent="0.25">
      <c r="A19305" s="1" t="s">
        <v>2839</v>
      </c>
      <c r="B19305" s="589" t="s">
        <v>1734</v>
      </c>
      <c r="C19305" s="10" t="s">
        <v>6643</v>
      </c>
      <c r="F19305" s="9">
        <v>603.6</v>
      </c>
    </row>
    <row r="19306" spans="1:6" ht="15" x14ac:dyDescent="0.25">
      <c r="A19306" s="1" t="s">
        <v>2840</v>
      </c>
      <c r="B19306" s="589" t="s">
        <v>1735</v>
      </c>
      <c r="C19306" s="10" t="s">
        <v>6643</v>
      </c>
      <c r="F19306" s="9">
        <v>1470.55</v>
      </c>
    </row>
    <row r="19307" spans="1:6" ht="15" x14ac:dyDescent="0.25">
      <c r="A19307" s="1" t="s">
        <v>2841</v>
      </c>
      <c r="B19307" s="589" t="s">
        <v>7308</v>
      </c>
      <c r="C19307" s="10" t="s">
        <v>6643</v>
      </c>
      <c r="F19307" s="9">
        <v>1515.82</v>
      </c>
    </row>
    <row r="19308" spans="1:6" ht="15" x14ac:dyDescent="0.25">
      <c r="A19308" s="1" t="s">
        <v>2842</v>
      </c>
      <c r="B19308" s="589" t="s">
        <v>7309</v>
      </c>
      <c r="C19308" s="10" t="s">
        <v>6643</v>
      </c>
      <c r="F19308" s="9">
        <v>1742.54</v>
      </c>
    </row>
    <row r="19309" spans="1:6" ht="15" x14ac:dyDescent="0.25">
      <c r="A19309" s="1" t="s">
        <v>6410</v>
      </c>
      <c r="B19309" s="589" t="s">
        <v>8211</v>
      </c>
      <c r="C19309" s="10" t="s">
        <v>6640</v>
      </c>
      <c r="F19309" s="9">
        <v>47.96</v>
      </c>
    </row>
    <row r="19310" spans="1:6" ht="15" x14ac:dyDescent="0.25">
      <c r="A19310" s="1" t="s">
        <v>4957</v>
      </c>
      <c r="B19310" s="589" t="s">
        <v>6706</v>
      </c>
      <c r="C19310" s="10"/>
      <c r="F19310" s="9"/>
    </row>
    <row r="19311" spans="1:6" ht="15" x14ac:dyDescent="0.25">
      <c r="A19311" s="1" t="s">
        <v>4958</v>
      </c>
      <c r="B19311" s="589" t="s">
        <v>5998</v>
      </c>
      <c r="C19311" s="10"/>
      <c r="F19311" s="9"/>
    </row>
    <row r="19312" spans="1:6" ht="15" x14ac:dyDescent="0.25">
      <c r="A19312" s="1" t="s">
        <v>2843</v>
      </c>
      <c r="B19312" s="589" t="s">
        <v>1085</v>
      </c>
      <c r="C19312" s="10" t="s">
        <v>6640</v>
      </c>
      <c r="F19312" s="9">
        <v>24.46</v>
      </c>
    </row>
    <row r="19313" spans="1:6" ht="15" x14ac:dyDescent="0.25">
      <c r="A19313" s="1" t="s">
        <v>2844</v>
      </c>
      <c r="B19313" s="589" t="s">
        <v>1084</v>
      </c>
      <c r="C19313" s="10" t="s">
        <v>6650</v>
      </c>
      <c r="F19313" s="9">
        <v>114.77</v>
      </c>
    </row>
    <row r="19314" spans="1:6" ht="15" x14ac:dyDescent="0.25">
      <c r="A19314" s="1" t="s">
        <v>2845</v>
      </c>
      <c r="B19314" s="589" t="s">
        <v>1083</v>
      </c>
      <c r="C19314" s="10" t="s">
        <v>6640</v>
      </c>
      <c r="F19314" s="9">
        <v>27.15</v>
      </c>
    </row>
    <row r="19315" spans="1:6" ht="15" x14ac:dyDescent="0.25">
      <c r="A19315" s="1" t="s">
        <v>2846</v>
      </c>
      <c r="B19315" s="589" t="s">
        <v>1082</v>
      </c>
      <c r="C19315" s="10" t="s">
        <v>6650</v>
      </c>
      <c r="F19315" s="9">
        <v>32.43</v>
      </c>
    </row>
    <row r="19316" spans="1:6" ht="15" x14ac:dyDescent="0.25">
      <c r="A19316" s="1" t="s">
        <v>2847</v>
      </c>
      <c r="B19316" s="589" t="s">
        <v>1081</v>
      </c>
      <c r="C19316" s="10" t="s">
        <v>6650</v>
      </c>
      <c r="F19316" s="9">
        <v>27.61</v>
      </c>
    </row>
    <row r="19317" spans="1:6" ht="15" x14ac:dyDescent="0.25">
      <c r="A19317" s="1" t="s">
        <v>4959</v>
      </c>
      <c r="B19317" s="589" t="s">
        <v>5999</v>
      </c>
      <c r="C19317" s="10"/>
      <c r="F19317" s="9"/>
    </row>
    <row r="19318" spans="1:6" ht="15" x14ac:dyDescent="0.25">
      <c r="A19318" s="1" t="s">
        <v>2848</v>
      </c>
      <c r="B19318" s="589" t="s">
        <v>1080</v>
      </c>
      <c r="C19318" s="10" t="s">
        <v>6640</v>
      </c>
      <c r="F19318" s="9">
        <v>23.95</v>
      </c>
    </row>
    <row r="19319" spans="1:6" ht="15" x14ac:dyDescent="0.25">
      <c r="A19319" s="1" t="s">
        <v>2849</v>
      </c>
      <c r="B19319" s="589" t="s">
        <v>1079</v>
      </c>
      <c r="C19319" s="10" t="s">
        <v>6640</v>
      </c>
      <c r="F19319" s="9">
        <v>25.88</v>
      </c>
    </row>
    <row r="19320" spans="1:6" ht="15" x14ac:dyDescent="0.25">
      <c r="A19320" s="1" t="s">
        <v>2850</v>
      </c>
      <c r="B19320" s="589" t="s">
        <v>1078</v>
      </c>
      <c r="C19320" s="10" t="s">
        <v>6640</v>
      </c>
      <c r="F19320" s="9">
        <v>25.17</v>
      </c>
    </row>
    <row r="19321" spans="1:6" ht="15" x14ac:dyDescent="0.25">
      <c r="A19321" s="1" t="s">
        <v>2851</v>
      </c>
      <c r="B19321" s="589" t="s">
        <v>6256</v>
      </c>
      <c r="C19321" s="10" t="s">
        <v>6640</v>
      </c>
      <c r="F19321" s="9">
        <v>29.26</v>
      </c>
    </row>
    <row r="19322" spans="1:6" ht="15" x14ac:dyDescent="0.25">
      <c r="A19322" s="1" t="s">
        <v>4960</v>
      </c>
      <c r="B19322" s="589" t="s">
        <v>6707</v>
      </c>
      <c r="C19322" s="10"/>
      <c r="F19322" s="9"/>
    </row>
    <row r="19323" spans="1:6" ht="15" x14ac:dyDescent="0.25">
      <c r="A19323" s="1" t="s">
        <v>2852</v>
      </c>
      <c r="B19323" s="589" t="s">
        <v>1077</v>
      </c>
      <c r="C19323" s="10" t="s">
        <v>6650</v>
      </c>
      <c r="F19323" s="9">
        <v>75.569999999999993</v>
      </c>
    </row>
    <row r="19324" spans="1:6" ht="15" x14ac:dyDescent="0.25">
      <c r="A19324" s="1" t="s">
        <v>4961</v>
      </c>
      <c r="B19324" s="589" t="s">
        <v>6173</v>
      </c>
      <c r="C19324" s="10"/>
      <c r="F19324" s="9"/>
    </row>
    <row r="19325" spans="1:6" ht="15" x14ac:dyDescent="0.25">
      <c r="A19325" s="1" t="s">
        <v>4962</v>
      </c>
      <c r="B19325" s="589" t="s">
        <v>6000</v>
      </c>
      <c r="C19325" s="10"/>
      <c r="F19325" s="9"/>
    </row>
    <row r="19326" spans="1:6" ht="15" x14ac:dyDescent="0.25">
      <c r="A19326" s="1" t="s">
        <v>2853</v>
      </c>
      <c r="B19326" s="589" t="s">
        <v>7310</v>
      </c>
      <c r="C19326" s="10" t="s">
        <v>6640</v>
      </c>
      <c r="F19326" s="9">
        <v>229.5</v>
      </c>
    </row>
    <row r="19327" spans="1:6" ht="15" x14ac:dyDescent="0.25">
      <c r="A19327" s="1" t="s">
        <v>2854</v>
      </c>
      <c r="B19327" s="589" t="s">
        <v>7311</v>
      </c>
      <c r="C19327" s="10" t="s">
        <v>6635</v>
      </c>
      <c r="F19327" s="9">
        <v>152.04</v>
      </c>
    </row>
    <row r="19328" spans="1:6" ht="15" x14ac:dyDescent="0.25">
      <c r="A19328" s="1" t="s">
        <v>2855</v>
      </c>
      <c r="B19328" s="589" t="s">
        <v>7312</v>
      </c>
      <c r="C19328" s="10" t="s">
        <v>6635</v>
      </c>
      <c r="F19328" s="9">
        <v>193.72</v>
      </c>
    </row>
    <row r="19329" spans="1:6" ht="15" x14ac:dyDescent="0.25">
      <c r="A19329" s="1" t="s">
        <v>2856</v>
      </c>
      <c r="B19329" s="589" t="s">
        <v>7313</v>
      </c>
      <c r="C19329" s="10" t="s">
        <v>6635</v>
      </c>
      <c r="F19329" s="9">
        <v>372.87</v>
      </c>
    </row>
    <row r="19330" spans="1:6" ht="15" x14ac:dyDescent="0.25">
      <c r="A19330" s="1" t="s">
        <v>6174</v>
      </c>
      <c r="B19330" s="589" t="s">
        <v>7314</v>
      </c>
      <c r="C19330" s="10" t="s">
        <v>6635</v>
      </c>
      <c r="F19330" s="9">
        <v>190.34</v>
      </c>
    </row>
    <row r="19331" spans="1:6" ht="15" x14ac:dyDescent="0.25">
      <c r="A19331" s="1" t="s">
        <v>2857</v>
      </c>
      <c r="B19331" s="589" t="s">
        <v>7315</v>
      </c>
      <c r="C19331" s="10" t="s">
        <v>6635</v>
      </c>
      <c r="F19331" s="9">
        <v>168.94</v>
      </c>
    </row>
    <row r="19332" spans="1:6" ht="15" x14ac:dyDescent="0.25">
      <c r="A19332" s="1" t="s">
        <v>2858</v>
      </c>
      <c r="B19332" s="589" t="s">
        <v>7316</v>
      </c>
      <c r="C19332" s="10" t="s">
        <v>6635</v>
      </c>
      <c r="F19332" s="9">
        <v>356.09</v>
      </c>
    </row>
    <row r="19333" spans="1:6" ht="15" x14ac:dyDescent="0.25">
      <c r="A19333" s="1" t="s">
        <v>2859</v>
      </c>
      <c r="B19333" s="589" t="s">
        <v>7317</v>
      </c>
      <c r="C19333" s="10" t="s">
        <v>6635</v>
      </c>
      <c r="F19333" s="9">
        <v>256.13</v>
      </c>
    </row>
    <row r="19334" spans="1:6" ht="15" x14ac:dyDescent="0.25">
      <c r="A19334" s="1" t="s">
        <v>2860</v>
      </c>
      <c r="B19334" s="589" t="s">
        <v>7318</v>
      </c>
      <c r="C19334" s="10" t="s">
        <v>6635</v>
      </c>
      <c r="F19334" s="9">
        <v>175.49</v>
      </c>
    </row>
    <row r="19335" spans="1:6" ht="15" x14ac:dyDescent="0.25">
      <c r="A19335" s="1" t="s">
        <v>2861</v>
      </c>
      <c r="B19335" s="589" t="s">
        <v>7319</v>
      </c>
      <c r="C19335" s="10" t="s">
        <v>6635</v>
      </c>
      <c r="F19335" s="9">
        <v>448.59</v>
      </c>
    </row>
    <row r="19336" spans="1:6" ht="15" x14ac:dyDescent="0.25">
      <c r="A19336" s="1" t="s">
        <v>4963</v>
      </c>
      <c r="B19336" s="589" t="s">
        <v>6708</v>
      </c>
      <c r="C19336" s="10"/>
      <c r="F19336" s="9"/>
    </row>
    <row r="19337" spans="1:6" ht="15" x14ac:dyDescent="0.25">
      <c r="A19337" s="1" t="s">
        <v>6496</v>
      </c>
      <c r="B19337" s="589" t="s">
        <v>7320</v>
      </c>
      <c r="C19337" s="10" t="s">
        <v>6635</v>
      </c>
      <c r="F19337" s="9">
        <v>3027.76</v>
      </c>
    </row>
    <row r="19338" spans="1:6" ht="15" x14ac:dyDescent="0.25">
      <c r="A19338" s="1" t="s">
        <v>6497</v>
      </c>
      <c r="B19338" s="589" t="s">
        <v>7321</v>
      </c>
      <c r="C19338" s="10" t="s">
        <v>6635</v>
      </c>
      <c r="F19338" s="9">
        <v>4140.6400000000003</v>
      </c>
    </row>
    <row r="19339" spans="1:6" ht="15" x14ac:dyDescent="0.25">
      <c r="A19339" s="1" t="s">
        <v>4964</v>
      </c>
      <c r="B19339" s="589" t="s">
        <v>6001</v>
      </c>
      <c r="C19339" s="10"/>
      <c r="F19339" s="9"/>
    </row>
    <row r="19340" spans="1:6" ht="15" x14ac:dyDescent="0.25">
      <c r="A19340" s="1" t="s">
        <v>2862</v>
      </c>
      <c r="B19340" s="589" t="s">
        <v>8212</v>
      </c>
      <c r="C19340" s="10" t="s">
        <v>6637</v>
      </c>
      <c r="F19340" s="9">
        <v>457.91</v>
      </c>
    </row>
    <row r="19341" spans="1:6" ht="15" x14ac:dyDescent="0.25">
      <c r="A19341" s="1" t="s">
        <v>2863</v>
      </c>
      <c r="B19341" s="589" t="s">
        <v>8213</v>
      </c>
      <c r="C19341" s="10" t="s">
        <v>6637</v>
      </c>
      <c r="F19341" s="9">
        <v>211.52</v>
      </c>
    </row>
    <row r="19342" spans="1:6" ht="15" x14ac:dyDescent="0.25">
      <c r="A19342" s="1" t="s">
        <v>2864</v>
      </c>
      <c r="B19342" s="589" t="s">
        <v>7732</v>
      </c>
      <c r="C19342" s="10" t="s">
        <v>6637</v>
      </c>
      <c r="F19342" s="9">
        <v>145.22</v>
      </c>
    </row>
    <row r="19343" spans="1:6" ht="15" x14ac:dyDescent="0.25">
      <c r="A19343" s="1" t="s">
        <v>8214</v>
      </c>
      <c r="B19343" s="589" t="s">
        <v>8215</v>
      </c>
      <c r="C19343" s="10" t="s">
        <v>6637</v>
      </c>
      <c r="F19343" s="9">
        <v>189.19</v>
      </c>
    </row>
    <row r="19344" spans="1:6" ht="15" x14ac:dyDescent="0.25">
      <c r="A19344" s="1" t="s">
        <v>2865</v>
      </c>
      <c r="B19344" s="589" t="s">
        <v>7322</v>
      </c>
      <c r="C19344" s="10" t="s">
        <v>6635</v>
      </c>
      <c r="F19344" s="9">
        <v>6.18</v>
      </c>
    </row>
    <row r="19345" spans="1:6" ht="15" x14ac:dyDescent="0.25">
      <c r="A19345" s="1" t="s">
        <v>2866</v>
      </c>
      <c r="B19345" s="589" t="s">
        <v>1076</v>
      </c>
      <c r="C19345" s="10" t="s">
        <v>6640</v>
      </c>
      <c r="F19345" s="9">
        <v>594</v>
      </c>
    </row>
    <row r="19346" spans="1:6" ht="15" x14ac:dyDescent="0.25">
      <c r="A19346" s="1" t="s">
        <v>2867</v>
      </c>
      <c r="B19346" s="589" t="s">
        <v>7733</v>
      </c>
      <c r="C19346" s="10" t="s">
        <v>6637</v>
      </c>
      <c r="F19346" s="9">
        <v>17.82</v>
      </c>
    </row>
    <row r="19347" spans="1:6" ht="15" x14ac:dyDescent="0.25">
      <c r="A19347" s="1" t="s">
        <v>2868</v>
      </c>
      <c r="B19347" s="589" t="s">
        <v>1075</v>
      </c>
      <c r="C19347" s="10" t="s">
        <v>6635</v>
      </c>
      <c r="F19347" s="9">
        <v>18.78</v>
      </c>
    </row>
    <row r="19348" spans="1:6" ht="15" x14ac:dyDescent="0.25">
      <c r="A19348" s="1" t="s">
        <v>2869</v>
      </c>
      <c r="B19348" s="589" t="s">
        <v>8216</v>
      </c>
      <c r="C19348" s="10" t="s">
        <v>6637</v>
      </c>
      <c r="F19348" s="9">
        <v>154.16999999999999</v>
      </c>
    </row>
    <row r="19349" spans="1:6" ht="15" x14ac:dyDescent="0.25">
      <c r="A19349" s="1" t="s">
        <v>4965</v>
      </c>
      <c r="B19349" s="589" t="s">
        <v>6709</v>
      </c>
      <c r="C19349" s="10"/>
      <c r="F19349" s="9"/>
    </row>
    <row r="19350" spans="1:6" ht="15" x14ac:dyDescent="0.25">
      <c r="A19350" s="1" t="s">
        <v>2870</v>
      </c>
      <c r="B19350" s="589" t="s">
        <v>4966</v>
      </c>
      <c r="C19350" s="10" t="s">
        <v>6635</v>
      </c>
      <c r="F19350" s="9">
        <v>11.79</v>
      </c>
    </row>
    <row r="19351" spans="1:6" ht="15" x14ac:dyDescent="0.25">
      <c r="A19351" s="1" t="s">
        <v>2871</v>
      </c>
      <c r="B19351" s="589" t="s">
        <v>4967</v>
      </c>
      <c r="C19351" s="10" t="s">
        <v>6635</v>
      </c>
      <c r="F19351" s="9">
        <v>12.31</v>
      </c>
    </row>
    <row r="19352" spans="1:6" ht="15" x14ac:dyDescent="0.25">
      <c r="A19352" s="1" t="s">
        <v>2872</v>
      </c>
      <c r="B19352" s="589" t="s">
        <v>7323</v>
      </c>
      <c r="C19352" s="10" t="s">
        <v>6640</v>
      </c>
      <c r="F19352" s="9">
        <v>72.260000000000005</v>
      </c>
    </row>
    <row r="19353" spans="1:6" ht="15" x14ac:dyDescent="0.25">
      <c r="A19353" s="1" t="s">
        <v>6002</v>
      </c>
      <c r="B19353" s="589" t="s">
        <v>7324</v>
      </c>
      <c r="C19353" s="10" t="s">
        <v>6643</v>
      </c>
      <c r="F19353" s="9">
        <v>329.44</v>
      </c>
    </row>
    <row r="19354" spans="1:6" ht="15" x14ac:dyDescent="0.25">
      <c r="A19354" s="1" t="s">
        <v>6003</v>
      </c>
      <c r="B19354" s="589" t="s">
        <v>7325</v>
      </c>
      <c r="C19354" s="10" t="s">
        <v>6643</v>
      </c>
      <c r="F19354" s="9">
        <v>703.8</v>
      </c>
    </row>
    <row r="19355" spans="1:6" ht="15" x14ac:dyDescent="0.25">
      <c r="A19355" s="1" t="s">
        <v>2873</v>
      </c>
      <c r="B19355" s="589" t="s">
        <v>1074</v>
      </c>
      <c r="C19355" s="10" t="s">
        <v>6635</v>
      </c>
      <c r="F19355" s="9">
        <v>34.99</v>
      </c>
    </row>
    <row r="19356" spans="1:6" ht="15" x14ac:dyDescent="0.25">
      <c r="A19356" s="1" t="s">
        <v>2874</v>
      </c>
      <c r="B19356" s="589" t="s">
        <v>7326</v>
      </c>
      <c r="C19356" s="10" t="s">
        <v>6635</v>
      </c>
      <c r="F19356" s="9">
        <v>859.39</v>
      </c>
    </row>
    <row r="19357" spans="1:6" ht="15" x14ac:dyDescent="0.25">
      <c r="A19357" s="1" t="s">
        <v>2875</v>
      </c>
      <c r="B19357" s="589" t="s">
        <v>1073</v>
      </c>
      <c r="C19357" s="10" t="s">
        <v>6635</v>
      </c>
      <c r="F19357" s="9">
        <v>245.91</v>
      </c>
    </row>
    <row r="19358" spans="1:6" ht="15" x14ac:dyDescent="0.25">
      <c r="A19358" s="1" t="s">
        <v>2876</v>
      </c>
      <c r="B19358" s="589" t="s">
        <v>1072</v>
      </c>
      <c r="C19358" s="10" t="s">
        <v>6635</v>
      </c>
      <c r="F19358" s="9">
        <v>535.72</v>
      </c>
    </row>
    <row r="19359" spans="1:6" ht="15" x14ac:dyDescent="0.25">
      <c r="A19359" s="1" t="s">
        <v>6257</v>
      </c>
      <c r="B19359" s="589" t="s">
        <v>7327</v>
      </c>
      <c r="C19359" s="10" t="s">
        <v>6635</v>
      </c>
      <c r="F19359" s="9">
        <v>236.78</v>
      </c>
    </row>
    <row r="19360" spans="1:6" ht="15" x14ac:dyDescent="0.25">
      <c r="A19360" s="1" t="s">
        <v>4968</v>
      </c>
      <c r="B19360" s="589" t="s">
        <v>7328</v>
      </c>
      <c r="C19360" s="10" t="s">
        <v>6635</v>
      </c>
      <c r="F19360" s="9">
        <v>30.48</v>
      </c>
    </row>
    <row r="19361" spans="1:6" ht="15" x14ac:dyDescent="0.25">
      <c r="A19361" s="1" t="s">
        <v>4969</v>
      </c>
      <c r="B19361" s="589" t="s">
        <v>6710</v>
      </c>
      <c r="C19361" s="10"/>
      <c r="F19361" s="9"/>
    </row>
    <row r="19362" spans="1:6" ht="15" x14ac:dyDescent="0.25">
      <c r="A19362" s="1" t="s">
        <v>2877</v>
      </c>
      <c r="B19362" s="589" t="s">
        <v>1071</v>
      </c>
      <c r="C19362" s="10" t="s">
        <v>6635</v>
      </c>
      <c r="F19362" s="9">
        <v>1020.83</v>
      </c>
    </row>
    <row r="19363" spans="1:6" ht="15" x14ac:dyDescent="0.25">
      <c r="A19363" s="1" t="s">
        <v>2878</v>
      </c>
      <c r="B19363" s="589" t="s">
        <v>1070</v>
      </c>
      <c r="C19363" s="10" t="s">
        <v>6635</v>
      </c>
      <c r="F19363" s="9">
        <v>1856.78</v>
      </c>
    </row>
    <row r="19364" spans="1:6" ht="15" x14ac:dyDescent="0.25">
      <c r="A19364" s="1" t="s">
        <v>2879</v>
      </c>
      <c r="B19364" s="589" t="s">
        <v>7829</v>
      </c>
      <c r="C19364" s="10" t="s">
        <v>6635</v>
      </c>
      <c r="F19364" s="9">
        <v>3028.69</v>
      </c>
    </row>
    <row r="19365" spans="1:6" ht="15" x14ac:dyDescent="0.25">
      <c r="A19365" s="1" t="s">
        <v>2880</v>
      </c>
      <c r="B19365" s="589" t="s">
        <v>6411</v>
      </c>
      <c r="C19365" s="10" t="s">
        <v>6635</v>
      </c>
      <c r="F19365" s="9">
        <v>1435.06</v>
      </c>
    </row>
    <row r="19366" spans="1:6" ht="15" x14ac:dyDescent="0.25">
      <c r="A19366" s="1" t="s">
        <v>4970</v>
      </c>
      <c r="B19366" s="589" t="s">
        <v>6004</v>
      </c>
      <c r="C19366" s="10"/>
      <c r="F19366" s="9"/>
    </row>
    <row r="19367" spans="1:6" ht="15" x14ac:dyDescent="0.25">
      <c r="A19367" s="1" t="s">
        <v>2881</v>
      </c>
      <c r="B19367" s="589" t="s">
        <v>8217</v>
      </c>
      <c r="C19367" s="10" t="s">
        <v>6643</v>
      </c>
      <c r="F19367" s="9">
        <v>27688.57</v>
      </c>
    </row>
    <row r="19368" spans="1:6" ht="15" x14ac:dyDescent="0.25">
      <c r="A19368" s="1" t="s">
        <v>2882</v>
      </c>
      <c r="B19368" s="589" t="s">
        <v>8218</v>
      </c>
      <c r="C19368" s="10" t="s">
        <v>6643</v>
      </c>
      <c r="F19368" s="9">
        <v>28517.279999999999</v>
      </c>
    </row>
    <row r="19369" spans="1:6" ht="15" x14ac:dyDescent="0.25">
      <c r="A19369" s="1" t="s">
        <v>8219</v>
      </c>
      <c r="B19369" s="589" t="s">
        <v>8220</v>
      </c>
      <c r="C19369" s="10" t="s">
        <v>6643</v>
      </c>
      <c r="F19369" s="9">
        <v>83225.16</v>
      </c>
    </row>
    <row r="19370" spans="1:6" ht="15" x14ac:dyDescent="0.25">
      <c r="A19370" s="1" t="s">
        <v>4971</v>
      </c>
      <c r="B19370" s="589" t="s">
        <v>6711</v>
      </c>
      <c r="C19370" s="10"/>
      <c r="F19370" s="9"/>
    </row>
    <row r="19371" spans="1:6" ht="15" x14ac:dyDescent="0.25">
      <c r="A19371" s="1" t="s">
        <v>4972</v>
      </c>
      <c r="B19371" s="589" t="s">
        <v>6712</v>
      </c>
      <c r="C19371" s="10"/>
      <c r="F19371" s="9"/>
    </row>
    <row r="19372" spans="1:6" ht="15" x14ac:dyDescent="0.25">
      <c r="A19372" s="1" t="s">
        <v>2883</v>
      </c>
      <c r="B19372" s="589" t="s">
        <v>1069</v>
      </c>
      <c r="C19372" s="10" t="s">
        <v>6637</v>
      </c>
      <c r="F19372" s="9">
        <v>23.51</v>
      </c>
    </row>
    <row r="19373" spans="1:6" ht="15" x14ac:dyDescent="0.25">
      <c r="A19373" s="1" t="s">
        <v>2884</v>
      </c>
      <c r="B19373" s="589" t="s">
        <v>1068</v>
      </c>
      <c r="C19373" s="10" t="s">
        <v>6637</v>
      </c>
      <c r="F19373" s="9">
        <v>36.67</v>
      </c>
    </row>
    <row r="19374" spans="1:6" ht="15" x14ac:dyDescent="0.25">
      <c r="A19374" s="1" t="s">
        <v>2885</v>
      </c>
      <c r="B19374" s="589" t="s">
        <v>1067</v>
      </c>
      <c r="C19374" s="10" t="s">
        <v>6641</v>
      </c>
      <c r="F19374" s="9">
        <v>775.85</v>
      </c>
    </row>
    <row r="19375" spans="1:6" ht="15" x14ac:dyDescent="0.25">
      <c r="A19375" s="1" t="s">
        <v>2886</v>
      </c>
      <c r="B19375" s="589" t="s">
        <v>7329</v>
      </c>
      <c r="C19375" s="10" t="s">
        <v>6637</v>
      </c>
      <c r="F19375" s="9">
        <v>205.24</v>
      </c>
    </row>
    <row r="19376" spans="1:6" ht="15" x14ac:dyDescent="0.25">
      <c r="A19376" s="1" t="s">
        <v>6005</v>
      </c>
      <c r="B19376" s="589" t="s">
        <v>7330</v>
      </c>
      <c r="C19376" s="10" t="s">
        <v>6637</v>
      </c>
      <c r="F19376" s="9">
        <v>32.72</v>
      </c>
    </row>
    <row r="19377" spans="1:6" ht="15" x14ac:dyDescent="0.25">
      <c r="A19377" s="1" t="s">
        <v>4636</v>
      </c>
      <c r="B19377" s="589" t="s">
        <v>8221</v>
      </c>
      <c r="C19377" s="10" t="s">
        <v>6637</v>
      </c>
      <c r="F19377" s="9">
        <v>74.290000000000006</v>
      </c>
    </row>
    <row r="19378" spans="1:6" ht="15" x14ac:dyDescent="0.25">
      <c r="A19378" s="1" t="s">
        <v>8222</v>
      </c>
      <c r="B19378" s="589" t="s">
        <v>8223</v>
      </c>
      <c r="C19378" s="10" t="s">
        <v>6637</v>
      </c>
      <c r="F19378" s="9">
        <v>59.67</v>
      </c>
    </row>
    <row r="19379" spans="1:6" ht="15" x14ac:dyDescent="0.25">
      <c r="A19379" s="1" t="s">
        <v>2887</v>
      </c>
      <c r="B19379" s="589" t="s">
        <v>7331</v>
      </c>
      <c r="C19379" s="10" t="s">
        <v>6637</v>
      </c>
      <c r="F19379" s="9">
        <v>1397.54</v>
      </c>
    </row>
    <row r="19380" spans="1:6" ht="15" x14ac:dyDescent="0.25">
      <c r="A19380" s="1" t="s">
        <v>5615</v>
      </c>
      <c r="B19380" s="589" t="s">
        <v>6412</v>
      </c>
      <c r="C19380" s="10" t="s">
        <v>6637</v>
      </c>
      <c r="F19380" s="9">
        <v>121.96</v>
      </c>
    </row>
    <row r="19381" spans="1:6" ht="15" x14ac:dyDescent="0.25">
      <c r="A19381" s="1" t="s">
        <v>4637</v>
      </c>
      <c r="B19381" s="589" t="s">
        <v>7332</v>
      </c>
      <c r="C19381" s="10" t="s">
        <v>6637</v>
      </c>
      <c r="F19381" s="9">
        <v>702.99</v>
      </c>
    </row>
    <row r="19382" spans="1:6" ht="15" x14ac:dyDescent="0.25">
      <c r="A19382" s="1" t="s">
        <v>4973</v>
      </c>
      <c r="B19382" s="589" t="s">
        <v>6713</v>
      </c>
      <c r="C19382" s="10"/>
      <c r="F19382" s="9"/>
    </row>
    <row r="19383" spans="1:6" ht="15" x14ac:dyDescent="0.25">
      <c r="A19383" s="1" t="s">
        <v>2888</v>
      </c>
      <c r="B19383" s="589" t="s">
        <v>1066</v>
      </c>
      <c r="C19383" s="10" t="s">
        <v>6640</v>
      </c>
      <c r="F19383" s="9">
        <v>9.57</v>
      </c>
    </row>
    <row r="19384" spans="1:6" ht="15" x14ac:dyDescent="0.25">
      <c r="A19384" s="1" t="s">
        <v>2889</v>
      </c>
      <c r="B19384" s="589" t="s">
        <v>1065</v>
      </c>
      <c r="C19384" s="10" t="s">
        <v>6640</v>
      </c>
      <c r="F19384" s="9">
        <v>87.72</v>
      </c>
    </row>
    <row r="19385" spans="1:6" ht="15" x14ac:dyDescent="0.25">
      <c r="A19385" s="1" t="s">
        <v>2890</v>
      </c>
      <c r="B19385" s="589" t="s">
        <v>7333</v>
      </c>
      <c r="C19385" s="10" t="s">
        <v>6640</v>
      </c>
      <c r="F19385" s="9">
        <v>12.01</v>
      </c>
    </row>
    <row r="19386" spans="1:6" ht="15" x14ac:dyDescent="0.25">
      <c r="A19386" s="1" t="s">
        <v>2891</v>
      </c>
      <c r="B19386" s="589" t="s">
        <v>1064</v>
      </c>
      <c r="C19386" s="10" t="s">
        <v>6714</v>
      </c>
      <c r="F19386" s="9">
        <v>0.23</v>
      </c>
    </row>
    <row r="19387" spans="1:6" ht="15" x14ac:dyDescent="0.25">
      <c r="A19387" s="1" t="s">
        <v>2892</v>
      </c>
      <c r="B19387" s="589" t="s">
        <v>1063</v>
      </c>
      <c r="C19387" s="10" t="s">
        <v>6640</v>
      </c>
      <c r="F19387" s="9">
        <v>12.31</v>
      </c>
    </row>
    <row r="19388" spans="1:6" ht="15" x14ac:dyDescent="0.25">
      <c r="A19388" s="1" t="s">
        <v>2893</v>
      </c>
      <c r="B19388" s="589" t="s">
        <v>1062</v>
      </c>
      <c r="C19388" s="10" t="s">
        <v>6714</v>
      </c>
      <c r="F19388" s="9">
        <v>0.32</v>
      </c>
    </row>
    <row r="19389" spans="1:6" ht="15" x14ac:dyDescent="0.25">
      <c r="A19389" s="1" t="s">
        <v>8224</v>
      </c>
      <c r="B19389" s="589" t="s">
        <v>8225</v>
      </c>
      <c r="C19389" s="10" t="s">
        <v>6640</v>
      </c>
      <c r="F19389" s="9">
        <v>12.42</v>
      </c>
    </row>
    <row r="19390" spans="1:6" ht="15" x14ac:dyDescent="0.25">
      <c r="A19390" s="1" t="s">
        <v>2894</v>
      </c>
      <c r="B19390" s="589" t="s">
        <v>7334</v>
      </c>
      <c r="C19390" s="10" t="s">
        <v>6640</v>
      </c>
      <c r="F19390" s="9">
        <v>252.99</v>
      </c>
    </row>
    <row r="19391" spans="1:6" ht="15" x14ac:dyDescent="0.25">
      <c r="A19391" s="1" t="s">
        <v>2895</v>
      </c>
      <c r="B19391" s="589" t="s">
        <v>7335</v>
      </c>
      <c r="C19391" s="10" t="s">
        <v>6640</v>
      </c>
      <c r="F19391" s="9">
        <v>297.27999999999997</v>
      </c>
    </row>
    <row r="19392" spans="1:6" ht="15" x14ac:dyDescent="0.25">
      <c r="A19392" s="1" t="s">
        <v>2896</v>
      </c>
      <c r="B19392" s="589" t="s">
        <v>7336</v>
      </c>
      <c r="C19392" s="10" t="s">
        <v>6640</v>
      </c>
      <c r="F19392" s="9">
        <v>122.03</v>
      </c>
    </row>
    <row r="19393" spans="1:6" ht="15" x14ac:dyDescent="0.25">
      <c r="A19393" s="1" t="s">
        <v>2897</v>
      </c>
      <c r="B19393" s="589" t="s">
        <v>7337</v>
      </c>
      <c r="C19393" s="10" t="s">
        <v>6640</v>
      </c>
      <c r="F19393" s="9">
        <v>114.41</v>
      </c>
    </row>
    <row r="19394" spans="1:6" ht="15" x14ac:dyDescent="0.25">
      <c r="A19394" s="1" t="s">
        <v>4974</v>
      </c>
      <c r="B19394" s="589" t="s">
        <v>6715</v>
      </c>
      <c r="C19394" s="10"/>
      <c r="F19394" s="9"/>
    </row>
    <row r="19395" spans="1:6" ht="15" x14ac:dyDescent="0.25">
      <c r="A19395" s="1" t="s">
        <v>2898</v>
      </c>
      <c r="B19395" s="589" t="s">
        <v>1061</v>
      </c>
      <c r="C19395" s="10" t="s">
        <v>6637</v>
      </c>
      <c r="F19395" s="9">
        <v>11.6</v>
      </c>
    </row>
    <row r="19396" spans="1:6" ht="15" x14ac:dyDescent="0.25">
      <c r="A19396" s="1" t="s">
        <v>2899</v>
      </c>
      <c r="B19396" s="589" t="s">
        <v>1060</v>
      </c>
      <c r="C19396" s="10" t="s">
        <v>6637</v>
      </c>
      <c r="F19396" s="9">
        <v>29</v>
      </c>
    </row>
    <row r="19397" spans="1:6" ht="15" x14ac:dyDescent="0.25">
      <c r="A19397" s="1" t="s">
        <v>2900</v>
      </c>
      <c r="B19397" s="589" t="s">
        <v>1059</v>
      </c>
      <c r="C19397" s="10" t="s">
        <v>6640</v>
      </c>
      <c r="F19397" s="9">
        <v>77.41</v>
      </c>
    </row>
    <row r="19398" spans="1:6" ht="15" x14ac:dyDescent="0.25">
      <c r="A19398" s="1" t="s">
        <v>2901</v>
      </c>
      <c r="B19398" s="589" t="s">
        <v>1058</v>
      </c>
      <c r="C19398" s="10" t="s">
        <v>6640</v>
      </c>
      <c r="F19398" s="9">
        <v>117.83</v>
      </c>
    </row>
    <row r="19399" spans="1:6" ht="15" x14ac:dyDescent="0.25">
      <c r="A19399" s="1" t="s">
        <v>2902</v>
      </c>
      <c r="B19399" s="589" t="s">
        <v>7338</v>
      </c>
      <c r="C19399" s="10" t="s">
        <v>6640</v>
      </c>
      <c r="F19399" s="9">
        <v>134.93</v>
      </c>
    </row>
    <row r="19400" spans="1:6" ht="15" x14ac:dyDescent="0.25">
      <c r="A19400" s="1" t="s">
        <v>2903</v>
      </c>
      <c r="B19400" s="589" t="s">
        <v>7339</v>
      </c>
      <c r="C19400" s="10" t="s">
        <v>6640</v>
      </c>
      <c r="F19400" s="9">
        <v>460.06</v>
      </c>
    </row>
    <row r="19401" spans="1:6" ht="15" x14ac:dyDescent="0.25">
      <c r="A19401" s="1" t="s">
        <v>2904</v>
      </c>
      <c r="B19401" s="589" t="s">
        <v>7340</v>
      </c>
      <c r="C19401" s="10" t="s">
        <v>6640</v>
      </c>
      <c r="F19401" s="9">
        <v>930.76</v>
      </c>
    </row>
    <row r="19402" spans="1:6" ht="15" x14ac:dyDescent="0.25">
      <c r="A19402" s="1" t="s">
        <v>2905</v>
      </c>
      <c r="B19402" s="589" t="s">
        <v>7341</v>
      </c>
      <c r="C19402" s="10" t="s">
        <v>6640</v>
      </c>
      <c r="F19402" s="9">
        <v>1366.8</v>
      </c>
    </row>
    <row r="19403" spans="1:6" ht="15" x14ac:dyDescent="0.25">
      <c r="A19403" s="1" t="s">
        <v>2906</v>
      </c>
      <c r="B19403" s="589" t="s">
        <v>1057</v>
      </c>
      <c r="C19403" s="10" t="s">
        <v>6640</v>
      </c>
      <c r="F19403" s="9">
        <v>173.72</v>
      </c>
    </row>
    <row r="19404" spans="1:6" ht="15" x14ac:dyDescent="0.25">
      <c r="A19404" s="1" t="s">
        <v>4975</v>
      </c>
      <c r="B19404" s="589" t="s">
        <v>6006</v>
      </c>
      <c r="C19404" s="10"/>
      <c r="F19404" s="9"/>
    </row>
    <row r="19405" spans="1:6" ht="15" x14ac:dyDescent="0.25">
      <c r="A19405" s="1" t="s">
        <v>2907</v>
      </c>
      <c r="B19405" s="589" t="s">
        <v>1056</v>
      </c>
      <c r="C19405" s="10" t="s">
        <v>6650</v>
      </c>
      <c r="F19405" s="9">
        <v>23.94</v>
      </c>
    </row>
    <row r="19406" spans="1:6" ht="15" x14ac:dyDescent="0.25">
      <c r="A19406" s="1" t="s">
        <v>2908</v>
      </c>
      <c r="B19406" s="589" t="s">
        <v>1055</v>
      </c>
      <c r="C19406" s="10" t="s">
        <v>6716</v>
      </c>
      <c r="F19406" s="9">
        <v>212.21</v>
      </c>
    </row>
    <row r="19407" spans="1:6" ht="15" x14ac:dyDescent="0.25">
      <c r="A19407" s="1" t="s">
        <v>4976</v>
      </c>
      <c r="B19407" s="589" t="s">
        <v>6717</v>
      </c>
      <c r="C19407" s="10"/>
      <c r="F19407" s="9"/>
    </row>
    <row r="19408" spans="1:6" ht="15" x14ac:dyDescent="0.25">
      <c r="A19408" s="1" t="s">
        <v>2909</v>
      </c>
      <c r="B19408" s="589" t="s">
        <v>7342</v>
      </c>
      <c r="C19408" s="10" t="s">
        <v>6640</v>
      </c>
      <c r="F19408" s="9">
        <v>7.13</v>
      </c>
    </row>
    <row r="19409" spans="1:6" ht="15" x14ac:dyDescent="0.25">
      <c r="A19409" s="1" t="s">
        <v>2910</v>
      </c>
      <c r="B19409" s="589" t="s">
        <v>7343</v>
      </c>
      <c r="C19409" s="10" t="s">
        <v>6640</v>
      </c>
      <c r="F19409" s="9">
        <v>14.27</v>
      </c>
    </row>
    <row r="19410" spans="1:6" ht="15" x14ac:dyDescent="0.25">
      <c r="A19410" s="1" t="s">
        <v>2911</v>
      </c>
      <c r="B19410" s="589" t="s">
        <v>7344</v>
      </c>
      <c r="C19410" s="10" t="s">
        <v>6640</v>
      </c>
      <c r="F19410" s="9">
        <v>21.41</v>
      </c>
    </row>
    <row r="19411" spans="1:6" ht="15" x14ac:dyDescent="0.25">
      <c r="A19411" s="1" t="s">
        <v>2912</v>
      </c>
      <c r="B19411" s="589" t="s">
        <v>7345</v>
      </c>
      <c r="C19411" s="10" t="s">
        <v>6640</v>
      </c>
      <c r="F19411" s="9">
        <v>28.54</v>
      </c>
    </row>
    <row r="19412" spans="1:6" ht="15" x14ac:dyDescent="0.25">
      <c r="A19412" s="1" t="s">
        <v>4638</v>
      </c>
      <c r="B19412" s="589" t="s">
        <v>7346</v>
      </c>
      <c r="C19412" s="10" t="s">
        <v>6640</v>
      </c>
      <c r="F19412" s="9">
        <v>42.84</v>
      </c>
    </row>
    <row r="19413" spans="1:6" ht="15" x14ac:dyDescent="0.25">
      <c r="A19413" s="1" t="s">
        <v>2913</v>
      </c>
      <c r="B19413" s="589" t="s">
        <v>1054</v>
      </c>
      <c r="C19413" s="10" t="s">
        <v>6640</v>
      </c>
      <c r="F19413" s="9">
        <v>31.39</v>
      </c>
    </row>
    <row r="19414" spans="1:6" ht="15" x14ac:dyDescent="0.25">
      <c r="A19414" s="1" t="s">
        <v>2914</v>
      </c>
      <c r="B19414" s="589" t="s">
        <v>7347</v>
      </c>
      <c r="C19414" s="10" t="s">
        <v>6640</v>
      </c>
      <c r="F19414" s="9">
        <v>55.11</v>
      </c>
    </row>
    <row r="19415" spans="1:6" ht="15" x14ac:dyDescent="0.25">
      <c r="A19415" s="1" t="s">
        <v>2915</v>
      </c>
      <c r="B19415" s="589" t="s">
        <v>7348</v>
      </c>
      <c r="C19415" s="10" t="s">
        <v>6640</v>
      </c>
      <c r="F19415" s="9">
        <v>80.790000000000006</v>
      </c>
    </row>
    <row r="19416" spans="1:6" ht="15" x14ac:dyDescent="0.25">
      <c r="A19416" s="1" t="s">
        <v>4977</v>
      </c>
      <c r="B19416" s="589" t="s">
        <v>6718</v>
      </c>
      <c r="C19416" s="10"/>
      <c r="F19416" s="9"/>
    </row>
    <row r="19417" spans="1:6" ht="15" x14ac:dyDescent="0.25">
      <c r="A19417" s="1" t="s">
        <v>2916</v>
      </c>
      <c r="B19417" s="589" t="s">
        <v>1053</v>
      </c>
      <c r="C19417" s="10" t="s">
        <v>6637</v>
      </c>
      <c r="F19417" s="9">
        <v>44.79</v>
      </c>
    </row>
    <row r="19418" spans="1:6" ht="15" x14ac:dyDescent="0.25">
      <c r="A19418" s="1" t="s">
        <v>2917</v>
      </c>
      <c r="B19418" s="589" t="s">
        <v>7349</v>
      </c>
      <c r="C19418" s="10" t="s">
        <v>6640</v>
      </c>
      <c r="F19418" s="9">
        <v>14.71</v>
      </c>
    </row>
    <row r="19419" spans="1:6" ht="15" x14ac:dyDescent="0.25">
      <c r="A19419" s="1" t="s">
        <v>2918</v>
      </c>
      <c r="B19419" s="589" t="s">
        <v>7350</v>
      </c>
      <c r="C19419" s="10" t="s">
        <v>6640</v>
      </c>
      <c r="F19419" s="9">
        <v>15.4</v>
      </c>
    </row>
    <row r="19420" spans="1:6" ht="15" x14ac:dyDescent="0.25">
      <c r="A19420" s="1" t="s">
        <v>2919</v>
      </c>
      <c r="B19420" s="589" t="s">
        <v>7351</v>
      </c>
      <c r="C19420" s="10" t="s">
        <v>6640</v>
      </c>
      <c r="F19420" s="9">
        <v>15.97</v>
      </c>
    </row>
    <row r="19421" spans="1:6" ht="15" x14ac:dyDescent="0.25">
      <c r="A19421" s="1" t="s">
        <v>2920</v>
      </c>
      <c r="B19421" s="589" t="s">
        <v>7352</v>
      </c>
      <c r="C19421" s="10" t="s">
        <v>6640</v>
      </c>
      <c r="F19421" s="9">
        <v>16.86</v>
      </c>
    </row>
    <row r="19422" spans="1:6" ht="15" x14ac:dyDescent="0.25">
      <c r="A19422" s="1" t="s">
        <v>2921</v>
      </c>
      <c r="B19422" s="589" t="s">
        <v>7353</v>
      </c>
      <c r="C19422" s="10" t="s">
        <v>6640</v>
      </c>
      <c r="F19422" s="9">
        <v>17.940000000000001</v>
      </c>
    </row>
    <row r="19423" spans="1:6" ht="15" x14ac:dyDescent="0.25">
      <c r="A19423" s="1" t="s">
        <v>2922</v>
      </c>
      <c r="B19423" s="589" t="s">
        <v>7354</v>
      </c>
      <c r="C19423" s="10" t="s">
        <v>6640</v>
      </c>
      <c r="F19423" s="9">
        <v>22.8</v>
      </c>
    </row>
    <row r="19424" spans="1:6" ht="15" x14ac:dyDescent="0.25">
      <c r="A19424" s="1" t="s">
        <v>2923</v>
      </c>
      <c r="B19424" s="589" t="s">
        <v>7355</v>
      </c>
      <c r="C19424" s="10" t="s">
        <v>6640</v>
      </c>
      <c r="F19424" s="9">
        <v>19.96</v>
      </c>
    </row>
    <row r="19425" spans="1:6" ht="15" x14ac:dyDescent="0.25">
      <c r="A19425" s="1" t="s">
        <v>2924</v>
      </c>
      <c r="B19425" s="589" t="s">
        <v>7356</v>
      </c>
      <c r="C19425" s="10" t="s">
        <v>6640</v>
      </c>
      <c r="F19425" s="9">
        <v>21.11</v>
      </c>
    </row>
    <row r="19426" spans="1:6" ht="15" x14ac:dyDescent="0.25">
      <c r="A19426" s="1" t="s">
        <v>2925</v>
      </c>
      <c r="B19426" s="589" t="s">
        <v>7357</v>
      </c>
      <c r="C19426" s="10" t="s">
        <v>6640</v>
      </c>
      <c r="F19426" s="9">
        <v>21.63</v>
      </c>
    </row>
    <row r="19427" spans="1:6" ht="15" x14ac:dyDescent="0.25">
      <c r="A19427" s="1" t="s">
        <v>2926</v>
      </c>
      <c r="B19427" s="589" t="s">
        <v>7358</v>
      </c>
      <c r="C19427" s="10" t="s">
        <v>6640</v>
      </c>
      <c r="F19427" s="9">
        <v>23.07</v>
      </c>
    </row>
    <row r="19428" spans="1:6" ht="15" x14ac:dyDescent="0.25">
      <c r="A19428" s="1" t="s">
        <v>2927</v>
      </c>
      <c r="B19428" s="589" t="s">
        <v>7359</v>
      </c>
      <c r="C19428" s="10" t="s">
        <v>6640</v>
      </c>
      <c r="F19428" s="9">
        <v>33.94</v>
      </c>
    </row>
    <row r="19429" spans="1:6" ht="15" x14ac:dyDescent="0.25">
      <c r="A19429" s="1" t="s">
        <v>2928</v>
      </c>
      <c r="B19429" s="589" t="s">
        <v>7360</v>
      </c>
      <c r="C19429" s="10" t="s">
        <v>6640</v>
      </c>
      <c r="F19429" s="9">
        <v>38.56</v>
      </c>
    </row>
    <row r="19430" spans="1:6" ht="15" x14ac:dyDescent="0.25">
      <c r="A19430" s="1" t="s">
        <v>2929</v>
      </c>
      <c r="B19430" s="589" t="s">
        <v>7361</v>
      </c>
      <c r="C19430" s="10" t="s">
        <v>6640</v>
      </c>
      <c r="F19430" s="9">
        <v>39.36</v>
      </c>
    </row>
    <row r="19431" spans="1:6" ht="15" x14ac:dyDescent="0.25">
      <c r="A19431" s="1" t="s">
        <v>2930</v>
      </c>
      <c r="B19431" s="589" t="s">
        <v>7362</v>
      </c>
      <c r="C19431" s="10" t="s">
        <v>6640</v>
      </c>
      <c r="F19431" s="9">
        <v>46.91</v>
      </c>
    </row>
    <row r="19432" spans="1:6" ht="15" x14ac:dyDescent="0.25">
      <c r="A19432" s="1" t="s">
        <v>2931</v>
      </c>
      <c r="B19432" s="589" t="s">
        <v>7363</v>
      </c>
      <c r="C19432" s="10" t="s">
        <v>6640</v>
      </c>
      <c r="F19432" s="9">
        <v>46.89</v>
      </c>
    </row>
    <row r="19433" spans="1:6" ht="15" x14ac:dyDescent="0.25">
      <c r="A19433" s="1" t="s">
        <v>2932</v>
      </c>
      <c r="B19433" s="589" t="s">
        <v>7364</v>
      </c>
      <c r="C19433" s="10" t="s">
        <v>6640</v>
      </c>
      <c r="F19433" s="9">
        <v>57.34</v>
      </c>
    </row>
    <row r="19434" spans="1:6" ht="15" x14ac:dyDescent="0.25">
      <c r="A19434" s="1" t="s">
        <v>2933</v>
      </c>
      <c r="B19434" s="589" t="s">
        <v>7365</v>
      </c>
      <c r="C19434" s="10" t="s">
        <v>6640</v>
      </c>
      <c r="F19434" s="9">
        <v>72.41</v>
      </c>
    </row>
    <row r="19435" spans="1:6" ht="15" x14ac:dyDescent="0.25">
      <c r="A19435" s="1" t="s">
        <v>2934</v>
      </c>
      <c r="B19435" s="589" t="s">
        <v>7366</v>
      </c>
      <c r="C19435" s="10" t="s">
        <v>6640</v>
      </c>
      <c r="F19435" s="9">
        <v>72.819999999999993</v>
      </c>
    </row>
    <row r="19436" spans="1:6" ht="15" x14ac:dyDescent="0.25">
      <c r="A19436" s="1" t="s">
        <v>2935</v>
      </c>
      <c r="B19436" s="589" t="s">
        <v>7367</v>
      </c>
      <c r="C19436" s="10" t="s">
        <v>6640</v>
      </c>
      <c r="F19436" s="9">
        <v>124.72</v>
      </c>
    </row>
    <row r="19437" spans="1:6" ht="15" x14ac:dyDescent="0.25">
      <c r="A19437" s="1" t="s">
        <v>2936</v>
      </c>
      <c r="B19437" s="589" t="s">
        <v>7368</v>
      </c>
      <c r="C19437" s="10" t="s">
        <v>6640</v>
      </c>
      <c r="F19437" s="9">
        <v>135.71</v>
      </c>
    </row>
    <row r="19438" spans="1:6" ht="15" x14ac:dyDescent="0.25">
      <c r="A19438" s="1" t="s">
        <v>2937</v>
      </c>
      <c r="B19438" s="589" t="s">
        <v>7369</v>
      </c>
      <c r="C19438" s="10" t="s">
        <v>6640</v>
      </c>
      <c r="F19438" s="9">
        <v>167.36</v>
      </c>
    </row>
    <row r="19439" spans="1:6" ht="15" x14ac:dyDescent="0.25">
      <c r="A19439" s="1" t="s">
        <v>2938</v>
      </c>
      <c r="B19439" s="589" t="s">
        <v>7370</v>
      </c>
      <c r="C19439" s="10" t="s">
        <v>6637</v>
      </c>
      <c r="F19439" s="9">
        <v>218.09</v>
      </c>
    </row>
    <row r="19440" spans="1:6" ht="15" x14ac:dyDescent="0.25">
      <c r="A19440" s="1" t="s">
        <v>4978</v>
      </c>
      <c r="B19440" s="589" t="s">
        <v>7371</v>
      </c>
      <c r="C19440" s="10" t="s">
        <v>6640</v>
      </c>
      <c r="F19440" s="9">
        <v>29.81</v>
      </c>
    </row>
    <row r="19441" spans="1:6" ht="15" x14ac:dyDescent="0.25">
      <c r="A19441" s="1" t="s">
        <v>4979</v>
      </c>
      <c r="B19441" s="589" t="s">
        <v>7372</v>
      </c>
      <c r="C19441" s="10" t="s">
        <v>6640</v>
      </c>
      <c r="F19441" s="9">
        <v>31.82</v>
      </c>
    </row>
    <row r="19442" spans="1:6" ht="15" x14ac:dyDescent="0.25">
      <c r="A19442" s="1" t="s">
        <v>4980</v>
      </c>
      <c r="B19442" s="589" t="s">
        <v>6719</v>
      </c>
      <c r="C19442" s="10"/>
      <c r="F19442" s="9"/>
    </row>
    <row r="19443" spans="1:6" ht="15" x14ac:dyDescent="0.25">
      <c r="A19443" s="1" t="s">
        <v>2939</v>
      </c>
      <c r="B19443" s="589" t="s">
        <v>1052</v>
      </c>
      <c r="C19443" s="10" t="s">
        <v>6637</v>
      </c>
      <c r="F19443" s="9">
        <v>89.1</v>
      </c>
    </row>
    <row r="19444" spans="1:6" ht="15" x14ac:dyDescent="0.25">
      <c r="A19444" s="1" t="s">
        <v>2940</v>
      </c>
      <c r="B19444" s="589" t="s">
        <v>1051</v>
      </c>
      <c r="C19444" s="10" t="s">
        <v>6637</v>
      </c>
      <c r="F19444" s="9">
        <v>96.23</v>
      </c>
    </row>
    <row r="19445" spans="1:6" ht="15" x14ac:dyDescent="0.25">
      <c r="A19445" s="1" t="s">
        <v>2941</v>
      </c>
      <c r="B19445" s="589" t="s">
        <v>7373</v>
      </c>
      <c r="C19445" s="10" t="s">
        <v>6637</v>
      </c>
      <c r="F19445" s="9">
        <v>160.69999999999999</v>
      </c>
    </row>
    <row r="19446" spans="1:6" ht="15" x14ac:dyDescent="0.25">
      <c r="A19446" s="1" t="s">
        <v>2942</v>
      </c>
      <c r="B19446" s="589" t="s">
        <v>7374</v>
      </c>
      <c r="C19446" s="10" t="s">
        <v>6637</v>
      </c>
      <c r="F19446" s="9">
        <v>168.28</v>
      </c>
    </row>
    <row r="19447" spans="1:6" ht="15" x14ac:dyDescent="0.25">
      <c r="A19447" s="1" t="s">
        <v>2943</v>
      </c>
      <c r="B19447" s="589" t="s">
        <v>1050</v>
      </c>
      <c r="C19447" s="10" t="s">
        <v>6637</v>
      </c>
      <c r="F19447" s="9">
        <v>167.56</v>
      </c>
    </row>
    <row r="19448" spans="1:6" ht="15" x14ac:dyDescent="0.25">
      <c r="A19448" s="1" t="s">
        <v>4981</v>
      </c>
      <c r="B19448" s="589" t="s">
        <v>6720</v>
      </c>
      <c r="C19448" s="10"/>
      <c r="F19448" s="9"/>
    </row>
    <row r="19449" spans="1:6" ht="15" x14ac:dyDescent="0.25">
      <c r="A19449" s="1" t="s">
        <v>2944</v>
      </c>
      <c r="B19449" s="589" t="s">
        <v>1049</v>
      </c>
      <c r="C19449" s="10" t="s">
        <v>6637</v>
      </c>
      <c r="F19449" s="9">
        <v>19.72</v>
      </c>
    </row>
    <row r="19450" spans="1:6" ht="15" x14ac:dyDescent="0.25">
      <c r="A19450" s="1" t="s">
        <v>2945</v>
      </c>
      <c r="B19450" s="589" t="s">
        <v>1048</v>
      </c>
      <c r="C19450" s="10" t="s">
        <v>6637</v>
      </c>
      <c r="F19450" s="9">
        <v>16.48</v>
      </c>
    </row>
    <row r="19451" spans="1:6" ht="15" x14ac:dyDescent="0.25">
      <c r="A19451" s="1" t="s">
        <v>2946</v>
      </c>
      <c r="B19451" s="589" t="s">
        <v>1047</v>
      </c>
      <c r="C19451" s="10" t="s">
        <v>6637</v>
      </c>
      <c r="F19451" s="9">
        <v>59.32</v>
      </c>
    </row>
    <row r="19452" spans="1:6" ht="15" x14ac:dyDescent="0.25">
      <c r="A19452" s="1" t="s">
        <v>2947</v>
      </c>
      <c r="B19452" s="589" t="s">
        <v>7375</v>
      </c>
      <c r="C19452" s="10" t="s">
        <v>6637</v>
      </c>
      <c r="F19452" s="9">
        <v>102.52</v>
      </c>
    </row>
    <row r="19453" spans="1:6" ht="15" x14ac:dyDescent="0.25">
      <c r="A19453" s="1" t="s">
        <v>2948</v>
      </c>
      <c r="B19453" s="589" t="s">
        <v>1046</v>
      </c>
      <c r="C19453" s="10" t="s">
        <v>6637</v>
      </c>
      <c r="F19453" s="9">
        <v>52.6</v>
      </c>
    </row>
    <row r="19454" spans="1:6" ht="15" x14ac:dyDescent="0.25">
      <c r="A19454" s="1" t="s">
        <v>2949</v>
      </c>
      <c r="B19454" s="589" t="s">
        <v>7376</v>
      </c>
      <c r="C19454" s="10" t="s">
        <v>6637</v>
      </c>
      <c r="F19454" s="9">
        <v>93.11</v>
      </c>
    </row>
    <row r="19455" spans="1:6" ht="15" x14ac:dyDescent="0.25">
      <c r="A19455" s="1" t="s">
        <v>2950</v>
      </c>
      <c r="B19455" s="589" t="s">
        <v>7377</v>
      </c>
      <c r="C19455" s="10" t="s">
        <v>6637</v>
      </c>
      <c r="F19455" s="9">
        <v>76.91</v>
      </c>
    </row>
    <row r="19456" spans="1:6" ht="15" x14ac:dyDescent="0.25">
      <c r="A19456" s="1" t="s">
        <v>4982</v>
      </c>
      <c r="B19456" s="589" t="s">
        <v>6721</v>
      </c>
      <c r="C19456" s="10"/>
      <c r="F19456" s="9"/>
    </row>
    <row r="19457" spans="1:6" ht="15" x14ac:dyDescent="0.25">
      <c r="A19457" s="1" t="s">
        <v>2951</v>
      </c>
      <c r="B19457" s="589" t="s">
        <v>1045</v>
      </c>
      <c r="C19457" s="10" t="s">
        <v>6641</v>
      </c>
      <c r="F19457" s="9">
        <v>889.02</v>
      </c>
    </row>
    <row r="19458" spans="1:6" ht="15" x14ac:dyDescent="0.25">
      <c r="A19458" s="1" t="s">
        <v>5616</v>
      </c>
      <c r="B19458" s="589" t="s">
        <v>5617</v>
      </c>
      <c r="C19458" s="10" t="s">
        <v>6641</v>
      </c>
      <c r="F19458" s="9">
        <v>567.74</v>
      </c>
    </row>
    <row r="19459" spans="1:6" ht="15" x14ac:dyDescent="0.25">
      <c r="A19459" s="1" t="s">
        <v>2952</v>
      </c>
      <c r="B19459" s="589" t="s">
        <v>1044</v>
      </c>
      <c r="C19459" s="10" t="s">
        <v>6637</v>
      </c>
      <c r="F19459" s="9">
        <v>15.48</v>
      </c>
    </row>
    <row r="19460" spans="1:6" ht="15" x14ac:dyDescent="0.25">
      <c r="A19460" s="1" t="s">
        <v>2953</v>
      </c>
      <c r="B19460" s="589" t="s">
        <v>7378</v>
      </c>
      <c r="C19460" s="10" t="s">
        <v>6637</v>
      </c>
      <c r="F19460" s="9">
        <v>38.21</v>
      </c>
    </row>
    <row r="19461" spans="1:6" ht="15" x14ac:dyDescent="0.25">
      <c r="A19461" s="1" t="s">
        <v>2954</v>
      </c>
      <c r="B19461" s="589" t="s">
        <v>1043</v>
      </c>
      <c r="C19461" s="10" t="s">
        <v>6637</v>
      </c>
      <c r="F19461" s="9">
        <v>58.36</v>
      </c>
    </row>
    <row r="19462" spans="1:6" ht="15" x14ac:dyDescent="0.25">
      <c r="A19462" s="1" t="s">
        <v>4983</v>
      </c>
      <c r="B19462" s="589" t="s">
        <v>6722</v>
      </c>
      <c r="C19462" s="10"/>
      <c r="F19462" s="9"/>
    </row>
    <row r="19463" spans="1:6" ht="15" x14ac:dyDescent="0.25">
      <c r="A19463" s="1" t="s">
        <v>2955</v>
      </c>
      <c r="B19463" s="589" t="s">
        <v>1042</v>
      </c>
      <c r="C19463" s="10" t="s">
        <v>6641</v>
      </c>
      <c r="F19463" s="9">
        <v>89.2</v>
      </c>
    </row>
    <row r="19464" spans="1:6" ht="15" x14ac:dyDescent="0.25">
      <c r="A19464" s="1" t="s">
        <v>2956</v>
      </c>
      <c r="B19464" s="589" t="s">
        <v>4984</v>
      </c>
      <c r="C19464" s="10" t="s">
        <v>6637</v>
      </c>
      <c r="F19464" s="9">
        <v>9.36</v>
      </c>
    </row>
    <row r="19465" spans="1:6" ht="15" x14ac:dyDescent="0.25">
      <c r="A19465" s="1" t="s">
        <v>2957</v>
      </c>
      <c r="B19465" s="589" t="s">
        <v>1041</v>
      </c>
      <c r="C19465" s="10" t="s">
        <v>6637</v>
      </c>
      <c r="F19465" s="9">
        <v>10.74</v>
      </c>
    </row>
    <row r="19466" spans="1:6" ht="15" x14ac:dyDescent="0.25">
      <c r="A19466" s="1" t="s">
        <v>2958</v>
      </c>
      <c r="B19466" s="589" t="s">
        <v>1040</v>
      </c>
      <c r="C19466" s="10" t="s">
        <v>6637</v>
      </c>
      <c r="F19466" s="9">
        <v>18.72</v>
      </c>
    </row>
    <row r="19467" spans="1:6" ht="15" x14ac:dyDescent="0.25">
      <c r="A19467" s="1" t="s">
        <v>8226</v>
      </c>
      <c r="B19467" s="589" t="s">
        <v>8227</v>
      </c>
      <c r="C19467" s="10" t="s">
        <v>6637</v>
      </c>
      <c r="F19467" s="9">
        <v>2.09</v>
      </c>
    </row>
    <row r="19468" spans="1:6" ht="15" x14ac:dyDescent="0.25">
      <c r="A19468" s="1" t="s">
        <v>4985</v>
      </c>
      <c r="B19468" s="589" t="s">
        <v>1757</v>
      </c>
      <c r="C19468" s="10"/>
      <c r="F19468" s="9"/>
    </row>
    <row r="19469" spans="1:6" ht="15" x14ac:dyDescent="0.25">
      <c r="A19469" s="1" t="s">
        <v>4986</v>
      </c>
      <c r="B19469" s="589" t="s">
        <v>6007</v>
      </c>
      <c r="C19469" s="10"/>
      <c r="F19469" s="9"/>
    </row>
    <row r="19470" spans="1:6" ht="15" x14ac:dyDescent="0.25">
      <c r="A19470" s="1" t="s">
        <v>2959</v>
      </c>
      <c r="B19470" s="589" t="s">
        <v>1039</v>
      </c>
      <c r="C19470" s="10" t="s">
        <v>6637</v>
      </c>
      <c r="F19470" s="9">
        <v>46.85</v>
      </c>
    </row>
    <row r="19471" spans="1:6" ht="15" x14ac:dyDescent="0.25">
      <c r="A19471" s="1" t="s">
        <v>2960</v>
      </c>
      <c r="B19471" s="589" t="s">
        <v>1038</v>
      </c>
      <c r="C19471" s="10" t="s">
        <v>6637</v>
      </c>
      <c r="F19471" s="9">
        <v>43.21</v>
      </c>
    </row>
    <row r="19472" spans="1:6" ht="15" x14ac:dyDescent="0.25">
      <c r="A19472" s="1" t="s">
        <v>2961</v>
      </c>
      <c r="B19472" s="589" t="s">
        <v>1037</v>
      </c>
      <c r="C19472" s="10" t="s">
        <v>6637</v>
      </c>
      <c r="F19472" s="9">
        <v>17.16</v>
      </c>
    </row>
    <row r="19473" spans="1:6" ht="15" x14ac:dyDescent="0.25">
      <c r="A19473" s="1" t="s">
        <v>2962</v>
      </c>
      <c r="B19473" s="589" t="s">
        <v>6413</v>
      </c>
      <c r="C19473" s="10" t="s">
        <v>6640</v>
      </c>
      <c r="F19473" s="9">
        <v>58.79</v>
      </c>
    </row>
    <row r="19474" spans="1:6" ht="15" x14ac:dyDescent="0.25">
      <c r="A19474" s="1" t="s">
        <v>2963</v>
      </c>
      <c r="B19474" s="589" t="s">
        <v>4987</v>
      </c>
      <c r="C19474" s="10" t="s">
        <v>6637</v>
      </c>
      <c r="F19474" s="9">
        <v>19.46</v>
      </c>
    </row>
    <row r="19475" spans="1:6" ht="15" x14ac:dyDescent="0.25">
      <c r="A19475" s="1" t="s">
        <v>4988</v>
      </c>
      <c r="B19475" s="589" t="s">
        <v>6008</v>
      </c>
      <c r="C19475" s="10"/>
      <c r="F19475" s="9"/>
    </row>
    <row r="19476" spans="1:6" ht="15" x14ac:dyDescent="0.25">
      <c r="A19476" s="1" t="s">
        <v>2964</v>
      </c>
      <c r="B19476" s="589" t="s">
        <v>1036</v>
      </c>
      <c r="C19476" s="10" t="s">
        <v>6637</v>
      </c>
      <c r="F19476" s="9">
        <v>16.239999999999998</v>
      </c>
    </row>
    <row r="19477" spans="1:6" ht="15" x14ac:dyDescent="0.25">
      <c r="A19477" s="1" t="s">
        <v>2965</v>
      </c>
      <c r="B19477" s="589" t="s">
        <v>1035</v>
      </c>
      <c r="C19477" s="10" t="s">
        <v>6637</v>
      </c>
      <c r="F19477" s="9">
        <v>19.11</v>
      </c>
    </row>
    <row r="19478" spans="1:6" ht="15" x14ac:dyDescent="0.25">
      <c r="A19478" s="1" t="s">
        <v>4989</v>
      </c>
      <c r="B19478" s="589" t="s">
        <v>6723</v>
      </c>
      <c r="C19478" s="10"/>
      <c r="F19478" s="9"/>
    </row>
    <row r="19479" spans="1:6" ht="15" x14ac:dyDescent="0.25">
      <c r="A19479" s="1" t="s">
        <v>2966</v>
      </c>
      <c r="B19479" s="589" t="s">
        <v>1034</v>
      </c>
      <c r="C19479" s="10" t="s">
        <v>6637</v>
      </c>
      <c r="F19479" s="9">
        <v>33.69</v>
      </c>
    </row>
    <row r="19480" spans="1:6" ht="15" x14ac:dyDescent="0.25">
      <c r="A19480" s="1" t="s">
        <v>2967</v>
      </c>
      <c r="B19480" s="589" t="s">
        <v>1033</v>
      </c>
      <c r="C19480" s="10" t="s">
        <v>6637</v>
      </c>
      <c r="F19480" s="9">
        <v>34.31</v>
      </c>
    </row>
    <row r="19481" spans="1:6" ht="15" x14ac:dyDescent="0.25">
      <c r="A19481" s="1" t="s">
        <v>2968</v>
      </c>
      <c r="B19481" s="589" t="s">
        <v>1032</v>
      </c>
      <c r="C19481" s="10" t="s">
        <v>6637</v>
      </c>
      <c r="F19481" s="9">
        <v>32.130000000000003</v>
      </c>
    </row>
    <row r="19482" spans="1:6" ht="15" x14ac:dyDescent="0.25">
      <c r="A19482" s="1" t="s">
        <v>2969</v>
      </c>
      <c r="B19482" s="589" t="s">
        <v>1031</v>
      </c>
      <c r="C19482" s="10" t="s">
        <v>6637</v>
      </c>
      <c r="F19482" s="9">
        <v>42.02</v>
      </c>
    </row>
    <row r="19483" spans="1:6" ht="15" x14ac:dyDescent="0.25">
      <c r="A19483" s="1" t="s">
        <v>2970</v>
      </c>
      <c r="B19483" s="589" t="s">
        <v>8228</v>
      </c>
      <c r="C19483" s="10" t="s">
        <v>6637</v>
      </c>
      <c r="F19483" s="9">
        <v>34</v>
      </c>
    </row>
    <row r="19484" spans="1:6" ht="15" x14ac:dyDescent="0.25">
      <c r="A19484" s="1" t="s">
        <v>2971</v>
      </c>
      <c r="B19484" s="589" t="s">
        <v>8229</v>
      </c>
      <c r="C19484" s="10" t="s">
        <v>6637</v>
      </c>
      <c r="F19484" s="9">
        <v>58.87</v>
      </c>
    </row>
    <row r="19485" spans="1:6" ht="15" x14ac:dyDescent="0.25">
      <c r="A19485" s="1" t="s">
        <v>2972</v>
      </c>
      <c r="B19485" s="589" t="s">
        <v>1030</v>
      </c>
      <c r="C19485" s="10" t="s">
        <v>6637</v>
      </c>
      <c r="F19485" s="9">
        <v>55.27</v>
      </c>
    </row>
    <row r="19486" spans="1:6" ht="15" x14ac:dyDescent="0.25">
      <c r="A19486" s="1" t="s">
        <v>4990</v>
      </c>
      <c r="B19486" s="589" t="s">
        <v>6724</v>
      </c>
      <c r="C19486" s="10"/>
      <c r="F19486" s="9"/>
    </row>
    <row r="19487" spans="1:6" ht="15" x14ac:dyDescent="0.25">
      <c r="A19487" s="1" t="s">
        <v>2973</v>
      </c>
      <c r="B19487" s="589" t="s">
        <v>1029</v>
      </c>
      <c r="C19487" s="10" t="s">
        <v>6637</v>
      </c>
      <c r="F19487" s="9">
        <v>26.2</v>
      </c>
    </row>
    <row r="19488" spans="1:6" ht="15" x14ac:dyDescent="0.25">
      <c r="A19488" s="1" t="s">
        <v>2974</v>
      </c>
      <c r="B19488" s="589" t="s">
        <v>1028</v>
      </c>
      <c r="C19488" s="10" t="s">
        <v>6640</v>
      </c>
      <c r="F19488" s="9">
        <v>6.56</v>
      </c>
    </row>
    <row r="19489" spans="1:6" ht="15" x14ac:dyDescent="0.25">
      <c r="A19489" s="1" t="s">
        <v>2975</v>
      </c>
      <c r="B19489" s="589" t="s">
        <v>1027</v>
      </c>
      <c r="C19489" s="10" t="s">
        <v>6637</v>
      </c>
      <c r="F19489" s="9">
        <v>31.18</v>
      </c>
    </row>
    <row r="19490" spans="1:6" ht="15" x14ac:dyDescent="0.25">
      <c r="A19490" s="1" t="s">
        <v>2976</v>
      </c>
      <c r="B19490" s="589" t="s">
        <v>1026</v>
      </c>
      <c r="C19490" s="10" t="s">
        <v>6640</v>
      </c>
      <c r="F19490" s="9">
        <v>5.64</v>
      </c>
    </row>
    <row r="19491" spans="1:6" ht="15" x14ac:dyDescent="0.25">
      <c r="A19491" s="1" t="s">
        <v>4991</v>
      </c>
      <c r="B19491" s="589" t="s">
        <v>6009</v>
      </c>
      <c r="C19491" s="10"/>
      <c r="F19491" s="9"/>
    </row>
    <row r="19492" spans="1:6" ht="15" x14ac:dyDescent="0.25">
      <c r="A19492" s="1" t="s">
        <v>2977</v>
      </c>
      <c r="B19492" s="589" t="s">
        <v>1025</v>
      </c>
      <c r="C19492" s="10" t="s">
        <v>6637</v>
      </c>
      <c r="F19492" s="9">
        <v>28.3</v>
      </c>
    </row>
    <row r="19493" spans="1:6" ht="15" x14ac:dyDescent="0.25">
      <c r="A19493" s="1" t="s">
        <v>4992</v>
      </c>
      <c r="B19493" s="589" t="s">
        <v>6725</v>
      </c>
      <c r="C19493" s="10"/>
      <c r="F19493" s="9"/>
    </row>
    <row r="19494" spans="1:6" ht="15" x14ac:dyDescent="0.25">
      <c r="A19494" s="1" t="s">
        <v>2978</v>
      </c>
      <c r="B19494" s="589" t="s">
        <v>1024</v>
      </c>
      <c r="C19494" s="10" t="s">
        <v>6650</v>
      </c>
      <c r="F19494" s="9">
        <v>4.26</v>
      </c>
    </row>
    <row r="19495" spans="1:6" ht="15" x14ac:dyDescent="0.25">
      <c r="A19495" s="1" t="s">
        <v>2979</v>
      </c>
      <c r="B19495" s="589" t="s">
        <v>1023</v>
      </c>
      <c r="C19495" s="10" t="s">
        <v>6650</v>
      </c>
      <c r="F19495" s="9">
        <v>4.55</v>
      </c>
    </row>
    <row r="19496" spans="1:6" ht="15" x14ac:dyDescent="0.25">
      <c r="A19496" s="1" t="s">
        <v>6342</v>
      </c>
      <c r="B19496" s="589" t="s">
        <v>7379</v>
      </c>
      <c r="C19496" s="10" t="s">
        <v>6637</v>
      </c>
      <c r="F19496" s="9">
        <v>403.06</v>
      </c>
    </row>
    <row r="19497" spans="1:6" ht="15" x14ac:dyDescent="0.25">
      <c r="A19497" s="1" t="s">
        <v>6343</v>
      </c>
      <c r="B19497" s="589" t="s">
        <v>7380</v>
      </c>
      <c r="C19497" s="10" t="s">
        <v>6637</v>
      </c>
      <c r="F19497" s="9">
        <v>936.92</v>
      </c>
    </row>
    <row r="19498" spans="1:6" ht="15" x14ac:dyDescent="0.25">
      <c r="A19498" s="1" t="s">
        <v>4993</v>
      </c>
      <c r="B19498" s="589" t="s">
        <v>6726</v>
      </c>
      <c r="C19498" s="10"/>
      <c r="F19498" s="9"/>
    </row>
    <row r="19499" spans="1:6" ht="15" x14ac:dyDescent="0.25">
      <c r="A19499" s="1" t="s">
        <v>2980</v>
      </c>
      <c r="B19499" s="589" t="s">
        <v>1022</v>
      </c>
      <c r="C19499" s="10" t="s">
        <v>6640</v>
      </c>
      <c r="F19499" s="9">
        <v>3.41</v>
      </c>
    </row>
    <row r="19500" spans="1:6" ht="15" x14ac:dyDescent="0.25">
      <c r="A19500" s="1" t="s">
        <v>6414</v>
      </c>
      <c r="B19500" s="589" t="s">
        <v>6415</v>
      </c>
      <c r="C19500" s="10" t="s">
        <v>6640</v>
      </c>
      <c r="F19500" s="9">
        <v>4.62</v>
      </c>
    </row>
    <row r="19501" spans="1:6" ht="15" x14ac:dyDescent="0.25">
      <c r="A19501" s="1" t="s">
        <v>4994</v>
      </c>
      <c r="B19501" s="589" t="s">
        <v>6727</v>
      </c>
      <c r="C19501" s="10"/>
      <c r="F19501" s="9"/>
    </row>
    <row r="19502" spans="1:6" ht="15" x14ac:dyDescent="0.25">
      <c r="A19502" s="1" t="s">
        <v>2981</v>
      </c>
      <c r="B19502" s="589" t="s">
        <v>1021</v>
      </c>
      <c r="C19502" s="10" t="s">
        <v>6637</v>
      </c>
      <c r="F19502" s="9">
        <v>31.67</v>
      </c>
    </row>
    <row r="19503" spans="1:6" ht="15" x14ac:dyDescent="0.25">
      <c r="A19503" s="1" t="s">
        <v>2982</v>
      </c>
      <c r="B19503" s="589" t="s">
        <v>1020</v>
      </c>
      <c r="C19503" s="10" t="s">
        <v>6637</v>
      </c>
      <c r="F19503" s="9">
        <v>37.880000000000003</v>
      </c>
    </row>
    <row r="19504" spans="1:6" ht="15" x14ac:dyDescent="0.25">
      <c r="A19504" s="1" t="s">
        <v>6010</v>
      </c>
      <c r="B19504" s="589" t="s">
        <v>6011</v>
      </c>
      <c r="C19504" s="10" t="s">
        <v>6637</v>
      </c>
      <c r="F19504" s="9">
        <v>38.75</v>
      </c>
    </row>
    <row r="19505" spans="1:6" ht="15" x14ac:dyDescent="0.25">
      <c r="A19505" s="1" t="s">
        <v>2983</v>
      </c>
      <c r="B19505" s="589" t="s">
        <v>1019</v>
      </c>
      <c r="C19505" s="10" t="s">
        <v>6637</v>
      </c>
      <c r="F19505" s="9">
        <v>36.49</v>
      </c>
    </row>
    <row r="19506" spans="1:6" ht="15" x14ac:dyDescent="0.25">
      <c r="A19506" s="1" t="s">
        <v>2984</v>
      </c>
      <c r="B19506" s="589" t="s">
        <v>1018</v>
      </c>
      <c r="C19506" s="10" t="s">
        <v>6637</v>
      </c>
      <c r="F19506" s="9">
        <v>154.87</v>
      </c>
    </row>
    <row r="19507" spans="1:6" ht="15" x14ac:dyDescent="0.25">
      <c r="A19507" s="1" t="s">
        <v>2985</v>
      </c>
      <c r="B19507" s="589" t="s">
        <v>1017</v>
      </c>
      <c r="C19507" s="10" t="s">
        <v>6637</v>
      </c>
      <c r="F19507" s="9">
        <v>43.15</v>
      </c>
    </row>
    <row r="19508" spans="1:6" ht="15" x14ac:dyDescent="0.25">
      <c r="A19508" s="1" t="s">
        <v>2986</v>
      </c>
      <c r="B19508" s="589" t="s">
        <v>1016</v>
      </c>
      <c r="C19508" s="10" t="s">
        <v>6637</v>
      </c>
      <c r="F19508" s="9">
        <v>45.3</v>
      </c>
    </row>
    <row r="19509" spans="1:6" ht="15" x14ac:dyDescent="0.25">
      <c r="A19509" s="1" t="s">
        <v>4995</v>
      </c>
      <c r="B19509" s="589" t="s">
        <v>7381</v>
      </c>
      <c r="C19509" s="10" t="s">
        <v>6637</v>
      </c>
      <c r="F19509" s="9">
        <v>261.04000000000002</v>
      </c>
    </row>
    <row r="19510" spans="1:6" ht="15" x14ac:dyDescent="0.25">
      <c r="A19510" s="1" t="s">
        <v>4996</v>
      </c>
      <c r="B19510" s="589" t="s">
        <v>7382</v>
      </c>
      <c r="C19510" s="10" t="s">
        <v>6637</v>
      </c>
      <c r="F19510" s="9">
        <v>517.54999999999995</v>
      </c>
    </row>
    <row r="19511" spans="1:6" ht="15" x14ac:dyDescent="0.25">
      <c r="A19511" s="1" t="s">
        <v>4997</v>
      </c>
      <c r="B19511" s="589" t="s">
        <v>6728</v>
      </c>
      <c r="C19511" s="10"/>
      <c r="F19511" s="9"/>
    </row>
    <row r="19512" spans="1:6" ht="15" x14ac:dyDescent="0.25">
      <c r="A19512" s="1" t="s">
        <v>6258</v>
      </c>
      <c r="B19512" s="589" t="s">
        <v>6259</v>
      </c>
      <c r="C19512" s="10" t="s">
        <v>6637</v>
      </c>
      <c r="F19512" s="9">
        <v>52.39</v>
      </c>
    </row>
    <row r="19513" spans="1:6" ht="15" x14ac:dyDescent="0.25">
      <c r="A19513" s="1" t="s">
        <v>4998</v>
      </c>
      <c r="B19513" s="589" t="s">
        <v>6729</v>
      </c>
      <c r="C19513" s="10"/>
      <c r="F19513" s="9"/>
    </row>
    <row r="19514" spans="1:6" ht="15" x14ac:dyDescent="0.25">
      <c r="A19514" s="1" t="s">
        <v>6012</v>
      </c>
      <c r="B19514" s="589" t="s">
        <v>6013</v>
      </c>
      <c r="C19514" s="10" t="s">
        <v>6637</v>
      </c>
      <c r="F19514" s="9">
        <v>52.85</v>
      </c>
    </row>
    <row r="19515" spans="1:6" ht="15" x14ac:dyDescent="0.25">
      <c r="A19515" s="1" t="s">
        <v>4999</v>
      </c>
      <c r="B19515" s="589" t="s">
        <v>6014</v>
      </c>
      <c r="C19515" s="10"/>
      <c r="F19515" s="9"/>
    </row>
    <row r="19516" spans="1:6" ht="15" x14ac:dyDescent="0.25">
      <c r="A19516" s="1" t="s">
        <v>5000</v>
      </c>
      <c r="B19516" s="589" t="s">
        <v>6730</v>
      </c>
      <c r="C19516" s="10"/>
      <c r="F19516" s="9"/>
    </row>
    <row r="19517" spans="1:6" ht="15" x14ac:dyDescent="0.25">
      <c r="A19517" s="1" t="s">
        <v>2987</v>
      </c>
      <c r="B19517" s="589" t="s">
        <v>1015</v>
      </c>
      <c r="C19517" s="10" t="s">
        <v>6641</v>
      </c>
      <c r="F19517" s="9">
        <v>244.72</v>
      </c>
    </row>
    <row r="19518" spans="1:6" ht="15" x14ac:dyDescent="0.25">
      <c r="A19518" s="1" t="s">
        <v>2988</v>
      </c>
      <c r="B19518" s="589" t="s">
        <v>1014</v>
      </c>
      <c r="C19518" s="10" t="s">
        <v>6637</v>
      </c>
      <c r="F19518" s="9">
        <v>2.23</v>
      </c>
    </row>
    <row r="19519" spans="1:6" ht="15" x14ac:dyDescent="0.25">
      <c r="A19519" s="1" t="s">
        <v>5001</v>
      </c>
      <c r="B19519" s="589" t="s">
        <v>6731</v>
      </c>
      <c r="C19519" s="10"/>
      <c r="F19519" s="9"/>
    </row>
    <row r="19520" spans="1:6" ht="15" x14ac:dyDescent="0.25">
      <c r="A19520" s="1" t="s">
        <v>2989</v>
      </c>
      <c r="B19520" s="589" t="s">
        <v>1013</v>
      </c>
      <c r="C19520" s="10" t="s">
        <v>6637</v>
      </c>
      <c r="F19520" s="9">
        <v>14.53</v>
      </c>
    </row>
    <row r="19521" spans="1:6" ht="15" x14ac:dyDescent="0.25">
      <c r="A19521" s="1" t="s">
        <v>2990</v>
      </c>
      <c r="B19521" s="589" t="s">
        <v>1012</v>
      </c>
      <c r="C19521" s="10" t="s">
        <v>6637</v>
      </c>
      <c r="F19521" s="9">
        <v>15.73</v>
      </c>
    </row>
    <row r="19522" spans="1:6" ht="15" x14ac:dyDescent="0.25">
      <c r="A19522" s="1" t="s">
        <v>2991</v>
      </c>
      <c r="B19522" s="589" t="s">
        <v>1011</v>
      </c>
      <c r="C19522" s="10" t="s">
        <v>6637</v>
      </c>
      <c r="F19522" s="9">
        <v>131.44999999999999</v>
      </c>
    </row>
    <row r="19523" spans="1:6" ht="15" x14ac:dyDescent="0.25">
      <c r="A19523" s="1" t="s">
        <v>2992</v>
      </c>
      <c r="B19523" s="589" t="s">
        <v>1010</v>
      </c>
      <c r="C19523" s="10" t="s">
        <v>6637</v>
      </c>
      <c r="F19523" s="9">
        <v>24.34</v>
      </c>
    </row>
    <row r="19524" spans="1:6" ht="15" x14ac:dyDescent="0.25">
      <c r="A19524" s="1" t="s">
        <v>2993</v>
      </c>
      <c r="B19524" s="589" t="s">
        <v>1009</v>
      </c>
      <c r="C19524" s="10" t="s">
        <v>6637</v>
      </c>
      <c r="F19524" s="9">
        <v>62.15</v>
      </c>
    </row>
    <row r="19525" spans="1:6" ht="15" x14ac:dyDescent="0.25">
      <c r="A19525" s="1" t="s">
        <v>2994</v>
      </c>
      <c r="B19525" s="589" t="s">
        <v>1008</v>
      </c>
      <c r="C19525" s="10" t="s">
        <v>6637</v>
      </c>
      <c r="F19525" s="9">
        <v>19.489999999999998</v>
      </c>
    </row>
    <row r="19526" spans="1:6" ht="15" x14ac:dyDescent="0.25">
      <c r="A19526" s="1" t="s">
        <v>2995</v>
      </c>
      <c r="B19526" s="589" t="s">
        <v>1007</v>
      </c>
      <c r="C19526" s="10" t="s">
        <v>6637</v>
      </c>
      <c r="F19526" s="9">
        <v>63.19</v>
      </c>
    </row>
    <row r="19527" spans="1:6" ht="15" x14ac:dyDescent="0.25">
      <c r="A19527" s="1" t="s">
        <v>2996</v>
      </c>
      <c r="B19527" s="589" t="s">
        <v>1006</v>
      </c>
      <c r="C19527" s="10" t="s">
        <v>6637</v>
      </c>
      <c r="F19527" s="9">
        <v>9.59</v>
      </c>
    </row>
    <row r="19528" spans="1:6" ht="15" x14ac:dyDescent="0.25">
      <c r="A19528" s="1" t="s">
        <v>5002</v>
      </c>
      <c r="B19528" s="589" t="s">
        <v>6732</v>
      </c>
      <c r="C19528" s="10"/>
      <c r="F19528" s="9"/>
    </row>
    <row r="19529" spans="1:6" ht="15" x14ac:dyDescent="0.25">
      <c r="A19529" s="1" t="s">
        <v>2997</v>
      </c>
      <c r="B19529" s="589" t="s">
        <v>1005</v>
      </c>
      <c r="C19529" s="10" t="s">
        <v>6635</v>
      </c>
      <c r="F19529" s="9">
        <v>60.89</v>
      </c>
    </row>
    <row r="19530" spans="1:6" ht="15" x14ac:dyDescent="0.25">
      <c r="A19530" s="1" t="s">
        <v>2998</v>
      </c>
      <c r="B19530" s="589" t="s">
        <v>1004</v>
      </c>
      <c r="C19530" s="10" t="s">
        <v>6635</v>
      </c>
      <c r="F19530" s="9">
        <v>46.74</v>
      </c>
    </row>
    <row r="19531" spans="1:6" ht="15" x14ac:dyDescent="0.25">
      <c r="A19531" s="1" t="s">
        <v>2999</v>
      </c>
      <c r="B19531" s="589" t="s">
        <v>1003</v>
      </c>
      <c r="C19531" s="10" t="s">
        <v>6635</v>
      </c>
      <c r="F19531" s="9">
        <v>57.23</v>
      </c>
    </row>
    <row r="19532" spans="1:6" ht="15" x14ac:dyDescent="0.25">
      <c r="A19532" s="1" t="s">
        <v>3000</v>
      </c>
      <c r="B19532" s="589" t="s">
        <v>1002</v>
      </c>
      <c r="C19532" s="10" t="s">
        <v>6635</v>
      </c>
      <c r="F19532" s="9">
        <v>63.73</v>
      </c>
    </row>
    <row r="19533" spans="1:6" ht="15" x14ac:dyDescent="0.25">
      <c r="A19533" s="1" t="s">
        <v>5003</v>
      </c>
      <c r="B19533" s="589" t="s">
        <v>6733</v>
      </c>
      <c r="C19533" s="10"/>
      <c r="F19533" s="9"/>
    </row>
    <row r="19534" spans="1:6" ht="15" x14ac:dyDescent="0.25">
      <c r="A19534" s="1" t="s">
        <v>3001</v>
      </c>
      <c r="B19534" s="589" t="s">
        <v>1001</v>
      </c>
      <c r="C19534" s="10" t="s">
        <v>6635</v>
      </c>
      <c r="F19534" s="9">
        <v>142.13</v>
      </c>
    </row>
    <row r="19535" spans="1:6" ht="15" x14ac:dyDescent="0.25">
      <c r="A19535" s="1" t="s">
        <v>3002</v>
      </c>
      <c r="B19535" s="589" t="s">
        <v>1000</v>
      </c>
      <c r="C19535" s="10" t="s">
        <v>6635</v>
      </c>
      <c r="F19535" s="9">
        <v>192.13</v>
      </c>
    </row>
    <row r="19536" spans="1:6" ht="15" x14ac:dyDescent="0.25">
      <c r="A19536" s="1" t="s">
        <v>3003</v>
      </c>
      <c r="B19536" s="589" t="s">
        <v>999</v>
      </c>
      <c r="C19536" s="10" t="s">
        <v>6635</v>
      </c>
      <c r="F19536" s="9">
        <v>273.81</v>
      </c>
    </row>
    <row r="19537" spans="1:6" ht="15" x14ac:dyDescent="0.25">
      <c r="A19537" s="1" t="s">
        <v>6175</v>
      </c>
      <c r="B19537" s="589" t="s">
        <v>7830</v>
      </c>
      <c r="C19537" s="10" t="s">
        <v>6635</v>
      </c>
      <c r="F19537" s="9">
        <v>379.82</v>
      </c>
    </row>
    <row r="19538" spans="1:6" ht="15" x14ac:dyDescent="0.25">
      <c r="A19538" s="1" t="s">
        <v>6176</v>
      </c>
      <c r="B19538" s="589" t="s">
        <v>6260</v>
      </c>
      <c r="C19538" s="10" t="s">
        <v>6635</v>
      </c>
      <c r="F19538" s="9">
        <v>189.7</v>
      </c>
    </row>
    <row r="19539" spans="1:6" ht="15" x14ac:dyDescent="0.25">
      <c r="A19539" s="1" t="s">
        <v>3004</v>
      </c>
      <c r="B19539" s="589" t="s">
        <v>7831</v>
      </c>
      <c r="C19539" s="10" t="s">
        <v>6635</v>
      </c>
      <c r="F19539" s="9">
        <v>124.22</v>
      </c>
    </row>
    <row r="19540" spans="1:6" ht="15" x14ac:dyDescent="0.25">
      <c r="A19540" s="1" t="s">
        <v>3005</v>
      </c>
      <c r="B19540" s="589" t="s">
        <v>998</v>
      </c>
      <c r="C19540" s="10" t="s">
        <v>6635</v>
      </c>
      <c r="F19540" s="9">
        <v>452.83</v>
      </c>
    </row>
    <row r="19541" spans="1:6" ht="15" x14ac:dyDescent="0.25">
      <c r="A19541" s="1" t="s">
        <v>3006</v>
      </c>
      <c r="B19541" s="589" t="s">
        <v>8230</v>
      </c>
      <c r="C19541" s="10" t="s">
        <v>6635</v>
      </c>
      <c r="F19541" s="9">
        <v>175.44</v>
      </c>
    </row>
    <row r="19542" spans="1:6" ht="15" x14ac:dyDescent="0.25">
      <c r="A19542" s="1" t="s">
        <v>5004</v>
      </c>
      <c r="B19542" s="589" t="s">
        <v>6015</v>
      </c>
      <c r="C19542" s="10"/>
      <c r="F19542" s="9"/>
    </row>
    <row r="19543" spans="1:6" ht="15" x14ac:dyDescent="0.25">
      <c r="A19543" s="1" t="s">
        <v>3007</v>
      </c>
      <c r="B19543" s="589" t="s">
        <v>997</v>
      </c>
      <c r="C19543" s="10" t="s">
        <v>6640</v>
      </c>
      <c r="F19543" s="9">
        <v>66.03</v>
      </c>
    </row>
    <row r="19544" spans="1:6" ht="15" x14ac:dyDescent="0.25">
      <c r="A19544" s="1" t="s">
        <v>3008</v>
      </c>
      <c r="B19544" s="589" t="s">
        <v>996</v>
      </c>
      <c r="C19544" s="10" t="s">
        <v>6640</v>
      </c>
      <c r="F19544" s="9">
        <v>78.69</v>
      </c>
    </row>
    <row r="19545" spans="1:6" ht="15" x14ac:dyDescent="0.25">
      <c r="A19545" s="1" t="s">
        <v>4639</v>
      </c>
      <c r="B19545" s="589" t="s">
        <v>6261</v>
      </c>
      <c r="C19545" s="10" t="s">
        <v>6640</v>
      </c>
      <c r="F19545" s="9">
        <v>80.489999999999995</v>
      </c>
    </row>
    <row r="19546" spans="1:6" ht="15" x14ac:dyDescent="0.25">
      <c r="A19546" s="1" t="s">
        <v>3009</v>
      </c>
      <c r="B19546" s="589" t="s">
        <v>7383</v>
      </c>
      <c r="C19546" s="10" t="s">
        <v>6640</v>
      </c>
      <c r="F19546" s="9">
        <v>218.08</v>
      </c>
    </row>
    <row r="19547" spans="1:6" ht="15" x14ac:dyDescent="0.25">
      <c r="A19547" s="1" t="s">
        <v>3010</v>
      </c>
      <c r="B19547" s="589" t="s">
        <v>7384</v>
      </c>
      <c r="C19547" s="10" t="s">
        <v>6637</v>
      </c>
      <c r="F19547" s="9">
        <v>238.41</v>
      </c>
    </row>
    <row r="19548" spans="1:6" ht="15" x14ac:dyDescent="0.25">
      <c r="A19548" s="1" t="s">
        <v>3011</v>
      </c>
      <c r="B19548" s="589" t="s">
        <v>7385</v>
      </c>
      <c r="C19548" s="10" t="s">
        <v>6637</v>
      </c>
      <c r="F19548" s="9">
        <v>248.96</v>
      </c>
    </row>
    <row r="19549" spans="1:6" ht="15" x14ac:dyDescent="0.25">
      <c r="A19549" s="1" t="s">
        <v>3012</v>
      </c>
      <c r="B19549" s="589" t="s">
        <v>995</v>
      </c>
      <c r="C19549" s="10" t="s">
        <v>6637</v>
      </c>
      <c r="F19549" s="9">
        <v>220.89</v>
      </c>
    </row>
    <row r="19550" spans="1:6" ht="15" x14ac:dyDescent="0.25">
      <c r="A19550" s="1" t="s">
        <v>3013</v>
      </c>
      <c r="B19550" s="589" t="s">
        <v>994</v>
      </c>
      <c r="C19550" s="10" t="s">
        <v>6640</v>
      </c>
      <c r="F19550" s="9">
        <v>46.37</v>
      </c>
    </row>
    <row r="19551" spans="1:6" ht="15" x14ac:dyDescent="0.25">
      <c r="A19551" s="1" t="s">
        <v>3014</v>
      </c>
      <c r="B19551" s="589" t="s">
        <v>7386</v>
      </c>
      <c r="C19551" s="10" t="s">
        <v>6637</v>
      </c>
      <c r="F19551" s="9">
        <v>330.25</v>
      </c>
    </row>
    <row r="19552" spans="1:6" ht="15" x14ac:dyDescent="0.25">
      <c r="A19552" s="1" t="s">
        <v>3015</v>
      </c>
      <c r="B19552" s="589" t="s">
        <v>6262</v>
      </c>
      <c r="C19552" s="10" t="s">
        <v>6637</v>
      </c>
      <c r="F19552" s="9">
        <v>472.57</v>
      </c>
    </row>
    <row r="19553" spans="1:6" ht="15" x14ac:dyDescent="0.25">
      <c r="A19553" s="1" t="s">
        <v>3016</v>
      </c>
      <c r="B19553" s="589" t="s">
        <v>993</v>
      </c>
      <c r="C19553" s="10" t="s">
        <v>6637</v>
      </c>
      <c r="F19553" s="9">
        <v>238.03</v>
      </c>
    </row>
    <row r="19554" spans="1:6" ht="15" x14ac:dyDescent="0.25">
      <c r="A19554" s="1" t="s">
        <v>3017</v>
      </c>
      <c r="B19554" s="589" t="s">
        <v>7387</v>
      </c>
      <c r="C19554" s="10" t="s">
        <v>6637</v>
      </c>
      <c r="F19554" s="9">
        <v>1782.89</v>
      </c>
    </row>
    <row r="19555" spans="1:6" ht="15" x14ac:dyDescent="0.25">
      <c r="A19555" s="1" t="s">
        <v>3018</v>
      </c>
      <c r="B19555" s="589" t="s">
        <v>7388</v>
      </c>
      <c r="C19555" s="10" t="s">
        <v>6637</v>
      </c>
      <c r="F19555" s="9">
        <v>1222.6600000000001</v>
      </c>
    </row>
    <row r="19556" spans="1:6" ht="15" x14ac:dyDescent="0.25">
      <c r="A19556" s="1" t="s">
        <v>3019</v>
      </c>
      <c r="B19556" s="589" t="s">
        <v>992</v>
      </c>
      <c r="C19556" s="10" t="s">
        <v>6637</v>
      </c>
      <c r="F19556" s="9">
        <v>579.77</v>
      </c>
    </row>
    <row r="19557" spans="1:6" ht="15" x14ac:dyDescent="0.25">
      <c r="A19557" s="1" t="s">
        <v>3020</v>
      </c>
      <c r="B19557" s="589" t="s">
        <v>991</v>
      </c>
      <c r="C19557" s="10" t="s">
        <v>6637</v>
      </c>
      <c r="F19557" s="9">
        <v>799.01</v>
      </c>
    </row>
    <row r="19558" spans="1:6" ht="15" x14ac:dyDescent="0.25">
      <c r="A19558" s="1" t="s">
        <v>8231</v>
      </c>
      <c r="B19558" s="589" t="s">
        <v>8232</v>
      </c>
      <c r="C19558" s="10" t="s">
        <v>6635</v>
      </c>
      <c r="F19558" s="9">
        <v>753.16</v>
      </c>
    </row>
    <row r="19559" spans="1:6" ht="15" x14ac:dyDescent="0.25">
      <c r="A19559" s="1" t="s">
        <v>3021</v>
      </c>
      <c r="B19559" s="589" t="s">
        <v>990</v>
      </c>
      <c r="C19559" s="10" t="s">
        <v>6637</v>
      </c>
      <c r="F19559" s="9">
        <v>1795.37</v>
      </c>
    </row>
    <row r="19560" spans="1:6" ht="15" x14ac:dyDescent="0.25">
      <c r="A19560" s="1" t="s">
        <v>3022</v>
      </c>
      <c r="B19560" s="589" t="s">
        <v>989</v>
      </c>
      <c r="C19560" s="10" t="s">
        <v>6637</v>
      </c>
      <c r="F19560" s="9">
        <v>214.39</v>
      </c>
    </row>
    <row r="19561" spans="1:6" ht="15" x14ac:dyDescent="0.25">
      <c r="A19561" s="1" t="s">
        <v>3023</v>
      </c>
      <c r="B19561" s="589" t="s">
        <v>988</v>
      </c>
      <c r="C19561" s="10" t="s">
        <v>6640</v>
      </c>
      <c r="F19561" s="9">
        <v>256.67</v>
      </c>
    </row>
    <row r="19562" spans="1:6" ht="15" x14ac:dyDescent="0.25">
      <c r="A19562" s="1" t="s">
        <v>5005</v>
      </c>
      <c r="B19562" s="589" t="s">
        <v>6734</v>
      </c>
      <c r="C19562" s="10"/>
      <c r="F19562" s="9"/>
    </row>
    <row r="19563" spans="1:6" ht="15" x14ac:dyDescent="0.25">
      <c r="A19563" s="1" t="s">
        <v>5006</v>
      </c>
      <c r="B19563" s="589" t="s">
        <v>5007</v>
      </c>
      <c r="C19563" s="10" t="s">
        <v>6635</v>
      </c>
      <c r="F19563" s="9">
        <v>278.54000000000002</v>
      </c>
    </row>
    <row r="19564" spans="1:6" ht="15" x14ac:dyDescent="0.25">
      <c r="A19564" s="1" t="s">
        <v>5008</v>
      </c>
      <c r="B19564" s="589" t="s">
        <v>5009</v>
      </c>
      <c r="C19564" s="10" t="s">
        <v>6635</v>
      </c>
      <c r="F19564" s="9">
        <v>791.03</v>
      </c>
    </row>
    <row r="19565" spans="1:6" ht="15" x14ac:dyDescent="0.25">
      <c r="A19565" s="1" t="s">
        <v>5010</v>
      </c>
      <c r="B19565" s="589" t="s">
        <v>5011</v>
      </c>
      <c r="C19565" s="10" t="s">
        <v>6635</v>
      </c>
      <c r="F19565" s="9">
        <v>2812.36</v>
      </c>
    </row>
    <row r="19566" spans="1:6" ht="15" x14ac:dyDescent="0.25">
      <c r="A19566" s="1" t="s">
        <v>5012</v>
      </c>
      <c r="B19566" s="589" t="s">
        <v>5013</v>
      </c>
      <c r="C19566" s="10" t="s">
        <v>6635</v>
      </c>
      <c r="F19566" s="9">
        <v>4146.63</v>
      </c>
    </row>
    <row r="19567" spans="1:6" ht="15" x14ac:dyDescent="0.25">
      <c r="A19567" s="1" t="s">
        <v>5014</v>
      </c>
      <c r="B19567" s="589" t="s">
        <v>5015</v>
      </c>
      <c r="C19567" s="10" t="s">
        <v>6635</v>
      </c>
      <c r="F19567" s="9">
        <v>8432.2000000000007</v>
      </c>
    </row>
    <row r="19568" spans="1:6" ht="15" x14ac:dyDescent="0.25">
      <c r="A19568" s="1" t="s">
        <v>5016</v>
      </c>
      <c r="B19568" s="589" t="s">
        <v>5017</v>
      </c>
      <c r="C19568" s="10" t="s">
        <v>6635</v>
      </c>
      <c r="F19568" s="9">
        <v>11760.65</v>
      </c>
    </row>
    <row r="19569" spans="1:6" ht="15" x14ac:dyDescent="0.25">
      <c r="A19569" s="1" t="s">
        <v>5018</v>
      </c>
      <c r="B19569" s="589" t="s">
        <v>6735</v>
      </c>
      <c r="C19569" s="10"/>
      <c r="F19569" s="9"/>
    </row>
    <row r="19570" spans="1:6" ht="15" x14ac:dyDescent="0.25">
      <c r="A19570" s="1" t="s">
        <v>3024</v>
      </c>
      <c r="B19570" s="589" t="s">
        <v>987</v>
      </c>
      <c r="C19570" s="10" t="s">
        <v>6637</v>
      </c>
      <c r="F19570" s="9">
        <v>17.43</v>
      </c>
    </row>
    <row r="19571" spans="1:6" ht="15" x14ac:dyDescent="0.25">
      <c r="A19571" s="1" t="s">
        <v>3025</v>
      </c>
      <c r="B19571" s="589" t="s">
        <v>986</v>
      </c>
      <c r="C19571" s="10" t="s">
        <v>6637</v>
      </c>
      <c r="F19571" s="9">
        <v>79.900000000000006</v>
      </c>
    </row>
    <row r="19572" spans="1:6" ht="15" x14ac:dyDescent="0.25">
      <c r="A19572" s="1" t="s">
        <v>3026</v>
      </c>
      <c r="B19572" s="589" t="s">
        <v>985</v>
      </c>
      <c r="C19572" s="10" t="s">
        <v>6640</v>
      </c>
      <c r="F19572" s="9">
        <v>11.46</v>
      </c>
    </row>
    <row r="19573" spans="1:6" ht="15" x14ac:dyDescent="0.25">
      <c r="A19573" s="1" t="s">
        <v>3027</v>
      </c>
      <c r="B19573" s="589" t="s">
        <v>984</v>
      </c>
      <c r="C19573" s="10" t="s">
        <v>6637</v>
      </c>
      <c r="F19573" s="9">
        <v>19.73</v>
      </c>
    </row>
    <row r="19574" spans="1:6" ht="15" x14ac:dyDescent="0.25">
      <c r="A19574" s="1" t="s">
        <v>3028</v>
      </c>
      <c r="B19574" s="589" t="s">
        <v>983</v>
      </c>
      <c r="C19574" s="10" t="s">
        <v>6637</v>
      </c>
      <c r="F19574" s="9">
        <v>26</v>
      </c>
    </row>
    <row r="19575" spans="1:6" ht="15" x14ac:dyDescent="0.25">
      <c r="A19575" s="1" t="s">
        <v>8233</v>
      </c>
      <c r="B19575" s="589" t="s">
        <v>8234</v>
      </c>
      <c r="C19575" s="10" t="s">
        <v>6635</v>
      </c>
      <c r="F19575" s="9">
        <v>604.84</v>
      </c>
    </row>
    <row r="19576" spans="1:6" ht="15" x14ac:dyDescent="0.25">
      <c r="A19576" s="1" t="s">
        <v>3029</v>
      </c>
      <c r="B19576" s="589" t="s">
        <v>982</v>
      </c>
      <c r="C19576" s="10" t="s">
        <v>6637</v>
      </c>
      <c r="F19576" s="9">
        <v>1568.27</v>
      </c>
    </row>
    <row r="19577" spans="1:6" ht="15" x14ac:dyDescent="0.25">
      <c r="A19577" s="1" t="s">
        <v>5019</v>
      </c>
      <c r="B19577" s="589" t="s">
        <v>6016</v>
      </c>
      <c r="C19577" s="10"/>
      <c r="F19577" s="9"/>
    </row>
    <row r="19578" spans="1:6" ht="15" x14ac:dyDescent="0.25">
      <c r="A19578" s="1" t="s">
        <v>5020</v>
      </c>
      <c r="B19578" s="589" t="s">
        <v>6017</v>
      </c>
      <c r="C19578" s="10"/>
      <c r="F19578" s="9"/>
    </row>
    <row r="19579" spans="1:6" ht="15" x14ac:dyDescent="0.25">
      <c r="A19579" s="1" t="s">
        <v>3030</v>
      </c>
      <c r="B19579" s="589" t="s">
        <v>981</v>
      </c>
      <c r="C19579" s="10" t="s">
        <v>6637</v>
      </c>
      <c r="F19579" s="9">
        <v>47.29</v>
      </c>
    </row>
    <row r="19580" spans="1:6" ht="15" x14ac:dyDescent="0.25">
      <c r="A19580" s="1" t="s">
        <v>3031</v>
      </c>
      <c r="B19580" s="589" t="s">
        <v>980</v>
      </c>
      <c r="C19580" s="10" t="s">
        <v>6643</v>
      </c>
      <c r="F19580" s="9">
        <v>2405.0100000000002</v>
      </c>
    </row>
    <row r="19581" spans="1:6" ht="15" x14ac:dyDescent="0.25">
      <c r="A19581" s="1" t="s">
        <v>3032</v>
      </c>
      <c r="B19581" s="589" t="s">
        <v>979</v>
      </c>
      <c r="C19581" s="10" t="s">
        <v>6643</v>
      </c>
      <c r="F19581" s="9">
        <v>1902</v>
      </c>
    </row>
    <row r="19582" spans="1:6" ht="15" x14ac:dyDescent="0.25">
      <c r="A19582" s="1" t="s">
        <v>3033</v>
      </c>
      <c r="B19582" s="589" t="s">
        <v>978</v>
      </c>
      <c r="C19582" s="10" t="s">
        <v>6637</v>
      </c>
      <c r="F19582" s="9">
        <v>226.44</v>
      </c>
    </row>
    <row r="19583" spans="1:6" ht="15" x14ac:dyDescent="0.25">
      <c r="A19583" s="1" t="s">
        <v>5021</v>
      </c>
      <c r="B19583" s="589" t="s">
        <v>6018</v>
      </c>
      <c r="C19583" s="10"/>
      <c r="F19583" s="9"/>
    </row>
    <row r="19584" spans="1:6" ht="15" x14ac:dyDescent="0.25">
      <c r="A19584" s="1" t="s">
        <v>3034</v>
      </c>
      <c r="B19584" s="589" t="s">
        <v>6736</v>
      </c>
      <c r="C19584" s="10" t="s">
        <v>6635</v>
      </c>
      <c r="F19584" s="9">
        <v>4859.37</v>
      </c>
    </row>
    <row r="19585" spans="1:6" ht="15" x14ac:dyDescent="0.25">
      <c r="A19585" s="1" t="s">
        <v>5022</v>
      </c>
      <c r="B19585" s="589" t="s">
        <v>6019</v>
      </c>
      <c r="C19585" s="10"/>
      <c r="F19585" s="9"/>
    </row>
    <row r="19586" spans="1:6" ht="15" x14ac:dyDescent="0.25">
      <c r="A19586" s="1" t="s">
        <v>3035</v>
      </c>
      <c r="B19586" s="589" t="s">
        <v>977</v>
      </c>
      <c r="C19586" s="10" t="s">
        <v>6640</v>
      </c>
      <c r="F19586" s="9">
        <v>226.52</v>
      </c>
    </row>
    <row r="19587" spans="1:6" ht="15" x14ac:dyDescent="0.25">
      <c r="A19587" s="1" t="s">
        <v>3036</v>
      </c>
      <c r="B19587" s="589" t="s">
        <v>6344</v>
      </c>
      <c r="C19587" s="10" t="s">
        <v>6635</v>
      </c>
      <c r="F19587" s="9">
        <v>590.82000000000005</v>
      </c>
    </row>
    <row r="19588" spans="1:6" ht="15" x14ac:dyDescent="0.25">
      <c r="A19588" s="1" t="s">
        <v>3037</v>
      </c>
      <c r="B19588" s="589" t="s">
        <v>976</v>
      </c>
      <c r="C19588" s="10" t="s">
        <v>6637</v>
      </c>
      <c r="F19588" s="9">
        <v>225.09</v>
      </c>
    </row>
    <row r="19589" spans="1:6" ht="15" x14ac:dyDescent="0.25">
      <c r="A19589" s="1" t="s">
        <v>3038</v>
      </c>
      <c r="B19589" s="589" t="s">
        <v>6345</v>
      </c>
      <c r="C19589" s="10" t="s">
        <v>6635</v>
      </c>
      <c r="F19589" s="9">
        <v>667.83</v>
      </c>
    </row>
    <row r="19590" spans="1:6" ht="15" x14ac:dyDescent="0.25">
      <c r="A19590" s="1" t="s">
        <v>5656</v>
      </c>
      <c r="B19590" s="589" t="s">
        <v>6346</v>
      </c>
      <c r="C19590" s="10" t="s">
        <v>6635</v>
      </c>
      <c r="F19590" s="9">
        <v>1120.22</v>
      </c>
    </row>
    <row r="19591" spans="1:6" ht="15" x14ac:dyDescent="0.25">
      <c r="A19591" s="1" t="s">
        <v>5023</v>
      </c>
      <c r="B19591" s="589" t="s">
        <v>6020</v>
      </c>
      <c r="C19591" s="10"/>
      <c r="F19591" s="9"/>
    </row>
    <row r="19592" spans="1:6" ht="15" x14ac:dyDescent="0.25">
      <c r="A19592" s="1" t="s">
        <v>3039</v>
      </c>
      <c r="B19592" s="589" t="s">
        <v>975</v>
      </c>
      <c r="C19592" s="10" t="s">
        <v>6643</v>
      </c>
      <c r="F19592" s="9">
        <v>5892.01</v>
      </c>
    </row>
    <row r="19593" spans="1:6" ht="15" x14ac:dyDescent="0.25">
      <c r="A19593" s="1" t="s">
        <v>3040</v>
      </c>
      <c r="B19593" s="589" t="s">
        <v>974</v>
      </c>
      <c r="C19593" s="10" t="s">
        <v>6643</v>
      </c>
      <c r="F19593" s="9">
        <v>3377.88</v>
      </c>
    </row>
    <row r="19594" spans="1:6" ht="15" x14ac:dyDescent="0.25">
      <c r="A19594" s="1" t="s">
        <v>3041</v>
      </c>
      <c r="B19594" s="589" t="s">
        <v>973</v>
      </c>
      <c r="C19594" s="10" t="s">
        <v>6643</v>
      </c>
      <c r="F19594" s="9">
        <v>2071.85</v>
      </c>
    </row>
    <row r="19595" spans="1:6" ht="15" x14ac:dyDescent="0.25">
      <c r="A19595" s="1" t="s">
        <v>3042</v>
      </c>
      <c r="B19595" s="589" t="s">
        <v>25035</v>
      </c>
      <c r="C19595" s="10" t="s">
        <v>6643</v>
      </c>
      <c r="F19595" s="9">
        <v>4152.7</v>
      </c>
    </row>
    <row r="19596" spans="1:6" ht="15" x14ac:dyDescent="0.25">
      <c r="A19596" s="1" t="s">
        <v>25036</v>
      </c>
      <c r="B19596" s="589" t="s">
        <v>25037</v>
      </c>
      <c r="C19596" s="10" t="s">
        <v>6635</v>
      </c>
      <c r="F19596" s="9">
        <v>9516.0400000000009</v>
      </c>
    </row>
    <row r="19597" spans="1:6" ht="15" x14ac:dyDescent="0.25">
      <c r="A19597" s="1" t="s">
        <v>25038</v>
      </c>
      <c r="B19597" s="589" t="s">
        <v>25039</v>
      </c>
      <c r="C19597" s="10" t="s">
        <v>6635</v>
      </c>
      <c r="F19597" s="9">
        <v>6147.95</v>
      </c>
    </row>
    <row r="19598" spans="1:6" ht="15" x14ac:dyDescent="0.25">
      <c r="A19598" s="1" t="s">
        <v>25040</v>
      </c>
      <c r="B19598" s="589" t="s">
        <v>25041</v>
      </c>
      <c r="C19598" s="10" t="s">
        <v>6635</v>
      </c>
      <c r="F19598" s="9">
        <v>13407.24</v>
      </c>
    </row>
    <row r="19599" spans="1:6" ht="15" x14ac:dyDescent="0.25">
      <c r="A19599" s="1" t="s">
        <v>5024</v>
      </c>
      <c r="B19599" s="589" t="s">
        <v>6021</v>
      </c>
      <c r="C19599" s="10"/>
      <c r="F19599" s="9"/>
    </row>
    <row r="19600" spans="1:6" ht="15" x14ac:dyDescent="0.25">
      <c r="A19600" s="1" t="s">
        <v>3043</v>
      </c>
      <c r="B19600" s="589" t="s">
        <v>972</v>
      </c>
      <c r="C19600" s="10" t="s">
        <v>6643</v>
      </c>
      <c r="F19600" s="9">
        <v>6830.53</v>
      </c>
    </row>
    <row r="19601" spans="1:6" ht="15" x14ac:dyDescent="0.25">
      <c r="A19601" s="1" t="s">
        <v>3044</v>
      </c>
      <c r="B19601" s="589" t="s">
        <v>971</v>
      </c>
      <c r="C19601" s="10" t="s">
        <v>6643</v>
      </c>
      <c r="F19601" s="9">
        <v>9140.9599999999991</v>
      </c>
    </row>
    <row r="19602" spans="1:6" ht="15" x14ac:dyDescent="0.25">
      <c r="A19602" s="1" t="s">
        <v>3045</v>
      </c>
      <c r="B19602" s="589" t="s">
        <v>970</v>
      </c>
      <c r="C19602" s="10" t="s">
        <v>6635</v>
      </c>
      <c r="F19602" s="9">
        <v>2964.51</v>
      </c>
    </row>
    <row r="19603" spans="1:6" ht="15" x14ac:dyDescent="0.25">
      <c r="A19603" s="1" t="s">
        <v>3046</v>
      </c>
      <c r="B19603" s="589" t="s">
        <v>969</v>
      </c>
      <c r="C19603" s="10" t="s">
        <v>6635</v>
      </c>
      <c r="F19603" s="9">
        <v>2194.4</v>
      </c>
    </row>
    <row r="19604" spans="1:6" ht="15" x14ac:dyDescent="0.25">
      <c r="A19604" s="1" t="s">
        <v>5025</v>
      </c>
      <c r="B19604" s="589" t="s">
        <v>6737</v>
      </c>
      <c r="C19604" s="10"/>
      <c r="F19604" s="9"/>
    </row>
    <row r="19605" spans="1:6" ht="15" x14ac:dyDescent="0.25">
      <c r="A19605" s="1" t="s">
        <v>3047</v>
      </c>
      <c r="B19605" s="589" t="s">
        <v>6945</v>
      </c>
      <c r="C19605" s="10" t="s">
        <v>6637</v>
      </c>
      <c r="F19605" s="9">
        <v>13.48</v>
      </c>
    </row>
    <row r="19606" spans="1:6" ht="15" x14ac:dyDescent="0.25">
      <c r="A19606" s="1" t="s">
        <v>6022</v>
      </c>
      <c r="B19606" s="589" t="s">
        <v>6263</v>
      </c>
      <c r="C19606" s="10" t="s">
        <v>6635</v>
      </c>
      <c r="F19606" s="9">
        <v>1289.4000000000001</v>
      </c>
    </row>
    <row r="19607" spans="1:6" ht="15" x14ac:dyDescent="0.25">
      <c r="A19607" s="1" t="s">
        <v>5026</v>
      </c>
      <c r="B19607" s="589" t="s">
        <v>6738</v>
      </c>
      <c r="C19607" s="10"/>
      <c r="F19607" s="9"/>
    </row>
    <row r="19608" spans="1:6" ht="15" x14ac:dyDescent="0.25">
      <c r="A19608" s="1" t="s">
        <v>5027</v>
      </c>
      <c r="B19608" s="589" t="s">
        <v>6023</v>
      </c>
      <c r="C19608" s="10"/>
      <c r="F19608" s="9"/>
    </row>
    <row r="19609" spans="1:6" ht="15" x14ac:dyDescent="0.25">
      <c r="A19609" s="1" t="s">
        <v>5657</v>
      </c>
      <c r="B19609" s="589" t="s">
        <v>5658</v>
      </c>
      <c r="C19609" s="10" t="s">
        <v>6643</v>
      </c>
      <c r="F19609" s="9">
        <v>167042.81</v>
      </c>
    </row>
    <row r="19610" spans="1:6" ht="15" x14ac:dyDescent="0.25">
      <c r="A19610" s="1" t="s">
        <v>5659</v>
      </c>
      <c r="B19610" s="589" t="s">
        <v>5660</v>
      </c>
      <c r="C19610" s="10" t="s">
        <v>6643</v>
      </c>
      <c r="F19610" s="9">
        <v>144576.97</v>
      </c>
    </row>
    <row r="19611" spans="1:6" ht="15" x14ac:dyDescent="0.25">
      <c r="A19611" s="1" t="s">
        <v>5028</v>
      </c>
      <c r="B19611" s="589" t="s">
        <v>6739</v>
      </c>
      <c r="C19611" s="10"/>
      <c r="F19611" s="9"/>
    </row>
    <row r="19612" spans="1:6" ht="15" x14ac:dyDescent="0.25">
      <c r="A19612" s="1" t="s">
        <v>3048</v>
      </c>
      <c r="B19612" s="589" t="s">
        <v>968</v>
      </c>
      <c r="C19612" s="10" t="s">
        <v>6635</v>
      </c>
      <c r="F19612" s="9">
        <v>329.5</v>
      </c>
    </row>
    <row r="19613" spans="1:6" ht="15" x14ac:dyDescent="0.25">
      <c r="A19613" s="1" t="s">
        <v>3049</v>
      </c>
      <c r="B19613" s="589" t="s">
        <v>967</v>
      </c>
      <c r="C19613" s="10" t="s">
        <v>6635</v>
      </c>
      <c r="F19613" s="9">
        <v>432.98</v>
      </c>
    </row>
    <row r="19614" spans="1:6" ht="15" x14ac:dyDescent="0.25">
      <c r="A19614" s="1" t="s">
        <v>3050</v>
      </c>
      <c r="B19614" s="589" t="s">
        <v>6024</v>
      </c>
      <c r="C19614" s="10" t="s">
        <v>6635</v>
      </c>
      <c r="F19614" s="9">
        <v>1469.18</v>
      </c>
    </row>
    <row r="19615" spans="1:6" ht="15" x14ac:dyDescent="0.25">
      <c r="A19615" s="1" t="s">
        <v>3051</v>
      </c>
      <c r="B19615" s="589" t="s">
        <v>6025</v>
      </c>
      <c r="C19615" s="10" t="s">
        <v>6635</v>
      </c>
      <c r="F19615" s="9">
        <v>2968.96</v>
      </c>
    </row>
    <row r="19616" spans="1:6" ht="15" x14ac:dyDescent="0.25">
      <c r="A19616" s="1" t="s">
        <v>3052</v>
      </c>
      <c r="B19616" s="589" t="s">
        <v>6026</v>
      </c>
      <c r="C19616" s="10" t="s">
        <v>6635</v>
      </c>
      <c r="F19616" s="9">
        <v>2019.75</v>
      </c>
    </row>
    <row r="19617" spans="1:6" ht="15" x14ac:dyDescent="0.25">
      <c r="A19617" s="1" t="s">
        <v>3053</v>
      </c>
      <c r="B19617" s="589" t="s">
        <v>6027</v>
      </c>
      <c r="C19617" s="10" t="s">
        <v>6635</v>
      </c>
      <c r="F19617" s="9">
        <v>771.26</v>
      </c>
    </row>
    <row r="19618" spans="1:6" ht="15" x14ac:dyDescent="0.25">
      <c r="A19618" s="1" t="s">
        <v>3054</v>
      </c>
      <c r="B19618" s="589" t="s">
        <v>6028</v>
      </c>
      <c r="C19618" s="10" t="s">
        <v>6635</v>
      </c>
      <c r="F19618" s="9">
        <v>1986.43</v>
      </c>
    </row>
    <row r="19619" spans="1:6" ht="15" x14ac:dyDescent="0.25">
      <c r="A19619" s="1" t="s">
        <v>3055</v>
      </c>
      <c r="B19619" s="589" t="s">
        <v>7389</v>
      </c>
      <c r="C19619" s="10" t="s">
        <v>6635</v>
      </c>
      <c r="F19619" s="9">
        <v>1392.67</v>
      </c>
    </row>
    <row r="19620" spans="1:6" ht="15" x14ac:dyDescent="0.25">
      <c r="A19620" s="1" t="s">
        <v>3056</v>
      </c>
      <c r="B19620" s="589" t="s">
        <v>6029</v>
      </c>
      <c r="C19620" s="10" t="s">
        <v>6635</v>
      </c>
      <c r="F19620" s="9">
        <v>241.02</v>
      </c>
    </row>
    <row r="19621" spans="1:6" ht="15" x14ac:dyDescent="0.25">
      <c r="A19621" s="1" t="s">
        <v>3057</v>
      </c>
      <c r="B19621" s="589" t="s">
        <v>6030</v>
      </c>
      <c r="C19621" s="10" t="s">
        <v>6635</v>
      </c>
      <c r="F19621" s="9">
        <v>391.97</v>
      </c>
    </row>
    <row r="19622" spans="1:6" ht="15" x14ac:dyDescent="0.25">
      <c r="A19622" s="1" t="s">
        <v>3058</v>
      </c>
      <c r="B19622" s="589" t="s">
        <v>6177</v>
      </c>
      <c r="C19622" s="10" t="s">
        <v>6635</v>
      </c>
      <c r="F19622" s="9">
        <v>988.83</v>
      </c>
    </row>
    <row r="19623" spans="1:6" ht="15" x14ac:dyDescent="0.25">
      <c r="A19623" s="1" t="s">
        <v>5029</v>
      </c>
      <c r="B19623" s="589" t="s">
        <v>6031</v>
      </c>
      <c r="C19623" s="10"/>
      <c r="F19623" s="9"/>
    </row>
    <row r="19624" spans="1:6" ht="15" x14ac:dyDescent="0.25">
      <c r="A19624" s="1" t="s">
        <v>3059</v>
      </c>
      <c r="B19624" s="589" t="s">
        <v>966</v>
      </c>
      <c r="C19624" s="10" t="s">
        <v>6635</v>
      </c>
      <c r="F19624" s="9">
        <v>50.21</v>
      </c>
    </row>
    <row r="19625" spans="1:6" ht="15" x14ac:dyDescent="0.25">
      <c r="A19625" s="1" t="s">
        <v>3060</v>
      </c>
      <c r="B19625" s="589" t="s">
        <v>965</v>
      </c>
      <c r="C19625" s="10" t="s">
        <v>6635</v>
      </c>
      <c r="F19625" s="9">
        <v>72.010000000000005</v>
      </c>
    </row>
    <row r="19626" spans="1:6" ht="15" x14ac:dyDescent="0.25">
      <c r="A19626" s="1" t="s">
        <v>3061</v>
      </c>
      <c r="B19626" s="589" t="s">
        <v>964</v>
      </c>
      <c r="C19626" s="10" t="s">
        <v>6635</v>
      </c>
      <c r="F19626" s="9">
        <v>112.68</v>
      </c>
    </row>
    <row r="19627" spans="1:6" ht="15" x14ac:dyDescent="0.25">
      <c r="A19627" s="1" t="s">
        <v>3062</v>
      </c>
      <c r="B19627" s="589" t="s">
        <v>963</v>
      </c>
      <c r="C19627" s="10" t="s">
        <v>6635</v>
      </c>
      <c r="F19627" s="9">
        <v>140.94</v>
      </c>
    </row>
    <row r="19628" spans="1:6" ht="15" x14ac:dyDescent="0.25">
      <c r="A19628" s="1" t="s">
        <v>5030</v>
      </c>
      <c r="B19628" s="589" t="s">
        <v>6032</v>
      </c>
      <c r="C19628" s="10"/>
      <c r="F19628" s="9"/>
    </row>
    <row r="19629" spans="1:6" ht="15" x14ac:dyDescent="0.25">
      <c r="A19629" s="1" t="s">
        <v>3063</v>
      </c>
      <c r="B19629" s="589" t="s">
        <v>962</v>
      </c>
      <c r="C19629" s="10" t="s">
        <v>6635</v>
      </c>
      <c r="F19629" s="9">
        <v>55.3</v>
      </c>
    </row>
    <row r="19630" spans="1:6" ht="15" x14ac:dyDescent="0.25">
      <c r="A19630" s="1" t="s">
        <v>3064</v>
      </c>
      <c r="B19630" s="589" t="s">
        <v>961</v>
      </c>
      <c r="C19630" s="10" t="s">
        <v>6635</v>
      </c>
      <c r="F19630" s="9">
        <v>103.66</v>
      </c>
    </row>
    <row r="19631" spans="1:6" ht="15" x14ac:dyDescent="0.25">
      <c r="A19631" s="1" t="s">
        <v>3065</v>
      </c>
      <c r="B19631" s="589" t="s">
        <v>960</v>
      </c>
      <c r="C19631" s="10" t="s">
        <v>6635</v>
      </c>
      <c r="F19631" s="9">
        <v>122.89</v>
      </c>
    </row>
    <row r="19632" spans="1:6" ht="15" x14ac:dyDescent="0.25">
      <c r="A19632" s="1" t="s">
        <v>3066</v>
      </c>
      <c r="B19632" s="589" t="s">
        <v>959</v>
      </c>
      <c r="C19632" s="10" t="s">
        <v>6635</v>
      </c>
      <c r="F19632" s="9">
        <v>173.23</v>
      </c>
    </row>
    <row r="19633" spans="1:6" ht="15" x14ac:dyDescent="0.25">
      <c r="A19633" s="1" t="s">
        <v>3067</v>
      </c>
      <c r="B19633" s="589" t="s">
        <v>958</v>
      </c>
      <c r="C19633" s="10" t="s">
        <v>6635</v>
      </c>
      <c r="F19633" s="9">
        <v>235.33</v>
      </c>
    </row>
    <row r="19634" spans="1:6" ht="15" x14ac:dyDescent="0.25">
      <c r="A19634" s="1" t="s">
        <v>5031</v>
      </c>
      <c r="B19634" s="589" t="s">
        <v>6033</v>
      </c>
      <c r="C19634" s="10"/>
      <c r="F19634" s="9"/>
    </row>
    <row r="19635" spans="1:6" ht="15" x14ac:dyDescent="0.25">
      <c r="A19635" s="1" t="s">
        <v>3068</v>
      </c>
      <c r="B19635" s="589" t="s">
        <v>957</v>
      </c>
      <c r="C19635" s="10" t="s">
        <v>6643</v>
      </c>
      <c r="F19635" s="9">
        <v>565.29</v>
      </c>
    </row>
    <row r="19636" spans="1:6" ht="15" x14ac:dyDescent="0.25">
      <c r="A19636" s="1" t="s">
        <v>3069</v>
      </c>
      <c r="B19636" s="589" t="s">
        <v>956</v>
      </c>
      <c r="C19636" s="10" t="s">
        <v>6643</v>
      </c>
      <c r="F19636" s="9">
        <v>483.93</v>
      </c>
    </row>
    <row r="19637" spans="1:6" ht="15" x14ac:dyDescent="0.25">
      <c r="A19637" s="1" t="s">
        <v>5032</v>
      </c>
      <c r="B19637" s="589" t="s">
        <v>6740</v>
      </c>
      <c r="C19637" s="10"/>
      <c r="F19637" s="9"/>
    </row>
    <row r="19638" spans="1:6" ht="15" x14ac:dyDescent="0.25">
      <c r="A19638" s="1" t="s">
        <v>3070</v>
      </c>
      <c r="B19638" s="589" t="s">
        <v>5033</v>
      </c>
      <c r="C19638" s="10" t="s">
        <v>6635</v>
      </c>
      <c r="F19638" s="9">
        <v>263.98</v>
      </c>
    </row>
    <row r="19639" spans="1:6" ht="15" x14ac:dyDescent="0.25">
      <c r="A19639" s="1" t="s">
        <v>3071</v>
      </c>
      <c r="B19639" s="589" t="s">
        <v>5034</v>
      </c>
      <c r="C19639" s="10" t="s">
        <v>6635</v>
      </c>
      <c r="F19639" s="9">
        <v>254.85</v>
      </c>
    </row>
    <row r="19640" spans="1:6" ht="15" x14ac:dyDescent="0.25">
      <c r="A19640" s="1" t="s">
        <v>3072</v>
      </c>
      <c r="B19640" s="589" t="s">
        <v>5035</v>
      </c>
      <c r="C19640" s="10" t="s">
        <v>6635</v>
      </c>
      <c r="F19640" s="9">
        <v>288.97000000000003</v>
      </c>
    </row>
    <row r="19641" spans="1:6" ht="15" x14ac:dyDescent="0.25">
      <c r="A19641" s="1" t="s">
        <v>3073</v>
      </c>
      <c r="B19641" s="589" t="s">
        <v>5036</v>
      </c>
      <c r="C19641" s="10" t="s">
        <v>6635</v>
      </c>
      <c r="F19641" s="9">
        <v>242.94</v>
      </c>
    </row>
    <row r="19642" spans="1:6" ht="15" x14ac:dyDescent="0.25">
      <c r="A19642" s="1" t="s">
        <v>5037</v>
      </c>
      <c r="B19642" s="589" t="s">
        <v>6034</v>
      </c>
      <c r="C19642" s="10"/>
      <c r="F19642" s="9"/>
    </row>
    <row r="19643" spans="1:6" ht="15" x14ac:dyDescent="0.25">
      <c r="A19643" s="1" t="s">
        <v>3074</v>
      </c>
      <c r="B19643" s="589" t="s">
        <v>3075</v>
      </c>
      <c r="C19643" s="10" t="s">
        <v>6635</v>
      </c>
      <c r="F19643" s="9">
        <v>214394.7</v>
      </c>
    </row>
    <row r="19644" spans="1:6" ht="15" x14ac:dyDescent="0.25">
      <c r="A19644" s="1" t="s">
        <v>3076</v>
      </c>
      <c r="B19644" s="589" t="s">
        <v>3077</v>
      </c>
      <c r="C19644" s="10" t="s">
        <v>6635</v>
      </c>
      <c r="F19644" s="9">
        <v>246379.34</v>
      </c>
    </row>
    <row r="19645" spans="1:6" ht="15" x14ac:dyDescent="0.25">
      <c r="A19645" s="1" t="s">
        <v>3078</v>
      </c>
      <c r="B19645" s="589" t="s">
        <v>3079</v>
      </c>
      <c r="C19645" s="10" t="s">
        <v>6635</v>
      </c>
      <c r="F19645" s="9">
        <v>105136.34</v>
      </c>
    </row>
    <row r="19646" spans="1:6" ht="15" x14ac:dyDescent="0.25">
      <c r="A19646" s="1" t="s">
        <v>3080</v>
      </c>
      <c r="B19646" s="589" t="s">
        <v>3081</v>
      </c>
      <c r="C19646" s="10" t="s">
        <v>6635</v>
      </c>
      <c r="F19646" s="9">
        <v>133214.98000000001</v>
      </c>
    </row>
    <row r="19647" spans="1:6" ht="15" x14ac:dyDescent="0.25">
      <c r="A19647" s="1" t="s">
        <v>3082</v>
      </c>
      <c r="B19647" s="589" t="s">
        <v>3083</v>
      </c>
      <c r="C19647" s="10" t="s">
        <v>6635</v>
      </c>
      <c r="F19647" s="9">
        <v>100249.89</v>
      </c>
    </row>
    <row r="19648" spans="1:6" ht="15" x14ac:dyDescent="0.25">
      <c r="A19648" s="1" t="s">
        <v>3084</v>
      </c>
      <c r="B19648" s="589" t="s">
        <v>3085</v>
      </c>
      <c r="C19648" s="10" t="s">
        <v>6635</v>
      </c>
      <c r="F19648" s="9">
        <v>157521.87</v>
      </c>
    </row>
    <row r="19649" spans="1:6" ht="15" x14ac:dyDescent="0.25">
      <c r="A19649" s="1" t="s">
        <v>3086</v>
      </c>
      <c r="B19649" s="589" t="s">
        <v>3087</v>
      </c>
      <c r="C19649" s="10" t="s">
        <v>6635</v>
      </c>
      <c r="F19649" s="9">
        <v>431922.39</v>
      </c>
    </row>
    <row r="19650" spans="1:6" ht="15" x14ac:dyDescent="0.25">
      <c r="A19650" s="1" t="s">
        <v>3088</v>
      </c>
      <c r="B19650" s="589" t="s">
        <v>5038</v>
      </c>
      <c r="C19650" s="10" t="s">
        <v>6635</v>
      </c>
      <c r="F19650" s="9">
        <v>150939.47</v>
      </c>
    </row>
    <row r="19651" spans="1:6" ht="15" x14ac:dyDescent="0.25">
      <c r="A19651" s="1" t="s">
        <v>3089</v>
      </c>
      <c r="B19651" s="589" t="s">
        <v>3090</v>
      </c>
      <c r="C19651" s="10" t="s">
        <v>6635</v>
      </c>
      <c r="F19651" s="9">
        <v>422722.09</v>
      </c>
    </row>
    <row r="19652" spans="1:6" ht="15" x14ac:dyDescent="0.25">
      <c r="A19652" s="1" t="s">
        <v>3091</v>
      </c>
      <c r="B19652" s="589" t="s">
        <v>3092</v>
      </c>
      <c r="C19652" s="10" t="s">
        <v>6635</v>
      </c>
      <c r="F19652" s="9">
        <v>418302.17</v>
      </c>
    </row>
    <row r="19653" spans="1:6" ht="15" x14ac:dyDescent="0.25">
      <c r="A19653" s="1" t="s">
        <v>5039</v>
      </c>
      <c r="B19653" s="589" t="s">
        <v>6035</v>
      </c>
      <c r="C19653" s="10"/>
      <c r="F19653" s="9"/>
    </row>
    <row r="19654" spans="1:6" ht="15" x14ac:dyDescent="0.25">
      <c r="A19654" s="1" t="s">
        <v>3093</v>
      </c>
      <c r="B19654" s="589" t="s">
        <v>955</v>
      </c>
      <c r="C19654" s="10" t="s">
        <v>6635</v>
      </c>
      <c r="F19654" s="9">
        <v>43863.24</v>
      </c>
    </row>
    <row r="19655" spans="1:6" ht="15" x14ac:dyDescent="0.25">
      <c r="A19655" s="1" t="s">
        <v>3094</v>
      </c>
      <c r="B19655" s="589" t="s">
        <v>954</v>
      </c>
      <c r="C19655" s="10" t="s">
        <v>6635</v>
      </c>
      <c r="F19655" s="9">
        <v>32561.63</v>
      </c>
    </row>
    <row r="19656" spans="1:6" ht="15" x14ac:dyDescent="0.25">
      <c r="A19656" s="1" t="s">
        <v>3095</v>
      </c>
      <c r="B19656" s="589" t="s">
        <v>953</v>
      </c>
      <c r="C19656" s="10" t="s">
        <v>6635</v>
      </c>
      <c r="F19656" s="9">
        <v>90465.75</v>
      </c>
    </row>
    <row r="19657" spans="1:6" ht="15" x14ac:dyDescent="0.25">
      <c r="A19657" s="1" t="s">
        <v>3096</v>
      </c>
      <c r="B19657" s="589" t="s">
        <v>952</v>
      </c>
      <c r="C19657" s="10" t="s">
        <v>6635</v>
      </c>
      <c r="F19657" s="9">
        <v>136154.65</v>
      </c>
    </row>
    <row r="19658" spans="1:6" ht="15" x14ac:dyDescent="0.25">
      <c r="A19658" s="1" t="s">
        <v>3097</v>
      </c>
      <c r="B19658" s="589" t="s">
        <v>951</v>
      </c>
      <c r="C19658" s="10" t="s">
        <v>6635</v>
      </c>
      <c r="F19658" s="9">
        <v>5938.97</v>
      </c>
    </row>
    <row r="19659" spans="1:6" ht="15" x14ac:dyDescent="0.25">
      <c r="A19659" s="1" t="s">
        <v>3098</v>
      </c>
      <c r="B19659" s="589" t="s">
        <v>950</v>
      </c>
      <c r="C19659" s="10" t="s">
        <v>6635</v>
      </c>
      <c r="F19659" s="9">
        <v>6976.93</v>
      </c>
    </row>
    <row r="19660" spans="1:6" ht="15" x14ac:dyDescent="0.25">
      <c r="A19660" s="1" t="s">
        <v>3099</v>
      </c>
      <c r="B19660" s="589" t="s">
        <v>949</v>
      </c>
      <c r="C19660" s="10" t="s">
        <v>6635</v>
      </c>
      <c r="F19660" s="9">
        <v>24172.01</v>
      </c>
    </row>
    <row r="19661" spans="1:6" ht="15" x14ac:dyDescent="0.25">
      <c r="A19661" s="1" t="s">
        <v>3100</v>
      </c>
      <c r="B19661" s="589" t="s">
        <v>948</v>
      </c>
      <c r="C19661" s="10" t="s">
        <v>6635</v>
      </c>
      <c r="F19661" s="9">
        <v>52105.84</v>
      </c>
    </row>
    <row r="19662" spans="1:6" ht="15" x14ac:dyDescent="0.25">
      <c r="A19662" s="1" t="s">
        <v>3101</v>
      </c>
      <c r="B19662" s="589" t="s">
        <v>947</v>
      </c>
      <c r="C19662" s="10" t="s">
        <v>6635</v>
      </c>
      <c r="F19662" s="9">
        <v>26573.119999999999</v>
      </c>
    </row>
    <row r="19663" spans="1:6" ht="15" x14ac:dyDescent="0.25">
      <c r="A19663" s="1" t="s">
        <v>3102</v>
      </c>
      <c r="B19663" s="589" t="s">
        <v>946</v>
      </c>
      <c r="C19663" s="10" t="s">
        <v>6635</v>
      </c>
      <c r="F19663" s="9">
        <v>115219.48</v>
      </c>
    </row>
    <row r="19664" spans="1:6" ht="15" x14ac:dyDescent="0.25">
      <c r="A19664" s="1" t="s">
        <v>3103</v>
      </c>
      <c r="B19664" s="589" t="s">
        <v>945</v>
      </c>
      <c r="C19664" s="10" t="s">
        <v>6635</v>
      </c>
      <c r="F19664" s="9">
        <v>19420.71</v>
      </c>
    </row>
    <row r="19665" spans="1:6" ht="15" x14ac:dyDescent="0.25">
      <c r="A19665" s="1" t="s">
        <v>3104</v>
      </c>
      <c r="B19665" s="589" t="s">
        <v>944</v>
      </c>
      <c r="C19665" s="10" t="s">
        <v>6635</v>
      </c>
      <c r="F19665" s="9">
        <v>89445.86</v>
      </c>
    </row>
    <row r="19666" spans="1:6" ht="15" x14ac:dyDescent="0.25">
      <c r="A19666" s="1" t="s">
        <v>3105</v>
      </c>
      <c r="B19666" s="589" t="s">
        <v>943</v>
      </c>
      <c r="C19666" s="10" t="s">
        <v>6635</v>
      </c>
      <c r="F19666" s="9">
        <v>96770.44</v>
      </c>
    </row>
    <row r="19667" spans="1:6" ht="15" x14ac:dyDescent="0.25">
      <c r="A19667" s="1" t="s">
        <v>3106</v>
      </c>
      <c r="B19667" s="589" t="s">
        <v>942</v>
      </c>
      <c r="C19667" s="10" t="s">
        <v>6635</v>
      </c>
      <c r="F19667" s="9">
        <v>148349.87</v>
      </c>
    </row>
    <row r="19668" spans="1:6" ht="15" x14ac:dyDescent="0.25">
      <c r="A19668" s="1" t="s">
        <v>3107</v>
      </c>
      <c r="B19668" s="589" t="s">
        <v>941</v>
      </c>
      <c r="C19668" s="10" t="s">
        <v>6635</v>
      </c>
      <c r="F19668" s="9">
        <v>81101.77</v>
      </c>
    </row>
    <row r="19669" spans="1:6" ht="15" x14ac:dyDescent="0.25">
      <c r="A19669" s="1" t="s">
        <v>3108</v>
      </c>
      <c r="B19669" s="589" t="s">
        <v>940</v>
      </c>
      <c r="C19669" s="10" t="s">
        <v>6635</v>
      </c>
      <c r="F19669" s="9">
        <v>44441.25</v>
      </c>
    </row>
    <row r="19670" spans="1:6" ht="15" x14ac:dyDescent="0.25">
      <c r="A19670" s="1" t="s">
        <v>3109</v>
      </c>
      <c r="B19670" s="589" t="s">
        <v>939</v>
      </c>
      <c r="C19670" s="10" t="s">
        <v>6635</v>
      </c>
      <c r="F19670" s="9">
        <v>145513.5</v>
      </c>
    </row>
    <row r="19671" spans="1:6" ht="15" x14ac:dyDescent="0.25">
      <c r="A19671" s="1" t="s">
        <v>3110</v>
      </c>
      <c r="B19671" s="589" t="s">
        <v>938</v>
      </c>
      <c r="C19671" s="10" t="s">
        <v>6635</v>
      </c>
      <c r="F19671" s="9">
        <v>46499.93</v>
      </c>
    </row>
    <row r="19672" spans="1:6" ht="15" x14ac:dyDescent="0.25">
      <c r="A19672" s="1" t="s">
        <v>3111</v>
      </c>
      <c r="B19672" s="589" t="s">
        <v>937</v>
      </c>
      <c r="C19672" s="10" t="s">
        <v>6635</v>
      </c>
      <c r="F19672" s="9">
        <v>51652.86</v>
      </c>
    </row>
    <row r="19673" spans="1:6" ht="15" x14ac:dyDescent="0.25">
      <c r="A19673" s="1" t="s">
        <v>5040</v>
      </c>
      <c r="B19673" s="589" t="s">
        <v>6741</v>
      </c>
      <c r="C19673" s="10"/>
      <c r="F19673" s="9"/>
    </row>
    <row r="19674" spans="1:6" ht="15" x14ac:dyDescent="0.25">
      <c r="A19674" s="1" t="s">
        <v>3112</v>
      </c>
      <c r="B19674" s="589" t="s">
        <v>936</v>
      </c>
      <c r="C19674" s="10" t="s">
        <v>6640</v>
      </c>
      <c r="F19674" s="9">
        <v>97.51</v>
      </c>
    </row>
    <row r="19675" spans="1:6" ht="15" x14ac:dyDescent="0.25">
      <c r="A19675" s="1" t="s">
        <v>3113</v>
      </c>
      <c r="B19675" s="589" t="s">
        <v>935</v>
      </c>
      <c r="C19675" s="10" t="s">
        <v>6635</v>
      </c>
      <c r="F19675" s="9">
        <v>67.31</v>
      </c>
    </row>
    <row r="19676" spans="1:6" ht="15" x14ac:dyDescent="0.25">
      <c r="A19676" s="1" t="s">
        <v>3114</v>
      </c>
      <c r="B19676" s="589" t="s">
        <v>934</v>
      </c>
      <c r="C19676" s="10" t="s">
        <v>6635</v>
      </c>
      <c r="F19676" s="9">
        <v>34.880000000000003</v>
      </c>
    </row>
    <row r="19677" spans="1:6" ht="15" x14ac:dyDescent="0.25">
      <c r="A19677" s="1" t="s">
        <v>3115</v>
      </c>
      <c r="B19677" s="589" t="s">
        <v>933</v>
      </c>
      <c r="C19677" s="10" t="s">
        <v>6635</v>
      </c>
      <c r="F19677" s="9">
        <v>11.4</v>
      </c>
    </row>
    <row r="19678" spans="1:6" ht="15" x14ac:dyDescent="0.25">
      <c r="A19678" s="1" t="s">
        <v>3116</v>
      </c>
      <c r="B19678" s="589" t="s">
        <v>932</v>
      </c>
      <c r="C19678" s="10" t="s">
        <v>6635</v>
      </c>
      <c r="F19678" s="9">
        <v>39</v>
      </c>
    </row>
    <row r="19679" spans="1:6" ht="15" x14ac:dyDescent="0.25">
      <c r="A19679" s="1" t="s">
        <v>3117</v>
      </c>
      <c r="B19679" s="589" t="s">
        <v>931</v>
      </c>
      <c r="C19679" s="10" t="s">
        <v>6635</v>
      </c>
      <c r="F19679" s="9">
        <v>752.57</v>
      </c>
    </row>
    <row r="19680" spans="1:6" ht="15" x14ac:dyDescent="0.25">
      <c r="A19680" s="1" t="s">
        <v>3118</v>
      </c>
      <c r="B19680" s="589" t="s">
        <v>930</v>
      </c>
      <c r="C19680" s="10" t="s">
        <v>6635</v>
      </c>
      <c r="F19680" s="9">
        <v>604.01</v>
      </c>
    </row>
    <row r="19681" spans="1:6" ht="15" x14ac:dyDescent="0.25">
      <c r="A19681" s="1" t="s">
        <v>3119</v>
      </c>
      <c r="B19681" s="589" t="s">
        <v>929</v>
      </c>
      <c r="C19681" s="10" t="s">
        <v>6635</v>
      </c>
      <c r="F19681" s="9">
        <v>265.57</v>
      </c>
    </row>
    <row r="19682" spans="1:6" ht="15" x14ac:dyDescent="0.25">
      <c r="A19682" s="1" t="s">
        <v>3120</v>
      </c>
      <c r="B19682" s="589" t="s">
        <v>928</v>
      </c>
      <c r="C19682" s="10" t="s">
        <v>6635</v>
      </c>
      <c r="F19682" s="9">
        <v>477.85</v>
      </c>
    </row>
    <row r="19683" spans="1:6" ht="15" x14ac:dyDescent="0.25">
      <c r="A19683" s="1" t="s">
        <v>3121</v>
      </c>
      <c r="B19683" s="589" t="s">
        <v>927</v>
      </c>
      <c r="C19683" s="10" t="s">
        <v>6742</v>
      </c>
      <c r="F19683" s="9">
        <v>608.79</v>
      </c>
    </row>
    <row r="19684" spans="1:6" ht="15" x14ac:dyDescent="0.25">
      <c r="A19684" s="1" t="s">
        <v>3122</v>
      </c>
      <c r="B19684" s="589" t="s">
        <v>926</v>
      </c>
      <c r="C19684" s="10" t="s">
        <v>6635</v>
      </c>
      <c r="F19684" s="9">
        <v>88.71</v>
      </c>
    </row>
    <row r="19685" spans="1:6" ht="15" x14ac:dyDescent="0.25">
      <c r="A19685" s="1" t="s">
        <v>3123</v>
      </c>
      <c r="B19685" s="589" t="s">
        <v>925</v>
      </c>
      <c r="C19685" s="10" t="s">
        <v>6742</v>
      </c>
      <c r="F19685" s="9">
        <v>461.78</v>
      </c>
    </row>
    <row r="19686" spans="1:6" ht="15" x14ac:dyDescent="0.25">
      <c r="A19686" s="1" t="s">
        <v>3124</v>
      </c>
      <c r="B19686" s="589" t="s">
        <v>924</v>
      </c>
      <c r="C19686" s="10" t="s">
        <v>6635</v>
      </c>
      <c r="F19686" s="9">
        <v>308.39999999999998</v>
      </c>
    </row>
    <row r="19687" spans="1:6" ht="15" x14ac:dyDescent="0.25">
      <c r="A19687" s="1" t="s">
        <v>3125</v>
      </c>
      <c r="B19687" s="589" t="s">
        <v>923</v>
      </c>
      <c r="C19687" s="10" t="s">
        <v>20</v>
      </c>
      <c r="F19687" s="9">
        <v>25.07</v>
      </c>
    </row>
    <row r="19688" spans="1:6" ht="15" x14ac:dyDescent="0.25">
      <c r="A19688" s="1" t="s">
        <v>3126</v>
      </c>
      <c r="B19688" s="589" t="s">
        <v>922</v>
      </c>
      <c r="C19688" s="10" t="s">
        <v>20</v>
      </c>
      <c r="F19688" s="9">
        <v>25.52</v>
      </c>
    </row>
    <row r="19689" spans="1:6" ht="15" x14ac:dyDescent="0.25">
      <c r="A19689" s="1" t="s">
        <v>6560</v>
      </c>
      <c r="B19689" s="589" t="s">
        <v>6561</v>
      </c>
      <c r="C19689" s="10" t="s">
        <v>6637</v>
      </c>
      <c r="F19689" s="9">
        <v>1009.07</v>
      </c>
    </row>
    <row r="19690" spans="1:6" ht="15" x14ac:dyDescent="0.25">
      <c r="A19690" s="1" t="s">
        <v>6562</v>
      </c>
      <c r="B19690" s="589" t="s">
        <v>6563</v>
      </c>
      <c r="C19690" s="10" t="s">
        <v>6637</v>
      </c>
      <c r="F19690" s="9">
        <v>1255.32</v>
      </c>
    </row>
    <row r="19691" spans="1:6" ht="15" x14ac:dyDescent="0.25">
      <c r="A19691" s="1" t="s">
        <v>3127</v>
      </c>
      <c r="B19691" s="589" t="s">
        <v>921</v>
      </c>
      <c r="C19691" s="10" t="s">
        <v>6742</v>
      </c>
      <c r="F19691" s="9">
        <v>41.21</v>
      </c>
    </row>
    <row r="19692" spans="1:6" ht="15" x14ac:dyDescent="0.25">
      <c r="A19692" s="1" t="s">
        <v>3128</v>
      </c>
      <c r="B19692" s="589" t="s">
        <v>920</v>
      </c>
      <c r="C19692" s="10" t="s">
        <v>6635</v>
      </c>
      <c r="F19692" s="9">
        <v>96.41</v>
      </c>
    </row>
    <row r="19693" spans="1:6" ht="15" x14ac:dyDescent="0.25">
      <c r="A19693" s="1" t="s">
        <v>3129</v>
      </c>
      <c r="B19693" s="589" t="s">
        <v>919</v>
      </c>
      <c r="C19693" s="10" t="s">
        <v>6635</v>
      </c>
      <c r="F19693" s="9">
        <v>76.56</v>
      </c>
    </row>
    <row r="19694" spans="1:6" ht="15" x14ac:dyDescent="0.25">
      <c r="A19694" s="1" t="s">
        <v>3130</v>
      </c>
      <c r="B19694" s="589" t="s">
        <v>918</v>
      </c>
      <c r="C19694" s="10" t="s">
        <v>6635</v>
      </c>
      <c r="F19694" s="9">
        <v>406.01</v>
      </c>
    </row>
    <row r="19695" spans="1:6" ht="15" x14ac:dyDescent="0.25">
      <c r="A19695" s="1" t="s">
        <v>3131</v>
      </c>
      <c r="B19695" s="589" t="s">
        <v>917</v>
      </c>
      <c r="C19695" s="10" t="s">
        <v>6635</v>
      </c>
      <c r="F19695" s="9">
        <v>683.32</v>
      </c>
    </row>
    <row r="19696" spans="1:6" ht="15" x14ac:dyDescent="0.25">
      <c r="A19696" s="1" t="s">
        <v>3132</v>
      </c>
      <c r="B19696" s="589" t="s">
        <v>916</v>
      </c>
      <c r="C19696" s="10" t="s">
        <v>6635</v>
      </c>
      <c r="F19696" s="9">
        <v>722.41</v>
      </c>
    </row>
    <row r="19697" spans="1:6" ht="15" x14ac:dyDescent="0.25">
      <c r="A19697" s="1" t="s">
        <v>3133</v>
      </c>
      <c r="B19697" s="589" t="s">
        <v>1737</v>
      </c>
      <c r="C19697" s="10" t="s">
        <v>6635</v>
      </c>
      <c r="F19697" s="9">
        <v>3037.3</v>
      </c>
    </row>
    <row r="19698" spans="1:6" ht="15" x14ac:dyDescent="0.25">
      <c r="A19698" s="1" t="s">
        <v>3134</v>
      </c>
      <c r="B19698" s="589" t="s">
        <v>1738</v>
      </c>
      <c r="C19698" s="10" t="s">
        <v>6635</v>
      </c>
      <c r="F19698" s="9">
        <v>4503.3100000000004</v>
      </c>
    </row>
    <row r="19699" spans="1:6" ht="15" x14ac:dyDescent="0.25">
      <c r="A19699" s="1" t="s">
        <v>3135</v>
      </c>
      <c r="B19699" s="589" t="s">
        <v>1736</v>
      </c>
      <c r="C19699" s="10" t="s">
        <v>6635</v>
      </c>
      <c r="F19699" s="9">
        <v>5911.21</v>
      </c>
    </row>
    <row r="19700" spans="1:6" ht="15" x14ac:dyDescent="0.25">
      <c r="A19700" s="1" t="s">
        <v>5041</v>
      </c>
      <c r="B19700" s="589" t="s">
        <v>6743</v>
      </c>
      <c r="C19700" s="10"/>
      <c r="F19700" s="9"/>
    </row>
    <row r="19701" spans="1:6" ht="15" x14ac:dyDescent="0.25">
      <c r="A19701" s="1" t="s">
        <v>5042</v>
      </c>
      <c r="B19701" s="589" t="s">
        <v>6744</v>
      </c>
      <c r="C19701" s="10"/>
      <c r="F19701" s="9"/>
    </row>
    <row r="19702" spans="1:6" ht="15" x14ac:dyDescent="0.25">
      <c r="A19702" s="1" t="s">
        <v>3136</v>
      </c>
      <c r="B19702" s="589" t="s">
        <v>915</v>
      </c>
      <c r="C19702" s="10" t="s">
        <v>6635</v>
      </c>
      <c r="F19702" s="9">
        <v>145.19999999999999</v>
      </c>
    </row>
    <row r="19703" spans="1:6" ht="15" x14ac:dyDescent="0.25">
      <c r="A19703" s="1" t="s">
        <v>3137</v>
      </c>
      <c r="B19703" s="589" t="s">
        <v>914</v>
      </c>
      <c r="C19703" s="10" t="s">
        <v>6635</v>
      </c>
      <c r="F19703" s="9">
        <v>260.19</v>
      </c>
    </row>
    <row r="19704" spans="1:6" ht="15" x14ac:dyDescent="0.25">
      <c r="A19704" s="1" t="s">
        <v>3138</v>
      </c>
      <c r="B19704" s="589" t="s">
        <v>913</v>
      </c>
      <c r="C19704" s="10" t="s">
        <v>6635</v>
      </c>
      <c r="F19704" s="9">
        <v>398.56</v>
      </c>
    </row>
    <row r="19705" spans="1:6" ht="15" x14ac:dyDescent="0.25">
      <c r="A19705" s="1" t="s">
        <v>3139</v>
      </c>
      <c r="B19705" s="589" t="s">
        <v>912</v>
      </c>
      <c r="C19705" s="10" t="s">
        <v>6635</v>
      </c>
      <c r="F19705" s="9">
        <v>629.69000000000005</v>
      </c>
    </row>
    <row r="19706" spans="1:6" ht="15" x14ac:dyDescent="0.25">
      <c r="A19706" s="1" t="s">
        <v>3140</v>
      </c>
      <c r="B19706" s="589" t="s">
        <v>911</v>
      </c>
      <c r="C19706" s="10" t="s">
        <v>6635</v>
      </c>
      <c r="F19706" s="9">
        <v>1746.81</v>
      </c>
    </row>
    <row r="19707" spans="1:6" ht="15" x14ac:dyDescent="0.25">
      <c r="A19707" s="1" t="s">
        <v>5043</v>
      </c>
      <c r="B19707" s="589" t="s">
        <v>6745</v>
      </c>
      <c r="C19707" s="10"/>
      <c r="F19707" s="9"/>
    </row>
    <row r="19708" spans="1:6" ht="15" x14ac:dyDescent="0.25">
      <c r="A19708" s="1" t="s">
        <v>3141</v>
      </c>
      <c r="B19708" s="589" t="s">
        <v>910</v>
      </c>
      <c r="C19708" s="10" t="s">
        <v>6635</v>
      </c>
      <c r="F19708" s="9">
        <v>143.01</v>
      </c>
    </row>
    <row r="19709" spans="1:6" ht="15" x14ac:dyDescent="0.25">
      <c r="A19709" s="1" t="s">
        <v>3142</v>
      </c>
      <c r="B19709" s="589" t="s">
        <v>909</v>
      </c>
      <c r="C19709" s="10" t="s">
        <v>6635</v>
      </c>
      <c r="F19709" s="9">
        <v>229.98</v>
      </c>
    </row>
    <row r="19710" spans="1:6" ht="15" x14ac:dyDescent="0.25">
      <c r="A19710" s="1" t="s">
        <v>3143</v>
      </c>
      <c r="B19710" s="589" t="s">
        <v>908</v>
      </c>
      <c r="C19710" s="10" t="s">
        <v>6635</v>
      </c>
      <c r="F19710" s="9">
        <v>388.9</v>
      </c>
    </row>
    <row r="19711" spans="1:6" ht="15" x14ac:dyDescent="0.25">
      <c r="A19711" s="1" t="s">
        <v>3144</v>
      </c>
      <c r="B19711" s="589" t="s">
        <v>907</v>
      </c>
      <c r="C19711" s="10" t="s">
        <v>6635</v>
      </c>
      <c r="F19711" s="9">
        <v>546.17999999999995</v>
      </c>
    </row>
    <row r="19712" spans="1:6" ht="15" x14ac:dyDescent="0.25">
      <c r="A19712" s="1" t="s">
        <v>5044</v>
      </c>
      <c r="B19712" s="589" t="s">
        <v>6746</v>
      </c>
      <c r="C19712" s="10"/>
      <c r="F19712" s="9"/>
    </row>
    <row r="19713" spans="1:6" ht="15" x14ac:dyDescent="0.25">
      <c r="A19713" s="1" t="s">
        <v>3145</v>
      </c>
      <c r="B19713" s="589" t="s">
        <v>7390</v>
      </c>
      <c r="C19713" s="10" t="s">
        <v>6635</v>
      </c>
      <c r="F19713" s="9">
        <v>570.70000000000005</v>
      </c>
    </row>
    <row r="19714" spans="1:6" ht="15" x14ac:dyDescent="0.25">
      <c r="A19714" s="1" t="s">
        <v>3146</v>
      </c>
      <c r="B19714" s="589" t="s">
        <v>7391</v>
      </c>
      <c r="C19714" s="10" t="s">
        <v>6635</v>
      </c>
      <c r="F19714" s="9">
        <v>613.91</v>
      </c>
    </row>
    <row r="19715" spans="1:6" ht="15" x14ac:dyDescent="0.25">
      <c r="A19715" s="1" t="s">
        <v>3147</v>
      </c>
      <c r="B19715" s="589" t="s">
        <v>7392</v>
      </c>
      <c r="C19715" s="10" t="s">
        <v>6635</v>
      </c>
      <c r="F19715" s="9">
        <v>825.53</v>
      </c>
    </row>
    <row r="19716" spans="1:6" ht="15" x14ac:dyDescent="0.25">
      <c r="A19716" s="1" t="s">
        <v>3148</v>
      </c>
      <c r="B19716" s="589" t="s">
        <v>7393</v>
      </c>
      <c r="C19716" s="10" t="s">
        <v>6635</v>
      </c>
      <c r="F19716" s="9">
        <v>840.79</v>
      </c>
    </row>
    <row r="19717" spans="1:6" ht="15" x14ac:dyDescent="0.25">
      <c r="A19717" s="1" t="s">
        <v>3149</v>
      </c>
      <c r="B19717" s="589" t="s">
        <v>7394</v>
      </c>
      <c r="C19717" s="10" t="s">
        <v>6635</v>
      </c>
      <c r="F19717" s="9">
        <v>1188.48</v>
      </c>
    </row>
    <row r="19718" spans="1:6" ht="15" x14ac:dyDescent="0.25">
      <c r="A19718" s="1" t="s">
        <v>3150</v>
      </c>
      <c r="B19718" s="589" t="s">
        <v>7395</v>
      </c>
      <c r="C19718" s="10" t="s">
        <v>6635</v>
      </c>
      <c r="F19718" s="9">
        <v>1507.83</v>
      </c>
    </row>
    <row r="19719" spans="1:6" ht="15" x14ac:dyDescent="0.25">
      <c r="A19719" s="1" t="s">
        <v>5045</v>
      </c>
      <c r="B19719" s="589" t="s">
        <v>6747</v>
      </c>
      <c r="C19719" s="10"/>
      <c r="F19719" s="9"/>
    </row>
    <row r="19720" spans="1:6" ht="15" x14ac:dyDescent="0.25">
      <c r="A19720" s="1" t="s">
        <v>3151</v>
      </c>
      <c r="B19720" s="589" t="s">
        <v>7396</v>
      </c>
      <c r="C19720" s="10" t="s">
        <v>6635</v>
      </c>
      <c r="F19720" s="9">
        <v>628.36</v>
      </c>
    </row>
    <row r="19721" spans="1:6" ht="15" x14ac:dyDescent="0.25">
      <c r="A19721" s="1" t="s">
        <v>3152</v>
      </c>
      <c r="B19721" s="589" t="s">
        <v>7397</v>
      </c>
      <c r="C19721" s="10" t="s">
        <v>6635</v>
      </c>
      <c r="F19721" s="9">
        <v>745.39</v>
      </c>
    </row>
    <row r="19722" spans="1:6" ht="15" x14ac:dyDescent="0.25">
      <c r="A19722" s="1" t="s">
        <v>3153</v>
      </c>
      <c r="B19722" s="589" t="s">
        <v>7398</v>
      </c>
      <c r="C19722" s="10" t="s">
        <v>6635</v>
      </c>
      <c r="F19722" s="9">
        <v>885.38</v>
      </c>
    </row>
    <row r="19723" spans="1:6" ht="15" x14ac:dyDescent="0.25">
      <c r="A19723" s="1" t="s">
        <v>3154</v>
      </c>
      <c r="B19723" s="589" t="s">
        <v>7399</v>
      </c>
      <c r="C19723" s="10" t="s">
        <v>6635</v>
      </c>
      <c r="F19723" s="9">
        <v>1160.06</v>
      </c>
    </row>
    <row r="19724" spans="1:6" ht="15" x14ac:dyDescent="0.25">
      <c r="A19724" s="1" t="s">
        <v>3155</v>
      </c>
      <c r="B19724" s="589" t="s">
        <v>7400</v>
      </c>
      <c r="C19724" s="10" t="s">
        <v>6635</v>
      </c>
      <c r="F19724" s="9">
        <v>1499.16</v>
      </c>
    </row>
    <row r="19725" spans="1:6" ht="15" x14ac:dyDescent="0.25">
      <c r="A19725" s="1" t="s">
        <v>3156</v>
      </c>
      <c r="B19725" s="589" t="s">
        <v>7401</v>
      </c>
      <c r="C19725" s="10" t="s">
        <v>6635</v>
      </c>
      <c r="F19725" s="9">
        <v>1967.93</v>
      </c>
    </row>
    <row r="19726" spans="1:6" ht="15" x14ac:dyDescent="0.25">
      <c r="A19726" s="1" t="s">
        <v>5046</v>
      </c>
      <c r="B19726" s="589" t="s">
        <v>6036</v>
      </c>
      <c r="C19726" s="10"/>
      <c r="F19726" s="9"/>
    </row>
    <row r="19727" spans="1:6" ht="15" x14ac:dyDescent="0.25">
      <c r="A19727" s="1" t="s">
        <v>6564</v>
      </c>
      <c r="B19727" s="589" t="s">
        <v>6565</v>
      </c>
      <c r="C19727" s="10" t="s">
        <v>6637</v>
      </c>
      <c r="F19727" s="9">
        <v>3039.83</v>
      </c>
    </row>
    <row r="19728" spans="1:6" ht="15" x14ac:dyDescent="0.25">
      <c r="A19728" s="1" t="s">
        <v>4640</v>
      </c>
      <c r="B19728" s="589" t="s">
        <v>6037</v>
      </c>
      <c r="C19728" s="10"/>
      <c r="F19728" s="9"/>
    </row>
    <row r="19729" spans="1:6" ht="15" x14ac:dyDescent="0.25">
      <c r="A19729" s="1" t="s">
        <v>3157</v>
      </c>
      <c r="B19729" s="589" t="s">
        <v>906</v>
      </c>
      <c r="C19729" s="10" t="s">
        <v>6650</v>
      </c>
      <c r="F19729" s="9">
        <v>148.61000000000001</v>
      </c>
    </row>
    <row r="19730" spans="1:6" ht="15" x14ac:dyDescent="0.25">
      <c r="A19730" s="1" t="s">
        <v>5047</v>
      </c>
      <c r="B19730" s="589" t="s">
        <v>6038</v>
      </c>
      <c r="C19730" s="10"/>
      <c r="F19730" s="9"/>
    </row>
    <row r="19731" spans="1:6" ht="15" x14ac:dyDescent="0.25">
      <c r="A19731" s="1" t="s">
        <v>3158</v>
      </c>
      <c r="B19731" s="589" t="s">
        <v>905</v>
      </c>
      <c r="C19731" s="10" t="s">
        <v>6635</v>
      </c>
      <c r="F19731" s="9">
        <v>70.31</v>
      </c>
    </row>
    <row r="19732" spans="1:6" ht="15" x14ac:dyDescent="0.25">
      <c r="A19732" s="1" t="s">
        <v>3159</v>
      </c>
      <c r="B19732" s="589" t="s">
        <v>904</v>
      </c>
      <c r="C19732" s="10" t="s">
        <v>6635</v>
      </c>
      <c r="F19732" s="9">
        <v>89.47</v>
      </c>
    </row>
    <row r="19733" spans="1:6" ht="15" x14ac:dyDescent="0.25">
      <c r="A19733" s="1" t="s">
        <v>3160</v>
      </c>
      <c r="B19733" s="589" t="s">
        <v>903</v>
      </c>
      <c r="C19733" s="10" t="s">
        <v>6635</v>
      </c>
      <c r="F19733" s="9">
        <v>135.38999999999999</v>
      </c>
    </row>
    <row r="19734" spans="1:6" ht="15" x14ac:dyDescent="0.25">
      <c r="A19734" s="1" t="s">
        <v>3161</v>
      </c>
      <c r="B19734" s="589" t="s">
        <v>902</v>
      </c>
      <c r="C19734" s="10" t="s">
        <v>6635</v>
      </c>
      <c r="F19734" s="9">
        <v>299.33999999999997</v>
      </c>
    </row>
    <row r="19735" spans="1:6" ht="15" x14ac:dyDescent="0.25">
      <c r="A19735" s="1" t="s">
        <v>3162</v>
      </c>
      <c r="B19735" s="589" t="s">
        <v>901</v>
      </c>
      <c r="C19735" s="10" t="s">
        <v>6635</v>
      </c>
      <c r="F19735" s="9">
        <v>417.87</v>
      </c>
    </row>
    <row r="19736" spans="1:6" ht="15" x14ac:dyDescent="0.25">
      <c r="A19736" s="1" t="s">
        <v>3163</v>
      </c>
      <c r="B19736" s="589" t="s">
        <v>900</v>
      </c>
      <c r="C19736" s="10" t="s">
        <v>6635</v>
      </c>
      <c r="F19736" s="9">
        <v>1517.02</v>
      </c>
    </row>
    <row r="19737" spans="1:6" ht="15" x14ac:dyDescent="0.25">
      <c r="A19737" s="1" t="s">
        <v>3164</v>
      </c>
      <c r="B19737" s="589" t="s">
        <v>899</v>
      </c>
      <c r="C19737" s="10" t="s">
        <v>6635</v>
      </c>
      <c r="F19737" s="9">
        <v>560.16</v>
      </c>
    </row>
    <row r="19738" spans="1:6" ht="15" x14ac:dyDescent="0.25">
      <c r="A19738" s="1" t="s">
        <v>5048</v>
      </c>
      <c r="B19738" s="589" t="s">
        <v>6748</v>
      </c>
      <c r="C19738" s="10"/>
      <c r="F19738" s="9"/>
    </row>
    <row r="19739" spans="1:6" ht="15" x14ac:dyDescent="0.25">
      <c r="A19739" s="1" t="s">
        <v>3165</v>
      </c>
      <c r="B19739" s="589" t="s">
        <v>898</v>
      </c>
      <c r="C19739" s="10" t="s">
        <v>6635</v>
      </c>
      <c r="F19739" s="9">
        <v>47.06</v>
      </c>
    </row>
    <row r="19740" spans="1:6" ht="15" x14ac:dyDescent="0.25">
      <c r="A19740" s="1" t="s">
        <v>3166</v>
      </c>
      <c r="B19740" s="589" t="s">
        <v>897</v>
      </c>
      <c r="C19740" s="10" t="s">
        <v>6635</v>
      </c>
      <c r="F19740" s="9">
        <v>91.44</v>
      </c>
    </row>
    <row r="19741" spans="1:6" ht="15" x14ac:dyDescent="0.25">
      <c r="A19741" s="1" t="s">
        <v>3167</v>
      </c>
      <c r="B19741" s="589" t="s">
        <v>896</v>
      </c>
      <c r="C19741" s="10" t="s">
        <v>6635</v>
      </c>
      <c r="F19741" s="9">
        <v>145.06</v>
      </c>
    </row>
    <row r="19742" spans="1:6" ht="15" x14ac:dyDescent="0.25">
      <c r="A19742" s="1" t="s">
        <v>3168</v>
      </c>
      <c r="B19742" s="589" t="s">
        <v>895</v>
      </c>
      <c r="C19742" s="10" t="s">
        <v>6635</v>
      </c>
      <c r="F19742" s="9">
        <v>197.76</v>
      </c>
    </row>
    <row r="19743" spans="1:6" ht="15" x14ac:dyDescent="0.25">
      <c r="A19743" s="1" t="s">
        <v>3169</v>
      </c>
      <c r="B19743" s="589" t="s">
        <v>894</v>
      </c>
      <c r="C19743" s="10" t="s">
        <v>6635</v>
      </c>
      <c r="F19743" s="9">
        <v>211.01</v>
      </c>
    </row>
    <row r="19744" spans="1:6" ht="15" x14ac:dyDescent="0.25">
      <c r="A19744" s="1" t="s">
        <v>3170</v>
      </c>
      <c r="B19744" s="589" t="s">
        <v>893</v>
      </c>
      <c r="C19744" s="10" t="s">
        <v>6635</v>
      </c>
      <c r="F19744" s="9">
        <v>292.61</v>
      </c>
    </row>
    <row r="19745" spans="1:6" ht="15" x14ac:dyDescent="0.25">
      <c r="A19745" s="1" t="s">
        <v>3171</v>
      </c>
      <c r="B19745" s="589" t="s">
        <v>6498</v>
      </c>
      <c r="C19745" s="10" t="s">
        <v>6635</v>
      </c>
      <c r="F19745" s="9">
        <v>15.28</v>
      </c>
    </row>
    <row r="19746" spans="1:6" ht="15" x14ac:dyDescent="0.25">
      <c r="A19746" s="1" t="s">
        <v>3172</v>
      </c>
      <c r="B19746" s="589" t="s">
        <v>6499</v>
      </c>
      <c r="C19746" s="10" t="s">
        <v>6635</v>
      </c>
      <c r="F19746" s="9">
        <v>17</v>
      </c>
    </row>
    <row r="19747" spans="1:6" ht="15" x14ac:dyDescent="0.25">
      <c r="A19747" s="1" t="s">
        <v>3173</v>
      </c>
      <c r="B19747" s="589" t="s">
        <v>892</v>
      </c>
      <c r="C19747" s="10" t="s">
        <v>6635</v>
      </c>
      <c r="F19747" s="9">
        <v>41.47</v>
      </c>
    </row>
    <row r="19748" spans="1:6" ht="15" x14ac:dyDescent="0.25">
      <c r="A19748" s="1" t="s">
        <v>5049</v>
      </c>
      <c r="B19748" s="589" t="s">
        <v>6039</v>
      </c>
      <c r="C19748" s="10"/>
      <c r="F19748" s="9"/>
    </row>
    <row r="19749" spans="1:6" ht="15" x14ac:dyDescent="0.25">
      <c r="A19749" s="1" t="s">
        <v>3174</v>
      </c>
      <c r="B19749" s="589" t="s">
        <v>8235</v>
      </c>
      <c r="C19749" s="10" t="s">
        <v>6635</v>
      </c>
      <c r="F19749" s="9">
        <v>28087.89</v>
      </c>
    </row>
    <row r="19750" spans="1:6" ht="15" x14ac:dyDescent="0.25">
      <c r="A19750" s="1" t="s">
        <v>3175</v>
      </c>
      <c r="B19750" s="589" t="s">
        <v>8236</v>
      </c>
      <c r="C19750" s="10" t="s">
        <v>6635</v>
      </c>
      <c r="F19750" s="9">
        <v>89264.07</v>
      </c>
    </row>
    <row r="19751" spans="1:6" ht="15" x14ac:dyDescent="0.25">
      <c r="A19751" s="1" t="s">
        <v>3176</v>
      </c>
      <c r="B19751" s="589" t="s">
        <v>8237</v>
      </c>
      <c r="C19751" s="10" t="s">
        <v>6635</v>
      </c>
      <c r="F19751" s="9">
        <v>152994.70000000001</v>
      </c>
    </row>
    <row r="19752" spans="1:6" ht="15" x14ac:dyDescent="0.25">
      <c r="A19752" s="1" t="s">
        <v>3177</v>
      </c>
      <c r="B19752" s="589" t="s">
        <v>891</v>
      </c>
      <c r="C19752" s="10" t="s">
        <v>6635</v>
      </c>
      <c r="F19752" s="9">
        <v>37.299999999999997</v>
      </c>
    </row>
    <row r="19753" spans="1:6" ht="15" x14ac:dyDescent="0.25">
      <c r="A19753" s="1" t="s">
        <v>3178</v>
      </c>
      <c r="B19753" s="589" t="s">
        <v>890</v>
      </c>
      <c r="C19753" s="10" t="s">
        <v>6635</v>
      </c>
      <c r="F19753" s="9">
        <v>55.43</v>
      </c>
    </row>
    <row r="19754" spans="1:6" ht="15" x14ac:dyDescent="0.25">
      <c r="A19754" s="1" t="s">
        <v>3179</v>
      </c>
      <c r="B19754" s="589" t="s">
        <v>889</v>
      </c>
      <c r="C19754" s="10" t="s">
        <v>6635</v>
      </c>
      <c r="F19754" s="9">
        <v>131.63</v>
      </c>
    </row>
    <row r="19755" spans="1:6" ht="15" x14ac:dyDescent="0.25">
      <c r="A19755" s="1" t="s">
        <v>3180</v>
      </c>
      <c r="B19755" s="589" t="s">
        <v>888</v>
      </c>
      <c r="C19755" s="10" t="s">
        <v>6635</v>
      </c>
      <c r="F19755" s="9">
        <v>148.97999999999999</v>
      </c>
    </row>
    <row r="19756" spans="1:6" ht="15" x14ac:dyDescent="0.25">
      <c r="A19756" s="1" t="s">
        <v>3181</v>
      </c>
      <c r="B19756" s="589" t="s">
        <v>887</v>
      </c>
      <c r="C19756" s="10" t="s">
        <v>6635</v>
      </c>
      <c r="F19756" s="9">
        <v>168.95</v>
      </c>
    </row>
    <row r="19757" spans="1:6" ht="15" x14ac:dyDescent="0.25">
      <c r="A19757" s="1" t="s">
        <v>3182</v>
      </c>
      <c r="B19757" s="589" t="s">
        <v>886</v>
      </c>
      <c r="C19757" s="10" t="s">
        <v>6635</v>
      </c>
      <c r="F19757" s="9">
        <v>170.56</v>
      </c>
    </row>
    <row r="19758" spans="1:6" ht="15" x14ac:dyDescent="0.25">
      <c r="A19758" s="1" t="s">
        <v>3183</v>
      </c>
      <c r="B19758" s="589" t="s">
        <v>8238</v>
      </c>
      <c r="C19758" s="10" t="s">
        <v>6635</v>
      </c>
      <c r="F19758" s="9">
        <v>491.86</v>
      </c>
    </row>
    <row r="19759" spans="1:6" ht="15" x14ac:dyDescent="0.25">
      <c r="A19759" s="1" t="s">
        <v>3184</v>
      </c>
      <c r="B19759" s="589" t="s">
        <v>8239</v>
      </c>
      <c r="C19759" s="10" t="s">
        <v>6635</v>
      </c>
      <c r="F19759" s="9">
        <v>3566.62</v>
      </c>
    </row>
    <row r="19760" spans="1:6" ht="15" x14ac:dyDescent="0.25">
      <c r="A19760" s="1" t="s">
        <v>3185</v>
      </c>
      <c r="B19760" s="589" t="s">
        <v>8240</v>
      </c>
      <c r="C19760" s="10" t="s">
        <v>6635</v>
      </c>
      <c r="F19760" s="9">
        <v>2423.1799999999998</v>
      </c>
    </row>
    <row r="19761" spans="1:6" ht="15" x14ac:dyDescent="0.25">
      <c r="A19761" s="1" t="s">
        <v>3186</v>
      </c>
      <c r="B19761" s="589" t="s">
        <v>7402</v>
      </c>
      <c r="C19761" s="10" t="s">
        <v>6635</v>
      </c>
      <c r="F19761" s="9">
        <v>9866.1</v>
      </c>
    </row>
    <row r="19762" spans="1:6" ht="15" x14ac:dyDescent="0.25">
      <c r="A19762" s="1" t="s">
        <v>3187</v>
      </c>
      <c r="B19762" s="589" t="s">
        <v>7403</v>
      </c>
      <c r="C19762" s="10" t="s">
        <v>6635</v>
      </c>
      <c r="F19762" s="9">
        <v>16010.65</v>
      </c>
    </row>
    <row r="19763" spans="1:6" ht="15" x14ac:dyDescent="0.25">
      <c r="A19763" s="1" t="s">
        <v>3188</v>
      </c>
      <c r="B19763" s="589" t="s">
        <v>7404</v>
      </c>
      <c r="C19763" s="10" t="s">
        <v>6635</v>
      </c>
      <c r="F19763" s="9">
        <v>21881.919999999998</v>
      </c>
    </row>
    <row r="19764" spans="1:6" ht="15" x14ac:dyDescent="0.25">
      <c r="A19764" s="1" t="s">
        <v>3189</v>
      </c>
      <c r="B19764" s="589" t="s">
        <v>885</v>
      </c>
      <c r="C19764" s="10" t="s">
        <v>6635</v>
      </c>
      <c r="F19764" s="9">
        <v>22.99</v>
      </c>
    </row>
    <row r="19765" spans="1:6" ht="15" x14ac:dyDescent="0.25">
      <c r="A19765" s="1" t="s">
        <v>3190</v>
      </c>
      <c r="B19765" s="589" t="s">
        <v>884</v>
      </c>
      <c r="C19765" s="10" t="s">
        <v>6635</v>
      </c>
      <c r="F19765" s="9">
        <v>24.13</v>
      </c>
    </row>
    <row r="19766" spans="1:6" ht="15" x14ac:dyDescent="0.25">
      <c r="A19766" s="1" t="s">
        <v>3191</v>
      </c>
      <c r="B19766" s="589" t="s">
        <v>883</v>
      </c>
      <c r="C19766" s="10" t="s">
        <v>6635</v>
      </c>
      <c r="F19766" s="9">
        <v>54.87</v>
      </c>
    </row>
    <row r="19767" spans="1:6" ht="15" x14ac:dyDescent="0.25">
      <c r="A19767" s="1" t="s">
        <v>3192</v>
      </c>
      <c r="B19767" s="589" t="s">
        <v>882</v>
      </c>
      <c r="C19767" s="10" t="s">
        <v>6635</v>
      </c>
      <c r="F19767" s="9">
        <v>57.43</v>
      </c>
    </row>
    <row r="19768" spans="1:6" ht="15" x14ac:dyDescent="0.25">
      <c r="A19768" s="1" t="s">
        <v>3193</v>
      </c>
      <c r="B19768" s="589" t="s">
        <v>881</v>
      </c>
      <c r="C19768" s="10" t="s">
        <v>6635</v>
      </c>
      <c r="F19768" s="9">
        <v>65.319999999999993</v>
      </c>
    </row>
    <row r="19769" spans="1:6" ht="15" x14ac:dyDescent="0.25">
      <c r="A19769" s="1" t="s">
        <v>3194</v>
      </c>
      <c r="B19769" s="589" t="s">
        <v>880</v>
      </c>
      <c r="C19769" s="10" t="s">
        <v>6635</v>
      </c>
      <c r="F19769" s="9">
        <v>149.79</v>
      </c>
    </row>
    <row r="19770" spans="1:6" ht="15" x14ac:dyDescent="0.25">
      <c r="A19770" s="1" t="s">
        <v>3195</v>
      </c>
      <c r="B19770" s="589" t="s">
        <v>879</v>
      </c>
      <c r="C19770" s="10" t="s">
        <v>6635</v>
      </c>
      <c r="F19770" s="9">
        <v>70.88</v>
      </c>
    </row>
    <row r="19771" spans="1:6" ht="15" x14ac:dyDescent="0.25">
      <c r="A19771" s="1" t="s">
        <v>3196</v>
      </c>
      <c r="B19771" s="589" t="s">
        <v>878</v>
      </c>
      <c r="C19771" s="10" t="s">
        <v>6635</v>
      </c>
      <c r="F19771" s="9">
        <v>76.78</v>
      </c>
    </row>
    <row r="19772" spans="1:6" ht="15" x14ac:dyDescent="0.25">
      <c r="A19772" s="1" t="s">
        <v>3197</v>
      </c>
      <c r="B19772" s="589" t="s">
        <v>877</v>
      </c>
      <c r="C19772" s="10" t="s">
        <v>6635</v>
      </c>
      <c r="F19772" s="9">
        <v>88.1</v>
      </c>
    </row>
    <row r="19773" spans="1:6" ht="15" x14ac:dyDescent="0.25">
      <c r="A19773" s="1" t="s">
        <v>3198</v>
      </c>
      <c r="B19773" s="589" t="s">
        <v>8241</v>
      </c>
      <c r="C19773" s="10" t="s">
        <v>6635</v>
      </c>
      <c r="F19773" s="9">
        <v>920.57</v>
      </c>
    </row>
    <row r="19774" spans="1:6" ht="15" x14ac:dyDescent="0.25">
      <c r="A19774" s="1" t="s">
        <v>3199</v>
      </c>
      <c r="B19774" s="589" t="s">
        <v>8242</v>
      </c>
      <c r="C19774" s="10" t="s">
        <v>6635</v>
      </c>
      <c r="F19774" s="9">
        <v>35549.599999999999</v>
      </c>
    </row>
    <row r="19775" spans="1:6" ht="15" x14ac:dyDescent="0.25">
      <c r="A19775" s="1" t="s">
        <v>3200</v>
      </c>
      <c r="B19775" s="589" t="s">
        <v>8243</v>
      </c>
      <c r="C19775" s="10" t="s">
        <v>6635</v>
      </c>
      <c r="F19775" s="9">
        <v>63464.3</v>
      </c>
    </row>
    <row r="19776" spans="1:6" ht="15" x14ac:dyDescent="0.25">
      <c r="A19776" s="1" t="s">
        <v>3201</v>
      </c>
      <c r="B19776" s="589" t="s">
        <v>876</v>
      </c>
      <c r="C19776" s="10" t="s">
        <v>6635</v>
      </c>
      <c r="F19776" s="9">
        <v>375538.18</v>
      </c>
    </row>
    <row r="19777" spans="1:6" ht="15" x14ac:dyDescent="0.25">
      <c r="A19777" s="1" t="s">
        <v>5050</v>
      </c>
      <c r="B19777" s="589" t="s">
        <v>6749</v>
      </c>
      <c r="C19777" s="10"/>
      <c r="F19777" s="9"/>
    </row>
    <row r="19778" spans="1:6" ht="15" x14ac:dyDescent="0.25">
      <c r="A19778" s="1" t="s">
        <v>3202</v>
      </c>
      <c r="B19778" s="589" t="s">
        <v>875</v>
      </c>
      <c r="C19778" s="10" t="s">
        <v>6635</v>
      </c>
      <c r="F19778" s="9">
        <v>2648.9</v>
      </c>
    </row>
    <row r="19779" spans="1:6" ht="15" x14ac:dyDescent="0.25">
      <c r="A19779" s="1" t="s">
        <v>3203</v>
      </c>
      <c r="B19779" s="589" t="s">
        <v>7405</v>
      </c>
      <c r="C19779" s="10" t="s">
        <v>6635</v>
      </c>
      <c r="F19779" s="9">
        <v>2071.2600000000002</v>
      </c>
    </row>
    <row r="19780" spans="1:6" ht="15" x14ac:dyDescent="0.25">
      <c r="A19780" s="1" t="s">
        <v>3204</v>
      </c>
      <c r="B19780" s="589" t="s">
        <v>7406</v>
      </c>
      <c r="C19780" s="10" t="s">
        <v>6635</v>
      </c>
      <c r="F19780" s="9">
        <v>1472.19</v>
      </c>
    </row>
    <row r="19781" spans="1:6" ht="15" x14ac:dyDescent="0.25">
      <c r="A19781" s="1" t="s">
        <v>3205</v>
      </c>
      <c r="B19781" s="589" t="s">
        <v>7407</v>
      </c>
      <c r="C19781" s="10" t="s">
        <v>6635</v>
      </c>
      <c r="F19781" s="9">
        <v>2271.59</v>
      </c>
    </row>
    <row r="19782" spans="1:6" ht="15" x14ac:dyDescent="0.25">
      <c r="A19782" s="1" t="s">
        <v>3206</v>
      </c>
      <c r="B19782" s="589" t="s">
        <v>7408</v>
      </c>
      <c r="C19782" s="10" t="s">
        <v>6635</v>
      </c>
      <c r="F19782" s="9">
        <v>3008.92</v>
      </c>
    </row>
    <row r="19783" spans="1:6" ht="15" x14ac:dyDescent="0.25">
      <c r="A19783" s="1" t="s">
        <v>3207</v>
      </c>
      <c r="B19783" s="589" t="s">
        <v>7409</v>
      </c>
      <c r="C19783" s="10" t="s">
        <v>6635</v>
      </c>
      <c r="F19783" s="9">
        <v>5187.41</v>
      </c>
    </row>
    <row r="19784" spans="1:6" ht="15" x14ac:dyDescent="0.25">
      <c r="A19784" s="1" t="s">
        <v>3208</v>
      </c>
      <c r="B19784" s="589" t="s">
        <v>7410</v>
      </c>
      <c r="C19784" s="10" t="s">
        <v>6635</v>
      </c>
      <c r="F19784" s="9">
        <v>10624.64</v>
      </c>
    </row>
    <row r="19785" spans="1:6" ht="15" x14ac:dyDescent="0.25">
      <c r="A19785" s="1" t="s">
        <v>3209</v>
      </c>
      <c r="B19785" s="589" t="s">
        <v>7411</v>
      </c>
      <c r="C19785" s="10" t="s">
        <v>6635</v>
      </c>
      <c r="F19785" s="9">
        <v>1491.42</v>
      </c>
    </row>
    <row r="19786" spans="1:6" ht="15" x14ac:dyDescent="0.25">
      <c r="A19786" s="1" t="s">
        <v>3210</v>
      </c>
      <c r="B19786" s="589" t="s">
        <v>7412</v>
      </c>
      <c r="C19786" s="10" t="s">
        <v>6635</v>
      </c>
      <c r="F19786" s="9">
        <v>1979.52</v>
      </c>
    </row>
    <row r="19787" spans="1:6" ht="15" x14ac:dyDescent="0.25">
      <c r="A19787" s="1" t="s">
        <v>3211</v>
      </c>
      <c r="B19787" s="589" t="s">
        <v>7413</v>
      </c>
      <c r="C19787" s="10" t="s">
        <v>6635</v>
      </c>
      <c r="F19787" s="9">
        <v>4424.79</v>
      </c>
    </row>
    <row r="19788" spans="1:6" ht="15" x14ac:dyDescent="0.25">
      <c r="A19788" s="1" t="s">
        <v>3212</v>
      </c>
      <c r="B19788" s="589" t="s">
        <v>7414</v>
      </c>
      <c r="C19788" s="10" t="s">
        <v>6635</v>
      </c>
      <c r="F19788" s="9">
        <v>4926.71</v>
      </c>
    </row>
    <row r="19789" spans="1:6" ht="15" x14ac:dyDescent="0.25">
      <c r="A19789" s="1" t="s">
        <v>3213</v>
      </c>
      <c r="B19789" s="589" t="s">
        <v>7415</v>
      </c>
      <c r="C19789" s="10" t="s">
        <v>6635</v>
      </c>
      <c r="F19789" s="9">
        <v>10152.5</v>
      </c>
    </row>
    <row r="19790" spans="1:6" ht="15" x14ac:dyDescent="0.25">
      <c r="A19790" s="1" t="s">
        <v>3214</v>
      </c>
      <c r="B19790" s="589" t="s">
        <v>7416</v>
      </c>
      <c r="C19790" s="10" t="s">
        <v>6635</v>
      </c>
      <c r="F19790" s="9">
        <v>412.61</v>
      </c>
    </row>
    <row r="19791" spans="1:6" ht="15" x14ac:dyDescent="0.25">
      <c r="A19791" s="1" t="s">
        <v>3215</v>
      </c>
      <c r="B19791" s="589" t="s">
        <v>7417</v>
      </c>
      <c r="C19791" s="10" t="s">
        <v>6635</v>
      </c>
      <c r="F19791" s="9">
        <v>973.31</v>
      </c>
    </row>
    <row r="19792" spans="1:6" ht="15" x14ac:dyDescent="0.25">
      <c r="A19792" s="1" t="s">
        <v>3216</v>
      </c>
      <c r="B19792" s="589" t="s">
        <v>7418</v>
      </c>
      <c r="C19792" s="10" t="s">
        <v>6635</v>
      </c>
      <c r="F19792" s="9">
        <v>1352.28</v>
      </c>
    </row>
    <row r="19793" spans="1:6" ht="15" x14ac:dyDescent="0.25">
      <c r="A19793" s="1" t="s">
        <v>3217</v>
      </c>
      <c r="B19793" s="589" t="s">
        <v>7419</v>
      </c>
      <c r="C19793" s="10" t="s">
        <v>6635</v>
      </c>
      <c r="F19793" s="9">
        <v>1832.78</v>
      </c>
    </row>
    <row r="19794" spans="1:6" ht="15" x14ac:dyDescent="0.25">
      <c r="A19794" s="1" t="s">
        <v>3218</v>
      </c>
      <c r="B19794" s="589" t="s">
        <v>874</v>
      </c>
      <c r="C19794" s="10" t="s">
        <v>6635</v>
      </c>
      <c r="F19794" s="9">
        <v>5498.11</v>
      </c>
    </row>
    <row r="19795" spans="1:6" ht="15" x14ac:dyDescent="0.25">
      <c r="A19795" s="1" t="s">
        <v>3219</v>
      </c>
      <c r="B19795" s="589" t="s">
        <v>873</v>
      </c>
      <c r="C19795" s="10" t="s">
        <v>6635</v>
      </c>
      <c r="F19795" s="9">
        <v>7652.32</v>
      </c>
    </row>
    <row r="19796" spans="1:6" ht="15" x14ac:dyDescent="0.25">
      <c r="A19796" s="1" t="s">
        <v>3220</v>
      </c>
      <c r="B19796" s="589" t="s">
        <v>872</v>
      </c>
      <c r="C19796" s="10" t="s">
        <v>6635</v>
      </c>
      <c r="F19796" s="9">
        <v>11864.33</v>
      </c>
    </row>
    <row r="19797" spans="1:6" ht="15" x14ac:dyDescent="0.25">
      <c r="A19797" s="1" t="s">
        <v>3221</v>
      </c>
      <c r="B19797" s="589" t="s">
        <v>871</v>
      </c>
      <c r="C19797" s="10" t="s">
        <v>6635</v>
      </c>
      <c r="F19797" s="9">
        <v>10193.629999999999</v>
      </c>
    </row>
    <row r="19798" spans="1:6" ht="15" x14ac:dyDescent="0.25">
      <c r="A19798" s="1" t="s">
        <v>3222</v>
      </c>
      <c r="B19798" s="589" t="s">
        <v>870</v>
      </c>
      <c r="C19798" s="10" t="s">
        <v>6635</v>
      </c>
      <c r="F19798" s="9">
        <v>98.88</v>
      </c>
    </row>
    <row r="19799" spans="1:6" ht="15" x14ac:dyDescent="0.25">
      <c r="A19799" s="1" t="s">
        <v>6416</v>
      </c>
      <c r="B19799" s="589" t="s">
        <v>6417</v>
      </c>
      <c r="C19799" s="10" t="s">
        <v>6635</v>
      </c>
      <c r="F19799" s="9">
        <v>966.29</v>
      </c>
    </row>
    <row r="19800" spans="1:6" ht="15" x14ac:dyDescent="0.25">
      <c r="A19800" s="1" t="s">
        <v>5051</v>
      </c>
      <c r="B19800" s="589" t="s">
        <v>6750</v>
      </c>
      <c r="C19800" s="10"/>
      <c r="F19800" s="9"/>
    </row>
    <row r="19801" spans="1:6" ht="15" x14ac:dyDescent="0.25">
      <c r="A19801" s="1" t="s">
        <v>3223</v>
      </c>
      <c r="B19801" s="589" t="s">
        <v>869</v>
      </c>
      <c r="C19801" s="10" t="s">
        <v>6635</v>
      </c>
      <c r="F19801" s="9">
        <v>2994.61</v>
      </c>
    </row>
    <row r="19802" spans="1:6" ht="15" x14ac:dyDescent="0.25">
      <c r="A19802" s="1" t="s">
        <v>3224</v>
      </c>
      <c r="B19802" s="589" t="s">
        <v>868</v>
      </c>
      <c r="C19802" s="10" t="s">
        <v>6635</v>
      </c>
      <c r="F19802" s="9">
        <v>2679.08</v>
      </c>
    </row>
    <row r="19803" spans="1:6" ht="15" x14ac:dyDescent="0.25">
      <c r="A19803" s="1" t="s">
        <v>3225</v>
      </c>
      <c r="B19803" s="589" t="s">
        <v>6264</v>
      </c>
      <c r="C19803" s="10" t="s">
        <v>6635</v>
      </c>
      <c r="F19803" s="9">
        <v>580.58000000000004</v>
      </c>
    </row>
    <row r="19804" spans="1:6" ht="15" x14ac:dyDescent="0.25">
      <c r="A19804" s="1" t="s">
        <v>3226</v>
      </c>
      <c r="B19804" s="589" t="s">
        <v>7832</v>
      </c>
      <c r="C19804" s="10" t="s">
        <v>6635</v>
      </c>
      <c r="F19804" s="9">
        <v>696.41</v>
      </c>
    </row>
    <row r="19805" spans="1:6" ht="15" x14ac:dyDescent="0.25">
      <c r="A19805" s="1" t="s">
        <v>3227</v>
      </c>
      <c r="B19805" s="589" t="s">
        <v>7833</v>
      </c>
      <c r="C19805" s="10" t="s">
        <v>6635</v>
      </c>
      <c r="F19805" s="9">
        <v>655.17999999999995</v>
      </c>
    </row>
    <row r="19806" spans="1:6" ht="15" x14ac:dyDescent="0.25">
      <c r="A19806" s="1" t="s">
        <v>3228</v>
      </c>
      <c r="B19806" s="589" t="s">
        <v>867</v>
      </c>
      <c r="C19806" s="10" t="s">
        <v>6635</v>
      </c>
      <c r="F19806" s="9">
        <v>2283.33</v>
      </c>
    </row>
    <row r="19807" spans="1:6" ht="15" x14ac:dyDescent="0.25">
      <c r="A19807" s="1" t="s">
        <v>3229</v>
      </c>
      <c r="B19807" s="589" t="s">
        <v>866</v>
      </c>
      <c r="C19807" s="10" t="s">
        <v>6635</v>
      </c>
      <c r="F19807" s="9">
        <v>2746.65</v>
      </c>
    </row>
    <row r="19808" spans="1:6" ht="15" x14ac:dyDescent="0.25">
      <c r="A19808" s="1" t="s">
        <v>5052</v>
      </c>
      <c r="B19808" s="589" t="s">
        <v>6040</v>
      </c>
      <c r="C19808" s="10"/>
      <c r="F19808" s="9"/>
    </row>
    <row r="19809" spans="1:6" ht="15" x14ac:dyDescent="0.25">
      <c r="A19809" s="1" t="s">
        <v>6265</v>
      </c>
      <c r="B19809" s="589" t="s">
        <v>7834</v>
      </c>
      <c r="C19809" s="10" t="s">
        <v>1739</v>
      </c>
      <c r="F19809" s="9">
        <v>608.33000000000004</v>
      </c>
    </row>
    <row r="19810" spans="1:6" ht="15" x14ac:dyDescent="0.25">
      <c r="A19810" s="1" t="s">
        <v>7835</v>
      </c>
      <c r="B19810" s="589" t="s">
        <v>7836</v>
      </c>
      <c r="C19810" s="10" t="s">
        <v>1739</v>
      </c>
      <c r="F19810" s="9">
        <v>190.34</v>
      </c>
    </row>
    <row r="19811" spans="1:6" ht="15" x14ac:dyDescent="0.25">
      <c r="A19811" s="1" t="s">
        <v>5053</v>
      </c>
      <c r="B19811" s="589" t="s">
        <v>6041</v>
      </c>
      <c r="C19811" s="10"/>
      <c r="F19811" s="9"/>
    </row>
    <row r="19812" spans="1:6" ht="15" x14ac:dyDescent="0.25">
      <c r="A19812" s="1" t="s">
        <v>3230</v>
      </c>
      <c r="B19812" s="589" t="s">
        <v>5054</v>
      </c>
      <c r="C19812" s="10" t="s">
        <v>6635</v>
      </c>
      <c r="F19812" s="9">
        <v>151.72999999999999</v>
      </c>
    </row>
    <row r="19813" spans="1:6" ht="15" x14ac:dyDescent="0.25">
      <c r="A19813" s="1" t="s">
        <v>3231</v>
      </c>
      <c r="B19813" s="589" t="s">
        <v>5055</v>
      </c>
      <c r="C19813" s="10" t="s">
        <v>6635</v>
      </c>
      <c r="F19813" s="9">
        <v>242.04</v>
      </c>
    </row>
    <row r="19814" spans="1:6" ht="15" x14ac:dyDescent="0.25">
      <c r="A19814" s="1" t="s">
        <v>5056</v>
      </c>
      <c r="B19814" s="589" t="s">
        <v>5057</v>
      </c>
      <c r="C19814" s="10" t="s">
        <v>6635</v>
      </c>
      <c r="F19814" s="9">
        <v>297.3</v>
      </c>
    </row>
    <row r="19815" spans="1:6" ht="15" x14ac:dyDescent="0.25">
      <c r="A19815" s="1" t="s">
        <v>3232</v>
      </c>
      <c r="B19815" s="589" t="s">
        <v>5058</v>
      </c>
      <c r="C19815" s="10" t="s">
        <v>6635</v>
      </c>
      <c r="F19815" s="9">
        <v>302.61</v>
      </c>
    </row>
    <row r="19816" spans="1:6" ht="15" x14ac:dyDescent="0.25">
      <c r="A19816" s="1" t="s">
        <v>3233</v>
      </c>
      <c r="B19816" s="589" t="s">
        <v>5059</v>
      </c>
      <c r="C19816" s="10" t="s">
        <v>6635</v>
      </c>
      <c r="F19816" s="9">
        <v>388.95</v>
      </c>
    </row>
    <row r="19817" spans="1:6" ht="15" x14ac:dyDescent="0.25">
      <c r="A19817" s="1" t="s">
        <v>3234</v>
      </c>
      <c r="B19817" s="589" t="s">
        <v>5060</v>
      </c>
      <c r="C19817" s="10" t="s">
        <v>6635</v>
      </c>
      <c r="F19817" s="9">
        <v>495.8</v>
      </c>
    </row>
    <row r="19818" spans="1:6" ht="15" x14ac:dyDescent="0.25">
      <c r="A19818" s="1" t="s">
        <v>3235</v>
      </c>
      <c r="B19818" s="589" t="s">
        <v>5061</v>
      </c>
      <c r="C19818" s="10" t="s">
        <v>6635</v>
      </c>
      <c r="F19818" s="9">
        <v>350.15</v>
      </c>
    </row>
    <row r="19819" spans="1:6" ht="15" x14ac:dyDescent="0.25">
      <c r="A19819" s="1" t="s">
        <v>5062</v>
      </c>
      <c r="B19819" s="589" t="s">
        <v>5063</v>
      </c>
      <c r="C19819" s="10" t="s">
        <v>6635</v>
      </c>
      <c r="F19819" s="9">
        <v>1853.08</v>
      </c>
    </row>
    <row r="19820" spans="1:6" ht="15" x14ac:dyDescent="0.25">
      <c r="A19820" s="1" t="s">
        <v>3236</v>
      </c>
      <c r="B19820" s="589" t="s">
        <v>5064</v>
      </c>
      <c r="C19820" s="10" t="s">
        <v>6635</v>
      </c>
      <c r="F19820" s="9">
        <v>212.7</v>
      </c>
    </row>
    <row r="19821" spans="1:6" ht="15" x14ac:dyDescent="0.25">
      <c r="A19821" s="1" t="s">
        <v>5065</v>
      </c>
      <c r="B19821" s="589" t="s">
        <v>6042</v>
      </c>
      <c r="C19821" s="10"/>
      <c r="F19821" s="9"/>
    </row>
    <row r="19822" spans="1:6" ht="15" x14ac:dyDescent="0.25">
      <c r="A19822" s="1" t="s">
        <v>3237</v>
      </c>
      <c r="B19822" s="589" t="s">
        <v>865</v>
      </c>
      <c r="C19822" s="10" t="s">
        <v>6635</v>
      </c>
      <c r="F19822" s="9">
        <v>3846.47</v>
      </c>
    </row>
    <row r="19823" spans="1:6" ht="15" x14ac:dyDescent="0.25">
      <c r="A19823" s="1" t="s">
        <v>3238</v>
      </c>
      <c r="B19823" s="589" t="s">
        <v>864</v>
      </c>
      <c r="C19823" s="10" t="s">
        <v>6635</v>
      </c>
      <c r="F19823" s="9">
        <v>5922.5</v>
      </c>
    </row>
    <row r="19824" spans="1:6" ht="15" x14ac:dyDescent="0.25">
      <c r="A19824" s="1" t="s">
        <v>3239</v>
      </c>
      <c r="B19824" s="589" t="s">
        <v>863</v>
      </c>
      <c r="C19824" s="10" t="s">
        <v>6635</v>
      </c>
      <c r="F19824" s="9">
        <v>3090.66</v>
      </c>
    </row>
    <row r="19825" spans="1:6" ht="15" x14ac:dyDescent="0.25">
      <c r="A19825" s="1" t="s">
        <v>5066</v>
      </c>
      <c r="B19825" s="589" t="s">
        <v>6043</v>
      </c>
      <c r="C19825" s="10"/>
      <c r="F19825" s="9"/>
    </row>
    <row r="19826" spans="1:6" ht="15" x14ac:dyDescent="0.25">
      <c r="A19826" s="1" t="s">
        <v>3240</v>
      </c>
      <c r="B19826" s="589" t="s">
        <v>862</v>
      </c>
      <c r="C19826" s="10" t="s">
        <v>6635</v>
      </c>
      <c r="F19826" s="9">
        <v>372.95</v>
      </c>
    </row>
    <row r="19827" spans="1:6" ht="15" x14ac:dyDescent="0.25">
      <c r="A19827" s="1" t="s">
        <v>3241</v>
      </c>
      <c r="B19827" s="589" t="s">
        <v>861</v>
      </c>
      <c r="C19827" s="10" t="s">
        <v>6635</v>
      </c>
      <c r="F19827" s="9">
        <v>326.54000000000002</v>
      </c>
    </row>
    <row r="19828" spans="1:6" ht="15" x14ac:dyDescent="0.25">
      <c r="A19828" s="1" t="s">
        <v>3242</v>
      </c>
      <c r="B19828" s="589" t="s">
        <v>860</v>
      </c>
      <c r="C19828" s="10" t="s">
        <v>6635</v>
      </c>
      <c r="F19828" s="9">
        <v>473.88</v>
      </c>
    </row>
    <row r="19829" spans="1:6" ht="15" x14ac:dyDescent="0.25">
      <c r="A19829" s="1" t="s">
        <v>3243</v>
      </c>
      <c r="B19829" s="589" t="s">
        <v>859</v>
      </c>
      <c r="C19829" s="10" t="s">
        <v>6635</v>
      </c>
      <c r="F19829" s="9">
        <v>249.11</v>
      </c>
    </row>
    <row r="19830" spans="1:6" ht="15" x14ac:dyDescent="0.25">
      <c r="A19830" s="1" t="s">
        <v>5067</v>
      </c>
      <c r="B19830" s="589" t="s">
        <v>6751</v>
      </c>
      <c r="C19830" s="10"/>
      <c r="F19830" s="9"/>
    </row>
    <row r="19831" spans="1:6" ht="15" x14ac:dyDescent="0.25">
      <c r="A19831" s="1" t="s">
        <v>3244</v>
      </c>
      <c r="B19831" s="589" t="s">
        <v>858</v>
      </c>
      <c r="C19831" s="10" t="s">
        <v>6635</v>
      </c>
      <c r="F19831" s="9">
        <v>47.1</v>
      </c>
    </row>
    <row r="19832" spans="1:6" ht="15" x14ac:dyDescent="0.25">
      <c r="A19832" s="1" t="s">
        <v>3245</v>
      </c>
      <c r="B19832" s="589" t="s">
        <v>8048</v>
      </c>
      <c r="C19832" s="10" t="s">
        <v>6635</v>
      </c>
      <c r="F19832" s="9">
        <v>36.4</v>
      </c>
    </row>
    <row r="19833" spans="1:6" ht="15" x14ac:dyDescent="0.25">
      <c r="A19833" s="1" t="s">
        <v>3246</v>
      </c>
      <c r="B19833" s="589" t="s">
        <v>857</v>
      </c>
      <c r="C19833" s="10" t="s">
        <v>6635</v>
      </c>
      <c r="F19833" s="9">
        <v>39.35</v>
      </c>
    </row>
    <row r="19834" spans="1:6" ht="15" x14ac:dyDescent="0.25">
      <c r="A19834" s="1" t="s">
        <v>3247</v>
      </c>
      <c r="B19834" s="589" t="s">
        <v>856</v>
      </c>
      <c r="C19834" s="10" t="s">
        <v>6635</v>
      </c>
      <c r="F19834" s="9">
        <v>27.4</v>
      </c>
    </row>
    <row r="19835" spans="1:6" ht="15" x14ac:dyDescent="0.25">
      <c r="A19835" s="1" t="s">
        <v>3248</v>
      </c>
      <c r="B19835" s="589" t="s">
        <v>855</v>
      </c>
      <c r="C19835" s="10" t="s">
        <v>6637</v>
      </c>
      <c r="F19835" s="9">
        <v>38.549999999999997</v>
      </c>
    </row>
    <row r="19836" spans="1:6" ht="15" x14ac:dyDescent="0.25">
      <c r="A19836" s="1" t="s">
        <v>3249</v>
      </c>
      <c r="B19836" s="589" t="s">
        <v>854</v>
      </c>
      <c r="C19836" s="10" t="s">
        <v>6637</v>
      </c>
      <c r="F19836" s="9">
        <v>77.099999999999994</v>
      </c>
    </row>
    <row r="19837" spans="1:6" ht="15" x14ac:dyDescent="0.25">
      <c r="A19837" s="1" t="s">
        <v>3250</v>
      </c>
      <c r="B19837" s="589" t="s">
        <v>853</v>
      </c>
      <c r="C19837" s="10" t="s">
        <v>6635</v>
      </c>
      <c r="F19837" s="9">
        <v>1626.51</v>
      </c>
    </row>
    <row r="19838" spans="1:6" ht="15" x14ac:dyDescent="0.25">
      <c r="A19838" s="1" t="s">
        <v>3251</v>
      </c>
      <c r="B19838" s="589" t="s">
        <v>852</v>
      </c>
      <c r="C19838" s="10" t="s">
        <v>6635</v>
      </c>
      <c r="F19838" s="9">
        <v>136.28</v>
      </c>
    </row>
    <row r="19839" spans="1:6" ht="15" x14ac:dyDescent="0.25">
      <c r="A19839" s="1" t="s">
        <v>6566</v>
      </c>
      <c r="B19839" s="589" t="s">
        <v>6567</v>
      </c>
      <c r="C19839" s="10" t="s">
        <v>6637</v>
      </c>
      <c r="F19839" s="9">
        <v>452.88</v>
      </c>
    </row>
    <row r="19840" spans="1:6" ht="15" x14ac:dyDescent="0.25">
      <c r="A19840" s="1" t="s">
        <v>3252</v>
      </c>
      <c r="B19840" s="589" t="s">
        <v>8244</v>
      </c>
      <c r="C19840" s="10" t="s">
        <v>6635</v>
      </c>
      <c r="F19840" s="9">
        <v>9310.2900000000009</v>
      </c>
    </row>
    <row r="19841" spans="1:6" ht="15" x14ac:dyDescent="0.25">
      <c r="A19841" s="1" t="s">
        <v>5661</v>
      </c>
      <c r="B19841" s="589" t="s">
        <v>8245</v>
      </c>
      <c r="C19841" s="10" t="s">
        <v>6635</v>
      </c>
      <c r="F19841" s="9">
        <v>41578.870000000003</v>
      </c>
    </row>
    <row r="19842" spans="1:6" ht="15" x14ac:dyDescent="0.25">
      <c r="A19842" s="1" t="s">
        <v>3253</v>
      </c>
      <c r="B19842" s="589" t="s">
        <v>851</v>
      </c>
      <c r="C19842" s="10" t="s">
        <v>6635</v>
      </c>
      <c r="F19842" s="9">
        <v>712.33</v>
      </c>
    </row>
    <row r="19843" spans="1:6" ht="15" x14ac:dyDescent="0.25">
      <c r="A19843" s="1" t="s">
        <v>5068</v>
      </c>
      <c r="B19843" s="589" t="s">
        <v>6752</v>
      </c>
      <c r="C19843" s="10"/>
      <c r="F19843" s="9"/>
    </row>
    <row r="19844" spans="1:6" ht="15" x14ac:dyDescent="0.25">
      <c r="A19844" s="1" t="s">
        <v>3254</v>
      </c>
      <c r="B19844" s="589" t="s">
        <v>7420</v>
      </c>
      <c r="C19844" s="10" t="s">
        <v>6635</v>
      </c>
      <c r="F19844" s="9">
        <v>1112.69</v>
      </c>
    </row>
    <row r="19845" spans="1:6" ht="15" x14ac:dyDescent="0.25">
      <c r="A19845" s="1" t="s">
        <v>5069</v>
      </c>
      <c r="B19845" s="589" t="s">
        <v>6044</v>
      </c>
      <c r="C19845" s="10"/>
      <c r="F19845" s="9"/>
    </row>
    <row r="19846" spans="1:6" ht="15" x14ac:dyDescent="0.25">
      <c r="A19846" s="1" t="s">
        <v>3255</v>
      </c>
      <c r="B19846" s="589" t="s">
        <v>7837</v>
      </c>
      <c r="C19846" s="10" t="s">
        <v>6635</v>
      </c>
      <c r="F19846" s="9">
        <v>497.36</v>
      </c>
    </row>
    <row r="19847" spans="1:6" ht="15" x14ac:dyDescent="0.25">
      <c r="A19847" s="1" t="s">
        <v>5070</v>
      </c>
      <c r="B19847" s="589" t="s">
        <v>6045</v>
      </c>
      <c r="C19847" s="10"/>
      <c r="F19847" s="9"/>
    </row>
    <row r="19848" spans="1:6" ht="15" x14ac:dyDescent="0.25">
      <c r="A19848" s="1" t="s">
        <v>5071</v>
      </c>
      <c r="B19848" s="589" t="s">
        <v>7838</v>
      </c>
      <c r="C19848" s="10" t="s">
        <v>6635</v>
      </c>
      <c r="F19848" s="9">
        <v>77.88</v>
      </c>
    </row>
    <row r="19849" spans="1:6" ht="15" x14ac:dyDescent="0.25">
      <c r="A19849" s="1" t="s">
        <v>5072</v>
      </c>
      <c r="B19849" s="589" t="s">
        <v>7839</v>
      </c>
      <c r="C19849" s="10" t="s">
        <v>6635</v>
      </c>
      <c r="F19849" s="9">
        <v>143.11000000000001</v>
      </c>
    </row>
    <row r="19850" spans="1:6" ht="15" x14ac:dyDescent="0.25">
      <c r="A19850" s="1" t="s">
        <v>6418</v>
      </c>
      <c r="B19850" s="589" t="s">
        <v>8246</v>
      </c>
      <c r="C19850" s="10" t="s">
        <v>6635</v>
      </c>
      <c r="F19850" s="9">
        <v>575.55999999999995</v>
      </c>
    </row>
    <row r="19851" spans="1:6" ht="15" x14ac:dyDescent="0.25">
      <c r="A19851" s="1" t="s">
        <v>6419</v>
      </c>
      <c r="B19851" s="589" t="s">
        <v>7421</v>
      </c>
      <c r="C19851" s="10" t="s">
        <v>6635</v>
      </c>
      <c r="F19851" s="9">
        <v>7584.74</v>
      </c>
    </row>
    <row r="19852" spans="1:6" ht="15" x14ac:dyDescent="0.25">
      <c r="A19852" s="1" t="s">
        <v>6420</v>
      </c>
      <c r="B19852" s="589" t="s">
        <v>7422</v>
      </c>
      <c r="C19852" s="10" t="s">
        <v>6635</v>
      </c>
      <c r="F19852" s="9">
        <v>2725.36</v>
      </c>
    </row>
    <row r="19853" spans="1:6" ht="15" x14ac:dyDescent="0.25">
      <c r="A19853" s="1" t="s">
        <v>6421</v>
      </c>
      <c r="B19853" s="589" t="s">
        <v>8247</v>
      </c>
      <c r="C19853" s="10" t="s">
        <v>6635</v>
      </c>
      <c r="F19853" s="9">
        <v>898.88</v>
      </c>
    </row>
    <row r="19854" spans="1:6" ht="15" x14ac:dyDescent="0.25">
      <c r="A19854" s="1" t="s">
        <v>5073</v>
      </c>
      <c r="B19854" s="589" t="s">
        <v>6046</v>
      </c>
      <c r="C19854" s="10"/>
      <c r="F19854" s="9"/>
    </row>
    <row r="19855" spans="1:6" ht="15" x14ac:dyDescent="0.25">
      <c r="A19855" s="1" t="s">
        <v>3256</v>
      </c>
      <c r="B19855" s="589" t="s">
        <v>8248</v>
      </c>
      <c r="C19855" s="10" t="s">
        <v>6635</v>
      </c>
      <c r="F19855" s="9">
        <v>721.33</v>
      </c>
    </row>
    <row r="19856" spans="1:6" ht="15" x14ac:dyDescent="0.25">
      <c r="A19856" s="1" t="s">
        <v>3257</v>
      </c>
      <c r="B19856" s="589" t="s">
        <v>7423</v>
      </c>
      <c r="C19856" s="10" t="s">
        <v>6635</v>
      </c>
      <c r="F19856" s="9">
        <v>565.66</v>
      </c>
    </row>
    <row r="19857" spans="1:6" ht="15" x14ac:dyDescent="0.25">
      <c r="A19857" s="1" t="s">
        <v>3258</v>
      </c>
      <c r="B19857" s="589" t="s">
        <v>7424</v>
      </c>
      <c r="C19857" s="10" t="s">
        <v>6635</v>
      </c>
      <c r="F19857" s="9">
        <v>518.98</v>
      </c>
    </row>
    <row r="19858" spans="1:6" ht="15" x14ac:dyDescent="0.25">
      <c r="A19858" s="1" t="s">
        <v>3259</v>
      </c>
      <c r="B19858" s="589" t="s">
        <v>7425</v>
      </c>
      <c r="C19858" s="10" t="s">
        <v>6635</v>
      </c>
      <c r="F19858" s="9">
        <v>489.52</v>
      </c>
    </row>
    <row r="19859" spans="1:6" ht="15" x14ac:dyDescent="0.25">
      <c r="A19859" s="1" t="s">
        <v>3260</v>
      </c>
      <c r="B19859" s="589" t="s">
        <v>7426</v>
      </c>
      <c r="C19859" s="10" t="s">
        <v>6635</v>
      </c>
      <c r="F19859" s="9">
        <v>944.14</v>
      </c>
    </row>
    <row r="19860" spans="1:6" ht="15" x14ac:dyDescent="0.25">
      <c r="A19860" s="1" t="s">
        <v>5074</v>
      </c>
      <c r="B19860" s="589" t="s">
        <v>7427</v>
      </c>
      <c r="C19860" s="10" t="s">
        <v>6643</v>
      </c>
      <c r="F19860" s="9">
        <v>60126.01</v>
      </c>
    </row>
    <row r="19861" spans="1:6" ht="15" x14ac:dyDescent="0.25">
      <c r="A19861" s="1" t="s">
        <v>5075</v>
      </c>
      <c r="B19861" s="589" t="s">
        <v>6753</v>
      </c>
      <c r="C19861" s="10"/>
      <c r="F19861" s="9"/>
    </row>
    <row r="19862" spans="1:6" ht="15" x14ac:dyDescent="0.25">
      <c r="A19862" s="1" t="s">
        <v>5076</v>
      </c>
      <c r="B19862" s="589" t="s">
        <v>6754</v>
      </c>
      <c r="C19862" s="10"/>
      <c r="F19862" s="9"/>
    </row>
    <row r="19863" spans="1:6" ht="15" x14ac:dyDescent="0.25">
      <c r="A19863" s="1" t="s">
        <v>3261</v>
      </c>
      <c r="B19863" s="589" t="s">
        <v>850</v>
      </c>
      <c r="C19863" s="10" t="s">
        <v>6640</v>
      </c>
      <c r="F19863" s="9">
        <v>34.29</v>
      </c>
    </row>
    <row r="19864" spans="1:6" ht="15" x14ac:dyDescent="0.25">
      <c r="A19864" s="1" t="s">
        <v>3262</v>
      </c>
      <c r="B19864" s="589" t="s">
        <v>849</v>
      </c>
      <c r="C19864" s="10" t="s">
        <v>6640</v>
      </c>
      <c r="F19864" s="9">
        <v>42.6</v>
      </c>
    </row>
    <row r="19865" spans="1:6" ht="15" x14ac:dyDescent="0.25">
      <c r="A19865" s="1" t="s">
        <v>3263</v>
      </c>
      <c r="B19865" s="589" t="s">
        <v>848</v>
      </c>
      <c r="C19865" s="10" t="s">
        <v>6640</v>
      </c>
      <c r="F19865" s="9">
        <v>53.23</v>
      </c>
    </row>
    <row r="19866" spans="1:6" ht="15" x14ac:dyDescent="0.25">
      <c r="A19866" s="1" t="s">
        <v>3264</v>
      </c>
      <c r="B19866" s="589" t="s">
        <v>847</v>
      </c>
      <c r="C19866" s="10" t="s">
        <v>6640</v>
      </c>
      <c r="F19866" s="9">
        <v>63.01</v>
      </c>
    </row>
    <row r="19867" spans="1:6" ht="15" x14ac:dyDescent="0.25">
      <c r="A19867" s="1" t="s">
        <v>3265</v>
      </c>
      <c r="B19867" s="589" t="s">
        <v>846</v>
      </c>
      <c r="C19867" s="10" t="s">
        <v>6640</v>
      </c>
      <c r="F19867" s="9">
        <v>74.599999999999994</v>
      </c>
    </row>
    <row r="19868" spans="1:6" ht="15" x14ac:dyDescent="0.25">
      <c r="A19868" s="1" t="s">
        <v>3266</v>
      </c>
      <c r="B19868" s="589" t="s">
        <v>845</v>
      </c>
      <c r="C19868" s="10" t="s">
        <v>6640</v>
      </c>
      <c r="F19868" s="9">
        <v>100.27</v>
      </c>
    </row>
    <row r="19869" spans="1:6" ht="15" x14ac:dyDescent="0.25">
      <c r="A19869" s="1" t="s">
        <v>3267</v>
      </c>
      <c r="B19869" s="589" t="s">
        <v>844</v>
      </c>
      <c r="C19869" s="10" t="s">
        <v>6640</v>
      </c>
      <c r="F19869" s="9">
        <v>106.93</v>
      </c>
    </row>
    <row r="19870" spans="1:6" ht="15" x14ac:dyDescent="0.25">
      <c r="A19870" s="1" t="s">
        <v>3268</v>
      </c>
      <c r="B19870" s="589" t="s">
        <v>843</v>
      </c>
      <c r="C19870" s="10" t="s">
        <v>6640</v>
      </c>
      <c r="F19870" s="9">
        <v>145.15</v>
      </c>
    </row>
    <row r="19871" spans="1:6" ht="15" x14ac:dyDescent="0.25">
      <c r="A19871" s="1" t="s">
        <v>5077</v>
      </c>
      <c r="B19871" s="589" t="s">
        <v>6755</v>
      </c>
      <c r="C19871" s="10"/>
      <c r="F19871" s="9"/>
    </row>
    <row r="19872" spans="1:6" ht="15" x14ac:dyDescent="0.25">
      <c r="A19872" s="1" t="s">
        <v>3269</v>
      </c>
      <c r="B19872" s="589" t="s">
        <v>6944</v>
      </c>
      <c r="C19872" s="10" t="s">
        <v>6640</v>
      </c>
      <c r="F19872" s="9">
        <v>47.36</v>
      </c>
    </row>
    <row r="19873" spans="1:6" ht="15" x14ac:dyDescent="0.25">
      <c r="A19873" s="1" t="s">
        <v>3270</v>
      </c>
      <c r="B19873" s="589" t="s">
        <v>6943</v>
      </c>
      <c r="C19873" s="10" t="s">
        <v>6640</v>
      </c>
      <c r="F19873" s="9">
        <v>56.46</v>
      </c>
    </row>
    <row r="19874" spans="1:6" ht="15" x14ac:dyDescent="0.25">
      <c r="A19874" s="1" t="s">
        <v>3271</v>
      </c>
      <c r="B19874" s="589" t="s">
        <v>6756</v>
      </c>
      <c r="C19874" s="10" t="s">
        <v>6640</v>
      </c>
      <c r="F19874" s="9">
        <v>73.64</v>
      </c>
    </row>
    <row r="19875" spans="1:6" ht="15" x14ac:dyDescent="0.25">
      <c r="A19875" s="1" t="s">
        <v>3272</v>
      </c>
      <c r="B19875" s="589" t="s">
        <v>6757</v>
      </c>
      <c r="C19875" s="10" t="s">
        <v>6640</v>
      </c>
      <c r="F19875" s="9">
        <v>81.510000000000005</v>
      </c>
    </row>
    <row r="19876" spans="1:6" ht="15" x14ac:dyDescent="0.25">
      <c r="A19876" s="1" t="s">
        <v>3273</v>
      </c>
      <c r="B19876" s="589" t="s">
        <v>6758</v>
      </c>
      <c r="C19876" s="10" t="s">
        <v>6640</v>
      </c>
      <c r="F19876" s="9">
        <v>98.31</v>
      </c>
    </row>
    <row r="19877" spans="1:6" ht="15" x14ac:dyDescent="0.25">
      <c r="A19877" s="1" t="s">
        <v>3274</v>
      </c>
      <c r="B19877" s="589" t="s">
        <v>6759</v>
      </c>
      <c r="C19877" s="10" t="s">
        <v>6640</v>
      </c>
      <c r="F19877" s="9">
        <v>127.7</v>
      </c>
    </row>
    <row r="19878" spans="1:6" ht="15" x14ac:dyDescent="0.25">
      <c r="A19878" s="1" t="s">
        <v>3275</v>
      </c>
      <c r="B19878" s="589" t="s">
        <v>6760</v>
      </c>
      <c r="C19878" s="10" t="s">
        <v>6640</v>
      </c>
      <c r="F19878" s="9">
        <v>152.35</v>
      </c>
    </row>
    <row r="19879" spans="1:6" ht="15" x14ac:dyDescent="0.25">
      <c r="A19879" s="1" t="s">
        <v>3276</v>
      </c>
      <c r="B19879" s="589" t="s">
        <v>6761</v>
      </c>
      <c r="C19879" s="10" t="s">
        <v>6640</v>
      </c>
      <c r="F19879" s="9">
        <v>185.34</v>
      </c>
    </row>
    <row r="19880" spans="1:6" ht="15" x14ac:dyDescent="0.25">
      <c r="A19880" s="1" t="s">
        <v>5078</v>
      </c>
      <c r="B19880" s="589" t="s">
        <v>6762</v>
      </c>
      <c r="C19880" s="10"/>
      <c r="F19880" s="9"/>
    </row>
    <row r="19881" spans="1:6" ht="15" x14ac:dyDescent="0.25">
      <c r="A19881" s="1" t="s">
        <v>3277</v>
      </c>
      <c r="B19881" s="589" t="s">
        <v>6942</v>
      </c>
      <c r="C19881" s="10" t="s">
        <v>6640</v>
      </c>
      <c r="F19881" s="9">
        <v>50.56</v>
      </c>
    </row>
    <row r="19882" spans="1:6" ht="15" x14ac:dyDescent="0.25">
      <c r="A19882" s="1" t="s">
        <v>3278</v>
      </c>
      <c r="B19882" s="589" t="s">
        <v>6941</v>
      </c>
      <c r="C19882" s="10" t="s">
        <v>6640</v>
      </c>
      <c r="F19882" s="9">
        <v>59.79</v>
      </c>
    </row>
    <row r="19883" spans="1:6" ht="15" x14ac:dyDescent="0.25">
      <c r="A19883" s="1" t="s">
        <v>3279</v>
      </c>
      <c r="B19883" s="589" t="s">
        <v>6763</v>
      </c>
      <c r="C19883" s="10" t="s">
        <v>6640</v>
      </c>
      <c r="F19883" s="9">
        <v>78.86</v>
      </c>
    </row>
    <row r="19884" spans="1:6" ht="15" x14ac:dyDescent="0.25">
      <c r="A19884" s="1" t="s">
        <v>3280</v>
      </c>
      <c r="B19884" s="589" t="s">
        <v>6764</v>
      </c>
      <c r="C19884" s="10" t="s">
        <v>6640</v>
      </c>
      <c r="F19884" s="9">
        <v>90.44</v>
      </c>
    </row>
    <row r="19885" spans="1:6" ht="15" x14ac:dyDescent="0.25">
      <c r="A19885" s="1" t="s">
        <v>3281</v>
      </c>
      <c r="B19885" s="589" t="s">
        <v>6765</v>
      </c>
      <c r="C19885" s="10" t="s">
        <v>6640</v>
      </c>
      <c r="F19885" s="9">
        <v>105.65</v>
      </c>
    </row>
    <row r="19886" spans="1:6" ht="15" x14ac:dyDescent="0.25">
      <c r="A19886" s="1" t="s">
        <v>3282</v>
      </c>
      <c r="B19886" s="589" t="s">
        <v>6766</v>
      </c>
      <c r="C19886" s="10" t="s">
        <v>6640</v>
      </c>
      <c r="F19886" s="9">
        <v>146.22</v>
      </c>
    </row>
    <row r="19887" spans="1:6" ht="15" x14ac:dyDescent="0.25">
      <c r="A19887" s="1" t="s">
        <v>3283</v>
      </c>
      <c r="B19887" s="589" t="s">
        <v>6767</v>
      </c>
      <c r="C19887" s="10" t="s">
        <v>6640</v>
      </c>
      <c r="F19887" s="9">
        <v>175.89</v>
      </c>
    </row>
    <row r="19888" spans="1:6" ht="15" x14ac:dyDescent="0.25">
      <c r="A19888" s="1" t="s">
        <v>3284</v>
      </c>
      <c r="B19888" s="589" t="s">
        <v>6768</v>
      </c>
      <c r="C19888" s="10" t="s">
        <v>6640</v>
      </c>
      <c r="F19888" s="9">
        <v>219.24</v>
      </c>
    </row>
    <row r="19889" spans="1:6" ht="15" x14ac:dyDescent="0.25">
      <c r="A19889" s="1" t="s">
        <v>5079</v>
      </c>
      <c r="B19889" s="589" t="s">
        <v>7032</v>
      </c>
      <c r="C19889" s="10"/>
      <c r="F19889" s="9"/>
    </row>
    <row r="19890" spans="1:6" ht="15" x14ac:dyDescent="0.25">
      <c r="A19890" s="1" t="s">
        <v>3285</v>
      </c>
      <c r="B19890" s="589" t="s">
        <v>6769</v>
      </c>
      <c r="C19890" s="10" t="s">
        <v>6640</v>
      </c>
      <c r="F19890" s="9">
        <v>44.74</v>
      </c>
    </row>
    <row r="19891" spans="1:6" ht="15" x14ac:dyDescent="0.25">
      <c r="A19891" s="1" t="s">
        <v>3286</v>
      </c>
      <c r="B19891" s="589" t="s">
        <v>6770</v>
      </c>
      <c r="C19891" s="10" t="s">
        <v>6640</v>
      </c>
      <c r="F19891" s="9">
        <v>55.37</v>
      </c>
    </row>
    <row r="19892" spans="1:6" ht="15" x14ac:dyDescent="0.25">
      <c r="A19892" s="1" t="s">
        <v>3287</v>
      </c>
      <c r="B19892" s="589" t="s">
        <v>6771</v>
      </c>
      <c r="C19892" s="10" t="s">
        <v>6640</v>
      </c>
      <c r="F19892" s="9">
        <v>67.63</v>
      </c>
    </row>
    <row r="19893" spans="1:6" ht="15" x14ac:dyDescent="0.25">
      <c r="A19893" s="1" t="s">
        <v>3288</v>
      </c>
      <c r="B19893" s="589" t="s">
        <v>6772</v>
      </c>
      <c r="C19893" s="10" t="s">
        <v>6640</v>
      </c>
      <c r="F19893" s="9">
        <v>84.37</v>
      </c>
    </row>
    <row r="19894" spans="1:6" ht="15" x14ac:dyDescent="0.25">
      <c r="A19894" s="1" t="s">
        <v>3289</v>
      </c>
      <c r="B19894" s="589" t="s">
        <v>6773</v>
      </c>
      <c r="C19894" s="10" t="s">
        <v>6640</v>
      </c>
      <c r="F19894" s="9">
        <v>97.71</v>
      </c>
    </row>
    <row r="19895" spans="1:6" ht="15" x14ac:dyDescent="0.25">
      <c r="A19895" s="1" t="s">
        <v>3290</v>
      </c>
      <c r="B19895" s="589" t="s">
        <v>6774</v>
      </c>
      <c r="C19895" s="10" t="s">
        <v>6640</v>
      </c>
      <c r="F19895" s="9">
        <v>117.03</v>
      </c>
    </row>
    <row r="19896" spans="1:6" ht="15" x14ac:dyDescent="0.25">
      <c r="A19896" s="1" t="s">
        <v>3291</v>
      </c>
      <c r="B19896" s="589" t="s">
        <v>6940</v>
      </c>
      <c r="C19896" s="10" t="s">
        <v>6640</v>
      </c>
      <c r="F19896" s="9">
        <v>159.85</v>
      </c>
    </row>
    <row r="19897" spans="1:6" ht="15" x14ac:dyDescent="0.25">
      <c r="A19897" s="1" t="s">
        <v>3292</v>
      </c>
      <c r="B19897" s="589" t="s">
        <v>6775</v>
      </c>
      <c r="C19897" s="10" t="s">
        <v>6640</v>
      </c>
      <c r="F19897" s="9">
        <v>196.98</v>
      </c>
    </row>
    <row r="19898" spans="1:6" ht="15" x14ac:dyDescent="0.25">
      <c r="A19898" s="1" t="s">
        <v>3293</v>
      </c>
      <c r="B19898" s="589" t="s">
        <v>6776</v>
      </c>
      <c r="C19898" s="10" t="s">
        <v>6640</v>
      </c>
      <c r="F19898" s="9">
        <v>264.04000000000002</v>
      </c>
    </row>
    <row r="19899" spans="1:6" ht="15" x14ac:dyDescent="0.25">
      <c r="A19899" s="1" t="s">
        <v>5080</v>
      </c>
      <c r="B19899" s="589" t="s">
        <v>6777</v>
      </c>
      <c r="C19899" s="10"/>
      <c r="F19899" s="9"/>
    </row>
    <row r="19900" spans="1:6" ht="15" x14ac:dyDescent="0.25">
      <c r="A19900" s="1" t="s">
        <v>3294</v>
      </c>
      <c r="B19900" s="589" t="s">
        <v>842</v>
      </c>
      <c r="C19900" s="10" t="s">
        <v>6643</v>
      </c>
      <c r="F19900" s="9">
        <v>20.52</v>
      </c>
    </row>
    <row r="19901" spans="1:6" ht="15" x14ac:dyDescent="0.25">
      <c r="A19901" s="1" t="s">
        <v>3295</v>
      </c>
      <c r="B19901" s="589" t="s">
        <v>841</v>
      </c>
      <c r="C19901" s="10" t="s">
        <v>6640</v>
      </c>
      <c r="F19901" s="9">
        <v>10.38</v>
      </c>
    </row>
    <row r="19902" spans="1:6" ht="15" x14ac:dyDescent="0.25">
      <c r="A19902" s="1" t="s">
        <v>3296</v>
      </c>
      <c r="B19902" s="589" t="s">
        <v>840</v>
      </c>
      <c r="C19902" s="10" t="s">
        <v>6635</v>
      </c>
      <c r="F19902" s="9">
        <v>8.91</v>
      </c>
    </row>
    <row r="19903" spans="1:6" ht="15" x14ac:dyDescent="0.25">
      <c r="A19903" s="1" t="s">
        <v>3297</v>
      </c>
      <c r="B19903" s="589" t="s">
        <v>839</v>
      </c>
      <c r="C19903" s="10" t="s">
        <v>6635</v>
      </c>
      <c r="F19903" s="9">
        <v>11.75</v>
      </c>
    </row>
    <row r="19904" spans="1:6" ht="15" x14ac:dyDescent="0.25">
      <c r="A19904" s="1" t="s">
        <v>5081</v>
      </c>
      <c r="B19904" s="589" t="s">
        <v>5082</v>
      </c>
      <c r="C19904" s="10" t="s">
        <v>6635</v>
      </c>
      <c r="F19904" s="9">
        <v>11.73</v>
      </c>
    </row>
    <row r="19905" spans="1:6" ht="15" x14ac:dyDescent="0.25">
      <c r="A19905" s="1" t="s">
        <v>3298</v>
      </c>
      <c r="B19905" s="589" t="s">
        <v>838</v>
      </c>
      <c r="C19905" s="10" t="s">
        <v>6635</v>
      </c>
      <c r="F19905" s="9">
        <v>10.37</v>
      </c>
    </row>
    <row r="19906" spans="1:6" ht="15" x14ac:dyDescent="0.25">
      <c r="A19906" s="1" t="s">
        <v>6178</v>
      </c>
      <c r="B19906" s="589" t="s">
        <v>6179</v>
      </c>
      <c r="C19906" s="10" t="s">
        <v>6640</v>
      </c>
      <c r="F19906" s="9">
        <v>25.12</v>
      </c>
    </row>
    <row r="19907" spans="1:6" ht="15" x14ac:dyDescent="0.25">
      <c r="A19907" s="1" t="s">
        <v>3299</v>
      </c>
      <c r="B19907" s="589" t="s">
        <v>837</v>
      </c>
      <c r="C19907" s="10" t="s">
        <v>6640</v>
      </c>
      <c r="F19907" s="9">
        <v>16.5</v>
      </c>
    </row>
    <row r="19908" spans="1:6" ht="15" x14ac:dyDescent="0.25">
      <c r="A19908" s="1" t="s">
        <v>3300</v>
      </c>
      <c r="B19908" s="589" t="s">
        <v>836</v>
      </c>
      <c r="C19908" s="10" t="s">
        <v>6640</v>
      </c>
      <c r="F19908" s="9">
        <v>11.32</v>
      </c>
    </row>
    <row r="19909" spans="1:6" ht="15" x14ac:dyDescent="0.25">
      <c r="A19909" s="1" t="s">
        <v>5083</v>
      </c>
      <c r="B19909" s="589" t="s">
        <v>835</v>
      </c>
      <c r="C19909" s="10" t="s">
        <v>6640</v>
      </c>
      <c r="F19909" s="9">
        <v>15.29</v>
      </c>
    </row>
    <row r="19910" spans="1:6" ht="15" x14ac:dyDescent="0.25">
      <c r="A19910" s="1" t="s">
        <v>3301</v>
      </c>
      <c r="B19910" s="589" t="s">
        <v>6266</v>
      </c>
      <c r="C19910" s="10" t="s">
        <v>6640</v>
      </c>
      <c r="F19910" s="9">
        <v>46.16</v>
      </c>
    </row>
    <row r="19911" spans="1:6" ht="15" x14ac:dyDescent="0.25">
      <c r="A19911" s="1" t="s">
        <v>3302</v>
      </c>
      <c r="B19911" s="589" t="s">
        <v>6267</v>
      </c>
      <c r="C19911" s="10" t="s">
        <v>6640</v>
      </c>
      <c r="F19911" s="9">
        <v>75.67</v>
      </c>
    </row>
    <row r="19912" spans="1:6" ht="15" x14ac:dyDescent="0.25">
      <c r="A19912" s="1" t="s">
        <v>3303</v>
      </c>
      <c r="B19912" s="589" t="s">
        <v>834</v>
      </c>
      <c r="C19912" s="10" t="s">
        <v>6640</v>
      </c>
      <c r="F19912" s="9">
        <v>49.43</v>
      </c>
    </row>
    <row r="19913" spans="1:6" ht="15" x14ac:dyDescent="0.25">
      <c r="A19913" s="1" t="s">
        <v>3304</v>
      </c>
      <c r="B19913" s="589" t="s">
        <v>3305</v>
      </c>
      <c r="C19913" s="10" t="s">
        <v>6640</v>
      </c>
      <c r="F19913" s="9">
        <v>78.09</v>
      </c>
    </row>
    <row r="19914" spans="1:6" ht="15" x14ac:dyDescent="0.25">
      <c r="A19914" s="1" t="s">
        <v>3306</v>
      </c>
      <c r="B19914" s="589" t="s">
        <v>3307</v>
      </c>
      <c r="C19914" s="10" t="s">
        <v>6640</v>
      </c>
      <c r="F19914" s="9">
        <v>117.69</v>
      </c>
    </row>
    <row r="19915" spans="1:6" ht="15" x14ac:dyDescent="0.25">
      <c r="A19915" s="1" t="s">
        <v>3308</v>
      </c>
      <c r="B19915" s="589" t="s">
        <v>3309</v>
      </c>
      <c r="C19915" s="10" t="s">
        <v>6640</v>
      </c>
      <c r="F19915" s="9">
        <v>146.51</v>
      </c>
    </row>
    <row r="19916" spans="1:6" ht="15" x14ac:dyDescent="0.25">
      <c r="A19916" s="1" t="s">
        <v>3310</v>
      </c>
      <c r="B19916" s="589" t="s">
        <v>3311</v>
      </c>
      <c r="C19916" s="10" t="s">
        <v>6635</v>
      </c>
      <c r="F19916" s="9">
        <v>11.79</v>
      </c>
    </row>
    <row r="19917" spans="1:6" ht="15" x14ac:dyDescent="0.25">
      <c r="A19917" s="1" t="s">
        <v>3312</v>
      </c>
      <c r="B19917" s="589" t="s">
        <v>3313</v>
      </c>
      <c r="C19917" s="10" t="s">
        <v>6635</v>
      </c>
      <c r="F19917" s="9">
        <v>14.09</v>
      </c>
    </row>
    <row r="19918" spans="1:6" ht="15" x14ac:dyDescent="0.25">
      <c r="A19918" s="1" t="s">
        <v>3314</v>
      </c>
      <c r="B19918" s="589" t="s">
        <v>3315</v>
      </c>
      <c r="C19918" s="10" t="s">
        <v>6635</v>
      </c>
      <c r="F19918" s="9">
        <v>12.87</v>
      </c>
    </row>
    <row r="19919" spans="1:6" ht="15" x14ac:dyDescent="0.25">
      <c r="A19919" s="1" t="s">
        <v>7734</v>
      </c>
      <c r="B19919" s="589" t="s">
        <v>7735</v>
      </c>
      <c r="C19919" s="10" t="s">
        <v>6635</v>
      </c>
      <c r="F19919" s="9">
        <v>8.51</v>
      </c>
    </row>
    <row r="19920" spans="1:6" ht="15" x14ac:dyDescent="0.25">
      <c r="A19920" s="1" t="s">
        <v>7736</v>
      </c>
      <c r="B19920" s="589" t="s">
        <v>7737</v>
      </c>
      <c r="C19920" s="10" t="s">
        <v>6635</v>
      </c>
      <c r="F19920" s="9">
        <v>13.74</v>
      </c>
    </row>
    <row r="19921" spans="1:6" ht="15" x14ac:dyDescent="0.25">
      <c r="A19921" s="1" t="s">
        <v>5084</v>
      </c>
      <c r="B19921" s="589" t="s">
        <v>6778</v>
      </c>
      <c r="C19921" s="10"/>
      <c r="F19921" s="9"/>
    </row>
    <row r="19922" spans="1:6" ht="15" x14ac:dyDescent="0.25">
      <c r="A19922" s="1" t="s">
        <v>3316</v>
      </c>
      <c r="B19922" s="589" t="s">
        <v>833</v>
      </c>
      <c r="C19922" s="10" t="s">
        <v>6640</v>
      </c>
      <c r="F19922" s="9">
        <v>76.89</v>
      </c>
    </row>
    <row r="19923" spans="1:6" ht="15" x14ac:dyDescent="0.25">
      <c r="A19923" s="1" t="s">
        <v>3317</v>
      </c>
      <c r="B19923" s="589" t="s">
        <v>832</v>
      </c>
      <c r="C19923" s="10" t="s">
        <v>6640</v>
      </c>
      <c r="F19923" s="9">
        <v>93.63</v>
      </c>
    </row>
    <row r="19924" spans="1:6" ht="15" x14ac:dyDescent="0.25">
      <c r="A19924" s="1" t="s">
        <v>5085</v>
      </c>
      <c r="B19924" s="589" t="s">
        <v>7428</v>
      </c>
      <c r="C19924" s="10" t="s">
        <v>6635</v>
      </c>
      <c r="F19924" s="9">
        <v>66.7</v>
      </c>
    </row>
    <row r="19925" spans="1:6" ht="15" x14ac:dyDescent="0.25">
      <c r="A19925" s="1" t="s">
        <v>5086</v>
      </c>
      <c r="B19925" s="589" t="s">
        <v>7429</v>
      </c>
      <c r="C19925" s="10" t="s">
        <v>6635</v>
      </c>
      <c r="F19925" s="9">
        <v>174.59</v>
      </c>
    </row>
    <row r="19926" spans="1:6" ht="15" x14ac:dyDescent="0.25">
      <c r="A19926" s="1" t="s">
        <v>3318</v>
      </c>
      <c r="B19926" s="589" t="s">
        <v>7430</v>
      </c>
      <c r="C19926" s="10" t="s">
        <v>6635</v>
      </c>
      <c r="F19926" s="9">
        <v>241.64</v>
      </c>
    </row>
    <row r="19927" spans="1:6" ht="15" x14ac:dyDescent="0.25">
      <c r="A19927" s="1" t="s">
        <v>3319</v>
      </c>
      <c r="B19927" s="589" t="s">
        <v>8249</v>
      </c>
      <c r="C19927" s="10" t="s">
        <v>6635</v>
      </c>
      <c r="F19927" s="9">
        <v>231.1</v>
      </c>
    </row>
    <row r="19928" spans="1:6" ht="15" x14ac:dyDescent="0.25">
      <c r="A19928" s="1" t="s">
        <v>3320</v>
      </c>
      <c r="B19928" s="589" t="s">
        <v>8250</v>
      </c>
      <c r="C19928" s="10" t="s">
        <v>6635</v>
      </c>
      <c r="F19928" s="9">
        <v>275.42</v>
      </c>
    </row>
    <row r="19929" spans="1:6" ht="15" x14ac:dyDescent="0.25">
      <c r="A19929" s="1" t="s">
        <v>3321</v>
      </c>
      <c r="B19929" s="589" t="s">
        <v>8251</v>
      </c>
      <c r="C19929" s="10" t="s">
        <v>6635</v>
      </c>
      <c r="F19929" s="9">
        <v>441.6</v>
      </c>
    </row>
    <row r="19930" spans="1:6" ht="15" x14ac:dyDescent="0.25">
      <c r="A19930" s="1" t="s">
        <v>5087</v>
      </c>
      <c r="B19930" s="589" t="s">
        <v>6779</v>
      </c>
      <c r="C19930" s="10"/>
      <c r="F19930" s="9"/>
    </row>
    <row r="19931" spans="1:6" ht="15" x14ac:dyDescent="0.25">
      <c r="A19931" s="1" t="s">
        <v>5088</v>
      </c>
      <c r="B19931" s="589" t="s">
        <v>829</v>
      </c>
      <c r="C19931" s="10" t="s">
        <v>6640</v>
      </c>
      <c r="F19931" s="9">
        <v>263.49</v>
      </c>
    </row>
    <row r="19932" spans="1:6" ht="15" x14ac:dyDescent="0.25">
      <c r="A19932" s="1" t="s">
        <v>3322</v>
      </c>
      <c r="B19932" s="589" t="s">
        <v>831</v>
      </c>
      <c r="C19932" s="10" t="s">
        <v>6640</v>
      </c>
      <c r="F19932" s="9">
        <v>315.95</v>
      </c>
    </row>
    <row r="19933" spans="1:6" ht="15" x14ac:dyDescent="0.25">
      <c r="A19933" s="1" t="s">
        <v>3323</v>
      </c>
      <c r="B19933" s="589" t="s">
        <v>830</v>
      </c>
      <c r="C19933" s="10" t="s">
        <v>6640</v>
      </c>
      <c r="F19933" s="9">
        <v>367.8</v>
      </c>
    </row>
    <row r="19934" spans="1:6" ht="15" x14ac:dyDescent="0.25">
      <c r="A19934" s="1" t="s">
        <v>3324</v>
      </c>
      <c r="B19934" s="589" t="s">
        <v>828</v>
      </c>
      <c r="C19934" s="10" t="s">
        <v>6640</v>
      </c>
      <c r="F19934" s="9">
        <v>338.08</v>
      </c>
    </row>
    <row r="19935" spans="1:6" ht="15" x14ac:dyDescent="0.25">
      <c r="A19935" s="1" t="s">
        <v>3325</v>
      </c>
      <c r="B19935" s="589" t="s">
        <v>827</v>
      </c>
      <c r="C19935" s="10" t="s">
        <v>6640</v>
      </c>
      <c r="F19935" s="9">
        <v>424.84</v>
      </c>
    </row>
    <row r="19936" spans="1:6" ht="15" x14ac:dyDescent="0.25">
      <c r="A19936" s="1" t="s">
        <v>5089</v>
      </c>
      <c r="B19936" s="589" t="s">
        <v>6047</v>
      </c>
      <c r="C19936" s="10"/>
      <c r="F19936" s="9"/>
    </row>
    <row r="19937" spans="1:6" ht="15" x14ac:dyDescent="0.25">
      <c r="A19937" s="1" t="s">
        <v>3326</v>
      </c>
      <c r="B19937" s="589" t="s">
        <v>826</v>
      </c>
      <c r="C19937" s="10" t="s">
        <v>6640</v>
      </c>
      <c r="F19937" s="9">
        <v>7.45</v>
      </c>
    </row>
    <row r="19938" spans="1:6" ht="15" x14ac:dyDescent="0.25">
      <c r="A19938" s="1" t="s">
        <v>5090</v>
      </c>
      <c r="B19938" s="589" t="s">
        <v>820</v>
      </c>
      <c r="C19938" s="10" t="s">
        <v>6640</v>
      </c>
      <c r="F19938" s="9">
        <v>8.59</v>
      </c>
    </row>
    <row r="19939" spans="1:6" ht="15" x14ac:dyDescent="0.25">
      <c r="A19939" s="1" t="s">
        <v>3327</v>
      </c>
      <c r="B19939" s="589" t="s">
        <v>825</v>
      </c>
      <c r="C19939" s="10" t="s">
        <v>6640</v>
      </c>
      <c r="F19939" s="9">
        <v>9.76</v>
      </c>
    </row>
    <row r="19940" spans="1:6" ht="15" x14ac:dyDescent="0.25">
      <c r="A19940" s="1" t="s">
        <v>3328</v>
      </c>
      <c r="B19940" s="589" t="s">
        <v>824</v>
      </c>
      <c r="C19940" s="10" t="s">
        <v>6640</v>
      </c>
      <c r="F19940" s="9">
        <v>17.600000000000001</v>
      </c>
    </row>
    <row r="19941" spans="1:6" ht="15" x14ac:dyDescent="0.25">
      <c r="A19941" s="1" t="s">
        <v>3329</v>
      </c>
      <c r="B19941" s="589" t="s">
        <v>823</v>
      </c>
      <c r="C19941" s="10" t="s">
        <v>6640</v>
      </c>
      <c r="F19941" s="9">
        <v>19.38</v>
      </c>
    </row>
    <row r="19942" spans="1:6" ht="15" x14ac:dyDescent="0.25">
      <c r="A19942" s="1" t="s">
        <v>3330</v>
      </c>
      <c r="B19942" s="589" t="s">
        <v>822</v>
      </c>
      <c r="C19942" s="10" t="s">
        <v>6640</v>
      </c>
      <c r="F19942" s="9">
        <v>26.4</v>
      </c>
    </row>
    <row r="19943" spans="1:6" ht="15" x14ac:dyDescent="0.25">
      <c r="A19943" s="1" t="s">
        <v>3331</v>
      </c>
      <c r="B19943" s="589" t="s">
        <v>821</v>
      </c>
      <c r="C19943" s="10" t="s">
        <v>6640</v>
      </c>
      <c r="F19943" s="9">
        <v>37.159999999999997</v>
      </c>
    </row>
    <row r="19944" spans="1:6" ht="15" x14ac:dyDescent="0.25">
      <c r="A19944" s="1" t="s">
        <v>5091</v>
      </c>
      <c r="B19944" s="589" t="s">
        <v>6780</v>
      </c>
      <c r="C19944" s="10"/>
      <c r="F19944" s="9"/>
    </row>
    <row r="19945" spans="1:6" ht="15" x14ac:dyDescent="0.25">
      <c r="A19945" s="1" t="s">
        <v>3332</v>
      </c>
      <c r="B19945" s="589" t="s">
        <v>819</v>
      </c>
      <c r="C19945" s="10" t="s">
        <v>6640</v>
      </c>
      <c r="F19945" s="9">
        <v>28.28</v>
      </c>
    </row>
    <row r="19946" spans="1:6" ht="15" x14ac:dyDescent="0.25">
      <c r="A19946" s="1" t="s">
        <v>3333</v>
      </c>
      <c r="B19946" s="589" t="s">
        <v>818</v>
      </c>
      <c r="C19946" s="10" t="s">
        <v>6640</v>
      </c>
      <c r="F19946" s="9">
        <v>31.3</v>
      </c>
    </row>
    <row r="19947" spans="1:6" ht="15" x14ac:dyDescent="0.25">
      <c r="A19947" s="1" t="s">
        <v>3334</v>
      </c>
      <c r="B19947" s="589" t="s">
        <v>817</v>
      </c>
      <c r="C19947" s="10" t="s">
        <v>6640</v>
      </c>
      <c r="F19947" s="9">
        <v>48.81</v>
      </c>
    </row>
    <row r="19948" spans="1:6" ht="15" x14ac:dyDescent="0.25">
      <c r="A19948" s="1" t="s">
        <v>3335</v>
      </c>
      <c r="B19948" s="589" t="s">
        <v>816</v>
      </c>
      <c r="C19948" s="10" t="s">
        <v>6635</v>
      </c>
      <c r="F19948" s="9">
        <v>22.05</v>
      </c>
    </row>
    <row r="19949" spans="1:6" ht="15" x14ac:dyDescent="0.25">
      <c r="A19949" s="1" t="s">
        <v>3336</v>
      </c>
      <c r="B19949" s="589" t="s">
        <v>815</v>
      </c>
      <c r="C19949" s="10" t="s">
        <v>6635</v>
      </c>
      <c r="F19949" s="9">
        <v>27.11</v>
      </c>
    </row>
    <row r="19950" spans="1:6" ht="15" x14ac:dyDescent="0.25">
      <c r="A19950" s="1" t="s">
        <v>3337</v>
      </c>
      <c r="B19950" s="589" t="s">
        <v>814</v>
      </c>
      <c r="C19950" s="10" t="s">
        <v>6635</v>
      </c>
      <c r="F19950" s="9">
        <v>75.08</v>
      </c>
    </row>
    <row r="19951" spans="1:6" ht="15" x14ac:dyDescent="0.25">
      <c r="A19951" s="1" t="s">
        <v>3338</v>
      </c>
      <c r="B19951" s="589" t="s">
        <v>813</v>
      </c>
      <c r="C19951" s="10" t="s">
        <v>6635</v>
      </c>
      <c r="F19951" s="9">
        <v>27.4</v>
      </c>
    </row>
    <row r="19952" spans="1:6" ht="15" x14ac:dyDescent="0.25">
      <c r="A19952" s="1" t="s">
        <v>3339</v>
      </c>
      <c r="B19952" s="589" t="s">
        <v>812</v>
      </c>
      <c r="C19952" s="10" t="s">
        <v>6635</v>
      </c>
      <c r="F19952" s="9">
        <v>40.64</v>
      </c>
    </row>
    <row r="19953" spans="1:6" ht="15" x14ac:dyDescent="0.25">
      <c r="A19953" s="1" t="s">
        <v>3340</v>
      </c>
      <c r="B19953" s="589" t="s">
        <v>811</v>
      </c>
      <c r="C19953" s="10" t="s">
        <v>6635</v>
      </c>
      <c r="F19953" s="9">
        <v>97.42</v>
      </c>
    </row>
    <row r="19954" spans="1:6" ht="15" x14ac:dyDescent="0.25">
      <c r="A19954" s="1" t="s">
        <v>5092</v>
      </c>
      <c r="B19954" s="589" t="s">
        <v>6781</v>
      </c>
      <c r="C19954" s="10"/>
      <c r="F19954" s="9"/>
    </row>
    <row r="19955" spans="1:6" ht="15" x14ac:dyDescent="0.25">
      <c r="A19955" s="1" t="s">
        <v>3341</v>
      </c>
      <c r="B19955" s="589" t="s">
        <v>4641</v>
      </c>
      <c r="C19955" s="10" t="s">
        <v>6640</v>
      </c>
      <c r="F19955" s="9">
        <v>108.28</v>
      </c>
    </row>
    <row r="19956" spans="1:6" ht="15" x14ac:dyDescent="0.25">
      <c r="A19956" s="1" t="s">
        <v>3342</v>
      </c>
      <c r="B19956" s="589" t="s">
        <v>3343</v>
      </c>
      <c r="C19956" s="10" t="s">
        <v>6635</v>
      </c>
      <c r="F19956" s="9">
        <v>121.48</v>
      </c>
    </row>
    <row r="19957" spans="1:6" ht="15" x14ac:dyDescent="0.25">
      <c r="A19957" s="1" t="s">
        <v>3344</v>
      </c>
      <c r="B19957" s="589" t="s">
        <v>4642</v>
      </c>
      <c r="C19957" s="10" t="s">
        <v>6635</v>
      </c>
      <c r="F19957" s="9">
        <v>154.74</v>
      </c>
    </row>
    <row r="19958" spans="1:6" ht="15" x14ac:dyDescent="0.25">
      <c r="A19958" s="1" t="s">
        <v>3345</v>
      </c>
      <c r="B19958" s="589" t="s">
        <v>7431</v>
      </c>
      <c r="C19958" s="10" t="s">
        <v>6635</v>
      </c>
      <c r="F19958" s="9">
        <v>41.32</v>
      </c>
    </row>
    <row r="19959" spans="1:6" ht="15" x14ac:dyDescent="0.25">
      <c r="A19959" s="1" t="s">
        <v>3346</v>
      </c>
      <c r="B19959" s="589" t="s">
        <v>7432</v>
      </c>
      <c r="C19959" s="10" t="s">
        <v>6635</v>
      </c>
      <c r="F19959" s="9">
        <v>33.06</v>
      </c>
    </row>
    <row r="19960" spans="1:6" ht="15" x14ac:dyDescent="0.25">
      <c r="A19960" s="1" t="s">
        <v>3347</v>
      </c>
      <c r="B19960" s="589" t="s">
        <v>810</v>
      </c>
      <c r="C19960" s="10" t="s">
        <v>6635</v>
      </c>
      <c r="F19960" s="9">
        <v>23.79</v>
      </c>
    </row>
    <row r="19961" spans="1:6" ht="15" x14ac:dyDescent="0.25">
      <c r="A19961" s="1" t="s">
        <v>3348</v>
      </c>
      <c r="B19961" s="589" t="s">
        <v>4643</v>
      </c>
      <c r="C19961" s="10" t="s">
        <v>6640</v>
      </c>
      <c r="F19961" s="9">
        <v>81.790000000000006</v>
      </c>
    </row>
    <row r="19962" spans="1:6" ht="15" x14ac:dyDescent="0.25">
      <c r="A19962" s="1" t="s">
        <v>3349</v>
      </c>
      <c r="B19962" s="589" t="s">
        <v>3350</v>
      </c>
      <c r="C19962" s="10" t="s">
        <v>6635</v>
      </c>
      <c r="F19962" s="9">
        <v>105.44</v>
      </c>
    </row>
    <row r="19963" spans="1:6" ht="15" x14ac:dyDescent="0.25">
      <c r="A19963" s="1" t="s">
        <v>3351</v>
      </c>
      <c r="B19963" s="589" t="s">
        <v>809</v>
      </c>
      <c r="C19963" s="10" t="s">
        <v>6635</v>
      </c>
      <c r="F19963" s="9">
        <v>21.6</v>
      </c>
    </row>
    <row r="19964" spans="1:6" ht="15" x14ac:dyDescent="0.25">
      <c r="A19964" s="1" t="s">
        <v>3352</v>
      </c>
      <c r="B19964" s="589" t="s">
        <v>3353</v>
      </c>
      <c r="C19964" s="10" t="s">
        <v>6635</v>
      </c>
      <c r="F19964" s="9">
        <v>96.76</v>
      </c>
    </row>
    <row r="19965" spans="1:6" ht="15" x14ac:dyDescent="0.25">
      <c r="A19965" s="1" t="s">
        <v>3354</v>
      </c>
      <c r="B19965" s="589" t="s">
        <v>3355</v>
      </c>
      <c r="C19965" s="10" t="s">
        <v>6635</v>
      </c>
      <c r="F19965" s="9">
        <v>121.3</v>
      </c>
    </row>
    <row r="19966" spans="1:6" ht="15" x14ac:dyDescent="0.25">
      <c r="A19966" s="1" t="s">
        <v>3356</v>
      </c>
      <c r="B19966" s="589" t="s">
        <v>7433</v>
      </c>
      <c r="C19966" s="10" t="s">
        <v>6635</v>
      </c>
      <c r="F19966" s="9">
        <v>520.23</v>
      </c>
    </row>
    <row r="19967" spans="1:6" ht="15" x14ac:dyDescent="0.25">
      <c r="A19967" s="1" t="s">
        <v>3357</v>
      </c>
      <c r="B19967" s="589" t="s">
        <v>808</v>
      </c>
      <c r="C19967" s="10" t="s">
        <v>6635</v>
      </c>
      <c r="F19967" s="9">
        <v>90.78</v>
      </c>
    </row>
    <row r="19968" spans="1:6" ht="15" x14ac:dyDescent="0.25">
      <c r="A19968" s="1" t="s">
        <v>5093</v>
      </c>
      <c r="B19968" s="589" t="s">
        <v>6782</v>
      </c>
      <c r="C19968" s="10"/>
      <c r="F19968" s="9"/>
    </row>
    <row r="19969" spans="1:6" ht="15" x14ac:dyDescent="0.25">
      <c r="A19969" s="1" t="s">
        <v>3358</v>
      </c>
      <c r="B19969" s="589" t="s">
        <v>807</v>
      </c>
      <c r="C19969" s="10" t="s">
        <v>6640</v>
      </c>
      <c r="F19969" s="9">
        <v>19.239999999999998</v>
      </c>
    </row>
    <row r="19970" spans="1:6" ht="15" x14ac:dyDescent="0.25">
      <c r="A19970" s="1" t="s">
        <v>3359</v>
      </c>
      <c r="B19970" s="589" t="s">
        <v>806</v>
      </c>
      <c r="C19970" s="10" t="s">
        <v>6640</v>
      </c>
      <c r="F19970" s="9">
        <v>18.66</v>
      </c>
    </row>
    <row r="19971" spans="1:6" ht="15" x14ac:dyDescent="0.25">
      <c r="A19971" s="1" t="s">
        <v>3360</v>
      </c>
      <c r="B19971" s="589" t="s">
        <v>805</v>
      </c>
      <c r="C19971" s="10" t="s">
        <v>6640</v>
      </c>
      <c r="F19971" s="9">
        <v>21.41</v>
      </c>
    </row>
    <row r="19972" spans="1:6" ht="15" x14ac:dyDescent="0.25">
      <c r="A19972" s="1" t="s">
        <v>3361</v>
      </c>
      <c r="B19972" s="589" t="s">
        <v>804</v>
      </c>
      <c r="C19972" s="10" t="s">
        <v>6640</v>
      </c>
      <c r="F19972" s="9">
        <v>19.61</v>
      </c>
    </row>
    <row r="19973" spans="1:6" ht="15" x14ac:dyDescent="0.25">
      <c r="A19973" s="1" t="s">
        <v>3362</v>
      </c>
      <c r="B19973" s="589" t="s">
        <v>803</v>
      </c>
      <c r="C19973" s="10" t="s">
        <v>6640</v>
      </c>
      <c r="F19973" s="9">
        <v>22.57</v>
      </c>
    </row>
    <row r="19974" spans="1:6" ht="15" x14ac:dyDescent="0.25">
      <c r="A19974" s="1" t="s">
        <v>6347</v>
      </c>
      <c r="B19974" s="589" t="s">
        <v>6783</v>
      </c>
      <c r="C19974" s="10"/>
      <c r="F19974" s="9"/>
    </row>
    <row r="19975" spans="1:6" ht="15" x14ac:dyDescent="0.25">
      <c r="A19975" s="1" t="s">
        <v>6348</v>
      </c>
      <c r="B19975" s="589" t="s">
        <v>6349</v>
      </c>
      <c r="C19975" s="10" t="s">
        <v>6640</v>
      </c>
      <c r="F19975" s="9">
        <v>13.71</v>
      </c>
    </row>
    <row r="19976" spans="1:6" ht="15" x14ac:dyDescent="0.25">
      <c r="A19976" s="1" t="s">
        <v>6350</v>
      </c>
      <c r="B19976" s="589" t="s">
        <v>6351</v>
      </c>
      <c r="C19976" s="10" t="s">
        <v>6640</v>
      </c>
      <c r="F19976" s="9">
        <v>21.92</v>
      </c>
    </row>
    <row r="19977" spans="1:6" ht="15" x14ac:dyDescent="0.25">
      <c r="A19977" s="1" t="s">
        <v>6352</v>
      </c>
      <c r="B19977" s="589" t="s">
        <v>6353</v>
      </c>
      <c r="C19977" s="10" t="s">
        <v>6635</v>
      </c>
      <c r="F19977" s="9">
        <v>16.440000000000001</v>
      </c>
    </row>
    <row r="19978" spans="1:6" ht="15" x14ac:dyDescent="0.25">
      <c r="A19978" s="1" t="s">
        <v>6354</v>
      </c>
      <c r="B19978" s="589" t="s">
        <v>6355</v>
      </c>
      <c r="C19978" s="10" t="s">
        <v>6640</v>
      </c>
      <c r="F19978" s="9">
        <v>54.8</v>
      </c>
    </row>
    <row r="19979" spans="1:6" ht="15" x14ac:dyDescent="0.25">
      <c r="A19979" s="1" t="s">
        <v>5094</v>
      </c>
      <c r="B19979" s="589" t="s">
        <v>6784</v>
      </c>
      <c r="C19979" s="10"/>
      <c r="F19979" s="9"/>
    </row>
    <row r="19980" spans="1:6" ht="15" x14ac:dyDescent="0.25">
      <c r="A19980" s="1" t="s">
        <v>3363</v>
      </c>
      <c r="B19980" s="589" t="s">
        <v>802</v>
      </c>
      <c r="C19980" s="10" t="s">
        <v>6640</v>
      </c>
      <c r="F19980" s="9">
        <v>82.21</v>
      </c>
    </row>
    <row r="19981" spans="1:6" ht="15" x14ac:dyDescent="0.25">
      <c r="A19981" s="1" t="s">
        <v>3364</v>
      </c>
      <c r="B19981" s="589" t="s">
        <v>801</v>
      </c>
      <c r="C19981" s="10" t="s">
        <v>6640</v>
      </c>
      <c r="F19981" s="9">
        <v>97.7</v>
      </c>
    </row>
    <row r="19982" spans="1:6" ht="15" x14ac:dyDescent="0.25">
      <c r="A19982" s="1" t="s">
        <v>3365</v>
      </c>
      <c r="B19982" s="589" t="s">
        <v>800</v>
      </c>
      <c r="C19982" s="10" t="s">
        <v>6640</v>
      </c>
      <c r="F19982" s="9">
        <v>117.19</v>
      </c>
    </row>
    <row r="19983" spans="1:6" ht="15" x14ac:dyDescent="0.25">
      <c r="A19983" s="1" t="s">
        <v>3366</v>
      </c>
      <c r="B19983" s="589" t="s">
        <v>799</v>
      </c>
      <c r="C19983" s="10" t="s">
        <v>6640</v>
      </c>
      <c r="F19983" s="9">
        <v>131.65</v>
      </c>
    </row>
    <row r="19984" spans="1:6" ht="15" x14ac:dyDescent="0.25">
      <c r="A19984" s="1" t="s">
        <v>3367</v>
      </c>
      <c r="B19984" s="589" t="s">
        <v>798</v>
      </c>
      <c r="C19984" s="10" t="s">
        <v>6640</v>
      </c>
      <c r="F19984" s="9">
        <v>153.5</v>
      </c>
    </row>
    <row r="19985" spans="1:6" ht="15" x14ac:dyDescent="0.25">
      <c r="A19985" s="1" t="s">
        <v>3368</v>
      </c>
      <c r="B19985" s="589" t="s">
        <v>797</v>
      </c>
      <c r="C19985" s="10" t="s">
        <v>6640</v>
      </c>
      <c r="F19985" s="9">
        <v>148</v>
      </c>
    </row>
    <row r="19986" spans="1:6" ht="15" x14ac:dyDescent="0.25">
      <c r="A19986" s="1" t="s">
        <v>3369</v>
      </c>
      <c r="B19986" s="589" t="s">
        <v>796</v>
      </c>
      <c r="C19986" s="10" t="s">
        <v>6640</v>
      </c>
      <c r="F19986" s="9">
        <v>161.37</v>
      </c>
    </row>
    <row r="19987" spans="1:6" ht="15" x14ac:dyDescent="0.25">
      <c r="A19987" s="1" t="s">
        <v>3370</v>
      </c>
      <c r="B19987" s="589" t="s">
        <v>795</v>
      </c>
      <c r="C19987" s="10" t="s">
        <v>6640</v>
      </c>
      <c r="F19987" s="9">
        <v>185.48</v>
      </c>
    </row>
    <row r="19988" spans="1:6" ht="15" x14ac:dyDescent="0.25">
      <c r="A19988" s="1" t="s">
        <v>3371</v>
      </c>
      <c r="B19988" s="589" t="s">
        <v>794</v>
      </c>
      <c r="C19988" s="10" t="s">
        <v>6640</v>
      </c>
      <c r="F19988" s="9">
        <v>203.29</v>
      </c>
    </row>
    <row r="19989" spans="1:6" ht="15" x14ac:dyDescent="0.25">
      <c r="A19989" s="1" t="s">
        <v>3372</v>
      </c>
      <c r="B19989" s="589" t="s">
        <v>793</v>
      </c>
      <c r="C19989" s="10" t="s">
        <v>6640</v>
      </c>
      <c r="F19989" s="9">
        <v>226.35</v>
      </c>
    </row>
    <row r="19990" spans="1:6" ht="15" x14ac:dyDescent="0.25">
      <c r="A19990" s="1" t="s">
        <v>3373</v>
      </c>
      <c r="B19990" s="589" t="s">
        <v>792</v>
      </c>
      <c r="C19990" s="10" t="s">
        <v>6640</v>
      </c>
      <c r="F19990" s="9">
        <v>255.82</v>
      </c>
    </row>
    <row r="19991" spans="1:6" ht="15" x14ac:dyDescent="0.25">
      <c r="A19991" s="1" t="s">
        <v>3374</v>
      </c>
      <c r="B19991" s="589" t="s">
        <v>791</v>
      </c>
      <c r="C19991" s="10" t="s">
        <v>6640</v>
      </c>
      <c r="F19991" s="9">
        <v>85.73</v>
      </c>
    </row>
    <row r="19992" spans="1:6" ht="15" x14ac:dyDescent="0.25">
      <c r="A19992" s="1" t="s">
        <v>3375</v>
      </c>
      <c r="B19992" s="589" t="s">
        <v>790</v>
      </c>
      <c r="C19992" s="10" t="s">
        <v>6640</v>
      </c>
      <c r="F19992" s="9">
        <v>99.59</v>
      </c>
    </row>
    <row r="19993" spans="1:6" ht="15" x14ac:dyDescent="0.25">
      <c r="A19993" s="1" t="s">
        <v>3376</v>
      </c>
      <c r="B19993" s="589" t="s">
        <v>789</v>
      </c>
      <c r="C19993" s="10" t="s">
        <v>6640</v>
      </c>
      <c r="F19993" s="9">
        <v>115.48</v>
      </c>
    </row>
    <row r="19994" spans="1:6" ht="15" x14ac:dyDescent="0.25">
      <c r="A19994" s="1" t="s">
        <v>3377</v>
      </c>
      <c r="B19994" s="589" t="s">
        <v>788</v>
      </c>
      <c r="C19994" s="10" t="s">
        <v>6640</v>
      </c>
      <c r="F19994" s="9">
        <v>127.81</v>
      </c>
    </row>
    <row r="19995" spans="1:6" ht="15" x14ac:dyDescent="0.25">
      <c r="A19995" s="1" t="s">
        <v>5095</v>
      </c>
      <c r="B19995" s="589" t="s">
        <v>6785</v>
      </c>
      <c r="C19995" s="10"/>
      <c r="F19995" s="9"/>
    </row>
    <row r="19996" spans="1:6" ht="15" x14ac:dyDescent="0.25">
      <c r="A19996" s="1" t="s">
        <v>3378</v>
      </c>
      <c r="B19996" s="589" t="s">
        <v>7840</v>
      </c>
      <c r="C19996" s="10" t="s">
        <v>6640</v>
      </c>
      <c r="F19996" s="9">
        <v>143.16999999999999</v>
      </c>
    </row>
    <row r="19997" spans="1:6" ht="15" x14ac:dyDescent="0.25">
      <c r="A19997" s="1" t="s">
        <v>3379</v>
      </c>
      <c r="B19997" s="589" t="s">
        <v>7841</v>
      </c>
      <c r="C19997" s="10" t="s">
        <v>6640</v>
      </c>
      <c r="F19997" s="9">
        <v>157.77000000000001</v>
      </c>
    </row>
    <row r="19998" spans="1:6" ht="15" x14ac:dyDescent="0.25">
      <c r="A19998" s="1" t="s">
        <v>3380</v>
      </c>
      <c r="B19998" s="589" t="s">
        <v>7842</v>
      </c>
      <c r="C19998" s="10" t="s">
        <v>6640</v>
      </c>
      <c r="F19998" s="9">
        <v>173.91</v>
      </c>
    </row>
    <row r="19999" spans="1:6" ht="15" x14ac:dyDescent="0.25">
      <c r="A19999" s="1" t="s">
        <v>3381</v>
      </c>
      <c r="B19999" s="589" t="s">
        <v>7843</v>
      </c>
      <c r="C19999" s="10" t="s">
        <v>6640</v>
      </c>
      <c r="F19999" s="9">
        <v>202.73</v>
      </c>
    </row>
    <row r="20000" spans="1:6" ht="15" x14ac:dyDescent="0.25">
      <c r="A20000" s="1" t="s">
        <v>3382</v>
      </c>
      <c r="B20000" s="589" t="s">
        <v>7844</v>
      </c>
      <c r="C20000" s="10" t="s">
        <v>6640</v>
      </c>
      <c r="F20000" s="9">
        <v>279.66000000000003</v>
      </c>
    </row>
    <row r="20001" spans="1:6" ht="15" x14ac:dyDescent="0.25">
      <c r="A20001" s="1" t="s">
        <v>3383</v>
      </c>
      <c r="B20001" s="589" t="s">
        <v>7845</v>
      </c>
      <c r="C20001" s="10" t="s">
        <v>6640</v>
      </c>
      <c r="F20001" s="9">
        <v>33.590000000000003</v>
      </c>
    </row>
    <row r="20002" spans="1:6" ht="15" x14ac:dyDescent="0.25">
      <c r="A20002" s="1" t="s">
        <v>3384</v>
      </c>
      <c r="B20002" s="589" t="s">
        <v>7846</v>
      </c>
      <c r="C20002" s="10" t="s">
        <v>6640</v>
      </c>
      <c r="F20002" s="9">
        <v>52.29</v>
      </c>
    </row>
    <row r="20003" spans="1:6" ht="15" x14ac:dyDescent="0.25">
      <c r="A20003" s="1" t="s">
        <v>3385</v>
      </c>
      <c r="B20003" s="589" t="s">
        <v>7847</v>
      </c>
      <c r="C20003" s="10" t="s">
        <v>6640</v>
      </c>
      <c r="F20003" s="9">
        <v>71.83</v>
      </c>
    </row>
    <row r="20004" spans="1:6" ht="15" x14ac:dyDescent="0.25">
      <c r="A20004" s="1" t="s">
        <v>3386</v>
      </c>
      <c r="B20004" s="589" t="s">
        <v>7848</v>
      </c>
      <c r="C20004" s="10" t="s">
        <v>6640</v>
      </c>
      <c r="F20004" s="9">
        <v>89.93</v>
      </c>
    </row>
    <row r="20005" spans="1:6" ht="15" x14ac:dyDescent="0.25">
      <c r="A20005" s="1" t="s">
        <v>3387</v>
      </c>
      <c r="B20005" s="589" t="s">
        <v>7849</v>
      </c>
      <c r="C20005" s="10" t="s">
        <v>6640</v>
      </c>
      <c r="F20005" s="9">
        <v>109.06</v>
      </c>
    </row>
    <row r="20006" spans="1:6" ht="15" x14ac:dyDescent="0.25">
      <c r="A20006" s="1" t="s">
        <v>3388</v>
      </c>
      <c r="B20006" s="589" t="s">
        <v>7850</v>
      </c>
      <c r="C20006" s="10" t="s">
        <v>6640</v>
      </c>
      <c r="F20006" s="9">
        <v>128.4</v>
      </c>
    </row>
    <row r="20007" spans="1:6" ht="15" x14ac:dyDescent="0.25">
      <c r="A20007" s="1" t="s">
        <v>3389</v>
      </c>
      <c r="B20007" s="589" t="s">
        <v>7851</v>
      </c>
      <c r="C20007" s="10" t="s">
        <v>6640</v>
      </c>
      <c r="F20007" s="9">
        <v>183.35</v>
      </c>
    </row>
    <row r="20008" spans="1:6" ht="15" x14ac:dyDescent="0.25">
      <c r="A20008" s="1" t="s">
        <v>5096</v>
      </c>
      <c r="B20008" s="589" t="s">
        <v>6786</v>
      </c>
      <c r="C20008" s="10"/>
      <c r="F20008" s="9"/>
    </row>
    <row r="20009" spans="1:6" ht="15" x14ac:dyDescent="0.25">
      <c r="A20009" s="1" t="s">
        <v>3390</v>
      </c>
      <c r="B20009" s="589" t="s">
        <v>7852</v>
      </c>
      <c r="C20009" s="10" t="s">
        <v>6635</v>
      </c>
      <c r="F20009" s="9">
        <v>19.52</v>
      </c>
    </row>
    <row r="20010" spans="1:6" ht="15" x14ac:dyDescent="0.25">
      <c r="A20010" s="1" t="s">
        <v>3391</v>
      </c>
      <c r="B20010" s="589" t="s">
        <v>7853</v>
      </c>
      <c r="C20010" s="10" t="s">
        <v>6635</v>
      </c>
      <c r="F20010" s="9">
        <v>25.3</v>
      </c>
    </row>
    <row r="20011" spans="1:6" ht="15" x14ac:dyDescent="0.25">
      <c r="A20011" s="1" t="s">
        <v>3392</v>
      </c>
      <c r="B20011" s="589" t="s">
        <v>7854</v>
      </c>
      <c r="C20011" s="10" t="s">
        <v>6635</v>
      </c>
      <c r="F20011" s="9">
        <v>28.33</v>
      </c>
    </row>
    <row r="20012" spans="1:6" ht="15" x14ac:dyDescent="0.25">
      <c r="A20012" s="1" t="s">
        <v>3393</v>
      </c>
      <c r="B20012" s="589" t="s">
        <v>7855</v>
      </c>
      <c r="C20012" s="10" t="s">
        <v>6635</v>
      </c>
      <c r="F20012" s="9">
        <v>30.94</v>
      </c>
    </row>
    <row r="20013" spans="1:6" ht="15" x14ac:dyDescent="0.25">
      <c r="A20013" s="1" t="s">
        <v>3394</v>
      </c>
      <c r="B20013" s="589" t="s">
        <v>7856</v>
      </c>
      <c r="C20013" s="10" t="s">
        <v>6635</v>
      </c>
      <c r="F20013" s="9">
        <v>33.340000000000003</v>
      </c>
    </row>
    <row r="20014" spans="1:6" ht="15" x14ac:dyDescent="0.25">
      <c r="A20014" s="1" t="s">
        <v>3395</v>
      </c>
      <c r="B20014" s="589" t="s">
        <v>7857</v>
      </c>
      <c r="C20014" s="10" t="s">
        <v>6635</v>
      </c>
      <c r="F20014" s="9">
        <v>36.9</v>
      </c>
    </row>
    <row r="20015" spans="1:6" ht="15" x14ac:dyDescent="0.25">
      <c r="A20015" s="1" t="s">
        <v>3396</v>
      </c>
      <c r="B20015" s="589" t="s">
        <v>7858</v>
      </c>
      <c r="C20015" s="10" t="s">
        <v>6635</v>
      </c>
      <c r="F20015" s="9">
        <v>28.98</v>
      </c>
    </row>
    <row r="20016" spans="1:6" ht="15" x14ac:dyDescent="0.25">
      <c r="A20016" s="1" t="s">
        <v>3397</v>
      </c>
      <c r="B20016" s="589" t="s">
        <v>7859</v>
      </c>
      <c r="C20016" s="10" t="s">
        <v>6635</v>
      </c>
      <c r="F20016" s="9">
        <v>31.1</v>
      </c>
    </row>
    <row r="20017" spans="1:6" ht="15" x14ac:dyDescent="0.25">
      <c r="A20017" s="1" t="s">
        <v>3398</v>
      </c>
      <c r="B20017" s="589" t="s">
        <v>7860</v>
      </c>
      <c r="C20017" s="10" t="s">
        <v>6635</v>
      </c>
      <c r="F20017" s="9">
        <v>35.21</v>
      </c>
    </row>
    <row r="20018" spans="1:6" ht="15" x14ac:dyDescent="0.25">
      <c r="A20018" s="1" t="s">
        <v>3399</v>
      </c>
      <c r="B20018" s="589" t="s">
        <v>7861</v>
      </c>
      <c r="C20018" s="10" t="s">
        <v>6635</v>
      </c>
      <c r="F20018" s="9">
        <v>35.32</v>
      </c>
    </row>
    <row r="20019" spans="1:6" ht="15" x14ac:dyDescent="0.25">
      <c r="A20019" s="1" t="s">
        <v>3400</v>
      </c>
      <c r="B20019" s="589" t="s">
        <v>7862</v>
      </c>
      <c r="C20019" s="10" t="s">
        <v>6635</v>
      </c>
      <c r="F20019" s="9">
        <v>39.340000000000003</v>
      </c>
    </row>
    <row r="20020" spans="1:6" ht="15" x14ac:dyDescent="0.25">
      <c r="A20020" s="1" t="s">
        <v>3401</v>
      </c>
      <c r="B20020" s="589" t="s">
        <v>7863</v>
      </c>
      <c r="C20020" s="10" t="s">
        <v>6635</v>
      </c>
      <c r="F20020" s="9">
        <v>44.38</v>
      </c>
    </row>
    <row r="20021" spans="1:6" ht="15" x14ac:dyDescent="0.25">
      <c r="A20021" s="1" t="s">
        <v>3402</v>
      </c>
      <c r="B20021" s="589" t="s">
        <v>7864</v>
      </c>
      <c r="C20021" s="10" t="s">
        <v>6635</v>
      </c>
      <c r="F20021" s="9">
        <v>29.27</v>
      </c>
    </row>
    <row r="20022" spans="1:6" ht="15" x14ac:dyDescent="0.25">
      <c r="A20022" s="1" t="s">
        <v>3403</v>
      </c>
      <c r="B20022" s="589" t="s">
        <v>7865</v>
      </c>
      <c r="C20022" s="10" t="s">
        <v>6635</v>
      </c>
      <c r="F20022" s="9">
        <v>31.44</v>
      </c>
    </row>
    <row r="20023" spans="1:6" ht="15" x14ac:dyDescent="0.25">
      <c r="A20023" s="1" t="s">
        <v>3404</v>
      </c>
      <c r="B20023" s="589" t="s">
        <v>7866</v>
      </c>
      <c r="C20023" s="10" t="s">
        <v>6635</v>
      </c>
      <c r="F20023" s="9">
        <v>36.4</v>
      </c>
    </row>
    <row r="20024" spans="1:6" ht="15" x14ac:dyDescent="0.25">
      <c r="A20024" s="1" t="s">
        <v>3405</v>
      </c>
      <c r="B20024" s="589" t="s">
        <v>7867</v>
      </c>
      <c r="C20024" s="10" t="s">
        <v>6635</v>
      </c>
      <c r="F20024" s="9">
        <v>41.58</v>
      </c>
    </row>
    <row r="20025" spans="1:6" ht="15" x14ac:dyDescent="0.25">
      <c r="A20025" s="1" t="s">
        <v>3406</v>
      </c>
      <c r="B20025" s="589" t="s">
        <v>7868</v>
      </c>
      <c r="C20025" s="10" t="s">
        <v>6635</v>
      </c>
      <c r="F20025" s="9">
        <v>45.44</v>
      </c>
    </row>
    <row r="20026" spans="1:6" ht="15" x14ac:dyDescent="0.25">
      <c r="A20026" s="1" t="s">
        <v>3407</v>
      </c>
      <c r="B20026" s="589" t="s">
        <v>7869</v>
      </c>
      <c r="C20026" s="10" t="s">
        <v>6635</v>
      </c>
      <c r="F20026" s="9">
        <v>54.56</v>
      </c>
    </row>
    <row r="20027" spans="1:6" ht="15" x14ac:dyDescent="0.25">
      <c r="A20027" s="1" t="s">
        <v>3408</v>
      </c>
      <c r="B20027" s="589" t="s">
        <v>7870</v>
      </c>
      <c r="C20027" s="10" t="s">
        <v>6635</v>
      </c>
      <c r="F20027" s="9">
        <v>67.67</v>
      </c>
    </row>
    <row r="20028" spans="1:6" ht="15" x14ac:dyDescent="0.25">
      <c r="A20028" s="1" t="s">
        <v>5097</v>
      </c>
      <c r="B20028" s="589" t="s">
        <v>6787</v>
      </c>
      <c r="C20028" s="10"/>
      <c r="F20028" s="9"/>
    </row>
    <row r="20029" spans="1:6" ht="15" x14ac:dyDescent="0.25">
      <c r="A20029" s="1" t="s">
        <v>5098</v>
      </c>
      <c r="B20029" s="589" t="s">
        <v>6788</v>
      </c>
      <c r="C20029" s="10"/>
      <c r="F20029" s="9"/>
    </row>
    <row r="20030" spans="1:6" ht="15" x14ac:dyDescent="0.25">
      <c r="A20030" s="1" t="s">
        <v>3409</v>
      </c>
      <c r="B20030" s="589" t="s">
        <v>787</v>
      </c>
      <c r="C20030" s="10" t="s">
        <v>6640</v>
      </c>
      <c r="F20030" s="9">
        <v>4.12</v>
      </c>
    </row>
    <row r="20031" spans="1:6" ht="15" x14ac:dyDescent="0.25">
      <c r="A20031" s="1" t="s">
        <v>5099</v>
      </c>
      <c r="B20031" s="589" t="s">
        <v>784</v>
      </c>
      <c r="C20031" s="10" t="s">
        <v>6640</v>
      </c>
      <c r="F20031" s="9">
        <v>5.23</v>
      </c>
    </row>
    <row r="20032" spans="1:6" ht="15" x14ac:dyDescent="0.25">
      <c r="A20032" s="1" t="s">
        <v>5100</v>
      </c>
      <c r="B20032" s="589" t="s">
        <v>783</v>
      </c>
      <c r="C20032" s="10" t="s">
        <v>6640</v>
      </c>
      <c r="F20032" s="9">
        <v>8.19</v>
      </c>
    </row>
    <row r="20033" spans="1:6" ht="15" x14ac:dyDescent="0.25">
      <c r="A20033" s="1" t="s">
        <v>3410</v>
      </c>
      <c r="B20033" s="589" t="s">
        <v>786</v>
      </c>
      <c r="C20033" s="10" t="s">
        <v>6640</v>
      </c>
      <c r="F20033" s="9">
        <v>11.1</v>
      </c>
    </row>
    <row r="20034" spans="1:6" ht="15" x14ac:dyDescent="0.25">
      <c r="A20034" s="1" t="s">
        <v>3411</v>
      </c>
      <c r="B20034" s="589" t="s">
        <v>785</v>
      </c>
      <c r="C20034" s="10" t="s">
        <v>6640</v>
      </c>
      <c r="F20034" s="9">
        <v>16.66</v>
      </c>
    </row>
    <row r="20035" spans="1:6" ht="15" x14ac:dyDescent="0.25">
      <c r="A20035" s="1" t="s">
        <v>5101</v>
      </c>
      <c r="B20035" s="589" t="s">
        <v>6789</v>
      </c>
      <c r="C20035" s="10"/>
      <c r="F20035" s="9"/>
    </row>
    <row r="20036" spans="1:6" ht="15" x14ac:dyDescent="0.25">
      <c r="A20036" s="1" t="s">
        <v>3412</v>
      </c>
      <c r="B20036" s="589" t="s">
        <v>780</v>
      </c>
      <c r="C20036" s="10" t="s">
        <v>6640</v>
      </c>
      <c r="F20036" s="9">
        <v>3.66</v>
      </c>
    </row>
    <row r="20037" spans="1:6" ht="15" x14ac:dyDescent="0.25">
      <c r="A20037" s="1" t="s">
        <v>3413</v>
      </c>
      <c r="B20037" s="589" t="s">
        <v>779</v>
      </c>
      <c r="C20037" s="10" t="s">
        <v>6640</v>
      </c>
      <c r="F20037" s="9">
        <v>4.97</v>
      </c>
    </row>
    <row r="20038" spans="1:6" ht="15" x14ac:dyDescent="0.25">
      <c r="A20038" s="1" t="s">
        <v>5102</v>
      </c>
      <c r="B20038" s="589" t="s">
        <v>7990</v>
      </c>
      <c r="C20038" s="10" t="s">
        <v>6640</v>
      </c>
      <c r="F20038" s="9">
        <v>6.72</v>
      </c>
    </row>
    <row r="20039" spans="1:6" ht="15" x14ac:dyDescent="0.25">
      <c r="A20039" s="1" t="s">
        <v>5103</v>
      </c>
      <c r="B20039" s="589" t="s">
        <v>782</v>
      </c>
      <c r="C20039" s="10" t="s">
        <v>6640</v>
      </c>
      <c r="F20039" s="9">
        <v>8.77</v>
      </c>
    </row>
    <row r="20040" spans="1:6" ht="15" x14ac:dyDescent="0.25">
      <c r="A20040" s="1" t="s">
        <v>5104</v>
      </c>
      <c r="B20040" s="589" t="s">
        <v>781</v>
      </c>
      <c r="C20040" s="10" t="s">
        <v>6640</v>
      </c>
      <c r="F20040" s="9">
        <v>13.51</v>
      </c>
    </row>
    <row r="20041" spans="1:6" ht="15" x14ac:dyDescent="0.25">
      <c r="A20041" s="1" t="s">
        <v>5105</v>
      </c>
      <c r="B20041" s="589" t="s">
        <v>6790</v>
      </c>
      <c r="C20041" s="10"/>
      <c r="F20041" s="9"/>
    </row>
    <row r="20042" spans="1:6" ht="15" x14ac:dyDescent="0.25">
      <c r="A20042" s="1" t="s">
        <v>6568</v>
      </c>
      <c r="B20042" s="589" t="s">
        <v>6569</v>
      </c>
      <c r="C20042" s="10" t="s">
        <v>6640</v>
      </c>
      <c r="F20042" s="9">
        <v>15.54</v>
      </c>
    </row>
    <row r="20043" spans="1:6" ht="15" x14ac:dyDescent="0.25">
      <c r="A20043" s="1" t="s">
        <v>3414</v>
      </c>
      <c r="B20043" s="589" t="s">
        <v>778</v>
      </c>
      <c r="C20043" s="10" t="s">
        <v>6640</v>
      </c>
      <c r="F20043" s="9">
        <v>21.5</v>
      </c>
    </row>
    <row r="20044" spans="1:6" ht="15" x14ac:dyDescent="0.25">
      <c r="A20044" s="1" t="s">
        <v>3415</v>
      </c>
      <c r="B20044" s="589" t="s">
        <v>777</v>
      </c>
      <c r="C20044" s="10" t="s">
        <v>6640</v>
      </c>
      <c r="F20044" s="9">
        <v>34.68</v>
      </c>
    </row>
    <row r="20045" spans="1:6" ht="15" x14ac:dyDescent="0.25">
      <c r="A20045" s="1" t="s">
        <v>3416</v>
      </c>
      <c r="B20045" s="589" t="s">
        <v>776</v>
      </c>
      <c r="C20045" s="10" t="s">
        <v>6640</v>
      </c>
      <c r="F20045" s="9">
        <v>50.15</v>
      </c>
    </row>
    <row r="20046" spans="1:6" ht="15" x14ac:dyDescent="0.25">
      <c r="A20046" s="1" t="s">
        <v>3417</v>
      </c>
      <c r="B20046" s="589" t="s">
        <v>775</v>
      </c>
      <c r="C20046" s="10" t="s">
        <v>6640</v>
      </c>
      <c r="F20046" s="9">
        <v>69.510000000000005</v>
      </c>
    </row>
    <row r="20047" spans="1:6" ht="15" x14ac:dyDescent="0.25">
      <c r="A20047" s="1" t="s">
        <v>3418</v>
      </c>
      <c r="B20047" s="589" t="s">
        <v>774</v>
      </c>
      <c r="C20047" s="10" t="s">
        <v>6640</v>
      </c>
      <c r="F20047" s="9">
        <v>95.88</v>
      </c>
    </row>
    <row r="20048" spans="1:6" ht="15" x14ac:dyDescent="0.25">
      <c r="A20048" s="1" t="s">
        <v>3419</v>
      </c>
      <c r="B20048" s="589" t="s">
        <v>773</v>
      </c>
      <c r="C20048" s="10" t="s">
        <v>6640</v>
      </c>
      <c r="F20048" s="9">
        <v>118.22</v>
      </c>
    </row>
    <row r="20049" spans="1:6" ht="15" x14ac:dyDescent="0.25">
      <c r="A20049" s="1" t="s">
        <v>3420</v>
      </c>
      <c r="B20049" s="589" t="s">
        <v>772</v>
      </c>
      <c r="C20049" s="10" t="s">
        <v>6640</v>
      </c>
      <c r="F20049" s="9">
        <v>266.04000000000002</v>
      </c>
    </row>
    <row r="20050" spans="1:6" ht="15" x14ac:dyDescent="0.25">
      <c r="A20050" s="1" t="s">
        <v>5106</v>
      </c>
      <c r="B20050" s="589" t="s">
        <v>6791</v>
      </c>
      <c r="C20050" s="10"/>
      <c r="F20050" s="9"/>
    </row>
    <row r="20051" spans="1:6" ht="15" x14ac:dyDescent="0.25">
      <c r="A20051" s="1" t="s">
        <v>3421</v>
      </c>
      <c r="B20051" s="589" t="s">
        <v>5107</v>
      </c>
      <c r="C20051" s="10" t="s">
        <v>6640</v>
      </c>
      <c r="F20051" s="9">
        <v>293.70999999999998</v>
      </c>
    </row>
    <row r="20052" spans="1:6" ht="15" x14ac:dyDescent="0.25">
      <c r="A20052" s="1" t="s">
        <v>5108</v>
      </c>
      <c r="B20052" s="589" t="s">
        <v>6792</v>
      </c>
      <c r="C20052" s="10"/>
      <c r="F20052" s="9"/>
    </row>
    <row r="20053" spans="1:6" ht="15" x14ac:dyDescent="0.25">
      <c r="A20053" s="1" t="s">
        <v>3422</v>
      </c>
      <c r="B20053" s="589" t="s">
        <v>6048</v>
      </c>
      <c r="C20053" s="10" t="s">
        <v>6640</v>
      </c>
      <c r="F20053" s="9">
        <v>99.66</v>
      </c>
    </row>
    <row r="20054" spans="1:6" ht="15" x14ac:dyDescent="0.25">
      <c r="A20054" s="1" t="s">
        <v>3423</v>
      </c>
      <c r="B20054" s="589" t="s">
        <v>6049</v>
      </c>
      <c r="C20054" s="10" t="s">
        <v>6640</v>
      </c>
      <c r="F20054" s="9">
        <v>124.35</v>
      </c>
    </row>
    <row r="20055" spans="1:6" ht="15" x14ac:dyDescent="0.25">
      <c r="A20055" s="1" t="s">
        <v>5109</v>
      </c>
      <c r="B20055" s="589" t="s">
        <v>6050</v>
      </c>
      <c r="C20055" s="10" t="s">
        <v>6640</v>
      </c>
      <c r="F20055" s="9">
        <v>156.25</v>
      </c>
    </row>
    <row r="20056" spans="1:6" ht="15" x14ac:dyDescent="0.25">
      <c r="A20056" s="1" t="s">
        <v>5110</v>
      </c>
      <c r="B20056" s="589" t="s">
        <v>6051</v>
      </c>
      <c r="C20056" s="10" t="s">
        <v>6640</v>
      </c>
      <c r="F20056" s="9">
        <v>265.10000000000002</v>
      </c>
    </row>
    <row r="20057" spans="1:6" ht="15" x14ac:dyDescent="0.25">
      <c r="A20057" s="1" t="s">
        <v>5111</v>
      </c>
      <c r="B20057" s="589" t="s">
        <v>6052</v>
      </c>
      <c r="C20057" s="10"/>
      <c r="F20057" s="9"/>
    </row>
    <row r="20058" spans="1:6" ht="15" x14ac:dyDescent="0.25">
      <c r="A20058" s="1" t="s">
        <v>3424</v>
      </c>
      <c r="B20058" s="589" t="s">
        <v>6053</v>
      </c>
      <c r="C20058" s="10" t="s">
        <v>6635</v>
      </c>
      <c r="F20058" s="9">
        <v>18.61</v>
      </c>
    </row>
    <row r="20059" spans="1:6" ht="15" x14ac:dyDescent="0.25">
      <c r="A20059" s="1" t="s">
        <v>6054</v>
      </c>
      <c r="B20059" s="589" t="s">
        <v>6055</v>
      </c>
      <c r="C20059" s="10" t="s">
        <v>6635</v>
      </c>
      <c r="F20059" s="9">
        <v>12.9</v>
      </c>
    </row>
    <row r="20060" spans="1:6" ht="15" x14ac:dyDescent="0.25">
      <c r="A20060" s="1" t="s">
        <v>3425</v>
      </c>
      <c r="B20060" s="589" t="s">
        <v>771</v>
      </c>
      <c r="C20060" s="10" t="s">
        <v>6635</v>
      </c>
      <c r="F20060" s="9">
        <v>14.84</v>
      </c>
    </row>
    <row r="20061" spans="1:6" ht="15" x14ac:dyDescent="0.25">
      <c r="A20061" s="1" t="s">
        <v>3426</v>
      </c>
      <c r="B20061" s="589" t="s">
        <v>770</v>
      </c>
      <c r="C20061" s="10" t="s">
        <v>6635</v>
      </c>
      <c r="F20061" s="9">
        <v>18.920000000000002</v>
      </c>
    </row>
    <row r="20062" spans="1:6" ht="15" x14ac:dyDescent="0.25">
      <c r="A20062" s="1" t="s">
        <v>3427</v>
      </c>
      <c r="B20062" s="589" t="s">
        <v>769</v>
      </c>
      <c r="C20062" s="10" t="s">
        <v>6635</v>
      </c>
      <c r="F20062" s="9">
        <v>18.97</v>
      </c>
    </row>
    <row r="20063" spans="1:6" ht="15" x14ac:dyDescent="0.25">
      <c r="A20063" s="1" t="s">
        <v>3428</v>
      </c>
      <c r="B20063" s="589" t="s">
        <v>768</v>
      </c>
      <c r="C20063" s="10" t="s">
        <v>6635</v>
      </c>
      <c r="F20063" s="9">
        <v>19.14</v>
      </c>
    </row>
    <row r="20064" spans="1:6" ht="15" x14ac:dyDescent="0.25">
      <c r="A20064" s="1" t="s">
        <v>3429</v>
      </c>
      <c r="B20064" s="589" t="s">
        <v>767</v>
      </c>
      <c r="C20064" s="10" t="s">
        <v>6635</v>
      </c>
      <c r="F20064" s="9">
        <v>21.52</v>
      </c>
    </row>
    <row r="20065" spans="1:6" ht="15" x14ac:dyDescent="0.25">
      <c r="A20065" s="1" t="s">
        <v>3430</v>
      </c>
      <c r="B20065" s="589" t="s">
        <v>766</v>
      </c>
      <c r="C20065" s="10" t="s">
        <v>6635</v>
      </c>
      <c r="F20065" s="9">
        <v>23.6</v>
      </c>
    </row>
    <row r="20066" spans="1:6" ht="15" x14ac:dyDescent="0.25">
      <c r="A20066" s="1" t="s">
        <v>5112</v>
      </c>
      <c r="B20066" s="589" t="s">
        <v>6793</v>
      </c>
      <c r="C20066" s="10"/>
      <c r="F20066" s="9"/>
    </row>
    <row r="20067" spans="1:6" ht="15" x14ac:dyDescent="0.25">
      <c r="A20067" s="1" t="s">
        <v>3431</v>
      </c>
      <c r="B20067" s="589" t="s">
        <v>765</v>
      </c>
      <c r="C20067" s="10" t="s">
        <v>6635</v>
      </c>
      <c r="F20067" s="9">
        <v>5.36</v>
      </c>
    </row>
    <row r="20068" spans="1:6" ht="15" x14ac:dyDescent="0.25">
      <c r="A20068" s="1" t="s">
        <v>3432</v>
      </c>
      <c r="B20068" s="589" t="s">
        <v>764</v>
      </c>
      <c r="C20068" s="10" t="s">
        <v>6635</v>
      </c>
      <c r="F20068" s="9">
        <v>16.11</v>
      </c>
    </row>
    <row r="20069" spans="1:6" ht="15" x14ac:dyDescent="0.25">
      <c r="A20069" s="1" t="s">
        <v>3433</v>
      </c>
      <c r="B20069" s="589" t="s">
        <v>763</v>
      </c>
      <c r="C20069" s="10" t="s">
        <v>6635</v>
      </c>
      <c r="F20069" s="9">
        <v>17.3</v>
      </c>
    </row>
    <row r="20070" spans="1:6" ht="15" x14ac:dyDescent="0.25">
      <c r="A20070" s="1" t="s">
        <v>3434</v>
      </c>
      <c r="B20070" s="589" t="s">
        <v>762</v>
      </c>
      <c r="C20070" s="10" t="s">
        <v>6635</v>
      </c>
      <c r="F20070" s="9">
        <v>17.72</v>
      </c>
    </row>
    <row r="20071" spans="1:6" ht="15" x14ac:dyDescent="0.25">
      <c r="A20071" s="1" t="s">
        <v>3435</v>
      </c>
      <c r="B20071" s="589" t="s">
        <v>761</v>
      </c>
      <c r="C20071" s="10" t="s">
        <v>6635</v>
      </c>
      <c r="F20071" s="9">
        <v>18.72</v>
      </c>
    </row>
    <row r="20072" spans="1:6" ht="15" x14ac:dyDescent="0.25">
      <c r="A20072" s="1" t="s">
        <v>3436</v>
      </c>
      <c r="B20072" s="589" t="s">
        <v>760</v>
      </c>
      <c r="C20072" s="10" t="s">
        <v>6635</v>
      </c>
      <c r="F20072" s="9">
        <v>24.22</v>
      </c>
    </row>
    <row r="20073" spans="1:6" ht="15" x14ac:dyDescent="0.25">
      <c r="A20073" s="1" t="s">
        <v>3437</v>
      </c>
      <c r="B20073" s="589" t="s">
        <v>759</v>
      </c>
      <c r="C20073" s="10" t="s">
        <v>6635</v>
      </c>
      <c r="F20073" s="9">
        <v>24.38</v>
      </c>
    </row>
    <row r="20074" spans="1:6" ht="15" x14ac:dyDescent="0.25">
      <c r="A20074" s="1" t="s">
        <v>3438</v>
      </c>
      <c r="B20074" s="589" t="s">
        <v>758</v>
      </c>
      <c r="C20074" s="10" t="s">
        <v>6635</v>
      </c>
      <c r="F20074" s="9">
        <v>32.51</v>
      </c>
    </row>
    <row r="20075" spans="1:6" ht="15" x14ac:dyDescent="0.25">
      <c r="A20075" s="1" t="s">
        <v>5113</v>
      </c>
      <c r="B20075" s="589" t="s">
        <v>756</v>
      </c>
      <c r="C20075" s="10" t="s">
        <v>6635</v>
      </c>
      <c r="F20075" s="9">
        <v>45.03</v>
      </c>
    </row>
    <row r="20076" spans="1:6" ht="15" x14ac:dyDescent="0.25">
      <c r="A20076" s="1" t="s">
        <v>3439</v>
      </c>
      <c r="B20076" s="589" t="s">
        <v>757</v>
      </c>
      <c r="C20076" s="10" t="s">
        <v>6635</v>
      </c>
      <c r="F20076" s="9">
        <v>45.4</v>
      </c>
    </row>
    <row r="20077" spans="1:6" ht="15" x14ac:dyDescent="0.25">
      <c r="A20077" s="1" t="s">
        <v>3440</v>
      </c>
      <c r="B20077" s="589" t="s">
        <v>755</v>
      </c>
      <c r="C20077" s="10" t="s">
        <v>6635</v>
      </c>
      <c r="F20077" s="9">
        <v>54.94</v>
      </c>
    </row>
    <row r="20078" spans="1:6" ht="15" x14ac:dyDescent="0.25">
      <c r="A20078" s="1" t="s">
        <v>3441</v>
      </c>
      <c r="B20078" s="589" t="s">
        <v>754</v>
      </c>
      <c r="C20078" s="10" t="s">
        <v>6635</v>
      </c>
      <c r="F20078" s="9">
        <v>59.12</v>
      </c>
    </row>
    <row r="20079" spans="1:6" ht="15" x14ac:dyDescent="0.25">
      <c r="A20079" s="1" t="s">
        <v>5114</v>
      </c>
      <c r="B20079" s="589" t="s">
        <v>6056</v>
      </c>
      <c r="C20079" s="10"/>
      <c r="F20079" s="9"/>
    </row>
    <row r="20080" spans="1:6" ht="15" x14ac:dyDescent="0.25">
      <c r="A20080" s="1" t="s">
        <v>3442</v>
      </c>
      <c r="B20080" s="589" t="s">
        <v>7434</v>
      </c>
      <c r="C20080" s="10" t="s">
        <v>6640</v>
      </c>
      <c r="F20080" s="9">
        <v>16.329999999999998</v>
      </c>
    </row>
    <row r="20081" spans="1:6" ht="15" x14ac:dyDescent="0.25">
      <c r="A20081" s="1" t="s">
        <v>3443</v>
      </c>
      <c r="B20081" s="589" t="s">
        <v>7435</v>
      </c>
      <c r="C20081" s="10" t="s">
        <v>6640</v>
      </c>
      <c r="F20081" s="9">
        <v>22.43</v>
      </c>
    </row>
    <row r="20082" spans="1:6" ht="15" x14ac:dyDescent="0.25">
      <c r="A20082" s="1" t="s">
        <v>3444</v>
      </c>
      <c r="B20082" s="589" t="s">
        <v>7436</v>
      </c>
      <c r="C20082" s="10" t="s">
        <v>6640</v>
      </c>
      <c r="F20082" s="9">
        <v>45.54</v>
      </c>
    </row>
    <row r="20083" spans="1:6" ht="15" x14ac:dyDescent="0.25">
      <c r="A20083" s="1" t="s">
        <v>8252</v>
      </c>
      <c r="B20083" s="589" t="s">
        <v>8253</v>
      </c>
      <c r="C20083" s="10" t="s">
        <v>6640</v>
      </c>
      <c r="F20083" s="9">
        <v>5.22</v>
      </c>
    </row>
    <row r="20084" spans="1:6" ht="15" x14ac:dyDescent="0.25">
      <c r="A20084" s="1" t="s">
        <v>3445</v>
      </c>
      <c r="B20084" s="589" t="s">
        <v>753</v>
      </c>
      <c r="C20084" s="10" t="s">
        <v>6640</v>
      </c>
      <c r="F20084" s="9">
        <v>18.350000000000001</v>
      </c>
    </row>
    <row r="20085" spans="1:6" ht="15" x14ac:dyDescent="0.25">
      <c r="A20085" s="1" t="s">
        <v>3446</v>
      </c>
      <c r="B20085" s="589" t="s">
        <v>7437</v>
      </c>
      <c r="C20085" s="10" t="s">
        <v>6640</v>
      </c>
      <c r="F20085" s="9">
        <v>15.97</v>
      </c>
    </row>
    <row r="20086" spans="1:6" ht="15" x14ac:dyDescent="0.25">
      <c r="A20086" s="1" t="s">
        <v>3447</v>
      </c>
      <c r="B20086" s="589" t="s">
        <v>752</v>
      </c>
      <c r="C20086" s="10" t="s">
        <v>6640</v>
      </c>
      <c r="F20086" s="9">
        <v>10.26</v>
      </c>
    </row>
    <row r="20087" spans="1:6" ht="15" x14ac:dyDescent="0.25">
      <c r="A20087" s="1" t="s">
        <v>3448</v>
      </c>
      <c r="B20087" s="589" t="s">
        <v>7438</v>
      </c>
      <c r="C20087" s="10" t="s">
        <v>6640</v>
      </c>
      <c r="F20087" s="9">
        <v>24.09</v>
      </c>
    </row>
    <row r="20088" spans="1:6" ht="15" x14ac:dyDescent="0.25">
      <c r="A20088" s="1" t="s">
        <v>3449</v>
      </c>
      <c r="B20088" s="589" t="s">
        <v>7439</v>
      </c>
      <c r="C20088" s="10" t="s">
        <v>6640</v>
      </c>
      <c r="F20088" s="9">
        <v>49</v>
      </c>
    </row>
    <row r="20089" spans="1:6" ht="15" x14ac:dyDescent="0.25">
      <c r="A20089" s="1" t="s">
        <v>3450</v>
      </c>
      <c r="B20089" s="589" t="s">
        <v>7440</v>
      </c>
      <c r="C20089" s="10" t="s">
        <v>6640</v>
      </c>
      <c r="F20089" s="9">
        <v>88.22</v>
      </c>
    </row>
    <row r="20090" spans="1:6" ht="15" x14ac:dyDescent="0.25">
      <c r="A20090" s="1" t="s">
        <v>3451</v>
      </c>
      <c r="B20090" s="589" t="s">
        <v>7441</v>
      </c>
      <c r="C20090" s="10" t="s">
        <v>6640</v>
      </c>
      <c r="F20090" s="9">
        <v>20.440000000000001</v>
      </c>
    </row>
    <row r="20091" spans="1:6" ht="15" x14ac:dyDescent="0.25">
      <c r="A20091" s="1" t="s">
        <v>3452</v>
      </c>
      <c r="B20091" s="589" t="s">
        <v>7442</v>
      </c>
      <c r="C20091" s="10" t="s">
        <v>6640</v>
      </c>
      <c r="F20091" s="9">
        <v>28.14</v>
      </c>
    </row>
    <row r="20092" spans="1:6" ht="15" x14ac:dyDescent="0.25">
      <c r="A20092" s="1" t="s">
        <v>3453</v>
      </c>
      <c r="B20092" s="589" t="s">
        <v>7443</v>
      </c>
      <c r="C20092" s="10" t="s">
        <v>6640</v>
      </c>
      <c r="F20092" s="9">
        <v>52.36</v>
      </c>
    </row>
    <row r="20093" spans="1:6" ht="15" x14ac:dyDescent="0.25">
      <c r="A20093" s="1" t="s">
        <v>3454</v>
      </c>
      <c r="B20093" s="589" t="s">
        <v>7444</v>
      </c>
      <c r="C20093" s="10" t="s">
        <v>6640</v>
      </c>
      <c r="F20093" s="9">
        <v>21.27</v>
      </c>
    </row>
    <row r="20094" spans="1:6" ht="15" x14ac:dyDescent="0.25">
      <c r="A20094" s="1" t="s">
        <v>3455</v>
      </c>
      <c r="B20094" s="589" t="s">
        <v>7445</v>
      </c>
      <c r="C20094" s="10" t="s">
        <v>6640</v>
      </c>
      <c r="F20094" s="9">
        <v>29.09</v>
      </c>
    </row>
    <row r="20095" spans="1:6" ht="15" x14ac:dyDescent="0.25">
      <c r="A20095" s="1" t="s">
        <v>3456</v>
      </c>
      <c r="B20095" s="589" t="s">
        <v>7446</v>
      </c>
      <c r="C20095" s="10" t="s">
        <v>6640</v>
      </c>
      <c r="F20095" s="9">
        <v>63.7</v>
      </c>
    </row>
    <row r="20096" spans="1:6" ht="15" x14ac:dyDescent="0.25">
      <c r="A20096" s="1" t="s">
        <v>5115</v>
      </c>
      <c r="B20096" s="589" t="s">
        <v>6794</v>
      </c>
      <c r="C20096" s="10"/>
      <c r="F20096" s="9"/>
    </row>
    <row r="20097" spans="1:6" ht="15" x14ac:dyDescent="0.25">
      <c r="A20097" s="1" t="s">
        <v>3457</v>
      </c>
      <c r="B20097" s="589" t="s">
        <v>7447</v>
      </c>
      <c r="C20097" s="10" t="s">
        <v>6640</v>
      </c>
      <c r="F20097" s="9">
        <v>11.5</v>
      </c>
    </row>
    <row r="20098" spans="1:6" ht="15" x14ac:dyDescent="0.25">
      <c r="A20098" s="1" t="s">
        <v>3458</v>
      </c>
      <c r="B20098" s="589" t="s">
        <v>7448</v>
      </c>
      <c r="C20098" s="10" t="s">
        <v>6640</v>
      </c>
      <c r="F20098" s="9">
        <v>13.59</v>
      </c>
    </row>
    <row r="20099" spans="1:6" ht="15" x14ac:dyDescent="0.25">
      <c r="A20099" s="1" t="s">
        <v>3459</v>
      </c>
      <c r="B20099" s="589" t="s">
        <v>7449</v>
      </c>
      <c r="C20099" s="10" t="s">
        <v>6640</v>
      </c>
      <c r="F20099" s="9">
        <v>14.09</v>
      </c>
    </row>
    <row r="20100" spans="1:6" ht="15" x14ac:dyDescent="0.25">
      <c r="A20100" s="1" t="s">
        <v>5116</v>
      </c>
      <c r="B20100" s="589" t="s">
        <v>6795</v>
      </c>
      <c r="C20100" s="10"/>
      <c r="F20100" s="9"/>
    </row>
    <row r="20101" spans="1:6" ht="15" x14ac:dyDescent="0.25">
      <c r="A20101" s="1" t="s">
        <v>3460</v>
      </c>
      <c r="B20101" s="589" t="s">
        <v>751</v>
      </c>
      <c r="C20101" s="10" t="s">
        <v>6640</v>
      </c>
      <c r="F20101" s="9">
        <v>15.33</v>
      </c>
    </row>
    <row r="20102" spans="1:6" ht="15" x14ac:dyDescent="0.25">
      <c r="A20102" s="1" t="s">
        <v>3461</v>
      </c>
      <c r="B20102" s="589" t="s">
        <v>750</v>
      </c>
      <c r="C20102" s="10" t="s">
        <v>6640</v>
      </c>
      <c r="F20102" s="9">
        <v>10.78</v>
      </c>
    </row>
    <row r="20103" spans="1:6" ht="15" x14ac:dyDescent="0.25">
      <c r="A20103" s="1" t="s">
        <v>5117</v>
      </c>
      <c r="B20103" s="589" t="s">
        <v>6796</v>
      </c>
      <c r="C20103" s="10"/>
      <c r="F20103" s="9"/>
    </row>
    <row r="20104" spans="1:6" ht="15" x14ac:dyDescent="0.25">
      <c r="A20104" s="1" t="s">
        <v>3462</v>
      </c>
      <c r="B20104" s="589" t="s">
        <v>749</v>
      </c>
      <c r="C20104" s="10" t="s">
        <v>6640</v>
      </c>
      <c r="F20104" s="9">
        <v>10.95</v>
      </c>
    </row>
    <row r="20105" spans="1:6" ht="15" x14ac:dyDescent="0.25">
      <c r="A20105" s="1" t="s">
        <v>3463</v>
      </c>
      <c r="B20105" s="589" t="s">
        <v>748</v>
      </c>
      <c r="C20105" s="10" t="s">
        <v>6640</v>
      </c>
      <c r="F20105" s="9">
        <v>14.1</v>
      </c>
    </row>
    <row r="20106" spans="1:6" ht="15" x14ac:dyDescent="0.25">
      <c r="A20106" s="1" t="s">
        <v>5118</v>
      </c>
      <c r="B20106" s="589" t="s">
        <v>6797</v>
      </c>
      <c r="C20106" s="10"/>
      <c r="F20106" s="9"/>
    </row>
    <row r="20107" spans="1:6" ht="15" x14ac:dyDescent="0.25">
      <c r="A20107" s="1" t="s">
        <v>3464</v>
      </c>
      <c r="B20107" s="589" t="s">
        <v>743</v>
      </c>
      <c r="C20107" s="10" t="s">
        <v>6640</v>
      </c>
      <c r="F20107" s="9">
        <v>8.1300000000000008</v>
      </c>
    </row>
    <row r="20108" spans="1:6" ht="15" x14ac:dyDescent="0.25">
      <c r="A20108" s="1" t="s">
        <v>5119</v>
      </c>
      <c r="B20108" s="589" t="s">
        <v>744</v>
      </c>
      <c r="C20108" s="10" t="s">
        <v>6640</v>
      </c>
      <c r="F20108" s="9">
        <v>28.54</v>
      </c>
    </row>
    <row r="20109" spans="1:6" ht="15" x14ac:dyDescent="0.25">
      <c r="A20109" s="1" t="s">
        <v>5120</v>
      </c>
      <c r="B20109" s="589" t="s">
        <v>747</v>
      </c>
      <c r="C20109" s="10" t="s">
        <v>6640</v>
      </c>
      <c r="F20109" s="9">
        <v>13.76</v>
      </c>
    </row>
    <row r="20110" spans="1:6" ht="15" x14ac:dyDescent="0.25">
      <c r="A20110" s="1" t="s">
        <v>3465</v>
      </c>
      <c r="B20110" s="589" t="s">
        <v>7871</v>
      </c>
      <c r="C20110" s="10" t="s">
        <v>6640</v>
      </c>
      <c r="F20110" s="9">
        <v>9.64</v>
      </c>
    </row>
    <row r="20111" spans="1:6" ht="15" x14ac:dyDescent="0.25">
      <c r="A20111" s="1" t="s">
        <v>5121</v>
      </c>
      <c r="B20111" s="589" t="s">
        <v>746</v>
      </c>
      <c r="C20111" s="10" t="s">
        <v>6640</v>
      </c>
      <c r="F20111" s="9">
        <v>9.4</v>
      </c>
    </row>
    <row r="20112" spans="1:6" ht="15" x14ac:dyDescent="0.25">
      <c r="A20112" s="1" t="s">
        <v>3466</v>
      </c>
      <c r="B20112" s="589" t="s">
        <v>742</v>
      </c>
      <c r="C20112" s="10" t="s">
        <v>6640</v>
      </c>
      <c r="F20112" s="9">
        <v>26.94</v>
      </c>
    </row>
    <row r="20113" spans="1:6" ht="15" x14ac:dyDescent="0.25">
      <c r="A20113" s="1" t="s">
        <v>5122</v>
      </c>
      <c r="B20113" s="589" t="s">
        <v>745</v>
      </c>
      <c r="C20113" s="10" t="s">
        <v>6640</v>
      </c>
      <c r="F20113" s="9">
        <v>13.59</v>
      </c>
    </row>
    <row r="20114" spans="1:6" ht="15" x14ac:dyDescent="0.25">
      <c r="A20114" s="1" t="s">
        <v>5123</v>
      </c>
      <c r="B20114" s="589" t="s">
        <v>6798</v>
      </c>
      <c r="C20114" s="10"/>
      <c r="F20114" s="9"/>
    </row>
    <row r="20115" spans="1:6" ht="15" x14ac:dyDescent="0.25">
      <c r="A20115" s="1" t="s">
        <v>6057</v>
      </c>
      <c r="B20115" s="589" t="s">
        <v>740</v>
      </c>
      <c r="C20115" s="10" t="s">
        <v>6635</v>
      </c>
      <c r="F20115" s="9">
        <v>21.25</v>
      </c>
    </row>
    <row r="20116" spans="1:6" ht="15" x14ac:dyDescent="0.25">
      <c r="A20116" s="1" t="s">
        <v>3467</v>
      </c>
      <c r="B20116" s="589" t="s">
        <v>741</v>
      </c>
      <c r="C20116" s="10" t="s">
        <v>6640</v>
      </c>
      <c r="F20116" s="9">
        <v>7.81</v>
      </c>
    </row>
    <row r="20117" spans="1:6" ht="15" x14ac:dyDescent="0.25">
      <c r="A20117" s="1" t="s">
        <v>3468</v>
      </c>
      <c r="B20117" s="589" t="s">
        <v>739</v>
      </c>
      <c r="C20117" s="10" t="s">
        <v>6640</v>
      </c>
      <c r="F20117" s="9">
        <v>15.63</v>
      </c>
    </row>
    <row r="20118" spans="1:6" ht="15" x14ac:dyDescent="0.25">
      <c r="A20118" s="1" t="s">
        <v>5124</v>
      </c>
      <c r="B20118" s="589" t="s">
        <v>6799</v>
      </c>
      <c r="C20118" s="10"/>
      <c r="F20118" s="9"/>
    </row>
    <row r="20119" spans="1:6" ht="15" x14ac:dyDescent="0.25">
      <c r="A20119" s="1" t="s">
        <v>5125</v>
      </c>
      <c r="B20119" s="589" t="s">
        <v>5126</v>
      </c>
      <c r="C20119" s="10" t="s">
        <v>6640</v>
      </c>
      <c r="F20119" s="9">
        <v>3.23</v>
      </c>
    </row>
    <row r="20120" spans="1:6" ht="15" x14ac:dyDescent="0.25">
      <c r="A20120" s="1" t="s">
        <v>5127</v>
      </c>
      <c r="B20120" s="589" t="s">
        <v>5128</v>
      </c>
      <c r="C20120" s="10" t="s">
        <v>6640</v>
      </c>
      <c r="F20120" s="9">
        <v>4.13</v>
      </c>
    </row>
    <row r="20121" spans="1:6" ht="15" x14ac:dyDescent="0.25">
      <c r="A20121" s="1" t="s">
        <v>5129</v>
      </c>
      <c r="B20121" s="589" t="s">
        <v>5130</v>
      </c>
      <c r="C20121" s="10" t="s">
        <v>6640</v>
      </c>
      <c r="F20121" s="9">
        <v>5.69</v>
      </c>
    </row>
    <row r="20122" spans="1:6" ht="15" x14ac:dyDescent="0.25">
      <c r="A20122" s="1" t="s">
        <v>5131</v>
      </c>
      <c r="B20122" s="589" t="s">
        <v>5132</v>
      </c>
      <c r="C20122" s="10" t="s">
        <v>6640</v>
      </c>
      <c r="F20122" s="9">
        <v>7.77</v>
      </c>
    </row>
    <row r="20123" spans="1:6" ht="15" x14ac:dyDescent="0.25">
      <c r="A20123" s="1" t="s">
        <v>5133</v>
      </c>
      <c r="B20123" s="589" t="s">
        <v>5134</v>
      </c>
      <c r="C20123" s="10" t="s">
        <v>6640</v>
      </c>
      <c r="F20123" s="9">
        <v>14.45</v>
      </c>
    </row>
    <row r="20124" spans="1:6" ht="15" x14ac:dyDescent="0.25">
      <c r="A20124" s="1" t="s">
        <v>5135</v>
      </c>
      <c r="B20124" s="589" t="s">
        <v>5136</v>
      </c>
      <c r="C20124" s="10" t="s">
        <v>6640</v>
      </c>
      <c r="F20124" s="9">
        <v>21.3</v>
      </c>
    </row>
    <row r="20125" spans="1:6" ht="15" x14ac:dyDescent="0.25">
      <c r="A20125" s="1" t="s">
        <v>5137</v>
      </c>
      <c r="B20125" s="589" t="s">
        <v>5138</v>
      </c>
      <c r="C20125" s="10" t="s">
        <v>6640</v>
      </c>
      <c r="F20125" s="9">
        <v>30.36</v>
      </c>
    </row>
    <row r="20126" spans="1:6" ht="15" x14ac:dyDescent="0.25">
      <c r="A20126" s="1" t="s">
        <v>5139</v>
      </c>
      <c r="B20126" s="589" t="s">
        <v>5140</v>
      </c>
      <c r="C20126" s="10" t="s">
        <v>6640</v>
      </c>
      <c r="F20126" s="9">
        <v>42.84</v>
      </c>
    </row>
    <row r="20127" spans="1:6" ht="15" x14ac:dyDescent="0.25">
      <c r="A20127" s="1" t="s">
        <v>5141</v>
      </c>
      <c r="B20127" s="589" t="s">
        <v>5142</v>
      </c>
      <c r="C20127" s="10" t="s">
        <v>6640</v>
      </c>
      <c r="F20127" s="9">
        <v>61.3</v>
      </c>
    </row>
    <row r="20128" spans="1:6" ht="15" x14ac:dyDescent="0.25">
      <c r="A20128" s="1" t="s">
        <v>5143</v>
      </c>
      <c r="B20128" s="589" t="s">
        <v>5144</v>
      </c>
      <c r="C20128" s="10" t="s">
        <v>6640</v>
      </c>
      <c r="F20128" s="9">
        <v>82.62</v>
      </c>
    </row>
    <row r="20129" spans="1:6" ht="15" x14ac:dyDescent="0.25">
      <c r="A20129" s="1" t="s">
        <v>5145</v>
      </c>
      <c r="B20129" s="589" t="s">
        <v>5146</v>
      </c>
      <c r="C20129" s="10" t="s">
        <v>6640</v>
      </c>
      <c r="F20129" s="9">
        <v>109.54</v>
      </c>
    </row>
    <row r="20130" spans="1:6" ht="15" x14ac:dyDescent="0.25">
      <c r="A20130" s="1" t="s">
        <v>5147</v>
      </c>
      <c r="B20130" s="589" t="s">
        <v>5148</v>
      </c>
      <c r="C20130" s="10" t="s">
        <v>6640</v>
      </c>
      <c r="F20130" s="9">
        <v>138.06</v>
      </c>
    </row>
    <row r="20131" spans="1:6" ht="15" x14ac:dyDescent="0.25">
      <c r="A20131" s="1" t="s">
        <v>5618</v>
      </c>
      <c r="B20131" s="589" t="s">
        <v>5619</v>
      </c>
      <c r="C20131" s="10" t="s">
        <v>6640</v>
      </c>
      <c r="F20131" s="9">
        <v>162.59</v>
      </c>
    </row>
    <row r="20132" spans="1:6" ht="15" x14ac:dyDescent="0.25">
      <c r="A20132" s="1" t="s">
        <v>5149</v>
      </c>
      <c r="B20132" s="589" t="s">
        <v>5150</v>
      </c>
      <c r="C20132" s="10" t="s">
        <v>6640</v>
      </c>
      <c r="F20132" s="9">
        <v>195.5</v>
      </c>
    </row>
    <row r="20133" spans="1:6" ht="15" x14ac:dyDescent="0.25">
      <c r="A20133" s="1" t="s">
        <v>5151</v>
      </c>
      <c r="B20133" s="589" t="s">
        <v>5152</v>
      </c>
      <c r="C20133" s="10" t="s">
        <v>6640</v>
      </c>
      <c r="F20133" s="9">
        <v>256.94</v>
      </c>
    </row>
    <row r="20134" spans="1:6" ht="15" x14ac:dyDescent="0.25">
      <c r="A20134" s="1" t="s">
        <v>5153</v>
      </c>
      <c r="B20134" s="589" t="s">
        <v>5154</v>
      </c>
      <c r="C20134" s="10" t="s">
        <v>6640</v>
      </c>
      <c r="F20134" s="9">
        <v>8.84</v>
      </c>
    </row>
    <row r="20135" spans="1:6" ht="15" x14ac:dyDescent="0.25">
      <c r="A20135" s="1" t="s">
        <v>5155</v>
      </c>
      <c r="B20135" s="589" t="s">
        <v>5156</v>
      </c>
      <c r="C20135" s="10" t="s">
        <v>6640</v>
      </c>
      <c r="F20135" s="9">
        <v>7.6</v>
      </c>
    </row>
    <row r="20136" spans="1:6" ht="15" x14ac:dyDescent="0.25">
      <c r="A20136" s="1" t="s">
        <v>5157</v>
      </c>
      <c r="B20136" s="589" t="s">
        <v>5158</v>
      </c>
      <c r="C20136" s="10" t="s">
        <v>6640</v>
      </c>
      <c r="F20136" s="9">
        <v>12.64</v>
      </c>
    </row>
    <row r="20137" spans="1:6" ht="15" x14ac:dyDescent="0.25">
      <c r="A20137" s="1" t="s">
        <v>5159</v>
      </c>
      <c r="B20137" s="589" t="s">
        <v>5160</v>
      </c>
      <c r="C20137" s="10" t="s">
        <v>6640</v>
      </c>
      <c r="F20137" s="9">
        <v>41.53</v>
      </c>
    </row>
    <row r="20138" spans="1:6" ht="15" x14ac:dyDescent="0.25">
      <c r="A20138" s="1" t="s">
        <v>5161</v>
      </c>
      <c r="B20138" s="589" t="s">
        <v>5162</v>
      </c>
      <c r="C20138" s="10" t="s">
        <v>6640</v>
      </c>
      <c r="F20138" s="9">
        <v>106.77</v>
      </c>
    </row>
    <row r="20139" spans="1:6" ht="15" x14ac:dyDescent="0.25">
      <c r="A20139" s="1" t="s">
        <v>5163</v>
      </c>
      <c r="B20139" s="589" t="s">
        <v>5164</v>
      </c>
      <c r="C20139" s="10" t="s">
        <v>6640</v>
      </c>
      <c r="F20139" s="9">
        <v>151.34</v>
      </c>
    </row>
    <row r="20140" spans="1:6" ht="15" x14ac:dyDescent="0.25">
      <c r="A20140" s="1" t="s">
        <v>5165</v>
      </c>
      <c r="B20140" s="589" t="s">
        <v>5166</v>
      </c>
      <c r="C20140" s="10" t="s">
        <v>6640</v>
      </c>
      <c r="F20140" s="9">
        <v>51.76</v>
      </c>
    </row>
    <row r="20141" spans="1:6" ht="15" x14ac:dyDescent="0.25">
      <c r="A20141" s="1" t="s">
        <v>5167</v>
      </c>
      <c r="B20141" s="589" t="s">
        <v>6800</v>
      </c>
      <c r="C20141" s="10"/>
      <c r="F20141" s="9"/>
    </row>
    <row r="20142" spans="1:6" ht="15" x14ac:dyDescent="0.25">
      <c r="A20142" s="1" t="s">
        <v>5168</v>
      </c>
      <c r="B20142" s="589" t="s">
        <v>6268</v>
      </c>
      <c r="C20142" s="10" t="s">
        <v>6640</v>
      </c>
      <c r="F20142" s="9">
        <v>13.28</v>
      </c>
    </row>
    <row r="20143" spans="1:6" ht="15" x14ac:dyDescent="0.25">
      <c r="A20143" s="1" t="s">
        <v>5169</v>
      </c>
      <c r="B20143" s="589" t="s">
        <v>6269</v>
      </c>
      <c r="C20143" s="10" t="s">
        <v>6640</v>
      </c>
      <c r="F20143" s="9">
        <v>19.43</v>
      </c>
    </row>
    <row r="20144" spans="1:6" ht="15" x14ac:dyDescent="0.25">
      <c r="A20144" s="1" t="s">
        <v>5170</v>
      </c>
      <c r="B20144" s="589" t="s">
        <v>6270</v>
      </c>
      <c r="C20144" s="10" t="s">
        <v>6640</v>
      </c>
      <c r="F20144" s="9">
        <v>27.16</v>
      </c>
    </row>
    <row r="20145" spans="1:6" ht="15" x14ac:dyDescent="0.25">
      <c r="A20145" s="1" t="s">
        <v>5171</v>
      </c>
      <c r="B20145" s="589" t="s">
        <v>6271</v>
      </c>
      <c r="C20145" s="10" t="s">
        <v>6640</v>
      </c>
      <c r="F20145" s="9">
        <v>36.78</v>
      </c>
    </row>
    <row r="20146" spans="1:6" ht="15" x14ac:dyDescent="0.25">
      <c r="A20146" s="1" t="s">
        <v>5172</v>
      </c>
      <c r="B20146" s="589" t="s">
        <v>6272</v>
      </c>
      <c r="C20146" s="10" t="s">
        <v>6640</v>
      </c>
      <c r="F20146" s="9">
        <v>28.68</v>
      </c>
    </row>
    <row r="20147" spans="1:6" ht="15" x14ac:dyDescent="0.25">
      <c r="A20147" s="1" t="s">
        <v>5173</v>
      </c>
      <c r="B20147" s="589" t="s">
        <v>6273</v>
      </c>
      <c r="C20147" s="10" t="s">
        <v>6640</v>
      </c>
      <c r="F20147" s="9">
        <v>50.58</v>
      </c>
    </row>
    <row r="20148" spans="1:6" ht="15" x14ac:dyDescent="0.25">
      <c r="A20148" s="1" t="s">
        <v>5174</v>
      </c>
      <c r="B20148" s="589" t="s">
        <v>6801</v>
      </c>
      <c r="C20148" s="10"/>
      <c r="F20148" s="9"/>
    </row>
    <row r="20149" spans="1:6" ht="15" x14ac:dyDescent="0.25">
      <c r="A20149" s="1" t="s">
        <v>3469</v>
      </c>
      <c r="B20149" s="589" t="s">
        <v>5175</v>
      </c>
      <c r="C20149" s="10" t="s">
        <v>6640</v>
      </c>
      <c r="F20149" s="9">
        <v>115.08</v>
      </c>
    </row>
    <row r="20150" spans="1:6" ht="15" x14ac:dyDescent="0.25">
      <c r="A20150" s="1" t="s">
        <v>3470</v>
      </c>
      <c r="B20150" s="589" t="s">
        <v>5176</v>
      </c>
      <c r="C20150" s="10" t="s">
        <v>6640</v>
      </c>
      <c r="F20150" s="9">
        <v>132.06</v>
      </c>
    </row>
    <row r="20151" spans="1:6" ht="15" x14ac:dyDescent="0.25">
      <c r="A20151" s="1" t="s">
        <v>5177</v>
      </c>
      <c r="B20151" s="589" t="s">
        <v>6802</v>
      </c>
      <c r="C20151" s="10"/>
      <c r="F20151" s="9"/>
    </row>
    <row r="20152" spans="1:6" ht="15" x14ac:dyDescent="0.25">
      <c r="A20152" s="1" t="s">
        <v>3471</v>
      </c>
      <c r="B20152" s="589" t="s">
        <v>7450</v>
      </c>
      <c r="C20152" s="10" t="s">
        <v>6640</v>
      </c>
      <c r="F20152" s="9">
        <v>4.4400000000000004</v>
      </c>
    </row>
    <row r="20153" spans="1:6" ht="15" x14ac:dyDescent="0.25">
      <c r="A20153" s="1" t="s">
        <v>3472</v>
      </c>
      <c r="B20153" s="589" t="s">
        <v>7451</v>
      </c>
      <c r="C20153" s="10" t="s">
        <v>6640</v>
      </c>
      <c r="F20153" s="9">
        <v>6.26</v>
      </c>
    </row>
    <row r="20154" spans="1:6" ht="15" x14ac:dyDescent="0.25">
      <c r="A20154" s="1" t="s">
        <v>3473</v>
      </c>
      <c r="B20154" s="589" t="s">
        <v>7452</v>
      </c>
      <c r="C20154" s="10" t="s">
        <v>6640</v>
      </c>
      <c r="F20154" s="9">
        <v>8.41</v>
      </c>
    </row>
    <row r="20155" spans="1:6" ht="15" x14ac:dyDescent="0.25">
      <c r="A20155" s="1" t="s">
        <v>3474</v>
      </c>
      <c r="B20155" s="589" t="s">
        <v>7453</v>
      </c>
      <c r="C20155" s="10" t="s">
        <v>6640</v>
      </c>
      <c r="F20155" s="9">
        <v>11.14</v>
      </c>
    </row>
    <row r="20156" spans="1:6" ht="15" x14ac:dyDescent="0.25">
      <c r="A20156" s="1" t="s">
        <v>3475</v>
      </c>
      <c r="B20156" s="589" t="s">
        <v>7454</v>
      </c>
      <c r="C20156" s="10" t="s">
        <v>6640</v>
      </c>
      <c r="F20156" s="9">
        <v>16.010000000000002</v>
      </c>
    </row>
    <row r="20157" spans="1:6" ht="15" x14ac:dyDescent="0.25">
      <c r="A20157" s="1" t="s">
        <v>3476</v>
      </c>
      <c r="B20157" s="589" t="s">
        <v>7455</v>
      </c>
      <c r="C20157" s="10" t="s">
        <v>6640</v>
      </c>
      <c r="F20157" s="9">
        <v>22.8</v>
      </c>
    </row>
    <row r="20158" spans="1:6" ht="15" x14ac:dyDescent="0.25">
      <c r="A20158" s="1" t="s">
        <v>3477</v>
      </c>
      <c r="B20158" s="589" t="s">
        <v>7456</v>
      </c>
      <c r="C20158" s="10" t="s">
        <v>6640</v>
      </c>
      <c r="F20158" s="9">
        <v>33.08</v>
      </c>
    </row>
    <row r="20159" spans="1:6" ht="15" x14ac:dyDescent="0.25">
      <c r="A20159" s="1" t="s">
        <v>3478</v>
      </c>
      <c r="B20159" s="589" t="s">
        <v>7457</v>
      </c>
      <c r="C20159" s="10" t="s">
        <v>6640</v>
      </c>
      <c r="F20159" s="9">
        <v>46.01</v>
      </c>
    </row>
    <row r="20160" spans="1:6" ht="15" x14ac:dyDescent="0.25">
      <c r="A20160" s="1" t="s">
        <v>3479</v>
      </c>
      <c r="B20160" s="589" t="s">
        <v>7458</v>
      </c>
      <c r="C20160" s="10" t="s">
        <v>6640</v>
      </c>
      <c r="F20160" s="9">
        <v>64.66</v>
      </c>
    </row>
    <row r="20161" spans="1:6" ht="15" x14ac:dyDescent="0.25">
      <c r="A20161" s="1" t="s">
        <v>3480</v>
      </c>
      <c r="B20161" s="589" t="s">
        <v>7459</v>
      </c>
      <c r="C20161" s="10" t="s">
        <v>6640</v>
      </c>
      <c r="F20161" s="9">
        <v>88.89</v>
      </c>
    </row>
    <row r="20162" spans="1:6" ht="15" x14ac:dyDescent="0.25">
      <c r="A20162" s="1" t="s">
        <v>3481</v>
      </c>
      <c r="B20162" s="589" t="s">
        <v>7460</v>
      </c>
      <c r="C20162" s="10" t="s">
        <v>6640</v>
      </c>
      <c r="F20162" s="9">
        <v>116.36</v>
      </c>
    </row>
    <row r="20163" spans="1:6" ht="15" x14ac:dyDescent="0.25">
      <c r="A20163" s="1" t="s">
        <v>3482</v>
      </c>
      <c r="B20163" s="589" t="s">
        <v>7461</v>
      </c>
      <c r="C20163" s="10" t="s">
        <v>6640</v>
      </c>
      <c r="F20163" s="9">
        <v>147.05000000000001</v>
      </c>
    </row>
    <row r="20164" spans="1:6" ht="15" x14ac:dyDescent="0.25">
      <c r="A20164" s="1" t="s">
        <v>3483</v>
      </c>
      <c r="B20164" s="589" t="s">
        <v>7462</v>
      </c>
      <c r="C20164" s="10" t="s">
        <v>6640</v>
      </c>
      <c r="F20164" s="9">
        <v>180.6</v>
      </c>
    </row>
    <row r="20165" spans="1:6" ht="15" x14ac:dyDescent="0.25">
      <c r="A20165" s="1" t="s">
        <v>3484</v>
      </c>
      <c r="B20165" s="589" t="s">
        <v>7463</v>
      </c>
      <c r="C20165" s="10" t="s">
        <v>6640</v>
      </c>
      <c r="F20165" s="9">
        <v>215.76</v>
      </c>
    </row>
    <row r="20166" spans="1:6" ht="15" x14ac:dyDescent="0.25">
      <c r="A20166" s="1" t="s">
        <v>3485</v>
      </c>
      <c r="B20166" s="589" t="s">
        <v>7464</v>
      </c>
      <c r="C20166" s="10" t="s">
        <v>6640</v>
      </c>
      <c r="F20166" s="9">
        <v>279.12</v>
      </c>
    </row>
    <row r="20167" spans="1:6" ht="15" x14ac:dyDescent="0.25">
      <c r="A20167" s="1" t="s">
        <v>5178</v>
      </c>
      <c r="B20167" s="589" t="s">
        <v>6803</v>
      </c>
      <c r="C20167" s="10"/>
      <c r="F20167" s="9"/>
    </row>
    <row r="20168" spans="1:6" ht="15" x14ac:dyDescent="0.25">
      <c r="A20168" s="1" t="s">
        <v>3486</v>
      </c>
      <c r="B20168" s="589" t="s">
        <v>738</v>
      </c>
      <c r="C20168" s="10" t="s">
        <v>6640</v>
      </c>
      <c r="F20168" s="9">
        <v>13.11</v>
      </c>
    </row>
    <row r="20169" spans="1:6" ht="15" x14ac:dyDescent="0.25">
      <c r="A20169" s="1" t="s">
        <v>3487</v>
      </c>
      <c r="B20169" s="589" t="s">
        <v>737</v>
      </c>
      <c r="C20169" s="10" t="s">
        <v>6640</v>
      </c>
      <c r="F20169" s="9">
        <v>21.19</v>
      </c>
    </row>
    <row r="20170" spans="1:6" ht="15" x14ac:dyDescent="0.25">
      <c r="A20170" s="1" t="s">
        <v>3488</v>
      </c>
      <c r="B20170" s="589" t="s">
        <v>736</v>
      </c>
      <c r="C20170" s="10" t="s">
        <v>6640</v>
      </c>
      <c r="F20170" s="9">
        <v>25.01</v>
      </c>
    </row>
    <row r="20171" spans="1:6" ht="15" x14ac:dyDescent="0.25">
      <c r="A20171" s="1" t="s">
        <v>5179</v>
      </c>
      <c r="B20171" s="589" t="s">
        <v>6804</v>
      </c>
      <c r="C20171" s="10"/>
      <c r="F20171" s="9"/>
    </row>
    <row r="20172" spans="1:6" ht="15" x14ac:dyDescent="0.25">
      <c r="A20172" s="1" t="s">
        <v>3489</v>
      </c>
      <c r="B20172" s="589" t="s">
        <v>735</v>
      </c>
      <c r="C20172" s="10" t="s">
        <v>6640</v>
      </c>
      <c r="F20172" s="9">
        <v>19.399999999999999</v>
      </c>
    </row>
    <row r="20173" spans="1:6" ht="15" x14ac:dyDescent="0.25">
      <c r="A20173" s="1" t="s">
        <v>5180</v>
      </c>
      <c r="B20173" s="589" t="s">
        <v>6805</v>
      </c>
      <c r="C20173" s="10"/>
      <c r="F20173" s="9"/>
    </row>
    <row r="20174" spans="1:6" ht="15" x14ac:dyDescent="0.25">
      <c r="A20174" s="1" t="s">
        <v>5181</v>
      </c>
      <c r="B20174" s="589" t="s">
        <v>6058</v>
      </c>
      <c r="C20174" s="10"/>
      <c r="F20174" s="9"/>
    </row>
    <row r="20175" spans="1:6" ht="15" x14ac:dyDescent="0.25">
      <c r="A20175" s="1" t="s">
        <v>3490</v>
      </c>
      <c r="B20175" s="589" t="s">
        <v>734</v>
      </c>
      <c r="C20175" s="10" t="s">
        <v>6635</v>
      </c>
      <c r="F20175" s="9">
        <v>15.68</v>
      </c>
    </row>
    <row r="20176" spans="1:6" ht="15" x14ac:dyDescent="0.25">
      <c r="A20176" s="1" t="s">
        <v>3491</v>
      </c>
      <c r="B20176" s="589" t="s">
        <v>733</v>
      </c>
      <c r="C20176" s="10" t="s">
        <v>6635</v>
      </c>
      <c r="F20176" s="9">
        <v>17.29</v>
      </c>
    </row>
    <row r="20177" spans="1:6" ht="15" x14ac:dyDescent="0.25">
      <c r="A20177" s="1" t="s">
        <v>3492</v>
      </c>
      <c r="B20177" s="589" t="s">
        <v>8254</v>
      </c>
      <c r="C20177" s="10" t="s">
        <v>6635</v>
      </c>
      <c r="F20177" s="9">
        <v>19.309999999999999</v>
      </c>
    </row>
    <row r="20178" spans="1:6" ht="15" x14ac:dyDescent="0.25">
      <c r="A20178" s="1" t="s">
        <v>3493</v>
      </c>
      <c r="B20178" s="589" t="s">
        <v>732</v>
      </c>
      <c r="C20178" s="10" t="s">
        <v>6635</v>
      </c>
      <c r="F20178" s="9">
        <v>16.079999999999998</v>
      </c>
    </row>
    <row r="20179" spans="1:6" ht="15" x14ac:dyDescent="0.25">
      <c r="A20179" s="1" t="s">
        <v>5182</v>
      </c>
      <c r="B20179" s="589" t="s">
        <v>6059</v>
      </c>
      <c r="C20179" s="10"/>
      <c r="F20179" s="9"/>
    </row>
    <row r="20180" spans="1:6" ht="15" x14ac:dyDescent="0.25">
      <c r="A20180" s="1" t="s">
        <v>3494</v>
      </c>
      <c r="B20180" s="589" t="s">
        <v>731</v>
      </c>
      <c r="C20180" s="10" t="s">
        <v>6635</v>
      </c>
      <c r="F20180" s="9">
        <v>86.88</v>
      </c>
    </row>
    <row r="20181" spans="1:6" ht="15" x14ac:dyDescent="0.25">
      <c r="A20181" s="1" t="s">
        <v>3495</v>
      </c>
      <c r="B20181" s="589" t="s">
        <v>730</v>
      </c>
      <c r="C20181" s="10" t="s">
        <v>6635</v>
      </c>
      <c r="F20181" s="9">
        <v>32.58</v>
      </c>
    </row>
    <row r="20182" spans="1:6" ht="15" x14ac:dyDescent="0.25">
      <c r="A20182" s="1" t="s">
        <v>3496</v>
      </c>
      <c r="B20182" s="589" t="s">
        <v>729</v>
      </c>
      <c r="C20182" s="10" t="s">
        <v>6635</v>
      </c>
      <c r="F20182" s="9">
        <v>35.729999999999997</v>
      </c>
    </row>
    <row r="20183" spans="1:6" ht="15" x14ac:dyDescent="0.25">
      <c r="A20183" s="1" t="s">
        <v>3497</v>
      </c>
      <c r="B20183" s="589" t="s">
        <v>728</v>
      </c>
      <c r="C20183" s="10" t="s">
        <v>6635</v>
      </c>
      <c r="F20183" s="9">
        <v>46.6</v>
      </c>
    </row>
    <row r="20184" spans="1:6" ht="15" x14ac:dyDescent="0.25">
      <c r="A20184" s="1" t="s">
        <v>3498</v>
      </c>
      <c r="B20184" s="589" t="s">
        <v>727</v>
      </c>
      <c r="C20184" s="10" t="s">
        <v>6635</v>
      </c>
      <c r="F20184" s="9">
        <v>79.52</v>
      </c>
    </row>
    <row r="20185" spans="1:6" ht="15" x14ac:dyDescent="0.25">
      <c r="A20185" s="1" t="s">
        <v>3499</v>
      </c>
      <c r="B20185" s="589" t="s">
        <v>726</v>
      </c>
      <c r="C20185" s="10" t="s">
        <v>6635</v>
      </c>
      <c r="F20185" s="9">
        <v>170.87</v>
      </c>
    </row>
    <row r="20186" spans="1:6" ht="15" x14ac:dyDescent="0.25">
      <c r="A20186" s="1" t="s">
        <v>3500</v>
      </c>
      <c r="B20186" s="589" t="s">
        <v>725</v>
      </c>
      <c r="C20186" s="10" t="s">
        <v>6635</v>
      </c>
      <c r="F20186" s="9">
        <v>210.55</v>
      </c>
    </row>
    <row r="20187" spans="1:6" ht="15" x14ac:dyDescent="0.25">
      <c r="A20187" s="1" t="s">
        <v>3501</v>
      </c>
      <c r="B20187" s="589" t="s">
        <v>7465</v>
      </c>
      <c r="C20187" s="10" t="s">
        <v>6635</v>
      </c>
      <c r="F20187" s="9">
        <v>189.44</v>
      </c>
    </row>
    <row r="20188" spans="1:6" ht="15" x14ac:dyDescent="0.25">
      <c r="A20188" s="1" t="s">
        <v>3502</v>
      </c>
      <c r="B20188" s="589" t="s">
        <v>7466</v>
      </c>
      <c r="C20188" s="10" t="s">
        <v>6635</v>
      </c>
      <c r="F20188" s="9">
        <v>525.75</v>
      </c>
    </row>
    <row r="20189" spans="1:6" ht="15" x14ac:dyDescent="0.25">
      <c r="A20189" s="1" t="s">
        <v>3503</v>
      </c>
      <c r="B20189" s="589" t="s">
        <v>7467</v>
      </c>
      <c r="C20189" s="10" t="s">
        <v>6635</v>
      </c>
      <c r="F20189" s="9">
        <v>852.31</v>
      </c>
    </row>
    <row r="20190" spans="1:6" ht="15" x14ac:dyDescent="0.25">
      <c r="A20190" s="1" t="s">
        <v>3504</v>
      </c>
      <c r="B20190" s="589" t="s">
        <v>7468</v>
      </c>
      <c r="C20190" s="10" t="s">
        <v>6635</v>
      </c>
      <c r="F20190" s="9">
        <v>1853.2</v>
      </c>
    </row>
    <row r="20191" spans="1:6" ht="15" x14ac:dyDescent="0.25">
      <c r="A20191" s="1" t="s">
        <v>3505</v>
      </c>
      <c r="B20191" s="589" t="s">
        <v>724</v>
      </c>
      <c r="C20191" s="10" t="s">
        <v>6635</v>
      </c>
      <c r="F20191" s="9">
        <v>41.47</v>
      </c>
    </row>
    <row r="20192" spans="1:6" ht="15" x14ac:dyDescent="0.25">
      <c r="A20192" s="1" t="s">
        <v>3506</v>
      </c>
      <c r="B20192" s="589" t="s">
        <v>723</v>
      </c>
      <c r="C20192" s="10" t="s">
        <v>6635</v>
      </c>
      <c r="F20192" s="9">
        <v>99.56</v>
      </c>
    </row>
    <row r="20193" spans="1:6" ht="15" x14ac:dyDescent="0.25">
      <c r="A20193" s="1" t="s">
        <v>3507</v>
      </c>
      <c r="B20193" s="589" t="s">
        <v>722</v>
      </c>
      <c r="C20193" s="10" t="s">
        <v>6635</v>
      </c>
      <c r="F20193" s="9">
        <v>228.77</v>
      </c>
    </row>
    <row r="20194" spans="1:6" ht="15" x14ac:dyDescent="0.25">
      <c r="A20194" s="1" t="s">
        <v>5183</v>
      </c>
      <c r="B20194" s="589" t="s">
        <v>6060</v>
      </c>
      <c r="C20194" s="10"/>
      <c r="F20194" s="9"/>
    </row>
    <row r="20195" spans="1:6" ht="15" x14ac:dyDescent="0.25">
      <c r="A20195" s="1" t="s">
        <v>3508</v>
      </c>
      <c r="B20195" s="589" t="s">
        <v>6061</v>
      </c>
      <c r="C20195" s="10" t="s">
        <v>6643</v>
      </c>
      <c r="F20195" s="9">
        <v>45.13</v>
      </c>
    </row>
    <row r="20196" spans="1:6" ht="15" x14ac:dyDescent="0.25">
      <c r="A20196" s="1" t="s">
        <v>3509</v>
      </c>
      <c r="B20196" s="589" t="s">
        <v>721</v>
      </c>
      <c r="C20196" s="10" t="s">
        <v>6635</v>
      </c>
      <c r="F20196" s="9">
        <v>48.99</v>
      </c>
    </row>
    <row r="20197" spans="1:6" ht="15" x14ac:dyDescent="0.25">
      <c r="A20197" s="1" t="s">
        <v>5184</v>
      </c>
      <c r="B20197" s="589" t="s">
        <v>716</v>
      </c>
      <c r="C20197" s="10" t="s">
        <v>6635</v>
      </c>
      <c r="F20197" s="9">
        <v>96.97</v>
      </c>
    </row>
    <row r="20198" spans="1:6" ht="15" x14ac:dyDescent="0.25">
      <c r="A20198" s="1" t="s">
        <v>3510</v>
      </c>
      <c r="B20198" s="589" t="s">
        <v>719</v>
      </c>
      <c r="C20198" s="10" t="s">
        <v>6643</v>
      </c>
      <c r="F20198" s="9">
        <v>318.74</v>
      </c>
    </row>
    <row r="20199" spans="1:6" ht="15" x14ac:dyDescent="0.25">
      <c r="A20199" s="1" t="s">
        <v>5185</v>
      </c>
      <c r="B20199" s="589" t="s">
        <v>720</v>
      </c>
      <c r="C20199" s="10" t="s">
        <v>6643</v>
      </c>
      <c r="F20199" s="9">
        <v>323.37</v>
      </c>
    </row>
    <row r="20200" spans="1:6" ht="15" x14ac:dyDescent="0.25">
      <c r="A20200" s="1" t="s">
        <v>3511</v>
      </c>
      <c r="B20200" s="589" t="s">
        <v>718</v>
      </c>
      <c r="C20200" s="10" t="s">
        <v>6643</v>
      </c>
      <c r="F20200" s="9">
        <v>36.770000000000003</v>
      </c>
    </row>
    <row r="20201" spans="1:6" ht="15" x14ac:dyDescent="0.25">
      <c r="A20201" s="1" t="s">
        <v>3512</v>
      </c>
      <c r="B20201" s="589" t="s">
        <v>717</v>
      </c>
      <c r="C20201" s="10" t="s">
        <v>6643</v>
      </c>
      <c r="F20201" s="9">
        <v>370.42</v>
      </c>
    </row>
    <row r="20202" spans="1:6" ht="15" x14ac:dyDescent="0.25">
      <c r="A20202" s="1" t="s">
        <v>3513</v>
      </c>
      <c r="B20202" s="589" t="s">
        <v>7469</v>
      </c>
      <c r="C20202" s="10" t="s">
        <v>6635</v>
      </c>
      <c r="F20202" s="9">
        <v>38.32</v>
      </c>
    </row>
    <row r="20203" spans="1:6" ht="15" x14ac:dyDescent="0.25">
      <c r="A20203" s="1" t="s">
        <v>3514</v>
      </c>
      <c r="B20203" s="589" t="s">
        <v>715</v>
      </c>
      <c r="C20203" s="10" t="s">
        <v>6643</v>
      </c>
      <c r="F20203" s="9">
        <v>29.95</v>
      </c>
    </row>
    <row r="20204" spans="1:6" ht="15" x14ac:dyDescent="0.25">
      <c r="A20204" s="1" t="s">
        <v>3515</v>
      </c>
      <c r="B20204" s="589" t="s">
        <v>714</v>
      </c>
      <c r="C20204" s="10" t="s">
        <v>6643</v>
      </c>
      <c r="F20204" s="9">
        <v>31.72</v>
      </c>
    </row>
    <row r="20205" spans="1:6" ht="15" x14ac:dyDescent="0.25">
      <c r="A20205" s="1" t="s">
        <v>3516</v>
      </c>
      <c r="B20205" s="589" t="s">
        <v>713</v>
      </c>
      <c r="C20205" s="10" t="s">
        <v>6643</v>
      </c>
      <c r="F20205" s="9">
        <v>50.46</v>
      </c>
    </row>
    <row r="20206" spans="1:6" ht="15" x14ac:dyDescent="0.25">
      <c r="A20206" s="1" t="s">
        <v>3517</v>
      </c>
      <c r="B20206" s="589" t="s">
        <v>712</v>
      </c>
      <c r="C20206" s="10" t="s">
        <v>6643</v>
      </c>
      <c r="F20206" s="9">
        <v>43.8</v>
      </c>
    </row>
    <row r="20207" spans="1:6" ht="15" x14ac:dyDescent="0.25">
      <c r="A20207" s="1" t="s">
        <v>3518</v>
      </c>
      <c r="B20207" s="589" t="s">
        <v>711</v>
      </c>
      <c r="C20207" s="10" t="s">
        <v>6643</v>
      </c>
      <c r="F20207" s="9">
        <v>50.44</v>
      </c>
    </row>
    <row r="20208" spans="1:6" ht="15" x14ac:dyDescent="0.25">
      <c r="A20208" s="1" t="s">
        <v>7872</v>
      </c>
      <c r="B20208" s="589" t="s">
        <v>7873</v>
      </c>
      <c r="C20208" s="10" t="s">
        <v>6643</v>
      </c>
      <c r="F20208" s="9">
        <v>57.8</v>
      </c>
    </row>
    <row r="20209" spans="1:6" ht="15" x14ac:dyDescent="0.25">
      <c r="A20209" s="1" t="s">
        <v>5186</v>
      </c>
      <c r="B20209" s="589" t="s">
        <v>6062</v>
      </c>
      <c r="C20209" s="10"/>
      <c r="F20209" s="9"/>
    </row>
    <row r="20210" spans="1:6" ht="15" x14ac:dyDescent="0.25">
      <c r="A20210" s="1" t="s">
        <v>3519</v>
      </c>
      <c r="B20210" s="589" t="s">
        <v>8255</v>
      </c>
      <c r="C20210" s="10" t="s">
        <v>6643</v>
      </c>
      <c r="F20210" s="9">
        <v>33.61</v>
      </c>
    </row>
    <row r="20211" spans="1:6" ht="15" x14ac:dyDescent="0.25">
      <c r="A20211" s="1" t="s">
        <v>3520</v>
      </c>
      <c r="B20211" s="589" t="s">
        <v>8256</v>
      </c>
      <c r="C20211" s="10" t="s">
        <v>6643</v>
      </c>
      <c r="F20211" s="9">
        <v>44.26</v>
      </c>
    </row>
    <row r="20212" spans="1:6" ht="15" x14ac:dyDescent="0.25">
      <c r="A20212" s="1" t="s">
        <v>3521</v>
      </c>
      <c r="B20212" s="589" t="s">
        <v>8257</v>
      </c>
      <c r="C20212" s="10" t="s">
        <v>6643</v>
      </c>
      <c r="F20212" s="9">
        <v>55.25</v>
      </c>
    </row>
    <row r="20213" spans="1:6" ht="15" x14ac:dyDescent="0.25">
      <c r="A20213" s="1" t="s">
        <v>3522</v>
      </c>
      <c r="B20213" s="589" t="s">
        <v>8258</v>
      </c>
      <c r="C20213" s="10" t="s">
        <v>6643</v>
      </c>
      <c r="F20213" s="9">
        <v>34.340000000000003</v>
      </c>
    </row>
    <row r="20214" spans="1:6" ht="15" x14ac:dyDescent="0.25">
      <c r="A20214" s="1" t="s">
        <v>3523</v>
      </c>
      <c r="B20214" s="589" t="s">
        <v>8259</v>
      </c>
      <c r="C20214" s="10" t="s">
        <v>6643</v>
      </c>
      <c r="F20214" s="9">
        <v>38.03</v>
      </c>
    </row>
    <row r="20215" spans="1:6" ht="15" x14ac:dyDescent="0.25">
      <c r="A20215" s="1" t="s">
        <v>3524</v>
      </c>
      <c r="B20215" s="589" t="s">
        <v>8260</v>
      </c>
      <c r="C20215" s="10" t="s">
        <v>6643</v>
      </c>
      <c r="F20215" s="9">
        <v>46.1</v>
      </c>
    </row>
    <row r="20216" spans="1:6" ht="15" x14ac:dyDescent="0.25">
      <c r="A20216" s="1" t="s">
        <v>3525</v>
      </c>
      <c r="B20216" s="589" t="s">
        <v>8261</v>
      </c>
      <c r="C20216" s="10" t="s">
        <v>6643</v>
      </c>
      <c r="F20216" s="9">
        <v>38.19</v>
      </c>
    </row>
    <row r="20217" spans="1:6" ht="15" x14ac:dyDescent="0.25">
      <c r="A20217" s="1" t="s">
        <v>3526</v>
      </c>
      <c r="B20217" s="589" t="s">
        <v>8262</v>
      </c>
      <c r="C20217" s="10" t="s">
        <v>6643</v>
      </c>
      <c r="F20217" s="9">
        <v>46.75</v>
      </c>
    </row>
    <row r="20218" spans="1:6" ht="15" x14ac:dyDescent="0.25">
      <c r="A20218" s="1" t="s">
        <v>3527</v>
      </c>
      <c r="B20218" s="589" t="s">
        <v>8263</v>
      </c>
      <c r="C20218" s="10" t="s">
        <v>6643</v>
      </c>
      <c r="F20218" s="9">
        <v>73.010000000000005</v>
      </c>
    </row>
    <row r="20219" spans="1:6" ht="15" x14ac:dyDescent="0.25">
      <c r="A20219" s="1" t="s">
        <v>3528</v>
      </c>
      <c r="B20219" s="589" t="s">
        <v>8264</v>
      </c>
      <c r="C20219" s="10" t="s">
        <v>6643</v>
      </c>
      <c r="F20219" s="9">
        <v>69.81</v>
      </c>
    </row>
    <row r="20220" spans="1:6" ht="15" x14ac:dyDescent="0.25">
      <c r="A20220" s="1" t="s">
        <v>3529</v>
      </c>
      <c r="B20220" s="589" t="s">
        <v>710</v>
      </c>
      <c r="C20220" s="10" t="s">
        <v>6643</v>
      </c>
      <c r="F20220" s="9">
        <v>33.57</v>
      </c>
    </row>
    <row r="20221" spans="1:6" ht="15" x14ac:dyDescent="0.25">
      <c r="A20221" s="1" t="s">
        <v>3530</v>
      </c>
      <c r="B20221" s="589" t="s">
        <v>8265</v>
      </c>
      <c r="C20221" s="10" t="s">
        <v>6643</v>
      </c>
      <c r="F20221" s="9">
        <v>76.38</v>
      </c>
    </row>
    <row r="20222" spans="1:6" ht="15" x14ac:dyDescent="0.25">
      <c r="A20222" s="1" t="s">
        <v>3531</v>
      </c>
      <c r="B20222" s="589" t="s">
        <v>709</v>
      </c>
      <c r="C20222" s="10" t="s">
        <v>6635</v>
      </c>
      <c r="F20222" s="9">
        <v>51.74</v>
      </c>
    </row>
    <row r="20223" spans="1:6" ht="15" x14ac:dyDescent="0.25">
      <c r="A20223" s="1" t="s">
        <v>3532</v>
      </c>
      <c r="B20223" s="589" t="s">
        <v>708</v>
      </c>
      <c r="C20223" s="10" t="s">
        <v>6635</v>
      </c>
      <c r="F20223" s="9">
        <v>127.64</v>
      </c>
    </row>
    <row r="20224" spans="1:6" ht="15" x14ac:dyDescent="0.25">
      <c r="A20224" s="1" t="s">
        <v>5187</v>
      </c>
      <c r="B20224" s="589" t="s">
        <v>6063</v>
      </c>
      <c r="C20224" s="10"/>
      <c r="F20224" s="9"/>
    </row>
    <row r="20225" spans="1:6" ht="15" x14ac:dyDescent="0.25">
      <c r="A20225" s="1" t="s">
        <v>3533</v>
      </c>
      <c r="B20225" s="589" t="s">
        <v>707</v>
      </c>
      <c r="C20225" s="10" t="s">
        <v>6643</v>
      </c>
      <c r="F20225" s="9">
        <v>43.25</v>
      </c>
    </row>
    <row r="20226" spans="1:6" ht="15" x14ac:dyDescent="0.25">
      <c r="A20226" s="1" t="s">
        <v>3534</v>
      </c>
      <c r="B20226" s="589" t="s">
        <v>706</v>
      </c>
      <c r="C20226" s="10" t="s">
        <v>6643</v>
      </c>
      <c r="F20226" s="9">
        <v>52.87</v>
      </c>
    </row>
    <row r="20227" spans="1:6" ht="15" x14ac:dyDescent="0.25">
      <c r="A20227" s="1" t="s">
        <v>3535</v>
      </c>
      <c r="B20227" s="589" t="s">
        <v>705</v>
      </c>
      <c r="C20227" s="10" t="s">
        <v>6643</v>
      </c>
      <c r="F20227" s="9">
        <v>75.27</v>
      </c>
    </row>
    <row r="20228" spans="1:6" ht="15" x14ac:dyDescent="0.25">
      <c r="A20228" s="1" t="s">
        <v>3536</v>
      </c>
      <c r="B20228" s="589" t="s">
        <v>704</v>
      </c>
      <c r="C20228" s="10" t="s">
        <v>6643</v>
      </c>
      <c r="F20228" s="9">
        <v>88.97</v>
      </c>
    </row>
    <row r="20229" spans="1:6" ht="15" x14ac:dyDescent="0.25">
      <c r="A20229" s="1" t="s">
        <v>3537</v>
      </c>
      <c r="B20229" s="589" t="s">
        <v>703</v>
      </c>
      <c r="C20229" s="10" t="s">
        <v>6643</v>
      </c>
      <c r="F20229" s="9">
        <v>110.54</v>
      </c>
    </row>
    <row r="20230" spans="1:6" ht="15" x14ac:dyDescent="0.25">
      <c r="A20230" s="1" t="s">
        <v>3538</v>
      </c>
      <c r="B20230" s="589" t="s">
        <v>702</v>
      </c>
      <c r="C20230" s="10" t="s">
        <v>6643</v>
      </c>
      <c r="F20230" s="9">
        <v>278.94</v>
      </c>
    </row>
    <row r="20231" spans="1:6" ht="15" x14ac:dyDescent="0.25">
      <c r="A20231" s="1" t="s">
        <v>3539</v>
      </c>
      <c r="B20231" s="589" t="s">
        <v>701</v>
      </c>
      <c r="C20231" s="10" t="s">
        <v>6643</v>
      </c>
      <c r="F20231" s="9">
        <v>330.32</v>
      </c>
    </row>
    <row r="20232" spans="1:6" ht="15" x14ac:dyDescent="0.25">
      <c r="A20232" s="1" t="s">
        <v>3540</v>
      </c>
      <c r="B20232" s="589" t="s">
        <v>700</v>
      </c>
      <c r="C20232" s="10" t="s">
        <v>6643</v>
      </c>
      <c r="F20232" s="9">
        <v>515.39</v>
      </c>
    </row>
    <row r="20233" spans="1:6" ht="15" x14ac:dyDescent="0.25">
      <c r="A20233" s="1" t="s">
        <v>3541</v>
      </c>
      <c r="B20233" s="589" t="s">
        <v>3542</v>
      </c>
      <c r="C20233" s="10" t="s">
        <v>6643</v>
      </c>
      <c r="F20233" s="9">
        <v>48.45</v>
      </c>
    </row>
    <row r="20234" spans="1:6" ht="15" x14ac:dyDescent="0.25">
      <c r="A20234" s="1" t="s">
        <v>5188</v>
      </c>
      <c r="B20234" s="589" t="s">
        <v>6064</v>
      </c>
      <c r="C20234" s="10"/>
      <c r="F20234" s="9"/>
    </row>
    <row r="20235" spans="1:6" ht="15" x14ac:dyDescent="0.25">
      <c r="A20235" s="1" t="s">
        <v>3543</v>
      </c>
      <c r="B20235" s="589" t="s">
        <v>699</v>
      </c>
      <c r="C20235" s="10" t="s">
        <v>6635</v>
      </c>
      <c r="F20235" s="9">
        <v>17.489999999999998</v>
      </c>
    </row>
    <row r="20236" spans="1:6" ht="15" x14ac:dyDescent="0.25">
      <c r="A20236" s="1" t="s">
        <v>3544</v>
      </c>
      <c r="B20236" s="589" t="s">
        <v>698</v>
      </c>
      <c r="C20236" s="10" t="s">
        <v>6635</v>
      </c>
      <c r="F20236" s="9">
        <v>21.33</v>
      </c>
    </row>
    <row r="20237" spans="1:6" ht="15" x14ac:dyDescent="0.25">
      <c r="A20237" s="1" t="s">
        <v>3545</v>
      </c>
      <c r="B20237" s="589" t="s">
        <v>697</v>
      </c>
      <c r="C20237" s="10" t="s">
        <v>6635</v>
      </c>
      <c r="F20237" s="9">
        <v>22.67</v>
      </c>
    </row>
    <row r="20238" spans="1:6" ht="15" x14ac:dyDescent="0.25">
      <c r="A20238" s="1" t="s">
        <v>5189</v>
      </c>
      <c r="B20238" s="589" t="s">
        <v>6065</v>
      </c>
      <c r="C20238" s="10"/>
      <c r="F20238" s="9"/>
    </row>
    <row r="20239" spans="1:6" ht="15" x14ac:dyDescent="0.25">
      <c r="A20239" s="1" t="s">
        <v>5190</v>
      </c>
      <c r="B20239" s="589" t="s">
        <v>695</v>
      </c>
      <c r="C20239" s="10" t="s">
        <v>6635</v>
      </c>
      <c r="F20239" s="9">
        <v>322.58</v>
      </c>
    </row>
    <row r="20240" spans="1:6" ht="15" x14ac:dyDescent="0.25">
      <c r="A20240" s="1" t="s">
        <v>3546</v>
      </c>
      <c r="B20240" s="589" t="s">
        <v>696</v>
      </c>
      <c r="C20240" s="10" t="s">
        <v>6635</v>
      </c>
      <c r="F20240" s="9">
        <v>355.28</v>
      </c>
    </row>
    <row r="20241" spans="1:6" ht="15" x14ac:dyDescent="0.25">
      <c r="A20241" s="1" t="s">
        <v>3547</v>
      </c>
      <c r="B20241" s="589" t="s">
        <v>694</v>
      </c>
      <c r="C20241" s="10" t="s">
        <v>6635</v>
      </c>
      <c r="F20241" s="9">
        <v>343.11</v>
      </c>
    </row>
    <row r="20242" spans="1:6" ht="15" x14ac:dyDescent="0.25">
      <c r="A20242" s="1" t="s">
        <v>3548</v>
      </c>
      <c r="B20242" s="589" t="s">
        <v>692</v>
      </c>
      <c r="C20242" s="10" t="s">
        <v>6635</v>
      </c>
      <c r="F20242" s="9">
        <v>355.06</v>
      </c>
    </row>
    <row r="20243" spans="1:6" ht="15" x14ac:dyDescent="0.25">
      <c r="A20243" s="1" t="s">
        <v>3549</v>
      </c>
      <c r="B20243" s="589" t="s">
        <v>691</v>
      </c>
      <c r="C20243" s="10" t="s">
        <v>6635</v>
      </c>
      <c r="F20243" s="9">
        <v>386.34</v>
      </c>
    </row>
    <row r="20244" spans="1:6" ht="15" x14ac:dyDescent="0.25">
      <c r="A20244" s="1" t="s">
        <v>3550</v>
      </c>
      <c r="B20244" s="589" t="s">
        <v>690</v>
      </c>
      <c r="C20244" s="10" t="s">
        <v>6635</v>
      </c>
      <c r="F20244" s="9">
        <v>579.85</v>
      </c>
    </row>
    <row r="20245" spans="1:6" ht="15" x14ac:dyDescent="0.25">
      <c r="A20245" s="1" t="s">
        <v>5191</v>
      </c>
      <c r="B20245" s="589" t="s">
        <v>6066</v>
      </c>
      <c r="C20245" s="10" t="s">
        <v>6635</v>
      </c>
      <c r="F20245" s="9">
        <v>753.41</v>
      </c>
    </row>
    <row r="20246" spans="1:6" ht="15" x14ac:dyDescent="0.25">
      <c r="A20246" s="1" t="s">
        <v>3551</v>
      </c>
      <c r="B20246" s="589" t="s">
        <v>689</v>
      </c>
      <c r="C20246" s="10" t="s">
        <v>6635</v>
      </c>
      <c r="F20246" s="9">
        <v>1078.3800000000001</v>
      </c>
    </row>
    <row r="20247" spans="1:6" ht="15" x14ac:dyDescent="0.25">
      <c r="A20247" s="1" t="s">
        <v>5620</v>
      </c>
      <c r="B20247" s="589" t="s">
        <v>5621</v>
      </c>
      <c r="C20247" s="10" t="s">
        <v>6635</v>
      </c>
      <c r="F20247" s="9">
        <v>1621.35</v>
      </c>
    </row>
    <row r="20248" spans="1:6" ht="15" x14ac:dyDescent="0.25">
      <c r="A20248" s="1" t="s">
        <v>5192</v>
      </c>
      <c r="B20248" s="589" t="s">
        <v>693</v>
      </c>
      <c r="C20248" s="10" t="s">
        <v>6635</v>
      </c>
      <c r="F20248" s="9">
        <v>3286.21</v>
      </c>
    </row>
    <row r="20249" spans="1:6" ht="15" x14ac:dyDescent="0.25">
      <c r="A20249" s="1" t="s">
        <v>3552</v>
      </c>
      <c r="B20249" s="589" t="s">
        <v>5193</v>
      </c>
      <c r="C20249" s="10" t="s">
        <v>6635</v>
      </c>
      <c r="F20249" s="9">
        <v>2296.08</v>
      </c>
    </row>
    <row r="20250" spans="1:6" ht="15" x14ac:dyDescent="0.25">
      <c r="A20250" s="1" t="s">
        <v>3553</v>
      </c>
      <c r="B20250" s="589" t="s">
        <v>5194</v>
      </c>
      <c r="C20250" s="10" t="s">
        <v>6635</v>
      </c>
      <c r="F20250" s="9">
        <v>5669.89</v>
      </c>
    </row>
    <row r="20251" spans="1:6" ht="15" x14ac:dyDescent="0.25">
      <c r="A20251" s="1" t="s">
        <v>3554</v>
      </c>
      <c r="B20251" s="589" t="s">
        <v>5195</v>
      </c>
      <c r="C20251" s="10" t="s">
        <v>6635</v>
      </c>
      <c r="F20251" s="9">
        <v>129.65</v>
      </c>
    </row>
    <row r="20252" spans="1:6" ht="15" x14ac:dyDescent="0.25">
      <c r="A20252" s="1" t="s">
        <v>3555</v>
      </c>
      <c r="B20252" s="589" t="s">
        <v>5196</v>
      </c>
      <c r="C20252" s="10" t="s">
        <v>6635</v>
      </c>
      <c r="F20252" s="9">
        <v>151.19</v>
      </c>
    </row>
    <row r="20253" spans="1:6" ht="15" x14ac:dyDescent="0.25">
      <c r="A20253" s="1" t="s">
        <v>3556</v>
      </c>
      <c r="B20253" s="589" t="s">
        <v>688</v>
      </c>
      <c r="C20253" s="10" t="s">
        <v>6635</v>
      </c>
      <c r="F20253" s="9">
        <v>177.82</v>
      </c>
    </row>
    <row r="20254" spans="1:6" ht="15" x14ac:dyDescent="0.25">
      <c r="A20254" s="1" t="s">
        <v>5197</v>
      </c>
      <c r="B20254" s="589" t="s">
        <v>6806</v>
      </c>
      <c r="C20254" s="10"/>
      <c r="F20254" s="9"/>
    </row>
    <row r="20255" spans="1:6" ht="15" x14ac:dyDescent="0.25">
      <c r="A20255" s="1" t="s">
        <v>3557</v>
      </c>
      <c r="B20255" s="589" t="s">
        <v>6067</v>
      </c>
      <c r="C20255" s="10" t="s">
        <v>6635</v>
      </c>
      <c r="F20255" s="9">
        <v>103.12</v>
      </c>
    </row>
    <row r="20256" spans="1:6" ht="15" x14ac:dyDescent="0.25">
      <c r="A20256" s="1" t="s">
        <v>3558</v>
      </c>
      <c r="B20256" s="589" t="s">
        <v>6422</v>
      </c>
      <c r="C20256" s="10" t="s">
        <v>6635</v>
      </c>
      <c r="F20256" s="9">
        <v>288.42</v>
      </c>
    </row>
    <row r="20257" spans="1:6" ht="15" x14ac:dyDescent="0.25">
      <c r="A20257" s="1" t="s">
        <v>3559</v>
      </c>
      <c r="B20257" s="589" t="s">
        <v>7470</v>
      </c>
      <c r="C20257" s="10" t="s">
        <v>6635</v>
      </c>
      <c r="F20257" s="9">
        <v>497.43</v>
      </c>
    </row>
    <row r="20258" spans="1:6" ht="15" x14ac:dyDescent="0.25">
      <c r="A20258" s="1" t="s">
        <v>3560</v>
      </c>
      <c r="B20258" s="589" t="s">
        <v>7471</v>
      </c>
      <c r="C20258" s="10" t="s">
        <v>6635</v>
      </c>
      <c r="F20258" s="9">
        <v>339.24</v>
      </c>
    </row>
    <row r="20259" spans="1:6" ht="15" x14ac:dyDescent="0.25">
      <c r="A20259" s="1" t="s">
        <v>3561</v>
      </c>
      <c r="B20259" s="589" t="s">
        <v>6068</v>
      </c>
      <c r="C20259" s="10" t="s">
        <v>6635</v>
      </c>
      <c r="F20259" s="9">
        <v>149.56</v>
      </c>
    </row>
    <row r="20260" spans="1:6" ht="15" x14ac:dyDescent="0.25">
      <c r="A20260" s="1" t="s">
        <v>3562</v>
      </c>
      <c r="B20260" s="589" t="s">
        <v>687</v>
      </c>
      <c r="C20260" s="10" t="s">
        <v>6635</v>
      </c>
      <c r="F20260" s="9">
        <v>4432.3999999999996</v>
      </c>
    </row>
    <row r="20261" spans="1:6" ht="15" x14ac:dyDescent="0.25">
      <c r="A20261" s="1" t="s">
        <v>3563</v>
      </c>
      <c r="B20261" s="589" t="s">
        <v>7874</v>
      </c>
      <c r="C20261" s="10" t="s">
        <v>6635</v>
      </c>
      <c r="F20261" s="9">
        <v>167.45</v>
      </c>
    </row>
    <row r="20262" spans="1:6" ht="15" x14ac:dyDescent="0.25">
      <c r="A20262" s="1" t="s">
        <v>3564</v>
      </c>
      <c r="B20262" s="589" t="s">
        <v>6069</v>
      </c>
      <c r="C20262" s="10" t="s">
        <v>6635</v>
      </c>
      <c r="F20262" s="9">
        <v>2796.68</v>
      </c>
    </row>
    <row r="20263" spans="1:6" ht="15" x14ac:dyDescent="0.25">
      <c r="A20263" s="1" t="s">
        <v>3565</v>
      </c>
      <c r="B20263" s="589" t="s">
        <v>6070</v>
      </c>
      <c r="C20263" s="10" t="s">
        <v>6635</v>
      </c>
      <c r="F20263" s="9">
        <v>184.68</v>
      </c>
    </row>
    <row r="20264" spans="1:6" ht="15" x14ac:dyDescent="0.25">
      <c r="A20264" s="1" t="s">
        <v>5198</v>
      </c>
      <c r="B20264" s="589" t="s">
        <v>5199</v>
      </c>
      <c r="C20264" s="10" t="s">
        <v>6635</v>
      </c>
      <c r="F20264" s="9">
        <v>308.24</v>
      </c>
    </row>
    <row r="20265" spans="1:6" ht="15" x14ac:dyDescent="0.25">
      <c r="A20265" s="1" t="s">
        <v>5200</v>
      </c>
      <c r="B20265" s="589" t="s">
        <v>6071</v>
      </c>
      <c r="C20265" s="10"/>
      <c r="F20265" s="9"/>
    </row>
    <row r="20266" spans="1:6" ht="15" x14ac:dyDescent="0.25">
      <c r="A20266" s="1" t="s">
        <v>3566</v>
      </c>
      <c r="B20266" s="589" t="s">
        <v>5201</v>
      </c>
      <c r="C20266" s="10" t="s">
        <v>6635</v>
      </c>
      <c r="F20266" s="9">
        <v>688.07</v>
      </c>
    </row>
    <row r="20267" spans="1:6" ht="15" x14ac:dyDescent="0.25">
      <c r="A20267" s="1" t="s">
        <v>3567</v>
      </c>
      <c r="B20267" s="589" t="s">
        <v>5202</v>
      </c>
      <c r="C20267" s="10" t="s">
        <v>6635</v>
      </c>
      <c r="F20267" s="9">
        <v>364.5</v>
      </c>
    </row>
    <row r="20268" spans="1:6" ht="15" x14ac:dyDescent="0.25">
      <c r="A20268" s="1" t="s">
        <v>3568</v>
      </c>
      <c r="B20268" s="589" t="s">
        <v>6423</v>
      </c>
      <c r="C20268" s="10" t="s">
        <v>6635</v>
      </c>
      <c r="F20268" s="9">
        <v>211.51</v>
      </c>
    </row>
    <row r="20269" spans="1:6" ht="15" x14ac:dyDescent="0.25">
      <c r="A20269" s="1" t="s">
        <v>3569</v>
      </c>
      <c r="B20269" s="589" t="s">
        <v>5203</v>
      </c>
      <c r="C20269" s="10" t="s">
        <v>6635</v>
      </c>
      <c r="F20269" s="9">
        <v>502.57</v>
      </c>
    </row>
    <row r="20270" spans="1:6" ht="15" x14ac:dyDescent="0.25">
      <c r="A20270" s="1" t="s">
        <v>5204</v>
      </c>
      <c r="B20270" s="589" t="s">
        <v>6807</v>
      </c>
      <c r="C20270" s="10"/>
      <c r="F20270" s="9"/>
    </row>
    <row r="20271" spans="1:6" ht="15" x14ac:dyDescent="0.25">
      <c r="A20271" s="1" t="s">
        <v>3570</v>
      </c>
      <c r="B20271" s="589" t="s">
        <v>686</v>
      </c>
      <c r="C20271" s="10" t="s">
        <v>6635</v>
      </c>
      <c r="F20271" s="9">
        <v>208.97</v>
      </c>
    </row>
    <row r="20272" spans="1:6" ht="15" x14ac:dyDescent="0.25">
      <c r="A20272" s="1" t="s">
        <v>3571</v>
      </c>
      <c r="B20272" s="589" t="s">
        <v>7472</v>
      </c>
      <c r="C20272" s="10" t="s">
        <v>6635</v>
      </c>
      <c r="F20272" s="9">
        <v>451.71</v>
      </c>
    </row>
    <row r="20273" spans="1:6" ht="15" x14ac:dyDescent="0.25">
      <c r="A20273" s="1" t="s">
        <v>5205</v>
      </c>
      <c r="B20273" s="589" t="s">
        <v>6808</v>
      </c>
      <c r="C20273" s="10"/>
      <c r="F20273" s="9"/>
    </row>
    <row r="20274" spans="1:6" ht="15" x14ac:dyDescent="0.25">
      <c r="A20274" s="1" t="s">
        <v>3572</v>
      </c>
      <c r="B20274" s="589" t="s">
        <v>685</v>
      </c>
      <c r="C20274" s="10" t="s">
        <v>6635</v>
      </c>
      <c r="F20274" s="9">
        <v>167.86</v>
      </c>
    </row>
    <row r="20275" spans="1:6" ht="15" x14ac:dyDescent="0.25">
      <c r="A20275" s="1" t="s">
        <v>3573</v>
      </c>
      <c r="B20275" s="589" t="s">
        <v>7473</v>
      </c>
      <c r="C20275" s="10" t="s">
        <v>6635</v>
      </c>
      <c r="F20275" s="9">
        <v>173.96</v>
      </c>
    </row>
    <row r="20276" spans="1:6" ht="15" x14ac:dyDescent="0.25">
      <c r="A20276" s="1" t="s">
        <v>5206</v>
      </c>
      <c r="B20276" s="589" t="s">
        <v>6809</v>
      </c>
      <c r="C20276" s="10"/>
      <c r="F20276" s="9"/>
    </row>
    <row r="20277" spans="1:6" ht="15" x14ac:dyDescent="0.25">
      <c r="A20277" s="1" t="s">
        <v>3574</v>
      </c>
      <c r="B20277" s="589" t="s">
        <v>684</v>
      </c>
      <c r="C20277" s="10" t="s">
        <v>6635</v>
      </c>
      <c r="F20277" s="9">
        <v>111.21</v>
      </c>
    </row>
    <row r="20278" spans="1:6" ht="15" x14ac:dyDescent="0.25">
      <c r="A20278" s="1" t="s">
        <v>3575</v>
      </c>
      <c r="B20278" s="589" t="s">
        <v>683</v>
      </c>
      <c r="C20278" s="10" t="s">
        <v>6635</v>
      </c>
      <c r="F20278" s="9">
        <v>97.03</v>
      </c>
    </row>
    <row r="20279" spans="1:6" ht="15" x14ac:dyDescent="0.25">
      <c r="A20279" s="1" t="s">
        <v>3576</v>
      </c>
      <c r="B20279" s="589" t="s">
        <v>682</v>
      </c>
      <c r="C20279" s="10" t="s">
        <v>6635</v>
      </c>
      <c r="F20279" s="9">
        <v>54.38</v>
      </c>
    </row>
    <row r="20280" spans="1:6" ht="15" x14ac:dyDescent="0.25">
      <c r="A20280" s="1" t="s">
        <v>3577</v>
      </c>
      <c r="B20280" s="589" t="s">
        <v>681</v>
      </c>
      <c r="C20280" s="10" t="s">
        <v>6635</v>
      </c>
      <c r="F20280" s="9">
        <v>143.26</v>
      </c>
    </row>
    <row r="20281" spans="1:6" ht="15" x14ac:dyDescent="0.25">
      <c r="A20281" s="1" t="s">
        <v>3578</v>
      </c>
      <c r="B20281" s="589" t="s">
        <v>680</v>
      </c>
      <c r="C20281" s="10" t="s">
        <v>6635</v>
      </c>
      <c r="F20281" s="9">
        <v>478.08</v>
      </c>
    </row>
    <row r="20282" spans="1:6" ht="15" x14ac:dyDescent="0.25">
      <c r="A20282" s="1" t="s">
        <v>3579</v>
      </c>
      <c r="B20282" s="589" t="s">
        <v>679</v>
      </c>
      <c r="C20282" s="10" t="s">
        <v>6635</v>
      </c>
      <c r="F20282" s="9">
        <v>6.15</v>
      </c>
    </row>
    <row r="20283" spans="1:6" ht="15" x14ac:dyDescent="0.25">
      <c r="A20283" s="1" t="s">
        <v>3580</v>
      </c>
      <c r="B20283" s="589" t="s">
        <v>678</v>
      </c>
      <c r="C20283" s="10" t="s">
        <v>6635</v>
      </c>
      <c r="F20283" s="9">
        <v>11.83</v>
      </c>
    </row>
    <row r="20284" spans="1:6" ht="15" x14ac:dyDescent="0.25">
      <c r="A20284" s="1" t="s">
        <v>3581</v>
      </c>
      <c r="B20284" s="589" t="s">
        <v>5207</v>
      </c>
      <c r="C20284" s="10" t="s">
        <v>6635</v>
      </c>
      <c r="F20284" s="9">
        <v>67.459999999999994</v>
      </c>
    </row>
    <row r="20285" spans="1:6" ht="15" x14ac:dyDescent="0.25">
      <c r="A20285" s="1" t="s">
        <v>3582</v>
      </c>
      <c r="B20285" s="589" t="s">
        <v>677</v>
      </c>
      <c r="C20285" s="10" t="s">
        <v>6635</v>
      </c>
      <c r="F20285" s="9">
        <v>20.8</v>
      </c>
    </row>
    <row r="20286" spans="1:6" ht="15" x14ac:dyDescent="0.25">
      <c r="A20286" s="1" t="s">
        <v>3583</v>
      </c>
      <c r="B20286" s="589" t="s">
        <v>676</v>
      </c>
      <c r="C20286" s="10" t="s">
        <v>6635</v>
      </c>
      <c r="F20286" s="9">
        <v>22.07</v>
      </c>
    </row>
    <row r="20287" spans="1:6" ht="15" x14ac:dyDescent="0.25">
      <c r="A20287" s="1" t="s">
        <v>3584</v>
      </c>
      <c r="B20287" s="589" t="s">
        <v>6424</v>
      </c>
      <c r="C20287" s="10" t="s">
        <v>6635</v>
      </c>
      <c r="F20287" s="9">
        <v>515.4</v>
      </c>
    </row>
    <row r="20288" spans="1:6" ht="15" x14ac:dyDescent="0.25">
      <c r="A20288" s="1" t="s">
        <v>7875</v>
      </c>
      <c r="B20288" s="589" t="s">
        <v>7876</v>
      </c>
      <c r="C20288" s="10" t="s">
        <v>6635</v>
      </c>
      <c r="F20288" s="9">
        <v>121.66</v>
      </c>
    </row>
    <row r="20289" spans="1:6" ht="15" x14ac:dyDescent="0.25">
      <c r="A20289" s="1" t="s">
        <v>3585</v>
      </c>
      <c r="B20289" s="589" t="s">
        <v>675</v>
      </c>
      <c r="C20289" s="10" t="s">
        <v>6635</v>
      </c>
      <c r="F20289" s="9">
        <v>81.11</v>
      </c>
    </row>
    <row r="20290" spans="1:6" ht="15" x14ac:dyDescent="0.25">
      <c r="A20290" s="1" t="s">
        <v>3586</v>
      </c>
      <c r="B20290" s="589" t="s">
        <v>674</v>
      </c>
      <c r="C20290" s="10" t="s">
        <v>6635</v>
      </c>
      <c r="F20290" s="9">
        <v>72.8</v>
      </c>
    </row>
    <row r="20291" spans="1:6" ht="15" x14ac:dyDescent="0.25">
      <c r="A20291" s="1" t="s">
        <v>5208</v>
      </c>
      <c r="B20291" s="589" t="s">
        <v>6810</v>
      </c>
      <c r="C20291" s="10"/>
      <c r="F20291" s="9"/>
    </row>
    <row r="20292" spans="1:6" ht="15" x14ac:dyDescent="0.25">
      <c r="A20292" s="1" t="s">
        <v>5209</v>
      </c>
      <c r="B20292" s="589" t="s">
        <v>6811</v>
      </c>
      <c r="C20292" s="10"/>
      <c r="F20292" s="9"/>
    </row>
    <row r="20293" spans="1:6" ht="15" x14ac:dyDescent="0.25">
      <c r="A20293" s="1" t="s">
        <v>6072</v>
      </c>
      <c r="B20293" s="589" t="s">
        <v>7738</v>
      </c>
      <c r="C20293" s="10" t="s">
        <v>6635</v>
      </c>
      <c r="F20293" s="9">
        <v>18.29</v>
      </c>
    </row>
    <row r="20294" spans="1:6" ht="15" x14ac:dyDescent="0.25">
      <c r="A20294" s="1" t="s">
        <v>6073</v>
      </c>
      <c r="B20294" s="589" t="s">
        <v>7739</v>
      </c>
      <c r="C20294" s="10" t="s">
        <v>6635</v>
      </c>
      <c r="F20294" s="9">
        <v>20.78</v>
      </c>
    </row>
    <row r="20295" spans="1:6" ht="15" x14ac:dyDescent="0.25">
      <c r="A20295" s="1" t="s">
        <v>6180</v>
      </c>
      <c r="B20295" s="589" t="s">
        <v>7740</v>
      </c>
      <c r="C20295" s="10" t="s">
        <v>6635</v>
      </c>
      <c r="F20295" s="9">
        <v>57.28</v>
      </c>
    </row>
    <row r="20296" spans="1:6" ht="15" x14ac:dyDescent="0.25">
      <c r="A20296" s="1" t="s">
        <v>5662</v>
      </c>
      <c r="B20296" s="589" t="s">
        <v>7877</v>
      </c>
      <c r="C20296" s="10" t="s">
        <v>6635</v>
      </c>
      <c r="F20296" s="9">
        <v>19.489999999999998</v>
      </c>
    </row>
    <row r="20297" spans="1:6" ht="15" x14ac:dyDescent="0.25">
      <c r="A20297" s="1" t="s">
        <v>5210</v>
      </c>
      <c r="B20297" s="589" t="s">
        <v>6812</v>
      </c>
      <c r="C20297" s="10"/>
      <c r="F20297" s="9"/>
    </row>
    <row r="20298" spans="1:6" ht="15" x14ac:dyDescent="0.25">
      <c r="A20298" s="1" t="s">
        <v>3587</v>
      </c>
      <c r="B20298" s="589" t="s">
        <v>673</v>
      </c>
      <c r="C20298" s="10" t="s">
        <v>6635</v>
      </c>
      <c r="F20298" s="9">
        <v>11.48</v>
      </c>
    </row>
    <row r="20299" spans="1:6" ht="15" x14ac:dyDescent="0.25">
      <c r="A20299" s="1" t="s">
        <v>3588</v>
      </c>
      <c r="B20299" s="589" t="s">
        <v>7474</v>
      </c>
      <c r="C20299" s="10" t="s">
        <v>6640</v>
      </c>
      <c r="F20299" s="9">
        <v>108.27</v>
      </c>
    </row>
    <row r="20300" spans="1:6" ht="15" x14ac:dyDescent="0.25">
      <c r="A20300" s="1" t="s">
        <v>5211</v>
      </c>
      <c r="B20300" s="589" t="s">
        <v>6813</v>
      </c>
      <c r="C20300" s="10"/>
      <c r="F20300" s="9"/>
    </row>
    <row r="20301" spans="1:6" ht="15" x14ac:dyDescent="0.25">
      <c r="A20301" s="1" t="s">
        <v>3589</v>
      </c>
      <c r="B20301" s="589" t="s">
        <v>672</v>
      </c>
      <c r="C20301" s="10" t="s">
        <v>6635</v>
      </c>
      <c r="F20301" s="9">
        <v>27.97</v>
      </c>
    </row>
    <row r="20302" spans="1:6" ht="15" x14ac:dyDescent="0.25">
      <c r="A20302" s="1" t="s">
        <v>3590</v>
      </c>
      <c r="B20302" s="589" t="s">
        <v>6425</v>
      </c>
      <c r="C20302" s="10" t="s">
        <v>6635</v>
      </c>
      <c r="F20302" s="9">
        <v>12.54</v>
      </c>
    </row>
    <row r="20303" spans="1:6" ht="15" x14ac:dyDescent="0.25">
      <c r="A20303" s="1" t="s">
        <v>3591</v>
      </c>
      <c r="B20303" s="589" t="s">
        <v>671</v>
      </c>
      <c r="C20303" s="10" t="s">
        <v>6635</v>
      </c>
      <c r="F20303" s="9">
        <v>16.04</v>
      </c>
    </row>
    <row r="20304" spans="1:6" ht="15" x14ac:dyDescent="0.25">
      <c r="A20304" s="1" t="s">
        <v>5212</v>
      </c>
      <c r="B20304" s="589" t="s">
        <v>6814</v>
      </c>
      <c r="C20304" s="10"/>
      <c r="F20304" s="9"/>
    </row>
    <row r="20305" spans="1:6" ht="15" x14ac:dyDescent="0.25">
      <c r="A20305" s="1" t="s">
        <v>3592</v>
      </c>
      <c r="B20305" s="589" t="s">
        <v>670</v>
      </c>
      <c r="C20305" s="10" t="s">
        <v>6635</v>
      </c>
      <c r="F20305" s="9">
        <v>22.53</v>
      </c>
    </row>
    <row r="20306" spans="1:6" ht="15" x14ac:dyDescent="0.25">
      <c r="A20306" s="1" t="s">
        <v>3593</v>
      </c>
      <c r="B20306" s="589" t="s">
        <v>669</v>
      </c>
      <c r="C20306" s="10" t="s">
        <v>6635</v>
      </c>
      <c r="F20306" s="9">
        <v>15.59</v>
      </c>
    </row>
    <row r="20307" spans="1:6" ht="15" x14ac:dyDescent="0.25">
      <c r="A20307" s="1" t="s">
        <v>3594</v>
      </c>
      <c r="B20307" s="589" t="s">
        <v>668</v>
      </c>
      <c r="C20307" s="10" t="s">
        <v>6635</v>
      </c>
      <c r="F20307" s="9">
        <v>22.81</v>
      </c>
    </row>
    <row r="20308" spans="1:6" ht="15" x14ac:dyDescent="0.25">
      <c r="A20308" s="1" t="s">
        <v>3595</v>
      </c>
      <c r="B20308" s="589" t="s">
        <v>667</v>
      </c>
      <c r="C20308" s="10" t="s">
        <v>6635</v>
      </c>
      <c r="F20308" s="9">
        <v>22.01</v>
      </c>
    </row>
    <row r="20309" spans="1:6" ht="15" x14ac:dyDescent="0.25">
      <c r="A20309" s="1" t="s">
        <v>3596</v>
      </c>
      <c r="B20309" s="589" t="s">
        <v>666</v>
      </c>
      <c r="C20309" s="10" t="s">
        <v>6635</v>
      </c>
      <c r="F20309" s="9">
        <v>33.119999999999997</v>
      </c>
    </row>
    <row r="20310" spans="1:6" ht="15" x14ac:dyDescent="0.25">
      <c r="A20310" s="1" t="s">
        <v>3597</v>
      </c>
      <c r="B20310" s="589" t="s">
        <v>4644</v>
      </c>
      <c r="C20310" s="10" t="s">
        <v>6635</v>
      </c>
      <c r="F20310" s="9">
        <v>22.38</v>
      </c>
    </row>
    <row r="20311" spans="1:6" ht="15" x14ac:dyDescent="0.25">
      <c r="A20311" s="1" t="s">
        <v>3598</v>
      </c>
      <c r="B20311" s="589" t="s">
        <v>4645</v>
      </c>
      <c r="C20311" s="10" t="s">
        <v>6635</v>
      </c>
      <c r="F20311" s="9">
        <v>18.75</v>
      </c>
    </row>
    <row r="20312" spans="1:6" ht="15" x14ac:dyDescent="0.25">
      <c r="A20312" s="1" t="s">
        <v>3599</v>
      </c>
      <c r="B20312" s="589" t="s">
        <v>4646</v>
      </c>
      <c r="C20312" s="10" t="s">
        <v>6635</v>
      </c>
      <c r="F20312" s="9">
        <v>21.47</v>
      </c>
    </row>
    <row r="20313" spans="1:6" ht="15" x14ac:dyDescent="0.25">
      <c r="A20313" s="1" t="s">
        <v>3600</v>
      </c>
      <c r="B20313" s="589" t="s">
        <v>4647</v>
      </c>
      <c r="C20313" s="10" t="s">
        <v>6635</v>
      </c>
      <c r="F20313" s="9">
        <v>21.33</v>
      </c>
    </row>
    <row r="20314" spans="1:6" ht="15" x14ac:dyDescent="0.25">
      <c r="A20314" s="1" t="s">
        <v>3601</v>
      </c>
      <c r="B20314" s="589" t="s">
        <v>4648</v>
      </c>
      <c r="C20314" s="10" t="s">
        <v>6635</v>
      </c>
      <c r="F20314" s="9">
        <v>22.85</v>
      </c>
    </row>
    <row r="20315" spans="1:6" ht="15" x14ac:dyDescent="0.25">
      <c r="A20315" s="1" t="s">
        <v>3602</v>
      </c>
      <c r="B20315" s="589" t="s">
        <v>8067</v>
      </c>
      <c r="C20315" s="10" t="s">
        <v>6635</v>
      </c>
      <c r="F20315" s="9">
        <v>19.559999999999999</v>
      </c>
    </row>
    <row r="20316" spans="1:6" ht="15" x14ac:dyDescent="0.25">
      <c r="A20316" s="1" t="s">
        <v>5213</v>
      </c>
      <c r="B20316" s="589" t="s">
        <v>6815</v>
      </c>
      <c r="C20316" s="10"/>
      <c r="F20316" s="9"/>
    </row>
    <row r="20317" spans="1:6" ht="15" x14ac:dyDescent="0.25">
      <c r="A20317" s="1" t="s">
        <v>3603</v>
      </c>
      <c r="B20317" s="589" t="s">
        <v>6426</v>
      </c>
      <c r="C20317" s="10" t="s">
        <v>6635</v>
      </c>
      <c r="F20317" s="9">
        <v>46.31</v>
      </c>
    </row>
    <row r="20318" spans="1:6" ht="15" x14ac:dyDescent="0.25">
      <c r="A20318" s="1" t="s">
        <v>5214</v>
      </c>
      <c r="B20318" s="589" t="s">
        <v>6816</v>
      </c>
      <c r="C20318" s="10"/>
      <c r="F20318" s="9"/>
    </row>
    <row r="20319" spans="1:6" ht="15" x14ac:dyDescent="0.25">
      <c r="A20319" s="1" t="s">
        <v>3604</v>
      </c>
      <c r="B20319" s="589" t="s">
        <v>7878</v>
      </c>
      <c r="C20319" s="10" t="s">
        <v>6635</v>
      </c>
      <c r="F20319" s="9">
        <v>77.540000000000006</v>
      </c>
    </row>
    <row r="20320" spans="1:6" ht="15" x14ac:dyDescent="0.25">
      <c r="A20320" s="1" t="s">
        <v>3605</v>
      </c>
      <c r="B20320" s="589" t="s">
        <v>7879</v>
      </c>
      <c r="C20320" s="10" t="s">
        <v>6635</v>
      </c>
      <c r="F20320" s="9">
        <v>113.22</v>
      </c>
    </row>
    <row r="20321" spans="1:6" ht="15" x14ac:dyDescent="0.25">
      <c r="A20321" s="1" t="s">
        <v>3606</v>
      </c>
      <c r="B20321" s="589" t="s">
        <v>7880</v>
      </c>
      <c r="C20321" s="10" t="s">
        <v>6635</v>
      </c>
      <c r="F20321" s="9">
        <v>75</v>
      </c>
    </row>
    <row r="20322" spans="1:6" ht="15" x14ac:dyDescent="0.25">
      <c r="A20322" s="1" t="s">
        <v>3607</v>
      </c>
      <c r="B20322" s="589" t="s">
        <v>7881</v>
      </c>
      <c r="C20322" s="10" t="s">
        <v>6635</v>
      </c>
      <c r="F20322" s="9">
        <v>108.37</v>
      </c>
    </row>
    <row r="20323" spans="1:6" ht="15" x14ac:dyDescent="0.25">
      <c r="A20323" s="1" t="s">
        <v>3608</v>
      </c>
      <c r="B20323" s="589" t="s">
        <v>7475</v>
      </c>
      <c r="C20323" s="10" t="s">
        <v>6635</v>
      </c>
      <c r="F20323" s="9">
        <v>65.849999999999994</v>
      </c>
    </row>
    <row r="20324" spans="1:6" ht="15" x14ac:dyDescent="0.25">
      <c r="A20324" s="1" t="s">
        <v>3609</v>
      </c>
      <c r="B20324" s="589" t="s">
        <v>7882</v>
      </c>
      <c r="C20324" s="10" t="s">
        <v>6635</v>
      </c>
      <c r="F20324" s="9">
        <v>83.52</v>
      </c>
    </row>
    <row r="20325" spans="1:6" ht="15" x14ac:dyDescent="0.25">
      <c r="A20325" s="1" t="s">
        <v>5215</v>
      </c>
      <c r="B20325" s="589" t="s">
        <v>6817</v>
      </c>
      <c r="C20325" s="10"/>
      <c r="F20325" s="9"/>
    </row>
    <row r="20326" spans="1:6" ht="15" x14ac:dyDescent="0.25">
      <c r="A20326" s="1" t="s">
        <v>3610</v>
      </c>
      <c r="B20326" s="589" t="s">
        <v>7741</v>
      </c>
      <c r="C20326" s="10" t="s">
        <v>6635</v>
      </c>
      <c r="F20326" s="9">
        <v>121.6</v>
      </c>
    </row>
    <row r="20327" spans="1:6" ht="15" x14ac:dyDescent="0.25">
      <c r="A20327" s="1" t="s">
        <v>3611</v>
      </c>
      <c r="B20327" s="589" t="s">
        <v>665</v>
      </c>
      <c r="C20327" s="10" t="s">
        <v>6635</v>
      </c>
      <c r="F20327" s="9">
        <v>739.4</v>
      </c>
    </row>
    <row r="20328" spans="1:6" ht="15" x14ac:dyDescent="0.25">
      <c r="A20328" s="1" t="s">
        <v>3612</v>
      </c>
      <c r="B20328" s="589" t="s">
        <v>664</v>
      </c>
      <c r="C20328" s="10" t="s">
        <v>6635</v>
      </c>
      <c r="F20328" s="9">
        <v>430.17</v>
      </c>
    </row>
    <row r="20329" spans="1:6" ht="15" x14ac:dyDescent="0.25">
      <c r="A20329" s="1" t="s">
        <v>3613</v>
      </c>
      <c r="B20329" s="589" t="s">
        <v>663</v>
      </c>
      <c r="C20329" s="10" t="s">
        <v>6635</v>
      </c>
      <c r="F20329" s="9">
        <v>2463.4</v>
      </c>
    </row>
    <row r="20330" spans="1:6" ht="15" x14ac:dyDescent="0.25">
      <c r="A20330" s="1" t="s">
        <v>3614</v>
      </c>
      <c r="B20330" s="589" t="s">
        <v>662</v>
      </c>
      <c r="C20330" s="10" t="s">
        <v>6635</v>
      </c>
      <c r="F20330" s="9">
        <v>2601.23</v>
      </c>
    </row>
    <row r="20331" spans="1:6" ht="15" x14ac:dyDescent="0.25">
      <c r="A20331" s="1" t="s">
        <v>3615</v>
      </c>
      <c r="B20331" s="589" t="s">
        <v>661</v>
      </c>
      <c r="C20331" s="10" t="s">
        <v>6635</v>
      </c>
      <c r="F20331" s="9">
        <v>2179.69</v>
      </c>
    </row>
    <row r="20332" spans="1:6" ht="15" x14ac:dyDescent="0.25">
      <c r="A20332" s="1" t="s">
        <v>3616</v>
      </c>
      <c r="B20332" s="589" t="s">
        <v>7476</v>
      </c>
      <c r="C20332" s="10" t="s">
        <v>6635</v>
      </c>
      <c r="F20332" s="9">
        <v>724.85</v>
      </c>
    </row>
    <row r="20333" spans="1:6" ht="15" x14ac:dyDescent="0.25">
      <c r="A20333" s="1" t="s">
        <v>3617</v>
      </c>
      <c r="B20333" s="589" t="s">
        <v>7477</v>
      </c>
      <c r="C20333" s="10" t="s">
        <v>6635</v>
      </c>
      <c r="F20333" s="9">
        <v>755.16</v>
      </c>
    </row>
    <row r="20334" spans="1:6" ht="15" x14ac:dyDescent="0.25">
      <c r="A20334" s="1" t="s">
        <v>3618</v>
      </c>
      <c r="B20334" s="589" t="s">
        <v>660</v>
      </c>
      <c r="C20334" s="10" t="s">
        <v>6635</v>
      </c>
      <c r="F20334" s="9">
        <v>1735.09</v>
      </c>
    </row>
    <row r="20335" spans="1:6" ht="15" x14ac:dyDescent="0.25">
      <c r="A20335" s="1" t="s">
        <v>3619</v>
      </c>
      <c r="B20335" s="589" t="s">
        <v>6074</v>
      </c>
      <c r="C20335" s="10" t="s">
        <v>6635</v>
      </c>
      <c r="F20335" s="9">
        <v>2034.66</v>
      </c>
    </row>
    <row r="20336" spans="1:6" ht="15" x14ac:dyDescent="0.25">
      <c r="A20336" s="1" t="s">
        <v>3620</v>
      </c>
      <c r="B20336" s="589" t="s">
        <v>1740</v>
      </c>
      <c r="C20336" s="10" t="s">
        <v>6635</v>
      </c>
      <c r="F20336" s="9">
        <v>1206.54</v>
      </c>
    </row>
    <row r="20337" spans="1:6" ht="15" x14ac:dyDescent="0.25">
      <c r="A20337" s="1" t="s">
        <v>5216</v>
      </c>
      <c r="B20337" s="589" t="s">
        <v>6818</v>
      </c>
      <c r="C20337" s="10"/>
      <c r="F20337" s="9"/>
    </row>
    <row r="20338" spans="1:6" ht="15" x14ac:dyDescent="0.25">
      <c r="A20338" s="1" t="s">
        <v>3621</v>
      </c>
      <c r="B20338" s="589" t="s">
        <v>659</v>
      </c>
      <c r="C20338" s="10" t="s">
        <v>6635</v>
      </c>
      <c r="F20338" s="9">
        <v>532.23</v>
      </c>
    </row>
    <row r="20339" spans="1:6" ht="15" x14ac:dyDescent="0.25">
      <c r="A20339" s="1" t="s">
        <v>7883</v>
      </c>
      <c r="B20339" s="589" t="s">
        <v>7884</v>
      </c>
      <c r="C20339" s="10" t="s">
        <v>6635</v>
      </c>
      <c r="F20339" s="9">
        <v>159.93</v>
      </c>
    </row>
    <row r="20340" spans="1:6" ht="15" x14ac:dyDescent="0.25">
      <c r="A20340" s="1" t="s">
        <v>7710</v>
      </c>
      <c r="B20340" s="589" t="s">
        <v>7742</v>
      </c>
      <c r="C20340" s="10" t="s">
        <v>6635</v>
      </c>
      <c r="F20340" s="9">
        <v>52.17</v>
      </c>
    </row>
    <row r="20341" spans="1:6" ht="15" x14ac:dyDescent="0.25">
      <c r="A20341" s="1" t="s">
        <v>3622</v>
      </c>
      <c r="B20341" s="589" t="s">
        <v>658</v>
      </c>
      <c r="C20341" s="10" t="s">
        <v>6635</v>
      </c>
      <c r="F20341" s="9">
        <v>426.95</v>
      </c>
    </row>
    <row r="20342" spans="1:6" ht="15" x14ac:dyDescent="0.25">
      <c r="A20342" s="1" t="s">
        <v>3623</v>
      </c>
      <c r="B20342" s="589" t="s">
        <v>657</v>
      </c>
      <c r="C20342" s="10" t="s">
        <v>6635</v>
      </c>
      <c r="F20342" s="9">
        <v>441.79</v>
      </c>
    </row>
    <row r="20343" spans="1:6" ht="15" x14ac:dyDescent="0.25">
      <c r="A20343" s="1" t="s">
        <v>7743</v>
      </c>
      <c r="B20343" s="589" t="s">
        <v>7744</v>
      </c>
      <c r="C20343" s="10" t="s">
        <v>6635</v>
      </c>
      <c r="F20343" s="9">
        <v>159.43</v>
      </c>
    </row>
    <row r="20344" spans="1:6" ht="15" x14ac:dyDescent="0.25">
      <c r="A20344" s="1" t="s">
        <v>7991</v>
      </c>
      <c r="B20344" s="589" t="s">
        <v>7992</v>
      </c>
      <c r="C20344" s="10" t="s">
        <v>6635</v>
      </c>
      <c r="F20344" s="9">
        <v>297.87</v>
      </c>
    </row>
    <row r="20345" spans="1:6" ht="15" x14ac:dyDescent="0.25">
      <c r="A20345" s="1" t="s">
        <v>6500</v>
      </c>
      <c r="B20345" s="589" t="s">
        <v>6501</v>
      </c>
      <c r="C20345" s="10" t="s">
        <v>6635</v>
      </c>
      <c r="F20345" s="9">
        <v>85.06</v>
      </c>
    </row>
    <row r="20346" spans="1:6" ht="15" x14ac:dyDescent="0.25">
      <c r="A20346" s="1" t="s">
        <v>6502</v>
      </c>
      <c r="B20346" s="589" t="s">
        <v>6503</v>
      </c>
      <c r="C20346" s="10" t="s">
        <v>6635</v>
      </c>
      <c r="F20346" s="9">
        <v>111.89</v>
      </c>
    </row>
    <row r="20347" spans="1:6" ht="15" x14ac:dyDescent="0.25">
      <c r="A20347" s="1" t="s">
        <v>6504</v>
      </c>
      <c r="B20347" s="589" t="s">
        <v>7745</v>
      </c>
      <c r="C20347" s="10" t="s">
        <v>6635</v>
      </c>
      <c r="F20347" s="9">
        <v>7839.91</v>
      </c>
    </row>
    <row r="20348" spans="1:6" ht="15" x14ac:dyDescent="0.25">
      <c r="A20348" s="1" t="s">
        <v>6181</v>
      </c>
      <c r="B20348" s="589" t="s">
        <v>8266</v>
      </c>
      <c r="C20348" s="10" t="s">
        <v>6635</v>
      </c>
      <c r="F20348" s="9">
        <v>718.88</v>
      </c>
    </row>
    <row r="20349" spans="1:6" ht="15" x14ac:dyDescent="0.25">
      <c r="A20349" s="1" t="s">
        <v>7746</v>
      </c>
      <c r="B20349" s="589" t="s">
        <v>8267</v>
      </c>
      <c r="C20349" s="10" t="s">
        <v>6635</v>
      </c>
      <c r="F20349" s="9">
        <v>689.96</v>
      </c>
    </row>
    <row r="20350" spans="1:6" ht="15" x14ac:dyDescent="0.25">
      <c r="A20350" s="1" t="s">
        <v>7747</v>
      </c>
      <c r="B20350" s="589" t="s">
        <v>8268</v>
      </c>
      <c r="C20350" s="10" t="s">
        <v>6635</v>
      </c>
      <c r="F20350" s="9">
        <v>1086.97</v>
      </c>
    </row>
    <row r="20351" spans="1:6" ht="15" x14ac:dyDescent="0.25">
      <c r="A20351" s="1" t="s">
        <v>6182</v>
      </c>
      <c r="B20351" s="589" t="s">
        <v>7748</v>
      </c>
      <c r="C20351" s="10" t="s">
        <v>6635</v>
      </c>
      <c r="F20351" s="9">
        <v>365.46</v>
      </c>
    </row>
    <row r="20352" spans="1:6" ht="15" x14ac:dyDescent="0.25">
      <c r="A20352" s="1" t="s">
        <v>7033</v>
      </c>
      <c r="B20352" s="589" t="s">
        <v>7885</v>
      </c>
      <c r="C20352" s="10" t="s">
        <v>6635</v>
      </c>
      <c r="F20352" s="9">
        <v>155.16999999999999</v>
      </c>
    </row>
    <row r="20353" spans="1:6" ht="15" x14ac:dyDescent="0.25">
      <c r="A20353" s="1" t="s">
        <v>6183</v>
      </c>
      <c r="B20353" s="589" t="s">
        <v>8269</v>
      </c>
      <c r="C20353" s="10" t="s">
        <v>6635</v>
      </c>
      <c r="F20353" s="9">
        <v>460.22</v>
      </c>
    </row>
    <row r="20354" spans="1:6" ht="15" x14ac:dyDescent="0.25">
      <c r="A20354" s="1" t="s">
        <v>5217</v>
      </c>
      <c r="B20354" s="589" t="s">
        <v>6819</v>
      </c>
      <c r="C20354" s="10"/>
      <c r="F20354" s="9"/>
    </row>
    <row r="20355" spans="1:6" ht="15" x14ac:dyDescent="0.25">
      <c r="A20355" s="1" t="s">
        <v>6505</v>
      </c>
      <c r="B20355" s="589" t="s">
        <v>7749</v>
      </c>
      <c r="C20355" s="10" t="s">
        <v>6635</v>
      </c>
      <c r="F20355" s="9">
        <v>1003.36</v>
      </c>
    </row>
    <row r="20356" spans="1:6" ht="15" x14ac:dyDescent="0.25">
      <c r="A20356" s="1" t="s">
        <v>5218</v>
      </c>
      <c r="B20356" s="589" t="s">
        <v>6820</v>
      </c>
      <c r="C20356" s="10"/>
      <c r="F20356" s="9"/>
    </row>
    <row r="20357" spans="1:6" ht="15" x14ac:dyDescent="0.25">
      <c r="A20357" s="1" t="s">
        <v>3624</v>
      </c>
      <c r="B20357" s="589" t="s">
        <v>7478</v>
      </c>
      <c r="C20357" s="10" t="s">
        <v>6635</v>
      </c>
      <c r="F20357" s="9">
        <v>266.45</v>
      </c>
    </row>
    <row r="20358" spans="1:6" ht="15" x14ac:dyDescent="0.25">
      <c r="A20358" s="1" t="s">
        <v>6356</v>
      </c>
      <c r="B20358" s="589" t="s">
        <v>6357</v>
      </c>
      <c r="C20358" s="10" t="s">
        <v>6635</v>
      </c>
      <c r="F20358" s="9">
        <v>299.54000000000002</v>
      </c>
    </row>
    <row r="20359" spans="1:6" ht="15" x14ac:dyDescent="0.25">
      <c r="A20359" s="1" t="s">
        <v>3625</v>
      </c>
      <c r="B20359" s="589" t="s">
        <v>6075</v>
      </c>
      <c r="C20359" s="10" t="s">
        <v>6635</v>
      </c>
      <c r="F20359" s="9">
        <v>182.08</v>
      </c>
    </row>
    <row r="20360" spans="1:6" ht="15" x14ac:dyDescent="0.25">
      <c r="A20360" s="1" t="s">
        <v>5219</v>
      </c>
      <c r="B20360" s="589" t="s">
        <v>6821</v>
      </c>
      <c r="C20360" s="10"/>
      <c r="F20360" s="9"/>
    </row>
    <row r="20361" spans="1:6" ht="15" x14ac:dyDescent="0.25">
      <c r="A20361" s="1" t="s">
        <v>3626</v>
      </c>
      <c r="B20361" s="589" t="s">
        <v>7479</v>
      </c>
      <c r="C20361" s="10" t="s">
        <v>6635</v>
      </c>
      <c r="F20361" s="9">
        <v>172.02</v>
      </c>
    </row>
    <row r="20362" spans="1:6" ht="15" x14ac:dyDescent="0.25">
      <c r="A20362" s="1" t="s">
        <v>3627</v>
      </c>
      <c r="B20362" s="589" t="s">
        <v>7480</v>
      </c>
      <c r="C20362" s="10" t="s">
        <v>6635</v>
      </c>
      <c r="F20362" s="9">
        <v>73.650000000000006</v>
      </c>
    </row>
    <row r="20363" spans="1:6" ht="15" x14ac:dyDescent="0.25">
      <c r="A20363" s="1" t="s">
        <v>3628</v>
      </c>
      <c r="B20363" s="589" t="s">
        <v>7481</v>
      </c>
      <c r="C20363" s="10" t="s">
        <v>6635</v>
      </c>
      <c r="F20363" s="9">
        <v>146.53</v>
      </c>
    </row>
    <row r="20364" spans="1:6" ht="15" x14ac:dyDescent="0.25">
      <c r="A20364" s="1" t="s">
        <v>3629</v>
      </c>
      <c r="B20364" s="589" t="s">
        <v>7482</v>
      </c>
      <c r="C20364" s="10" t="s">
        <v>6635</v>
      </c>
      <c r="F20364" s="9">
        <v>117.39</v>
      </c>
    </row>
    <row r="20365" spans="1:6" ht="15" x14ac:dyDescent="0.25">
      <c r="A20365" s="1" t="s">
        <v>3630</v>
      </c>
      <c r="B20365" s="589" t="s">
        <v>8270</v>
      </c>
      <c r="C20365" s="10" t="s">
        <v>6635</v>
      </c>
      <c r="F20365" s="9">
        <v>147.53</v>
      </c>
    </row>
    <row r="20366" spans="1:6" ht="15" x14ac:dyDescent="0.25">
      <c r="A20366" s="1" t="s">
        <v>3631</v>
      </c>
      <c r="B20366" s="589" t="s">
        <v>7483</v>
      </c>
      <c r="C20366" s="10" t="s">
        <v>6635</v>
      </c>
      <c r="F20366" s="9">
        <v>200.43</v>
      </c>
    </row>
    <row r="20367" spans="1:6" ht="15" x14ac:dyDescent="0.25">
      <c r="A20367" s="1" t="s">
        <v>3632</v>
      </c>
      <c r="B20367" s="589" t="s">
        <v>7750</v>
      </c>
      <c r="C20367" s="10" t="s">
        <v>6635</v>
      </c>
      <c r="F20367" s="9">
        <v>142.44</v>
      </c>
    </row>
    <row r="20368" spans="1:6" ht="15" x14ac:dyDescent="0.25">
      <c r="A20368" s="1" t="s">
        <v>3633</v>
      </c>
      <c r="B20368" s="589" t="s">
        <v>7751</v>
      </c>
      <c r="C20368" s="10" t="s">
        <v>6635</v>
      </c>
      <c r="F20368" s="9">
        <v>171.89</v>
      </c>
    </row>
    <row r="20369" spans="1:6" ht="15" x14ac:dyDescent="0.25">
      <c r="A20369" s="1" t="s">
        <v>3634</v>
      </c>
      <c r="B20369" s="589" t="s">
        <v>7752</v>
      </c>
      <c r="C20369" s="10" t="s">
        <v>6635</v>
      </c>
      <c r="F20369" s="9">
        <v>113.93</v>
      </c>
    </row>
    <row r="20370" spans="1:6" ht="15" x14ac:dyDescent="0.25">
      <c r="A20370" s="1" t="s">
        <v>3635</v>
      </c>
      <c r="B20370" s="589" t="s">
        <v>8271</v>
      </c>
      <c r="C20370" s="10" t="s">
        <v>6635</v>
      </c>
      <c r="F20370" s="9">
        <v>147.16</v>
      </c>
    </row>
    <row r="20371" spans="1:6" ht="15" x14ac:dyDescent="0.25">
      <c r="A20371" s="1" t="s">
        <v>3636</v>
      </c>
      <c r="B20371" s="589" t="s">
        <v>7753</v>
      </c>
      <c r="C20371" s="10" t="s">
        <v>6635</v>
      </c>
      <c r="F20371" s="9">
        <v>195.81</v>
      </c>
    </row>
    <row r="20372" spans="1:6" ht="15" x14ac:dyDescent="0.25">
      <c r="A20372" s="1" t="s">
        <v>3637</v>
      </c>
      <c r="B20372" s="589" t="s">
        <v>8272</v>
      </c>
      <c r="C20372" s="10" t="s">
        <v>6635</v>
      </c>
      <c r="F20372" s="9">
        <v>172.86</v>
      </c>
    </row>
    <row r="20373" spans="1:6" ht="15" x14ac:dyDescent="0.25">
      <c r="A20373" s="1" t="s">
        <v>3638</v>
      </c>
      <c r="B20373" s="589" t="s">
        <v>7754</v>
      </c>
      <c r="C20373" s="10" t="s">
        <v>6635</v>
      </c>
      <c r="F20373" s="9">
        <v>100.19</v>
      </c>
    </row>
    <row r="20374" spans="1:6" ht="15" x14ac:dyDescent="0.25">
      <c r="A20374" s="1" t="s">
        <v>3639</v>
      </c>
      <c r="B20374" s="589" t="s">
        <v>7755</v>
      </c>
      <c r="C20374" s="10" t="s">
        <v>6635</v>
      </c>
      <c r="F20374" s="9">
        <v>84.87</v>
      </c>
    </row>
    <row r="20375" spans="1:6" ht="15" x14ac:dyDescent="0.25">
      <c r="A20375" s="1" t="s">
        <v>3640</v>
      </c>
      <c r="B20375" s="589" t="s">
        <v>7756</v>
      </c>
      <c r="C20375" s="10" t="s">
        <v>6635</v>
      </c>
      <c r="F20375" s="9">
        <v>114.34</v>
      </c>
    </row>
    <row r="20376" spans="1:6" ht="15" x14ac:dyDescent="0.25">
      <c r="A20376" s="1" t="s">
        <v>3641</v>
      </c>
      <c r="B20376" s="589" t="s">
        <v>8273</v>
      </c>
      <c r="C20376" s="10" t="s">
        <v>6635</v>
      </c>
      <c r="F20376" s="9">
        <v>106.75</v>
      </c>
    </row>
    <row r="20377" spans="1:6" ht="15" x14ac:dyDescent="0.25">
      <c r="A20377" s="1" t="s">
        <v>7886</v>
      </c>
      <c r="B20377" s="589" t="s">
        <v>7993</v>
      </c>
      <c r="C20377" s="10" t="s">
        <v>6635</v>
      </c>
      <c r="F20377" s="9">
        <v>138.69999999999999</v>
      </c>
    </row>
    <row r="20378" spans="1:6" ht="15" x14ac:dyDescent="0.25">
      <c r="A20378" s="1" t="s">
        <v>5220</v>
      </c>
      <c r="B20378" s="589" t="s">
        <v>6822</v>
      </c>
      <c r="C20378" s="10"/>
      <c r="F20378" s="9"/>
    </row>
    <row r="20379" spans="1:6" ht="15" x14ac:dyDescent="0.25">
      <c r="A20379" s="1" t="s">
        <v>3642</v>
      </c>
      <c r="B20379" s="589" t="s">
        <v>7484</v>
      </c>
      <c r="C20379" s="10" t="s">
        <v>6635</v>
      </c>
      <c r="F20379" s="9">
        <v>62.53</v>
      </c>
    </row>
    <row r="20380" spans="1:6" ht="15" x14ac:dyDescent="0.25">
      <c r="A20380" s="1" t="s">
        <v>5221</v>
      </c>
      <c r="B20380" s="589" t="s">
        <v>6823</v>
      </c>
      <c r="C20380" s="10"/>
      <c r="F20380" s="9"/>
    </row>
    <row r="20381" spans="1:6" ht="15" x14ac:dyDescent="0.25">
      <c r="A20381" s="1" t="s">
        <v>3643</v>
      </c>
      <c r="B20381" s="589" t="s">
        <v>656</v>
      </c>
      <c r="C20381" s="10" t="s">
        <v>6635</v>
      </c>
      <c r="F20381" s="9">
        <v>22.43</v>
      </c>
    </row>
    <row r="20382" spans="1:6" ht="15" x14ac:dyDescent="0.25">
      <c r="A20382" s="1" t="s">
        <v>3644</v>
      </c>
      <c r="B20382" s="589" t="s">
        <v>7485</v>
      </c>
      <c r="C20382" s="10" t="s">
        <v>6635</v>
      </c>
      <c r="F20382" s="9">
        <v>12.11</v>
      </c>
    </row>
    <row r="20383" spans="1:6" ht="15" x14ac:dyDescent="0.25">
      <c r="A20383" s="1" t="s">
        <v>6358</v>
      </c>
      <c r="B20383" s="589" t="s">
        <v>6359</v>
      </c>
      <c r="C20383" s="10" t="s">
        <v>6635</v>
      </c>
      <c r="F20383" s="9">
        <v>21.92</v>
      </c>
    </row>
    <row r="20384" spans="1:6" ht="15" x14ac:dyDescent="0.25">
      <c r="A20384" s="1" t="s">
        <v>6360</v>
      </c>
      <c r="B20384" s="589" t="s">
        <v>6361</v>
      </c>
      <c r="C20384" s="10" t="s">
        <v>6635</v>
      </c>
      <c r="F20384" s="9">
        <v>4.46</v>
      </c>
    </row>
    <row r="20385" spans="1:6" ht="15" x14ac:dyDescent="0.25">
      <c r="A20385" s="1" t="s">
        <v>5222</v>
      </c>
      <c r="B20385" s="589" t="s">
        <v>7757</v>
      </c>
      <c r="C20385" s="10"/>
      <c r="F20385" s="9"/>
    </row>
    <row r="20386" spans="1:6" ht="15" x14ac:dyDescent="0.25">
      <c r="A20386" s="1" t="s">
        <v>3645</v>
      </c>
      <c r="B20386" s="589" t="s">
        <v>8068</v>
      </c>
      <c r="C20386" s="10" t="s">
        <v>6635</v>
      </c>
      <c r="F20386" s="9">
        <v>362.46</v>
      </c>
    </row>
    <row r="20387" spans="1:6" ht="15" x14ac:dyDescent="0.25">
      <c r="A20387" s="1" t="s">
        <v>5223</v>
      </c>
      <c r="B20387" s="589" t="s">
        <v>7758</v>
      </c>
      <c r="C20387" s="10" t="s">
        <v>6635</v>
      </c>
      <c r="F20387" s="9">
        <v>226.53</v>
      </c>
    </row>
    <row r="20388" spans="1:6" ht="15" x14ac:dyDescent="0.25">
      <c r="A20388" s="1" t="s">
        <v>3646</v>
      </c>
      <c r="B20388" s="589" t="s">
        <v>7759</v>
      </c>
      <c r="C20388" s="10" t="s">
        <v>6635</v>
      </c>
      <c r="F20388" s="9">
        <v>180.08</v>
      </c>
    </row>
    <row r="20389" spans="1:6" ht="15" x14ac:dyDescent="0.25">
      <c r="A20389" s="1" t="s">
        <v>6184</v>
      </c>
      <c r="B20389" s="589" t="s">
        <v>8274</v>
      </c>
      <c r="C20389" s="10" t="s">
        <v>6635</v>
      </c>
      <c r="F20389" s="9">
        <v>282.16000000000003</v>
      </c>
    </row>
    <row r="20390" spans="1:6" ht="15" x14ac:dyDescent="0.25">
      <c r="A20390" s="1" t="s">
        <v>7760</v>
      </c>
      <c r="B20390" s="589" t="s">
        <v>7761</v>
      </c>
      <c r="C20390" s="10" t="s">
        <v>6635</v>
      </c>
      <c r="F20390" s="9">
        <v>107.01</v>
      </c>
    </row>
    <row r="20391" spans="1:6" ht="15" x14ac:dyDescent="0.25">
      <c r="A20391" s="1" t="s">
        <v>5224</v>
      </c>
      <c r="B20391" s="589" t="s">
        <v>6824</v>
      </c>
      <c r="C20391" s="10"/>
      <c r="F20391" s="9"/>
    </row>
    <row r="20392" spans="1:6" ht="15" x14ac:dyDescent="0.25">
      <c r="A20392" s="1" t="s">
        <v>5225</v>
      </c>
      <c r="B20392" s="589" t="s">
        <v>6076</v>
      </c>
      <c r="C20392" s="10"/>
      <c r="F20392" s="9"/>
    </row>
    <row r="20393" spans="1:6" ht="15" x14ac:dyDescent="0.25">
      <c r="A20393" s="1" t="s">
        <v>3647</v>
      </c>
      <c r="B20393" s="589" t="s">
        <v>655</v>
      </c>
      <c r="C20393" s="10" t="s">
        <v>6635</v>
      </c>
      <c r="F20393" s="9">
        <v>98.02</v>
      </c>
    </row>
    <row r="20394" spans="1:6" ht="15" x14ac:dyDescent="0.25">
      <c r="A20394" s="1" t="s">
        <v>3648</v>
      </c>
      <c r="B20394" s="589" t="s">
        <v>654</v>
      </c>
      <c r="C20394" s="10" t="s">
        <v>6635</v>
      </c>
      <c r="F20394" s="9">
        <v>131.87</v>
      </c>
    </row>
    <row r="20395" spans="1:6" ht="15" x14ac:dyDescent="0.25">
      <c r="A20395" s="1" t="s">
        <v>3649</v>
      </c>
      <c r="B20395" s="589" t="s">
        <v>652</v>
      </c>
      <c r="C20395" s="10" t="s">
        <v>6635</v>
      </c>
      <c r="F20395" s="9">
        <v>82.96</v>
      </c>
    </row>
    <row r="20396" spans="1:6" ht="15" x14ac:dyDescent="0.25">
      <c r="A20396" s="1" t="s">
        <v>3650</v>
      </c>
      <c r="B20396" s="589" t="s">
        <v>651</v>
      </c>
      <c r="C20396" s="10" t="s">
        <v>6635</v>
      </c>
      <c r="F20396" s="9">
        <v>59.38</v>
      </c>
    </row>
    <row r="20397" spans="1:6" ht="15" x14ac:dyDescent="0.25">
      <c r="A20397" s="1" t="s">
        <v>5226</v>
      </c>
      <c r="B20397" s="589" t="s">
        <v>5227</v>
      </c>
      <c r="C20397" s="10" t="s">
        <v>6635</v>
      </c>
      <c r="F20397" s="9">
        <v>18.11</v>
      </c>
    </row>
    <row r="20398" spans="1:6" ht="15" x14ac:dyDescent="0.25">
      <c r="A20398" s="1" t="s">
        <v>3651</v>
      </c>
      <c r="B20398" s="589" t="s">
        <v>650</v>
      </c>
      <c r="C20398" s="10" t="s">
        <v>6635</v>
      </c>
      <c r="F20398" s="9">
        <v>43.33</v>
      </c>
    </row>
    <row r="20399" spans="1:6" ht="15" x14ac:dyDescent="0.25">
      <c r="A20399" s="1" t="s">
        <v>5228</v>
      </c>
      <c r="B20399" s="589" t="s">
        <v>5229</v>
      </c>
      <c r="C20399" s="10" t="s">
        <v>6635</v>
      </c>
      <c r="F20399" s="9">
        <v>22.68</v>
      </c>
    </row>
    <row r="20400" spans="1:6" ht="15" x14ac:dyDescent="0.25">
      <c r="A20400" s="1" t="s">
        <v>5230</v>
      </c>
      <c r="B20400" s="589" t="s">
        <v>653</v>
      </c>
      <c r="C20400" s="10" t="s">
        <v>6635</v>
      </c>
      <c r="F20400" s="9">
        <v>27.49</v>
      </c>
    </row>
    <row r="20401" spans="1:6" ht="15" x14ac:dyDescent="0.25">
      <c r="A20401" s="1" t="s">
        <v>5231</v>
      </c>
      <c r="B20401" s="589" t="s">
        <v>6077</v>
      </c>
      <c r="C20401" s="10"/>
      <c r="F20401" s="9"/>
    </row>
    <row r="20402" spans="1:6" ht="15" x14ac:dyDescent="0.25">
      <c r="A20402" s="1" t="s">
        <v>3652</v>
      </c>
      <c r="B20402" s="589" t="s">
        <v>649</v>
      </c>
      <c r="C20402" s="10" t="s">
        <v>6635</v>
      </c>
      <c r="F20402" s="9">
        <v>19.850000000000001</v>
      </c>
    </row>
    <row r="20403" spans="1:6" ht="15" x14ac:dyDescent="0.25">
      <c r="A20403" s="1" t="s">
        <v>3653</v>
      </c>
      <c r="B20403" s="589" t="s">
        <v>648</v>
      </c>
      <c r="C20403" s="10" t="s">
        <v>6635</v>
      </c>
      <c r="F20403" s="9">
        <v>31.22</v>
      </c>
    </row>
    <row r="20404" spans="1:6" ht="15" x14ac:dyDescent="0.25">
      <c r="A20404" s="1" t="s">
        <v>3654</v>
      </c>
      <c r="B20404" s="589" t="s">
        <v>647</v>
      </c>
      <c r="C20404" s="10" t="s">
        <v>6635</v>
      </c>
      <c r="F20404" s="9">
        <v>19.64</v>
      </c>
    </row>
    <row r="20405" spans="1:6" ht="15" x14ac:dyDescent="0.25">
      <c r="A20405" s="1" t="s">
        <v>3655</v>
      </c>
      <c r="B20405" s="589" t="s">
        <v>646</v>
      </c>
      <c r="C20405" s="10" t="s">
        <v>6635</v>
      </c>
      <c r="F20405" s="9">
        <v>22.54</v>
      </c>
    </row>
    <row r="20406" spans="1:6" ht="15" x14ac:dyDescent="0.25">
      <c r="A20406" s="1" t="s">
        <v>3656</v>
      </c>
      <c r="B20406" s="589" t="s">
        <v>645</v>
      </c>
      <c r="C20406" s="10" t="s">
        <v>6635</v>
      </c>
      <c r="F20406" s="9">
        <v>28.23</v>
      </c>
    </row>
    <row r="20407" spans="1:6" ht="15" x14ac:dyDescent="0.25">
      <c r="A20407" s="1" t="s">
        <v>3657</v>
      </c>
      <c r="B20407" s="589" t="s">
        <v>644</v>
      </c>
      <c r="C20407" s="10" t="s">
        <v>6635</v>
      </c>
      <c r="F20407" s="9">
        <v>32.409999999999997</v>
      </c>
    </row>
    <row r="20408" spans="1:6" ht="15" x14ac:dyDescent="0.25">
      <c r="A20408" s="1" t="s">
        <v>5232</v>
      </c>
      <c r="B20408" s="589" t="s">
        <v>6078</v>
      </c>
      <c r="C20408" s="10"/>
      <c r="F20408" s="9"/>
    </row>
    <row r="20409" spans="1:6" ht="15" x14ac:dyDescent="0.25">
      <c r="A20409" s="1" t="s">
        <v>3658</v>
      </c>
      <c r="B20409" s="589" t="s">
        <v>643</v>
      </c>
      <c r="C20409" s="10" t="s">
        <v>6635</v>
      </c>
      <c r="F20409" s="9">
        <v>25.12</v>
      </c>
    </row>
    <row r="20410" spans="1:6" ht="15" x14ac:dyDescent="0.25">
      <c r="A20410" s="1" t="s">
        <v>3659</v>
      </c>
      <c r="B20410" s="589" t="s">
        <v>642</v>
      </c>
      <c r="C20410" s="10" t="s">
        <v>6635</v>
      </c>
      <c r="F20410" s="9">
        <v>30.7</v>
      </c>
    </row>
    <row r="20411" spans="1:6" ht="15" x14ac:dyDescent="0.25">
      <c r="A20411" s="1" t="s">
        <v>3660</v>
      </c>
      <c r="B20411" s="589" t="s">
        <v>641</v>
      </c>
      <c r="C20411" s="10" t="s">
        <v>6635</v>
      </c>
      <c r="F20411" s="9">
        <v>28.98</v>
      </c>
    </row>
    <row r="20412" spans="1:6" ht="15" x14ac:dyDescent="0.25">
      <c r="A20412" s="1" t="s">
        <v>3661</v>
      </c>
      <c r="B20412" s="589" t="s">
        <v>640</v>
      </c>
      <c r="C20412" s="10" t="s">
        <v>6635</v>
      </c>
      <c r="F20412" s="9">
        <v>33.450000000000003</v>
      </c>
    </row>
    <row r="20413" spans="1:6" ht="15" x14ac:dyDescent="0.25">
      <c r="A20413" s="1" t="s">
        <v>5233</v>
      </c>
      <c r="B20413" s="589" t="s">
        <v>6825</v>
      </c>
      <c r="C20413" s="10"/>
      <c r="F20413" s="9"/>
    </row>
    <row r="20414" spans="1:6" ht="15" x14ac:dyDescent="0.25">
      <c r="A20414" s="1" t="s">
        <v>3662</v>
      </c>
      <c r="B20414" s="589" t="s">
        <v>639</v>
      </c>
      <c r="C20414" s="10" t="s">
        <v>6635</v>
      </c>
      <c r="F20414" s="9">
        <v>26.94</v>
      </c>
    </row>
    <row r="20415" spans="1:6" ht="15" x14ac:dyDescent="0.25">
      <c r="A20415" s="1" t="s">
        <v>3663</v>
      </c>
      <c r="B20415" s="589" t="s">
        <v>638</v>
      </c>
      <c r="C20415" s="10" t="s">
        <v>6635</v>
      </c>
      <c r="F20415" s="9">
        <v>25.53</v>
      </c>
    </row>
    <row r="20416" spans="1:6" ht="15" x14ac:dyDescent="0.25">
      <c r="A20416" s="1" t="s">
        <v>3664</v>
      </c>
      <c r="B20416" s="589" t="s">
        <v>637</v>
      </c>
      <c r="C20416" s="10" t="s">
        <v>6635</v>
      </c>
      <c r="F20416" s="9">
        <v>66.86</v>
      </c>
    </row>
    <row r="20417" spans="1:6" ht="15" x14ac:dyDescent="0.25">
      <c r="A20417" s="1" t="s">
        <v>3665</v>
      </c>
      <c r="B20417" s="589" t="s">
        <v>636</v>
      </c>
      <c r="C20417" s="10" t="s">
        <v>6635</v>
      </c>
      <c r="F20417" s="9">
        <v>167.66</v>
      </c>
    </row>
    <row r="20418" spans="1:6" ht="15" x14ac:dyDescent="0.25">
      <c r="A20418" s="1" t="s">
        <v>3666</v>
      </c>
      <c r="B20418" s="589" t="s">
        <v>635</v>
      </c>
      <c r="C20418" s="10" t="s">
        <v>6640</v>
      </c>
      <c r="F20418" s="9">
        <v>88.02</v>
      </c>
    </row>
    <row r="20419" spans="1:6" ht="15" x14ac:dyDescent="0.25">
      <c r="A20419" s="1" t="s">
        <v>3667</v>
      </c>
      <c r="B20419" s="589" t="s">
        <v>634</v>
      </c>
      <c r="C20419" s="10" t="s">
        <v>6635</v>
      </c>
      <c r="F20419" s="9">
        <v>31.69</v>
      </c>
    </row>
    <row r="20420" spans="1:6" ht="15" x14ac:dyDescent="0.25">
      <c r="A20420" s="1" t="s">
        <v>3668</v>
      </c>
      <c r="B20420" s="589" t="s">
        <v>633</v>
      </c>
      <c r="C20420" s="10" t="s">
        <v>6635</v>
      </c>
      <c r="F20420" s="9">
        <v>41.71</v>
      </c>
    </row>
    <row r="20421" spans="1:6" ht="15" x14ac:dyDescent="0.25">
      <c r="A20421" s="1" t="s">
        <v>5234</v>
      </c>
      <c r="B20421" s="589" t="s">
        <v>6079</v>
      </c>
      <c r="C20421" s="10"/>
      <c r="F20421" s="9"/>
    </row>
    <row r="20422" spans="1:6" ht="15" x14ac:dyDescent="0.25">
      <c r="A20422" s="1" t="s">
        <v>3669</v>
      </c>
      <c r="B20422" s="589" t="s">
        <v>632</v>
      </c>
      <c r="C20422" s="10" t="s">
        <v>6635</v>
      </c>
      <c r="F20422" s="9">
        <v>47.68</v>
      </c>
    </row>
    <row r="20423" spans="1:6" ht="15" x14ac:dyDescent="0.25">
      <c r="A20423" s="1" t="s">
        <v>3670</v>
      </c>
      <c r="B20423" s="589" t="s">
        <v>631</v>
      </c>
      <c r="C20423" s="10" t="s">
        <v>6635</v>
      </c>
      <c r="F20423" s="9">
        <v>28.72</v>
      </c>
    </row>
    <row r="20424" spans="1:6" ht="15" x14ac:dyDescent="0.25">
      <c r="A20424" s="1" t="s">
        <v>3671</v>
      </c>
      <c r="B20424" s="589" t="s">
        <v>630</v>
      </c>
      <c r="C20424" s="10" t="s">
        <v>6635</v>
      </c>
      <c r="F20424" s="9">
        <v>92.82</v>
      </c>
    </row>
    <row r="20425" spans="1:6" ht="15" x14ac:dyDescent="0.25">
      <c r="A20425" s="1" t="s">
        <v>3672</v>
      </c>
      <c r="B20425" s="589" t="s">
        <v>629</v>
      </c>
      <c r="C20425" s="10" t="s">
        <v>6635</v>
      </c>
      <c r="F20425" s="9">
        <v>82.8</v>
      </c>
    </row>
    <row r="20426" spans="1:6" ht="15" x14ac:dyDescent="0.25">
      <c r="A20426" s="1" t="s">
        <v>3673</v>
      </c>
      <c r="B20426" s="589" t="s">
        <v>628</v>
      </c>
      <c r="C20426" s="10" t="s">
        <v>6635</v>
      </c>
      <c r="F20426" s="9">
        <v>155.22999999999999</v>
      </c>
    </row>
    <row r="20427" spans="1:6" ht="15" x14ac:dyDescent="0.25">
      <c r="A20427" s="1" t="s">
        <v>3674</v>
      </c>
      <c r="B20427" s="589" t="s">
        <v>627</v>
      </c>
      <c r="C20427" s="10" t="s">
        <v>6635</v>
      </c>
      <c r="F20427" s="9">
        <v>75.02</v>
      </c>
    </row>
    <row r="20428" spans="1:6" ht="15" x14ac:dyDescent="0.25">
      <c r="A20428" s="1" t="s">
        <v>3675</v>
      </c>
      <c r="B20428" s="589" t="s">
        <v>626</v>
      </c>
      <c r="C20428" s="10" t="s">
        <v>6635</v>
      </c>
      <c r="F20428" s="9">
        <v>25.66</v>
      </c>
    </row>
    <row r="20429" spans="1:6" ht="15" x14ac:dyDescent="0.25">
      <c r="A20429" s="1" t="s">
        <v>3676</v>
      </c>
      <c r="B20429" s="589" t="s">
        <v>625</v>
      </c>
      <c r="C20429" s="10" t="s">
        <v>6635</v>
      </c>
      <c r="F20429" s="9">
        <v>32.43</v>
      </c>
    </row>
    <row r="20430" spans="1:6" ht="15" x14ac:dyDescent="0.25">
      <c r="A20430" s="1" t="s">
        <v>3677</v>
      </c>
      <c r="B20430" s="589" t="s">
        <v>624</v>
      </c>
      <c r="C20430" s="10" t="s">
        <v>6635</v>
      </c>
      <c r="F20430" s="9">
        <v>22.93</v>
      </c>
    </row>
    <row r="20431" spans="1:6" ht="15" x14ac:dyDescent="0.25">
      <c r="A20431" s="1" t="s">
        <v>3678</v>
      </c>
      <c r="B20431" s="589" t="s">
        <v>623</v>
      </c>
      <c r="C20431" s="10" t="s">
        <v>6635</v>
      </c>
      <c r="F20431" s="9">
        <v>9.35</v>
      </c>
    </row>
    <row r="20432" spans="1:6" ht="15" x14ac:dyDescent="0.25">
      <c r="A20432" s="1" t="s">
        <v>3679</v>
      </c>
      <c r="B20432" s="589" t="s">
        <v>622</v>
      </c>
      <c r="C20432" s="10" t="s">
        <v>6640</v>
      </c>
      <c r="F20432" s="9">
        <v>35.450000000000003</v>
      </c>
    </row>
    <row r="20433" spans="1:6" ht="15" x14ac:dyDescent="0.25">
      <c r="A20433" s="1" t="s">
        <v>3680</v>
      </c>
      <c r="B20433" s="589" t="s">
        <v>621</v>
      </c>
      <c r="C20433" s="10" t="s">
        <v>6635</v>
      </c>
      <c r="F20433" s="9">
        <v>34.39</v>
      </c>
    </row>
    <row r="20434" spans="1:6" ht="15" x14ac:dyDescent="0.25">
      <c r="A20434" s="1" t="s">
        <v>3681</v>
      </c>
      <c r="B20434" s="589" t="s">
        <v>7887</v>
      </c>
      <c r="C20434" s="10" t="s">
        <v>6635</v>
      </c>
      <c r="F20434" s="9">
        <v>314.38</v>
      </c>
    </row>
    <row r="20435" spans="1:6" ht="15" x14ac:dyDescent="0.25">
      <c r="A20435" s="1" t="s">
        <v>3682</v>
      </c>
      <c r="B20435" s="589" t="s">
        <v>8069</v>
      </c>
      <c r="C20435" s="10" t="s">
        <v>6635</v>
      </c>
      <c r="F20435" s="9">
        <v>210.53</v>
      </c>
    </row>
    <row r="20436" spans="1:6" ht="15" x14ac:dyDescent="0.25">
      <c r="A20436" s="1" t="s">
        <v>3683</v>
      </c>
      <c r="B20436" s="589" t="s">
        <v>7888</v>
      </c>
      <c r="C20436" s="10" t="s">
        <v>6635</v>
      </c>
      <c r="F20436" s="9">
        <v>198.32</v>
      </c>
    </row>
    <row r="20437" spans="1:6" ht="15" x14ac:dyDescent="0.25">
      <c r="A20437" s="1" t="s">
        <v>3684</v>
      </c>
      <c r="B20437" s="589" t="s">
        <v>7889</v>
      </c>
      <c r="C20437" s="10" t="s">
        <v>6635</v>
      </c>
      <c r="F20437" s="9">
        <v>64.599999999999994</v>
      </c>
    </row>
    <row r="20438" spans="1:6" ht="15" x14ac:dyDescent="0.25">
      <c r="A20438" s="1" t="s">
        <v>3685</v>
      </c>
      <c r="B20438" s="589" t="s">
        <v>620</v>
      </c>
      <c r="C20438" s="10" t="s">
        <v>6635</v>
      </c>
      <c r="F20438" s="9">
        <v>13.76</v>
      </c>
    </row>
    <row r="20439" spans="1:6" ht="15" x14ac:dyDescent="0.25">
      <c r="A20439" s="1" t="s">
        <v>3686</v>
      </c>
      <c r="B20439" s="589" t="s">
        <v>619</v>
      </c>
      <c r="C20439" s="10" t="s">
        <v>6635</v>
      </c>
      <c r="F20439" s="9">
        <v>24.1</v>
      </c>
    </row>
    <row r="20440" spans="1:6" ht="15" x14ac:dyDescent="0.25">
      <c r="A20440" s="1" t="s">
        <v>3687</v>
      </c>
      <c r="B20440" s="589" t="s">
        <v>6274</v>
      </c>
      <c r="C20440" s="10" t="s">
        <v>6640</v>
      </c>
      <c r="F20440" s="9">
        <v>47.28</v>
      </c>
    </row>
    <row r="20441" spans="1:6" ht="15" x14ac:dyDescent="0.25">
      <c r="A20441" s="1" t="s">
        <v>3688</v>
      </c>
      <c r="B20441" s="589" t="s">
        <v>618</v>
      </c>
      <c r="C20441" s="10" t="s">
        <v>6635</v>
      </c>
      <c r="F20441" s="9">
        <v>24.04</v>
      </c>
    </row>
    <row r="20442" spans="1:6" ht="15" x14ac:dyDescent="0.25">
      <c r="A20442" s="1" t="s">
        <v>3689</v>
      </c>
      <c r="B20442" s="589" t="s">
        <v>7890</v>
      </c>
      <c r="C20442" s="10" t="s">
        <v>6635</v>
      </c>
      <c r="F20442" s="9">
        <v>63.52</v>
      </c>
    </row>
    <row r="20443" spans="1:6" ht="15" x14ac:dyDescent="0.25">
      <c r="A20443" s="1" t="s">
        <v>3690</v>
      </c>
      <c r="B20443" s="589" t="s">
        <v>617</v>
      </c>
      <c r="C20443" s="10" t="s">
        <v>6635</v>
      </c>
      <c r="F20443" s="9">
        <v>19.309999999999999</v>
      </c>
    </row>
    <row r="20444" spans="1:6" ht="15" x14ac:dyDescent="0.25">
      <c r="A20444" s="1" t="s">
        <v>3691</v>
      </c>
      <c r="B20444" s="589" t="s">
        <v>616</v>
      </c>
      <c r="C20444" s="10" t="s">
        <v>6635</v>
      </c>
      <c r="F20444" s="9">
        <v>50.9</v>
      </c>
    </row>
    <row r="20445" spans="1:6" ht="15" x14ac:dyDescent="0.25">
      <c r="A20445" s="1" t="s">
        <v>3692</v>
      </c>
      <c r="B20445" s="589" t="s">
        <v>615</v>
      </c>
      <c r="C20445" s="10" t="s">
        <v>6635</v>
      </c>
      <c r="F20445" s="9">
        <v>32.130000000000003</v>
      </c>
    </row>
    <row r="20446" spans="1:6" ht="15" x14ac:dyDescent="0.25">
      <c r="A20446" s="1" t="s">
        <v>3693</v>
      </c>
      <c r="B20446" s="589" t="s">
        <v>614</v>
      </c>
      <c r="C20446" s="10" t="s">
        <v>6635</v>
      </c>
      <c r="F20446" s="9">
        <v>45.93</v>
      </c>
    </row>
    <row r="20447" spans="1:6" ht="15" x14ac:dyDescent="0.25">
      <c r="A20447" s="1" t="s">
        <v>3694</v>
      </c>
      <c r="B20447" s="589" t="s">
        <v>613</v>
      </c>
      <c r="C20447" s="10" t="s">
        <v>6635</v>
      </c>
      <c r="F20447" s="9">
        <v>70.05</v>
      </c>
    </row>
    <row r="20448" spans="1:6" ht="15" x14ac:dyDescent="0.25">
      <c r="A20448" s="1" t="s">
        <v>3695</v>
      </c>
      <c r="B20448" s="589" t="s">
        <v>6275</v>
      </c>
      <c r="C20448" s="10" t="s">
        <v>6640</v>
      </c>
      <c r="F20448" s="9">
        <v>228.43</v>
      </c>
    </row>
    <row r="20449" spans="1:6" ht="15" x14ac:dyDescent="0.25">
      <c r="A20449" s="1" t="s">
        <v>3696</v>
      </c>
      <c r="B20449" s="589" t="s">
        <v>6080</v>
      </c>
      <c r="C20449" s="10" t="s">
        <v>6635</v>
      </c>
      <c r="F20449" s="9">
        <v>496.19</v>
      </c>
    </row>
    <row r="20450" spans="1:6" ht="15" x14ac:dyDescent="0.25">
      <c r="A20450" s="1" t="s">
        <v>3697</v>
      </c>
      <c r="B20450" s="589" t="s">
        <v>6081</v>
      </c>
      <c r="C20450" s="10" t="s">
        <v>6635</v>
      </c>
      <c r="F20450" s="9">
        <v>355.55</v>
      </c>
    </row>
    <row r="20451" spans="1:6" ht="15" x14ac:dyDescent="0.25">
      <c r="A20451" s="1" t="s">
        <v>3698</v>
      </c>
      <c r="B20451" s="589" t="s">
        <v>612</v>
      </c>
      <c r="C20451" s="10" t="s">
        <v>6635</v>
      </c>
      <c r="F20451" s="9">
        <v>3.33</v>
      </c>
    </row>
    <row r="20452" spans="1:6" ht="15" x14ac:dyDescent="0.25">
      <c r="A20452" s="1" t="s">
        <v>3699</v>
      </c>
      <c r="B20452" s="589" t="s">
        <v>611</v>
      </c>
      <c r="C20452" s="10" t="s">
        <v>6635</v>
      </c>
      <c r="F20452" s="9">
        <v>21.72</v>
      </c>
    </row>
    <row r="20453" spans="1:6" ht="15" x14ac:dyDescent="0.25">
      <c r="A20453" s="1" t="s">
        <v>3700</v>
      </c>
      <c r="B20453" s="589" t="s">
        <v>6276</v>
      </c>
      <c r="C20453" s="10" t="s">
        <v>6640</v>
      </c>
      <c r="F20453" s="9">
        <v>38.26</v>
      </c>
    </row>
    <row r="20454" spans="1:6" ht="15" x14ac:dyDescent="0.25">
      <c r="A20454" s="1" t="s">
        <v>3701</v>
      </c>
      <c r="B20454" s="589" t="s">
        <v>610</v>
      </c>
      <c r="C20454" s="10" t="s">
        <v>6635</v>
      </c>
      <c r="F20454" s="9">
        <v>21.9</v>
      </c>
    </row>
    <row r="20455" spans="1:6" ht="15" x14ac:dyDescent="0.25">
      <c r="A20455" s="1" t="s">
        <v>3702</v>
      </c>
      <c r="B20455" s="589" t="s">
        <v>7891</v>
      </c>
      <c r="C20455" s="10" t="s">
        <v>6635</v>
      </c>
      <c r="F20455" s="9">
        <v>21.57</v>
      </c>
    </row>
    <row r="20456" spans="1:6" ht="15" x14ac:dyDescent="0.25">
      <c r="A20456" s="1" t="s">
        <v>3703</v>
      </c>
      <c r="B20456" s="589" t="s">
        <v>7892</v>
      </c>
      <c r="C20456" s="10" t="s">
        <v>6635</v>
      </c>
      <c r="F20456" s="9">
        <v>20.67</v>
      </c>
    </row>
    <row r="20457" spans="1:6" ht="15" x14ac:dyDescent="0.25">
      <c r="A20457" s="1" t="s">
        <v>5235</v>
      </c>
      <c r="B20457" s="589" t="s">
        <v>8275</v>
      </c>
      <c r="C20457" s="10" t="s">
        <v>6640</v>
      </c>
      <c r="F20457" s="9">
        <v>75.13</v>
      </c>
    </row>
    <row r="20458" spans="1:6" ht="15" x14ac:dyDescent="0.25">
      <c r="A20458" s="1" t="s">
        <v>3704</v>
      </c>
      <c r="B20458" s="589" t="s">
        <v>6082</v>
      </c>
      <c r="C20458" s="10" t="s">
        <v>6635</v>
      </c>
      <c r="F20458" s="9">
        <v>59.19</v>
      </c>
    </row>
    <row r="20459" spans="1:6" ht="15" x14ac:dyDescent="0.25">
      <c r="A20459" s="1" t="s">
        <v>3705</v>
      </c>
      <c r="B20459" s="589" t="s">
        <v>6083</v>
      </c>
      <c r="C20459" s="10" t="s">
        <v>6635</v>
      </c>
      <c r="F20459" s="9">
        <v>72.77</v>
      </c>
    </row>
    <row r="20460" spans="1:6" ht="15" x14ac:dyDescent="0.25">
      <c r="A20460" s="1" t="s">
        <v>3706</v>
      </c>
      <c r="B20460" s="589" t="s">
        <v>609</v>
      </c>
      <c r="C20460" s="10" t="s">
        <v>6635</v>
      </c>
      <c r="F20460" s="9">
        <v>17.920000000000002</v>
      </c>
    </row>
    <row r="20461" spans="1:6" ht="15" x14ac:dyDescent="0.25">
      <c r="A20461" s="1" t="s">
        <v>3707</v>
      </c>
      <c r="B20461" s="589" t="s">
        <v>608</v>
      </c>
      <c r="C20461" s="10" t="s">
        <v>6635</v>
      </c>
      <c r="F20461" s="9">
        <v>19.940000000000001</v>
      </c>
    </row>
    <row r="20462" spans="1:6" ht="15" x14ac:dyDescent="0.25">
      <c r="A20462" s="1" t="s">
        <v>3708</v>
      </c>
      <c r="B20462" s="589" t="s">
        <v>607</v>
      </c>
      <c r="C20462" s="10" t="s">
        <v>6635</v>
      </c>
      <c r="F20462" s="9">
        <v>22.8</v>
      </c>
    </row>
    <row r="20463" spans="1:6" ht="15" x14ac:dyDescent="0.25">
      <c r="A20463" s="1" t="s">
        <v>3709</v>
      </c>
      <c r="B20463" s="589" t="s">
        <v>606</v>
      </c>
      <c r="C20463" s="10" t="s">
        <v>6635</v>
      </c>
      <c r="F20463" s="9">
        <v>22.61</v>
      </c>
    </row>
    <row r="20464" spans="1:6" ht="15" x14ac:dyDescent="0.25">
      <c r="A20464" s="1" t="s">
        <v>3710</v>
      </c>
      <c r="B20464" s="589" t="s">
        <v>7486</v>
      </c>
      <c r="C20464" s="10" t="s">
        <v>6635</v>
      </c>
      <c r="F20464" s="9">
        <v>115.62</v>
      </c>
    </row>
    <row r="20465" spans="1:6" ht="15" x14ac:dyDescent="0.25">
      <c r="A20465" s="1" t="s">
        <v>3711</v>
      </c>
      <c r="B20465" s="589" t="s">
        <v>605</v>
      </c>
      <c r="C20465" s="10" t="s">
        <v>6637</v>
      </c>
      <c r="F20465" s="9">
        <v>281.58</v>
      </c>
    </row>
    <row r="20466" spans="1:6" ht="15" x14ac:dyDescent="0.25">
      <c r="A20466" s="1" t="s">
        <v>5236</v>
      </c>
      <c r="B20466" s="589" t="s">
        <v>6826</v>
      </c>
      <c r="C20466" s="10"/>
      <c r="F20466" s="9"/>
    </row>
    <row r="20467" spans="1:6" ht="15" x14ac:dyDescent="0.25">
      <c r="A20467" s="1" t="s">
        <v>3712</v>
      </c>
      <c r="B20467" s="589" t="s">
        <v>604</v>
      </c>
      <c r="C20467" s="10" t="s">
        <v>6635</v>
      </c>
      <c r="F20467" s="9">
        <v>39.79</v>
      </c>
    </row>
    <row r="20468" spans="1:6" ht="15" x14ac:dyDescent="0.25">
      <c r="A20468" s="1" t="s">
        <v>3713</v>
      </c>
      <c r="B20468" s="589" t="s">
        <v>603</v>
      </c>
      <c r="C20468" s="10" t="s">
        <v>6635</v>
      </c>
      <c r="F20468" s="9">
        <v>50.17</v>
      </c>
    </row>
    <row r="20469" spans="1:6" ht="15" x14ac:dyDescent="0.25">
      <c r="A20469" s="1" t="s">
        <v>3714</v>
      </c>
      <c r="B20469" s="589" t="s">
        <v>7487</v>
      </c>
      <c r="C20469" s="10" t="s">
        <v>6635</v>
      </c>
      <c r="F20469" s="9">
        <v>50.51</v>
      </c>
    </row>
    <row r="20470" spans="1:6" ht="15" x14ac:dyDescent="0.25">
      <c r="A20470" s="1" t="s">
        <v>3715</v>
      </c>
      <c r="B20470" s="589" t="s">
        <v>7488</v>
      </c>
      <c r="C20470" s="10" t="s">
        <v>6635</v>
      </c>
      <c r="F20470" s="9">
        <v>73.239999999999995</v>
      </c>
    </row>
    <row r="20471" spans="1:6" ht="15" x14ac:dyDescent="0.25">
      <c r="A20471" s="1" t="s">
        <v>3716</v>
      </c>
      <c r="B20471" s="589" t="s">
        <v>7489</v>
      </c>
      <c r="C20471" s="10" t="s">
        <v>6635</v>
      </c>
      <c r="F20471" s="9">
        <v>39.65</v>
      </c>
    </row>
    <row r="20472" spans="1:6" ht="15" x14ac:dyDescent="0.25">
      <c r="A20472" s="1" t="s">
        <v>3717</v>
      </c>
      <c r="B20472" s="589" t="s">
        <v>602</v>
      </c>
      <c r="C20472" s="10" t="s">
        <v>6635</v>
      </c>
      <c r="F20472" s="9">
        <v>49.63</v>
      </c>
    </row>
    <row r="20473" spans="1:6" ht="15" x14ac:dyDescent="0.25">
      <c r="A20473" s="1" t="s">
        <v>3718</v>
      </c>
      <c r="B20473" s="589" t="s">
        <v>601</v>
      </c>
      <c r="C20473" s="10" t="s">
        <v>6635</v>
      </c>
      <c r="F20473" s="9">
        <v>39.799999999999997</v>
      </c>
    </row>
    <row r="20474" spans="1:6" ht="15" x14ac:dyDescent="0.25">
      <c r="A20474" s="1" t="s">
        <v>3719</v>
      </c>
      <c r="B20474" s="589" t="s">
        <v>7490</v>
      </c>
      <c r="C20474" s="10" t="s">
        <v>6635</v>
      </c>
      <c r="F20474" s="9">
        <v>73.64</v>
      </c>
    </row>
    <row r="20475" spans="1:6" ht="15" x14ac:dyDescent="0.25">
      <c r="A20475" s="1" t="s">
        <v>3720</v>
      </c>
      <c r="B20475" s="589" t="s">
        <v>7491</v>
      </c>
      <c r="C20475" s="10" t="s">
        <v>6635</v>
      </c>
      <c r="F20475" s="9">
        <v>50.97</v>
      </c>
    </row>
    <row r="20476" spans="1:6" ht="15" x14ac:dyDescent="0.25">
      <c r="A20476" s="1" t="s">
        <v>3721</v>
      </c>
      <c r="B20476" s="589" t="s">
        <v>7492</v>
      </c>
      <c r="C20476" s="10" t="s">
        <v>6635</v>
      </c>
      <c r="F20476" s="9">
        <v>73.72</v>
      </c>
    </row>
    <row r="20477" spans="1:6" ht="15" x14ac:dyDescent="0.25">
      <c r="A20477" s="1" t="s">
        <v>3722</v>
      </c>
      <c r="B20477" s="589" t="s">
        <v>7493</v>
      </c>
      <c r="C20477" s="10" t="s">
        <v>6635</v>
      </c>
      <c r="F20477" s="9">
        <v>51.21</v>
      </c>
    </row>
    <row r="20478" spans="1:6" ht="15" x14ac:dyDescent="0.25">
      <c r="A20478" s="1" t="s">
        <v>3723</v>
      </c>
      <c r="B20478" s="589" t="s">
        <v>7494</v>
      </c>
      <c r="C20478" s="10" t="s">
        <v>6635</v>
      </c>
      <c r="F20478" s="9">
        <v>50.17</v>
      </c>
    </row>
    <row r="20479" spans="1:6" ht="15" x14ac:dyDescent="0.25">
      <c r="A20479" s="1" t="s">
        <v>3724</v>
      </c>
      <c r="B20479" s="589" t="s">
        <v>7495</v>
      </c>
      <c r="C20479" s="10" t="s">
        <v>6635</v>
      </c>
      <c r="F20479" s="9">
        <v>49.7</v>
      </c>
    </row>
    <row r="20480" spans="1:6" ht="15" x14ac:dyDescent="0.25">
      <c r="A20480" s="1" t="s">
        <v>3725</v>
      </c>
      <c r="B20480" s="589" t="s">
        <v>7496</v>
      </c>
      <c r="C20480" s="10" t="s">
        <v>6635</v>
      </c>
      <c r="F20480" s="9">
        <v>39.43</v>
      </c>
    </row>
    <row r="20481" spans="1:6" ht="15" x14ac:dyDescent="0.25">
      <c r="A20481" s="1" t="s">
        <v>3726</v>
      </c>
      <c r="B20481" s="589" t="s">
        <v>7497</v>
      </c>
      <c r="C20481" s="10" t="s">
        <v>6635</v>
      </c>
      <c r="F20481" s="9">
        <v>52.66</v>
      </c>
    </row>
    <row r="20482" spans="1:6" ht="15" x14ac:dyDescent="0.25">
      <c r="A20482" s="1" t="s">
        <v>3727</v>
      </c>
      <c r="B20482" s="589" t="s">
        <v>7498</v>
      </c>
      <c r="C20482" s="10" t="s">
        <v>6635</v>
      </c>
      <c r="F20482" s="9">
        <v>50.52</v>
      </c>
    </row>
    <row r="20483" spans="1:6" ht="15" x14ac:dyDescent="0.25">
      <c r="A20483" s="1" t="s">
        <v>3728</v>
      </c>
      <c r="B20483" s="589" t="s">
        <v>7499</v>
      </c>
      <c r="C20483" s="10" t="s">
        <v>6635</v>
      </c>
      <c r="F20483" s="9">
        <v>50.51</v>
      </c>
    </row>
    <row r="20484" spans="1:6" ht="15" x14ac:dyDescent="0.25">
      <c r="A20484" s="1" t="s">
        <v>3729</v>
      </c>
      <c r="B20484" s="589" t="s">
        <v>7500</v>
      </c>
      <c r="C20484" s="10" t="s">
        <v>6635</v>
      </c>
      <c r="F20484" s="9">
        <v>39.81</v>
      </c>
    </row>
    <row r="20485" spans="1:6" ht="15" x14ac:dyDescent="0.25">
      <c r="A20485" s="1" t="s">
        <v>3730</v>
      </c>
      <c r="B20485" s="589" t="s">
        <v>600</v>
      </c>
      <c r="C20485" s="10" t="s">
        <v>6635</v>
      </c>
      <c r="F20485" s="9">
        <v>39.299999999999997</v>
      </c>
    </row>
    <row r="20486" spans="1:6" ht="15" x14ac:dyDescent="0.25">
      <c r="A20486" s="1" t="s">
        <v>3731</v>
      </c>
      <c r="B20486" s="589" t="s">
        <v>599</v>
      </c>
      <c r="C20486" s="10" t="s">
        <v>6635</v>
      </c>
      <c r="F20486" s="9">
        <v>49.72</v>
      </c>
    </row>
    <row r="20487" spans="1:6" ht="15" x14ac:dyDescent="0.25">
      <c r="A20487" s="1" t="s">
        <v>5237</v>
      </c>
      <c r="B20487" s="589" t="s">
        <v>6827</v>
      </c>
      <c r="C20487" s="10"/>
      <c r="F20487" s="9"/>
    </row>
    <row r="20488" spans="1:6" ht="15" x14ac:dyDescent="0.25">
      <c r="A20488" s="1" t="s">
        <v>5238</v>
      </c>
      <c r="B20488" s="589" t="s">
        <v>6084</v>
      </c>
      <c r="C20488" s="10"/>
      <c r="F20488" s="9"/>
    </row>
    <row r="20489" spans="1:6" ht="15" x14ac:dyDescent="0.25">
      <c r="A20489" s="1" t="s">
        <v>6506</v>
      </c>
      <c r="B20489" s="589" t="s">
        <v>7501</v>
      </c>
      <c r="C20489" s="10" t="s">
        <v>6635</v>
      </c>
      <c r="F20489" s="9">
        <v>1515.05</v>
      </c>
    </row>
    <row r="20490" spans="1:6" ht="15" x14ac:dyDescent="0.25">
      <c r="A20490" s="1" t="s">
        <v>6507</v>
      </c>
      <c r="B20490" s="589" t="s">
        <v>7502</v>
      </c>
      <c r="C20490" s="10" t="s">
        <v>6635</v>
      </c>
      <c r="F20490" s="9">
        <v>1774.45</v>
      </c>
    </row>
    <row r="20491" spans="1:6" ht="15" x14ac:dyDescent="0.25">
      <c r="A20491" s="1" t="s">
        <v>5239</v>
      </c>
      <c r="B20491" s="589" t="s">
        <v>6085</v>
      </c>
      <c r="C20491" s="10"/>
      <c r="F20491" s="9"/>
    </row>
    <row r="20492" spans="1:6" ht="15" x14ac:dyDescent="0.25">
      <c r="A20492" s="1" t="s">
        <v>3732</v>
      </c>
      <c r="B20492" s="589" t="s">
        <v>598</v>
      </c>
      <c r="C20492" s="10" t="s">
        <v>6635</v>
      </c>
      <c r="F20492" s="9">
        <v>54.24</v>
      </c>
    </row>
    <row r="20493" spans="1:6" ht="15" x14ac:dyDescent="0.25">
      <c r="A20493" s="1" t="s">
        <v>3733</v>
      </c>
      <c r="B20493" s="589" t="s">
        <v>6277</v>
      </c>
      <c r="C20493" s="10" t="s">
        <v>6635</v>
      </c>
      <c r="F20493" s="9">
        <v>1406.54</v>
      </c>
    </row>
    <row r="20494" spans="1:6" ht="15" x14ac:dyDescent="0.25">
      <c r="A20494" s="1" t="s">
        <v>3734</v>
      </c>
      <c r="B20494" s="589" t="s">
        <v>6278</v>
      </c>
      <c r="C20494" s="10" t="s">
        <v>6635</v>
      </c>
      <c r="F20494" s="9">
        <v>361.37</v>
      </c>
    </row>
    <row r="20495" spans="1:6" ht="15" x14ac:dyDescent="0.25">
      <c r="A20495" s="1" t="s">
        <v>3735</v>
      </c>
      <c r="B20495" s="589" t="s">
        <v>597</v>
      </c>
      <c r="C20495" s="10" t="s">
        <v>6635</v>
      </c>
      <c r="F20495" s="9">
        <v>197.06</v>
      </c>
    </row>
    <row r="20496" spans="1:6" ht="15" x14ac:dyDescent="0.25">
      <c r="A20496" s="1" t="s">
        <v>6570</v>
      </c>
      <c r="B20496" s="589" t="s">
        <v>6571</v>
      </c>
      <c r="C20496" s="10" t="s">
        <v>6635</v>
      </c>
      <c r="F20496" s="9">
        <v>49.14</v>
      </c>
    </row>
    <row r="20497" spans="1:6" ht="15" x14ac:dyDescent="0.25">
      <c r="A20497" s="1" t="s">
        <v>3736</v>
      </c>
      <c r="B20497" s="589" t="s">
        <v>6279</v>
      </c>
      <c r="C20497" s="10" t="s">
        <v>6635</v>
      </c>
      <c r="F20497" s="9">
        <v>138.85</v>
      </c>
    </row>
    <row r="20498" spans="1:6" ht="15" x14ac:dyDescent="0.25">
      <c r="A20498" s="1" t="s">
        <v>3737</v>
      </c>
      <c r="B20498" s="589" t="s">
        <v>7503</v>
      </c>
      <c r="C20498" s="10" t="s">
        <v>6635</v>
      </c>
      <c r="F20498" s="9">
        <v>3181.62</v>
      </c>
    </row>
    <row r="20499" spans="1:6" ht="15" x14ac:dyDescent="0.25">
      <c r="A20499" s="1" t="s">
        <v>3738</v>
      </c>
      <c r="B20499" s="589" t="s">
        <v>6427</v>
      </c>
      <c r="C20499" s="10" t="s">
        <v>6635</v>
      </c>
      <c r="F20499" s="9">
        <v>223.52</v>
      </c>
    </row>
    <row r="20500" spans="1:6" ht="15" x14ac:dyDescent="0.25">
      <c r="A20500" s="1" t="s">
        <v>5240</v>
      </c>
      <c r="B20500" s="589" t="s">
        <v>6086</v>
      </c>
      <c r="C20500" s="10"/>
      <c r="F20500" s="9"/>
    </row>
    <row r="20501" spans="1:6" ht="15" x14ac:dyDescent="0.25">
      <c r="A20501" s="1" t="s">
        <v>3739</v>
      </c>
      <c r="B20501" s="589" t="s">
        <v>596</v>
      </c>
      <c r="C20501" s="10" t="s">
        <v>6635</v>
      </c>
      <c r="F20501" s="9">
        <v>41530.21</v>
      </c>
    </row>
    <row r="20502" spans="1:6" ht="15" x14ac:dyDescent="0.25">
      <c r="A20502" s="1" t="s">
        <v>3740</v>
      </c>
      <c r="B20502" s="589" t="s">
        <v>595</v>
      </c>
      <c r="C20502" s="10" t="s">
        <v>6635</v>
      </c>
      <c r="F20502" s="9">
        <v>49709.59</v>
      </c>
    </row>
    <row r="20503" spans="1:6" ht="15" x14ac:dyDescent="0.25">
      <c r="A20503" s="1" t="s">
        <v>6362</v>
      </c>
      <c r="B20503" s="589" t="s">
        <v>6363</v>
      </c>
      <c r="C20503" s="10" t="s">
        <v>6635</v>
      </c>
      <c r="F20503" s="9">
        <v>889.83</v>
      </c>
    </row>
    <row r="20504" spans="1:6" ht="15" x14ac:dyDescent="0.25">
      <c r="A20504" s="1" t="s">
        <v>3741</v>
      </c>
      <c r="B20504" s="589" t="s">
        <v>7504</v>
      </c>
      <c r="C20504" s="10" t="s">
        <v>6643</v>
      </c>
      <c r="F20504" s="9">
        <v>26652.47</v>
      </c>
    </row>
    <row r="20505" spans="1:6" ht="15" x14ac:dyDescent="0.25">
      <c r="A20505" s="1" t="s">
        <v>8276</v>
      </c>
      <c r="B20505" s="589" t="s">
        <v>8277</v>
      </c>
      <c r="C20505" s="10" t="s">
        <v>6643</v>
      </c>
      <c r="F20505" s="9">
        <v>17966.46</v>
      </c>
    </row>
    <row r="20506" spans="1:6" ht="15" x14ac:dyDescent="0.25">
      <c r="A20506" s="1" t="s">
        <v>3742</v>
      </c>
      <c r="B20506" s="589" t="s">
        <v>6280</v>
      </c>
      <c r="C20506" s="10" t="s">
        <v>6635</v>
      </c>
      <c r="F20506" s="9">
        <v>1287.26</v>
      </c>
    </row>
    <row r="20507" spans="1:6" ht="15" x14ac:dyDescent="0.25">
      <c r="A20507" s="1" t="s">
        <v>3743</v>
      </c>
      <c r="B20507" s="589" t="s">
        <v>6281</v>
      </c>
      <c r="C20507" s="10" t="s">
        <v>6635</v>
      </c>
      <c r="F20507" s="9">
        <v>1956.74</v>
      </c>
    </row>
    <row r="20508" spans="1:6" ht="15" x14ac:dyDescent="0.25">
      <c r="A20508" s="1" t="s">
        <v>3744</v>
      </c>
      <c r="B20508" s="589" t="s">
        <v>594</v>
      </c>
      <c r="C20508" s="10" t="s">
        <v>6635</v>
      </c>
      <c r="F20508" s="9">
        <v>3426.29</v>
      </c>
    </row>
    <row r="20509" spans="1:6" ht="15" x14ac:dyDescent="0.25">
      <c r="A20509" s="1" t="s">
        <v>5241</v>
      </c>
      <c r="B20509" s="589" t="s">
        <v>6828</v>
      </c>
      <c r="C20509" s="10"/>
      <c r="F20509" s="9"/>
    </row>
    <row r="20510" spans="1:6" ht="15" x14ac:dyDescent="0.25">
      <c r="A20510" s="1" t="s">
        <v>3745</v>
      </c>
      <c r="B20510" s="589" t="s">
        <v>593</v>
      </c>
      <c r="C20510" s="10" t="s">
        <v>6635</v>
      </c>
      <c r="F20510" s="9">
        <v>268.58</v>
      </c>
    </row>
    <row r="20511" spans="1:6" ht="15" x14ac:dyDescent="0.25">
      <c r="A20511" s="1" t="s">
        <v>5242</v>
      </c>
      <c r="B20511" s="589" t="s">
        <v>6087</v>
      </c>
      <c r="C20511" s="10"/>
      <c r="F20511" s="9"/>
    </row>
    <row r="20512" spans="1:6" ht="15" x14ac:dyDescent="0.25">
      <c r="A20512" s="1" t="s">
        <v>3746</v>
      </c>
      <c r="B20512" s="589" t="s">
        <v>6282</v>
      </c>
      <c r="C20512" s="10" t="s">
        <v>6635</v>
      </c>
      <c r="F20512" s="9">
        <v>467.78</v>
      </c>
    </row>
    <row r="20513" spans="1:6" ht="15" x14ac:dyDescent="0.25">
      <c r="A20513" s="1" t="s">
        <v>7034</v>
      </c>
      <c r="B20513" s="589" t="s">
        <v>7035</v>
      </c>
      <c r="C20513" s="10" t="s">
        <v>6635</v>
      </c>
      <c r="F20513" s="9">
        <v>354.97</v>
      </c>
    </row>
    <row r="20514" spans="1:6" ht="15" x14ac:dyDescent="0.25">
      <c r="A20514" s="1" t="s">
        <v>5243</v>
      </c>
      <c r="B20514" s="589" t="s">
        <v>6088</v>
      </c>
      <c r="C20514" s="10"/>
      <c r="F20514" s="9"/>
    </row>
    <row r="20515" spans="1:6" ht="15" x14ac:dyDescent="0.25">
      <c r="A20515" s="1" t="s">
        <v>3747</v>
      </c>
      <c r="B20515" s="589" t="s">
        <v>592</v>
      </c>
      <c r="C20515" s="10" t="s">
        <v>6635</v>
      </c>
      <c r="F20515" s="9">
        <v>67.88</v>
      </c>
    </row>
    <row r="20516" spans="1:6" ht="15" x14ac:dyDescent="0.25">
      <c r="A20516" s="1" t="s">
        <v>5244</v>
      </c>
      <c r="B20516" s="589" t="s">
        <v>6089</v>
      </c>
      <c r="C20516" s="10"/>
      <c r="F20516" s="9"/>
    </row>
    <row r="20517" spans="1:6" ht="15" x14ac:dyDescent="0.25">
      <c r="A20517" s="1" t="s">
        <v>6572</v>
      </c>
      <c r="B20517" s="589" t="s">
        <v>7036</v>
      </c>
      <c r="C20517" s="10" t="s">
        <v>6643</v>
      </c>
      <c r="F20517" s="9">
        <v>13196.23</v>
      </c>
    </row>
    <row r="20518" spans="1:6" ht="15" x14ac:dyDescent="0.25">
      <c r="A20518" s="1" t="s">
        <v>5245</v>
      </c>
      <c r="B20518" s="589" t="s">
        <v>5246</v>
      </c>
      <c r="C20518" s="10" t="s">
        <v>6643</v>
      </c>
      <c r="F20518" s="9">
        <v>9570.68</v>
      </c>
    </row>
    <row r="20519" spans="1:6" ht="15" x14ac:dyDescent="0.25">
      <c r="A20519" s="1" t="s">
        <v>5247</v>
      </c>
      <c r="B20519" s="589" t="s">
        <v>5248</v>
      </c>
      <c r="C20519" s="10" t="s">
        <v>6643</v>
      </c>
      <c r="F20519" s="9">
        <v>11016.76</v>
      </c>
    </row>
    <row r="20520" spans="1:6" ht="15" x14ac:dyDescent="0.25">
      <c r="A20520" s="1" t="s">
        <v>5249</v>
      </c>
      <c r="B20520" s="589" t="s">
        <v>5250</v>
      </c>
      <c r="C20520" s="10" t="s">
        <v>6643</v>
      </c>
      <c r="F20520" s="9">
        <v>14786.6</v>
      </c>
    </row>
    <row r="20521" spans="1:6" ht="15" x14ac:dyDescent="0.25">
      <c r="A20521" s="1" t="s">
        <v>5251</v>
      </c>
      <c r="B20521" s="589" t="s">
        <v>5252</v>
      </c>
      <c r="C20521" s="10" t="s">
        <v>6643</v>
      </c>
      <c r="F20521" s="9">
        <v>4111.88</v>
      </c>
    </row>
    <row r="20522" spans="1:6" ht="15" x14ac:dyDescent="0.25">
      <c r="A20522" s="1" t="s">
        <v>5253</v>
      </c>
      <c r="B20522" s="589" t="s">
        <v>5254</v>
      </c>
      <c r="C20522" s="10" t="s">
        <v>6643</v>
      </c>
      <c r="F20522" s="9">
        <v>5266.13</v>
      </c>
    </row>
    <row r="20523" spans="1:6" ht="15" x14ac:dyDescent="0.25">
      <c r="A20523" s="1" t="s">
        <v>5255</v>
      </c>
      <c r="B20523" s="589" t="s">
        <v>5256</v>
      </c>
      <c r="C20523" s="10" t="s">
        <v>6643</v>
      </c>
      <c r="F20523" s="9">
        <v>8047</v>
      </c>
    </row>
    <row r="20524" spans="1:6" ht="15" x14ac:dyDescent="0.25">
      <c r="A20524" s="1" t="s">
        <v>5257</v>
      </c>
      <c r="B20524" s="589" t="s">
        <v>5258</v>
      </c>
      <c r="C20524" s="10" t="s">
        <v>6643</v>
      </c>
      <c r="F20524" s="9">
        <v>9160.7800000000007</v>
      </c>
    </row>
    <row r="20525" spans="1:6" ht="15" x14ac:dyDescent="0.25">
      <c r="A20525" s="1" t="s">
        <v>5259</v>
      </c>
      <c r="B20525" s="589" t="s">
        <v>5260</v>
      </c>
      <c r="C20525" s="10" t="s">
        <v>6643</v>
      </c>
      <c r="F20525" s="9">
        <v>8222.61</v>
      </c>
    </row>
    <row r="20526" spans="1:6" ht="15" x14ac:dyDescent="0.25">
      <c r="A20526" s="1" t="s">
        <v>5261</v>
      </c>
      <c r="B20526" s="589" t="s">
        <v>5262</v>
      </c>
      <c r="C20526" s="10" t="s">
        <v>6643</v>
      </c>
      <c r="F20526" s="9">
        <v>12483.12</v>
      </c>
    </row>
    <row r="20527" spans="1:6" ht="15" x14ac:dyDescent="0.25">
      <c r="A20527" s="1" t="s">
        <v>5263</v>
      </c>
      <c r="B20527" s="589" t="s">
        <v>6090</v>
      </c>
      <c r="C20527" s="10"/>
      <c r="F20527" s="9"/>
    </row>
    <row r="20528" spans="1:6" ht="15" x14ac:dyDescent="0.25">
      <c r="A20528" s="1" t="s">
        <v>4649</v>
      </c>
      <c r="B20528" s="589" t="s">
        <v>6428</v>
      </c>
      <c r="C20528" s="10" t="s">
        <v>6635</v>
      </c>
      <c r="F20528" s="9">
        <v>46952.69</v>
      </c>
    </row>
    <row r="20529" spans="1:6" ht="15" x14ac:dyDescent="0.25">
      <c r="A20529" s="1" t="s">
        <v>4650</v>
      </c>
      <c r="B20529" s="589" t="s">
        <v>6429</v>
      </c>
      <c r="C20529" s="10" t="s">
        <v>6635</v>
      </c>
      <c r="F20529" s="9">
        <v>54118.38</v>
      </c>
    </row>
    <row r="20530" spans="1:6" ht="15" x14ac:dyDescent="0.25">
      <c r="A20530" s="1" t="s">
        <v>4651</v>
      </c>
      <c r="B20530" s="589" t="s">
        <v>6430</v>
      </c>
      <c r="C20530" s="10" t="s">
        <v>6635</v>
      </c>
      <c r="F20530" s="9">
        <v>62373.5</v>
      </c>
    </row>
    <row r="20531" spans="1:6" ht="15" x14ac:dyDescent="0.25">
      <c r="A20531" s="1" t="s">
        <v>4652</v>
      </c>
      <c r="B20531" s="589" t="s">
        <v>6431</v>
      </c>
      <c r="C20531" s="10" t="s">
        <v>6635</v>
      </c>
      <c r="F20531" s="9">
        <v>69393.179999999993</v>
      </c>
    </row>
    <row r="20532" spans="1:6" ht="15" x14ac:dyDescent="0.25">
      <c r="A20532" s="1" t="s">
        <v>4653</v>
      </c>
      <c r="B20532" s="589" t="s">
        <v>6432</v>
      </c>
      <c r="C20532" s="10" t="s">
        <v>6635</v>
      </c>
      <c r="F20532" s="9">
        <v>5297.79</v>
      </c>
    </row>
    <row r="20533" spans="1:6" ht="15" x14ac:dyDescent="0.25">
      <c r="A20533" s="1" t="s">
        <v>4654</v>
      </c>
      <c r="B20533" s="589" t="s">
        <v>6433</v>
      </c>
      <c r="C20533" s="10" t="s">
        <v>6635</v>
      </c>
      <c r="F20533" s="9">
        <v>6591.45</v>
      </c>
    </row>
    <row r="20534" spans="1:6" ht="15" x14ac:dyDescent="0.25">
      <c r="A20534" s="1" t="s">
        <v>4655</v>
      </c>
      <c r="B20534" s="589" t="s">
        <v>6434</v>
      </c>
      <c r="C20534" s="10" t="s">
        <v>6635</v>
      </c>
      <c r="F20534" s="9">
        <v>8559.64</v>
      </c>
    </row>
    <row r="20535" spans="1:6" ht="15" x14ac:dyDescent="0.25">
      <c r="A20535" s="1" t="s">
        <v>4656</v>
      </c>
      <c r="B20535" s="589" t="s">
        <v>6435</v>
      </c>
      <c r="C20535" s="10" t="s">
        <v>6635</v>
      </c>
      <c r="F20535" s="9">
        <v>5798.02</v>
      </c>
    </row>
    <row r="20536" spans="1:6" ht="15" x14ac:dyDescent="0.25">
      <c r="A20536" s="1" t="s">
        <v>4657</v>
      </c>
      <c r="B20536" s="589" t="s">
        <v>6436</v>
      </c>
      <c r="C20536" s="10" t="s">
        <v>6635</v>
      </c>
      <c r="F20536" s="9">
        <v>6542.93</v>
      </c>
    </row>
    <row r="20537" spans="1:6" ht="15" x14ac:dyDescent="0.25">
      <c r="A20537" s="1" t="s">
        <v>4658</v>
      </c>
      <c r="B20537" s="589" t="s">
        <v>6437</v>
      </c>
      <c r="C20537" s="10" t="s">
        <v>6635</v>
      </c>
      <c r="F20537" s="9">
        <v>7603.31</v>
      </c>
    </row>
    <row r="20538" spans="1:6" ht="15" x14ac:dyDescent="0.25">
      <c r="A20538" s="1" t="s">
        <v>4659</v>
      </c>
      <c r="B20538" s="589" t="s">
        <v>6438</v>
      </c>
      <c r="C20538" s="10" t="s">
        <v>6635</v>
      </c>
      <c r="F20538" s="9">
        <v>8667.09</v>
      </c>
    </row>
    <row r="20539" spans="1:6" ht="15" x14ac:dyDescent="0.25">
      <c r="A20539" s="1" t="s">
        <v>4660</v>
      </c>
      <c r="B20539" s="589" t="s">
        <v>6439</v>
      </c>
      <c r="C20539" s="10" t="s">
        <v>6635</v>
      </c>
      <c r="F20539" s="9">
        <v>5418.88</v>
      </c>
    </row>
    <row r="20540" spans="1:6" ht="15" x14ac:dyDescent="0.25">
      <c r="A20540" s="1" t="s">
        <v>4661</v>
      </c>
      <c r="B20540" s="589" t="s">
        <v>6440</v>
      </c>
      <c r="C20540" s="10" t="s">
        <v>6635</v>
      </c>
      <c r="F20540" s="9">
        <v>6036.77</v>
      </c>
    </row>
    <row r="20541" spans="1:6" ht="15" x14ac:dyDescent="0.25">
      <c r="A20541" s="1" t="s">
        <v>4662</v>
      </c>
      <c r="B20541" s="589" t="s">
        <v>6441</v>
      </c>
      <c r="C20541" s="10" t="s">
        <v>6635</v>
      </c>
      <c r="F20541" s="9">
        <v>6477.11</v>
      </c>
    </row>
    <row r="20542" spans="1:6" ht="15" x14ac:dyDescent="0.25">
      <c r="A20542" s="1" t="s">
        <v>4663</v>
      </c>
      <c r="B20542" s="589" t="s">
        <v>6442</v>
      </c>
      <c r="C20542" s="10" t="s">
        <v>6635</v>
      </c>
      <c r="F20542" s="9">
        <v>6660.69</v>
      </c>
    </row>
    <row r="20543" spans="1:6" ht="15" x14ac:dyDescent="0.25">
      <c r="A20543" s="1" t="s">
        <v>5264</v>
      </c>
      <c r="B20543" s="589" t="s">
        <v>6829</v>
      </c>
      <c r="C20543" s="10"/>
      <c r="F20543" s="9"/>
    </row>
    <row r="20544" spans="1:6" ht="15" x14ac:dyDescent="0.25">
      <c r="A20544" s="1" t="s">
        <v>3748</v>
      </c>
      <c r="B20544" s="589" t="s">
        <v>5265</v>
      </c>
      <c r="C20544" s="10" t="s">
        <v>6635</v>
      </c>
      <c r="F20544" s="9">
        <v>11926.05</v>
      </c>
    </row>
    <row r="20545" spans="1:6" ht="15" x14ac:dyDescent="0.25">
      <c r="A20545" s="1" t="s">
        <v>3749</v>
      </c>
      <c r="B20545" s="589" t="s">
        <v>5266</v>
      </c>
      <c r="C20545" s="10" t="s">
        <v>6635</v>
      </c>
      <c r="F20545" s="9">
        <v>20480.36</v>
      </c>
    </row>
    <row r="20546" spans="1:6" ht="15" x14ac:dyDescent="0.25">
      <c r="A20546" s="1" t="s">
        <v>3750</v>
      </c>
      <c r="B20546" s="589" t="s">
        <v>5267</v>
      </c>
      <c r="C20546" s="10" t="s">
        <v>6635</v>
      </c>
      <c r="F20546" s="9">
        <v>5930.73</v>
      </c>
    </row>
    <row r="20547" spans="1:6" ht="15" x14ac:dyDescent="0.25">
      <c r="A20547" s="1" t="s">
        <v>3751</v>
      </c>
      <c r="B20547" s="589" t="s">
        <v>5268</v>
      </c>
      <c r="C20547" s="10" t="s">
        <v>6635</v>
      </c>
      <c r="F20547" s="9">
        <v>3027.6</v>
      </c>
    </row>
    <row r="20548" spans="1:6" ht="15" x14ac:dyDescent="0.25">
      <c r="A20548" s="1" t="s">
        <v>3752</v>
      </c>
      <c r="B20548" s="589" t="s">
        <v>5269</v>
      </c>
      <c r="C20548" s="10" t="s">
        <v>6635</v>
      </c>
      <c r="F20548" s="9">
        <v>51266.06</v>
      </c>
    </row>
    <row r="20549" spans="1:6" ht="15" x14ac:dyDescent="0.25">
      <c r="A20549" s="1" t="s">
        <v>3753</v>
      </c>
      <c r="B20549" s="589" t="s">
        <v>5270</v>
      </c>
      <c r="C20549" s="10" t="s">
        <v>6635</v>
      </c>
      <c r="F20549" s="9">
        <v>4267.82</v>
      </c>
    </row>
    <row r="20550" spans="1:6" ht="15" x14ac:dyDescent="0.25">
      <c r="A20550" s="1" t="s">
        <v>3754</v>
      </c>
      <c r="B20550" s="589" t="s">
        <v>5271</v>
      </c>
      <c r="C20550" s="10" t="s">
        <v>6635</v>
      </c>
      <c r="F20550" s="9">
        <v>12495.72</v>
      </c>
    </row>
    <row r="20551" spans="1:6" ht="15" x14ac:dyDescent="0.25">
      <c r="A20551" s="1" t="s">
        <v>3755</v>
      </c>
      <c r="B20551" s="589" t="s">
        <v>7505</v>
      </c>
      <c r="C20551" s="10" t="s">
        <v>6635</v>
      </c>
      <c r="F20551" s="9">
        <v>5720.08</v>
      </c>
    </row>
    <row r="20552" spans="1:6" ht="15" x14ac:dyDescent="0.25">
      <c r="A20552" s="1" t="s">
        <v>3756</v>
      </c>
      <c r="B20552" s="589" t="s">
        <v>5272</v>
      </c>
      <c r="C20552" s="10" t="s">
        <v>6635</v>
      </c>
      <c r="F20552" s="9">
        <v>19175.349999999999</v>
      </c>
    </row>
    <row r="20553" spans="1:6" ht="15" x14ac:dyDescent="0.25">
      <c r="A20553" s="1" t="s">
        <v>5273</v>
      </c>
      <c r="B20553" s="589" t="s">
        <v>7506</v>
      </c>
      <c r="C20553" s="10" t="s">
        <v>6635</v>
      </c>
      <c r="F20553" s="9">
        <v>4290.3100000000004</v>
      </c>
    </row>
    <row r="20554" spans="1:6" ht="15" x14ac:dyDescent="0.25">
      <c r="A20554" s="1" t="s">
        <v>5274</v>
      </c>
      <c r="B20554" s="589" t="s">
        <v>7507</v>
      </c>
      <c r="C20554" s="10" t="s">
        <v>6635</v>
      </c>
      <c r="F20554" s="9">
        <v>7399.75</v>
      </c>
    </row>
    <row r="20555" spans="1:6" ht="15" x14ac:dyDescent="0.25">
      <c r="A20555" s="1" t="s">
        <v>5275</v>
      </c>
      <c r="B20555" s="589" t="s">
        <v>5276</v>
      </c>
      <c r="C20555" s="10" t="s">
        <v>6635</v>
      </c>
      <c r="F20555" s="9">
        <v>6545.46</v>
      </c>
    </row>
    <row r="20556" spans="1:6" ht="15" x14ac:dyDescent="0.25">
      <c r="A20556" s="1" t="s">
        <v>3757</v>
      </c>
      <c r="B20556" s="589" t="s">
        <v>7508</v>
      </c>
      <c r="C20556" s="10" t="s">
        <v>6635</v>
      </c>
      <c r="F20556" s="9">
        <v>10009.64</v>
      </c>
    </row>
    <row r="20557" spans="1:6" ht="15" x14ac:dyDescent="0.25">
      <c r="A20557" s="1" t="s">
        <v>3758</v>
      </c>
      <c r="B20557" s="589" t="s">
        <v>7509</v>
      </c>
      <c r="C20557" s="10" t="s">
        <v>6635</v>
      </c>
      <c r="F20557" s="9">
        <v>7084.95</v>
      </c>
    </row>
    <row r="20558" spans="1:6" ht="15" x14ac:dyDescent="0.25">
      <c r="A20558" s="1" t="s">
        <v>3759</v>
      </c>
      <c r="B20558" s="589" t="s">
        <v>7510</v>
      </c>
      <c r="C20558" s="10" t="s">
        <v>6635</v>
      </c>
      <c r="F20558" s="9">
        <v>2411.98</v>
      </c>
    </row>
    <row r="20559" spans="1:6" ht="15" x14ac:dyDescent="0.25">
      <c r="A20559" s="1" t="s">
        <v>3760</v>
      </c>
      <c r="B20559" s="589" t="s">
        <v>7511</v>
      </c>
      <c r="C20559" s="10" t="s">
        <v>6635</v>
      </c>
      <c r="F20559" s="9">
        <v>2245.34</v>
      </c>
    </row>
    <row r="20560" spans="1:6" ht="15" x14ac:dyDescent="0.25">
      <c r="A20560" s="1" t="s">
        <v>3761</v>
      </c>
      <c r="B20560" s="589" t="s">
        <v>7512</v>
      </c>
      <c r="C20560" s="10" t="s">
        <v>6635</v>
      </c>
      <c r="F20560" s="9">
        <v>23302.959999999999</v>
      </c>
    </row>
    <row r="20561" spans="1:6" ht="15" x14ac:dyDescent="0.25">
      <c r="A20561" s="1" t="s">
        <v>3762</v>
      </c>
      <c r="B20561" s="589" t="s">
        <v>7513</v>
      </c>
      <c r="C20561" s="10" t="s">
        <v>6635</v>
      </c>
      <c r="F20561" s="9">
        <v>16730.310000000001</v>
      </c>
    </row>
    <row r="20562" spans="1:6" ht="15" x14ac:dyDescent="0.25">
      <c r="A20562" s="1" t="s">
        <v>3763</v>
      </c>
      <c r="B20562" s="589" t="s">
        <v>7514</v>
      </c>
      <c r="C20562" s="10" t="s">
        <v>6635</v>
      </c>
      <c r="F20562" s="9">
        <v>3136.12</v>
      </c>
    </row>
    <row r="20563" spans="1:6" ht="15" x14ac:dyDescent="0.25">
      <c r="A20563" s="1" t="s">
        <v>3764</v>
      </c>
      <c r="B20563" s="589" t="s">
        <v>7515</v>
      </c>
      <c r="C20563" s="10" t="s">
        <v>6635</v>
      </c>
      <c r="F20563" s="9">
        <v>25801.65</v>
      </c>
    </row>
    <row r="20564" spans="1:6" ht="15" x14ac:dyDescent="0.25">
      <c r="A20564" s="1" t="s">
        <v>3765</v>
      </c>
      <c r="B20564" s="589" t="s">
        <v>7516</v>
      </c>
      <c r="C20564" s="10" t="s">
        <v>6635</v>
      </c>
      <c r="F20564" s="9">
        <v>30456.99</v>
      </c>
    </row>
    <row r="20565" spans="1:6" ht="15" x14ac:dyDescent="0.25">
      <c r="A20565" s="1" t="s">
        <v>4664</v>
      </c>
      <c r="B20565" s="589" t="s">
        <v>7517</v>
      </c>
      <c r="C20565" s="10" t="s">
        <v>6635</v>
      </c>
      <c r="F20565" s="9">
        <v>2517.92</v>
      </c>
    </row>
    <row r="20566" spans="1:6" ht="15" x14ac:dyDescent="0.25">
      <c r="A20566" s="1" t="s">
        <v>5277</v>
      </c>
      <c r="B20566" s="589" t="s">
        <v>7518</v>
      </c>
      <c r="C20566" s="10" t="s">
        <v>6635</v>
      </c>
      <c r="F20566" s="9">
        <v>5007.34</v>
      </c>
    </row>
    <row r="20567" spans="1:6" ht="15" x14ac:dyDescent="0.25">
      <c r="A20567" s="1" t="s">
        <v>5278</v>
      </c>
      <c r="B20567" s="589" t="s">
        <v>6830</v>
      </c>
      <c r="C20567" s="10"/>
      <c r="F20567" s="9"/>
    </row>
    <row r="20568" spans="1:6" ht="15" x14ac:dyDescent="0.25">
      <c r="A20568" s="1" t="s">
        <v>3766</v>
      </c>
      <c r="B20568" s="589" t="s">
        <v>7519</v>
      </c>
      <c r="C20568" s="10" t="s">
        <v>6635</v>
      </c>
      <c r="F20568" s="9">
        <v>11623.66</v>
      </c>
    </row>
    <row r="20569" spans="1:6" ht="15" x14ac:dyDescent="0.25">
      <c r="A20569" s="1" t="s">
        <v>3767</v>
      </c>
      <c r="B20569" s="589" t="s">
        <v>7520</v>
      </c>
      <c r="C20569" s="10" t="s">
        <v>6635</v>
      </c>
      <c r="F20569" s="9">
        <v>10807.49</v>
      </c>
    </row>
    <row r="20570" spans="1:6" ht="15" x14ac:dyDescent="0.25">
      <c r="A20570" s="1" t="s">
        <v>3768</v>
      </c>
      <c r="B20570" s="589" t="s">
        <v>7521</v>
      </c>
      <c r="C20570" s="10" t="s">
        <v>6635</v>
      </c>
      <c r="F20570" s="9">
        <v>19872.849999999999</v>
      </c>
    </row>
    <row r="20571" spans="1:6" ht="15" x14ac:dyDescent="0.25">
      <c r="A20571" s="1" t="s">
        <v>3769</v>
      </c>
      <c r="B20571" s="589" t="s">
        <v>7522</v>
      </c>
      <c r="C20571" s="10" t="s">
        <v>6635</v>
      </c>
      <c r="F20571" s="9">
        <v>11823.65</v>
      </c>
    </row>
    <row r="20572" spans="1:6" ht="15" x14ac:dyDescent="0.25">
      <c r="A20572" s="1" t="s">
        <v>3770</v>
      </c>
      <c r="B20572" s="589" t="s">
        <v>7523</v>
      </c>
      <c r="C20572" s="10" t="s">
        <v>6635</v>
      </c>
      <c r="F20572" s="9">
        <v>13672.08</v>
      </c>
    </row>
    <row r="20573" spans="1:6" ht="15" x14ac:dyDescent="0.25">
      <c r="A20573" s="1" t="s">
        <v>3771</v>
      </c>
      <c r="B20573" s="589" t="s">
        <v>7524</v>
      </c>
      <c r="C20573" s="10" t="s">
        <v>6635</v>
      </c>
      <c r="F20573" s="9">
        <v>17878.43</v>
      </c>
    </row>
    <row r="20574" spans="1:6" ht="15" x14ac:dyDescent="0.25">
      <c r="A20574" s="1" t="s">
        <v>3772</v>
      </c>
      <c r="B20574" s="589" t="s">
        <v>7525</v>
      </c>
      <c r="C20574" s="10" t="s">
        <v>6635</v>
      </c>
      <c r="F20574" s="9">
        <v>9029.4500000000007</v>
      </c>
    </row>
    <row r="20575" spans="1:6" ht="15" x14ac:dyDescent="0.25">
      <c r="A20575" s="1" t="s">
        <v>3773</v>
      </c>
      <c r="B20575" s="589" t="s">
        <v>7526</v>
      </c>
      <c r="C20575" s="10" t="s">
        <v>6635</v>
      </c>
      <c r="F20575" s="9">
        <v>12412</v>
      </c>
    </row>
    <row r="20576" spans="1:6" ht="15" x14ac:dyDescent="0.25">
      <c r="A20576" s="1" t="s">
        <v>3774</v>
      </c>
      <c r="B20576" s="589" t="s">
        <v>7527</v>
      </c>
      <c r="C20576" s="10" t="s">
        <v>6635</v>
      </c>
      <c r="F20576" s="9">
        <v>3451.18</v>
      </c>
    </row>
    <row r="20577" spans="1:6" ht="15" x14ac:dyDescent="0.25">
      <c r="A20577" s="1" t="s">
        <v>3775</v>
      </c>
      <c r="B20577" s="589" t="s">
        <v>7528</v>
      </c>
      <c r="C20577" s="10" t="s">
        <v>6635</v>
      </c>
      <c r="F20577" s="9">
        <v>4102.5</v>
      </c>
    </row>
    <row r="20578" spans="1:6" ht="15" x14ac:dyDescent="0.25">
      <c r="A20578" s="1" t="s">
        <v>3776</v>
      </c>
      <c r="B20578" s="589" t="s">
        <v>7529</v>
      </c>
      <c r="C20578" s="10" t="s">
        <v>6635</v>
      </c>
      <c r="F20578" s="9">
        <v>7792.86</v>
      </c>
    </row>
    <row r="20579" spans="1:6" ht="15" x14ac:dyDescent="0.25">
      <c r="A20579" s="1" t="s">
        <v>3777</v>
      </c>
      <c r="B20579" s="589" t="s">
        <v>7530</v>
      </c>
      <c r="C20579" s="10" t="s">
        <v>6635</v>
      </c>
      <c r="F20579" s="9">
        <v>4699.25</v>
      </c>
    </row>
    <row r="20580" spans="1:6" ht="15" x14ac:dyDescent="0.25">
      <c r="A20580" s="1" t="s">
        <v>3778</v>
      </c>
      <c r="B20580" s="589" t="s">
        <v>7531</v>
      </c>
      <c r="C20580" s="10" t="s">
        <v>6635</v>
      </c>
      <c r="F20580" s="9">
        <v>13950.01</v>
      </c>
    </row>
    <row r="20581" spans="1:6" ht="15" x14ac:dyDescent="0.25">
      <c r="A20581" s="1" t="s">
        <v>3779</v>
      </c>
      <c r="B20581" s="589" t="s">
        <v>7532</v>
      </c>
      <c r="C20581" s="10" t="s">
        <v>6635</v>
      </c>
      <c r="F20581" s="9">
        <v>29929.02</v>
      </c>
    </row>
    <row r="20582" spans="1:6" ht="15" x14ac:dyDescent="0.25">
      <c r="A20582" s="1" t="s">
        <v>3780</v>
      </c>
      <c r="B20582" s="589" t="s">
        <v>7533</v>
      </c>
      <c r="C20582" s="10" t="s">
        <v>6635</v>
      </c>
      <c r="F20582" s="9">
        <v>8842.64</v>
      </c>
    </row>
    <row r="20583" spans="1:6" ht="15" x14ac:dyDescent="0.25">
      <c r="A20583" s="1" t="s">
        <v>3781</v>
      </c>
      <c r="B20583" s="589" t="s">
        <v>7534</v>
      </c>
      <c r="C20583" s="10" t="s">
        <v>6635</v>
      </c>
      <c r="F20583" s="9">
        <v>33839.97</v>
      </c>
    </row>
    <row r="20584" spans="1:6" ht="15" x14ac:dyDescent="0.25">
      <c r="A20584" s="1" t="s">
        <v>5279</v>
      </c>
      <c r="B20584" s="589" t="s">
        <v>6091</v>
      </c>
      <c r="C20584" s="10"/>
      <c r="F20584" s="9"/>
    </row>
    <row r="20585" spans="1:6" ht="15" x14ac:dyDescent="0.25">
      <c r="A20585" s="1" t="s">
        <v>4665</v>
      </c>
      <c r="B20585" s="589" t="s">
        <v>4666</v>
      </c>
      <c r="C20585" s="10" t="s">
        <v>6635</v>
      </c>
      <c r="F20585" s="9">
        <v>4096.41</v>
      </c>
    </row>
    <row r="20586" spans="1:6" ht="15" x14ac:dyDescent="0.25">
      <c r="A20586" s="1" t="s">
        <v>5280</v>
      </c>
      <c r="B20586" s="589" t="s">
        <v>6831</v>
      </c>
      <c r="C20586" s="10"/>
      <c r="F20586" s="9"/>
    </row>
    <row r="20587" spans="1:6" ht="15" x14ac:dyDescent="0.25">
      <c r="A20587" s="1" t="s">
        <v>3782</v>
      </c>
      <c r="B20587" s="589" t="s">
        <v>7535</v>
      </c>
      <c r="C20587" s="10" t="s">
        <v>6635</v>
      </c>
      <c r="F20587" s="9">
        <v>44.44</v>
      </c>
    </row>
    <row r="20588" spans="1:6" ht="15" x14ac:dyDescent="0.25">
      <c r="A20588" s="1" t="s">
        <v>3783</v>
      </c>
      <c r="B20588" s="589" t="s">
        <v>591</v>
      </c>
      <c r="C20588" s="10" t="s">
        <v>6635</v>
      </c>
      <c r="F20588" s="9">
        <v>663.65</v>
      </c>
    </row>
    <row r="20589" spans="1:6" ht="15" x14ac:dyDescent="0.25">
      <c r="A20589" s="1" t="s">
        <v>3784</v>
      </c>
      <c r="B20589" s="589" t="s">
        <v>8070</v>
      </c>
      <c r="C20589" s="10" t="s">
        <v>6635</v>
      </c>
      <c r="F20589" s="9">
        <v>238.39</v>
      </c>
    </row>
    <row r="20590" spans="1:6" ht="15" x14ac:dyDescent="0.25">
      <c r="A20590" s="1" t="s">
        <v>3785</v>
      </c>
      <c r="B20590" s="589" t="s">
        <v>590</v>
      </c>
      <c r="C20590" s="10" t="s">
        <v>6635</v>
      </c>
      <c r="F20590" s="9">
        <v>647.80999999999995</v>
      </c>
    </row>
    <row r="20591" spans="1:6" ht="15" x14ac:dyDescent="0.25">
      <c r="A20591" s="1" t="s">
        <v>7037</v>
      </c>
      <c r="B20591" s="589" t="s">
        <v>7038</v>
      </c>
      <c r="C20591" s="10" t="s">
        <v>6635</v>
      </c>
      <c r="F20591" s="9">
        <v>105.67</v>
      </c>
    </row>
    <row r="20592" spans="1:6" ht="15" x14ac:dyDescent="0.25">
      <c r="A20592" s="1" t="s">
        <v>7711</v>
      </c>
      <c r="B20592" s="589" t="s">
        <v>7712</v>
      </c>
      <c r="C20592" s="10" t="s">
        <v>6635</v>
      </c>
      <c r="F20592" s="9">
        <v>473.23</v>
      </c>
    </row>
    <row r="20593" spans="1:6" ht="15" x14ac:dyDescent="0.25">
      <c r="A20593" s="1" t="s">
        <v>5281</v>
      </c>
      <c r="B20593" s="589" t="s">
        <v>6832</v>
      </c>
      <c r="C20593" s="10"/>
      <c r="F20593" s="9"/>
    </row>
    <row r="20594" spans="1:6" ht="15" x14ac:dyDescent="0.25">
      <c r="A20594" s="1" t="s">
        <v>5282</v>
      </c>
      <c r="B20594" s="589" t="s">
        <v>6833</v>
      </c>
      <c r="C20594" s="10"/>
      <c r="F20594" s="9"/>
    </row>
    <row r="20595" spans="1:6" ht="15" x14ac:dyDescent="0.25">
      <c r="A20595" s="1" t="s">
        <v>3786</v>
      </c>
      <c r="B20595" s="589" t="s">
        <v>589</v>
      </c>
      <c r="C20595" s="10" t="s">
        <v>6635</v>
      </c>
      <c r="F20595" s="9">
        <v>774.76</v>
      </c>
    </row>
    <row r="20596" spans="1:6" ht="15" x14ac:dyDescent="0.25">
      <c r="A20596" s="1" t="s">
        <v>6939</v>
      </c>
      <c r="B20596" s="589" t="s">
        <v>6938</v>
      </c>
      <c r="C20596" s="10" t="s">
        <v>6635</v>
      </c>
      <c r="F20596" s="9">
        <v>1143.01</v>
      </c>
    </row>
    <row r="20597" spans="1:6" ht="15" x14ac:dyDescent="0.25">
      <c r="A20597" s="1" t="s">
        <v>3787</v>
      </c>
      <c r="B20597" s="589" t="s">
        <v>588</v>
      </c>
      <c r="C20597" s="10" t="s">
        <v>6635</v>
      </c>
      <c r="F20597" s="9">
        <v>327.64</v>
      </c>
    </row>
    <row r="20598" spans="1:6" ht="15" x14ac:dyDescent="0.25">
      <c r="A20598" s="1" t="s">
        <v>8278</v>
      </c>
      <c r="B20598" s="589" t="s">
        <v>8279</v>
      </c>
      <c r="C20598" s="10" t="s">
        <v>6635</v>
      </c>
      <c r="F20598" s="9">
        <v>369.64</v>
      </c>
    </row>
    <row r="20599" spans="1:6" ht="15" x14ac:dyDescent="0.25">
      <c r="A20599" s="1" t="s">
        <v>3788</v>
      </c>
      <c r="B20599" s="589" t="s">
        <v>8280</v>
      </c>
      <c r="C20599" s="10" t="s">
        <v>6635</v>
      </c>
      <c r="F20599" s="9">
        <v>541.88</v>
      </c>
    </row>
    <row r="20600" spans="1:6" ht="15" x14ac:dyDescent="0.25">
      <c r="A20600" s="1" t="s">
        <v>8281</v>
      </c>
      <c r="B20600" s="589" t="s">
        <v>8282</v>
      </c>
      <c r="C20600" s="10" t="s">
        <v>6635</v>
      </c>
      <c r="F20600" s="9">
        <v>583.88</v>
      </c>
    </row>
    <row r="20601" spans="1:6" ht="15" x14ac:dyDescent="0.25">
      <c r="A20601" s="1" t="s">
        <v>3789</v>
      </c>
      <c r="B20601" s="589" t="s">
        <v>587</v>
      </c>
      <c r="C20601" s="10" t="s">
        <v>6635</v>
      </c>
      <c r="F20601" s="9">
        <v>182.51</v>
      </c>
    </row>
    <row r="20602" spans="1:6" ht="15" x14ac:dyDescent="0.25">
      <c r="A20602" s="1" t="s">
        <v>3790</v>
      </c>
      <c r="B20602" s="589" t="s">
        <v>586</v>
      </c>
      <c r="C20602" s="10" t="s">
        <v>6635</v>
      </c>
      <c r="F20602" s="9">
        <v>627.15</v>
      </c>
    </row>
    <row r="20603" spans="1:6" ht="15" x14ac:dyDescent="0.25">
      <c r="A20603" s="1" t="s">
        <v>3791</v>
      </c>
      <c r="B20603" s="589" t="s">
        <v>585</v>
      </c>
      <c r="C20603" s="10" t="s">
        <v>6635</v>
      </c>
      <c r="F20603" s="9">
        <v>1078.6199999999999</v>
      </c>
    </row>
    <row r="20604" spans="1:6" ht="15" x14ac:dyDescent="0.25">
      <c r="A20604" s="1" t="s">
        <v>3792</v>
      </c>
      <c r="B20604" s="589" t="s">
        <v>584</v>
      </c>
      <c r="C20604" s="10" t="s">
        <v>6635</v>
      </c>
      <c r="F20604" s="9">
        <v>79.36</v>
      </c>
    </row>
    <row r="20605" spans="1:6" ht="15" x14ac:dyDescent="0.25">
      <c r="A20605" s="1" t="s">
        <v>3793</v>
      </c>
      <c r="B20605" s="589" t="s">
        <v>583</v>
      </c>
      <c r="C20605" s="10" t="s">
        <v>6635</v>
      </c>
      <c r="F20605" s="9">
        <v>549.59</v>
      </c>
    </row>
    <row r="20606" spans="1:6" ht="15" x14ac:dyDescent="0.25">
      <c r="A20606" s="1" t="s">
        <v>3794</v>
      </c>
      <c r="B20606" s="589" t="s">
        <v>582</v>
      </c>
      <c r="C20606" s="10" t="s">
        <v>6635</v>
      </c>
      <c r="F20606" s="9">
        <v>669.37</v>
      </c>
    </row>
    <row r="20607" spans="1:6" ht="15" x14ac:dyDescent="0.25">
      <c r="A20607" s="1" t="s">
        <v>3795</v>
      </c>
      <c r="B20607" s="589" t="s">
        <v>581</v>
      </c>
      <c r="C20607" s="10" t="s">
        <v>6635</v>
      </c>
      <c r="F20607" s="9">
        <v>148.18</v>
      </c>
    </row>
    <row r="20608" spans="1:6" ht="15" x14ac:dyDescent="0.25">
      <c r="A20608" s="1" t="s">
        <v>3796</v>
      </c>
      <c r="B20608" s="589" t="s">
        <v>580</v>
      </c>
      <c r="C20608" s="10" t="s">
        <v>6635</v>
      </c>
      <c r="F20608" s="9">
        <v>1069.01</v>
      </c>
    </row>
    <row r="20609" spans="1:6" ht="15" x14ac:dyDescent="0.25">
      <c r="A20609" s="1" t="s">
        <v>3797</v>
      </c>
      <c r="B20609" s="589" t="s">
        <v>579</v>
      </c>
      <c r="C20609" s="10" t="s">
        <v>6635</v>
      </c>
      <c r="F20609" s="9">
        <v>807.58</v>
      </c>
    </row>
    <row r="20610" spans="1:6" ht="15" x14ac:dyDescent="0.25">
      <c r="A20610" s="1" t="s">
        <v>3798</v>
      </c>
      <c r="B20610" s="589" t="s">
        <v>578</v>
      </c>
      <c r="C20610" s="10" t="s">
        <v>6635</v>
      </c>
      <c r="F20610" s="9">
        <v>267.25</v>
      </c>
    </row>
    <row r="20611" spans="1:6" ht="15" x14ac:dyDescent="0.25">
      <c r="A20611" s="1" t="s">
        <v>3799</v>
      </c>
      <c r="B20611" s="589" t="s">
        <v>577</v>
      </c>
      <c r="C20611" s="10" t="s">
        <v>6635</v>
      </c>
      <c r="F20611" s="9">
        <v>271.3</v>
      </c>
    </row>
    <row r="20612" spans="1:6" ht="15" x14ac:dyDescent="0.25">
      <c r="A20612" s="1" t="s">
        <v>3800</v>
      </c>
      <c r="B20612" s="589" t="s">
        <v>576</v>
      </c>
      <c r="C20612" s="10" t="s">
        <v>6635</v>
      </c>
      <c r="F20612" s="9">
        <v>98.96</v>
      </c>
    </row>
    <row r="20613" spans="1:6" ht="15" x14ac:dyDescent="0.25">
      <c r="A20613" s="1" t="s">
        <v>3801</v>
      </c>
      <c r="B20613" s="589" t="s">
        <v>575</v>
      </c>
      <c r="C20613" s="10" t="s">
        <v>6635</v>
      </c>
      <c r="F20613" s="9">
        <v>912.13</v>
      </c>
    </row>
    <row r="20614" spans="1:6" ht="15" x14ac:dyDescent="0.25">
      <c r="A20614" s="1" t="s">
        <v>3802</v>
      </c>
      <c r="B20614" s="589" t="s">
        <v>574</v>
      </c>
      <c r="C20614" s="10" t="s">
        <v>6635</v>
      </c>
      <c r="F20614" s="9">
        <v>1196.51</v>
      </c>
    </row>
    <row r="20615" spans="1:6" ht="15" x14ac:dyDescent="0.25">
      <c r="A20615" s="1" t="s">
        <v>8283</v>
      </c>
      <c r="B20615" s="589" t="s">
        <v>8284</v>
      </c>
      <c r="C20615" s="10" t="s">
        <v>6635</v>
      </c>
      <c r="F20615" s="9">
        <v>1238.51</v>
      </c>
    </row>
    <row r="20616" spans="1:6" ht="15" x14ac:dyDescent="0.25">
      <c r="A20616" s="1" t="s">
        <v>3803</v>
      </c>
      <c r="B20616" s="589" t="s">
        <v>573</v>
      </c>
      <c r="C20616" s="10" t="s">
        <v>6635</v>
      </c>
      <c r="F20616" s="9">
        <v>142.97</v>
      </c>
    </row>
    <row r="20617" spans="1:6" ht="15" x14ac:dyDescent="0.25">
      <c r="A20617" s="1" t="s">
        <v>5283</v>
      </c>
      <c r="B20617" s="589" t="s">
        <v>6092</v>
      </c>
      <c r="C20617" s="10"/>
      <c r="F20617" s="9"/>
    </row>
    <row r="20618" spans="1:6" ht="15" x14ac:dyDescent="0.25">
      <c r="A20618" s="1" t="s">
        <v>6443</v>
      </c>
      <c r="B20618" s="589" t="s">
        <v>6444</v>
      </c>
      <c r="C20618" s="10" t="s">
        <v>6637</v>
      </c>
      <c r="F20618" s="9">
        <v>1066.8699999999999</v>
      </c>
    </row>
    <row r="20619" spans="1:6" ht="15" x14ac:dyDescent="0.25">
      <c r="A20619" s="1" t="s">
        <v>3804</v>
      </c>
      <c r="B20619" s="589" t="s">
        <v>572</v>
      </c>
      <c r="C20619" s="10" t="s">
        <v>6637</v>
      </c>
      <c r="F20619" s="9">
        <v>1910.82</v>
      </c>
    </row>
    <row r="20620" spans="1:6" ht="15" x14ac:dyDescent="0.25">
      <c r="A20620" s="1" t="s">
        <v>3805</v>
      </c>
      <c r="B20620" s="589" t="s">
        <v>571</v>
      </c>
      <c r="C20620" s="10" t="s">
        <v>6637</v>
      </c>
      <c r="F20620" s="9">
        <v>1746.47</v>
      </c>
    </row>
    <row r="20621" spans="1:6" ht="15" x14ac:dyDescent="0.25">
      <c r="A20621" s="1" t="s">
        <v>6283</v>
      </c>
      <c r="B20621" s="589" t="s">
        <v>6284</v>
      </c>
      <c r="C20621" s="10" t="s">
        <v>6637</v>
      </c>
      <c r="F20621" s="9">
        <v>2922.38</v>
      </c>
    </row>
    <row r="20622" spans="1:6" ht="15" x14ac:dyDescent="0.25">
      <c r="A20622" s="1" t="s">
        <v>5284</v>
      </c>
      <c r="B20622" s="589" t="s">
        <v>6834</v>
      </c>
      <c r="C20622" s="10"/>
      <c r="F20622" s="9"/>
    </row>
    <row r="20623" spans="1:6" ht="15" x14ac:dyDescent="0.25">
      <c r="A20623" s="1" t="s">
        <v>3806</v>
      </c>
      <c r="B20623" s="589" t="s">
        <v>4667</v>
      </c>
      <c r="C20623" s="10" t="s">
        <v>6635</v>
      </c>
      <c r="F20623" s="9">
        <v>268.5</v>
      </c>
    </row>
    <row r="20624" spans="1:6" ht="15" x14ac:dyDescent="0.25">
      <c r="A20624" s="1" t="s">
        <v>3807</v>
      </c>
      <c r="B20624" s="589" t="s">
        <v>570</v>
      </c>
      <c r="C20624" s="10" t="s">
        <v>6635</v>
      </c>
      <c r="F20624" s="9">
        <v>42.98</v>
      </c>
    </row>
    <row r="20625" spans="1:6" ht="15" x14ac:dyDescent="0.25">
      <c r="A20625" s="1" t="s">
        <v>3808</v>
      </c>
      <c r="B20625" s="589" t="s">
        <v>569</v>
      </c>
      <c r="C20625" s="10" t="s">
        <v>6635</v>
      </c>
      <c r="F20625" s="9">
        <v>106.04</v>
      </c>
    </row>
    <row r="20626" spans="1:6" ht="15" x14ac:dyDescent="0.25">
      <c r="A20626" s="1" t="s">
        <v>3809</v>
      </c>
      <c r="B20626" s="589" t="s">
        <v>568</v>
      </c>
      <c r="C20626" s="10" t="s">
        <v>6635</v>
      </c>
      <c r="F20626" s="9">
        <v>62.13</v>
      </c>
    </row>
    <row r="20627" spans="1:6" ht="15" x14ac:dyDescent="0.25">
      <c r="A20627" s="1" t="s">
        <v>3810</v>
      </c>
      <c r="B20627" s="589" t="s">
        <v>4668</v>
      </c>
      <c r="C20627" s="10" t="s">
        <v>6635</v>
      </c>
      <c r="F20627" s="9">
        <v>80.48</v>
      </c>
    </row>
    <row r="20628" spans="1:6" ht="15" x14ac:dyDescent="0.25">
      <c r="A20628" s="1" t="s">
        <v>3811</v>
      </c>
      <c r="B20628" s="589" t="s">
        <v>567</v>
      </c>
      <c r="C20628" s="10" t="s">
        <v>6635</v>
      </c>
      <c r="F20628" s="9">
        <v>36.82</v>
      </c>
    </row>
    <row r="20629" spans="1:6" ht="15" x14ac:dyDescent="0.25">
      <c r="A20629" s="1" t="s">
        <v>3812</v>
      </c>
      <c r="B20629" s="589" t="s">
        <v>566</v>
      </c>
      <c r="C20629" s="10" t="s">
        <v>6635</v>
      </c>
      <c r="F20629" s="9">
        <v>78.22</v>
      </c>
    </row>
    <row r="20630" spans="1:6" ht="15" x14ac:dyDescent="0.25">
      <c r="A20630" s="1" t="s">
        <v>3813</v>
      </c>
      <c r="B20630" s="589" t="s">
        <v>565</v>
      </c>
      <c r="C20630" s="10" t="s">
        <v>6635</v>
      </c>
      <c r="F20630" s="9">
        <v>71.069999999999993</v>
      </c>
    </row>
    <row r="20631" spans="1:6" ht="15" x14ac:dyDescent="0.25">
      <c r="A20631" s="1" t="s">
        <v>3814</v>
      </c>
      <c r="B20631" s="589" t="s">
        <v>564</v>
      </c>
      <c r="C20631" s="10" t="s">
        <v>6635</v>
      </c>
      <c r="F20631" s="9">
        <v>69.680000000000007</v>
      </c>
    </row>
    <row r="20632" spans="1:6" ht="15" x14ac:dyDescent="0.25">
      <c r="A20632" s="1" t="s">
        <v>3815</v>
      </c>
      <c r="B20632" s="589" t="s">
        <v>563</v>
      </c>
      <c r="C20632" s="10" t="s">
        <v>6635</v>
      </c>
      <c r="F20632" s="9">
        <v>99.03</v>
      </c>
    </row>
    <row r="20633" spans="1:6" ht="15" x14ac:dyDescent="0.25">
      <c r="A20633" s="1" t="s">
        <v>3816</v>
      </c>
      <c r="B20633" s="589" t="s">
        <v>6285</v>
      </c>
      <c r="C20633" s="10" t="s">
        <v>6635</v>
      </c>
      <c r="F20633" s="9">
        <v>158.01</v>
      </c>
    </row>
    <row r="20634" spans="1:6" ht="15" x14ac:dyDescent="0.25">
      <c r="A20634" s="1" t="s">
        <v>3817</v>
      </c>
      <c r="B20634" s="589" t="s">
        <v>7994</v>
      </c>
      <c r="C20634" s="10" t="s">
        <v>6635</v>
      </c>
      <c r="F20634" s="9">
        <v>396.11</v>
      </c>
    </row>
    <row r="20635" spans="1:6" ht="15" x14ac:dyDescent="0.25">
      <c r="A20635" s="1" t="s">
        <v>6573</v>
      </c>
      <c r="B20635" s="589" t="s">
        <v>6574</v>
      </c>
      <c r="C20635" s="10" t="s">
        <v>6635</v>
      </c>
      <c r="F20635" s="9">
        <v>107.53</v>
      </c>
    </row>
    <row r="20636" spans="1:6" ht="15" x14ac:dyDescent="0.25">
      <c r="A20636" s="1" t="s">
        <v>7039</v>
      </c>
      <c r="B20636" s="589" t="s">
        <v>7040</v>
      </c>
      <c r="C20636" s="10" t="s">
        <v>6635</v>
      </c>
      <c r="F20636" s="9">
        <v>392.75</v>
      </c>
    </row>
    <row r="20637" spans="1:6" ht="15" x14ac:dyDescent="0.25">
      <c r="A20637" s="1" t="s">
        <v>3818</v>
      </c>
      <c r="B20637" s="589" t="s">
        <v>562</v>
      </c>
      <c r="C20637" s="10" t="s">
        <v>6635</v>
      </c>
      <c r="F20637" s="9">
        <v>527.98</v>
      </c>
    </row>
    <row r="20638" spans="1:6" ht="15" x14ac:dyDescent="0.25">
      <c r="A20638" s="1" t="s">
        <v>3819</v>
      </c>
      <c r="B20638" s="589" t="s">
        <v>561</v>
      </c>
      <c r="C20638" s="10" t="s">
        <v>6635</v>
      </c>
      <c r="F20638" s="9">
        <v>64.209999999999994</v>
      </c>
    </row>
    <row r="20639" spans="1:6" ht="15" x14ac:dyDescent="0.25">
      <c r="A20639" s="1" t="s">
        <v>3820</v>
      </c>
      <c r="B20639" s="589" t="s">
        <v>560</v>
      </c>
      <c r="C20639" s="10" t="s">
        <v>6635</v>
      </c>
      <c r="F20639" s="9">
        <v>68.7</v>
      </c>
    </row>
    <row r="20640" spans="1:6" ht="15" x14ac:dyDescent="0.25">
      <c r="A20640" s="1" t="s">
        <v>3821</v>
      </c>
      <c r="B20640" s="589" t="s">
        <v>559</v>
      </c>
      <c r="C20640" s="10" t="s">
        <v>6635</v>
      </c>
      <c r="F20640" s="9">
        <v>64.75</v>
      </c>
    </row>
    <row r="20641" spans="1:6" ht="15" x14ac:dyDescent="0.25">
      <c r="A20641" s="1" t="s">
        <v>3822</v>
      </c>
      <c r="B20641" s="589" t="s">
        <v>558</v>
      </c>
      <c r="C20641" s="10" t="s">
        <v>6635</v>
      </c>
      <c r="F20641" s="9">
        <v>53.87</v>
      </c>
    </row>
    <row r="20642" spans="1:6" ht="15" x14ac:dyDescent="0.25">
      <c r="A20642" s="1" t="s">
        <v>3823</v>
      </c>
      <c r="B20642" s="589" t="s">
        <v>8071</v>
      </c>
      <c r="C20642" s="10" t="s">
        <v>6635</v>
      </c>
      <c r="F20642" s="9">
        <v>50.62</v>
      </c>
    </row>
    <row r="20643" spans="1:6" ht="15" x14ac:dyDescent="0.25">
      <c r="A20643" s="1" t="s">
        <v>3824</v>
      </c>
      <c r="B20643" s="589" t="s">
        <v>8072</v>
      </c>
      <c r="C20643" s="10" t="s">
        <v>6635</v>
      </c>
      <c r="F20643" s="9">
        <v>53.13</v>
      </c>
    </row>
    <row r="20644" spans="1:6" ht="15" x14ac:dyDescent="0.25">
      <c r="A20644" s="1" t="s">
        <v>3825</v>
      </c>
      <c r="B20644" s="589" t="s">
        <v>557</v>
      </c>
      <c r="C20644" s="10" t="s">
        <v>6635</v>
      </c>
      <c r="F20644" s="9">
        <v>81.62</v>
      </c>
    </row>
    <row r="20645" spans="1:6" ht="15" x14ac:dyDescent="0.25">
      <c r="A20645" s="1" t="s">
        <v>3826</v>
      </c>
      <c r="B20645" s="589" t="s">
        <v>556</v>
      </c>
      <c r="C20645" s="10" t="s">
        <v>6635</v>
      </c>
      <c r="F20645" s="9">
        <v>101.62</v>
      </c>
    </row>
    <row r="20646" spans="1:6" ht="15" x14ac:dyDescent="0.25">
      <c r="A20646" s="1" t="s">
        <v>3827</v>
      </c>
      <c r="B20646" s="589" t="s">
        <v>555</v>
      </c>
      <c r="C20646" s="10" t="s">
        <v>6635</v>
      </c>
      <c r="F20646" s="9">
        <v>527.76</v>
      </c>
    </row>
    <row r="20647" spans="1:6" ht="15" x14ac:dyDescent="0.25">
      <c r="A20647" s="1" t="s">
        <v>3828</v>
      </c>
      <c r="B20647" s="589" t="s">
        <v>554</v>
      </c>
      <c r="C20647" s="10" t="s">
        <v>6635</v>
      </c>
      <c r="F20647" s="9">
        <v>867.25</v>
      </c>
    </row>
    <row r="20648" spans="1:6" ht="15" x14ac:dyDescent="0.25">
      <c r="A20648" s="1" t="s">
        <v>3829</v>
      </c>
      <c r="B20648" s="589" t="s">
        <v>553</v>
      </c>
      <c r="C20648" s="10" t="s">
        <v>6635</v>
      </c>
      <c r="F20648" s="9">
        <v>219.92</v>
      </c>
    </row>
    <row r="20649" spans="1:6" ht="15" x14ac:dyDescent="0.25">
      <c r="A20649" s="1" t="s">
        <v>3830</v>
      </c>
      <c r="B20649" s="589" t="s">
        <v>6445</v>
      </c>
      <c r="C20649" s="10" t="s">
        <v>6635</v>
      </c>
      <c r="F20649" s="9">
        <v>114.37</v>
      </c>
    </row>
    <row r="20650" spans="1:6" ht="15" x14ac:dyDescent="0.25">
      <c r="A20650" s="1" t="s">
        <v>3831</v>
      </c>
      <c r="B20650" s="589" t="s">
        <v>552</v>
      </c>
      <c r="C20650" s="10" t="s">
        <v>6635</v>
      </c>
      <c r="F20650" s="9">
        <v>663.13</v>
      </c>
    </row>
    <row r="20651" spans="1:6" ht="15" x14ac:dyDescent="0.25">
      <c r="A20651" s="1" t="s">
        <v>7762</v>
      </c>
      <c r="B20651" s="589" t="s">
        <v>7936</v>
      </c>
      <c r="C20651" s="10" t="s">
        <v>6635</v>
      </c>
      <c r="F20651" s="9">
        <v>159.25</v>
      </c>
    </row>
    <row r="20652" spans="1:6" ht="15" x14ac:dyDescent="0.25">
      <c r="A20652" s="1" t="s">
        <v>3832</v>
      </c>
      <c r="B20652" s="589" t="s">
        <v>551</v>
      </c>
      <c r="C20652" s="10" t="s">
        <v>6643</v>
      </c>
      <c r="F20652" s="9">
        <v>2379.06</v>
      </c>
    </row>
    <row r="20653" spans="1:6" ht="15" x14ac:dyDescent="0.25">
      <c r="A20653" s="1" t="s">
        <v>3833</v>
      </c>
      <c r="B20653" s="589" t="s">
        <v>550</v>
      </c>
      <c r="C20653" s="10" t="s">
        <v>6635</v>
      </c>
      <c r="F20653" s="9">
        <v>21.9</v>
      </c>
    </row>
    <row r="20654" spans="1:6" ht="15" x14ac:dyDescent="0.25">
      <c r="A20654" s="1" t="s">
        <v>3834</v>
      </c>
      <c r="B20654" s="589" t="s">
        <v>549</v>
      </c>
      <c r="C20654" s="10" t="s">
        <v>6635</v>
      </c>
      <c r="F20654" s="9">
        <v>23.36</v>
      </c>
    </row>
    <row r="20655" spans="1:6" ht="15" x14ac:dyDescent="0.25">
      <c r="A20655" s="1" t="s">
        <v>3835</v>
      </c>
      <c r="B20655" s="589" t="s">
        <v>7536</v>
      </c>
      <c r="C20655" s="10" t="s">
        <v>6635</v>
      </c>
      <c r="F20655" s="9">
        <v>953.7</v>
      </c>
    </row>
    <row r="20656" spans="1:6" ht="15" x14ac:dyDescent="0.25">
      <c r="A20656" s="1" t="s">
        <v>7041</v>
      </c>
      <c r="B20656" s="589" t="s">
        <v>7042</v>
      </c>
      <c r="C20656" s="10" t="s">
        <v>6635</v>
      </c>
      <c r="F20656" s="9">
        <v>1079.79</v>
      </c>
    </row>
    <row r="20657" spans="1:6" ht="15" x14ac:dyDescent="0.25">
      <c r="A20657" s="1" t="s">
        <v>5663</v>
      </c>
      <c r="B20657" s="589" t="s">
        <v>5664</v>
      </c>
      <c r="C20657" s="10" t="s">
        <v>6635</v>
      </c>
      <c r="F20657" s="9">
        <v>3645.6</v>
      </c>
    </row>
    <row r="20658" spans="1:6" ht="15" x14ac:dyDescent="0.25">
      <c r="A20658" s="1" t="s">
        <v>3836</v>
      </c>
      <c r="B20658" s="589" t="s">
        <v>548</v>
      </c>
      <c r="C20658" s="10" t="s">
        <v>6635</v>
      </c>
      <c r="F20658" s="9">
        <v>1349.89</v>
      </c>
    </row>
    <row r="20659" spans="1:6" ht="15" x14ac:dyDescent="0.25">
      <c r="A20659" s="1" t="s">
        <v>3837</v>
      </c>
      <c r="B20659" s="589" t="s">
        <v>547</v>
      </c>
      <c r="C20659" s="10" t="s">
        <v>6635</v>
      </c>
      <c r="F20659" s="9">
        <v>253.12</v>
      </c>
    </row>
    <row r="20660" spans="1:6" ht="15" x14ac:dyDescent="0.25">
      <c r="A20660" s="1" t="s">
        <v>6093</v>
      </c>
      <c r="B20660" s="589" t="s">
        <v>6094</v>
      </c>
      <c r="C20660" s="10" t="s">
        <v>6635</v>
      </c>
      <c r="F20660" s="9">
        <v>86.91</v>
      </c>
    </row>
    <row r="20661" spans="1:6" ht="15" x14ac:dyDescent="0.25">
      <c r="A20661" s="1" t="s">
        <v>3838</v>
      </c>
      <c r="B20661" s="589" t="s">
        <v>7537</v>
      </c>
      <c r="C20661" s="10" t="s">
        <v>6635</v>
      </c>
      <c r="F20661" s="9">
        <v>595.83000000000004</v>
      </c>
    </row>
    <row r="20662" spans="1:6" ht="15" x14ac:dyDescent="0.25">
      <c r="A20662" s="1" t="s">
        <v>3839</v>
      </c>
      <c r="B20662" s="589" t="s">
        <v>546</v>
      </c>
      <c r="C20662" s="10" t="s">
        <v>6635</v>
      </c>
      <c r="F20662" s="9">
        <v>627.44000000000005</v>
      </c>
    </row>
    <row r="20663" spans="1:6" ht="15" x14ac:dyDescent="0.25">
      <c r="A20663" s="1" t="s">
        <v>5285</v>
      </c>
      <c r="B20663" s="589" t="s">
        <v>6095</v>
      </c>
      <c r="C20663" s="10"/>
      <c r="F20663" s="9"/>
    </row>
    <row r="20664" spans="1:6" ht="15" x14ac:dyDescent="0.25">
      <c r="A20664" s="1" t="s">
        <v>3840</v>
      </c>
      <c r="B20664" s="589" t="s">
        <v>545</v>
      </c>
      <c r="C20664" s="10" t="s">
        <v>6637</v>
      </c>
      <c r="F20664" s="9">
        <v>631.42999999999995</v>
      </c>
    </row>
    <row r="20665" spans="1:6" ht="15" x14ac:dyDescent="0.25">
      <c r="A20665" s="1" t="s">
        <v>3841</v>
      </c>
      <c r="B20665" s="589" t="s">
        <v>544</v>
      </c>
      <c r="C20665" s="10" t="s">
        <v>6637</v>
      </c>
      <c r="F20665" s="9">
        <v>386.87</v>
      </c>
    </row>
    <row r="20666" spans="1:6" ht="15" x14ac:dyDescent="0.25">
      <c r="A20666" s="1" t="s">
        <v>3842</v>
      </c>
      <c r="B20666" s="589" t="s">
        <v>543</v>
      </c>
      <c r="C20666" s="10" t="s">
        <v>6637</v>
      </c>
      <c r="F20666" s="9">
        <v>959.81</v>
      </c>
    </row>
    <row r="20667" spans="1:6" ht="15" x14ac:dyDescent="0.25">
      <c r="A20667" s="1" t="s">
        <v>5286</v>
      </c>
      <c r="B20667" s="589" t="s">
        <v>6835</v>
      </c>
      <c r="C20667" s="10"/>
      <c r="F20667" s="9"/>
    </row>
    <row r="20668" spans="1:6" ht="15" x14ac:dyDescent="0.25">
      <c r="A20668" s="1" t="s">
        <v>3843</v>
      </c>
      <c r="B20668" s="589" t="s">
        <v>542</v>
      </c>
      <c r="C20668" s="10" t="s">
        <v>6640</v>
      </c>
      <c r="F20668" s="9">
        <v>2458.33</v>
      </c>
    </row>
    <row r="20669" spans="1:6" ht="15" x14ac:dyDescent="0.25">
      <c r="A20669" s="1" t="s">
        <v>3844</v>
      </c>
      <c r="B20669" s="589" t="s">
        <v>541</v>
      </c>
      <c r="C20669" s="10" t="s">
        <v>6640</v>
      </c>
      <c r="F20669" s="9">
        <v>913.59</v>
      </c>
    </row>
    <row r="20670" spans="1:6" ht="15" x14ac:dyDescent="0.25">
      <c r="A20670" s="1" t="s">
        <v>3845</v>
      </c>
      <c r="B20670" s="589" t="s">
        <v>540</v>
      </c>
      <c r="C20670" s="10" t="s">
        <v>6635</v>
      </c>
      <c r="F20670" s="9">
        <v>1434.48</v>
      </c>
    </row>
    <row r="20671" spans="1:6" ht="15" x14ac:dyDescent="0.25">
      <c r="A20671" s="1" t="s">
        <v>3846</v>
      </c>
      <c r="B20671" s="589" t="s">
        <v>1741</v>
      </c>
      <c r="C20671" s="10" t="s">
        <v>6635</v>
      </c>
      <c r="F20671" s="9">
        <v>239.67</v>
      </c>
    </row>
    <row r="20672" spans="1:6" ht="15" x14ac:dyDescent="0.25">
      <c r="A20672" s="1" t="s">
        <v>3847</v>
      </c>
      <c r="B20672" s="589" t="s">
        <v>539</v>
      </c>
      <c r="C20672" s="10" t="s">
        <v>6635</v>
      </c>
      <c r="F20672" s="9">
        <v>300.85000000000002</v>
      </c>
    </row>
    <row r="20673" spans="1:6" ht="15" x14ac:dyDescent="0.25">
      <c r="A20673" s="1" t="s">
        <v>3848</v>
      </c>
      <c r="B20673" s="589" t="s">
        <v>538</v>
      </c>
      <c r="C20673" s="10" t="s">
        <v>6635</v>
      </c>
      <c r="F20673" s="9">
        <v>310.14999999999998</v>
      </c>
    </row>
    <row r="20674" spans="1:6" ht="15" x14ac:dyDescent="0.25">
      <c r="A20674" s="1" t="s">
        <v>3849</v>
      </c>
      <c r="B20674" s="589" t="s">
        <v>537</v>
      </c>
      <c r="C20674" s="10" t="s">
        <v>6635</v>
      </c>
      <c r="F20674" s="9">
        <v>476.42</v>
      </c>
    </row>
    <row r="20675" spans="1:6" ht="15" x14ac:dyDescent="0.25">
      <c r="A20675" s="1" t="s">
        <v>3850</v>
      </c>
      <c r="B20675" s="589" t="s">
        <v>536</v>
      </c>
      <c r="C20675" s="10" t="s">
        <v>6635</v>
      </c>
      <c r="F20675" s="9">
        <v>1246.9100000000001</v>
      </c>
    </row>
    <row r="20676" spans="1:6" ht="15" x14ac:dyDescent="0.25">
      <c r="A20676" s="1" t="s">
        <v>3851</v>
      </c>
      <c r="B20676" s="589" t="s">
        <v>535</v>
      </c>
      <c r="C20676" s="10" t="s">
        <v>6635</v>
      </c>
      <c r="F20676" s="9">
        <v>390.16</v>
      </c>
    </row>
    <row r="20677" spans="1:6" ht="15" x14ac:dyDescent="0.25">
      <c r="A20677" s="1" t="s">
        <v>5665</v>
      </c>
      <c r="B20677" s="589" t="s">
        <v>5666</v>
      </c>
      <c r="C20677" s="10" t="s">
        <v>6635</v>
      </c>
      <c r="F20677" s="9">
        <v>453.72</v>
      </c>
    </row>
    <row r="20678" spans="1:6" ht="15" x14ac:dyDescent="0.25">
      <c r="A20678" s="1" t="s">
        <v>3852</v>
      </c>
      <c r="B20678" s="589" t="s">
        <v>534</v>
      </c>
      <c r="C20678" s="10" t="s">
        <v>6635</v>
      </c>
      <c r="F20678" s="9">
        <v>758.06</v>
      </c>
    </row>
    <row r="20679" spans="1:6" ht="15" x14ac:dyDescent="0.25">
      <c r="A20679" s="1" t="s">
        <v>3853</v>
      </c>
      <c r="B20679" s="589" t="s">
        <v>533</v>
      </c>
      <c r="C20679" s="10" t="s">
        <v>6635</v>
      </c>
      <c r="F20679" s="9">
        <v>814.2</v>
      </c>
    </row>
    <row r="20680" spans="1:6" ht="15" x14ac:dyDescent="0.25">
      <c r="A20680" s="1" t="s">
        <v>3854</v>
      </c>
      <c r="B20680" s="589" t="s">
        <v>532</v>
      </c>
      <c r="C20680" s="10" t="s">
        <v>6635</v>
      </c>
      <c r="F20680" s="9">
        <v>1415.88</v>
      </c>
    </row>
    <row r="20681" spans="1:6" ht="15" x14ac:dyDescent="0.25">
      <c r="A20681" s="1" t="s">
        <v>3855</v>
      </c>
      <c r="B20681" s="589" t="s">
        <v>531</v>
      </c>
      <c r="C20681" s="10" t="s">
        <v>6635</v>
      </c>
      <c r="F20681" s="9">
        <v>1512.2</v>
      </c>
    </row>
    <row r="20682" spans="1:6" ht="15" x14ac:dyDescent="0.25">
      <c r="A20682" s="1" t="s">
        <v>3856</v>
      </c>
      <c r="B20682" s="589" t="s">
        <v>530</v>
      </c>
      <c r="C20682" s="10" t="s">
        <v>6635</v>
      </c>
      <c r="F20682" s="9">
        <v>1725.02</v>
      </c>
    </row>
    <row r="20683" spans="1:6" ht="15" x14ac:dyDescent="0.25">
      <c r="A20683" s="1" t="s">
        <v>3857</v>
      </c>
      <c r="B20683" s="589" t="s">
        <v>529</v>
      </c>
      <c r="C20683" s="10" t="s">
        <v>6635</v>
      </c>
      <c r="F20683" s="9">
        <v>5278.72</v>
      </c>
    </row>
    <row r="20684" spans="1:6" ht="15" x14ac:dyDescent="0.25">
      <c r="A20684" s="1" t="s">
        <v>3858</v>
      </c>
      <c r="B20684" s="589" t="s">
        <v>528</v>
      </c>
      <c r="C20684" s="10" t="s">
        <v>6635</v>
      </c>
      <c r="F20684" s="9">
        <v>2323.69</v>
      </c>
    </row>
    <row r="20685" spans="1:6" ht="15" x14ac:dyDescent="0.25">
      <c r="A20685" s="1" t="s">
        <v>3859</v>
      </c>
      <c r="B20685" s="589" t="s">
        <v>527</v>
      </c>
      <c r="C20685" s="10" t="s">
        <v>6635</v>
      </c>
      <c r="F20685" s="9">
        <v>806.68</v>
      </c>
    </row>
    <row r="20686" spans="1:6" ht="15" x14ac:dyDescent="0.25">
      <c r="A20686" s="1" t="s">
        <v>3860</v>
      </c>
      <c r="B20686" s="589" t="s">
        <v>526</v>
      </c>
      <c r="C20686" s="10" t="s">
        <v>6635</v>
      </c>
      <c r="F20686" s="9">
        <v>812.42</v>
      </c>
    </row>
    <row r="20687" spans="1:6" ht="15" x14ac:dyDescent="0.25">
      <c r="A20687" s="1" t="s">
        <v>3861</v>
      </c>
      <c r="B20687" s="589" t="s">
        <v>525</v>
      </c>
      <c r="C20687" s="10" t="s">
        <v>6635</v>
      </c>
      <c r="F20687" s="9">
        <v>1042.43</v>
      </c>
    </row>
    <row r="20688" spans="1:6" ht="15" x14ac:dyDescent="0.25">
      <c r="A20688" s="1" t="s">
        <v>5287</v>
      </c>
      <c r="B20688" s="589" t="s">
        <v>6836</v>
      </c>
      <c r="C20688" s="10"/>
      <c r="F20688" s="9"/>
    </row>
    <row r="20689" spans="1:6" ht="15" x14ac:dyDescent="0.25">
      <c r="A20689" s="1" t="s">
        <v>3862</v>
      </c>
      <c r="B20689" s="589" t="s">
        <v>524</v>
      </c>
      <c r="C20689" s="10" t="s">
        <v>6635</v>
      </c>
      <c r="F20689" s="9">
        <v>32.25</v>
      </c>
    </row>
    <row r="20690" spans="1:6" ht="15" x14ac:dyDescent="0.25">
      <c r="A20690" s="1" t="s">
        <v>3863</v>
      </c>
      <c r="B20690" s="589" t="s">
        <v>523</v>
      </c>
      <c r="C20690" s="10" t="s">
        <v>6635</v>
      </c>
      <c r="F20690" s="9">
        <v>27.45</v>
      </c>
    </row>
    <row r="20691" spans="1:6" ht="15" x14ac:dyDescent="0.25">
      <c r="A20691" s="1" t="s">
        <v>3864</v>
      </c>
      <c r="B20691" s="589" t="s">
        <v>522</v>
      </c>
      <c r="C20691" s="10" t="s">
        <v>6635</v>
      </c>
      <c r="F20691" s="9">
        <v>27.46</v>
      </c>
    </row>
    <row r="20692" spans="1:6" ht="15" x14ac:dyDescent="0.25">
      <c r="A20692" s="1" t="s">
        <v>3865</v>
      </c>
      <c r="B20692" s="589" t="s">
        <v>521</v>
      </c>
      <c r="C20692" s="10" t="s">
        <v>6635</v>
      </c>
      <c r="F20692" s="9">
        <v>79.08</v>
      </c>
    </row>
    <row r="20693" spans="1:6" ht="15" x14ac:dyDescent="0.25">
      <c r="A20693" s="1" t="s">
        <v>3866</v>
      </c>
      <c r="B20693" s="589" t="s">
        <v>520</v>
      </c>
      <c r="C20693" s="10" t="s">
        <v>6635</v>
      </c>
      <c r="F20693" s="9">
        <v>137</v>
      </c>
    </row>
    <row r="20694" spans="1:6" ht="15" x14ac:dyDescent="0.25">
      <c r="A20694" s="1" t="s">
        <v>3867</v>
      </c>
      <c r="B20694" s="589" t="s">
        <v>519</v>
      </c>
      <c r="C20694" s="10" t="s">
        <v>6635</v>
      </c>
      <c r="F20694" s="9">
        <v>33.07</v>
      </c>
    </row>
    <row r="20695" spans="1:6" ht="15" x14ac:dyDescent="0.25">
      <c r="A20695" s="1" t="s">
        <v>3868</v>
      </c>
      <c r="B20695" s="589" t="s">
        <v>518</v>
      </c>
      <c r="C20695" s="10" t="s">
        <v>6635</v>
      </c>
      <c r="F20695" s="9">
        <v>14</v>
      </c>
    </row>
    <row r="20696" spans="1:6" ht="15" x14ac:dyDescent="0.25">
      <c r="A20696" s="1" t="s">
        <v>3869</v>
      </c>
      <c r="B20696" s="589" t="s">
        <v>517</v>
      </c>
      <c r="C20696" s="10" t="s">
        <v>6635</v>
      </c>
      <c r="F20696" s="9">
        <v>139.43</v>
      </c>
    </row>
    <row r="20697" spans="1:6" ht="15" x14ac:dyDescent="0.25">
      <c r="A20697" s="1" t="s">
        <v>4669</v>
      </c>
      <c r="B20697" s="589" t="s">
        <v>4670</v>
      </c>
      <c r="C20697" s="10" t="s">
        <v>6635</v>
      </c>
      <c r="F20697" s="9">
        <v>54.91</v>
      </c>
    </row>
    <row r="20698" spans="1:6" ht="15" x14ac:dyDescent="0.25">
      <c r="A20698" s="1" t="s">
        <v>3870</v>
      </c>
      <c r="B20698" s="589" t="s">
        <v>516</v>
      </c>
      <c r="C20698" s="10" t="s">
        <v>6635</v>
      </c>
      <c r="F20698" s="9">
        <v>87.15</v>
      </c>
    </row>
    <row r="20699" spans="1:6" ht="15" x14ac:dyDescent="0.25">
      <c r="A20699" s="1" t="s">
        <v>3871</v>
      </c>
      <c r="B20699" s="589" t="s">
        <v>515</v>
      </c>
      <c r="C20699" s="10" t="s">
        <v>6635</v>
      </c>
      <c r="F20699" s="9">
        <v>61.2</v>
      </c>
    </row>
    <row r="20700" spans="1:6" ht="15" x14ac:dyDescent="0.25">
      <c r="A20700" s="1" t="s">
        <v>3872</v>
      </c>
      <c r="B20700" s="589" t="s">
        <v>514</v>
      </c>
      <c r="C20700" s="10" t="s">
        <v>6635</v>
      </c>
      <c r="F20700" s="9">
        <v>54.82</v>
      </c>
    </row>
    <row r="20701" spans="1:6" ht="15" x14ac:dyDescent="0.25">
      <c r="A20701" s="1" t="s">
        <v>3873</v>
      </c>
      <c r="B20701" s="589" t="s">
        <v>513</v>
      </c>
      <c r="C20701" s="10" t="s">
        <v>6635</v>
      </c>
      <c r="F20701" s="9">
        <v>130.25</v>
      </c>
    </row>
    <row r="20702" spans="1:6" ht="15" x14ac:dyDescent="0.25">
      <c r="A20702" s="1" t="s">
        <v>3874</v>
      </c>
      <c r="B20702" s="589" t="s">
        <v>512</v>
      </c>
      <c r="C20702" s="10" t="s">
        <v>6635</v>
      </c>
      <c r="F20702" s="9">
        <v>149.87</v>
      </c>
    </row>
    <row r="20703" spans="1:6" ht="15" x14ac:dyDescent="0.25">
      <c r="A20703" s="1" t="s">
        <v>3875</v>
      </c>
      <c r="B20703" s="589" t="s">
        <v>511</v>
      </c>
      <c r="C20703" s="10" t="s">
        <v>6635</v>
      </c>
      <c r="F20703" s="9">
        <v>195.88</v>
      </c>
    </row>
    <row r="20704" spans="1:6" ht="15" x14ac:dyDescent="0.25">
      <c r="A20704" s="1" t="s">
        <v>3876</v>
      </c>
      <c r="B20704" s="589" t="s">
        <v>510</v>
      </c>
      <c r="C20704" s="10" t="s">
        <v>6635</v>
      </c>
      <c r="F20704" s="9">
        <v>40.700000000000003</v>
      </c>
    </row>
    <row r="20705" spans="1:6" ht="15" x14ac:dyDescent="0.25">
      <c r="A20705" s="1" t="s">
        <v>3877</v>
      </c>
      <c r="B20705" s="589" t="s">
        <v>509</v>
      </c>
      <c r="C20705" s="10" t="s">
        <v>6635</v>
      </c>
      <c r="F20705" s="9">
        <v>39.770000000000003</v>
      </c>
    </row>
    <row r="20706" spans="1:6" ht="15" x14ac:dyDescent="0.25">
      <c r="A20706" s="1" t="s">
        <v>3878</v>
      </c>
      <c r="B20706" s="589" t="s">
        <v>508</v>
      </c>
      <c r="C20706" s="10" t="s">
        <v>6635</v>
      </c>
      <c r="F20706" s="9">
        <v>36.380000000000003</v>
      </c>
    </row>
    <row r="20707" spans="1:6" ht="15" x14ac:dyDescent="0.25">
      <c r="A20707" s="1" t="s">
        <v>3879</v>
      </c>
      <c r="B20707" s="589" t="s">
        <v>507</v>
      </c>
      <c r="C20707" s="10" t="s">
        <v>6635</v>
      </c>
      <c r="F20707" s="9">
        <v>42</v>
      </c>
    </row>
    <row r="20708" spans="1:6" ht="15" x14ac:dyDescent="0.25">
      <c r="A20708" s="1" t="s">
        <v>3880</v>
      </c>
      <c r="B20708" s="589" t="s">
        <v>506</v>
      </c>
      <c r="C20708" s="10" t="s">
        <v>6635</v>
      </c>
      <c r="F20708" s="9">
        <v>18.59</v>
      </c>
    </row>
    <row r="20709" spans="1:6" ht="15" x14ac:dyDescent="0.25">
      <c r="A20709" s="1" t="s">
        <v>3881</v>
      </c>
      <c r="B20709" s="589" t="s">
        <v>505</v>
      </c>
      <c r="C20709" s="10" t="s">
        <v>6635</v>
      </c>
      <c r="F20709" s="9">
        <v>373.09</v>
      </c>
    </row>
    <row r="20710" spans="1:6" ht="15" x14ac:dyDescent="0.25">
      <c r="A20710" s="1" t="s">
        <v>3882</v>
      </c>
      <c r="B20710" s="589" t="s">
        <v>504</v>
      </c>
      <c r="C20710" s="10" t="s">
        <v>6635</v>
      </c>
      <c r="F20710" s="9">
        <v>10.49</v>
      </c>
    </row>
    <row r="20711" spans="1:6" ht="15" x14ac:dyDescent="0.25">
      <c r="A20711" s="1" t="s">
        <v>3883</v>
      </c>
      <c r="B20711" s="589" t="s">
        <v>503</v>
      </c>
      <c r="C20711" s="10" t="s">
        <v>6635</v>
      </c>
      <c r="F20711" s="9">
        <v>70.739999999999995</v>
      </c>
    </row>
    <row r="20712" spans="1:6" ht="15" x14ac:dyDescent="0.25">
      <c r="A20712" s="1" t="s">
        <v>3884</v>
      </c>
      <c r="B20712" s="589" t="s">
        <v>502</v>
      </c>
      <c r="C20712" s="10" t="s">
        <v>6635</v>
      </c>
      <c r="F20712" s="9">
        <v>116.2</v>
      </c>
    </row>
    <row r="20713" spans="1:6" ht="15" x14ac:dyDescent="0.25">
      <c r="A20713" s="1" t="s">
        <v>3885</v>
      </c>
      <c r="B20713" s="589" t="s">
        <v>501</v>
      </c>
      <c r="C20713" s="10" t="s">
        <v>6635</v>
      </c>
      <c r="F20713" s="9">
        <v>48.41</v>
      </c>
    </row>
    <row r="20714" spans="1:6" ht="15" x14ac:dyDescent="0.25">
      <c r="A20714" s="1" t="s">
        <v>5288</v>
      </c>
      <c r="B20714" s="589" t="s">
        <v>6837</v>
      </c>
      <c r="C20714" s="10"/>
      <c r="F20714" s="9"/>
    </row>
    <row r="20715" spans="1:6" ht="15" x14ac:dyDescent="0.25">
      <c r="A20715" s="1" t="s">
        <v>5289</v>
      </c>
      <c r="B20715" s="589" t="s">
        <v>6838</v>
      </c>
      <c r="C20715" s="10"/>
      <c r="F20715" s="9"/>
    </row>
    <row r="20716" spans="1:6" ht="15" x14ac:dyDescent="0.25">
      <c r="A20716" s="1" t="s">
        <v>3886</v>
      </c>
      <c r="B20716" s="589" t="s">
        <v>500</v>
      </c>
      <c r="C20716" s="10" t="s">
        <v>6635</v>
      </c>
      <c r="F20716" s="9">
        <v>1554.85</v>
      </c>
    </row>
    <row r="20717" spans="1:6" ht="15" x14ac:dyDescent="0.25">
      <c r="A20717" s="1" t="s">
        <v>3887</v>
      </c>
      <c r="B20717" s="589" t="s">
        <v>498</v>
      </c>
      <c r="C20717" s="10" t="s">
        <v>6635</v>
      </c>
      <c r="F20717" s="9">
        <v>1592.59</v>
      </c>
    </row>
    <row r="20718" spans="1:6" ht="15" x14ac:dyDescent="0.25">
      <c r="A20718" s="1" t="s">
        <v>3888</v>
      </c>
      <c r="B20718" s="589" t="s">
        <v>496</v>
      </c>
      <c r="C20718" s="10" t="s">
        <v>6635</v>
      </c>
      <c r="F20718" s="9">
        <v>3796.39</v>
      </c>
    </row>
    <row r="20719" spans="1:6" ht="15" x14ac:dyDescent="0.25">
      <c r="A20719" s="1" t="s">
        <v>5290</v>
      </c>
      <c r="B20719" s="589" t="s">
        <v>497</v>
      </c>
      <c r="C20719" s="10" t="s">
        <v>6635</v>
      </c>
      <c r="F20719" s="9">
        <v>3952.47</v>
      </c>
    </row>
    <row r="20720" spans="1:6" ht="15" x14ac:dyDescent="0.25">
      <c r="A20720" s="1" t="s">
        <v>3889</v>
      </c>
      <c r="B20720" s="589" t="s">
        <v>495</v>
      </c>
      <c r="C20720" s="10" t="s">
        <v>6635</v>
      </c>
      <c r="F20720" s="9">
        <v>4284.6400000000003</v>
      </c>
    </row>
    <row r="20721" spans="1:6" ht="15" x14ac:dyDescent="0.25">
      <c r="A20721" s="1" t="s">
        <v>5291</v>
      </c>
      <c r="B20721" s="589" t="s">
        <v>499</v>
      </c>
      <c r="C20721" s="10" t="s">
        <v>6635</v>
      </c>
      <c r="F20721" s="9">
        <v>4642.67</v>
      </c>
    </row>
    <row r="20722" spans="1:6" ht="15" x14ac:dyDescent="0.25">
      <c r="A20722" s="1" t="s">
        <v>5292</v>
      </c>
      <c r="B20722" s="589" t="s">
        <v>6839</v>
      </c>
      <c r="C20722" s="10"/>
      <c r="F20722" s="9"/>
    </row>
    <row r="20723" spans="1:6" ht="15" x14ac:dyDescent="0.25">
      <c r="A20723" s="1" t="s">
        <v>3890</v>
      </c>
      <c r="B20723" s="589" t="s">
        <v>8285</v>
      </c>
      <c r="C20723" s="10" t="s">
        <v>6635</v>
      </c>
      <c r="F20723" s="9">
        <v>3377.9</v>
      </c>
    </row>
    <row r="20724" spans="1:6" ht="15" x14ac:dyDescent="0.25">
      <c r="A20724" s="1" t="s">
        <v>3891</v>
      </c>
      <c r="B20724" s="589" t="s">
        <v>5293</v>
      </c>
      <c r="C20724" s="10" t="s">
        <v>6635</v>
      </c>
      <c r="F20724" s="9">
        <v>7753.85</v>
      </c>
    </row>
    <row r="20725" spans="1:6" ht="15" x14ac:dyDescent="0.25">
      <c r="A20725" s="1" t="s">
        <v>3892</v>
      </c>
      <c r="B20725" s="589" t="s">
        <v>5294</v>
      </c>
      <c r="C20725" s="10" t="s">
        <v>6635</v>
      </c>
      <c r="F20725" s="9">
        <v>12218.05</v>
      </c>
    </row>
    <row r="20726" spans="1:6" ht="15" x14ac:dyDescent="0.25">
      <c r="A20726" s="1" t="s">
        <v>3893</v>
      </c>
      <c r="B20726" s="589" t="s">
        <v>5295</v>
      </c>
      <c r="C20726" s="10" t="s">
        <v>6635</v>
      </c>
      <c r="F20726" s="9">
        <v>16593.46</v>
      </c>
    </row>
    <row r="20727" spans="1:6" ht="15" x14ac:dyDescent="0.25">
      <c r="A20727" s="1" t="s">
        <v>3894</v>
      </c>
      <c r="B20727" s="589" t="s">
        <v>494</v>
      </c>
      <c r="C20727" s="10" t="s">
        <v>6635</v>
      </c>
      <c r="F20727" s="9">
        <v>1191.55</v>
      </c>
    </row>
    <row r="20728" spans="1:6" ht="15" x14ac:dyDescent="0.25">
      <c r="A20728" s="1" t="s">
        <v>5296</v>
      </c>
      <c r="B20728" s="589" t="s">
        <v>6096</v>
      </c>
      <c r="C20728" s="10"/>
      <c r="F20728" s="9"/>
    </row>
    <row r="20729" spans="1:6" ht="15" x14ac:dyDescent="0.25">
      <c r="A20729" s="1" t="s">
        <v>3895</v>
      </c>
      <c r="B20729" s="589" t="s">
        <v>493</v>
      </c>
      <c r="C20729" s="10" t="s">
        <v>6635</v>
      </c>
      <c r="F20729" s="9">
        <v>1951.56</v>
      </c>
    </row>
    <row r="20730" spans="1:6" ht="15" x14ac:dyDescent="0.25">
      <c r="A20730" s="1" t="s">
        <v>3896</v>
      </c>
      <c r="B20730" s="589" t="s">
        <v>492</v>
      </c>
      <c r="C20730" s="10" t="s">
        <v>6635</v>
      </c>
      <c r="F20730" s="9">
        <v>3415.68</v>
      </c>
    </row>
    <row r="20731" spans="1:6" ht="15" x14ac:dyDescent="0.25">
      <c r="A20731" s="1" t="s">
        <v>3897</v>
      </c>
      <c r="B20731" s="589" t="s">
        <v>491</v>
      </c>
      <c r="C20731" s="10" t="s">
        <v>6635</v>
      </c>
      <c r="F20731" s="9">
        <v>633.65</v>
      </c>
    </row>
    <row r="20732" spans="1:6" ht="15" x14ac:dyDescent="0.25">
      <c r="A20732" s="1" t="s">
        <v>3898</v>
      </c>
      <c r="B20732" s="589" t="s">
        <v>490</v>
      </c>
      <c r="C20732" s="10" t="s">
        <v>6635</v>
      </c>
      <c r="F20732" s="9">
        <v>1111.0999999999999</v>
      </c>
    </row>
    <row r="20733" spans="1:6" ht="15" x14ac:dyDescent="0.25">
      <c r="A20733" s="1" t="s">
        <v>3899</v>
      </c>
      <c r="B20733" s="589" t="s">
        <v>489</v>
      </c>
      <c r="C20733" s="10" t="s">
        <v>6635</v>
      </c>
      <c r="F20733" s="9">
        <v>2523.23</v>
      </c>
    </row>
    <row r="20734" spans="1:6" ht="15" x14ac:dyDescent="0.25">
      <c r="A20734" s="1" t="s">
        <v>5297</v>
      </c>
      <c r="B20734" s="589" t="s">
        <v>6840</v>
      </c>
      <c r="C20734" s="10"/>
      <c r="F20734" s="9"/>
    </row>
    <row r="20735" spans="1:6" ht="15" x14ac:dyDescent="0.25">
      <c r="A20735" s="1" t="s">
        <v>3900</v>
      </c>
      <c r="B20735" s="589" t="s">
        <v>5298</v>
      </c>
      <c r="C20735" s="10" t="s">
        <v>6635</v>
      </c>
      <c r="F20735" s="9">
        <v>1070.1300000000001</v>
      </c>
    </row>
    <row r="20736" spans="1:6" ht="15" x14ac:dyDescent="0.25">
      <c r="A20736" s="1" t="s">
        <v>5299</v>
      </c>
      <c r="B20736" s="589" t="s">
        <v>6841</v>
      </c>
      <c r="C20736" s="10"/>
      <c r="F20736" s="9"/>
    </row>
    <row r="20737" spans="1:6" ht="15" x14ac:dyDescent="0.25">
      <c r="A20737" s="1" t="s">
        <v>5300</v>
      </c>
      <c r="B20737" s="589" t="s">
        <v>6842</v>
      </c>
      <c r="C20737" s="10"/>
      <c r="F20737" s="9"/>
    </row>
    <row r="20738" spans="1:6" ht="15" x14ac:dyDescent="0.25">
      <c r="A20738" s="1" t="s">
        <v>3901</v>
      </c>
      <c r="B20738" s="589" t="s">
        <v>488</v>
      </c>
      <c r="C20738" s="10" t="s">
        <v>6640</v>
      </c>
      <c r="F20738" s="9">
        <v>33.479999999999997</v>
      </c>
    </row>
    <row r="20739" spans="1:6" ht="15" x14ac:dyDescent="0.25">
      <c r="A20739" s="1" t="s">
        <v>3902</v>
      </c>
      <c r="B20739" s="589" t="s">
        <v>487</v>
      </c>
      <c r="C20739" s="10" t="s">
        <v>6640</v>
      </c>
      <c r="F20739" s="9">
        <v>33.840000000000003</v>
      </c>
    </row>
    <row r="20740" spans="1:6" ht="15" x14ac:dyDescent="0.25">
      <c r="A20740" s="1" t="s">
        <v>3903</v>
      </c>
      <c r="B20740" s="589" t="s">
        <v>486</v>
      </c>
      <c r="C20740" s="10" t="s">
        <v>6640</v>
      </c>
      <c r="F20740" s="9">
        <v>40.97</v>
      </c>
    </row>
    <row r="20741" spans="1:6" ht="15" x14ac:dyDescent="0.25">
      <c r="A20741" s="1" t="s">
        <v>3904</v>
      </c>
      <c r="B20741" s="589" t="s">
        <v>485</v>
      </c>
      <c r="C20741" s="10" t="s">
        <v>6640</v>
      </c>
      <c r="F20741" s="9">
        <v>49.19</v>
      </c>
    </row>
    <row r="20742" spans="1:6" ht="15" x14ac:dyDescent="0.25">
      <c r="A20742" s="1" t="s">
        <v>3905</v>
      </c>
      <c r="B20742" s="589" t="s">
        <v>484</v>
      </c>
      <c r="C20742" s="10" t="s">
        <v>6640</v>
      </c>
      <c r="F20742" s="9">
        <v>54.9</v>
      </c>
    </row>
    <row r="20743" spans="1:6" ht="15" x14ac:dyDescent="0.25">
      <c r="A20743" s="1" t="s">
        <v>3906</v>
      </c>
      <c r="B20743" s="589" t="s">
        <v>483</v>
      </c>
      <c r="C20743" s="10" t="s">
        <v>6640</v>
      </c>
      <c r="F20743" s="9">
        <v>81.3</v>
      </c>
    </row>
    <row r="20744" spans="1:6" ht="15" x14ac:dyDescent="0.25">
      <c r="A20744" s="1" t="s">
        <v>3907</v>
      </c>
      <c r="B20744" s="589" t="s">
        <v>482</v>
      </c>
      <c r="C20744" s="10" t="s">
        <v>6640</v>
      </c>
      <c r="F20744" s="9">
        <v>113.27</v>
      </c>
    </row>
    <row r="20745" spans="1:6" ht="15" x14ac:dyDescent="0.25">
      <c r="A20745" s="1" t="s">
        <v>3908</v>
      </c>
      <c r="B20745" s="589" t="s">
        <v>481</v>
      </c>
      <c r="C20745" s="10" t="s">
        <v>6640</v>
      </c>
      <c r="F20745" s="9">
        <v>135.71</v>
      </c>
    </row>
    <row r="20746" spans="1:6" ht="15" x14ac:dyDescent="0.25">
      <c r="A20746" s="1" t="s">
        <v>3909</v>
      </c>
      <c r="B20746" s="589" t="s">
        <v>480</v>
      </c>
      <c r="C20746" s="10" t="s">
        <v>6640</v>
      </c>
      <c r="F20746" s="9">
        <v>209.02</v>
      </c>
    </row>
    <row r="20747" spans="1:6" ht="15" x14ac:dyDescent="0.25">
      <c r="A20747" s="1" t="s">
        <v>5301</v>
      </c>
      <c r="B20747" s="589" t="s">
        <v>6843</v>
      </c>
      <c r="C20747" s="10"/>
      <c r="F20747" s="9"/>
    </row>
    <row r="20748" spans="1:6" ht="15" x14ac:dyDescent="0.25">
      <c r="A20748" s="1" t="s">
        <v>3910</v>
      </c>
      <c r="B20748" s="589" t="s">
        <v>7538</v>
      </c>
      <c r="C20748" s="10" t="s">
        <v>6640</v>
      </c>
      <c r="F20748" s="9">
        <v>40.57</v>
      </c>
    </row>
    <row r="20749" spans="1:6" ht="15" x14ac:dyDescent="0.25">
      <c r="A20749" s="1" t="s">
        <v>3911</v>
      </c>
      <c r="B20749" s="589" t="s">
        <v>7539</v>
      </c>
      <c r="C20749" s="10" t="s">
        <v>6640</v>
      </c>
      <c r="F20749" s="9">
        <v>49.89</v>
      </c>
    </row>
    <row r="20750" spans="1:6" ht="15" x14ac:dyDescent="0.25">
      <c r="A20750" s="1" t="s">
        <v>3912</v>
      </c>
      <c r="B20750" s="589" t="s">
        <v>7540</v>
      </c>
      <c r="C20750" s="10" t="s">
        <v>6640</v>
      </c>
      <c r="F20750" s="9">
        <v>78.599999999999994</v>
      </c>
    </row>
    <row r="20751" spans="1:6" ht="15" x14ac:dyDescent="0.25">
      <c r="A20751" s="1" t="s">
        <v>3913</v>
      </c>
      <c r="B20751" s="589" t="s">
        <v>7541</v>
      </c>
      <c r="C20751" s="10" t="s">
        <v>6640</v>
      </c>
      <c r="F20751" s="9">
        <v>85.62</v>
      </c>
    </row>
    <row r="20752" spans="1:6" ht="15" x14ac:dyDescent="0.25">
      <c r="A20752" s="1" t="s">
        <v>5302</v>
      </c>
      <c r="B20752" s="589" t="s">
        <v>6844</v>
      </c>
      <c r="C20752" s="10"/>
      <c r="F20752" s="9"/>
    </row>
    <row r="20753" spans="1:6" ht="15" x14ac:dyDescent="0.25">
      <c r="A20753" s="1" t="s">
        <v>5303</v>
      </c>
      <c r="B20753" s="589" t="s">
        <v>7542</v>
      </c>
      <c r="C20753" s="10" t="s">
        <v>6640</v>
      </c>
      <c r="F20753" s="9">
        <v>56.54</v>
      </c>
    </row>
    <row r="20754" spans="1:6" ht="15" x14ac:dyDescent="0.25">
      <c r="A20754" s="1" t="s">
        <v>3914</v>
      </c>
      <c r="B20754" s="589" t="s">
        <v>7543</v>
      </c>
      <c r="C20754" s="10" t="s">
        <v>6640</v>
      </c>
      <c r="F20754" s="9">
        <v>91.75</v>
      </c>
    </row>
    <row r="20755" spans="1:6" ht="15" x14ac:dyDescent="0.25">
      <c r="A20755" s="1" t="s">
        <v>3915</v>
      </c>
      <c r="B20755" s="589" t="s">
        <v>7544</v>
      </c>
      <c r="C20755" s="10" t="s">
        <v>6640</v>
      </c>
      <c r="F20755" s="9">
        <v>114.13</v>
      </c>
    </row>
    <row r="20756" spans="1:6" ht="15" x14ac:dyDescent="0.25">
      <c r="A20756" s="1" t="s">
        <v>3916</v>
      </c>
      <c r="B20756" s="589" t="s">
        <v>7545</v>
      </c>
      <c r="C20756" s="10" t="s">
        <v>6640</v>
      </c>
      <c r="F20756" s="9">
        <v>170.47</v>
      </c>
    </row>
    <row r="20757" spans="1:6" ht="15" x14ac:dyDescent="0.25">
      <c r="A20757" s="1" t="s">
        <v>3917</v>
      </c>
      <c r="B20757" s="589" t="s">
        <v>7546</v>
      </c>
      <c r="C20757" s="10" t="s">
        <v>6640</v>
      </c>
      <c r="F20757" s="9">
        <v>48.06</v>
      </c>
    </row>
    <row r="20758" spans="1:6" ht="15" x14ac:dyDescent="0.25">
      <c r="A20758" s="1" t="s">
        <v>5304</v>
      </c>
      <c r="B20758" s="589" t="s">
        <v>6845</v>
      </c>
      <c r="C20758" s="10"/>
      <c r="F20758" s="9"/>
    </row>
    <row r="20759" spans="1:6" ht="15" x14ac:dyDescent="0.25">
      <c r="A20759" s="1" t="s">
        <v>3918</v>
      </c>
      <c r="B20759" s="589" t="s">
        <v>479</v>
      </c>
      <c r="C20759" s="10" t="s">
        <v>6640</v>
      </c>
      <c r="F20759" s="9">
        <v>46.72</v>
      </c>
    </row>
    <row r="20760" spans="1:6" ht="15" x14ac:dyDescent="0.25">
      <c r="A20760" s="1" t="s">
        <v>3919</v>
      </c>
      <c r="B20760" s="589" t="s">
        <v>478</v>
      </c>
      <c r="C20760" s="10" t="s">
        <v>6640</v>
      </c>
      <c r="F20760" s="9">
        <v>71.92</v>
      </c>
    </row>
    <row r="20761" spans="1:6" ht="15" x14ac:dyDescent="0.25">
      <c r="A20761" s="1" t="s">
        <v>3920</v>
      </c>
      <c r="B20761" s="589" t="s">
        <v>477</v>
      </c>
      <c r="C20761" s="10" t="s">
        <v>6640</v>
      </c>
      <c r="F20761" s="9">
        <v>119.01</v>
      </c>
    </row>
    <row r="20762" spans="1:6" ht="15" x14ac:dyDescent="0.25">
      <c r="A20762" s="1" t="s">
        <v>3921</v>
      </c>
      <c r="B20762" s="589" t="s">
        <v>476</v>
      </c>
      <c r="C20762" s="10" t="s">
        <v>6640</v>
      </c>
      <c r="F20762" s="9">
        <v>107.3</v>
      </c>
    </row>
    <row r="20763" spans="1:6" ht="15" x14ac:dyDescent="0.25">
      <c r="A20763" s="1" t="s">
        <v>3922</v>
      </c>
      <c r="B20763" s="589" t="s">
        <v>475</v>
      </c>
      <c r="C20763" s="10" t="s">
        <v>6640</v>
      </c>
      <c r="F20763" s="9">
        <v>176.57</v>
      </c>
    </row>
    <row r="20764" spans="1:6" ht="15" x14ac:dyDescent="0.25">
      <c r="A20764" s="1" t="s">
        <v>3923</v>
      </c>
      <c r="B20764" s="589" t="s">
        <v>474</v>
      </c>
      <c r="C20764" s="10" t="s">
        <v>6640</v>
      </c>
      <c r="F20764" s="9">
        <v>299.77</v>
      </c>
    </row>
    <row r="20765" spans="1:6" ht="15" x14ac:dyDescent="0.25">
      <c r="A20765" s="1" t="s">
        <v>3924</v>
      </c>
      <c r="B20765" s="589" t="s">
        <v>473</v>
      </c>
      <c r="C20765" s="10" t="s">
        <v>6640</v>
      </c>
      <c r="F20765" s="9">
        <v>466.76</v>
      </c>
    </row>
    <row r="20766" spans="1:6" ht="15" x14ac:dyDescent="0.25">
      <c r="A20766" s="1" t="s">
        <v>3925</v>
      </c>
      <c r="B20766" s="589" t="s">
        <v>472</v>
      </c>
      <c r="C20766" s="10" t="s">
        <v>6640</v>
      </c>
      <c r="F20766" s="9">
        <v>586.17999999999995</v>
      </c>
    </row>
    <row r="20767" spans="1:6" ht="15" x14ac:dyDescent="0.25">
      <c r="A20767" s="1" t="s">
        <v>5305</v>
      </c>
      <c r="B20767" s="589" t="s">
        <v>6846</v>
      </c>
      <c r="C20767" s="10"/>
      <c r="F20767" s="9"/>
    </row>
    <row r="20768" spans="1:6" ht="15" x14ac:dyDescent="0.25">
      <c r="A20768" s="1" t="s">
        <v>3926</v>
      </c>
      <c r="B20768" s="589" t="s">
        <v>5306</v>
      </c>
      <c r="C20768" s="10" t="s">
        <v>6640</v>
      </c>
      <c r="F20768" s="9">
        <v>47.46</v>
      </c>
    </row>
    <row r="20769" spans="1:6" ht="15" x14ac:dyDescent="0.25">
      <c r="A20769" s="1" t="s">
        <v>3927</v>
      </c>
      <c r="B20769" s="589" t="s">
        <v>5307</v>
      </c>
      <c r="C20769" s="10" t="s">
        <v>6640</v>
      </c>
      <c r="F20769" s="9">
        <v>76.819999999999993</v>
      </c>
    </row>
    <row r="20770" spans="1:6" ht="15" x14ac:dyDescent="0.25">
      <c r="A20770" s="1" t="s">
        <v>3928</v>
      </c>
      <c r="B20770" s="589" t="s">
        <v>5308</v>
      </c>
      <c r="C20770" s="10" t="s">
        <v>6640</v>
      </c>
      <c r="F20770" s="9">
        <v>129.93</v>
      </c>
    </row>
    <row r="20771" spans="1:6" ht="15" x14ac:dyDescent="0.25">
      <c r="A20771" s="1" t="s">
        <v>3929</v>
      </c>
      <c r="B20771" s="589" t="s">
        <v>5309</v>
      </c>
      <c r="C20771" s="10" t="s">
        <v>6640</v>
      </c>
      <c r="F20771" s="9">
        <v>201.72</v>
      </c>
    </row>
    <row r="20772" spans="1:6" ht="15" x14ac:dyDescent="0.25">
      <c r="A20772" s="1" t="s">
        <v>3930</v>
      </c>
      <c r="B20772" s="589" t="s">
        <v>5310</v>
      </c>
      <c r="C20772" s="10" t="s">
        <v>6640</v>
      </c>
      <c r="F20772" s="9">
        <v>290.39999999999998</v>
      </c>
    </row>
    <row r="20773" spans="1:6" ht="15" x14ac:dyDescent="0.25">
      <c r="A20773" s="1" t="s">
        <v>3931</v>
      </c>
      <c r="B20773" s="589" t="s">
        <v>5311</v>
      </c>
      <c r="C20773" s="10" t="s">
        <v>6640</v>
      </c>
      <c r="F20773" s="9">
        <v>458.93</v>
      </c>
    </row>
    <row r="20774" spans="1:6" ht="15" x14ac:dyDescent="0.25">
      <c r="A20774" s="1" t="s">
        <v>5312</v>
      </c>
      <c r="B20774" s="589" t="s">
        <v>6847</v>
      </c>
      <c r="C20774" s="10"/>
      <c r="F20774" s="9"/>
    </row>
    <row r="20775" spans="1:6" ht="15" x14ac:dyDescent="0.25">
      <c r="A20775" s="1" t="s">
        <v>3932</v>
      </c>
      <c r="B20775" s="589" t="s">
        <v>5667</v>
      </c>
      <c r="C20775" s="10" t="s">
        <v>6640</v>
      </c>
      <c r="F20775" s="9">
        <v>86.26</v>
      </c>
    </row>
    <row r="20776" spans="1:6" ht="15" x14ac:dyDescent="0.25">
      <c r="A20776" s="1" t="s">
        <v>3933</v>
      </c>
      <c r="B20776" s="589" t="s">
        <v>5668</v>
      </c>
      <c r="C20776" s="10" t="s">
        <v>6640</v>
      </c>
      <c r="F20776" s="9">
        <v>98.82</v>
      </c>
    </row>
    <row r="20777" spans="1:6" ht="15" x14ac:dyDescent="0.25">
      <c r="A20777" s="1" t="s">
        <v>3934</v>
      </c>
      <c r="B20777" s="589" t="s">
        <v>5669</v>
      </c>
      <c r="C20777" s="10" t="s">
        <v>6640</v>
      </c>
      <c r="F20777" s="9">
        <v>124</v>
      </c>
    </row>
    <row r="20778" spans="1:6" ht="15" x14ac:dyDescent="0.25">
      <c r="A20778" s="1" t="s">
        <v>3935</v>
      </c>
      <c r="B20778" s="589" t="s">
        <v>5670</v>
      </c>
      <c r="C20778" s="10" t="s">
        <v>6640</v>
      </c>
      <c r="F20778" s="9">
        <v>145.09</v>
      </c>
    </row>
    <row r="20779" spans="1:6" ht="15" x14ac:dyDescent="0.25">
      <c r="A20779" s="1" t="s">
        <v>3936</v>
      </c>
      <c r="B20779" s="589" t="s">
        <v>5671</v>
      </c>
      <c r="C20779" s="10" t="s">
        <v>6640</v>
      </c>
      <c r="F20779" s="9">
        <v>162.25</v>
      </c>
    </row>
    <row r="20780" spans="1:6" ht="15" x14ac:dyDescent="0.25">
      <c r="A20780" s="1" t="s">
        <v>3937</v>
      </c>
      <c r="B20780" s="589" t="s">
        <v>5672</v>
      </c>
      <c r="C20780" s="10" t="s">
        <v>6640</v>
      </c>
      <c r="F20780" s="9">
        <v>201.69</v>
      </c>
    </row>
    <row r="20781" spans="1:6" ht="15" x14ac:dyDescent="0.25">
      <c r="A20781" s="1" t="s">
        <v>3938</v>
      </c>
      <c r="B20781" s="589" t="s">
        <v>5673</v>
      </c>
      <c r="C20781" s="10" t="s">
        <v>6640</v>
      </c>
      <c r="F20781" s="9">
        <v>243.05</v>
      </c>
    </row>
    <row r="20782" spans="1:6" ht="15" x14ac:dyDescent="0.25">
      <c r="A20782" s="1" t="s">
        <v>3939</v>
      </c>
      <c r="B20782" s="589" t="s">
        <v>5674</v>
      </c>
      <c r="C20782" s="10" t="s">
        <v>6640</v>
      </c>
      <c r="F20782" s="9">
        <v>275.5</v>
      </c>
    </row>
    <row r="20783" spans="1:6" ht="15" x14ac:dyDescent="0.25">
      <c r="A20783" s="1" t="s">
        <v>3940</v>
      </c>
      <c r="B20783" s="589" t="s">
        <v>5675</v>
      </c>
      <c r="C20783" s="10" t="s">
        <v>6640</v>
      </c>
      <c r="F20783" s="9">
        <v>357.6</v>
      </c>
    </row>
    <row r="20784" spans="1:6" ht="15" x14ac:dyDescent="0.25">
      <c r="A20784" s="1" t="s">
        <v>3941</v>
      </c>
      <c r="B20784" s="589" t="s">
        <v>5676</v>
      </c>
      <c r="C20784" s="10" t="s">
        <v>6640</v>
      </c>
      <c r="F20784" s="9">
        <v>495.23</v>
      </c>
    </row>
    <row r="20785" spans="1:6" ht="15" x14ac:dyDescent="0.25">
      <c r="A20785" s="1" t="s">
        <v>5313</v>
      </c>
      <c r="B20785" s="589" t="s">
        <v>6848</v>
      </c>
      <c r="C20785" s="10"/>
      <c r="F20785" s="9"/>
    </row>
    <row r="20786" spans="1:6" ht="15" x14ac:dyDescent="0.25">
      <c r="A20786" s="1" t="s">
        <v>5314</v>
      </c>
      <c r="B20786" s="589" t="s">
        <v>5677</v>
      </c>
      <c r="C20786" s="10" t="s">
        <v>6640</v>
      </c>
      <c r="F20786" s="9">
        <v>122.5</v>
      </c>
    </row>
    <row r="20787" spans="1:6" ht="15" x14ac:dyDescent="0.25">
      <c r="A20787" s="1" t="s">
        <v>3942</v>
      </c>
      <c r="B20787" s="589" t="s">
        <v>5678</v>
      </c>
      <c r="C20787" s="10" t="s">
        <v>6640</v>
      </c>
      <c r="F20787" s="9">
        <v>150.91999999999999</v>
      </c>
    </row>
    <row r="20788" spans="1:6" ht="15" x14ac:dyDescent="0.25">
      <c r="A20788" s="1" t="s">
        <v>3943</v>
      </c>
      <c r="B20788" s="589" t="s">
        <v>5679</v>
      </c>
      <c r="C20788" s="10" t="s">
        <v>6640</v>
      </c>
      <c r="F20788" s="9">
        <v>165.16</v>
      </c>
    </row>
    <row r="20789" spans="1:6" ht="15" x14ac:dyDescent="0.25">
      <c r="A20789" s="1" t="s">
        <v>3944</v>
      </c>
      <c r="B20789" s="589" t="s">
        <v>5680</v>
      </c>
      <c r="C20789" s="10" t="s">
        <v>6640</v>
      </c>
      <c r="F20789" s="9">
        <v>205.15</v>
      </c>
    </row>
    <row r="20790" spans="1:6" ht="15" x14ac:dyDescent="0.25">
      <c r="A20790" s="1" t="s">
        <v>3945</v>
      </c>
      <c r="B20790" s="589" t="s">
        <v>5681</v>
      </c>
      <c r="C20790" s="10" t="s">
        <v>6640</v>
      </c>
      <c r="F20790" s="9">
        <v>216.29</v>
      </c>
    </row>
    <row r="20791" spans="1:6" ht="15" x14ac:dyDescent="0.25">
      <c r="A20791" s="1" t="s">
        <v>3946</v>
      </c>
      <c r="B20791" s="589" t="s">
        <v>5682</v>
      </c>
      <c r="C20791" s="10" t="s">
        <v>6640</v>
      </c>
      <c r="F20791" s="9">
        <v>254.49</v>
      </c>
    </row>
    <row r="20792" spans="1:6" ht="15" x14ac:dyDescent="0.25">
      <c r="A20792" s="1" t="s">
        <v>3947</v>
      </c>
      <c r="B20792" s="589" t="s">
        <v>5683</v>
      </c>
      <c r="C20792" s="10" t="s">
        <v>6640</v>
      </c>
      <c r="F20792" s="9">
        <v>353.54</v>
      </c>
    </row>
    <row r="20793" spans="1:6" ht="15" x14ac:dyDescent="0.25">
      <c r="A20793" s="1" t="s">
        <v>3948</v>
      </c>
      <c r="B20793" s="589" t="s">
        <v>5684</v>
      </c>
      <c r="C20793" s="10" t="s">
        <v>6640</v>
      </c>
      <c r="F20793" s="9">
        <v>411.96</v>
      </c>
    </row>
    <row r="20794" spans="1:6" ht="15" x14ac:dyDescent="0.25">
      <c r="A20794" s="1" t="s">
        <v>3949</v>
      </c>
      <c r="B20794" s="589" t="s">
        <v>5685</v>
      </c>
      <c r="C20794" s="10" t="s">
        <v>6640</v>
      </c>
      <c r="F20794" s="9">
        <v>540.14</v>
      </c>
    </row>
    <row r="20795" spans="1:6" ht="15" x14ac:dyDescent="0.25">
      <c r="A20795" s="1" t="s">
        <v>3950</v>
      </c>
      <c r="B20795" s="589" t="s">
        <v>5686</v>
      </c>
      <c r="C20795" s="10" t="s">
        <v>6640</v>
      </c>
      <c r="F20795" s="9">
        <v>817.25</v>
      </c>
    </row>
    <row r="20796" spans="1:6" ht="15" x14ac:dyDescent="0.25">
      <c r="A20796" s="1" t="s">
        <v>5315</v>
      </c>
      <c r="B20796" s="589" t="s">
        <v>6849</v>
      </c>
      <c r="C20796" s="10"/>
      <c r="F20796" s="9"/>
    </row>
    <row r="20797" spans="1:6" ht="15" x14ac:dyDescent="0.25">
      <c r="A20797" s="1" t="s">
        <v>3951</v>
      </c>
      <c r="B20797" s="589" t="s">
        <v>471</v>
      </c>
      <c r="C20797" s="10" t="s">
        <v>6635</v>
      </c>
      <c r="F20797" s="9">
        <v>107.72</v>
      </c>
    </row>
    <row r="20798" spans="1:6" ht="15" x14ac:dyDescent="0.25">
      <c r="A20798" s="1" t="s">
        <v>3952</v>
      </c>
      <c r="B20798" s="589" t="s">
        <v>470</v>
      </c>
      <c r="C20798" s="10" t="s">
        <v>6635</v>
      </c>
      <c r="F20798" s="9">
        <v>148.59</v>
      </c>
    </row>
    <row r="20799" spans="1:6" ht="15" x14ac:dyDescent="0.25">
      <c r="A20799" s="1" t="s">
        <v>3953</v>
      </c>
      <c r="B20799" s="589" t="s">
        <v>469</v>
      </c>
      <c r="C20799" s="10" t="s">
        <v>6635</v>
      </c>
      <c r="F20799" s="9">
        <v>164.2</v>
      </c>
    </row>
    <row r="20800" spans="1:6" ht="15" x14ac:dyDescent="0.25">
      <c r="A20800" s="1" t="s">
        <v>3954</v>
      </c>
      <c r="B20800" s="589" t="s">
        <v>468</v>
      </c>
      <c r="C20800" s="10" t="s">
        <v>6635</v>
      </c>
      <c r="F20800" s="9">
        <v>273.98</v>
      </c>
    </row>
    <row r="20801" spans="1:6" ht="15" x14ac:dyDescent="0.25">
      <c r="A20801" s="1" t="s">
        <v>3955</v>
      </c>
      <c r="B20801" s="589" t="s">
        <v>467</v>
      </c>
      <c r="C20801" s="10" t="s">
        <v>6635</v>
      </c>
      <c r="F20801" s="9">
        <v>137.37</v>
      </c>
    </row>
    <row r="20802" spans="1:6" ht="15" x14ac:dyDescent="0.25">
      <c r="A20802" s="1" t="s">
        <v>3956</v>
      </c>
      <c r="B20802" s="589" t="s">
        <v>466</v>
      </c>
      <c r="C20802" s="10" t="s">
        <v>6635</v>
      </c>
      <c r="F20802" s="9">
        <v>189.77</v>
      </c>
    </row>
    <row r="20803" spans="1:6" ht="15" x14ac:dyDescent="0.25">
      <c r="A20803" s="1" t="s">
        <v>3957</v>
      </c>
      <c r="B20803" s="589" t="s">
        <v>465</v>
      </c>
      <c r="C20803" s="10" t="s">
        <v>6635</v>
      </c>
      <c r="F20803" s="9">
        <v>254.92</v>
      </c>
    </row>
    <row r="20804" spans="1:6" ht="15" x14ac:dyDescent="0.25">
      <c r="A20804" s="1" t="s">
        <v>3958</v>
      </c>
      <c r="B20804" s="589" t="s">
        <v>464</v>
      </c>
      <c r="C20804" s="10" t="s">
        <v>6635</v>
      </c>
      <c r="F20804" s="9">
        <v>421.93</v>
      </c>
    </row>
    <row r="20805" spans="1:6" ht="15" x14ac:dyDescent="0.25">
      <c r="A20805" s="1" t="s">
        <v>3959</v>
      </c>
      <c r="B20805" s="589" t="s">
        <v>463</v>
      </c>
      <c r="C20805" s="10" t="s">
        <v>6635</v>
      </c>
      <c r="F20805" s="9">
        <v>101.67</v>
      </c>
    </row>
    <row r="20806" spans="1:6" ht="15" x14ac:dyDescent="0.25">
      <c r="A20806" s="1" t="s">
        <v>3960</v>
      </c>
      <c r="B20806" s="589" t="s">
        <v>462</v>
      </c>
      <c r="C20806" s="10" t="s">
        <v>6635</v>
      </c>
      <c r="F20806" s="9">
        <v>113.55</v>
      </c>
    </row>
    <row r="20807" spans="1:6" ht="15" x14ac:dyDescent="0.25">
      <c r="A20807" s="1" t="s">
        <v>3961</v>
      </c>
      <c r="B20807" s="589" t="s">
        <v>461</v>
      </c>
      <c r="C20807" s="10" t="s">
        <v>6635</v>
      </c>
      <c r="F20807" s="9">
        <v>146.19</v>
      </c>
    </row>
    <row r="20808" spans="1:6" ht="15" x14ac:dyDescent="0.25">
      <c r="A20808" s="1" t="s">
        <v>3962</v>
      </c>
      <c r="B20808" s="589" t="s">
        <v>460</v>
      </c>
      <c r="C20808" s="10" t="s">
        <v>6635</v>
      </c>
      <c r="F20808" s="9">
        <v>192.24</v>
      </c>
    </row>
    <row r="20809" spans="1:6" ht="15" x14ac:dyDescent="0.25">
      <c r="A20809" s="1" t="s">
        <v>3963</v>
      </c>
      <c r="B20809" s="589" t="s">
        <v>459</v>
      </c>
      <c r="C20809" s="10" t="s">
        <v>6635</v>
      </c>
      <c r="F20809" s="9">
        <v>83.77</v>
      </c>
    </row>
    <row r="20810" spans="1:6" ht="15" x14ac:dyDescent="0.25">
      <c r="A20810" s="1" t="s">
        <v>3964</v>
      </c>
      <c r="B20810" s="589" t="s">
        <v>458</v>
      </c>
      <c r="C20810" s="10" t="s">
        <v>6635</v>
      </c>
      <c r="F20810" s="9">
        <v>114.47</v>
      </c>
    </row>
    <row r="20811" spans="1:6" ht="15" x14ac:dyDescent="0.25">
      <c r="A20811" s="1" t="s">
        <v>3965</v>
      </c>
      <c r="B20811" s="589" t="s">
        <v>457</v>
      </c>
      <c r="C20811" s="10" t="s">
        <v>6635</v>
      </c>
      <c r="F20811" s="9">
        <v>179.87</v>
      </c>
    </row>
    <row r="20812" spans="1:6" ht="15" x14ac:dyDescent="0.25">
      <c r="A20812" s="1" t="s">
        <v>3966</v>
      </c>
      <c r="B20812" s="589" t="s">
        <v>456</v>
      </c>
      <c r="C20812" s="10" t="s">
        <v>6635</v>
      </c>
      <c r="F20812" s="9">
        <v>230.8</v>
      </c>
    </row>
    <row r="20813" spans="1:6" ht="15" x14ac:dyDescent="0.25">
      <c r="A20813" s="1" t="s">
        <v>3967</v>
      </c>
      <c r="B20813" s="589" t="s">
        <v>455</v>
      </c>
      <c r="C20813" s="10" t="s">
        <v>6635</v>
      </c>
      <c r="F20813" s="9">
        <v>249.8</v>
      </c>
    </row>
    <row r="20814" spans="1:6" ht="15" x14ac:dyDescent="0.25">
      <c r="A20814" s="1" t="s">
        <v>3968</v>
      </c>
      <c r="B20814" s="589" t="s">
        <v>454</v>
      </c>
      <c r="C20814" s="10" t="s">
        <v>6635</v>
      </c>
      <c r="F20814" s="9">
        <v>261.11</v>
      </c>
    </row>
    <row r="20815" spans="1:6" ht="15" x14ac:dyDescent="0.25">
      <c r="A20815" s="1" t="s">
        <v>3969</v>
      </c>
      <c r="B20815" s="589" t="s">
        <v>453</v>
      </c>
      <c r="C20815" s="10" t="s">
        <v>6635</v>
      </c>
      <c r="F20815" s="9">
        <v>295.61</v>
      </c>
    </row>
    <row r="20816" spans="1:6" ht="15" x14ac:dyDescent="0.25">
      <c r="A20816" s="1" t="s">
        <v>3970</v>
      </c>
      <c r="B20816" s="589" t="s">
        <v>452</v>
      </c>
      <c r="C20816" s="10" t="s">
        <v>6635</v>
      </c>
      <c r="F20816" s="9">
        <v>303.62</v>
      </c>
    </row>
    <row r="20817" spans="1:6" ht="15" x14ac:dyDescent="0.25">
      <c r="A20817" s="1" t="s">
        <v>3971</v>
      </c>
      <c r="B20817" s="589" t="s">
        <v>451</v>
      </c>
      <c r="C20817" s="10" t="s">
        <v>6635</v>
      </c>
      <c r="F20817" s="9">
        <v>411.13</v>
      </c>
    </row>
    <row r="20818" spans="1:6" ht="15" x14ac:dyDescent="0.25">
      <c r="A20818" s="1" t="s">
        <v>3972</v>
      </c>
      <c r="B20818" s="589" t="s">
        <v>450</v>
      </c>
      <c r="C20818" s="10" t="s">
        <v>6635</v>
      </c>
      <c r="F20818" s="9">
        <v>325.31</v>
      </c>
    </row>
    <row r="20819" spans="1:6" ht="15" x14ac:dyDescent="0.25">
      <c r="A20819" s="1" t="s">
        <v>3973</v>
      </c>
      <c r="B20819" s="589" t="s">
        <v>449</v>
      </c>
      <c r="C20819" s="10" t="s">
        <v>6635</v>
      </c>
      <c r="F20819" s="9">
        <v>167.68</v>
      </c>
    </row>
    <row r="20820" spans="1:6" ht="15" x14ac:dyDescent="0.25">
      <c r="A20820" s="1" t="s">
        <v>3974</v>
      </c>
      <c r="B20820" s="589" t="s">
        <v>448</v>
      </c>
      <c r="C20820" s="10" t="s">
        <v>6635</v>
      </c>
      <c r="F20820" s="9">
        <v>213.5</v>
      </c>
    </row>
    <row r="20821" spans="1:6" ht="15" x14ac:dyDescent="0.25">
      <c r="A20821" s="1" t="s">
        <v>3975</v>
      </c>
      <c r="B20821" s="589" t="s">
        <v>447</v>
      </c>
      <c r="C20821" s="10" t="s">
        <v>6635</v>
      </c>
      <c r="F20821" s="9">
        <v>251.02</v>
      </c>
    </row>
    <row r="20822" spans="1:6" ht="15" x14ac:dyDescent="0.25">
      <c r="A20822" s="1" t="s">
        <v>3976</v>
      </c>
      <c r="B20822" s="589" t="s">
        <v>446</v>
      </c>
      <c r="C20822" s="10" t="s">
        <v>6635</v>
      </c>
      <c r="F20822" s="9">
        <v>258.36</v>
      </c>
    </row>
    <row r="20823" spans="1:6" ht="15" x14ac:dyDescent="0.25">
      <c r="A20823" s="1" t="s">
        <v>3977</v>
      </c>
      <c r="B20823" s="589" t="s">
        <v>445</v>
      </c>
      <c r="C20823" s="10" t="s">
        <v>6635</v>
      </c>
      <c r="F20823" s="9">
        <v>269.70999999999998</v>
      </c>
    </row>
    <row r="20824" spans="1:6" ht="15" x14ac:dyDescent="0.25">
      <c r="A20824" s="1" t="s">
        <v>3978</v>
      </c>
      <c r="B20824" s="589" t="s">
        <v>444</v>
      </c>
      <c r="C20824" s="10" t="s">
        <v>6635</v>
      </c>
      <c r="F20824" s="9">
        <v>315.86</v>
      </c>
    </row>
    <row r="20825" spans="1:6" ht="15" x14ac:dyDescent="0.25">
      <c r="A20825" s="1" t="s">
        <v>3979</v>
      </c>
      <c r="B20825" s="589" t="s">
        <v>443</v>
      </c>
      <c r="C20825" s="10" t="s">
        <v>6635</v>
      </c>
      <c r="F20825" s="9">
        <v>79.3</v>
      </c>
    </row>
    <row r="20826" spans="1:6" ht="15" x14ac:dyDescent="0.25">
      <c r="A20826" s="1" t="s">
        <v>3980</v>
      </c>
      <c r="B20826" s="589" t="s">
        <v>442</v>
      </c>
      <c r="C20826" s="10" t="s">
        <v>6635</v>
      </c>
      <c r="F20826" s="9">
        <v>90.24</v>
      </c>
    </row>
    <row r="20827" spans="1:6" ht="15" x14ac:dyDescent="0.25">
      <c r="A20827" s="1" t="s">
        <v>3981</v>
      </c>
      <c r="B20827" s="589" t="s">
        <v>441</v>
      </c>
      <c r="C20827" s="10" t="s">
        <v>6635</v>
      </c>
      <c r="F20827" s="9">
        <v>193.27</v>
      </c>
    </row>
    <row r="20828" spans="1:6" ht="15" x14ac:dyDescent="0.25">
      <c r="A20828" s="1" t="s">
        <v>5316</v>
      </c>
      <c r="B20828" s="589" t="s">
        <v>6850</v>
      </c>
      <c r="C20828" s="10"/>
      <c r="F20828" s="9"/>
    </row>
    <row r="20829" spans="1:6" ht="15" x14ac:dyDescent="0.25">
      <c r="A20829" s="1" t="s">
        <v>3982</v>
      </c>
      <c r="B20829" s="589" t="s">
        <v>440</v>
      </c>
      <c r="C20829" s="10" t="s">
        <v>6640</v>
      </c>
      <c r="F20829" s="9">
        <v>104.83</v>
      </c>
    </row>
    <row r="20830" spans="1:6" ht="15" x14ac:dyDescent="0.25">
      <c r="A20830" s="1" t="s">
        <v>3983</v>
      </c>
      <c r="B20830" s="589" t="s">
        <v>439</v>
      </c>
      <c r="C20830" s="10" t="s">
        <v>6640</v>
      </c>
      <c r="F20830" s="9">
        <v>148.41999999999999</v>
      </c>
    </row>
    <row r="20831" spans="1:6" ht="15" x14ac:dyDescent="0.25">
      <c r="A20831" s="1" t="s">
        <v>3984</v>
      </c>
      <c r="B20831" s="589" t="s">
        <v>438</v>
      </c>
      <c r="C20831" s="10" t="s">
        <v>6640</v>
      </c>
      <c r="F20831" s="9">
        <v>177.59</v>
      </c>
    </row>
    <row r="20832" spans="1:6" ht="15" x14ac:dyDescent="0.25">
      <c r="A20832" s="1" t="s">
        <v>3985</v>
      </c>
      <c r="B20832" s="589" t="s">
        <v>437</v>
      </c>
      <c r="C20832" s="10" t="s">
        <v>6640</v>
      </c>
      <c r="F20832" s="9">
        <v>289.70999999999998</v>
      </c>
    </row>
    <row r="20833" spans="1:6" ht="15" x14ac:dyDescent="0.25">
      <c r="A20833" s="1" t="s">
        <v>3986</v>
      </c>
      <c r="B20833" s="589" t="s">
        <v>436</v>
      </c>
      <c r="C20833" s="10" t="s">
        <v>6640</v>
      </c>
      <c r="F20833" s="9">
        <v>334.49</v>
      </c>
    </row>
    <row r="20834" spans="1:6" ht="15" x14ac:dyDescent="0.25">
      <c r="A20834" s="1" t="s">
        <v>3987</v>
      </c>
      <c r="B20834" s="589" t="s">
        <v>435</v>
      </c>
      <c r="C20834" s="10" t="s">
        <v>6640</v>
      </c>
      <c r="F20834" s="9">
        <v>437.72</v>
      </c>
    </row>
    <row r="20835" spans="1:6" ht="15" x14ac:dyDescent="0.25">
      <c r="A20835" s="1" t="s">
        <v>3988</v>
      </c>
      <c r="B20835" s="589" t="s">
        <v>434</v>
      </c>
      <c r="C20835" s="10" t="s">
        <v>6640</v>
      </c>
      <c r="F20835" s="9">
        <v>586.76</v>
      </c>
    </row>
    <row r="20836" spans="1:6" ht="15" x14ac:dyDescent="0.25">
      <c r="A20836" s="1" t="s">
        <v>3989</v>
      </c>
      <c r="B20836" s="589" t="s">
        <v>433</v>
      </c>
      <c r="C20836" s="10" t="s">
        <v>6640</v>
      </c>
      <c r="F20836" s="9">
        <v>754.85</v>
      </c>
    </row>
    <row r="20837" spans="1:6" ht="15" x14ac:dyDescent="0.25">
      <c r="A20837" s="1" t="s">
        <v>3990</v>
      </c>
      <c r="B20837" s="589" t="s">
        <v>432</v>
      </c>
      <c r="C20837" s="10" t="s">
        <v>6640</v>
      </c>
      <c r="F20837" s="9">
        <v>969.25</v>
      </c>
    </row>
    <row r="20838" spans="1:6" ht="15" x14ac:dyDescent="0.25">
      <c r="A20838" s="1" t="s">
        <v>3991</v>
      </c>
      <c r="B20838" s="589" t="s">
        <v>431</v>
      </c>
      <c r="C20838" s="10" t="s">
        <v>6640</v>
      </c>
      <c r="F20838" s="9">
        <v>112.91</v>
      </c>
    </row>
    <row r="20839" spans="1:6" ht="15" x14ac:dyDescent="0.25">
      <c r="A20839" s="1" t="s">
        <v>3992</v>
      </c>
      <c r="B20839" s="589" t="s">
        <v>430</v>
      </c>
      <c r="C20839" s="10" t="s">
        <v>6640</v>
      </c>
      <c r="F20839" s="9">
        <v>134.58000000000001</v>
      </c>
    </row>
    <row r="20840" spans="1:6" ht="15" x14ac:dyDescent="0.25">
      <c r="A20840" s="1" t="s">
        <v>3993</v>
      </c>
      <c r="B20840" s="589" t="s">
        <v>429</v>
      </c>
      <c r="C20840" s="10" t="s">
        <v>6640</v>
      </c>
      <c r="F20840" s="9">
        <v>233.26</v>
      </c>
    </row>
    <row r="20841" spans="1:6" ht="15" x14ac:dyDescent="0.25">
      <c r="A20841" s="1" t="s">
        <v>3994</v>
      </c>
      <c r="B20841" s="589" t="s">
        <v>428</v>
      </c>
      <c r="C20841" s="10" t="s">
        <v>6640</v>
      </c>
      <c r="F20841" s="9">
        <v>291.14999999999998</v>
      </c>
    </row>
    <row r="20842" spans="1:6" ht="15" x14ac:dyDescent="0.25">
      <c r="A20842" s="1" t="s">
        <v>3995</v>
      </c>
      <c r="B20842" s="589" t="s">
        <v>427</v>
      </c>
      <c r="C20842" s="10" t="s">
        <v>6640</v>
      </c>
      <c r="F20842" s="9">
        <v>317.61</v>
      </c>
    </row>
    <row r="20843" spans="1:6" ht="15" x14ac:dyDescent="0.25">
      <c r="A20843" s="1" t="s">
        <v>3996</v>
      </c>
      <c r="B20843" s="589" t="s">
        <v>426</v>
      </c>
      <c r="C20843" s="10" t="s">
        <v>6640</v>
      </c>
      <c r="F20843" s="9">
        <v>496.69</v>
      </c>
    </row>
    <row r="20844" spans="1:6" ht="15" x14ac:dyDescent="0.25">
      <c r="A20844" s="1" t="s">
        <v>5317</v>
      </c>
      <c r="B20844" s="589" t="s">
        <v>6851</v>
      </c>
      <c r="C20844" s="10"/>
      <c r="F20844" s="9"/>
    </row>
    <row r="20845" spans="1:6" ht="15" x14ac:dyDescent="0.25">
      <c r="A20845" s="1" t="s">
        <v>3997</v>
      </c>
      <c r="B20845" s="589" t="s">
        <v>425</v>
      </c>
      <c r="C20845" s="10" t="s">
        <v>6640</v>
      </c>
      <c r="F20845" s="9">
        <v>105.38</v>
      </c>
    </row>
    <row r="20846" spans="1:6" ht="15" x14ac:dyDescent="0.25">
      <c r="A20846" s="1" t="s">
        <v>3998</v>
      </c>
      <c r="B20846" s="589" t="s">
        <v>424</v>
      </c>
      <c r="C20846" s="10" t="s">
        <v>6640</v>
      </c>
      <c r="F20846" s="9">
        <v>132.47999999999999</v>
      </c>
    </row>
    <row r="20847" spans="1:6" ht="15" x14ac:dyDescent="0.25">
      <c r="A20847" s="1" t="s">
        <v>3999</v>
      </c>
      <c r="B20847" s="589" t="s">
        <v>423</v>
      </c>
      <c r="C20847" s="10" t="s">
        <v>6640</v>
      </c>
      <c r="F20847" s="9">
        <v>112.78</v>
      </c>
    </row>
    <row r="20848" spans="1:6" ht="15" x14ac:dyDescent="0.25">
      <c r="A20848" s="1" t="s">
        <v>4000</v>
      </c>
      <c r="B20848" s="589" t="s">
        <v>422</v>
      </c>
      <c r="C20848" s="10" t="s">
        <v>6640</v>
      </c>
      <c r="F20848" s="9">
        <v>136.41</v>
      </c>
    </row>
    <row r="20849" spans="1:6" ht="15" x14ac:dyDescent="0.25">
      <c r="A20849" s="1" t="s">
        <v>4001</v>
      </c>
      <c r="B20849" s="589" t="s">
        <v>421</v>
      </c>
      <c r="C20849" s="10" t="s">
        <v>6640</v>
      </c>
      <c r="F20849" s="9">
        <v>183.72</v>
      </c>
    </row>
    <row r="20850" spans="1:6" ht="15" x14ac:dyDescent="0.25">
      <c r="A20850" s="1" t="s">
        <v>4002</v>
      </c>
      <c r="B20850" s="589" t="s">
        <v>420</v>
      </c>
      <c r="C20850" s="10" t="s">
        <v>6640</v>
      </c>
      <c r="F20850" s="9">
        <v>310.08</v>
      </c>
    </row>
    <row r="20851" spans="1:6" ht="15" x14ac:dyDescent="0.25">
      <c r="A20851" s="1" t="s">
        <v>4003</v>
      </c>
      <c r="B20851" s="589" t="s">
        <v>419</v>
      </c>
      <c r="C20851" s="10" t="s">
        <v>6640</v>
      </c>
      <c r="F20851" s="9">
        <v>473.22</v>
      </c>
    </row>
    <row r="20852" spans="1:6" ht="15" x14ac:dyDescent="0.25">
      <c r="A20852" s="1" t="s">
        <v>4004</v>
      </c>
      <c r="B20852" s="589" t="s">
        <v>418</v>
      </c>
      <c r="C20852" s="10" t="s">
        <v>6640</v>
      </c>
      <c r="F20852" s="9">
        <v>660.18</v>
      </c>
    </row>
    <row r="20853" spans="1:6" ht="15" x14ac:dyDescent="0.25">
      <c r="A20853" s="1" t="s">
        <v>4005</v>
      </c>
      <c r="B20853" s="589" t="s">
        <v>417</v>
      </c>
      <c r="C20853" s="10" t="s">
        <v>6640</v>
      </c>
      <c r="F20853" s="9">
        <v>976.13</v>
      </c>
    </row>
    <row r="20854" spans="1:6" ht="15" x14ac:dyDescent="0.25">
      <c r="A20854" s="1" t="s">
        <v>4006</v>
      </c>
      <c r="B20854" s="589" t="s">
        <v>416</v>
      </c>
      <c r="C20854" s="10" t="s">
        <v>6640</v>
      </c>
      <c r="F20854" s="9">
        <v>256.05</v>
      </c>
    </row>
    <row r="20855" spans="1:6" ht="15" x14ac:dyDescent="0.25">
      <c r="A20855" s="1" t="s">
        <v>4007</v>
      </c>
      <c r="B20855" s="589" t="s">
        <v>415</v>
      </c>
      <c r="C20855" s="10" t="s">
        <v>6640</v>
      </c>
      <c r="F20855" s="9">
        <v>476.27</v>
      </c>
    </row>
    <row r="20856" spans="1:6" ht="15" x14ac:dyDescent="0.25">
      <c r="A20856" s="1" t="s">
        <v>4008</v>
      </c>
      <c r="B20856" s="589" t="s">
        <v>414</v>
      </c>
      <c r="C20856" s="10" t="s">
        <v>6640</v>
      </c>
      <c r="F20856" s="9">
        <v>654.4</v>
      </c>
    </row>
    <row r="20857" spans="1:6" ht="15" x14ac:dyDescent="0.25">
      <c r="A20857" s="1" t="s">
        <v>4009</v>
      </c>
      <c r="B20857" s="589" t="s">
        <v>413</v>
      </c>
      <c r="C20857" s="10" t="s">
        <v>6640</v>
      </c>
      <c r="F20857" s="9">
        <v>364.23</v>
      </c>
    </row>
    <row r="20858" spans="1:6" ht="15" x14ac:dyDescent="0.25">
      <c r="A20858" s="1" t="s">
        <v>4010</v>
      </c>
      <c r="B20858" s="589" t="s">
        <v>412</v>
      </c>
      <c r="C20858" s="10" t="s">
        <v>6640</v>
      </c>
      <c r="F20858" s="9">
        <v>566.28</v>
      </c>
    </row>
    <row r="20859" spans="1:6" ht="15" x14ac:dyDescent="0.25">
      <c r="A20859" s="1" t="s">
        <v>4011</v>
      </c>
      <c r="B20859" s="589" t="s">
        <v>411</v>
      </c>
      <c r="C20859" s="10" t="s">
        <v>6640</v>
      </c>
      <c r="F20859" s="9">
        <v>812.09</v>
      </c>
    </row>
    <row r="20860" spans="1:6" ht="15" x14ac:dyDescent="0.25">
      <c r="A20860" s="1" t="s">
        <v>4012</v>
      </c>
      <c r="B20860" s="589" t="s">
        <v>410</v>
      </c>
      <c r="C20860" s="10" t="s">
        <v>6640</v>
      </c>
      <c r="F20860" s="9">
        <v>71.569999999999993</v>
      </c>
    </row>
    <row r="20861" spans="1:6" ht="15" x14ac:dyDescent="0.25">
      <c r="A20861" s="1" t="s">
        <v>4013</v>
      </c>
      <c r="B20861" s="589" t="s">
        <v>409</v>
      </c>
      <c r="C20861" s="10" t="s">
        <v>6640</v>
      </c>
      <c r="F20861" s="9">
        <v>94.91</v>
      </c>
    </row>
    <row r="20862" spans="1:6" ht="15" x14ac:dyDescent="0.25">
      <c r="A20862" s="1" t="s">
        <v>4014</v>
      </c>
      <c r="B20862" s="589" t="s">
        <v>408</v>
      </c>
      <c r="C20862" s="10" t="s">
        <v>6640</v>
      </c>
      <c r="F20862" s="9">
        <v>163.96</v>
      </c>
    </row>
    <row r="20863" spans="1:6" ht="15" x14ac:dyDescent="0.25">
      <c r="A20863" s="1" t="s">
        <v>4015</v>
      </c>
      <c r="B20863" s="589" t="s">
        <v>407</v>
      </c>
      <c r="C20863" s="10" t="s">
        <v>6640</v>
      </c>
      <c r="F20863" s="9">
        <v>1406.75</v>
      </c>
    </row>
    <row r="20864" spans="1:6" ht="15" x14ac:dyDescent="0.25">
      <c r="A20864" s="1" t="s">
        <v>4016</v>
      </c>
      <c r="B20864" s="589" t="s">
        <v>406</v>
      </c>
      <c r="C20864" s="10" t="s">
        <v>6640</v>
      </c>
      <c r="F20864" s="9">
        <v>182.28</v>
      </c>
    </row>
    <row r="20865" spans="1:6" ht="15" x14ac:dyDescent="0.25">
      <c r="A20865" s="1" t="s">
        <v>4017</v>
      </c>
      <c r="B20865" s="589" t="s">
        <v>405</v>
      </c>
      <c r="C20865" s="10" t="s">
        <v>6640</v>
      </c>
      <c r="F20865" s="9">
        <v>155.06</v>
      </c>
    </row>
    <row r="20866" spans="1:6" ht="15" x14ac:dyDescent="0.25">
      <c r="A20866" s="1" t="s">
        <v>4018</v>
      </c>
      <c r="B20866" s="589" t="s">
        <v>404</v>
      </c>
      <c r="C20866" s="10" t="s">
        <v>6640</v>
      </c>
      <c r="F20866" s="9">
        <v>196.96</v>
      </c>
    </row>
    <row r="20867" spans="1:6" ht="15" x14ac:dyDescent="0.25">
      <c r="A20867" s="1" t="s">
        <v>4019</v>
      </c>
      <c r="B20867" s="589" t="s">
        <v>403</v>
      </c>
      <c r="C20867" s="10" t="s">
        <v>6640</v>
      </c>
      <c r="F20867" s="9">
        <v>324.10000000000002</v>
      </c>
    </row>
    <row r="20868" spans="1:6" ht="15" x14ac:dyDescent="0.25">
      <c r="A20868" s="1" t="s">
        <v>4020</v>
      </c>
      <c r="B20868" s="589" t="s">
        <v>402</v>
      </c>
      <c r="C20868" s="10" t="s">
        <v>6640</v>
      </c>
      <c r="F20868" s="9">
        <v>206.24</v>
      </c>
    </row>
    <row r="20869" spans="1:6" ht="15" x14ac:dyDescent="0.25">
      <c r="A20869" s="1" t="s">
        <v>4021</v>
      </c>
      <c r="B20869" s="589" t="s">
        <v>401</v>
      </c>
      <c r="C20869" s="10" t="s">
        <v>6640</v>
      </c>
      <c r="F20869" s="9">
        <v>554.61</v>
      </c>
    </row>
    <row r="20870" spans="1:6" ht="15" x14ac:dyDescent="0.25">
      <c r="A20870" s="1" t="s">
        <v>4022</v>
      </c>
      <c r="B20870" s="589" t="s">
        <v>400</v>
      </c>
      <c r="C20870" s="10" t="s">
        <v>6640</v>
      </c>
      <c r="F20870" s="9">
        <v>151.16999999999999</v>
      </c>
    </row>
    <row r="20871" spans="1:6" ht="15" x14ac:dyDescent="0.25">
      <c r="A20871" s="1" t="s">
        <v>4023</v>
      </c>
      <c r="B20871" s="589" t="s">
        <v>399</v>
      </c>
      <c r="C20871" s="10" t="s">
        <v>6640</v>
      </c>
      <c r="F20871" s="9">
        <v>141.16999999999999</v>
      </c>
    </row>
    <row r="20872" spans="1:6" ht="15" x14ac:dyDescent="0.25">
      <c r="A20872" s="1" t="s">
        <v>4024</v>
      </c>
      <c r="B20872" s="589" t="s">
        <v>398</v>
      </c>
      <c r="C20872" s="10" t="s">
        <v>6640</v>
      </c>
      <c r="F20872" s="9">
        <v>38.229999999999997</v>
      </c>
    </row>
    <row r="20873" spans="1:6" ht="15" x14ac:dyDescent="0.25">
      <c r="A20873" s="1" t="s">
        <v>5318</v>
      </c>
      <c r="B20873" s="589" t="s">
        <v>6852</v>
      </c>
      <c r="C20873" s="10"/>
      <c r="F20873" s="9"/>
    </row>
    <row r="20874" spans="1:6" ht="15" x14ac:dyDescent="0.25">
      <c r="A20874" s="1" t="s">
        <v>5319</v>
      </c>
      <c r="B20874" s="589" t="s">
        <v>394</v>
      </c>
      <c r="C20874" s="10" t="s">
        <v>6640</v>
      </c>
      <c r="F20874" s="9">
        <v>9.5</v>
      </c>
    </row>
    <row r="20875" spans="1:6" ht="15" x14ac:dyDescent="0.25">
      <c r="A20875" s="1" t="s">
        <v>4025</v>
      </c>
      <c r="B20875" s="589" t="s">
        <v>397</v>
      </c>
      <c r="C20875" s="10" t="s">
        <v>6640</v>
      </c>
      <c r="F20875" s="9">
        <v>10.59</v>
      </c>
    </row>
    <row r="20876" spans="1:6" ht="15" x14ac:dyDescent="0.25">
      <c r="A20876" s="1" t="s">
        <v>4026</v>
      </c>
      <c r="B20876" s="589" t="s">
        <v>396</v>
      </c>
      <c r="C20876" s="10" t="s">
        <v>6640</v>
      </c>
      <c r="F20876" s="9">
        <v>13</v>
      </c>
    </row>
    <row r="20877" spans="1:6" ht="15" x14ac:dyDescent="0.25">
      <c r="A20877" s="1" t="s">
        <v>5320</v>
      </c>
      <c r="B20877" s="589" t="s">
        <v>393</v>
      </c>
      <c r="C20877" s="10" t="s">
        <v>6640</v>
      </c>
      <c r="F20877" s="9">
        <v>24.6</v>
      </c>
    </row>
    <row r="20878" spans="1:6" ht="15" x14ac:dyDescent="0.25">
      <c r="A20878" s="1" t="s">
        <v>4027</v>
      </c>
      <c r="B20878" s="589" t="s">
        <v>395</v>
      </c>
      <c r="C20878" s="10" t="s">
        <v>6640</v>
      </c>
      <c r="F20878" s="9">
        <v>37.81</v>
      </c>
    </row>
    <row r="20879" spans="1:6" ht="15" x14ac:dyDescent="0.25">
      <c r="A20879" s="1" t="s">
        <v>6364</v>
      </c>
      <c r="B20879" s="589" t="s">
        <v>6508</v>
      </c>
      <c r="C20879" s="10" t="s">
        <v>6640</v>
      </c>
      <c r="F20879" s="9">
        <v>86.17</v>
      </c>
    </row>
    <row r="20880" spans="1:6" ht="15" x14ac:dyDescent="0.25">
      <c r="A20880" s="1" t="s">
        <v>6365</v>
      </c>
      <c r="B20880" s="589" t="s">
        <v>6509</v>
      </c>
      <c r="C20880" s="10" t="s">
        <v>6640</v>
      </c>
      <c r="F20880" s="9">
        <v>116.87</v>
      </c>
    </row>
    <row r="20881" spans="1:6" ht="15" x14ac:dyDescent="0.25">
      <c r="A20881" s="1" t="s">
        <v>6366</v>
      </c>
      <c r="B20881" s="589" t="s">
        <v>6510</v>
      </c>
      <c r="C20881" s="10" t="s">
        <v>6640</v>
      </c>
      <c r="F20881" s="9">
        <v>198.89</v>
      </c>
    </row>
    <row r="20882" spans="1:6" ht="15" x14ac:dyDescent="0.25">
      <c r="A20882" s="1" t="s">
        <v>6367</v>
      </c>
      <c r="B20882" s="589" t="s">
        <v>6511</v>
      </c>
      <c r="C20882" s="10" t="s">
        <v>6640</v>
      </c>
      <c r="F20882" s="9">
        <v>324.01</v>
      </c>
    </row>
    <row r="20883" spans="1:6" ht="15" x14ac:dyDescent="0.25">
      <c r="A20883" s="1" t="s">
        <v>6368</v>
      </c>
      <c r="B20883" s="589" t="s">
        <v>6512</v>
      </c>
      <c r="C20883" s="10" t="s">
        <v>6640</v>
      </c>
      <c r="F20883" s="9">
        <v>432.99</v>
      </c>
    </row>
    <row r="20884" spans="1:6" ht="15" x14ac:dyDescent="0.25">
      <c r="A20884" s="1" t="s">
        <v>6369</v>
      </c>
      <c r="B20884" s="589" t="s">
        <v>6513</v>
      </c>
      <c r="C20884" s="10" t="s">
        <v>6640</v>
      </c>
      <c r="F20884" s="9">
        <v>699.55</v>
      </c>
    </row>
    <row r="20885" spans="1:6" ht="15" x14ac:dyDescent="0.25">
      <c r="A20885" s="1" t="s">
        <v>6370</v>
      </c>
      <c r="B20885" s="589" t="s">
        <v>6514</v>
      </c>
      <c r="C20885" s="10" t="s">
        <v>6640</v>
      </c>
      <c r="F20885" s="9">
        <v>994.15</v>
      </c>
    </row>
    <row r="20886" spans="1:6" ht="15" x14ac:dyDescent="0.25">
      <c r="A20886" s="1" t="s">
        <v>6371</v>
      </c>
      <c r="B20886" s="589" t="s">
        <v>6515</v>
      </c>
      <c r="C20886" s="10" t="s">
        <v>6640</v>
      </c>
      <c r="F20886" s="9">
        <v>1344.01</v>
      </c>
    </row>
    <row r="20887" spans="1:6" ht="15" x14ac:dyDescent="0.25">
      <c r="A20887" s="1" t="s">
        <v>5321</v>
      </c>
      <c r="B20887" s="589" t="s">
        <v>6853</v>
      </c>
      <c r="C20887" s="10"/>
      <c r="F20887" s="9"/>
    </row>
    <row r="20888" spans="1:6" ht="15" x14ac:dyDescent="0.25">
      <c r="A20888" s="1" t="s">
        <v>4028</v>
      </c>
      <c r="B20888" s="589" t="s">
        <v>392</v>
      </c>
      <c r="C20888" s="10" t="s">
        <v>6640</v>
      </c>
      <c r="F20888" s="9">
        <v>615.91999999999996</v>
      </c>
    </row>
    <row r="20889" spans="1:6" ht="15" x14ac:dyDescent="0.25">
      <c r="A20889" s="1" t="s">
        <v>4029</v>
      </c>
      <c r="B20889" s="589" t="s">
        <v>391</v>
      </c>
      <c r="C20889" s="10" t="s">
        <v>6640</v>
      </c>
      <c r="F20889" s="9">
        <v>732.73</v>
      </c>
    </row>
    <row r="20890" spans="1:6" ht="15" x14ac:dyDescent="0.25">
      <c r="A20890" s="1" t="s">
        <v>4030</v>
      </c>
      <c r="B20890" s="589" t="s">
        <v>390</v>
      </c>
      <c r="C20890" s="10" t="s">
        <v>6640</v>
      </c>
      <c r="F20890" s="9">
        <v>913.04</v>
      </c>
    </row>
    <row r="20891" spans="1:6" ht="15" x14ac:dyDescent="0.25">
      <c r="A20891" s="1" t="s">
        <v>4031</v>
      </c>
      <c r="B20891" s="589" t="s">
        <v>389</v>
      </c>
      <c r="C20891" s="10" t="s">
        <v>6640</v>
      </c>
      <c r="F20891" s="9">
        <v>1343.82</v>
      </c>
    </row>
    <row r="20892" spans="1:6" ht="15" x14ac:dyDescent="0.25">
      <c r="A20892" s="1" t="s">
        <v>4032</v>
      </c>
      <c r="B20892" s="589" t="s">
        <v>388</v>
      </c>
      <c r="C20892" s="10" t="s">
        <v>6640</v>
      </c>
      <c r="F20892" s="9">
        <v>1079.96</v>
      </c>
    </row>
    <row r="20893" spans="1:6" ht="15" x14ac:dyDescent="0.25">
      <c r="A20893" s="1" t="s">
        <v>4033</v>
      </c>
      <c r="B20893" s="589" t="s">
        <v>387</v>
      </c>
      <c r="C20893" s="10" t="s">
        <v>6640</v>
      </c>
      <c r="F20893" s="9">
        <v>562.55999999999995</v>
      </c>
    </row>
    <row r="20894" spans="1:6" ht="15" x14ac:dyDescent="0.25">
      <c r="A20894" s="1" t="s">
        <v>4034</v>
      </c>
      <c r="B20894" s="589" t="s">
        <v>386</v>
      </c>
      <c r="C20894" s="10" t="s">
        <v>6640</v>
      </c>
      <c r="F20894" s="9">
        <v>577.19000000000005</v>
      </c>
    </row>
    <row r="20895" spans="1:6" ht="15" x14ac:dyDescent="0.25">
      <c r="A20895" s="1" t="s">
        <v>4035</v>
      </c>
      <c r="B20895" s="589" t="s">
        <v>4671</v>
      </c>
      <c r="C20895" s="10" t="s">
        <v>6640</v>
      </c>
      <c r="F20895" s="9">
        <v>672.9</v>
      </c>
    </row>
    <row r="20896" spans="1:6" ht="15" x14ac:dyDescent="0.25">
      <c r="A20896" s="1" t="s">
        <v>4036</v>
      </c>
      <c r="B20896" s="589" t="s">
        <v>385</v>
      </c>
      <c r="C20896" s="10" t="s">
        <v>6640</v>
      </c>
      <c r="F20896" s="9">
        <v>798.97</v>
      </c>
    </row>
    <row r="20897" spans="1:6" ht="15" x14ac:dyDescent="0.25">
      <c r="A20897" s="1" t="s">
        <v>4037</v>
      </c>
      <c r="B20897" s="589" t="s">
        <v>384</v>
      </c>
      <c r="C20897" s="10" t="s">
        <v>6640</v>
      </c>
      <c r="F20897" s="9">
        <v>1002.99</v>
      </c>
    </row>
    <row r="20898" spans="1:6" ht="15" x14ac:dyDescent="0.25">
      <c r="A20898" s="1" t="s">
        <v>4038</v>
      </c>
      <c r="B20898" s="589" t="s">
        <v>383</v>
      </c>
      <c r="C20898" s="10" t="s">
        <v>6640</v>
      </c>
      <c r="F20898" s="9">
        <v>1195.05</v>
      </c>
    </row>
    <row r="20899" spans="1:6" ht="15" x14ac:dyDescent="0.25">
      <c r="A20899" s="1" t="s">
        <v>4039</v>
      </c>
      <c r="B20899" s="589" t="s">
        <v>382</v>
      </c>
      <c r="C20899" s="10" t="s">
        <v>6640</v>
      </c>
      <c r="F20899" s="9">
        <v>1522.62</v>
      </c>
    </row>
    <row r="20900" spans="1:6" ht="15" x14ac:dyDescent="0.25">
      <c r="A20900" s="1" t="s">
        <v>5322</v>
      </c>
      <c r="B20900" s="589" t="s">
        <v>6854</v>
      </c>
      <c r="C20900" s="10"/>
      <c r="F20900" s="9"/>
    </row>
    <row r="20901" spans="1:6" ht="15" x14ac:dyDescent="0.25">
      <c r="A20901" s="1" t="s">
        <v>4672</v>
      </c>
      <c r="B20901" s="589" t="s">
        <v>4673</v>
      </c>
      <c r="C20901" s="10" t="s">
        <v>6640</v>
      </c>
      <c r="F20901" s="9">
        <v>154.38999999999999</v>
      </c>
    </row>
    <row r="20902" spans="1:6" ht="15" x14ac:dyDescent="0.25">
      <c r="A20902" s="1" t="s">
        <v>4674</v>
      </c>
      <c r="B20902" s="589" t="s">
        <v>4675</v>
      </c>
      <c r="C20902" s="10" t="s">
        <v>6640</v>
      </c>
      <c r="F20902" s="9">
        <v>213.11</v>
      </c>
    </row>
    <row r="20903" spans="1:6" ht="15" x14ac:dyDescent="0.25">
      <c r="A20903" s="1" t="s">
        <v>4676</v>
      </c>
      <c r="B20903" s="589" t="s">
        <v>4677</v>
      </c>
      <c r="C20903" s="10" t="s">
        <v>6640</v>
      </c>
      <c r="F20903" s="9">
        <v>241.88</v>
      </c>
    </row>
    <row r="20904" spans="1:6" ht="15" x14ac:dyDescent="0.25">
      <c r="A20904" s="1" t="s">
        <v>5323</v>
      </c>
      <c r="B20904" s="589" t="s">
        <v>6855</v>
      </c>
      <c r="C20904" s="10"/>
      <c r="F20904" s="9"/>
    </row>
    <row r="20905" spans="1:6" ht="15" x14ac:dyDescent="0.25">
      <c r="A20905" s="1" t="s">
        <v>4040</v>
      </c>
      <c r="B20905" s="589" t="s">
        <v>381</v>
      </c>
      <c r="C20905" s="10" t="s">
        <v>6640</v>
      </c>
      <c r="F20905" s="9">
        <v>739.82</v>
      </c>
    </row>
    <row r="20906" spans="1:6" ht="15" x14ac:dyDescent="0.25">
      <c r="A20906" s="1" t="s">
        <v>4041</v>
      </c>
      <c r="B20906" s="589" t="s">
        <v>380</v>
      </c>
      <c r="C20906" s="10" t="s">
        <v>6640</v>
      </c>
      <c r="F20906" s="9">
        <v>790.94</v>
      </c>
    </row>
    <row r="20907" spans="1:6" ht="15" x14ac:dyDescent="0.25">
      <c r="A20907" s="1" t="s">
        <v>4042</v>
      </c>
      <c r="B20907" s="589" t="s">
        <v>379</v>
      </c>
      <c r="C20907" s="10" t="s">
        <v>6640</v>
      </c>
      <c r="F20907" s="9">
        <v>846.85</v>
      </c>
    </row>
    <row r="20908" spans="1:6" ht="15" x14ac:dyDescent="0.25">
      <c r="A20908" s="1" t="s">
        <v>4043</v>
      </c>
      <c r="B20908" s="589" t="s">
        <v>378</v>
      </c>
      <c r="C20908" s="10" t="s">
        <v>6640</v>
      </c>
      <c r="F20908" s="9">
        <v>999.73</v>
      </c>
    </row>
    <row r="20909" spans="1:6" ht="15" x14ac:dyDescent="0.25">
      <c r="A20909" s="1" t="s">
        <v>4044</v>
      </c>
      <c r="B20909" s="589" t="s">
        <v>377</v>
      </c>
      <c r="C20909" s="10" t="s">
        <v>6640</v>
      </c>
      <c r="F20909" s="9">
        <v>1339.96</v>
      </c>
    </row>
    <row r="20910" spans="1:6" ht="15" x14ac:dyDescent="0.25">
      <c r="A20910" s="1" t="s">
        <v>4045</v>
      </c>
      <c r="B20910" s="589" t="s">
        <v>376</v>
      </c>
      <c r="C20910" s="10" t="s">
        <v>6640</v>
      </c>
      <c r="F20910" s="9">
        <v>1516.7</v>
      </c>
    </row>
    <row r="20911" spans="1:6" ht="15" x14ac:dyDescent="0.25">
      <c r="A20911" s="1" t="s">
        <v>4678</v>
      </c>
      <c r="B20911" s="589" t="s">
        <v>352</v>
      </c>
      <c r="C20911" s="10" t="s">
        <v>6635</v>
      </c>
      <c r="F20911" s="9">
        <v>172.91</v>
      </c>
    </row>
    <row r="20912" spans="1:6" ht="15" x14ac:dyDescent="0.25">
      <c r="A20912" s="1" t="s">
        <v>4046</v>
      </c>
      <c r="B20912" s="589" t="s">
        <v>375</v>
      </c>
      <c r="C20912" s="10" t="s">
        <v>6635</v>
      </c>
      <c r="F20912" s="9">
        <v>212.02</v>
      </c>
    </row>
    <row r="20913" spans="1:6" ht="15" x14ac:dyDescent="0.25">
      <c r="A20913" s="1" t="s">
        <v>4047</v>
      </c>
      <c r="B20913" s="589" t="s">
        <v>374</v>
      </c>
      <c r="C20913" s="10" t="s">
        <v>6635</v>
      </c>
      <c r="F20913" s="9">
        <v>265.19</v>
      </c>
    </row>
    <row r="20914" spans="1:6" ht="15" x14ac:dyDescent="0.25">
      <c r="A20914" s="1" t="s">
        <v>4048</v>
      </c>
      <c r="B20914" s="589" t="s">
        <v>373</v>
      </c>
      <c r="C20914" s="10" t="s">
        <v>6635</v>
      </c>
      <c r="F20914" s="9">
        <v>372.19</v>
      </c>
    </row>
    <row r="20915" spans="1:6" ht="15" x14ac:dyDescent="0.25">
      <c r="A20915" s="1" t="s">
        <v>4049</v>
      </c>
      <c r="B20915" s="589" t="s">
        <v>372</v>
      </c>
      <c r="C20915" s="10" t="s">
        <v>6635</v>
      </c>
      <c r="F20915" s="9">
        <v>467.36</v>
      </c>
    </row>
    <row r="20916" spans="1:6" ht="15" x14ac:dyDescent="0.25">
      <c r="A20916" s="1" t="s">
        <v>4050</v>
      </c>
      <c r="B20916" s="589" t="s">
        <v>371</v>
      </c>
      <c r="C20916" s="10" t="s">
        <v>6635</v>
      </c>
      <c r="F20916" s="9">
        <v>645.70000000000005</v>
      </c>
    </row>
    <row r="20917" spans="1:6" ht="15" x14ac:dyDescent="0.25">
      <c r="A20917" s="1" t="s">
        <v>4051</v>
      </c>
      <c r="B20917" s="589" t="s">
        <v>370</v>
      </c>
      <c r="C20917" s="10" t="s">
        <v>6635</v>
      </c>
      <c r="F20917" s="9">
        <v>840.82</v>
      </c>
    </row>
    <row r="20918" spans="1:6" ht="15" x14ac:dyDescent="0.25">
      <c r="A20918" s="1" t="s">
        <v>4679</v>
      </c>
      <c r="B20918" s="589" t="s">
        <v>4060</v>
      </c>
      <c r="C20918" s="10" t="s">
        <v>6635</v>
      </c>
      <c r="F20918" s="9">
        <v>326.02999999999997</v>
      </c>
    </row>
    <row r="20919" spans="1:6" ht="15" x14ac:dyDescent="0.25">
      <c r="A20919" s="1" t="s">
        <v>4052</v>
      </c>
      <c r="B20919" s="589" t="s">
        <v>369</v>
      </c>
      <c r="C20919" s="10" t="s">
        <v>6635</v>
      </c>
      <c r="F20919" s="9">
        <v>352.36</v>
      </c>
    </row>
    <row r="20920" spans="1:6" ht="15" x14ac:dyDescent="0.25">
      <c r="A20920" s="1" t="s">
        <v>4053</v>
      </c>
      <c r="B20920" s="589" t="s">
        <v>368</v>
      </c>
      <c r="C20920" s="10" t="s">
        <v>6635</v>
      </c>
      <c r="F20920" s="9">
        <v>472.98</v>
      </c>
    </row>
    <row r="20921" spans="1:6" ht="15" x14ac:dyDescent="0.25">
      <c r="A20921" s="1" t="s">
        <v>4054</v>
      </c>
      <c r="B20921" s="589" t="s">
        <v>367</v>
      </c>
      <c r="C20921" s="10" t="s">
        <v>6635</v>
      </c>
      <c r="F20921" s="9">
        <v>821.2</v>
      </c>
    </row>
    <row r="20922" spans="1:6" ht="15" x14ac:dyDescent="0.25">
      <c r="A20922" s="1" t="s">
        <v>4055</v>
      </c>
      <c r="B20922" s="589" t="s">
        <v>366</v>
      </c>
      <c r="C20922" s="10" t="s">
        <v>6635</v>
      </c>
      <c r="F20922" s="9">
        <v>610.91999999999996</v>
      </c>
    </row>
    <row r="20923" spans="1:6" ht="15" x14ac:dyDescent="0.25">
      <c r="A20923" s="1" t="s">
        <v>4056</v>
      </c>
      <c r="B20923" s="589" t="s">
        <v>365</v>
      </c>
      <c r="C20923" s="10" t="s">
        <v>6635</v>
      </c>
      <c r="F20923" s="9">
        <v>732.86</v>
      </c>
    </row>
    <row r="20924" spans="1:6" ht="15" x14ac:dyDescent="0.25">
      <c r="A20924" s="1" t="s">
        <v>4057</v>
      </c>
      <c r="B20924" s="589" t="s">
        <v>364</v>
      </c>
      <c r="C20924" s="10" t="s">
        <v>6635</v>
      </c>
      <c r="F20924" s="9">
        <v>1149.97</v>
      </c>
    </row>
    <row r="20925" spans="1:6" ht="15" x14ac:dyDescent="0.25">
      <c r="A20925" s="1" t="s">
        <v>4058</v>
      </c>
      <c r="B20925" s="589" t="s">
        <v>363</v>
      </c>
      <c r="C20925" s="10" t="s">
        <v>6635</v>
      </c>
      <c r="F20925" s="9">
        <v>399.91</v>
      </c>
    </row>
    <row r="20926" spans="1:6" ht="15" x14ac:dyDescent="0.25">
      <c r="A20926" s="1" t="s">
        <v>4059</v>
      </c>
      <c r="B20926" s="589" t="s">
        <v>362</v>
      </c>
      <c r="C20926" s="10" t="s">
        <v>6635</v>
      </c>
      <c r="F20926" s="9">
        <v>454.3</v>
      </c>
    </row>
    <row r="20927" spans="1:6" ht="15" x14ac:dyDescent="0.25">
      <c r="A20927" s="1" t="s">
        <v>5324</v>
      </c>
      <c r="B20927" s="589" t="s">
        <v>6856</v>
      </c>
      <c r="C20927" s="10"/>
      <c r="F20927" s="9"/>
    </row>
    <row r="20928" spans="1:6" ht="15" x14ac:dyDescent="0.25">
      <c r="A20928" s="1" t="s">
        <v>4061</v>
      </c>
      <c r="B20928" s="589" t="s">
        <v>360</v>
      </c>
      <c r="C20928" s="10" t="s">
        <v>6635</v>
      </c>
      <c r="F20928" s="9">
        <v>475.06</v>
      </c>
    </row>
    <row r="20929" spans="1:6" ht="15" x14ac:dyDescent="0.25">
      <c r="A20929" s="1" t="s">
        <v>4062</v>
      </c>
      <c r="B20929" s="589" t="s">
        <v>359</v>
      </c>
      <c r="C20929" s="10" t="s">
        <v>6635</v>
      </c>
      <c r="F20929" s="9">
        <v>697.31</v>
      </c>
    </row>
    <row r="20930" spans="1:6" ht="15" x14ac:dyDescent="0.25">
      <c r="A20930" s="1" t="s">
        <v>4063</v>
      </c>
      <c r="B20930" s="589" t="s">
        <v>358</v>
      </c>
      <c r="C20930" s="10" t="s">
        <v>6635</v>
      </c>
      <c r="F20930" s="9">
        <v>988.02</v>
      </c>
    </row>
    <row r="20931" spans="1:6" ht="15" x14ac:dyDescent="0.25">
      <c r="A20931" s="1" t="s">
        <v>4064</v>
      </c>
      <c r="B20931" s="589" t="s">
        <v>357</v>
      </c>
      <c r="C20931" s="10" t="s">
        <v>6635</v>
      </c>
      <c r="F20931" s="9">
        <v>1503.53</v>
      </c>
    </row>
    <row r="20932" spans="1:6" ht="15" x14ac:dyDescent="0.25">
      <c r="A20932" s="1" t="s">
        <v>5325</v>
      </c>
      <c r="B20932" s="589" t="s">
        <v>361</v>
      </c>
      <c r="C20932" s="10" t="s">
        <v>6635</v>
      </c>
      <c r="F20932" s="9">
        <v>379.64</v>
      </c>
    </row>
    <row r="20933" spans="1:6" ht="15" x14ac:dyDescent="0.25">
      <c r="A20933" s="1" t="s">
        <v>4065</v>
      </c>
      <c r="B20933" s="589" t="s">
        <v>356</v>
      </c>
      <c r="C20933" s="10" t="s">
        <v>6635</v>
      </c>
      <c r="F20933" s="9">
        <v>432.45</v>
      </c>
    </row>
    <row r="20934" spans="1:6" ht="15" x14ac:dyDescent="0.25">
      <c r="A20934" s="1" t="s">
        <v>4066</v>
      </c>
      <c r="B20934" s="589" t="s">
        <v>355</v>
      </c>
      <c r="C20934" s="10" t="s">
        <v>6635</v>
      </c>
      <c r="F20934" s="9">
        <v>787.55</v>
      </c>
    </row>
    <row r="20935" spans="1:6" ht="15" x14ac:dyDescent="0.25">
      <c r="A20935" s="1" t="s">
        <v>4067</v>
      </c>
      <c r="B20935" s="589" t="s">
        <v>354</v>
      </c>
      <c r="C20935" s="10" t="s">
        <v>6635</v>
      </c>
      <c r="F20935" s="9">
        <v>904.55</v>
      </c>
    </row>
    <row r="20936" spans="1:6" ht="15" x14ac:dyDescent="0.25">
      <c r="A20936" s="1" t="s">
        <v>4068</v>
      </c>
      <c r="B20936" s="589" t="s">
        <v>353</v>
      </c>
      <c r="C20936" s="10" t="s">
        <v>6635</v>
      </c>
      <c r="F20936" s="9">
        <v>1378.13</v>
      </c>
    </row>
    <row r="20937" spans="1:6" ht="15" x14ac:dyDescent="0.25">
      <c r="A20937" s="1" t="s">
        <v>5326</v>
      </c>
      <c r="B20937" s="589" t="s">
        <v>6857</v>
      </c>
      <c r="C20937" s="10"/>
      <c r="F20937" s="9"/>
    </row>
    <row r="20938" spans="1:6" ht="15" x14ac:dyDescent="0.25">
      <c r="A20938" s="1" t="s">
        <v>4069</v>
      </c>
      <c r="B20938" s="589" t="s">
        <v>351</v>
      </c>
      <c r="C20938" s="10" t="s">
        <v>6640</v>
      </c>
      <c r="F20938" s="9">
        <v>77.58</v>
      </c>
    </row>
    <row r="20939" spans="1:6" ht="15" x14ac:dyDescent="0.25">
      <c r="A20939" s="1" t="s">
        <v>4070</v>
      </c>
      <c r="B20939" s="589" t="s">
        <v>350</v>
      </c>
      <c r="C20939" s="10" t="s">
        <v>6640</v>
      </c>
      <c r="F20939" s="9">
        <v>117.1</v>
      </c>
    </row>
    <row r="20940" spans="1:6" ht="15" x14ac:dyDescent="0.25">
      <c r="A20940" s="1" t="s">
        <v>5327</v>
      </c>
      <c r="B20940" s="589" t="s">
        <v>6858</v>
      </c>
      <c r="C20940" s="10"/>
      <c r="F20940" s="9"/>
    </row>
    <row r="20941" spans="1:6" ht="15" x14ac:dyDescent="0.25">
      <c r="A20941" s="1" t="s">
        <v>5328</v>
      </c>
      <c r="B20941" s="589" t="s">
        <v>347</v>
      </c>
      <c r="C20941" s="10" t="s">
        <v>6640</v>
      </c>
      <c r="F20941" s="9">
        <v>159.03</v>
      </c>
    </row>
    <row r="20942" spans="1:6" ht="15" x14ac:dyDescent="0.25">
      <c r="A20942" s="1" t="s">
        <v>5329</v>
      </c>
      <c r="B20942" s="589" t="s">
        <v>340</v>
      </c>
      <c r="C20942" s="10" t="s">
        <v>6640</v>
      </c>
      <c r="F20942" s="9">
        <v>184.41</v>
      </c>
    </row>
    <row r="20943" spans="1:6" ht="15" x14ac:dyDescent="0.25">
      <c r="A20943" s="1" t="s">
        <v>4071</v>
      </c>
      <c r="B20943" s="589" t="s">
        <v>348</v>
      </c>
      <c r="C20943" s="10" t="s">
        <v>6640</v>
      </c>
      <c r="F20943" s="9">
        <v>188.92</v>
      </c>
    </row>
    <row r="20944" spans="1:6" ht="15" x14ac:dyDescent="0.25">
      <c r="A20944" s="1" t="s">
        <v>5330</v>
      </c>
      <c r="B20944" s="589" t="s">
        <v>349</v>
      </c>
      <c r="C20944" s="10" t="s">
        <v>6640</v>
      </c>
      <c r="F20944" s="9">
        <v>231.02</v>
      </c>
    </row>
    <row r="20945" spans="1:6" ht="15" x14ac:dyDescent="0.25">
      <c r="A20945" s="1" t="s">
        <v>5331</v>
      </c>
      <c r="B20945" s="589" t="s">
        <v>345</v>
      </c>
      <c r="C20945" s="10" t="s">
        <v>6640</v>
      </c>
      <c r="F20945" s="9">
        <v>316.97000000000003</v>
      </c>
    </row>
    <row r="20946" spans="1:6" ht="15" x14ac:dyDescent="0.25">
      <c r="A20946" s="1" t="s">
        <v>4072</v>
      </c>
      <c r="B20946" s="589" t="s">
        <v>346</v>
      </c>
      <c r="C20946" s="10" t="s">
        <v>6640</v>
      </c>
      <c r="F20946" s="9">
        <v>353.87</v>
      </c>
    </row>
    <row r="20947" spans="1:6" ht="15" x14ac:dyDescent="0.25">
      <c r="A20947" s="1" t="s">
        <v>5332</v>
      </c>
      <c r="B20947" s="589" t="s">
        <v>339</v>
      </c>
      <c r="C20947" s="10" t="s">
        <v>6640</v>
      </c>
      <c r="F20947" s="9">
        <v>411.32</v>
      </c>
    </row>
    <row r="20948" spans="1:6" ht="15" x14ac:dyDescent="0.25">
      <c r="A20948" s="1" t="s">
        <v>4073</v>
      </c>
      <c r="B20948" s="589" t="s">
        <v>344</v>
      </c>
      <c r="C20948" s="10" t="s">
        <v>6640</v>
      </c>
      <c r="F20948" s="9">
        <v>457.81</v>
      </c>
    </row>
    <row r="20949" spans="1:6" ht="15" x14ac:dyDescent="0.25">
      <c r="A20949" s="1" t="s">
        <v>4074</v>
      </c>
      <c r="B20949" s="589" t="s">
        <v>343</v>
      </c>
      <c r="C20949" s="10" t="s">
        <v>6640</v>
      </c>
      <c r="F20949" s="9">
        <v>579.96</v>
      </c>
    </row>
    <row r="20950" spans="1:6" ht="15" x14ac:dyDescent="0.25">
      <c r="A20950" s="1" t="s">
        <v>4075</v>
      </c>
      <c r="B20950" s="589" t="s">
        <v>342</v>
      </c>
      <c r="C20950" s="10" t="s">
        <v>6640</v>
      </c>
      <c r="F20950" s="9">
        <v>706.79</v>
      </c>
    </row>
    <row r="20951" spans="1:6" ht="15" x14ac:dyDescent="0.25">
      <c r="A20951" s="1" t="s">
        <v>4076</v>
      </c>
      <c r="B20951" s="589" t="s">
        <v>341</v>
      </c>
      <c r="C20951" s="10" t="s">
        <v>6640</v>
      </c>
      <c r="F20951" s="9">
        <v>1018.7</v>
      </c>
    </row>
    <row r="20952" spans="1:6" ht="15" x14ac:dyDescent="0.25">
      <c r="A20952" s="1" t="s">
        <v>5333</v>
      </c>
      <c r="B20952" s="589" t="s">
        <v>338</v>
      </c>
      <c r="C20952" s="10" t="s">
        <v>6640</v>
      </c>
      <c r="F20952" s="9">
        <v>857.09</v>
      </c>
    </row>
    <row r="20953" spans="1:6" ht="15" x14ac:dyDescent="0.25">
      <c r="A20953" s="1" t="s">
        <v>5334</v>
      </c>
      <c r="B20953" s="589" t="s">
        <v>337</v>
      </c>
      <c r="C20953" s="10" t="s">
        <v>6640</v>
      </c>
      <c r="F20953" s="9">
        <v>1128.79</v>
      </c>
    </row>
    <row r="20954" spans="1:6" ht="15" x14ac:dyDescent="0.25">
      <c r="A20954" s="1" t="s">
        <v>5335</v>
      </c>
      <c r="B20954" s="589" t="s">
        <v>6859</v>
      </c>
      <c r="C20954" s="10"/>
      <c r="F20954" s="9"/>
    </row>
    <row r="20955" spans="1:6" ht="15" x14ac:dyDescent="0.25">
      <c r="A20955" s="1" t="s">
        <v>4077</v>
      </c>
      <c r="B20955" s="589" t="s">
        <v>336</v>
      </c>
      <c r="C20955" s="10" t="s">
        <v>6640</v>
      </c>
      <c r="F20955" s="9">
        <v>166.17</v>
      </c>
    </row>
    <row r="20956" spans="1:6" ht="15" x14ac:dyDescent="0.25">
      <c r="A20956" s="1" t="s">
        <v>4078</v>
      </c>
      <c r="B20956" s="589" t="s">
        <v>335</v>
      </c>
      <c r="C20956" s="10" t="s">
        <v>6640</v>
      </c>
      <c r="F20956" s="9">
        <v>235.34</v>
      </c>
    </row>
    <row r="20957" spans="1:6" ht="15" x14ac:dyDescent="0.25">
      <c r="A20957" s="1" t="s">
        <v>4079</v>
      </c>
      <c r="B20957" s="589" t="s">
        <v>334</v>
      </c>
      <c r="C20957" s="10" t="s">
        <v>6640</v>
      </c>
      <c r="F20957" s="9">
        <v>272.60000000000002</v>
      </c>
    </row>
    <row r="20958" spans="1:6" ht="15" x14ac:dyDescent="0.25">
      <c r="A20958" s="1" t="s">
        <v>4080</v>
      </c>
      <c r="B20958" s="589" t="s">
        <v>333</v>
      </c>
      <c r="C20958" s="10" t="s">
        <v>6640</v>
      </c>
      <c r="F20958" s="9">
        <v>367.43</v>
      </c>
    </row>
    <row r="20959" spans="1:6" ht="15" x14ac:dyDescent="0.25">
      <c r="A20959" s="1" t="s">
        <v>4081</v>
      </c>
      <c r="B20959" s="589" t="s">
        <v>332</v>
      </c>
      <c r="C20959" s="10" t="s">
        <v>6640</v>
      </c>
      <c r="F20959" s="9">
        <v>445.73</v>
      </c>
    </row>
    <row r="20960" spans="1:6" ht="15" x14ac:dyDescent="0.25">
      <c r="A20960" s="1" t="s">
        <v>4082</v>
      </c>
      <c r="B20960" s="589" t="s">
        <v>331</v>
      </c>
      <c r="C20960" s="10" t="s">
        <v>6640</v>
      </c>
      <c r="F20960" s="9">
        <v>898.05</v>
      </c>
    </row>
    <row r="20961" spans="1:6" ht="15" x14ac:dyDescent="0.25">
      <c r="A20961" s="1" t="s">
        <v>4083</v>
      </c>
      <c r="B20961" s="589" t="s">
        <v>330</v>
      </c>
      <c r="C20961" s="10" t="s">
        <v>6640</v>
      </c>
      <c r="F20961" s="9">
        <v>872.37</v>
      </c>
    </row>
    <row r="20962" spans="1:6" ht="15" x14ac:dyDescent="0.25">
      <c r="A20962" s="1" t="s">
        <v>4084</v>
      </c>
      <c r="B20962" s="589" t="s">
        <v>329</v>
      </c>
      <c r="C20962" s="10" t="s">
        <v>6640</v>
      </c>
      <c r="F20962" s="9">
        <v>1032.1199999999999</v>
      </c>
    </row>
    <row r="20963" spans="1:6" ht="15" x14ac:dyDescent="0.25">
      <c r="A20963" s="1" t="s">
        <v>7763</v>
      </c>
      <c r="B20963" s="589" t="s">
        <v>7764</v>
      </c>
      <c r="C20963" s="10"/>
      <c r="F20963" s="9"/>
    </row>
    <row r="20964" spans="1:6" ht="15" x14ac:dyDescent="0.25">
      <c r="A20964" s="1" t="s">
        <v>7765</v>
      </c>
      <c r="B20964" s="589" t="s">
        <v>7766</v>
      </c>
      <c r="C20964" s="10" t="s">
        <v>6640</v>
      </c>
      <c r="F20964" s="9">
        <v>119.14</v>
      </c>
    </row>
    <row r="20965" spans="1:6" ht="15" x14ac:dyDescent="0.25">
      <c r="A20965" s="1" t="s">
        <v>5336</v>
      </c>
      <c r="B20965" s="589" t="s">
        <v>6860</v>
      </c>
      <c r="C20965" s="10"/>
      <c r="F20965" s="9"/>
    </row>
    <row r="20966" spans="1:6" ht="15" x14ac:dyDescent="0.25">
      <c r="A20966" s="1" t="s">
        <v>4085</v>
      </c>
      <c r="B20966" s="589" t="s">
        <v>328</v>
      </c>
      <c r="C20966" s="10" t="s">
        <v>6640</v>
      </c>
      <c r="F20966" s="9">
        <v>201.05</v>
      </c>
    </row>
    <row r="20967" spans="1:6" ht="15" x14ac:dyDescent="0.25">
      <c r="A20967" s="1" t="s">
        <v>4086</v>
      </c>
      <c r="B20967" s="589" t="s">
        <v>327</v>
      </c>
      <c r="C20967" s="10" t="s">
        <v>6640</v>
      </c>
      <c r="F20967" s="9">
        <v>290.70999999999998</v>
      </c>
    </row>
    <row r="20968" spans="1:6" ht="15" x14ac:dyDescent="0.25">
      <c r="A20968" s="1" t="s">
        <v>4087</v>
      </c>
      <c r="B20968" s="589" t="s">
        <v>326</v>
      </c>
      <c r="C20968" s="10" t="s">
        <v>6640</v>
      </c>
      <c r="F20968" s="9">
        <v>316.68</v>
      </c>
    </row>
    <row r="20969" spans="1:6" ht="15" x14ac:dyDescent="0.25">
      <c r="A20969" s="1" t="s">
        <v>4088</v>
      </c>
      <c r="B20969" s="589" t="s">
        <v>325</v>
      </c>
      <c r="C20969" s="10" t="s">
        <v>6640</v>
      </c>
      <c r="F20969" s="9">
        <v>422.57</v>
      </c>
    </row>
    <row r="20970" spans="1:6" ht="15" x14ac:dyDescent="0.25">
      <c r="A20970" s="1" t="s">
        <v>4089</v>
      </c>
      <c r="B20970" s="589" t="s">
        <v>324</v>
      </c>
      <c r="C20970" s="10" t="s">
        <v>6640</v>
      </c>
      <c r="F20970" s="9">
        <v>683.11</v>
      </c>
    </row>
    <row r="20971" spans="1:6" ht="15" x14ac:dyDescent="0.25">
      <c r="A20971" s="1" t="s">
        <v>4090</v>
      </c>
      <c r="B20971" s="589" t="s">
        <v>6446</v>
      </c>
      <c r="C20971" s="10" t="s">
        <v>6635</v>
      </c>
      <c r="F20971" s="9">
        <v>81.900000000000006</v>
      </c>
    </row>
    <row r="20972" spans="1:6" ht="15" x14ac:dyDescent="0.25">
      <c r="A20972" s="1" t="s">
        <v>4091</v>
      </c>
      <c r="B20972" s="589" t="s">
        <v>6447</v>
      </c>
      <c r="C20972" s="10" t="s">
        <v>6635</v>
      </c>
      <c r="F20972" s="9">
        <v>90.06</v>
      </c>
    </row>
    <row r="20973" spans="1:6" ht="15" x14ac:dyDescent="0.25">
      <c r="A20973" s="1" t="s">
        <v>4092</v>
      </c>
      <c r="B20973" s="589" t="s">
        <v>6448</v>
      </c>
      <c r="C20973" s="10" t="s">
        <v>6635</v>
      </c>
      <c r="F20973" s="9">
        <v>114.87</v>
      </c>
    </row>
    <row r="20974" spans="1:6" ht="15" x14ac:dyDescent="0.25">
      <c r="A20974" s="1" t="s">
        <v>4093</v>
      </c>
      <c r="B20974" s="589" t="s">
        <v>6449</v>
      </c>
      <c r="C20974" s="10" t="s">
        <v>6635</v>
      </c>
      <c r="F20974" s="9">
        <v>167.1</v>
      </c>
    </row>
    <row r="20975" spans="1:6" ht="15" x14ac:dyDescent="0.25">
      <c r="A20975" s="1" t="s">
        <v>4094</v>
      </c>
      <c r="B20975" s="589" t="s">
        <v>6450</v>
      </c>
      <c r="C20975" s="10" t="s">
        <v>6635</v>
      </c>
      <c r="F20975" s="9">
        <v>224.38</v>
      </c>
    </row>
    <row r="20976" spans="1:6" ht="15" x14ac:dyDescent="0.25">
      <c r="A20976" s="1" t="s">
        <v>4095</v>
      </c>
      <c r="B20976" s="589" t="s">
        <v>323</v>
      </c>
      <c r="C20976" s="10" t="s">
        <v>6643</v>
      </c>
      <c r="F20976" s="9">
        <v>939.37</v>
      </c>
    </row>
    <row r="20977" spans="1:6" ht="15" x14ac:dyDescent="0.25">
      <c r="A20977" s="1" t="s">
        <v>4096</v>
      </c>
      <c r="B20977" s="589" t="s">
        <v>322</v>
      </c>
      <c r="C20977" s="10" t="s">
        <v>6643</v>
      </c>
      <c r="F20977" s="9">
        <v>978.99</v>
      </c>
    </row>
    <row r="20978" spans="1:6" ht="15" x14ac:dyDescent="0.25">
      <c r="A20978" s="1" t="s">
        <v>4097</v>
      </c>
      <c r="B20978" s="589" t="s">
        <v>321</v>
      </c>
      <c r="C20978" s="10" t="s">
        <v>6643</v>
      </c>
      <c r="F20978" s="9">
        <v>929.62</v>
      </c>
    </row>
    <row r="20979" spans="1:6" ht="15" x14ac:dyDescent="0.25">
      <c r="A20979" s="1" t="s">
        <v>5337</v>
      </c>
      <c r="B20979" s="589" t="s">
        <v>4680</v>
      </c>
      <c r="C20979" s="10" t="s">
        <v>6643</v>
      </c>
      <c r="F20979" s="9">
        <v>989.09</v>
      </c>
    </row>
    <row r="20980" spans="1:6" ht="15" x14ac:dyDescent="0.25">
      <c r="A20980" s="1" t="s">
        <v>4098</v>
      </c>
      <c r="B20980" s="589" t="s">
        <v>320</v>
      </c>
      <c r="C20980" s="10" t="s">
        <v>6643</v>
      </c>
      <c r="F20980" s="9">
        <v>1158.17</v>
      </c>
    </row>
    <row r="20981" spans="1:6" ht="15" x14ac:dyDescent="0.25">
      <c r="A20981" s="1" t="s">
        <v>4099</v>
      </c>
      <c r="B20981" s="589" t="s">
        <v>319</v>
      </c>
      <c r="C20981" s="10" t="s">
        <v>6643</v>
      </c>
      <c r="F20981" s="9">
        <v>1916.2</v>
      </c>
    </row>
    <row r="20982" spans="1:6" ht="15" x14ac:dyDescent="0.25">
      <c r="A20982" s="1" t="s">
        <v>4100</v>
      </c>
      <c r="B20982" s="589" t="s">
        <v>1742</v>
      </c>
      <c r="C20982" s="10" t="s">
        <v>6640</v>
      </c>
      <c r="F20982" s="9">
        <v>426.69</v>
      </c>
    </row>
    <row r="20983" spans="1:6" ht="15" x14ac:dyDescent="0.25">
      <c r="A20983" s="1" t="s">
        <v>4101</v>
      </c>
      <c r="B20983" s="589" t="s">
        <v>1743</v>
      </c>
      <c r="C20983" s="10" t="s">
        <v>6640</v>
      </c>
      <c r="F20983" s="9">
        <v>1107.3800000000001</v>
      </c>
    </row>
    <row r="20984" spans="1:6" ht="15" x14ac:dyDescent="0.25">
      <c r="A20984" s="1" t="s">
        <v>4102</v>
      </c>
      <c r="B20984" s="589" t="s">
        <v>318</v>
      </c>
      <c r="C20984" s="10" t="s">
        <v>6635</v>
      </c>
      <c r="F20984" s="9">
        <v>122.47</v>
      </c>
    </row>
    <row r="20985" spans="1:6" ht="15" x14ac:dyDescent="0.25">
      <c r="A20985" s="1" t="s">
        <v>4103</v>
      </c>
      <c r="B20985" s="589" t="s">
        <v>317</v>
      </c>
      <c r="C20985" s="10" t="s">
        <v>6635</v>
      </c>
      <c r="F20985" s="9">
        <v>160.6</v>
      </c>
    </row>
    <row r="20986" spans="1:6" ht="15" x14ac:dyDescent="0.25">
      <c r="A20986" s="1" t="s">
        <v>4104</v>
      </c>
      <c r="B20986" s="589" t="s">
        <v>316</v>
      </c>
      <c r="C20986" s="10" t="s">
        <v>6635</v>
      </c>
      <c r="F20986" s="9">
        <v>178.95</v>
      </c>
    </row>
    <row r="20987" spans="1:6" ht="15" x14ac:dyDescent="0.25">
      <c r="A20987" s="1" t="s">
        <v>5338</v>
      </c>
      <c r="B20987" s="589" t="s">
        <v>1744</v>
      </c>
      <c r="C20987" s="10" t="s">
        <v>6635</v>
      </c>
      <c r="F20987" s="9">
        <v>278.23</v>
      </c>
    </row>
    <row r="20988" spans="1:6" ht="15" x14ac:dyDescent="0.25">
      <c r="A20988" s="1" t="s">
        <v>4105</v>
      </c>
      <c r="B20988" s="589" t="s">
        <v>315</v>
      </c>
      <c r="C20988" s="10" t="s">
        <v>6635</v>
      </c>
      <c r="F20988" s="9">
        <v>311.37</v>
      </c>
    </row>
    <row r="20989" spans="1:6" ht="15" x14ac:dyDescent="0.25">
      <c r="A20989" s="1" t="s">
        <v>4106</v>
      </c>
      <c r="B20989" s="589" t="s">
        <v>314</v>
      </c>
      <c r="C20989" s="10" t="s">
        <v>6635</v>
      </c>
      <c r="F20989" s="9">
        <v>602.47</v>
      </c>
    </row>
    <row r="20990" spans="1:6" ht="15" x14ac:dyDescent="0.25">
      <c r="A20990" s="1" t="s">
        <v>4107</v>
      </c>
      <c r="B20990" s="589" t="s">
        <v>313</v>
      </c>
      <c r="C20990" s="10" t="s">
        <v>6635</v>
      </c>
      <c r="F20990" s="9">
        <v>198.18</v>
      </c>
    </row>
    <row r="20991" spans="1:6" ht="15" x14ac:dyDescent="0.25">
      <c r="A20991" s="1" t="s">
        <v>4108</v>
      </c>
      <c r="B20991" s="589" t="s">
        <v>312</v>
      </c>
      <c r="C20991" s="10" t="s">
        <v>6635</v>
      </c>
      <c r="F20991" s="9">
        <v>199.46</v>
      </c>
    </row>
    <row r="20992" spans="1:6" ht="15" x14ac:dyDescent="0.25">
      <c r="A20992" s="1" t="s">
        <v>4109</v>
      </c>
      <c r="B20992" s="589" t="s">
        <v>311</v>
      </c>
      <c r="C20992" s="10" t="s">
        <v>6635</v>
      </c>
      <c r="F20992" s="9">
        <v>212.25</v>
      </c>
    </row>
    <row r="20993" spans="1:6" ht="15" x14ac:dyDescent="0.25">
      <c r="A20993" s="1" t="s">
        <v>4110</v>
      </c>
      <c r="B20993" s="589" t="s">
        <v>310</v>
      </c>
      <c r="C20993" s="10" t="s">
        <v>6635</v>
      </c>
      <c r="F20993" s="9">
        <v>266.8</v>
      </c>
    </row>
    <row r="20994" spans="1:6" ht="15" x14ac:dyDescent="0.25">
      <c r="A20994" s="1" t="s">
        <v>4111</v>
      </c>
      <c r="B20994" s="589" t="s">
        <v>1745</v>
      </c>
      <c r="C20994" s="10" t="s">
        <v>6635</v>
      </c>
      <c r="F20994" s="9">
        <v>444.36</v>
      </c>
    </row>
    <row r="20995" spans="1:6" ht="15" x14ac:dyDescent="0.25">
      <c r="A20995" s="1" t="s">
        <v>4112</v>
      </c>
      <c r="B20995" s="589" t="s">
        <v>309</v>
      </c>
      <c r="C20995" s="10" t="s">
        <v>6635</v>
      </c>
      <c r="F20995" s="9">
        <v>150.79</v>
      </c>
    </row>
    <row r="20996" spans="1:6" ht="15" x14ac:dyDescent="0.25">
      <c r="A20996" s="1" t="s">
        <v>5339</v>
      </c>
      <c r="B20996" s="589" t="s">
        <v>307</v>
      </c>
      <c r="C20996" s="10" t="s">
        <v>6635</v>
      </c>
      <c r="F20996" s="9">
        <v>221.36</v>
      </c>
    </row>
    <row r="20997" spans="1:6" ht="15" x14ac:dyDescent="0.25">
      <c r="A20997" s="1" t="s">
        <v>4113</v>
      </c>
      <c r="B20997" s="589" t="s">
        <v>308</v>
      </c>
      <c r="C20997" s="10" t="s">
        <v>6635</v>
      </c>
      <c r="F20997" s="9">
        <v>261.07</v>
      </c>
    </row>
    <row r="20998" spans="1:6" ht="15" x14ac:dyDescent="0.25">
      <c r="A20998" s="1" t="s">
        <v>4114</v>
      </c>
      <c r="B20998" s="589" t="s">
        <v>306</v>
      </c>
      <c r="C20998" s="10" t="s">
        <v>6635</v>
      </c>
      <c r="F20998" s="9">
        <v>325.56</v>
      </c>
    </row>
    <row r="20999" spans="1:6" ht="15" x14ac:dyDescent="0.25">
      <c r="A20999" s="1" t="s">
        <v>4115</v>
      </c>
      <c r="B20999" s="589" t="s">
        <v>305</v>
      </c>
      <c r="C20999" s="10" t="s">
        <v>6635</v>
      </c>
      <c r="F20999" s="9">
        <v>373.13</v>
      </c>
    </row>
    <row r="21000" spans="1:6" ht="15" x14ac:dyDescent="0.25">
      <c r="A21000" s="1" t="s">
        <v>4116</v>
      </c>
      <c r="B21000" s="589" t="s">
        <v>304</v>
      </c>
      <c r="C21000" s="10" t="s">
        <v>6635</v>
      </c>
      <c r="F21000" s="9">
        <v>987.9</v>
      </c>
    </row>
    <row r="21001" spans="1:6" ht="15" x14ac:dyDescent="0.25">
      <c r="A21001" s="1" t="s">
        <v>4117</v>
      </c>
      <c r="B21001" s="589" t="s">
        <v>6451</v>
      </c>
      <c r="C21001" s="10" t="s">
        <v>6635</v>
      </c>
      <c r="F21001" s="9">
        <v>139.44999999999999</v>
      </c>
    </row>
    <row r="21002" spans="1:6" ht="15" x14ac:dyDescent="0.25">
      <c r="A21002" s="1" t="s">
        <v>4118</v>
      </c>
      <c r="B21002" s="589" t="s">
        <v>6452</v>
      </c>
      <c r="C21002" s="10" t="s">
        <v>6635</v>
      </c>
      <c r="F21002" s="9">
        <v>584.30999999999995</v>
      </c>
    </row>
    <row r="21003" spans="1:6" ht="15" x14ac:dyDescent="0.25">
      <c r="A21003" s="1" t="s">
        <v>4119</v>
      </c>
      <c r="B21003" s="589" t="s">
        <v>303</v>
      </c>
      <c r="C21003" s="10" t="s">
        <v>6635</v>
      </c>
      <c r="F21003" s="9">
        <v>155.88</v>
      </c>
    </row>
    <row r="21004" spans="1:6" ht="15" x14ac:dyDescent="0.25">
      <c r="A21004" s="1" t="s">
        <v>4120</v>
      </c>
      <c r="B21004" s="589" t="s">
        <v>302</v>
      </c>
      <c r="C21004" s="10" t="s">
        <v>6635</v>
      </c>
      <c r="F21004" s="9">
        <v>230.5</v>
      </c>
    </row>
    <row r="21005" spans="1:6" ht="15" x14ac:dyDescent="0.25">
      <c r="A21005" s="1" t="s">
        <v>5340</v>
      </c>
      <c r="B21005" s="589" t="s">
        <v>1746</v>
      </c>
      <c r="C21005" s="10" t="s">
        <v>6635</v>
      </c>
      <c r="F21005" s="9">
        <v>264.19</v>
      </c>
    </row>
    <row r="21006" spans="1:6" ht="15" x14ac:dyDescent="0.25">
      <c r="A21006" s="1" t="s">
        <v>5341</v>
      </c>
      <c r="B21006" s="589" t="s">
        <v>1747</v>
      </c>
      <c r="C21006" s="10" t="s">
        <v>6635</v>
      </c>
      <c r="F21006" s="9">
        <v>268.5</v>
      </c>
    </row>
    <row r="21007" spans="1:6" ht="15" x14ac:dyDescent="0.25">
      <c r="A21007" s="1" t="s">
        <v>5342</v>
      </c>
      <c r="B21007" s="589" t="s">
        <v>300</v>
      </c>
      <c r="C21007" s="10" t="s">
        <v>6635</v>
      </c>
      <c r="F21007" s="9">
        <v>520.01</v>
      </c>
    </row>
    <row r="21008" spans="1:6" ht="15" x14ac:dyDescent="0.25">
      <c r="A21008" s="1" t="s">
        <v>5343</v>
      </c>
      <c r="B21008" s="589" t="s">
        <v>301</v>
      </c>
      <c r="C21008" s="10" t="s">
        <v>6635</v>
      </c>
      <c r="F21008" s="9">
        <v>547.76</v>
      </c>
    </row>
    <row r="21009" spans="1:6" ht="15" x14ac:dyDescent="0.25">
      <c r="A21009" s="1" t="s">
        <v>7767</v>
      </c>
      <c r="B21009" s="589" t="s">
        <v>7768</v>
      </c>
      <c r="C21009" s="10" t="s">
        <v>6635</v>
      </c>
      <c r="F21009" s="9">
        <v>580.94000000000005</v>
      </c>
    </row>
    <row r="21010" spans="1:6" ht="15" x14ac:dyDescent="0.25">
      <c r="A21010" s="1" t="s">
        <v>5344</v>
      </c>
      <c r="B21010" s="589" t="s">
        <v>1748</v>
      </c>
      <c r="C21010" s="10" t="s">
        <v>6635</v>
      </c>
      <c r="F21010" s="9">
        <v>609.71</v>
      </c>
    </row>
    <row r="21011" spans="1:6" ht="15" x14ac:dyDescent="0.25">
      <c r="A21011" s="1" t="s">
        <v>4121</v>
      </c>
      <c r="B21011" s="589" t="s">
        <v>299</v>
      </c>
      <c r="C21011" s="10" t="s">
        <v>6635</v>
      </c>
      <c r="F21011" s="9">
        <v>659.37</v>
      </c>
    </row>
    <row r="21012" spans="1:6" ht="15" x14ac:dyDescent="0.25">
      <c r="A21012" s="1" t="s">
        <v>4122</v>
      </c>
      <c r="B21012" s="589" t="s">
        <v>1749</v>
      </c>
      <c r="C21012" s="10" t="s">
        <v>6635</v>
      </c>
      <c r="F21012" s="9">
        <v>1351.74</v>
      </c>
    </row>
    <row r="21013" spans="1:6" ht="15" x14ac:dyDescent="0.25">
      <c r="A21013" s="1" t="s">
        <v>4123</v>
      </c>
      <c r="B21013" s="589" t="s">
        <v>298</v>
      </c>
      <c r="C21013" s="10" t="s">
        <v>6635</v>
      </c>
      <c r="F21013" s="9">
        <v>483.92</v>
      </c>
    </row>
    <row r="21014" spans="1:6" ht="15" x14ac:dyDescent="0.25">
      <c r="A21014" s="1" t="s">
        <v>4124</v>
      </c>
      <c r="B21014" s="589" t="s">
        <v>5345</v>
      </c>
      <c r="C21014" s="10" t="s">
        <v>6635</v>
      </c>
      <c r="F21014" s="9">
        <v>923.7</v>
      </c>
    </row>
    <row r="21015" spans="1:6" ht="15" x14ac:dyDescent="0.25">
      <c r="A21015" s="1" t="s">
        <v>4125</v>
      </c>
      <c r="B21015" s="589" t="s">
        <v>1750</v>
      </c>
      <c r="C21015" s="10" t="s">
        <v>6635</v>
      </c>
      <c r="F21015" s="9">
        <v>1168</v>
      </c>
    </row>
    <row r="21016" spans="1:6" ht="15" x14ac:dyDescent="0.25">
      <c r="A21016" s="1" t="s">
        <v>4126</v>
      </c>
      <c r="B21016" s="589" t="s">
        <v>1751</v>
      </c>
      <c r="C21016" s="10" t="s">
        <v>6635</v>
      </c>
      <c r="F21016" s="9">
        <v>1539.21</v>
      </c>
    </row>
    <row r="21017" spans="1:6" ht="15" x14ac:dyDescent="0.25">
      <c r="A21017" s="1" t="s">
        <v>4127</v>
      </c>
      <c r="B21017" s="589" t="s">
        <v>1752</v>
      </c>
      <c r="C21017" s="10" t="s">
        <v>6635</v>
      </c>
      <c r="F21017" s="9">
        <v>3261.62</v>
      </c>
    </row>
    <row r="21018" spans="1:6" ht="15" x14ac:dyDescent="0.25">
      <c r="A21018" s="1" t="s">
        <v>4128</v>
      </c>
      <c r="B21018" s="589" t="s">
        <v>7547</v>
      </c>
      <c r="C21018" s="10" t="s">
        <v>6635</v>
      </c>
      <c r="F21018" s="9">
        <v>227.23</v>
      </c>
    </row>
    <row r="21019" spans="1:6" ht="15" x14ac:dyDescent="0.25">
      <c r="A21019" s="1" t="s">
        <v>4129</v>
      </c>
      <c r="B21019" s="589" t="s">
        <v>7548</v>
      </c>
      <c r="C21019" s="10" t="s">
        <v>6635</v>
      </c>
      <c r="F21019" s="9">
        <v>264.35000000000002</v>
      </c>
    </row>
    <row r="21020" spans="1:6" ht="15" x14ac:dyDescent="0.25">
      <c r="A21020" s="1" t="s">
        <v>4130</v>
      </c>
      <c r="B21020" s="589" t="s">
        <v>7549</v>
      </c>
      <c r="C21020" s="10" t="s">
        <v>6635</v>
      </c>
      <c r="F21020" s="9">
        <v>529.78</v>
      </c>
    </row>
    <row r="21021" spans="1:6" ht="15" x14ac:dyDescent="0.25">
      <c r="A21021" s="1" t="s">
        <v>7769</v>
      </c>
      <c r="B21021" s="589" t="s">
        <v>7770</v>
      </c>
      <c r="C21021" s="10" t="s">
        <v>6635</v>
      </c>
      <c r="F21021" s="9">
        <v>675.28</v>
      </c>
    </row>
    <row r="21022" spans="1:6" ht="15" x14ac:dyDescent="0.25">
      <c r="A21022" s="1" t="s">
        <v>4131</v>
      </c>
      <c r="B21022" s="589" t="s">
        <v>7550</v>
      </c>
      <c r="C21022" s="10" t="s">
        <v>6635</v>
      </c>
      <c r="F21022" s="9">
        <v>845.25</v>
      </c>
    </row>
    <row r="21023" spans="1:6" ht="15" x14ac:dyDescent="0.25">
      <c r="A21023" s="1" t="s">
        <v>4132</v>
      </c>
      <c r="B21023" s="589" t="s">
        <v>297</v>
      </c>
      <c r="C21023" s="10" t="s">
        <v>6635</v>
      </c>
      <c r="F21023" s="9">
        <v>205.82</v>
      </c>
    </row>
    <row r="21024" spans="1:6" ht="15" x14ac:dyDescent="0.25">
      <c r="A21024" s="1" t="s">
        <v>6516</v>
      </c>
      <c r="B21024" s="589" t="s">
        <v>6517</v>
      </c>
      <c r="C21024" s="10" t="s">
        <v>6635</v>
      </c>
      <c r="F21024" s="9">
        <v>565.54999999999995</v>
      </c>
    </row>
    <row r="21025" spans="1:6" ht="15" x14ac:dyDescent="0.25">
      <c r="A21025" s="1" t="s">
        <v>4133</v>
      </c>
      <c r="B21025" s="589" t="s">
        <v>1753</v>
      </c>
      <c r="C21025" s="10" t="s">
        <v>6635</v>
      </c>
      <c r="F21025" s="9">
        <v>577.17999999999995</v>
      </c>
    </row>
    <row r="21026" spans="1:6" ht="15" x14ac:dyDescent="0.25">
      <c r="A21026" s="1" t="s">
        <v>4134</v>
      </c>
      <c r="B21026" s="589" t="s">
        <v>1754</v>
      </c>
      <c r="C21026" s="10" t="s">
        <v>6635</v>
      </c>
      <c r="F21026" s="9">
        <v>813.43</v>
      </c>
    </row>
    <row r="21027" spans="1:6" ht="15" x14ac:dyDescent="0.25">
      <c r="A21027" s="1" t="s">
        <v>4135</v>
      </c>
      <c r="B21027" s="589" t="s">
        <v>1755</v>
      </c>
      <c r="C21027" s="10" t="s">
        <v>6635</v>
      </c>
      <c r="F21027" s="9">
        <v>1084.33</v>
      </c>
    </row>
    <row r="21028" spans="1:6" ht="15" x14ac:dyDescent="0.25">
      <c r="A21028" s="1" t="s">
        <v>4136</v>
      </c>
      <c r="B21028" s="589" t="s">
        <v>1756</v>
      </c>
      <c r="C21028" s="10" t="s">
        <v>6635</v>
      </c>
      <c r="F21028" s="9">
        <v>3446.6</v>
      </c>
    </row>
    <row r="21029" spans="1:6" ht="15" x14ac:dyDescent="0.25">
      <c r="A21029" s="1" t="s">
        <v>5346</v>
      </c>
      <c r="B21029" s="589" t="s">
        <v>6861</v>
      </c>
      <c r="C21029" s="10"/>
      <c r="F21029" s="9"/>
    </row>
    <row r="21030" spans="1:6" ht="15" x14ac:dyDescent="0.25">
      <c r="A21030" s="1" t="s">
        <v>4137</v>
      </c>
      <c r="B21030" s="589" t="s">
        <v>5347</v>
      </c>
      <c r="C21030" s="10" t="s">
        <v>6640</v>
      </c>
      <c r="F21030" s="9">
        <v>19.13</v>
      </c>
    </row>
    <row r="21031" spans="1:6" ht="15" x14ac:dyDescent="0.25">
      <c r="A21031" s="1" t="s">
        <v>4138</v>
      </c>
      <c r="B21031" s="589" t="s">
        <v>5348</v>
      </c>
      <c r="C21031" s="10" t="s">
        <v>6640</v>
      </c>
      <c r="F21031" s="9">
        <v>24.04</v>
      </c>
    </row>
    <row r="21032" spans="1:6" ht="15" x14ac:dyDescent="0.25">
      <c r="A21032" s="1" t="s">
        <v>4139</v>
      </c>
      <c r="B21032" s="589" t="s">
        <v>5349</v>
      </c>
      <c r="C21032" s="10" t="s">
        <v>6640</v>
      </c>
      <c r="F21032" s="9">
        <v>28.12</v>
      </c>
    </row>
    <row r="21033" spans="1:6" ht="15" x14ac:dyDescent="0.25">
      <c r="A21033" s="1" t="s">
        <v>4140</v>
      </c>
      <c r="B21033" s="589" t="s">
        <v>5350</v>
      </c>
      <c r="C21033" s="10" t="s">
        <v>6640</v>
      </c>
      <c r="F21033" s="9">
        <v>37.53</v>
      </c>
    </row>
    <row r="21034" spans="1:6" ht="15" x14ac:dyDescent="0.25">
      <c r="A21034" s="1" t="s">
        <v>4141</v>
      </c>
      <c r="B21034" s="589" t="s">
        <v>5351</v>
      </c>
      <c r="C21034" s="10" t="s">
        <v>6640</v>
      </c>
      <c r="F21034" s="9">
        <v>45.18</v>
      </c>
    </row>
    <row r="21035" spans="1:6" ht="15" x14ac:dyDescent="0.25">
      <c r="A21035" s="1" t="s">
        <v>4142</v>
      </c>
      <c r="B21035" s="589" t="s">
        <v>5352</v>
      </c>
      <c r="C21035" s="10" t="s">
        <v>6640</v>
      </c>
      <c r="F21035" s="9">
        <v>53.84</v>
      </c>
    </row>
    <row r="21036" spans="1:6" ht="15" x14ac:dyDescent="0.25">
      <c r="A21036" s="1" t="s">
        <v>4143</v>
      </c>
      <c r="B21036" s="589" t="s">
        <v>5353</v>
      </c>
      <c r="C21036" s="10" t="s">
        <v>6640</v>
      </c>
      <c r="F21036" s="9">
        <v>63.2</v>
      </c>
    </row>
    <row r="21037" spans="1:6" ht="15" x14ac:dyDescent="0.25">
      <c r="A21037" s="1" t="s">
        <v>5354</v>
      </c>
      <c r="B21037" s="589" t="s">
        <v>6862</v>
      </c>
      <c r="C21037" s="10"/>
      <c r="F21037" s="9"/>
    </row>
    <row r="21038" spans="1:6" ht="15" x14ac:dyDescent="0.25">
      <c r="A21038" s="1" t="s">
        <v>4681</v>
      </c>
      <c r="B21038" s="589" t="s">
        <v>4682</v>
      </c>
      <c r="C21038" s="10" t="s">
        <v>6640</v>
      </c>
      <c r="F21038" s="9">
        <v>79.569999999999993</v>
      </c>
    </row>
    <row r="21039" spans="1:6" ht="15" x14ac:dyDescent="0.25">
      <c r="A21039" s="1" t="s">
        <v>4683</v>
      </c>
      <c r="B21039" s="589" t="s">
        <v>4684</v>
      </c>
      <c r="C21039" s="10" t="s">
        <v>6640</v>
      </c>
      <c r="F21039" s="9">
        <v>104.46</v>
      </c>
    </row>
    <row r="21040" spans="1:6" ht="15" x14ac:dyDescent="0.25">
      <c r="A21040" s="1" t="s">
        <v>4685</v>
      </c>
      <c r="B21040" s="589" t="s">
        <v>4686</v>
      </c>
      <c r="C21040" s="10" t="s">
        <v>6640</v>
      </c>
      <c r="F21040" s="9">
        <v>123.86</v>
      </c>
    </row>
    <row r="21041" spans="1:6" ht="15" x14ac:dyDescent="0.25">
      <c r="A21041" s="1" t="s">
        <v>4687</v>
      </c>
      <c r="B21041" s="589" t="s">
        <v>4688</v>
      </c>
      <c r="C21041" s="10" t="s">
        <v>6640</v>
      </c>
      <c r="F21041" s="9">
        <v>147.19</v>
      </c>
    </row>
    <row r="21042" spans="1:6" ht="15" x14ac:dyDescent="0.25">
      <c r="A21042" s="1" t="s">
        <v>4689</v>
      </c>
      <c r="B21042" s="589" t="s">
        <v>4690</v>
      </c>
      <c r="C21042" s="10" t="s">
        <v>6640</v>
      </c>
      <c r="F21042" s="9">
        <v>175.33</v>
      </c>
    </row>
    <row r="21043" spans="1:6" ht="15" x14ac:dyDescent="0.25">
      <c r="A21043" s="1" t="s">
        <v>4691</v>
      </c>
      <c r="B21043" s="589" t="s">
        <v>4692</v>
      </c>
      <c r="C21043" s="10" t="s">
        <v>6640</v>
      </c>
      <c r="F21043" s="9">
        <v>193.61</v>
      </c>
    </row>
    <row r="21044" spans="1:6" ht="15" x14ac:dyDescent="0.25">
      <c r="A21044" s="1" t="s">
        <v>4693</v>
      </c>
      <c r="B21044" s="589" t="s">
        <v>4694</v>
      </c>
      <c r="C21044" s="10" t="s">
        <v>6640</v>
      </c>
      <c r="F21044" s="9">
        <v>226.51</v>
      </c>
    </row>
    <row r="21045" spans="1:6" ht="15" x14ac:dyDescent="0.25">
      <c r="A21045" s="1" t="s">
        <v>4695</v>
      </c>
      <c r="B21045" s="589" t="s">
        <v>4696</v>
      </c>
      <c r="C21045" s="10" t="s">
        <v>6640</v>
      </c>
      <c r="F21045" s="9">
        <v>252.2</v>
      </c>
    </row>
    <row r="21046" spans="1:6" ht="15" x14ac:dyDescent="0.25">
      <c r="A21046" s="1" t="s">
        <v>4697</v>
      </c>
      <c r="B21046" s="589" t="s">
        <v>4698</v>
      </c>
      <c r="C21046" s="10" t="s">
        <v>6640</v>
      </c>
      <c r="F21046" s="9">
        <v>270.41000000000003</v>
      </c>
    </row>
    <row r="21047" spans="1:6" ht="15" x14ac:dyDescent="0.25">
      <c r="A21047" s="1" t="s">
        <v>4699</v>
      </c>
      <c r="B21047" s="589" t="s">
        <v>4700</v>
      </c>
      <c r="C21047" s="10" t="s">
        <v>6640</v>
      </c>
      <c r="F21047" s="9">
        <v>316.39999999999998</v>
      </c>
    </row>
    <row r="21048" spans="1:6" ht="15" x14ac:dyDescent="0.25">
      <c r="A21048" s="1" t="s">
        <v>4701</v>
      </c>
      <c r="B21048" s="589" t="s">
        <v>4702</v>
      </c>
      <c r="C21048" s="10" t="s">
        <v>6640</v>
      </c>
      <c r="F21048" s="9">
        <v>331.15</v>
      </c>
    </row>
    <row r="21049" spans="1:6" ht="15" x14ac:dyDescent="0.25">
      <c r="A21049" s="1" t="s">
        <v>5687</v>
      </c>
      <c r="B21049" s="589" t="s">
        <v>6863</v>
      </c>
      <c r="C21049" s="10"/>
      <c r="F21049" s="9"/>
    </row>
    <row r="21050" spans="1:6" ht="15" x14ac:dyDescent="0.25">
      <c r="A21050" s="1" t="s">
        <v>5688</v>
      </c>
      <c r="B21050" s="589" t="s">
        <v>7551</v>
      </c>
      <c r="C21050" s="10" t="s">
        <v>6640</v>
      </c>
      <c r="F21050" s="9">
        <v>57.37</v>
      </c>
    </row>
    <row r="21051" spans="1:6" ht="15" x14ac:dyDescent="0.25">
      <c r="A21051" s="1" t="s">
        <v>5689</v>
      </c>
      <c r="B21051" s="589" t="s">
        <v>7552</v>
      </c>
      <c r="C21051" s="10" t="s">
        <v>6640</v>
      </c>
      <c r="F21051" s="9">
        <v>64.599999999999994</v>
      </c>
    </row>
    <row r="21052" spans="1:6" ht="15" x14ac:dyDescent="0.25">
      <c r="A21052" s="1" t="s">
        <v>5690</v>
      </c>
      <c r="B21052" s="589" t="s">
        <v>7553</v>
      </c>
      <c r="C21052" s="10" t="s">
        <v>6640</v>
      </c>
      <c r="F21052" s="9">
        <v>71.23</v>
      </c>
    </row>
    <row r="21053" spans="1:6" ht="15" x14ac:dyDescent="0.25">
      <c r="A21053" s="1" t="s">
        <v>5691</v>
      </c>
      <c r="B21053" s="589" t="s">
        <v>7554</v>
      </c>
      <c r="C21053" s="10" t="s">
        <v>6640</v>
      </c>
      <c r="F21053" s="9">
        <v>153.18</v>
      </c>
    </row>
    <row r="21054" spans="1:6" ht="15" x14ac:dyDescent="0.25">
      <c r="A21054" s="1" t="s">
        <v>5692</v>
      </c>
      <c r="B21054" s="589" t="s">
        <v>5693</v>
      </c>
      <c r="C21054" s="10" t="s">
        <v>6635</v>
      </c>
      <c r="F21054" s="9">
        <v>26.35</v>
      </c>
    </row>
    <row r="21055" spans="1:6" ht="15" x14ac:dyDescent="0.25">
      <c r="A21055" s="1" t="s">
        <v>5694</v>
      </c>
      <c r="B21055" s="589" t="s">
        <v>5695</v>
      </c>
      <c r="C21055" s="10" t="s">
        <v>6635</v>
      </c>
      <c r="F21055" s="9">
        <v>33.409999999999997</v>
      </c>
    </row>
    <row r="21056" spans="1:6" ht="15" x14ac:dyDescent="0.25">
      <c r="A21056" s="1" t="s">
        <v>5696</v>
      </c>
      <c r="B21056" s="589" t="s">
        <v>5697</v>
      </c>
      <c r="C21056" s="10" t="s">
        <v>6635</v>
      </c>
      <c r="F21056" s="9">
        <v>40.619999999999997</v>
      </c>
    </row>
    <row r="21057" spans="1:6" ht="15" x14ac:dyDescent="0.25">
      <c r="A21057" s="1" t="s">
        <v>5698</v>
      </c>
      <c r="B21057" s="589" t="s">
        <v>5699</v>
      </c>
      <c r="C21057" s="10" t="s">
        <v>6635</v>
      </c>
      <c r="F21057" s="9">
        <v>55.36</v>
      </c>
    </row>
    <row r="21058" spans="1:6" ht="15" x14ac:dyDescent="0.25">
      <c r="A21058" s="1" t="s">
        <v>5700</v>
      </c>
      <c r="B21058" s="589" t="s">
        <v>5701</v>
      </c>
      <c r="C21058" s="10" t="s">
        <v>6635</v>
      </c>
      <c r="F21058" s="9">
        <v>26.03</v>
      </c>
    </row>
    <row r="21059" spans="1:6" ht="15" x14ac:dyDescent="0.25">
      <c r="A21059" s="1" t="s">
        <v>5702</v>
      </c>
      <c r="B21059" s="589" t="s">
        <v>5703</v>
      </c>
      <c r="C21059" s="10" t="s">
        <v>6635</v>
      </c>
      <c r="F21059" s="9">
        <v>31.2</v>
      </c>
    </row>
    <row r="21060" spans="1:6" ht="15" x14ac:dyDescent="0.25">
      <c r="A21060" s="1" t="s">
        <v>5704</v>
      </c>
      <c r="B21060" s="589" t="s">
        <v>5705</v>
      </c>
      <c r="C21060" s="10" t="s">
        <v>6635</v>
      </c>
      <c r="F21060" s="9">
        <v>45.07</v>
      </c>
    </row>
    <row r="21061" spans="1:6" ht="15" x14ac:dyDescent="0.25">
      <c r="A21061" s="1" t="s">
        <v>5706</v>
      </c>
      <c r="B21061" s="589" t="s">
        <v>7555</v>
      </c>
      <c r="C21061" s="10" t="s">
        <v>6635</v>
      </c>
      <c r="F21061" s="9">
        <v>63.83</v>
      </c>
    </row>
    <row r="21062" spans="1:6" ht="15" x14ac:dyDescent="0.25">
      <c r="A21062" s="1" t="s">
        <v>5707</v>
      </c>
      <c r="B21062" s="589" t="s">
        <v>5708</v>
      </c>
      <c r="C21062" s="10" t="s">
        <v>6635</v>
      </c>
      <c r="F21062" s="9">
        <v>29.91</v>
      </c>
    </row>
    <row r="21063" spans="1:6" ht="15" x14ac:dyDescent="0.25">
      <c r="A21063" s="1" t="s">
        <v>5709</v>
      </c>
      <c r="B21063" s="589" t="s">
        <v>5710</v>
      </c>
      <c r="C21063" s="10" t="s">
        <v>6635</v>
      </c>
      <c r="F21063" s="9">
        <v>33.700000000000003</v>
      </c>
    </row>
    <row r="21064" spans="1:6" ht="15" x14ac:dyDescent="0.25">
      <c r="A21064" s="1" t="s">
        <v>5711</v>
      </c>
      <c r="B21064" s="589" t="s">
        <v>5712</v>
      </c>
      <c r="C21064" s="10" t="s">
        <v>6635</v>
      </c>
      <c r="F21064" s="9">
        <v>44.02</v>
      </c>
    </row>
    <row r="21065" spans="1:6" ht="15" x14ac:dyDescent="0.25">
      <c r="A21065" s="1" t="s">
        <v>5713</v>
      </c>
      <c r="B21065" s="589" t="s">
        <v>5714</v>
      </c>
      <c r="C21065" s="10" t="s">
        <v>6635</v>
      </c>
      <c r="F21065" s="9">
        <v>62.31</v>
      </c>
    </row>
    <row r="21066" spans="1:6" ht="15" x14ac:dyDescent="0.25">
      <c r="A21066" s="1" t="s">
        <v>5715</v>
      </c>
      <c r="B21066" s="589" t="s">
        <v>5716</v>
      </c>
      <c r="C21066" s="10" t="s">
        <v>6635</v>
      </c>
      <c r="F21066" s="9">
        <v>25.72</v>
      </c>
    </row>
    <row r="21067" spans="1:6" ht="15" x14ac:dyDescent="0.25">
      <c r="A21067" s="1" t="s">
        <v>5717</v>
      </c>
      <c r="B21067" s="589" t="s">
        <v>5718</v>
      </c>
      <c r="C21067" s="10" t="s">
        <v>6635</v>
      </c>
      <c r="F21067" s="9">
        <v>38.29</v>
      </c>
    </row>
    <row r="21068" spans="1:6" ht="15" x14ac:dyDescent="0.25">
      <c r="A21068" s="1" t="s">
        <v>5719</v>
      </c>
      <c r="B21068" s="589" t="s">
        <v>5720</v>
      </c>
      <c r="C21068" s="10" t="s">
        <v>6635</v>
      </c>
      <c r="F21068" s="9">
        <v>54.59</v>
      </c>
    </row>
    <row r="21069" spans="1:6" ht="15" x14ac:dyDescent="0.25">
      <c r="A21069" s="1" t="s">
        <v>5721</v>
      </c>
      <c r="B21069" s="589" t="s">
        <v>5722</v>
      </c>
      <c r="C21069" s="10" t="s">
        <v>6635</v>
      </c>
      <c r="F21069" s="9">
        <v>52.32</v>
      </c>
    </row>
    <row r="21070" spans="1:6" ht="15" x14ac:dyDescent="0.25">
      <c r="A21070" s="1" t="s">
        <v>5723</v>
      </c>
      <c r="B21070" s="589" t="s">
        <v>5724</v>
      </c>
      <c r="C21070" s="10" t="s">
        <v>6635</v>
      </c>
      <c r="F21070" s="9">
        <v>69.5</v>
      </c>
    </row>
    <row r="21071" spans="1:6" ht="15" x14ac:dyDescent="0.25">
      <c r="A21071" s="1" t="s">
        <v>5725</v>
      </c>
      <c r="B21071" s="589" t="s">
        <v>5726</v>
      </c>
      <c r="C21071" s="10" t="s">
        <v>6635</v>
      </c>
      <c r="F21071" s="9">
        <v>111.13</v>
      </c>
    </row>
    <row r="21072" spans="1:6" ht="15" x14ac:dyDescent="0.25">
      <c r="A21072" s="1" t="s">
        <v>5727</v>
      </c>
      <c r="B21072" s="589" t="s">
        <v>7556</v>
      </c>
      <c r="C21072" s="10" t="s">
        <v>6635</v>
      </c>
      <c r="F21072" s="9">
        <v>95.17</v>
      </c>
    </row>
    <row r="21073" spans="1:6" ht="15" x14ac:dyDescent="0.25">
      <c r="A21073" s="1" t="s">
        <v>5728</v>
      </c>
      <c r="B21073" s="589" t="s">
        <v>6453</v>
      </c>
      <c r="C21073" s="10" t="s">
        <v>6635</v>
      </c>
      <c r="F21073" s="9">
        <v>236.24</v>
      </c>
    </row>
    <row r="21074" spans="1:6" ht="15" x14ac:dyDescent="0.25">
      <c r="A21074" s="1" t="s">
        <v>5729</v>
      </c>
      <c r="B21074" s="589" t="s">
        <v>5730</v>
      </c>
      <c r="C21074" s="10" t="s">
        <v>6635</v>
      </c>
      <c r="F21074" s="9">
        <v>49.89</v>
      </c>
    </row>
    <row r="21075" spans="1:6" ht="15" x14ac:dyDescent="0.25">
      <c r="A21075" s="1" t="s">
        <v>5731</v>
      </c>
      <c r="B21075" s="589" t="s">
        <v>5732</v>
      </c>
      <c r="C21075" s="10" t="s">
        <v>6635</v>
      </c>
      <c r="F21075" s="9">
        <v>64.37</v>
      </c>
    </row>
    <row r="21076" spans="1:6" ht="15" x14ac:dyDescent="0.25">
      <c r="A21076" s="1" t="s">
        <v>5733</v>
      </c>
      <c r="B21076" s="589" t="s">
        <v>7557</v>
      </c>
      <c r="C21076" s="10" t="s">
        <v>6635</v>
      </c>
      <c r="F21076" s="9">
        <v>105.75</v>
      </c>
    </row>
    <row r="21077" spans="1:6" ht="15" x14ac:dyDescent="0.25">
      <c r="A21077" s="1" t="s">
        <v>5734</v>
      </c>
      <c r="B21077" s="589" t="s">
        <v>7558</v>
      </c>
      <c r="C21077" s="10" t="s">
        <v>6635</v>
      </c>
      <c r="F21077" s="9">
        <v>57.47</v>
      </c>
    </row>
    <row r="21078" spans="1:6" ht="15" x14ac:dyDescent="0.25">
      <c r="A21078" s="1" t="s">
        <v>5735</v>
      </c>
      <c r="B21078" s="589" t="s">
        <v>7559</v>
      </c>
      <c r="C21078" s="10" t="s">
        <v>6635</v>
      </c>
      <c r="F21078" s="9">
        <v>91.51</v>
      </c>
    </row>
    <row r="21079" spans="1:6" ht="15" x14ac:dyDescent="0.25">
      <c r="A21079" s="1" t="s">
        <v>5736</v>
      </c>
      <c r="B21079" s="589" t="s">
        <v>7560</v>
      </c>
      <c r="C21079" s="10" t="s">
        <v>6635</v>
      </c>
      <c r="F21079" s="9">
        <v>76.91</v>
      </c>
    </row>
    <row r="21080" spans="1:6" ht="15" x14ac:dyDescent="0.25">
      <c r="A21080" s="1" t="s">
        <v>5737</v>
      </c>
      <c r="B21080" s="589" t="s">
        <v>5738</v>
      </c>
      <c r="C21080" s="10" t="s">
        <v>6635</v>
      </c>
      <c r="F21080" s="9">
        <v>94.17</v>
      </c>
    </row>
    <row r="21081" spans="1:6" ht="15" x14ac:dyDescent="0.25">
      <c r="A21081" s="1" t="s">
        <v>5739</v>
      </c>
      <c r="B21081" s="589" t="s">
        <v>7561</v>
      </c>
      <c r="C21081" s="10" t="s">
        <v>6635</v>
      </c>
      <c r="F21081" s="9">
        <v>137.46</v>
      </c>
    </row>
    <row r="21082" spans="1:6" ht="15" x14ac:dyDescent="0.25">
      <c r="A21082" s="1" t="s">
        <v>5740</v>
      </c>
      <c r="B21082" s="589" t="s">
        <v>7562</v>
      </c>
      <c r="C21082" s="10" t="s">
        <v>6635</v>
      </c>
      <c r="F21082" s="9">
        <v>102.61</v>
      </c>
    </row>
    <row r="21083" spans="1:6" ht="15" x14ac:dyDescent="0.25">
      <c r="A21083" s="1" t="s">
        <v>5741</v>
      </c>
      <c r="B21083" s="589" t="s">
        <v>6454</v>
      </c>
      <c r="C21083" s="10" t="s">
        <v>6635</v>
      </c>
      <c r="F21083" s="9">
        <v>86.75</v>
      </c>
    </row>
    <row r="21084" spans="1:6" ht="15" x14ac:dyDescent="0.25">
      <c r="A21084" s="1" t="s">
        <v>5742</v>
      </c>
      <c r="B21084" s="589" t="s">
        <v>6455</v>
      </c>
      <c r="C21084" s="10" t="s">
        <v>6635</v>
      </c>
      <c r="F21084" s="9">
        <v>26.17</v>
      </c>
    </row>
    <row r="21085" spans="1:6" ht="15" x14ac:dyDescent="0.25">
      <c r="A21085" s="1" t="s">
        <v>5743</v>
      </c>
      <c r="B21085" s="589" t="s">
        <v>6456</v>
      </c>
      <c r="C21085" s="10" t="s">
        <v>6635</v>
      </c>
      <c r="F21085" s="9">
        <v>45.34</v>
      </c>
    </row>
    <row r="21086" spans="1:6" ht="15" x14ac:dyDescent="0.25">
      <c r="A21086" s="1" t="s">
        <v>5744</v>
      </c>
      <c r="B21086" s="589" t="s">
        <v>5745</v>
      </c>
      <c r="C21086" s="10" t="s">
        <v>6635</v>
      </c>
      <c r="F21086" s="9">
        <v>64.38</v>
      </c>
    </row>
    <row r="21087" spans="1:6" ht="15" x14ac:dyDescent="0.25">
      <c r="A21087" s="1" t="s">
        <v>5746</v>
      </c>
      <c r="B21087" s="589" t="s">
        <v>6457</v>
      </c>
      <c r="C21087" s="10" t="s">
        <v>6643</v>
      </c>
      <c r="F21087" s="9">
        <v>80.09</v>
      </c>
    </row>
    <row r="21088" spans="1:6" ht="15" x14ac:dyDescent="0.25">
      <c r="A21088" s="1" t="s">
        <v>5355</v>
      </c>
      <c r="B21088" s="589" t="s">
        <v>6864</v>
      </c>
      <c r="C21088" s="10"/>
      <c r="F21088" s="9"/>
    </row>
    <row r="21089" spans="1:6" ht="15" x14ac:dyDescent="0.25">
      <c r="A21089" s="1" t="s">
        <v>5356</v>
      </c>
      <c r="B21089" s="589" t="s">
        <v>6865</v>
      </c>
      <c r="C21089" s="10"/>
      <c r="F21089" s="9"/>
    </row>
    <row r="21090" spans="1:6" ht="15" x14ac:dyDescent="0.25">
      <c r="A21090" s="1" t="s">
        <v>4144</v>
      </c>
      <c r="B21090" s="589" t="s">
        <v>296</v>
      </c>
      <c r="C21090" s="10" t="s">
        <v>6635</v>
      </c>
      <c r="F21090" s="9">
        <v>71.25</v>
      </c>
    </row>
    <row r="21091" spans="1:6" ht="15" x14ac:dyDescent="0.25">
      <c r="A21091" s="1" t="s">
        <v>4145</v>
      </c>
      <c r="B21091" s="589" t="s">
        <v>295</v>
      </c>
      <c r="C21091" s="10" t="s">
        <v>6635</v>
      </c>
      <c r="F21091" s="9">
        <v>95.33</v>
      </c>
    </row>
    <row r="21092" spans="1:6" ht="15" x14ac:dyDescent="0.25">
      <c r="A21092" s="1" t="s">
        <v>4146</v>
      </c>
      <c r="B21092" s="589" t="s">
        <v>294</v>
      </c>
      <c r="C21092" s="10" t="s">
        <v>6635</v>
      </c>
      <c r="F21092" s="9">
        <v>116.43</v>
      </c>
    </row>
    <row r="21093" spans="1:6" ht="15" x14ac:dyDescent="0.25">
      <c r="A21093" s="1" t="s">
        <v>4147</v>
      </c>
      <c r="B21093" s="589" t="s">
        <v>293</v>
      </c>
      <c r="C21093" s="10" t="s">
        <v>6635</v>
      </c>
      <c r="F21093" s="9">
        <v>149.36000000000001</v>
      </c>
    </row>
    <row r="21094" spans="1:6" ht="15" x14ac:dyDescent="0.25">
      <c r="A21094" s="1" t="s">
        <v>4148</v>
      </c>
      <c r="B21094" s="589" t="s">
        <v>292</v>
      </c>
      <c r="C21094" s="10" t="s">
        <v>6635</v>
      </c>
      <c r="F21094" s="9">
        <v>178.04</v>
      </c>
    </row>
    <row r="21095" spans="1:6" ht="15" x14ac:dyDescent="0.25">
      <c r="A21095" s="1" t="s">
        <v>4149</v>
      </c>
      <c r="B21095" s="589" t="s">
        <v>291</v>
      </c>
      <c r="C21095" s="10" t="s">
        <v>6635</v>
      </c>
      <c r="F21095" s="9">
        <v>266.70999999999998</v>
      </c>
    </row>
    <row r="21096" spans="1:6" ht="15" x14ac:dyDescent="0.25">
      <c r="A21096" s="1" t="s">
        <v>4150</v>
      </c>
      <c r="B21096" s="589" t="s">
        <v>290</v>
      </c>
      <c r="C21096" s="10" t="s">
        <v>6635</v>
      </c>
      <c r="F21096" s="9">
        <v>525.98</v>
      </c>
    </row>
    <row r="21097" spans="1:6" ht="15" x14ac:dyDescent="0.25">
      <c r="A21097" s="1" t="s">
        <v>4151</v>
      </c>
      <c r="B21097" s="589" t="s">
        <v>289</v>
      </c>
      <c r="C21097" s="10" t="s">
        <v>6635</v>
      </c>
      <c r="F21097" s="9">
        <v>824.77</v>
      </c>
    </row>
    <row r="21098" spans="1:6" ht="15" x14ac:dyDescent="0.25">
      <c r="A21098" s="1" t="s">
        <v>4152</v>
      </c>
      <c r="B21098" s="589" t="s">
        <v>288</v>
      </c>
      <c r="C21098" s="10" t="s">
        <v>6635</v>
      </c>
      <c r="F21098" s="9">
        <v>1439.28</v>
      </c>
    </row>
    <row r="21099" spans="1:6" ht="15" x14ac:dyDescent="0.25">
      <c r="A21099" s="1" t="s">
        <v>4153</v>
      </c>
      <c r="B21099" s="589" t="s">
        <v>287</v>
      </c>
      <c r="C21099" s="10" t="s">
        <v>6635</v>
      </c>
      <c r="F21099" s="9">
        <v>115.56</v>
      </c>
    </row>
    <row r="21100" spans="1:6" ht="15" x14ac:dyDescent="0.25">
      <c r="A21100" s="1" t="s">
        <v>4154</v>
      </c>
      <c r="B21100" s="589" t="s">
        <v>6458</v>
      </c>
      <c r="C21100" s="10" t="s">
        <v>6635</v>
      </c>
      <c r="F21100" s="9">
        <v>60.23</v>
      </c>
    </row>
    <row r="21101" spans="1:6" ht="15" x14ac:dyDescent="0.25">
      <c r="A21101" s="1" t="s">
        <v>4155</v>
      </c>
      <c r="B21101" s="589" t="s">
        <v>6459</v>
      </c>
      <c r="C21101" s="10" t="s">
        <v>6635</v>
      </c>
      <c r="F21101" s="9">
        <v>108.91</v>
      </c>
    </row>
    <row r="21102" spans="1:6" ht="15" x14ac:dyDescent="0.25">
      <c r="A21102" s="1" t="s">
        <v>4156</v>
      </c>
      <c r="B21102" s="589" t="s">
        <v>6460</v>
      </c>
      <c r="C21102" s="10" t="s">
        <v>6635</v>
      </c>
      <c r="F21102" s="9">
        <v>100.71</v>
      </c>
    </row>
    <row r="21103" spans="1:6" ht="15" x14ac:dyDescent="0.25">
      <c r="A21103" s="1" t="s">
        <v>6518</v>
      </c>
      <c r="B21103" s="589" t="s">
        <v>6519</v>
      </c>
      <c r="C21103" s="10" t="s">
        <v>6635</v>
      </c>
      <c r="F21103" s="9">
        <v>131.38999999999999</v>
      </c>
    </row>
    <row r="21104" spans="1:6" ht="15" x14ac:dyDescent="0.25">
      <c r="A21104" s="1" t="s">
        <v>4157</v>
      </c>
      <c r="B21104" s="589" t="s">
        <v>6461</v>
      </c>
      <c r="C21104" s="10" t="s">
        <v>6635</v>
      </c>
      <c r="F21104" s="9">
        <v>287.11</v>
      </c>
    </row>
    <row r="21105" spans="1:6" ht="15" x14ac:dyDescent="0.25">
      <c r="A21105" s="1" t="s">
        <v>4158</v>
      </c>
      <c r="B21105" s="589" t="s">
        <v>6462</v>
      </c>
      <c r="C21105" s="10" t="s">
        <v>6635</v>
      </c>
      <c r="F21105" s="9">
        <v>1335.94</v>
      </c>
    </row>
    <row r="21106" spans="1:6" ht="15" x14ac:dyDescent="0.25">
      <c r="A21106" s="1" t="s">
        <v>5357</v>
      </c>
      <c r="B21106" s="589" t="s">
        <v>6866</v>
      </c>
      <c r="C21106" s="10"/>
      <c r="F21106" s="9"/>
    </row>
    <row r="21107" spans="1:6" ht="15" x14ac:dyDescent="0.25">
      <c r="A21107" s="1" t="s">
        <v>4159</v>
      </c>
      <c r="B21107" s="589" t="s">
        <v>286</v>
      </c>
      <c r="C21107" s="10" t="s">
        <v>6635</v>
      </c>
      <c r="F21107" s="9">
        <v>82.04</v>
      </c>
    </row>
    <row r="21108" spans="1:6" ht="15" x14ac:dyDescent="0.25">
      <c r="A21108" s="1" t="s">
        <v>4160</v>
      </c>
      <c r="B21108" s="589" t="s">
        <v>285</v>
      </c>
      <c r="C21108" s="10" t="s">
        <v>6635</v>
      </c>
      <c r="F21108" s="9">
        <v>89.26</v>
      </c>
    </row>
    <row r="21109" spans="1:6" ht="15" x14ac:dyDescent="0.25">
      <c r="A21109" s="1" t="s">
        <v>4161</v>
      </c>
      <c r="B21109" s="589" t="s">
        <v>284</v>
      </c>
      <c r="C21109" s="10" t="s">
        <v>6635</v>
      </c>
      <c r="F21109" s="9">
        <v>114.46</v>
      </c>
    </row>
    <row r="21110" spans="1:6" ht="15" x14ac:dyDescent="0.25">
      <c r="A21110" s="1" t="s">
        <v>4162</v>
      </c>
      <c r="B21110" s="589" t="s">
        <v>283</v>
      </c>
      <c r="C21110" s="10" t="s">
        <v>6635</v>
      </c>
      <c r="F21110" s="9">
        <v>175.29</v>
      </c>
    </row>
    <row r="21111" spans="1:6" ht="15" x14ac:dyDescent="0.25">
      <c r="A21111" s="1" t="s">
        <v>4163</v>
      </c>
      <c r="B21111" s="589" t="s">
        <v>282</v>
      </c>
      <c r="C21111" s="10" t="s">
        <v>6635</v>
      </c>
      <c r="F21111" s="9">
        <v>206.44</v>
      </c>
    </row>
    <row r="21112" spans="1:6" ht="15" x14ac:dyDescent="0.25">
      <c r="A21112" s="1" t="s">
        <v>4164</v>
      </c>
      <c r="B21112" s="589" t="s">
        <v>281</v>
      </c>
      <c r="C21112" s="10" t="s">
        <v>6635</v>
      </c>
      <c r="F21112" s="9">
        <v>80.400000000000006</v>
      </c>
    </row>
    <row r="21113" spans="1:6" ht="15" x14ac:dyDescent="0.25">
      <c r="A21113" s="1" t="s">
        <v>4165</v>
      </c>
      <c r="B21113" s="589" t="s">
        <v>280</v>
      </c>
      <c r="C21113" s="10" t="s">
        <v>6635</v>
      </c>
      <c r="F21113" s="9">
        <v>78.069999999999993</v>
      </c>
    </row>
    <row r="21114" spans="1:6" ht="15" x14ac:dyDescent="0.25">
      <c r="A21114" s="1" t="s">
        <v>4166</v>
      </c>
      <c r="B21114" s="589" t="s">
        <v>279</v>
      </c>
      <c r="C21114" s="10" t="s">
        <v>6635</v>
      </c>
      <c r="F21114" s="9">
        <v>118.35</v>
      </c>
    </row>
    <row r="21115" spans="1:6" ht="15" x14ac:dyDescent="0.25">
      <c r="A21115" s="1" t="s">
        <v>4167</v>
      </c>
      <c r="B21115" s="589" t="s">
        <v>7563</v>
      </c>
      <c r="C21115" s="10" t="s">
        <v>6635</v>
      </c>
      <c r="F21115" s="9">
        <v>127.06</v>
      </c>
    </row>
    <row r="21116" spans="1:6" ht="15" x14ac:dyDescent="0.25">
      <c r="A21116" s="1" t="s">
        <v>5358</v>
      </c>
      <c r="B21116" s="589" t="s">
        <v>6867</v>
      </c>
      <c r="C21116" s="10"/>
      <c r="F21116" s="9"/>
    </row>
    <row r="21117" spans="1:6" ht="15" x14ac:dyDescent="0.25">
      <c r="A21117" s="1" t="s">
        <v>4168</v>
      </c>
      <c r="B21117" s="589" t="s">
        <v>278</v>
      </c>
      <c r="C21117" s="10" t="s">
        <v>6635</v>
      </c>
      <c r="F21117" s="9">
        <v>445.67</v>
      </c>
    </row>
    <row r="21118" spans="1:6" ht="15" x14ac:dyDescent="0.25">
      <c r="A21118" s="1" t="s">
        <v>4169</v>
      </c>
      <c r="B21118" s="589" t="s">
        <v>277</v>
      </c>
      <c r="C21118" s="10" t="s">
        <v>6635</v>
      </c>
      <c r="F21118" s="9">
        <v>357.32</v>
      </c>
    </row>
    <row r="21119" spans="1:6" ht="15" x14ac:dyDescent="0.25">
      <c r="A21119" s="1" t="s">
        <v>4170</v>
      </c>
      <c r="B21119" s="589" t="s">
        <v>276</v>
      </c>
      <c r="C21119" s="10" t="s">
        <v>6635</v>
      </c>
      <c r="F21119" s="9">
        <v>391.55</v>
      </c>
    </row>
    <row r="21120" spans="1:6" ht="15" x14ac:dyDescent="0.25">
      <c r="A21120" s="1" t="s">
        <v>4171</v>
      </c>
      <c r="B21120" s="589" t="s">
        <v>275</v>
      </c>
      <c r="C21120" s="10" t="s">
        <v>6635</v>
      </c>
      <c r="F21120" s="9">
        <v>591.55999999999995</v>
      </c>
    </row>
    <row r="21121" spans="1:6" ht="15" x14ac:dyDescent="0.25">
      <c r="A21121" s="1" t="s">
        <v>4172</v>
      </c>
      <c r="B21121" s="589" t="s">
        <v>274</v>
      </c>
      <c r="C21121" s="10" t="s">
        <v>6635</v>
      </c>
      <c r="F21121" s="9">
        <v>1983.05</v>
      </c>
    </row>
    <row r="21122" spans="1:6" ht="15" x14ac:dyDescent="0.25">
      <c r="A21122" s="1" t="s">
        <v>4173</v>
      </c>
      <c r="B21122" s="589" t="s">
        <v>273</v>
      </c>
      <c r="C21122" s="10" t="s">
        <v>6635</v>
      </c>
      <c r="F21122" s="9">
        <v>613.41</v>
      </c>
    </row>
    <row r="21123" spans="1:6" ht="15" x14ac:dyDescent="0.25">
      <c r="A21123" s="1" t="s">
        <v>4174</v>
      </c>
      <c r="B21123" s="589" t="s">
        <v>272</v>
      </c>
      <c r="C21123" s="10" t="s">
        <v>6635</v>
      </c>
      <c r="F21123" s="9">
        <v>525.83000000000004</v>
      </c>
    </row>
    <row r="21124" spans="1:6" ht="15" x14ac:dyDescent="0.25">
      <c r="A21124" s="1" t="s">
        <v>4175</v>
      </c>
      <c r="B21124" s="589" t="s">
        <v>271</v>
      </c>
      <c r="C21124" s="10" t="s">
        <v>6635</v>
      </c>
      <c r="F21124" s="9">
        <v>1185.17</v>
      </c>
    </row>
    <row r="21125" spans="1:6" ht="15" x14ac:dyDescent="0.25">
      <c r="A21125" s="1" t="s">
        <v>4176</v>
      </c>
      <c r="B21125" s="589" t="s">
        <v>270</v>
      </c>
      <c r="C21125" s="10" t="s">
        <v>6635</v>
      </c>
      <c r="F21125" s="9">
        <v>721.98</v>
      </c>
    </row>
    <row r="21126" spans="1:6" ht="15" x14ac:dyDescent="0.25">
      <c r="A21126" s="1" t="s">
        <v>4177</v>
      </c>
      <c r="B21126" s="589" t="s">
        <v>7564</v>
      </c>
      <c r="C21126" s="10" t="s">
        <v>6635</v>
      </c>
      <c r="F21126" s="9">
        <v>500.02</v>
      </c>
    </row>
    <row r="21127" spans="1:6" ht="15" x14ac:dyDescent="0.25">
      <c r="A21127" s="1" t="s">
        <v>5359</v>
      </c>
      <c r="B21127" s="589" t="s">
        <v>6868</v>
      </c>
      <c r="C21127" s="10"/>
      <c r="F21127" s="9"/>
    </row>
    <row r="21128" spans="1:6" ht="15" x14ac:dyDescent="0.25">
      <c r="A21128" s="1" t="s">
        <v>4178</v>
      </c>
      <c r="B21128" s="589" t="s">
        <v>269</v>
      </c>
      <c r="C21128" s="10" t="s">
        <v>6635</v>
      </c>
      <c r="F21128" s="9">
        <v>150.12</v>
      </c>
    </row>
    <row r="21129" spans="1:6" ht="15" x14ac:dyDescent="0.25">
      <c r="A21129" s="1" t="s">
        <v>4179</v>
      </c>
      <c r="B21129" s="589" t="s">
        <v>268</v>
      </c>
      <c r="C21129" s="10" t="s">
        <v>6635</v>
      </c>
      <c r="F21129" s="9">
        <v>176.38</v>
      </c>
    </row>
    <row r="21130" spans="1:6" ht="15" x14ac:dyDescent="0.25">
      <c r="A21130" s="1" t="s">
        <v>4180</v>
      </c>
      <c r="B21130" s="589" t="s">
        <v>267</v>
      </c>
      <c r="C21130" s="10" t="s">
        <v>6635</v>
      </c>
      <c r="F21130" s="9">
        <v>237.2</v>
      </c>
    </row>
    <row r="21131" spans="1:6" ht="15" x14ac:dyDescent="0.25">
      <c r="A21131" s="1" t="s">
        <v>4181</v>
      </c>
      <c r="B21131" s="589" t="s">
        <v>266</v>
      </c>
      <c r="C21131" s="10" t="s">
        <v>6635</v>
      </c>
      <c r="F21131" s="9">
        <v>272.79000000000002</v>
      </c>
    </row>
    <row r="21132" spans="1:6" ht="15" x14ac:dyDescent="0.25">
      <c r="A21132" s="1" t="s">
        <v>4182</v>
      </c>
      <c r="B21132" s="589" t="s">
        <v>265</v>
      </c>
      <c r="C21132" s="10" t="s">
        <v>6635</v>
      </c>
      <c r="F21132" s="9">
        <v>406.47</v>
      </c>
    </row>
    <row r="21133" spans="1:6" ht="15" x14ac:dyDescent="0.25">
      <c r="A21133" s="1" t="s">
        <v>4183</v>
      </c>
      <c r="B21133" s="589" t="s">
        <v>264</v>
      </c>
      <c r="C21133" s="10" t="s">
        <v>6635</v>
      </c>
      <c r="F21133" s="9">
        <v>683.79</v>
      </c>
    </row>
    <row r="21134" spans="1:6" ht="15" x14ac:dyDescent="0.25">
      <c r="A21134" s="1" t="s">
        <v>4184</v>
      </c>
      <c r="B21134" s="589" t="s">
        <v>263</v>
      </c>
      <c r="C21134" s="10" t="s">
        <v>6635</v>
      </c>
      <c r="F21134" s="9">
        <v>820.29</v>
      </c>
    </row>
    <row r="21135" spans="1:6" ht="15" x14ac:dyDescent="0.25">
      <c r="A21135" s="1" t="s">
        <v>4185</v>
      </c>
      <c r="B21135" s="589" t="s">
        <v>262</v>
      </c>
      <c r="C21135" s="10" t="s">
        <v>6635</v>
      </c>
      <c r="F21135" s="9">
        <v>143.11000000000001</v>
      </c>
    </row>
    <row r="21136" spans="1:6" ht="15" x14ac:dyDescent="0.25">
      <c r="A21136" s="1" t="s">
        <v>4186</v>
      </c>
      <c r="B21136" s="589" t="s">
        <v>261</v>
      </c>
      <c r="C21136" s="10" t="s">
        <v>6635</v>
      </c>
      <c r="F21136" s="9">
        <v>182.28</v>
      </c>
    </row>
    <row r="21137" spans="1:6" ht="15" x14ac:dyDescent="0.25">
      <c r="A21137" s="1" t="s">
        <v>4187</v>
      </c>
      <c r="B21137" s="589" t="s">
        <v>260</v>
      </c>
      <c r="C21137" s="10" t="s">
        <v>6635</v>
      </c>
      <c r="F21137" s="9">
        <v>216.71</v>
      </c>
    </row>
    <row r="21138" spans="1:6" ht="15" x14ac:dyDescent="0.25">
      <c r="A21138" s="1" t="s">
        <v>4188</v>
      </c>
      <c r="B21138" s="589" t="s">
        <v>259</v>
      </c>
      <c r="C21138" s="10" t="s">
        <v>6635</v>
      </c>
      <c r="F21138" s="9">
        <v>303.20999999999998</v>
      </c>
    </row>
    <row r="21139" spans="1:6" ht="15" x14ac:dyDescent="0.25">
      <c r="A21139" s="1" t="s">
        <v>4189</v>
      </c>
      <c r="B21139" s="589" t="s">
        <v>258</v>
      </c>
      <c r="C21139" s="10" t="s">
        <v>6635</v>
      </c>
      <c r="F21139" s="9">
        <v>475.43</v>
      </c>
    </row>
    <row r="21140" spans="1:6" ht="15" x14ac:dyDescent="0.25">
      <c r="A21140" s="1" t="s">
        <v>4190</v>
      </c>
      <c r="B21140" s="589" t="s">
        <v>257</v>
      </c>
      <c r="C21140" s="10" t="s">
        <v>6635</v>
      </c>
      <c r="F21140" s="9">
        <v>718.63</v>
      </c>
    </row>
    <row r="21141" spans="1:6" ht="15" x14ac:dyDescent="0.25">
      <c r="A21141" s="1" t="s">
        <v>4191</v>
      </c>
      <c r="B21141" s="589" t="s">
        <v>256</v>
      </c>
      <c r="C21141" s="10" t="s">
        <v>6635</v>
      </c>
      <c r="F21141" s="9">
        <v>1149.9100000000001</v>
      </c>
    </row>
    <row r="21142" spans="1:6" ht="15" x14ac:dyDescent="0.25">
      <c r="A21142" s="1" t="s">
        <v>4192</v>
      </c>
      <c r="B21142" s="589" t="s">
        <v>255</v>
      </c>
      <c r="C21142" s="10" t="s">
        <v>6635</v>
      </c>
      <c r="F21142" s="9">
        <v>133.47</v>
      </c>
    </row>
    <row r="21143" spans="1:6" ht="15" x14ac:dyDescent="0.25">
      <c r="A21143" s="1" t="s">
        <v>4193</v>
      </c>
      <c r="B21143" s="589" t="s">
        <v>254</v>
      </c>
      <c r="C21143" s="10" t="s">
        <v>6635</v>
      </c>
      <c r="F21143" s="9">
        <v>171.92</v>
      </c>
    </row>
    <row r="21144" spans="1:6" ht="15" x14ac:dyDescent="0.25">
      <c r="A21144" s="1" t="s">
        <v>4194</v>
      </c>
      <c r="B21144" s="589" t="s">
        <v>253</v>
      </c>
      <c r="C21144" s="10" t="s">
        <v>6635</v>
      </c>
      <c r="F21144" s="9">
        <v>196.72</v>
      </c>
    </row>
    <row r="21145" spans="1:6" ht="15" x14ac:dyDescent="0.25">
      <c r="A21145" s="1" t="s">
        <v>4195</v>
      </c>
      <c r="B21145" s="589" t="s">
        <v>252</v>
      </c>
      <c r="C21145" s="10" t="s">
        <v>6635</v>
      </c>
      <c r="F21145" s="9">
        <v>259.58999999999997</v>
      </c>
    </row>
    <row r="21146" spans="1:6" ht="15" x14ac:dyDescent="0.25">
      <c r="A21146" s="1" t="s">
        <v>4196</v>
      </c>
      <c r="B21146" s="589" t="s">
        <v>251</v>
      </c>
      <c r="C21146" s="10" t="s">
        <v>6635</v>
      </c>
      <c r="F21146" s="9">
        <v>415.93</v>
      </c>
    </row>
    <row r="21147" spans="1:6" ht="15" x14ac:dyDescent="0.25">
      <c r="A21147" s="1" t="s">
        <v>4197</v>
      </c>
      <c r="B21147" s="589" t="s">
        <v>7565</v>
      </c>
      <c r="C21147" s="10" t="s">
        <v>6635</v>
      </c>
      <c r="F21147" s="9">
        <v>9848.73</v>
      </c>
    </row>
    <row r="21148" spans="1:6" ht="15" x14ac:dyDescent="0.25">
      <c r="A21148" s="1" t="s">
        <v>4198</v>
      </c>
      <c r="B21148" s="589" t="s">
        <v>7566</v>
      </c>
      <c r="C21148" s="10" t="s">
        <v>6635</v>
      </c>
      <c r="F21148" s="9">
        <v>253.6</v>
      </c>
    </row>
    <row r="21149" spans="1:6" ht="15" x14ac:dyDescent="0.25">
      <c r="A21149" s="1" t="s">
        <v>4199</v>
      </c>
      <c r="B21149" s="589" t="s">
        <v>7567</v>
      </c>
      <c r="C21149" s="10" t="s">
        <v>6635</v>
      </c>
      <c r="F21149" s="9">
        <v>626.35</v>
      </c>
    </row>
    <row r="21150" spans="1:6" ht="15" x14ac:dyDescent="0.25">
      <c r="A21150" s="1" t="s">
        <v>4200</v>
      </c>
      <c r="B21150" s="589" t="s">
        <v>250</v>
      </c>
      <c r="C21150" s="10" t="s">
        <v>6635</v>
      </c>
      <c r="F21150" s="9">
        <v>583.9</v>
      </c>
    </row>
    <row r="21151" spans="1:6" ht="15" x14ac:dyDescent="0.25">
      <c r="A21151" s="1" t="s">
        <v>4201</v>
      </c>
      <c r="B21151" s="589" t="s">
        <v>249</v>
      </c>
      <c r="C21151" s="10" t="s">
        <v>6635</v>
      </c>
      <c r="F21151" s="9">
        <v>1123.2</v>
      </c>
    </row>
    <row r="21152" spans="1:6" ht="15" x14ac:dyDescent="0.25">
      <c r="A21152" s="1" t="s">
        <v>4202</v>
      </c>
      <c r="B21152" s="589" t="s">
        <v>248</v>
      </c>
      <c r="C21152" s="10" t="s">
        <v>6635</v>
      </c>
      <c r="F21152" s="9">
        <v>461.09</v>
      </c>
    </row>
    <row r="21153" spans="1:6" ht="15" x14ac:dyDescent="0.25">
      <c r="A21153" s="1" t="s">
        <v>4203</v>
      </c>
      <c r="B21153" s="589" t="s">
        <v>7568</v>
      </c>
      <c r="C21153" s="10" t="s">
        <v>6635</v>
      </c>
      <c r="F21153" s="9">
        <v>204.67</v>
      </c>
    </row>
    <row r="21154" spans="1:6" ht="15" x14ac:dyDescent="0.25">
      <c r="A21154" s="1" t="s">
        <v>5360</v>
      </c>
      <c r="B21154" s="589" t="s">
        <v>7569</v>
      </c>
      <c r="C21154" s="10" t="s">
        <v>6635</v>
      </c>
      <c r="F21154" s="9">
        <v>6782.75</v>
      </c>
    </row>
    <row r="21155" spans="1:6" ht="15" x14ac:dyDescent="0.25">
      <c r="A21155" s="1" t="s">
        <v>4204</v>
      </c>
      <c r="B21155" s="589" t="s">
        <v>7570</v>
      </c>
      <c r="C21155" s="10" t="s">
        <v>6635</v>
      </c>
      <c r="F21155" s="9">
        <v>1888.15</v>
      </c>
    </row>
    <row r="21156" spans="1:6" ht="15" x14ac:dyDescent="0.25">
      <c r="A21156" s="1" t="s">
        <v>4205</v>
      </c>
      <c r="B21156" s="589" t="s">
        <v>7571</v>
      </c>
      <c r="C21156" s="10" t="s">
        <v>6635</v>
      </c>
      <c r="F21156" s="9">
        <v>532.71</v>
      </c>
    </row>
    <row r="21157" spans="1:6" ht="15" x14ac:dyDescent="0.25">
      <c r="A21157" s="1" t="s">
        <v>4206</v>
      </c>
      <c r="B21157" s="589" t="s">
        <v>7572</v>
      </c>
      <c r="C21157" s="10" t="s">
        <v>6635</v>
      </c>
      <c r="F21157" s="9">
        <v>262.05</v>
      </c>
    </row>
    <row r="21158" spans="1:6" ht="15" x14ac:dyDescent="0.25">
      <c r="A21158" s="1" t="s">
        <v>4207</v>
      </c>
      <c r="B21158" s="589" t="s">
        <v>7573</v>
      </c>
      <c r="C21158" s="10" t="s">
        <v>6635</v>
      </c>
      <c r="F21158" s="9">
        <v>371.12</v>
      </c>
    </row>
    <row r="21159" spans="1:6" ht="15" x14ac:dyDescent="0.25">
      <c r="A21159" s="1" t="s">
        <v>4208</v>
      </c>
      <c r="B21159" s="589" t="s">
        <v>7574</v>
      </c>
      <c r="C21159" s="10" t="s">
        <v>6635</v>
      </c>
      <c r="F21159" s="9">
        <v>696.39</v>
      </c>
    </row>
    <row r="21160" spans="1:6" ht="15" x14ac:dyDescent="0.25">
      <c r="A21160" s="1" t="s">
        <v>4209</v>
      </c>
      <c r="B21160" s="589" t="s">
        <v>7575</v>
      </c>
      <c r="C21160" s="10" t="s">
        <v>6635</v>
      </c>
      <c r="F21160" s="9">
        <v>956.68</v>
      </c>
    </row>
    <row r="21161" spans="1:6" ht="15" x14ac:dyDescent="0.25">
      <c r="A21161" s="1" t="s">
        <v>4210</v>
      </c>
      <c r="B21161" s="589" t="s">
        <v>7576</v>
      </c>
      <c r="C21161" s="10" t="s">
        <v>6635</v>
      </c>
      <c r="F21161" s="9">
        <v>1520.64</v>
      </c>
    </row>
    <row r="21162" spans="1:6" ht="15" x14ac:dyDescent="0.25">
      <c r="A21162" s="1" t="s">
        <v>5361</v>
      </c>
      <c r="B21162" s="589" t="s">
        <v>7577</v>
      </c>
      <c r="C21162" s="10" t="s">
        <v>6635</v>
      </c>
      <c r="F21162" s="9">
        <v>2836.51</v>
      </c>
    </row>
    <row r="21163" spans="1:6" ht="15" x14ac:dyDescent="0.25">
      <c r="A21163" s="1" t="s">
        <v>6520</v>
      </c>
      <c r="B21163" s="589" t="s">
        <v>7578</v>
      </c>
      <c r="C21163" s="10" t="s">
        <v>6635</v>
      </c>
      <c r="F21163" s="9">
        <v>7529.71</v>
      </c>
    </row>
    <row r="21164" spans="1:6" ht="15" x14ac:dyDescent="0.25">
      <c r="A21164" s="1" t="s">
        <v>6521</v>
      </c>
      <c r="B21164" s="589" t="s">
        <v>7579</v>
      </c>
      <c r="C21164" s="10" t="s">
        <v>6635</v>
      </c>
      <c r="F21164" s="9">
        <v>99.45</v>
      </c>
    </row>
    <row r="21165" spans="1:6" ht="15" x14ac:dyDescent="0.25">
      <c r="A21165" s="1" t="s">
        <v>4211</v>
      </c>
      <c r="B21165" s="589" t="s">
        <v>7580</v>
      </c>
      <c r="C21165" s="10" t="s">
        <v>6635</v>
      </c>
      <c r="F21165" s="9">
        <v>132.79</v>
      </c>
    </row>
    <row r="21166" spans="1:6" ht="15" x14ac:dyDescent="0.25">
      <c r="A21166" s="1" t="s">
        <v>6522</v>
      </c>
      <c r="B21166" s="589" t="s">
        <v>7581</v>
      </c>
      <c r="C21166" s="10" t="s">
        <v>6635</v>
      </c>
      <c r="F21166" s="9">
        <v>152.69</v>
      </c>
    </row>
    <row r="21167" spans="1:6" ht="15" x14ac:dyDescent="0.25">
      <c r="A21167" s="1" t="s">
        <v>4212</v>
      </c>
      <c r="B21167" s="589" t="s">
        <v>7582</v>
      </c>
      <c r="C21167" s="10" t="s">
        <v>6635</v>
      </c>
      <c r="F21167" s="9">
        <v>171.84</v>
      </c>
    </row>
    <row r="21168" spans="1:6" ht="15" x14ac:dyDescent="0.25">
      <c r="A21168" s="1" t="s">
        <v>4213</v>
      </c>
      <c r="B21168" s="589" t="s">
        <v>7583</v>
      </c>
      <c r="C21168" s="10" t="s">
        <v>6635</v>
      </c>
      <c r="F21168" s="9">
        <v>584</v>
      </c>
    </row>
    <row r="21169" spans="1:6" ht="15" x14ac:dyDescent="0.25">
      <c r="A21169" s="1" t="s">
        <v>4214</v>
      </c>
      <c r="B21169" s="589" t="s">
        <v>7584</v>
      </c>
      <c r="C21169" s="10" t="s">
        <v>6635</v>
      </c>
      <c r="F21169" s="9">
        <v>829.86</v>
      </c>
    </row>
    <row r="21170" spans="1:6" ht="15" x14ac:dyDescent="0.25">
      <c r="A21170" s="1" t="s">
        <v>4215</v>
      </c>
      <c r="B21170" s="589" t="s">
        <v>7585</v>
      </c>
      <c r="C21170" s="10" t="s">
        <v>6635</v>
      </c>
      <c r="F21170" s="9">
        <v>6516.04</v>
      </c>
    </row>
    <row r="21171" spans="1:6" ht="15" x14ac:dyDescent="0.25">
      <c r="A21171" s="1" t="s">
        <v>4216</v>
      </c>
      <c r="B21171" s="589" t="s">
        <v>7586</v>
      </c>
      <c r="C21171" s="10" t="s">
        <v>6635</v>
      </c>
      <c r="F21171" s="9">
        <v>7672.67</v>
      </c>
    </row>
    <row r="21172" spans="1:6" ht="15" x14ac:dyDescent="0.25">
      <c r="A21172" s="1" t="s">
        <v>4217</v>
      </c>
      <c r="B21172" s="589" t="s">
        <v>247</v>
      </c>
      <c r="C21172" s="10" t="s">
        <v>6635</v>
      </c>
      <c r="F21172" s="9">
        <v>634.17999999999995</v>
      </c>
    </row>
    <row r="21173" spans="1:6" ht="15" x14ac:dyDescent="0.25">
      <c r="A21173" s="1" t="s">
        <v>5362</v>
      </c>
      <c r="B21173" s="589" t="s">
        <v>6869</v>
      </c>
      <c r="C21173" s="10"/>
      <c r="F21173" s="9"/>
    </row>
    <row r="21174" spans="1:6" ht="15" x14ac:dyDescent="0.25">
      <c r="A21174" s="1" t="s">
        <v>4218</v>
      </c>
      <c r="B21174" s="589" t="s">
        <v>246</v>
      </c>
      <c r="C21174" s="10" t="s">
        <v>6635</v>
      </c>
      <c r="F21174" s="9">
        <v>1473.78</v>
      </c>
    </row>
    <row r="21175" spans="1:6" ht="15" x14ac:dyDescent="0.25">
      <c r="A21175" s="1" t="s">
        <v>4219</v>
      </c>
      <c r="B21175" s="589" t="s">
        <v>245</v>
      </c>
      <c r="C21175" s="10" t="s">
        <v>6635</v>
      </c>
      <c r="F21175" s="9">
        <v>2522.35</v>
      </c>
    </row>
    <row r="21176" spans="1:6" ht="15" x14ac:dyDescent="0.25">
      <c r="A21176" s="1" t="s">
        <v>4220</v>
      </c>
      <c r="B21176" s="589" t="s">
        <v>244</v>
      </c>
      <c r="C21176" s="10" t="s">
        <v>6635</v>
      </c>
      <c r="F21176" s="9">
        <v>1602.47</v>
      </c>
    </row>
    <row r="21177" spans="1:6" ht="15" x14ac:dyDescent="0.25">
      <c r="A21177" s="1" t="s">
        <v>4703</v>
      </c>
      <c r="B21177" s="589" t="s">
        <v>4704</v>
      </c>
      <c r="C21177" s="10" t="s">
        <v>6635</v>
      </c>
      <c r="F21177" s="9">
        <v>4075.9</v>
      </c>
    </row>
    <row r="21178" spans="1:6" ht="15" x14ac:dyDescent="0.25">
      <c r="A21178" s="1" t="s">
        <v>4221</v>
      </c>
      <c r="B21178" s="589" t="s">
        <v>243</v>
      </c>
      <c r="C21178" s="10" t="s">
        <v>6635</v>
      </c>
      <c r="F21178" s="9">
        <v>2016.64</v>
      </c>
    </row>
    <row r="21179" spans="1:6" ht="15" x14ac:dyDescent="0.25">
      <c r="A21179" s="1" t="s">
        <v>4222</v>
      </c>
      <c r="B21179" s="589" t="s">
        <v>242</v>
      </c>
      <c r="C21179" s="10" t="s">
        <v>6635</v>
      </c>
      <c r="F21179" s="9">
        <v>3325.06</v>
      </c>
    </row>
    <row r="21180" spans="1:6" ht="15" x14ac:dyDescent="0.25">
      <c r="A21180" s="1" t="s">
        <v>4223</v>
      </c>
      <c r="B21180" s="589" t="s">
        <v>241</v>
      </c>
      <c r="C21180" s="10" t="s">
        <v>6635</v>
      </c>
      <c r="F21180" s="9">
        <v>1081.92</v>
      </c>
    </row>
    <row r="21181" spans="1:6" ht="15" x14ac:dyDescent="0.25">
      <c r="A21181" s="1" t="s">
        <v>4224</v>
      </c>
      <c r="B21181" s="589" t="s">
        <v>240</v>
      </c>
      <c r="C21181" s="10" t="s">
        <v>6635</v>
      </c>
      <c r="F21181" s="9">
        <v>938.58</v>
      </c>
    </row>
    <row r="21182" spans="1:6" ht="15" x14ac:dyDescent="0.25">
      <c r="A21182" s="1" t="s">
        <v>4225</v>
      </c>
      <c r="B21182" s="589" t="s">
        <v>7587</v>
      </c>
      <c r="C21182" s="10" t="s">
        <v>6635</v>
      </c>
      <c r="F21182" s="9">
        <v>6703.72</v>
      </c>
    </row>
    <row r="21183" spans="1:6" ht="15" x14ac:dyDescent="0.25">
      <c r="A21183" s="1" t="s">
        <v>4226</v>
      </c>
      <c r="B21183" s="589" t="s">
        <v>7588</v>
      </c>
      <c r="C21183" s="10" t="s">
        <v>6635</v>
      </c>
      <c r="F21183" s="9">
        <v>3424.66</v>
      </c>
    </row>
    <row r="21184" spans="1:6" ht="15" x14ac:dyDescent="0.25">
      <c r="A21184" s="1" t="s">
        <v>4227</v>
      </c>
      <c r="B21184" s="589" t="s">
        <v>239</v>
      </c>
      <c r="C21184" s="10" t="s">
        <v>6635</v>
      </c>
      <c r="F21184" s="9">
        <v>1205.18</v>
      </c>
    </row>
    <row r="21185" spans="1:6" ht="15" x14ac:dyDescent="0.25">
      <c r="A21185" s="1" t="s">
        <v>4228</v>
      </c>
      <c r="B21185" s="589" t="s">
        <v>238</v>
      </c>
      <c r="C21185" s="10" t="s">
        <v>6635</v>
      </c>
      <c r="F21185" s="9">
        <v>1005.01</v>
      </c>
    </row>
    <row r="21186" spans="1:6" ht="15" x14ac:dyDescent="0.25">
      <c r="A21186" s="1" t="s">
        <v>4229</v>
      </c>
      <c r="B21186" s="589" t="s">
        <v>7589</v>
      </c>
      <c r="C21186" s="10" t="s">
        <v>6635</v>
      </c>
      <c r="F21186" s="9">
        <v>6992.41</v>
      </c>
    </row>
    <row r="21187" spans="1:6" ht="15" x14ac:dyDescent="0.25">
      <c r="A21187" s="1" t="s">
        <v>4230</v>
      </c>
      <c r="B21187" s="589" t="s">
        <v>237</v>
      </c>
      <c r="C21187" s="10" t="s">
        <v>6635</v>
      </c>
      <c r="F21187" s="9">
        <v>2307.59</v>
      </c>
    </row>
    <row r="21188" spans="1:6" ht="15" x14ac:dyDescent="0.25">
      <c r="A21188" s="1" t="s">
        <v>4231</v>
      </c>
      <c r="B21188" s="589" t="s">
        <v>236</v>
      </c>
      <c r="C21188" s="10" t="s">
        <v>6635</v>
      </c>
      <c r="F21188" s="9">
        <v>3578.8</v>
      </c>
    </row>
    <row r="21189" spans="1:6" ht="15" x14ac:dyDescent="0.25">
      <c r="A21189" s="1" t="s">
        <v>4232</v>
      </c>
      <c r="B21189" s="589" t="s">
        <v>235</v>
      </c>
      <c r="C21189" s="10" t="s">
        <v>6635</v>
      </c>
      <c r="F21189" s="9">
        <v>2522.6</v>
      </c>
    </row>
    <row r="21190" spans="1:6" ht="15" x14ac:dyDescent="0.25">
      <c r="A21190" s="1" t="s">
        <v>5363</v>
      </c>
      <c r="B21190" s="589" t="s">
        <v>6870</v>
      </c>
      <c r="C21190" s="10"/>
      <c r="F21190" s="9"/>
    </row>
    <row r="21191" spans="1:6" ht="15" x14ac:dyDescent="0.25">
      <c r="A21191" s="1" t="s">
        <v>4233</v>
      </c>
      <c r="B21191" s="589" t="s">
        <v>8073</v>
      </c>
      <c r="C21191" s="10" t="s">
        <v>6635</v>
      </c>
      <c r="F21191" s="9">
        <v>123.56</v>
      </c>
    </row>
    <row r="21192" spans="1:6" ht="15" x14ac:dyDescent="0.25">
      <c r="A21192" s="1" t="s">
        <v>4234</v>
      </c>
      <c r="B21192" s="589" t="s">
        <v>8074</v>
      </c>
      <c r="C21192" s="10" t="s">
        <v>6635</v>
      </c>
      <c r="F21192" s="9">
        <v>168.03</v>
      </c>
    </row>
    <row r="21193" spans="1:6" ht="15" x14ac:dyDescent="0.25">
      <c r="A21193" s="1" t="s">
        <v>4235</v>
      </c>
      <c r="B21193" s="589" t="s">
        <v>8075</v>
      </c>
      <c r="C21193" s="10" t="s">
        <v>6635</v>
      </c>
      <c r="F21193" s="9">
        <v>242.12</v>
      </c>
    </row>
    <row r="21194" spans="1:6" ht="30" x14ac:dyDescent="0.25">
      <c r="A21194" s="1" t="s">
        <v>6523</v>
      </c>
      <c r="B21194" s="589" t="s">
        <v>8076</v>
      </c>
      <c r="C21194" s="10" t="s">
        <v>6635</v>
      </c>
      <c r="F21194" s="9">
        <v>305.95</v>
      </c>
    </row>
    <row r="21195" spans="1:6" ht="15" x14ac:dyDescent="0.25">
      <c r="A21195" s="1" t="s">
        <v>4236</v>
      </c>
      <c r="B21195" s="589" t="s">
        <v>8077</v>
      </c>
      <c r="C21195" s="10" t="s">
        <v>6635</v>
      </c>
      <c r="F21195" s="9">
        <v>644.51</v>
      </c>
    </row>
    <row r="21196" spans="1:6" ht="15" x14ac:dyDescent="0.25">
      <c r="A21196" s="1" t="s">
        <v>5364</v>
      </c>
      <c r="B21196" s="589" t="s">
        <v>6871</v>
      </c>
      <c r="C21196" s="10"/>
      <c r="F21196" s="9"/>
    </row>
    <row r="21197" spans="1:6" ht="15" x14ac:dyDescent="0.25">
      <c r="A21197" s="1" t="s">
        <v>4237</v>
      </c>
      <c r="B21197" s="589" t="s">
        <v>7590</v>
      </c>
      <c r="C21197" s="10" t="s">
        <v>6635</v>
      </c>
      <c r="F21197" s="9">
        <v>465.71</v>
      </c>
    </row>
    <row r="21198" spans="1:6" ht="15" x14ac:dyDescent="0.25">
      <c r="A21198" s="1" t="s">
        <v>4238</v>
      </c>
      <c r="B21198" s="589" t="s">
        <v>7591</v>
      </c>
      <c r="C21198" s="10" t="s">
        <v>6635</v>
      </c>
      <c r="F21198" s="9">
        <v>580.27</v>
      </c>
    </row>
    <row r="21199" spans="1:6" ht="15" x14ac:dyDescent="0.25">
      <c r="A21199" s="1" t="s">
        <v>4239</v>
      </c>
      <c r="B21199" s="589" t="s">
        <v>7592</v>
      </c>
      <c r="C21199" s="10" t="s">
        <v>6635</v>
      </c>
      <c r="F21199" s="9">
        <v>1118.5999999999999</v>
      </c>
    </row>
    <row r="21200" spans="1:6" ht="15" x14ac:dyDescent="0.25">
      <c r="A21200" s="1" t="s">
        <v>4240</v>
      </c>
      <c r="B21200" s="589" t="s">
        <v>7593</v>
      </c>
      <c r="C21200" s="10" t="s">
        <v>6635</v>
      </c>
      <c r="F21200" s="9">
        <v>1448.86</v>
      </c>
    </row>
    <row r="21201" spans="1:6" ht="15" x14ac:dyDescent="0.25">
      <c r="A21201" s="1" t="s">
        <v>5365</v>
      </c>
      <c r="B21201" s="589" t="s">
        <v>6872</v>
      </c>
      <c r="C21201" s="10"/>
      <c r="F21201" s="9"/>
    </row>
    <row r="21202" spans="1:6" ht="15" x14ac:dyDescent="0.25">
      <c r="A21202" s="1" t="s">
        <v>4241</v>
      </c>
      <c r="B21202" s="589" t="s">
        <v>7594</v>
      </c>
      <c r="C21202" s="10" t="s">
        <v>6635</v>
      </c>
      <c r="F21202" s="9">
        <v>662.74</v>
      </c>
    </row>
    <row r="21203" spans="1:6" ht="15" x14ac:dyDescent="0.25">
      <c r="A21203" s="1" t="s">
        <v>5366</v>
      </c>
      <c r="B21203" s="589" t="s">
        <v>6873</v>
      </c>
      <c r="C21203" s="10"/>
      <c r="F21203" s="9"/>
    </row>
    <row r="21204" spans="1:6" ht="15" x14ac:dyDescent="0.25">
      <c r="A21204" s="1" t="s">
        <v>5367</v>
      </c>
      <c r="B21204" s="589" t="s">
        <v>7595</v>
      </c>
      <c r="C21204" s="10" t="s">
        <v>6635</v>
      </c>
      <c r="F21204" s="9">
        <v>625.63</v>
      </c>
    </row>
    <row r="21205" spans="1:6" ht="15" x14ac:dyDescent="0.25">
      <c r="A21205" s="1" t="s">
        <v>4242</v>
      </c>
      <c r="B21205" s="589" t="s">
        <v>234</v>
      </c>
      <c r="C21205" s="10" t="s">
        <v>6635</v>
      </c>
      <c r="F21205" s="9">
        <v>227.09</v>
      </c>
    </row>
    <row r="21206" spans="1:6" ht="15" x14ac:dyDescent="0.25">
      <c r="A21206" s="1" t="s">
        <v>4243</v>
      </c>
      <c r="B21206" s="589" t="s">
        <v>233</v>
      </c>
      <c r="C21206" s="10" t="s">
        <v>6635</v>
      </c>
      <c r="F21206" s="9">
        <v>285.5</v>
      </c>
    </row>
    <row r="21207" spans="1:6" ht="15" x14ac:dyDescent="0.25">
      <c r="A21207" s="1" t="s">
        <v>5368</v>
      </c>
      <c r="B21207" s="589" t="s">
        <v>7596</v>
      </c>
      <c r="C21207" s="10" t="s">
        <v>6635</v>
      </c>
      <c r="F21207" s="9">
        <v>14157.22</v>
      </c>
    </row>
    <row r="21208" spans="1:6" ht="15" x14ac:dyDescent="0.25">
      <c r="A21208" s="1" t="s">
        <v>5369</v>
      </c>
      <c r="B21208" s="589" t="s">
        <v>6874</v>
      </c>
      <c r="C21208" s="10"/>
      <c r="F21208" s="9"/>
    </row>
    <row r="21209" spans="1:6" ht="15" x14ac:dyDescent="0.25">
      <c r="A21209" s="1" t="s">
        <v>4244</v>
      </c>
      <c r="B21209" s="589" t="s">
        <v>232</v>
      </c>
      <c r="C21209" s="10" t="s">
        <v>6635</v>
      </c>
      <c r="F21209" s="9">
        <v>3287.24</v>
      </c>
    </row>
    <row r="21210" spans="1:6" ht="15" x14ac:dyDescent="0.25">
      <c r="A21210" s="1" t="s">
        <v>4245</v>
      </c>
      <c r="B21210" s="589" t="s">
        <v>231</v>
      </c>
      <c r="C21210" s="10" t="s">
        <v>6635</v>
      </c>
      <c r="F21210" s="9">
        <v>1235.52</v>
      </c>
    </row>
    <row r="21211" spans="1:6" ht="15" x14ac:dyDescent="0.25">
      <c r="A21211" s="1" t="s">
        <v>4246</v>
      </c>
      <c r="B21211" s="589" t="s">
        <v>230</v>
      </c>
      <c r="C21211" s="10" t="s">
        <v>6635</v>
      </c>
      <c r="F21211" s="9">
        <v>1277.5</v>
      </c>
    </row>
    <row r="21212" spans="1:6" ht="15" x14ac:dyDescent="0.25">
      <c r="A21212" s="1" t="s">
        <v>4247</v>
      </c>
      <c r="B21212" s="589" t="s">
        <v>7597</v>
      </c>
      <c r="C21212" s="10" t="s">
        <v>6635</v>
      </c>
      <c r="F21212" s="9">
        <v>1725.69</v>
      </c>
    </row>
    <row r="21213" spans="1:6" ht="15" x14ac:dyDescent="0.25">
      <c r="A21213" s="1" t="s">
        <v>4248</v>
      </c>
      <c r="B21213" s="589" t="s">
        <v>7598</v>
      </c>
      <c r="C21213" s="10" t="s">
        <v>6635</v>
      </c>
      <c r="F21213" s="9">
        <v>2488.71</v>
      </c>
    </row>
    <row r="21214" spans="1:6" ht="15" x14ac:dyDescent="0.25">
      <c r="A21214" s="1" t="s">
        <v>4249</v>
      </c>
      <c r="B21214" s="589" t="s">
        <v>229</v>
      </c>
      <c r="C21214" s="10" t="s">
        <v>6635</v>
      </c>
      <c r="F21214" s="9">
        <v>7518.09</v>
      </c>
    </row>
    <row r="21215" spans="1:6" ht="15" x14ac:dyDescent="0.25">
      <c r="A21215" s="1" t="s">
        <v>4250</v>
      </c>
      <c r="B21215" s="589" t="s">
        <v>228</v>
      </c>
      <c r="C21215" s="10" t="s">
        <v>6635</v>
      </c>
      <c r="F21215" s="9">
        <v>1451.02</v>
      </c>
    </row>
    <row r="21216" spans="1:6" ht="15" x14ac:dyDescent="0.25">
      <c r="A21216" s="1" t="s">
        <v>4251</v>
      </c>
      <c r="B21216" s="589" t="s">
        <v>227</v>
      </c>
      <c r="C21216" s="10" t="s">
        <v>6635</v>
      </c>
      <c r="F21216" s="9">
        <v>2094.91</v>
      </c>
    </row>
    <row r="21217" spans="1:6" ht="15" x14ac:dyDescent="0.25">
      <c r="A21217" s="1" t="s">
        <v>4252</v>
      </c>
      <c r="B21217" s="589" t="s">
        <v>226</v>
      </c>
      <c r="C21217" s="10" t="s">
        <v>6635</v>
      </c>
      <c r="F21217" s="9">
        <v>1212.99</v>
      </c>
    </row>
    <row r="21218" spans="1:6" ht="15" x14ac:dyDescent="0.25">
      <c r="A21218" s="1" t="s">
        <v>4253</v>
      </c>
      <c r="B21218" s="589" t="s">
        <v>225</v>
      </c>
      <c r="C21218" s="10" t="s">
        <v>6635</v>
      </c>
      <c r="F21218" s="9">
        <v>2988.94</v>
      </c>
    </row>
    <row r="21219" spans="1:6" ht="15" x14ac:dyDescent="0.25">
      <c r="A21219" s="1" t="s">
        <v>5370</v>
      </c>
      <c r="B21219" s="589" t="s">
        <v>6875</v>
      </c>
      <c r="C21219" s="10"/>
      <c r="F21219" s="9"/>
    </row>
    <row r="21220" spans="1:6" ht="15" x14ac:dyDescent="0.25">
      <c r="A21220" s="1" t="s">
        <v>4254</v>
      </c>
      <c r="B21220" s="589" t="s">
        <v>224</v>
      </c>
      <c r="C21220" s="10" t="s">
        <v>6635</v>
      </c>
      <c r="F21220" s="9">
        <v>37.78</v>
      </c>
    </row>
    <row r="21221" spans="1:6" ht="15" x14ac:dyDescent="0.25">
      <c r="A21221" s="1" t="s">
        <v>4255</v>
      </c>
      <c r="B21221" s="589" t="s">
        <v>223</v>
      </c>
      <c r="C21221" s="10" t="s">
        <v>6635</v>
      </c>
      <c r="F21221" s="9">
        <v>83.55</v>
      </c>
    </row>
    <row r="21222" spans="1:6" ht="15" x14ac:dyDescent="0.25">
      <c r="A21222" s="1" t="s">
        <v>5371</v>
      </c>
      <c r="B21222" s="589" t="s">
        <v>6876</v>
      </c>
      <c r="C21222" s="10"/>
      <c r="F21222" s="9"/>
    </row>
    <row r="21223" spans="1:6" ht="15" x14ac:dyDescent="0.25">
      <c r="A21223" s="1" t="s">
        <v>4256</v>
      </c>
      <c r="B21223" s="589" t="s">
        <v>6097</v>
      </c>
      <c r="C21223" s="10" t="s">
        <v>6635</v>
      </c>
      <c r="F21223" s="9">
        <v>143.88</v>
      </c>
    </row>
    <row r="21224" spans="1:6" ht="15" x14ac:dyDescent="0.25">
      <c r="A21224" s="1" t="s">
        <v>4257</v>
      </c>
      <c r="B21224" s="589" t="s">
        <v>222</v>
      </c>
      <c r="C21224" s="10" t="s">
        <v>6635</v>
      </c>
      <c r="F21224" s="9">
        <v>641.51</v>
      </c>
    </row>
    <row r="21225" spans="1:6" ht="15" x14ac:dyDescent="0.25">
      <c r="A21225" s="1" t="s">
        <v>4258</v>
      </c>
      <c r="B21225" s="589" t="s">
        <v>7599</v>
      </c>
      <c r="C21225" s="10" t="s">
        <v>6635</v>
      </c>
      <c r="F21225" s="9">
        <v>557.84</v>
      </c>
    </row>
    <row r="21226" spans="1:6" ht="15" x14ac:dyDescent="0.25">
      <c r="A21226" s="1" t="s">
        <v>4259</v>
      </c>
      <c r="B21226" s="589" t="s">
        <v>7600</v>
      </c>
      <c r="C21226" s="10" t="s">
        <v>6635</v>
      </c>
      <c r="F21226" s="9">
        <v>40.75</v>
      </c>
    </row>
    <row r="21227" spans="1:6" ht="15" x14ac:dyDescent="0.25">
      <c r="A21227" s="1" t="s">
        <v>4260</v>
      </c>
      <c r="B21227" s="589" t="s">
        <v>6098</v>
      </c>
      <c r="C21227" s="10" t="s">
        <v>6635</v>
      </c>
      <c r="F21227" s="9">
        <v>681.57</v>
      </c>
    </row>
    <row r="21228" spans="1:6" ht="15" x14ac:dyDescent="0.25">
      <c r="A21228" s="1" t="s">
        <v>4261</v>
      </c>
      <c r="B21228" s="589" t="s">
        <v>6099</v>
      </c>
      <c r="C21228" s="10" t="s">
        <v>6635</v>
      </c>
      <c r="F21228" s="9">
        <v>369.51</v>
      </c>
    </row>
    <row r="21229" spans="1:6" ht="15" x14ac:dyDescent="0.25">
      <c r="A21229" s="1" t="s">
        <v>4262</v>
      </c>
      <c r="B21229" s="589" t="s">
        <v>6100</v>
      </c>
      <c r="C21229" s="10" t="s">
        <v>6635</v>
      </c>
      <c r="F21229" s="9">
        <v>124.59</v>
      </c>
    </row>
    <row r="21230" spans="1:6" ht="15" x14ac:dyDescent="0.25">
      <c r="A21230" s="1" t="s">
        <v>6286</v>
      </c>
      <c r="B21230" s="589" t="s">
        <v>7893</v>
      </c>
      <c r="C21230" s="10" t="s">
        <v>6635</v>
      </c>
      <c r="F21230" s="9">
        <v>4600.32</v>
      </c>
    </row>
    <row r="21231" spans="1:6" ht="15" x14ac:dyDescent="0.25">
      <c r="A21231" s="1" t="s">
        <v>4263</v>
      </c>
      <c r="B21231" s="589" t="s">
        <v>4705</v>
      </c>
      <c r="C21231" s="10" t="s">
        <v>6635</v>
      </c>
      <c r="F21231" s="9">
        <v>153.28</v>
      </c>
    </row>
    <row r="21232" spans="1:6" ht="15" x14ac:dyDescent="0.25">
      <c r="A21232" s="1" t="s">
        <v>4264</v>
      </c>
      <c r="B21232" s="589" t="s">
        <v>7894</v>
      </c>
      <c r="C21232" s="10" t="s">
        <v>6635</v>
      </c>
      <c r="F21232" s="9">
        <v>537.66999999999996</v>
      </c>
    </row>
    <row r="21233" spans="1:6" ht="15" x14ac:dyDescent="0.25">
      <c r="A21233" s="1" t="s">
        <v>4265</v>
      </c>
      <c r="B21233" s="589" t="s">
        <v>221</v>
      </c>
      <c r="C21233" s="10" t="s">
        <v>6635</v>
      </c>
      <c r="F21233" s="9">
        <v>404.4</v>
      </c>
    </row>
    <row r="21234" spans="1:6" ht="15" x14ac:dyDescent="0.25">
      <c r="A21234" s="1" t="s">
        <v>4266</v>
      </c>
      <c r="B21234" s="589" t="s">
        <v>4706</v>
      </c>
      <c r="C21234" s="10" t="s">
        <v>6635</v>
      </c>
      <c r="F21234" s="9">
        <v>519.21</v>
      </c>
    </row>
    <row r="21235" spans="1:6" ht="15" x14ac:dyDescent="0.25">
      <c r="A21235" s="1" t="s">
        <v>5372</v>
      </c>
      <c r="B21235" s="589" t="s">
        <v>6877</v>
      </c>
      <c r="C21235" s="10"/>
      <c r="F21235" s="9"/>
    </row>
    <row r="21236" spans="1:6" ht="15" x14ac:dyDescent="0.25">
      <c r="A21236" s="1" t="s">
        <v>5373</v>
      </c>
      <c r="B21236" s="589" t="s">
        <v>6878</v>
      </c>
      <c r="C21236" s="10"/>
      <c r="F21236" s="9"/>
    </row>
    <row r="21237" spans="1:6" ht="15" x14ac:dyDescent="0.25">
      <c r="A21237" s="1" t="s">
        <v>5374</v>
      </c>
      <c r="B21237" s="589" t="s">
        <v>220</v>
      </c>
      <c r="C21237" s="10" t="s">
        <v>6635</v>
      </c>
      <c r="F21237" s="9">
        <v>9300.8700000000008</v>
      </c>
    </row>
    <row r="21238" spans="1:6" ht="15" x14ac:dyDescent="0.25">
      <c r="A21238" s="1" t="s">
        <v>5375</v>
      </c>
      <c r="B21238" s="589" t="s">
        <v>219</v>
      </c>
      <c r="C21238" s="10" t="s">
        <v>6635</v>
      </c>
      <c r="F21238" s="9">
        <v>11411.16</v>
      </c>
    </row>
    <row r="21239" spans="1:6" ht="15" x14ac:dyDescent="0.25">
      <c r="A21239" s="1" t="s">
        <v>6524</v>
      </c>
      <c r="B21239" s="589" t="s">
        <v>6525</v>
      </c>
      <c r="C21239" s="10" t="s">
        <v>6635</v>
      </c>
      <c r="F21239" s="9">
        <v>1142.95</v>
      </c>
    </row>
    <row r="21240" spans="1:6" ht="15" x14ac:dyDescent="0.25">
      <c r="A21240" s="1" t="s">
        <v>6526</v>
      </c>
      <c r="B21240" s="589" t="s">
        <v>6527</v>
      </c>
      <c r="C21240" s="10" t="s">
        <v>6635</v>
      </c>
      <c r="F21240" s="9">
        <v>2058.7399999999998</v>
      </c>
    </row>
    <row r="21241" spans="1:6" ht="15" x14ac:dyDescent="0.25">
      <c r="A21241" s="1" t="s">
        <v>6463</v>
      </c>
      <c r="B21241" s="589" t="s">
        <v>6464</v>
      </c>
      <c r="C21241" s="10" t="s">
        <v>6635</v>
      </c>
      <c r="F21241" s="9">
        <v>3237.4</v>
      </c>
    </row>
    <row r="21242" spans="1:6" ht="15" x14ac:dyDescent="0.25">
      <c r="A21242" s="1" t="s">
        <v>6528</v>
      </c>
      <c r="B21242" s="589" t="s">
        <v>6529</v>
      </c>
      <c r="C21242" s="10" t="s">
        <v>6635</v>
      </c>
      <c r="F21242" s="9">
        <v>5751.29</v>
      </c>
    </row>
    <row r="21243" spans="1:6" ht="15" x14ac:dyDescent="0.25">
      <c r="A21243" s="1" t="s">
        <v>4267</v>
      </c>
      <c r="B21243" s="589" t="s">
        <v>7601</v>
      </c>
      <c r="C21243" s="10" t="s">
        <v>6635</v>
      </c>
      <c r="F21243" s="9">
        <v>7628.91</v>
      </c>
    </row>
    <row r="21244" spans="1:6" ht="15" x14ac:dyDescent="0.25">
      <c r="A21244" s="1" t="s">
        <v>4268</v>
      </c>
      <c r="B21244" s="589" t="s">
        <v>7602</v>
      </c>
      <c r="C21244" s="10" t="s">
        <v>6635</v>
      </c>
      <c r="F21244" s="9">
        <v>16256.44</v>
      </c>
    </row>
    <row r="21245" spans="1:6" ht="15" x14ac:dyDescent="0.25">
      <c r="A21245" s="1" t="s">
        <v>4707</v>
      </c>
      <c r="B21245" s="589" t="s">
        <v>6465</v>
      </c>
      <c r="C21245" s="10" t="s">
        <v>6635</v>
      </c>
      <c r="F21245" s="9">
        <v>1010.4</v>
      </c>
    </row>
    <row r="21246" spans="1:6" ht="15" x14ac:dyDescent="0.25">
      <c r="A21246" s="1" t="s">
        <v>6185</v>
      </c>
      <c r="B21246" s="589" t="s">
        <v>6466</v>
      </c>
      <c r="C21246" s="10" t="s">
        <v>6635</v>
      </c>
      <c r="F21246" s="9">
        <v>651.28</v>
      </c>
    </row>
    <row r="21247" spans="1:6" ht="15" x14ac:dyDescent="0.25">
      <c r="A21247" s="1" t="s">
        <v>5376</v>
      </c>
      <c r="B21247" s="589" t="s">
        <v>6879</v>
      </c>
      <c r="C21247" s="10"/>
      <c r="F21247" s="9"/>
    </row>
    <row r="21248" spans="1:6" ht="15" x14ac:dyDescent="0.25">
      <c r="A21248" s="1" t="s">
        <v>5377</v>
      </c>
      <c r="B21248" s="589" t="s">
        <v>216</v>
      </c>
      <c r="C21248" s="10" t="s">
        <v>6643</v>
      </c>
      <c r="F21248" s="9">
        <v>5444.84</v>
      </c>
    </row>
    <row r="21249" spans="1:6" ht="15" x14ac:dyDescent="0.25">
      <c r="A21249" s="1" t="s">
        <v>4269</v>
      </c>
      <c r="B21249" s="589" t="s">
        <v>217</v>
      </c>
      <c r="C21249" s="10" t="s">
        <v>6643</v>
      </c>
      <c r="F21249" s="9">
        <v>7514.62</v>
      </c>
    </row>
    <row r="21250" spans="1:6" ht="15" x14ac:dyDescent="0.25">
      <c r="A21250" s="1" t="s">
        <v>5378</v>
      </c>
      <c r="B21250" s="589" t="s">
        <v>218</v>
      </c>
      <c r="C21250" s="10" t="s">
        <v>6643</v>
      </c>
      <c r="F21250" s="9">
        <v>13985.62</v>
      </c>
    </row>
    <row r="21251" spans="1:6" ht="15" x14ac:dyDescent="0.25">
      <c r="A21251" s="1" t="s">
        <v>5379</v>
      </c>
      <c r="B21251" s="589" t="s">
        <v>6880</v>
      </c>
      <c r="C21251" s="10"/>
      <c r="F21251" s="9"/>
    </row>
    <row r="21252" spans="1:6" ht="30" x14ac:dyDescent="0.25">
      <c r="A21252" s="1" t="s">
        <v>6186</v>
      </c>
      <c r="B21252" s="589" t="s">
        <v>7603</v>
      </c>
      <c r="C21252" s="10" t="s">
        <v>6640</v>
      </c>
      <c r="F21252" s="9">
        <v>22298.97</v>
      </c>
    </row>
    <row r="21253" spans="1:6" ht="30" x14ac:dyDescent="0.25">
      <c r="A21253" s="1" t="s">
        <v>6187</v>
      </c>
      <c r="B21253" s="589" t="s">
        <v>7604</v>
      </c>
      <c r="C21253" s="10" t="s">
        <v>6640</v>
      </c>
      <c r="F21253" s="9">
        <v>43290.64</v>
      </c>
    </row>
    <row r="21254" spans="1:6" ht="15" x14ac:dyDescent="0.25">
      <c r="A21254" s="1" t="s">
        <v>5380</v>
      </c>
      <c r="B21254" s="589" t="s">
        <v>6101</v>
      </c>
      <c r="C21254" s="10"/>
      <c r="F21254" s="9"/>
    </row>
    <row r="21255" spans="1:6" ht="15" x14ac:dyDescent="0.25">
      <c r="A21255" s="1" t="s">
        <v>4270</v>
      </c>
      <c r="B21255" s="589" t="s">
        <v>5381</v>
      </c>
      <c r="C21255" s="10" t="s">
        <v>6635</v>
      </c>
      <c r="F21255" s="9">
        <v>111.35</v>
      </c>
    </row>
    <row r="21256" spans="1:6" ht="15" x14ac:dyDescent="0.25">
      <c r="A21256" s="1" t="s">
        <v>4271</v>
      </c>
      <c r="B21256" s="589" t="s">
        <v>5382</v>
      </c>
      <c r="C21256" s="10" t="s">
        <v>6635</v>
      </c>
      <c r="F21256" s="9">
        <v>145.75</v>
      </c>
    </row>
    <row r="21257" spans="1:6" ht="15" x14ac:dyDescent="0.25">
      <c r="A21257" s="1" t="s">
        <v>4272</v>
      </c>
      <c r="B21257" s="589" t="s">
        <v>5383</v>
      </c>
      <c r="C21257" s="10" t="s">
        <v>6635</v>
      </c>
      <c r="F21257" s="9">
        <v>257.89</v>
      </c>
    </row>
    <row r="21258" spans="1:6" ht="15" x14ac:dyDescent="0.25">
      <c r="A21258" s="1" t="s">
        <v>4273</v>
      </c>
      <c r="B21258" s="589" t="s">
        <v>5384</v>
      </c>
      <c r="C21258" s="10" t="s">
        <v>6635</v>
      </c>
      <c r="F21258" s="9">
        <v>271.68</v>
      </c>
    </row>
    <row r="21259" spans="1:6" ht="15" x14ac:dyDescent="0.25">
      <c r="A21259" s="1" t="s">
        <v>4274</v>
      </c>
      <c r="B21259" s="589" t="s">
        <v>5385</v>
      </c>
      <c r="C21259" s="10" t="s">
        <v>6635</v>
      </c>
      <c r="F21259" s="9">
        <v>355.61</v>
      </c>
    </row>
    <row r="21260" spans="1:6" ht="15" x14ac:dyDescent="0.25">
      <c r="A21260" s="1" t="s">
        <v>5386</v>
      </c>
      <c r="B21260" s="589" t="s">
        <v>5387</v>
      </c>
      <c r="C21260" s="10" t="s">
        <v>6635</v>
      </c>
      <c r="F21260" s="9">
        <v>1578.29</v>
      </c>
    </row>
    <row r="21261" spans="1:6" ht="15" x14ac:dyDescent="0.25">
      <c r="A21261" s="1" t="s">
        <v>4275</v>
      </c>
      <c r="B21261" s="589" t="s">
        <v>5388</v>
      </c>
      <c r="C21261" s="10" t="s">
        <v>6635</v>
      </c>
      <c r="F21261" s="9">
        <v>2323.87</v>
      </c>
    </row>
    <row r="21262" spans="1:6" ht="15" x14ac:dyDescent="0.25">
      <c r="A21262" s="1" t="s">
        <v>5389</v>
      </c>
      <c r="B21262" s="589" t="s">
        <v>6881</v>
      </c>
      <c r="C21262" s="10"/>
      <c r="F21262" s="9"/>
    </row>
    <row r="21263" spans="1:6" ht="15" x14ac:dyDescent="0.25">
      <c r="A21263" s="1" t="s">
        <v>4276</v>
      </c>
      <c r="B21263" s="589" t="s">
        <v>215</v>
      </c>
      <c r="C21263" s="10" t="s">
        <v>6635</v>
      </c>
      <c r="F21263" s="9">
        <v>66.900000000000006</v>
      </c>
    </row>
    <row r="21264" spans="1:6" ht="15" x14ac:dyDescent="0.25">
      <c r="A21264" s="1" t="s">
        <v>4277</v>
      </c>
      <c r="B21264" s="589" t="s">
        <v>214</v>
      </c>
      <c r="C21264" s="10" t="s">
        <v>6635</v>
      </c>
      <c r="F21264" s="9">
        <v>178.4</v>
      </c>
    </row>
    <row r="21265" spans="1:6" ht="15" x14ac:dyDescent="0.25">
      <c r="A21265" s="1" t="s">
        <v>4278</v>
      </c>
      <c r="B21265" s="589" t="s">
        <v>213</v>
      </c>
      <c r="C21265" s="10" t="s">
        <v>6635</v>
      </c>
      <c r="F21265" s="9">
        <v>401.4</v>
      </c>
    </row>
    <row r="21266" spans="1:6" ht="15" x14ac:dyDescent="0.25">
      <c r="A21266" s="1" t="s">
        <v>5390</v>
      </c>
      <c r="B21266" s="589" t="s">
        <v>6882</v>
      </c>
      <c r="C21266" s="10"/>
      <c r="F21266" s="9"/>
    </row>
    <row r="21267" spans="1:6" ht="15" x14ac:dyDescent="0.25">
      <c r="A21267" s="1" t="s">
        <v>5391</v>
      </c>
      <c r="B21267" s="589" t="s">
        <v>6883</v>
      </c>
      <c r="C21267" s="10"/>
      <c r="F21267" s="9"/>
    </row>
    <row r="21268" spans="1:6" ht="15" x14ac:dyDescent="0.25">
      <c r="A21268" s="1" t="s">
        <v>5392</v>
      </c>
      <c r="B21268" s="589" t="s">
        <v>207</v>
      </c>
      <c r="C21268" s="10" t="s">
        <v>6635</v>
      </c>
      <c r="F21268" s="9">
        <v>94.17</v>
      </c>
    </row>
    <row r="21269" spans="1:6" ht="15" x14ac:dyDescent="0.25">
      <c r="A21269" s="1" t="s">
        <v>4279</v>
      </c>
      <c r="B21269" s="589" t="s">
        <v>212</v>
      </c>
      <c r="C21269" s="10" t="s">
        <v>6635</v>
      </c>
      <c r="F21269" s="9">
        <v>104.15</v>
      </c>
    </row>
    <row r="21270" spans="1:6" ht="15" x14ac:dyDescent="0.25">
      <c r="A21270" s="1" t="s">
        <v>4280</v>
      </c>
      <c r="B21270" s="589" t="s">
        <v>211</v>
      </c>
      <c r="C21270" s="10" t="s">
        <v>6635</v>
      </c>
      <c r="F21270" s="9">
        <v>123.51</v>
      </c>
    </row>
    <row r="21271" spans="1:6" ht="15" x14ac:dyDescent="0.25">
      <c r="A21271" s="1" t="s">
        <v>4281</v>
      </c>
      <c r="B21271" s="589" t="s">
        <v>210</v>
      </c>
      <c r="C21271" s="10" t="s">
        <v>6635</v>
      </c>
      <c r="F21271" s="9">
        <v>133.21</v>
      </c>
    </row>
    <row r="21272" spans="1:6" ht="15" x14ac:dyDescent="0.25">
      <c r="A21272" s="1" t="s">
        <v>4282</v>
      </c>
      <c r="B21272" s="589" t="s">
        <v>209</v>
      </c>
      <c r="C21272" s="10" t="s">
        <v>6635</v>
      </c>
      <c r="F21272" s="9">
        <v>142.46</v>
      </c>
    </row>
    <row r="21273" spans="1:6" ht="15" x14ac:dyDescent="0.25">
      <c r="A21273" s="1" t="s">
        <v>4283</v>
      </c>
      <c r="B21273" s="589" t="s">
        <v>208</v>
      </c>
      <c r="C21273" s="10" t="s">
        <v>6635</v>
      </c>
      <c r="F21273" s="9">
        <v>173.1</v>
      </c>
    </row>
    <row r="21274" spans="1:6" ht="15" x14ac:dyDescent="0.25">
      <c r="A21274" s="1" t="s">
        <v>5393</v>
      </c>
      <c r="B21274" s="589" t="s">
        <v>6102</v>
      </c>
      <c r="C21274" s="10"/>
      <c r="F21274" s="9"/>
    </row>
    <row r="21275" spans="1:6" ht="15" x14ac:dyDescent="0.25">
      <c r="A21275" s="1" t="s">
        <v>4284</v>
      </c>
      <c r="B21275" s="589" t="s">
        <v>6287</v>
      </c>
      <c r="C21275" s="10" t="s">
        <v>6635</v>
      </c>
      <c r="F21275" s="9">
        <v>374.24</v>
      </c>
    </row>
    <row r="21276" spans="1:6" ht="15" x14ac:dyDescent="0.25">
      <c r="A21276" s="1" t="s">
        <v>7043</v>
      </c>
      <c r="B21276" s="589" t="s">
        <v>7771</v>
      </c>
      <c r="C21276" s="10" t="s">
        <v>6635</v>
      </c>
      <c r="F21276" s="9">
        <v>145.18</v>
      </c>
    </row>
    <row r="21277" spans="1:6" ht="15" x14ac:dyDescent="0.25">
      <c r="A21277" s="1" t="s">
        <v>5622</v>
      </c>
      <c r="B21277" s="589" t="s">
        <v>5623</v>
      </c>
      <c r="C21277" s="10" t="s">
        <v>6635</v>
      </c>
      <c r="F21277" s="9">
        <v>438.8</v>
      </c>
    </row>
    <row r="21278" spans="1:6" ht="15" x14ac:dyDescent="0.25">
      <c r="A21278" s="1" t="s">
        <v>5394</v>
      </c>
      <c r="B21278" s="589" t="s">
        <v>6884</v>
      </c>
      <c r="C21278" s="10"/>
      <c r="F21278" s="9"/>
    </row>
    <row r="21279" spans="1:6" ht="15" x14ac:dyDescent="0.25">
      <c r="A21279" s="1" t="s">
        <v>4285</v>
      </c>
      <c r="B21279" s="589" t="s">
        <v>206</v>
      </c>
      <c r="C21279" s="10" t="s">
        <v>6635</v>
      </c>
      <c r="F21279" s="9">
        <v>89.44</v>
      </c>
    </row>
    <row r="21280" spans="1:6" ht="15" x14ac:dyDescent="0.25">
      <c r="A21280" s="1" t="s">
        <v>5395</v>
      </c>
      <c r="B21280" s="589" t="s">
        <v>6103</v>
      </c>
      <c r="C21280" s="10"/>
      <c r="F21280" s="9"/>
    </row>
    <row r="21281" spans="1:6" ht="15" x14ac:dyDescent="0.25">
      <c r="A21281" s="1" t="s">
        <v>4286</v>
      </c>
      <c r="B21281" s="589" t="s">
        <v>205</v>
      </c>
      <c r="C21281" s="10" t="s">
        <v>6635</v>
      </c>
      <c r="F21281" s="9">
        <v>212.63</v>
      </c>
    </row>
    <row r="21282" spans="1:6" ht="15" x14ac:dyDescent="0.25">
      <c r="A21282" s="1" t="s">
        <v>4287</v>
      </c>
      <c r="B21282" s="589" t="s">
        <v>204</v>
      </c>
      <c r="C21282" s="10" t="s">
        <v>6635</v>
      </c>
      <c r="F21282" s="9">
        <v>618.05999999999995</v>
      </c>
    </row>
    <row r="21283" spans="1:6" ht="15" x14ac:dyDescent="0.25">
      <c r="A21283" s="1" t="s">
        <v>5396</v>
      </c>
      <c r="B21283" s="589" t="s">
        <v>6104</v>
      </c>
      <c r="C21283" s="10"/>
      <c r="F21283" s="9"/>
    </row>
    <row r="21284" spans="1:6" ht="15" x14ac:dyDescent="0.25">
      <c r="A21284" s="1" t="s">
        <v>4288</v>
      </c>
      <c r="B21284" s="589" t="s">
        <v>7895</v>
      </c>
      <c r="C21284" s="10" t="s">
        <v>6635</v>
      </c>
      <c r="F21284" s="9">
        <v>16.600000000000001</v>
      </c>
    </row>
    <row r="21285" spans="1:6" ht="15" x14ac:dyDescent="0.25">
      <c r="A21285" s="1" t="s">
        <v>4289</v>
      </c>
      <c r="B21285" s="589" t="s">
        <v>203</v>
      </c>
      <c r="C21285" s="10" t="s">
        <v>6637</v>
      </c>
      <c r="F21285" s="9">
        <v>1270.58</v>
      </c>
    </row>
    <row r="21286" spans="1:6" ht="15" x14ac:dyDescent="0.25">
      <c r="A21286" s="1" t="s">
        <v>4290</v>
      </c>
      <c r="B21286" s="589" t="s">
        <v>7896</v>
      </c>
      <c r="C21286" s="10" t="s">
        <v>6635</v>
      </c>
      <c r="F21286" s="9">
        <v>13.77</v>
      </c>
    </row>
    <row r="21287" spans="1:6" ht="15" x14ac:dyDescent="0.25">
      <c r="A21287" s="1" t="s">
        <v>6467</v>
      </c>
      <c r="B21287" s="589" t="s">
        <v>6468</v>
      </c>
      <c r="C21287" s="10" t="s">
        <v>6635</v>
      </c>
      <c r="F21287" s="9">
        <v>379.25</v>
      </c>
    </row>
    <row r="21288" spans="1:6" ht="15" x14ac:dyDescent="0.25">
      <c r="A21288" s="1" t="s">
        <v>4291</v>
      </c>
      <c r="B21288" s="589" t="s">
        <v>7897</v>
      </c>
      <c r="C21288" s="10" t="s">
        <v>6635</v>
      </c>
      <c r="F21288" s="9">
        <v>34.89</v>
      </c>
    </row>
    <row r="21289" spans="1:6" ht="15" x14ac:dyDescent="0.25">
      <c r="A21289" s="1" t="s">
        <v>4292</v>
      </c>
      <c r="B21289" s="589" t="s">
        <v>7898</v>
      </c>
      <c r="C21289" s="10" t="s">
        <v>6635</v>
      </c>
      <c r="F21289" s="9">
        <v>11.01</v>
      </c>
    </row>
    <row r="21290" spans="1:6" ht="15" x14ac:dyDescent="0.25">
      <c r="A21290" s="1" t="s">
        <v>4293</v>
      </c>
      <c r="B21290" s="589" t="s">
        <v>202</v>
      </c>
      <c r="C21290" s="10" t="s">
        <v>6637</v>
      </c>
      <c r="F21290" s="9">
        <v>1240.49</v>
      </c>
    </row>
    <row r="21291" spans="1:6" ht="15" x14ac:dyDescent="0.25">
      <c r="A21291" s="1" t="s">
        <v>4294</v>
      </c>
      <c r="B21291" s="589" t="s">
        <v>201</v>
      </c>
      <c r="C21291" s="10" t="s">
        <v>6637</v>
      </c>
      <c r="F21291" s="9">
        <v>1414.84</v>
      </c>
    </row>
    <row r="21292" spans="1:6" ht="15" x14ac:dyDescent="0.25">
      <c r="A21292" s="1" t="s">
        <v>4295</v>
      </c>
      <c r="B21292" s="589" t="s">
        <v>6</v>
      </c>
      <c r="C21292" s="10" t="s">
        <v>6635</v>
      </c>
      <c r="F21292" s="9">
        <v>100.96</v>
      </c>
    </row>
    <row r="21293" spans="1:6" ht="15" x14ac:dyDescent="0.25">
      <c r="A21293" s="1" t="s">
        <v>8286</v>
      </c>
      <c r="B21293" s="589" t="s">
        <v>8287</v>
      </c>
      <c r="C21293" s="10" t="s">
        <v>6635</v>
      </c>
      <c r="F21293" s="9">
        <v>13.72</v>
      </c>
    </row>
    <row r="21294" spans="1:6" ht="15" x14ac:dyDescent="0.25">
      <c r="A21294" s="1" t="s">
        <v>8288</v>
      </c>
      <c r="B21294" s="589" t="s">
        <v>8289</v>
      </c>
      <c r="C21294" s="10" t="s">
        <v>6635</v>
      </c>
      <c r="F21294" s="9">
        <v>25.81</v>
      </c>
    </row>
    <row r="21295" spans="1:6" ht="15" x14ac:dyDescent="0.25">
      <c r="A21295" s="1" t="s">
        <v>4296</v>
      </c>
      <c r="B21295" s="589" t="s">
        <v>7605</v>
      </c>
      <c r="C21295" s="10" t="s">
        <v>6635</v>
      </c>
      <c r="F21295" s="9">
        <v>4550.8999999999996</v>
      </c>
    </row>
    <row r="21296" spans="1:6" ht="15" x14ac:dyDescent="0.25">
      <c r="A21296" s="1" t="s">
        <v>4297</v>
      </c>
      <c r="B21296" s="589" t="s">
        <v>7606</v>
      </c>
      <c r="C21296" s="10" t="s">
        <v>6635</v>
      </c>
      <c r="F21296" s="9">
        <v>5457.19</v>
      </c>
    </row>
    <row r="21297" spans="1:6" ht="15" x14ac:dyDescent="0.25">
      <c r="A21297" s="1" t="s">
        <v>4298</v>
      </c>
      <c r="B21297" s="589" t="s">
        <v>6105</v>
      </c>
      <c r="C21297" s="10" t="s">
        <v>6635</v>
      </c>
      <c r="F21297" s="9">
        <v>476.85</v>
      </c>
    </row>
    <row r="21298" spans="1:6" ht="15" x14ac:dyDescent="0.25">
      <c r="A21298" s="1" t="s">
        <v>4299</v>
      </c>
      <c r="B21298" s="589" t="s">
        <v>7995</v>
      </c>
      <c r="C21298" s="10" t="s">
        <v>6635</v>
      </c>
      <c r="F21298" s="9">
        <v>528.39</v>
      </c>
    </row>
    <row r="21299" spans="1:6" ht="15" x14ac:dyDescent="0.25">
      <c r="A21299" s="1" t="s">
        <v>4300</v>
      </c>
      <c r="B21299" s="589" t="s">
        <v>6106</v>
      </c>
      <c r="C21299" s="10" t="s">
        <v>6635</v>
      </c>
      <c r="F21299" s="9">
        <v>671.73</v>
      </c>
    </row>
    <row r="21300" spans="1:6" ht="15" x14ac:dyDescent="0.25">
      <c r="A21300" s="1" t="s">
        <v>4301</v>
      </c>
      <c r="B21300" s="589" t="s">
        <v>6107</v>
      </c>
      <c r="C21300" s="10" t="s">
        <v>6635</v>
      </c>
      <c r="F21300" s="9">
        <v>213.33</v>
      </c>
    </row>
    <row r="21301" spans="1:6" ht="15" x14ac:dyDescent="0.25">
      <c r="A21301" s="1" t="s">
        <v>4302</v>
      </c>
      <c r="B21301" s="589" t="s">
        <v>6108</v>
      </c>
      <c r="C21301" s="10" t="s">
        <v>6635</v>
      </c>
      <c r="F21301" s="9">
        <v>277.02</v>
      </c>
    </row>
    <row r="21302" spans="1:6" ht="15" x14ac:dyDescent="0.25">
      <c r="A21302" s="1" t="s">
        <v>4303</v>
      </c>
      <c r="B21302" s="589" t="s">
        <v>6109</v>
      </c>
      <c r="C21302" s="10" t="s">
        <v>6635</v>
      </c>
      <c r="F21302" s="9">
        <v>412.64</v>
      </c>
    </row>
    <row r="21303" spans="1:6" ht="15" x14ac:dyDescent="0.25">
      <c r="A21303" s="1" t="s">
        <v>4304</v>
      </c>
      <c r="B21303" s="589" t="s">
        <v>6110</v>
      </c>
      <c r="C21303" s="10" t="s">
        <v>6635</v>
      </c>
      <c r="F21303" s="9">
        <v>501.95</v>
      </c>
    </row>
    <row r="21304" spans="1:6" ht="15" x14ac:dyDescent="0.25">
      <c r="A21304" s="1" t="s">
        <v>4305</v>
      </c>
      <c r="B21304" s="589" t="s">
        <v>7607</v>
      </c>
      <c r="C21304" s="10" t="s">
        <v>6635</v>
      </c>
      <c r="F21304" s="9">
        <v>431.68</v>
      </c>
    </row>
    <row r="21305" spans="1:6" ht="15" x14ac:dyDescent="0.25">
      <c r="A21305" s="1" t="s">
        <v>7713</v>
      </c>
      <c r="B21305" s="589" t="s">
        <v>7714</v>
      </c>
      <c r="C21305" s="10" t="s">
        <v>6635</v>
      </c>
      <c r="F21305" s="9">
        <v>1775.79</v>
      </c>
    </row>
    <row r="21306" spans="1:6" ht="15" x14ac:dyDescent="0.25">
      <c r="A21306" s="1" t="s">
        <v>4306</v>
      </c>
      <c r="B21306" s="589" t="s">
        <v>6111</v>
      </c>
      <c r="C21306" s="10" t="s">
        <v>6640</v>
      </c>
      <c r="F21306" s="9">
        <v>1149.1300000000001</v>
      </c>
    </row>
    <row r="21307" spans="1:6" ht="15" x14ac:dyDescent="0.25">
      <c r="A21307" s="1" t="s">
        <v>4307</v>
      </c>
      <c r="B21307" s="589" t="s">
        <v>6112</v>
      </c>
      <c r="C21307" s="10" t="s">
        <v>6640</v>
      </c>
      <c r="F21307" s="9">
        <v>1172.43</v>
      </c>
    </row>
    <row r="21308" spans="1:6" ht="15" x14ac:dyDescent="0.25">
      <c r="A21308" s="1" t="s">
        <v>5397</v>
      </c>
      <c r="B21308" s="589" t="s">
        <v>6885</v>
      </c>
      <c r="C21308" s="10"/>
      <c r="F21308" s="9"/>
    </row>
    <row r="21309" spans="1:6" ht="15" x14ac:dyDescent="0.25">
      <c r="A21309" s="1" t="s">
        <v>4308</v>
      </c>
      <c r="B21309" s="589" t="s">
        <v>6288</v>
      </c>
      <c r="C21309" s="10" t="s">
        <v>6635</v>
      </c>
      <c r="F21309" s="9">
        <v>573.6</v>
      </c>
    </row>
    <row r="21310" spans="1:6" ht="15" x14ac:dyDescent="0.25">
      <c r="A21310" s="1" t="s">
        <v>5398</v>
      </c>
      <c r="B21310" s="589" t="s">
        <v>6113</v>
      </c>
      <c r="C21310" s="10"/>
      <c r="F21310" s="9"/>
    </row>
    <row r="21311" spans="1:6" ht="15" x14ac:dyDescent="0.25">
      <c r="A21311" s="1" t="s">
        <v>4309</v>
      </c>
      <c r="B21311" s="589" t="s">
        <v>6114</v>
      </c>
      <c r="C21311" s="10" t="s">
        <v>6640</v>
      </c>
      <c r="F21311" s="9">
        <v>485.36</v>
      </c>
    </row>
    <row r="21312" spans="1:6" ht="15" x14ac:dyDescent="0.25">
      <c r="A21312" s="1" t="s">
        <v>4310</v>
      </c>
      <c r="B21312" s="589" t="s">
        <v>6372</v>
      </c>
      <c r="C21312" s="10" t="s">
        <v>6640</v>
      </c>
      <c r="F21312" s="9">
        <v>269.07</v>
      </c>
    </row>
    <row r="21313" spans="1:6" ht="15" x14ac:dyDescent="0.25">
      <c r="A21313" s="1" t="s">
        <v>6188</v>
      </c>
      <c r="B21313" s="589" t="s">
        <v>6469</v>
      </c>
      <c r="C21313" s="10" t="s">
        <v>6640</v>
      </c>
      <c r="F21313" s="9">
        <v>393.3</v>
      </c>
    </row>
    <row r="21314" spans="1:6" ht="15" x14ac:dyDescent="0.25">
      <c r="A21314" s="1" t="s">
        <v>5399</v>
      </c>
      <c r="B21314" s="589" t="s">
        <v>6886</v>
      </c>
      <c r="C21314" s="10"/>
      <c r="F21314" s="9"/>
    </row>
    <row r="21315" spans="1:6" ht="15" x14ac:dyDescent="0.25">
      <c r="A21315" s="1" t="s">
        <v>4311</v>
      </c>
      <c r="B21315" s="589" t="s">
        <v>5624</v>
      </c>
      <c r="C21315" s="10" t="s">
        <v>6635</v>
      </c>
      <c r="F21315" s="9">
        <v>3681.17</v>
      </c>
    </row>
    <row r="21316" spans="1:6" ht="15" x14ac:dyDescent="0.25">
      <c r="A21316" s="1" t="s">
        <v>4312</v>
      </c>
      <c r="B21316" s="589" t="s">
        <v>5625</v>
      </c>
      <c r="C21316" s="10" t="s">
        <v>6635</v>
      </c>
      <c r="F21316" s="9">
        <v>5991.96</v>
      </c>
    </row>
    <row r="21317" spans="1:6" ht="15" x14ac:dyDescent="0.25">
      <c r="A21317" s="1" t="s">
        <v>4313</v>
      </c>
      <c r="B21317" s="589" t="s">
        <v>5626</v>
      </c>
      <c r="C21317" s="10" t="s">
        <v>6635</v>
      </c>
      <c r="F21317" s="9">
        <v>8234.76</v>
      </c>
    </row>
    <row r="21318" spans="1:6" ht="15" x14ac:dyDescent="0.25">
      <c r="A21318" s="1" t="s">
        <v>5627</v>
      </c>
      <c r="B21318" s="589" t="s">
        <v>5628</v>
      </c>
      <c r="C21318" s="10" t="s">
        <v>6635</v>
      </c>
      <c r="F21318" s="9">
        <v>2800.96</v>
      </c>
    </row>
    <row r="21319" spans="1:6" ht="15" x14ac:dyDescent="0.25">
      <c r="A21319" s="1" t="s">
        <v>8290</v>
      </c>
      <c r="B21319" s="589" t="s">
        <v>8291</v>
      </c>
      <c r="C21319" s="10" t="s">
        <v>6635</v>
      </c>
      <c r="F21319" s="9">
        <v>4605.13</v>
      </c>
    </row>
    <row r="21320" spans="1:6" ht="15" x14ac:dyDescent="0.25">
      <c r="A21320" s="1" t="s">
        <v>4314</v>
      </c>
      <c r="B21320" s="589" t="s">
        <v>200</v>
      </c>
      <c r="C21320" s="10" t="s">
        <v>6635</v>
      </c>
      <c r="F21320" s="9">
        <v>6955.1</v>
      </c>
    </row>
    <row r="21321" spans="1:6" ht="15" x14ac:dyDescent="0.25">
      <c r="A21321" s="1" t="s">
        <v>4315</v>
      </c>
      <c r="B21321" s="589" t="s">
        <v>6115</v>
      </c>
      <c r="C21321" s="10" t="s">
        <v>6640</v>
      </c>
      <c r="F21321" s="9">
        <v>776.71</v>
      </c>
    </row>
    <row r="21322" spans="1:6" ht="15" x14ac:dyDescent="0.25">
      <c r="A21322" s="1" t="s">
        <v>4316</v>
      </c>
      <c r="B21322" s="589" t="s">
        <v>199</v>
      </c>
      <c r="C21322" s="10" t="s">
        <v>6635</v>
      </c>
      <c r="F21322" s="9">
        <v>5231.04</v>
      </c>
    </row>
    <row r="21323" spans="1:6" ht="15" x14ac:dyDescent="0.25">
      <c r="A21323" s="1" t="s">
        <v>5400</v>
      </c>
      <c r="B21323" s="589" t="s">
        <v>6887</v>
      </c>
      <c r="C21323" s="10"/>
      <c r="F21323" s="9"/>
    </row>
    <row r="21324" spans="1:6" ht="15" x14ac:dyDescent="0.25">
      <c r="A21324" s="1" t="s">
        <v>4317</v>
      </c>
      <c r="B21324" s="589" t="s">
        <v>7608</v>
      </c>
      <c r="C21324" s="10" t="s">
        <v>6635</v>
      </c>
      <c r="F21324" s="9">
        <v>7196.97</v>
      </c>
    </row>
    <row r="21325" spans="1:6" ht="15" x14ac:dyDescent="0.25">
      <c r="A21325" s="1" t="s">
        <v>4318</v>
      </c>
      <c r="B21325" s="589" t="s">
        <v>7609</v>
      </c>
      <c r="C21325" s="10" t="s">
        <v>6635</v>
      </c>
      <c r="F21325" s="9">
        <v>12332.07</v>
      </c>
    </row>
    <row r="21326" spans="1:6" ht="15" x14ac:dyDescent="0.25">
      <c r="A21326" s="1" t="s">
        <v>4319</v>
      </c>
      <c r="B21326" s="589" t="s">
        <v>7610</v>
      </c>
      <c r="C21326" s="10" t="s">
        <v>6635</v>
      </c>
      <c r="F21326" s="9">
        <v>16057.89</v>
      </c>
    </row>
    <row r="21327" spans="1:6" ht="15" x14ac:dyDescent="0.25">
      <c r="A21327" s="1" t="s">
        <v>4320</v>
      </c>
      <c r="B21327" s="589" t="s">
        <v>7611</v>
      </c>
      <c r="C21327" s="10" t="s">
        <v>6635</v>
      </c>
      <c r="F21327" s="9">
        <v>22310.95</v>
      </c>
    </row>
    <row r="21328" spans="1:6" ht="15" x14ac:dyDescent="0.25">
      <c r="A21328" s="1" t="s">
        <v>5401</v>
      </c>
      <c r="B21328" s="589" t="s">
        <v>6888</v>
      </c>
      <c r="C21328" s="10"/>
      <c r="F21328" s="9"/>
    </row>
    <row r="21329" spans="1:6" ht="15" x14ac:dyDescent="0.25">
      <c r="A21329" s="1" t="s">
        <v>4321</v>
      </c>
      <c r="B21329" s="589" t="s">
        <v>7612</v>
      </c>
      <c r="C21329" s="10" t="s">
        <v>6635</v>
      </c>
      <c r="F21329" s="9">
        <v>4278.88</v>
      </c>
    </row>
    <row r="21330" spans="1:6" ht="15" x14ac:dyDescent="0.25">
      <c r="A21330" s="1" t="s">
        <v>4322</v>
      </c>
      <c r="B21330" s="589" t="s">
        <v>7613</v>
      </c>
      <c r="C21330" s="10" t="s">
        <v>6635</v>
      </c>
      <c r="F21330" s="9">
        <v>9632.94</v>
      </c>
    </row>
    <row r="21331" spans="1:6" ht="15" x14ac:dyDescent="0.25">
      <c r="A21331" s="1" t="s">
        <v>4323</v>
      </c>
      <c r="B21331" s="589" t="s">
        <v>7614</v>
      </c>
      <c r="C21331" s="10" t="s">
        <v>6635</v>
      </c>
      <c r="F21331" s="9">
        <v>15579.41</v>
      </c>
    </row>
    <row r="21332" spans="1:6" ht="15" x14ac:dyDescent="0.25">
      <c r="A21332" s="1" t="s">
        <v>6373</v>
      </c>
      <c r="B21332" s="589" t="s">
        <v>6374</v>
      </c>
      <c r="C21332" s="10" t="s">
        <v>6640</v>
      </c>
      <c r="F21332" s="9">
        <v>2525.2399999999998</v>
      </c>
    </row>
    <row r="21333" spans="1:6" ht="15" x14ac:dyDescent="0.25">
      <c r="A21333" s="1" t="s">
        <v>6375</v>
      </c>
      <c r="B21333" s="589" t="s">
        <v>6376</v>
      </c>
      <c r="C21333" s="10" t="s">
        <v>6635</v>
      </c>
      <c r="F21333" s="9">
        <v>881.66</v>
      </c>
    </row>
    <row r="21334" spans="1:6" ht="15" x14ac:dyDescent="0.25">
      <c r="A21334" s="1" t="s">
        <v>5402</v>
      </c>
      <c r="B21334" s="589" t="s">
        <v>6889</v>
      </c>
      <c r="C21334" s="10"/>
      <c r="F21334" s="9"/>
    </row>
    <row r="21335" spans="1:6" ht="15" x14ac:dyDescent="0.25">
      <c r="A21335" s="1" t="s">
        <v>4324</v>
      </c>
      <c r="B21335" s="589" t="s">
        <v>198</v>
      </c>
      <c r="C21335" s="10" t="s">
        <v>6640</v>
      </c>
      <c r="F21335" s="9">
        <v>410.11</v>
      </c>
    </row>
    <row r="21336" spans="1:6" ht="15" x14ac:dyDescent="0.25">
      <c r="A21336" s="1" t="s">
        <v>4325</v>
      </c>
      <c r="B21336" s="589" t="s">
        <v>197</v>
      </c>
      <c r="C21336" s="10" t="s">
        <v>6640</v>
      </c>
      <c r="F21336" s="9">
        <v>686.06</v>
      </c>
    </row>
    <row r="21337" spans="1:6" ht="15" x14ac:dyDescent="0.25">
      <c r="A21337" s="1" t="s">
        <v>4326</v>
      </c>
      <c r="B21337" s="589" t="s">
        <v>196</v>
      </c>
      <c r="C21337" s="10" t="s">
        <v>6640</v>
      </c>
      <c r="F21337" s="9">
        <v>715.2</v>
      </c>
    </row>
    <row r="21338" spans="1:6" ht="15" x14ac:dyDescent="0.25">
      <c r="A21338" s="1" t="s">
        <v>4327</v>
      </c>
      <c r="B21338" s="589" t="s">
        <v>195</v>
      </c>
      <c r="C21338" s="10" t="s">
        <v>6640</v>
      </c>
      <c r="F21338" s="9">
        <v>971.25</v>
      </c>
    </row>
    <row r="21339" spans="1:6" ht="15" x14ac:dyDescent="0.25">
      <c r="A21339" s="1" t="s">
        <v>4328</v>
      </c>
      <c r="B21339" s="589" t="s">
        <v>194</v>
      </c>
      <c r="C21339" s="10" t="s">
        <v>6640</v>
      </c>
      <c r="F21339" s="9">
        <v>1137.27</v>
      </c>
    </row>
    <row r="21340" spans="1:6" ht="15" x14ac:dyDescent="0.25">
      <c r="A21340" s="1" t="s">
        <v>4329</v>
      </c>
      <c r="B21340" s="589" t="s">
        <v>193</v>
      </c>
      <c r="C21340" s="10" t="s">
        <v>6640</v>
      </c>
      <c r="F21340" s="9">
        <v>2726.84</v>
      </c>
    </row>
    <row r="21341" spans="1:6" ht="15" x14ac:dyDescent="0.25">
      <c r="A21341" s="1" t="s">
        <v>5403</v>
      </c>
      <c r="B21341" s="589" t="s">
        <v>6890</v>
      </c>
      <c r="C21341" s="10"/>
      <c r="F21341" s="9"/>
    </row>
    <row r="21342" spans="1:6" ht="15" x14ac:dyDescent="0.25">
      <c r="A21342" s="1" t="s">
        <v>4708</v>
      </c>
      <c r="B21342" s="589" t="s">
        <v>7899</v>
      </c>
      <c r="C21342" s="10" t="s">
        <v>6635</v>
      </c>
      <c r="F21342" s="9">
        <v>497.95</v>
      </c>
    </row>
    <row r="21343" spans="1:6" ht="15" x14ac:dyDescent="0.25">
      <c r="A21343" s="1" t="s">
        <v>4709</v>
      </c>
      <c r="B21343" s="589" t="s">
        <v>4710</v>
      </c>
      <c r="C21343" s="10" t="s">
        <v>6635</v>
      </c>
      <c r="F21343" s="9">
        <v>255.15</v>
      </c>
    </row>
    <row r="21344" spans="1:6" ht="15" x14ac:dyDescent="0.25">
      <c r="A21344" s="1" t="s">
        <v>5404</v>
      </c>
      <c r="B21344" s="589" t="s">
        <v>6891</v>
      </c>
      <c r="C21344" s="10"/>
      <c r="F21344" s="9"/>
    </row>
    <row r="21345" spans="1:6" ht="15" x14ac:dyDescent="0.25">
      <c r="A21345" s="1" t="s">
        <v>5405</v>
      </c>
      <c r="B21345" s="589" t="s">
        <v>6892</v>
      </c>
      <c r="C21345" s="10"/>
      <c r="F21345" s="9"/>
    </row>
    <row r="21346" spans="1:6" ht="15" x14ac:dyDescent="0.25">
      <c r="A21346" s="1" t="s">
        <v>4330</v>
      </c>
      <c r="B21346" s="589" t="s">
        <v>192</v>
      </c>
      <c r="C21346" s="10" t="s">
        <v>6635</v>
      </c>
      <c r="F21346" s="9">
        <v>1248.56</v>
      </c>
    </row>
    <row r="21347" spans="1:6" ht="15" x14ac:dyDescent="0.25">
      <c r="A21347" s="1" t="s">
        <v>4331</v>
      </c>
      <c r="B21347" s="589" t="s">
        <v>191</v>
      </c>
      <c r="C21347" s="10" t="s">
        <v>6635</v>
      </c>
      <c r="F21347" s="9">
        <v>590.4</v>
      </c>
    </row>
    <row r="21348" spans="1:6" ht="15" x14ac:dyDescent="0.25">
      <c r="A21348" s="1" t="s">
        <v>8292</v>
      </c>
      <c r="B21348" s="589" t="s">
        <v>8293</v>
      </c>
      <c r="C21348" s="10" t="s">
        <v>6635</v>
      </c>
      <c r="F21348" s="9">
        <v>341.55</v>
      </c>
    </row>
    <row r="21349" spans="1:6" ht="15" x14ac:dyDescent="0.25">
      <c r="A21349" s="1" t="s">
        <v>4332</v>
      </c>
      <c r="B21349" s="589" t="s">
        <v>190</v>
      </c>
      <c r="C21349" s="10" t="s">
        <v>6640</v>
      </c>
      <c r="F21349" s="9">
        <v>25.1</v>
      </c>
    </row>
    <row r="21350" spans="1:6" ht="15" x14ac:dyDescent="0.25">
      <c r="A21350" s="1" t="s">
        <v>4333</v>
      </c>
      <c r="B21350" s="589" t="s">
        <v>189</v>
      </c>
      <c r="C21350" s="10" t="s">
        <v>6635</v>
      </c>
      <c r="F21350" s="9">
        <v>78.19</v>
      </c>
    </row>
    <row r="21351" spans="1:6" ht="15" x14ac:dyDescent="0.25">
      <c r="A21351" s="1" t="s">
        <v>4334</v>
      </c>
      <c r="B21351" s="589" t="s">
        <v>188</v>
      </c>
      <c r="C21351" s="10" t="s">
        <v>6640</v>
      </c>
      <c r="F21351" s="9">
        <v>34.28</v>
      </c>
    </row>
    <row r="21352" spans="1:6" ht="15" x14ac:dyDescent="0.25">
      <c r="A21352" s="1" t="s">
        <v>4335</v>
      </c>
      <c r="B21352" s="589" t="s">
        <v>6116</v>
      </c>
      <c r="C21352" s="10" t="s">
        <v>6635</v>
      </c>
      <c r="F21352" s="9">
        <v>269.19</v>
      </c>
    </row>
    <row r="21353" spans="1:6" ht="15" x14ac:dyDescent="0.25">
      <c r="A21353" s="1" t="s">
        <v>4336</v>
      </c>
      <c r="B21353" s="589" t="s">
        <v>7615</v>
      </c>
      <c r="C21353" s="10" t="s">
        <v>6635</v>
      </c>
      <c r="F21353" s="9">
        <v>4218.17</v>
      </c>
    </row>
    <row r="21354" spans="1:6" ht="15" x14ac:dyDescent="0.25">
      <c r="A21354" s="1" t="s">
        <v>4337</v>
      </c>
      <c r="B21354" s="589" t="s">
        <v>187</v>
      </c>
      <c r="C21354" s="10" t="s">
        <v>6635</v>
      </c>
      <c r="F21354" s="9">
        <v>72.95</v>
      </c>
    </row>
    <row r="21355" spans="1:6" ht="15" x14ac:dyDescent="0.25">
      <c r="A21355" s="1" t="s">
        <v>4338</v>
      </c>
      <c r="B21355" s="589" t="s">
        <v>186</v>
      </c>
      <c r="C21355" s="10" t="s">
        <v>6635</v>
      </c>
      <c r="F21355" s="9">
        <v>97</v>
      </c>
    </row>
    <row r="21356" spans="1:6" ht="15" x14ac:dyDescent="0.25">
      <c r="A21356" s="1" t="s">
        <v>4339</v>
      </c>
      <c r="B21356" s="589" t="s">
        <v>185</v>
      </c>
      <c r="C21356" s="10" t="s">
        <v>6635</v>
      </c>
      <c r="F21356" s="9">
        <v>2349.4</v>
      </c>
    </row>
    <row r="21357" spans="1:6" ht="15" x14ac:dyDescent="0.25">
      <c r="A21357" s="1" t="s">
        <v>4340</v>
      </c>
      <c r="B21357" s="589" t="s">
        <v>184</v>
      </c>
      <c r="C21357" s="10" t="s">
        <v>6635</v>
      </c>
      <c r="F21357" s="9">
        <v>131.16</v>
      </c>
    </row>
    <row r="21358" spans="1:6" ht="15" x14ac:dyDescent="0.25">
      <c r="A21358" s="1" t="s">
        <v>4341</v>
      </c>
      <c r="B21358" s="589" t="s">
        <v>183</v>
      </c>
      <c r="C21358" s="10" t="s">
        <v>6635</v>
      </c>
      <c r="F21358" s="9">
        <v>83.13</v>
      </c>
    </row>
    <row r="21359" spans="1:6" ht="15" x14ac:dyDescent="0.25">
      <c r="A21359" s="1" t="s">
        <v>4342</v>
      </c>
      <c r="B21359" s="589" t="s">
        <v>182</v>
      </c>
      <c r="C21359" s="10" t="s">
        <v>6635</v>
      </c>
      <c r="F21359" s="9">
        <v>20.52</v>
      </c>
    </row>
    <row r="21360" spans="1:6" ht="15" x14ac:dyDescent="0.25">
      <c r="A21360" s="1" t="s">
        <v>4343</v>
      </c>
      <c r="B21360" s="589" t="s">
        <v>181</v>
      </c>
      <c r="C21360" s="10" t="s">
        <v>6635</v>
      </c>
      <c r="F21360" s="9">
        <v>184.46</v>
      </c>
    </row>
    <row r="21361" spans="1:6" ht="15" x14ac:dyDescent="0.25">
      <c r="A21361" s="1" t="s">
        <v>4344</v>
      </c>
      <c r="B21361" s="589" t="s">
        <v>180</v>
      </c>
      <c r="C21361" s="10" t="s">
        <v>6635</v>
      </c>
      <c r="F21361" s="9">
        <v>2267.17</v>
      </c>
    </row>
    <row r="21362" spans="1:6" ht="15" x14ac:dyDescent="0.25">
      <c r="A21362" s="1" t="s">
        <v>4345</v>
      </c>
      <c r="B21362" s="589" t="s">
        <v>179</v>
      </c>
      <c r="C21362" s="10" t="s">
        <v>6635</v>
      </c>
      <c r="F21362" s="9">
        <v>2894.06</v>
      </c>
    </row>
    <row r="21363" spans="1:6" ht="15" x14ac:dyDescent="0.25">
      <c r="A21363" s="1" t="s">
        <v>4346</v>
      </c>
      <c r="B21363" s="589" t="s">
        <v>178</v>
      </c>
      <c r="C21363" s="10" t="s">
        <v>6635</v>
      </c>
      <c r="F21363" s="9">
        <v>3907.67</v>
      </c>
    </row>
    <row r="21364" spans="1:6" ht="15" x14ac:dyDescent="0.25">
      <c r="A21364" s="1" t="s">
        <v>5406</v>
      </c>
      <c r="B21364" s="589" t="s">
        <v>6893</v>
      </c>
      <c r="C21364" s="10"/>
      <c r="F21364" s="9"/>
    </row>
    <row r="21365" spans="1:6" ht="15" x14ac:dyDescent="0.25">
      <c r="A21365" s="1" t="s">
        <v>4347</v>
      </c>
      <c r="B21365" s="589" t="s">
        <v>8294</v>
      </c>
      <c r="C21365" s="10" t="s">
        <v>6635</v>
      </c>
      <c r="F21365" s="9">
        <v>47.2</v>
      </c>
    </row>
    <row r="21366" spans="1:6" ht="15" x14ac:dyDescent="0.25">
      <c r="A21366" s="1" t="s">
        <v>4348</v>
      </c>
      <c r="B21366" s="589" t="s">
        <v>177</v>
      </c>
      <c r="C21366" s="10" t="s">
        <v>6635</v>
      </c>
      <c r="F21366" s="9">
        <v>937.4</v>
      </c>
    </row>
    <row r="21367" spans="1:6" ht="15" x14ac:dyDescent="0.25">
      <c r="A21367" s="1" t="s">
        <v>4349</v>
      </c>
      <c r="B21367" s="589" t="s">
        <v>8295</v>
      </c>
      <c r="C21367" s="10" t="s">
        <v>6635</v>
      </c>
      <c r="F21367" s="9">
        <v>49.47</v>
      </c>
    </row>
    <row r="21368" spans="1:6" ht="15" x14ac:dyDescent="0.25">
      <c r="A21368" s="1" t="s">
        <v>4350</v>
      </c>
      <c r="B21368" s="589" t="s">
        <v>7616</v>
      </c>
      <c r="C21368" s="10" t="s">
        <v>6635</v>
      </c>
      <c r="F21368" s="9">
        <v>8305.81</v>
      </c>
    </row>
    <row r="21369" spans="1:6" ht="15" x14ac:dyDescent="0.25">
      <c r="A21369" s="1" t="s">
        <v>5407</v>
      </c>
      <c r="B21369" s="589" t="s">
        <v>6894</v>
      </c>
      <c r="C21369" s="10"/>
      <c r="F21369" s="9"/>
    </row>
    <row r="21370" spans="1:6" ht="15" x14ac:dyDescent="0.25">
      <c r="A21370" s="1" t="s">
        <v>5408</v>
      </c>
      <c r="B21370" s="589" t="s">
        <v>6470</v>
      </c>
      <c r="C21370" s="10" t="s">
        <v>6635</v>
      </c>
      <c r="F21370" s="9">
        <v>319.08</v>
      </c>
    </row>
    <row r="21371" spans="1:6" ht="15" x14ac:dyDescent="0.25">
      <c r="A21371" s="1" t="s">
        <v>4351</v>
      </c>
      <c r="B21371" s="589" t="s">
        <v>176</v>
      </c>
      <c r="C21371" s="10" t="s">
        <v>6635</v>
      </c>
      <c r="F21371" s="9">
        <v>23680.09</v>
      </c>
    </row>
    <row r="21372" spans="1:6" ht="15" x14ac:dyDescent="0.25">
      <c r="A21372" s="1" t="s">
        <v>7996</v>
      </c>
      <c r="B21372" s="589" t="s">
        <v>7997</v>
      </c>
      <c r="C21372" s="10" t="s">
        <v>6635</v>
      </c>
      <c r="F21372" s="9">
        <v>106.47</v>
      </c>
    </row>
    <row r="21373" spans="1:6" ht="15" x14ac:dyDescent="0.25">
      <c r="A21373" s="1" t="s">
        <v>4352</v>
      </c>
      <c r="B21373" s="589" t="s">
        <v>7617</v>
      </c>
      <c r="C21373" s="10" t="s">
        <v>6635</v>
      </c>
      <c r="F21373" s="9">
        <v>561.62</v>
      </c>
    </row>
    <row r="21374" spans="1:6" ht="15" x14ac:dyDescent="0.25">
      <c r="A21374" s="1" t="s">
        <v>4353</v>
      </c>
      <c r="B21374" s="589" t="s">
        <v>175</v>
      </c>
      <c r="C21374" s="10" t="s">
        <v>6635</v>
      </c>
      <c r="F21374" s="9">
        <v>95.73</v>
      </c>
    </row>
    <row r="21375" spans="1:6" ht="15" x14ac:dyDescent="0.25">
      <c r="A21375" s="1" t="s">
        <v>4354</v>
      </c>
      <c r="B21375" s="589" t="s">
        <v>174</v>
      </c>
      <c r="C21375" s="10" t="s">
        <v>6635</v>
      </c>
      <c r="F21375" s="9">
        <v>212.68</v>
      </c>
    </row>
    <row r="21376" spans="1:6" ht="15" x14ac:dyDescent="0.25">
      <c r="A21376" s="1" t="s">
        <v>5629</v>
      </c>
      <c r="B21376" s="589" t="s">
        <v>5630</v>
      </c>
      <c r="C21376" s="10" t="s">
        <v>6635</v>
      </c>
      <c r="F21376" s="9">
        <v>223.07</v>
      </c>
    </row>
    <row r="21377" spans="1:6" ht="15" x14ac:dyDescent="0.25">
      <c r="A21377" s="1" t="s">
        <v>4355</v>
      </c>
      <c r="B21377" s="589" t="s">
        <v>173</v>
      </c>
      <c r="C21377" s="10" t="s">
        <v>6635</v>
      </c>
      <c r="F21377" s="9">
        <v>350.93</v>
      </c>
    </row>
    <row r="21378" spans="1:6" ht="15" x14ac:dyDescent="0.25">
      <c r="A21378" s="1" t="s">
        <v>4356</v>
      </c>
      <c r="B21378" s="589" t="s">
        <v>172</v>
      </c>
      <c r="C21378" s="10" t="s">
        <v>6635</v>
      </c>
      <c r="F21378" s="9">
        <v>794.94</v>
      </c>
    </row>
    <row r="21379" spans="1:6" ht="15" x14ac:dyDescent="0.25">
      <c r="A21379" s="1" t="s">
        <v>4357</v>
      </c>
      <c r="B21379" s="589" t="s">
        <v>7618</v>
      </c>
      <c r="C21379" s="10" t="s">
        <v>6635</v>
      </c>
      <c r="F21379" s="9">
        <v>865.04</v>
      </c>
    </row>
    <row r="21380" spans="1:6" ht="15" x14ac:dyDescent="0.25">
      <c r="A21380" s="1" t="s">
        <v>4358</v>
      </c>
      <c r="B21380" s="589" t="s">
        <v>171</v>
      </c>
      <c r="C21380" s="10" t="s">
        <v>6635</v>
      </c>
      <c r="F21380" s="9">
        <v>98.25</v>
      </c>
    </row>
    <row r="21381" spans="1:6" ht="15" x14ac:dyDescent="0.25">
      <c r="A21381" s="1" t="s">
        <v>6471</v>
      </c>
      <c r="B21381" s="589" t="s">
        <v>7619</v>
      </c>
      <c r="C21381" s="10" t="s">
        <v>6635</v>
      </c>
      <c r="F21381" s="9">
        <v>210.13</v>
      </c>
    </row>
    <row r="21382" spans="1:6" ht="15" x14ac:dyDescent="0.25">
      <c r="A21382" s="1" t="s">
        <v>4359</v>
      </c>
      <c r="B21382" s="589" t="s">
        <v>170</v>
      </c>
      <c r="C21382" s="10" t="s">
        <v>6635</v>
      </c>
      <c r="F21382" s="9">
        <v>141.27000000000001</v>
      </c>
    </row>
    <row r="21383" spans="1:6" ht="15" x14ac:dyDescent="0.25">
      <c r="A21383" s="1" t="s">
        <v>4360</v>
      </c>
      <c r="B21383" s="589" t="s">
        <v>4711</v>
      </c>
      <c r="C21383" s="10" t="s">
        <v>6635</v>
      </c>
      <c r="F21383" s="9">
        <v>244.31</v>
      </c>
    </row>
    <row r="21384" spans="1:6" ht="15" x14ac:dyDescent="0.25">
      <c r="A21384" s="1" t="s">
        <v>4361</v>
      </c>
      <c r="B21384" s="589" t="s">
        <v>169</v>
      </c>
      <c r="C21384" s="10" t="s">
        <v>6635</v>
      </c>
      <c r="F21384" s="9">
        <v>1318.4</v>
      </c>
    </row>
    <row r="21385" spans="1:6" ht="15" x14ac:dyDescent="0.25">
      <c r="A21385" s="1" t="s">
        <v>4362</v>
      </c>
      <c r="B21385" s="589" t="s">
        <v>168</v>
      </c>
      <c r="C21385" s="10" t="s">
        <v>6635</v>
      </c>
      <c r="F21385" s="9">
        <v>192.6</v>
      </c>
    </row>
    <row r="21386" spans="1:6" ht="15" x14ac:dyDescent="0.25">
      <c r="A21386" s="1" t="s">
        <v>4363</v>
      </c>
      <c r="B21386" s="589" t="s">
        <v>6472</v>
      </c>
      <c r="C21386" s="10" t="s">
        <v>6635</v>
      </c>
      <c r="F21386" s="9">
        <v>201.52</v>
      </c>
    </row>
    <row r="21387" spans="1:6" ht="15" x14ac:dyDescent="0.25">
      <c r="A21387" s="1" t="s">
        <v>4364</v>
      </c>
      <c r="B21387" s="589" t="s">
        <v>4365</v>
      </c>
      <c r="C21387" s="10" t="s">
        <v>6635</v>
      </c>
      <c r="F21387" s="9">
        <v>407.36</v>
      </c>
    </row>
    <row r="21388" spans="1:6" ht="15" x14ac:dyDescent="0.25">
      <c r="A21388" s="1" t="s">
        <v>6289</v>
      </c>
      <c r="B21388" s="589" t="s">
        <v>6290</v>
      </c>
      <c r="C21388" s="10" t="s">
        <v>6635</v>
      </c>
      <c r="F21388" s="9">
        <v>297.29000000000002</v>
      </c>
    </row>
    <row r="21389" spans="1:6" ht="15" x14ac:dyDescent="0.25">
      <c r="A21389" s="1" t="s">
        <v>6291</v>
      </c>
      <c r="B21389" s="589" t="s">
        <v>6292</v>
      </c>
      <c r="C21389" s="10" t="s">
        <v>6635</v>
      </c>
      <c r="F21389" s="9">
        <v>287.60000000000002</v>
      </c>
    </row>
    <row r="21390" spans="1:6" ht="15" x14ac:dyDescent="0.25">
      <c r="A21390" s="1" t="s">
        <v>5409</v>
      </c>
      <c r="B21390" s="589" t="s">
        <v>6117</v>
      </c>
      <c r="C21390" s="10"/>
      <c r="F21390" s="9"/>
    </row>
    <row r="21391" spans="1:6" ht="15" x14ac:dyDescent="0.25">
      <c r="A21391" s="1" t="s">
        <v>4366</v>
      </c>
      <c r="B21391" s="589" t="s">
        <v>167</v>
      </c>
      <c r="C21391" s="10" t="s">
        <v>6635</v>
      </c>
      <c r="F21391" s="9">
        <v>1754.43</v>
      </c>
    </row>
    <row r="21392" spans="1:6" ht="15" x14ac:dyDescent="0.25">
      <c r="A21392" s="1" t="s">
        <v>4367</v>
      </c>
      <c r="B21392" s="589" t="s">
        <v>165</v>
      </c>
      <c r="C21392" s="10" t="s">
        <v>6635</v>
      </c>
      <c r="F21392" s="9">
        <v>6136.27</v>
      </c>
    </row>
    <row r="21393" spans="1:6" ht="15" x14ac:dyDescent="0.25">
      <c r="A21393" s="1" t="s">
        <v>5410</v>
      </c>
      <c r="B21393" s="589" t="s">
        <v>166</v>
      </c>
      <c r="C21393" s="10" t="s">
        <v>6635</v>
      </c>
      <c r="F21393" s="9">
        <v>191.88</v>
      </c>
    </row>
    <row r="21394" spans="1:6" ht="15" x14ac:dyDescent="0.25">
      <c r="A21394" s="1" t="s">
        <v>4368</v>
      </c>
      <c r="B21394" s="589" t="s">
        <v>164</v>
      </c>
      <c r="C21394" s="10" t="s">
        <v>6635</v>
      </c>
      <c r="F21394" s="9">
        <v>255.2</v>
      </c>
    </row>
    <row r="21395" spans="1:6" ht="15" x14ac:dyDescent="0.25">
      <c r="A21395" s="1" t="s">
        <v>6189</v>
      </c>
      <c r="B21395" s="589" t="s">
        <v>6190</v>
      </c>
      <c r="C21395" s="10" t="s">
        <v>6635</v>
      </c>
      <c r="F21395" s="9">
        <v>292.85000000000002</v>
      </c>
    </row>
    <row r="21396" spans="1:6" ht="15" x14ac:dyDescent="0.25">
      <c r="A21396" s="1" t="s">
        <v>6473</v>
      </c>
      <c r="B21396" s="589" t="s">
        <v>6474</v>
      </c>
      <c r="C21396" s="10" t="s">
        <v>6635</v>
      </c>
      <c r="F21396" s="9">
        <v>1748.02</v>
      </c>
    </row>
    <row r="21397" spans="1:6" ht="15" x14ac:dyDescent="0.25">
      <c r="A21397" s="1" t="s">
        <v>4369</v>
      </c>
      <c r="B21397" s="589" t="s">
        <v>163</v>
      </c>
      <c r="C21397" s="10" t="s">
        <v>6635</v>
      </c>
      <c r="F21397" s="9">
        <v>211.95</v>
      </c>
    </row>
    <row r="21398" spans="1:6" ht="15" x14ac:dyDescent="0.25">
      <c r="A21398" s="1" t="s">
        <v>4370</v>
      </c>
      <c r="B21398" s="589" t="s">
        <v>162</v>
      </c>
      <c r="C21398" s="10" t="s">
        <v>6635</v>
      </c>
      <c r="F21398" s="9">
        <v>191.62</v>
      </c>
    </row>
    <row r="21399" spans="1:6" ht="15" x14ac:dyDescent="0.25">
      <c r="A21399" s="1" t="s">
        <v>4371</v>
      </c>
      <c r="B21399" s="589" t="s">
        <v>161</v>
      </c>
      <c r="C21399" s="10" t="s">
        <v>6635</v>
      </c>
      <c r="F21399" s="9">
        <v>258.25</v>
      </c>
    </row>
    <row r="21400" spans="1:6" ht="15" x14ac:dyDescent="0.25">
      <c r="A21400" s="1" t="s">
        <v>4372</v>
      </c>
      <c r="B21400" s="589" t="s">
        <v>4712</v>
      </c>
      <c r="C21400" s="10" t="s">
        <v>6635</v>
      </c>
      <c r="F21400" s="9">
        <v>680.45</v>
      </c>
    </row>
    <row r="21401" spans="1:6" ht="15" x14ac:dyDescent="0.25">
      <c r="A21401" s="1" t="s">
        <v>4373</v>
      </c>
      <c r="B21401" s="589" t="s">
        <v>160</v>
      </c>
      <c r="C21401" s="10" t="s">
        <v>6635</v>
      </c>
      <c r="F21401" s="9">
        <v>241.05</v>
      </c>
    </row>
    <row r="21402" spans="1:6" ht="15" x14ac:dyDescent="0.25">
      <c r="A21402" s="1" t="s">
        <v>4374</v>
      </c>
      <c r="B21402" s="589" t="s">
        <v>5411</v>
      </c>
      <c r="C21402" s="10" t="s">
        <v>6635</v>
      </c>
      <c r="F21402" s="9">
        <v>313.17</v>
      </c>
    </row>
    <row r="21403" spans="1:6" ht="15" x14ac:dyDescent="0.25">
      <c r="A21403" s="1" t="s">
        <v>5412</v>
      </c>
      <c r="B21403" s="589" t="s">
        <v>6895</v>
      </c>
      <c r="C21403" s="10"/>
      <c r="F21403" s="9"/>
    </row>
    <row r="21404" spans="1:6" ht="15" x14ac:dyDescent="0.25">
      <c r="A21404" s="1" t="s">
        <v>4375</v>
      </c>
      <c r="B21404" s="589" t="s">
        <v>159</v>
      </c>
      <c r="C21404" s="10" t="s">
        <v>20</v>
      </c>
      <c r="F21404" s="9">
        <v>2.48</v>
      </c>
    </row>
    <row r="21405" spans="1:6" ht="15" x14ac:dyDescent="0.25">
      <c r="A21405" s="1" t="s">
        <v>4376</v>
      </c>
      <c r="B21405" s="589" t="s">
        <v>158</v>
      </c>
      <c r="C21405" s="10" t="s">
        <v>6650</v>
      </c>
      <c r="F21405" s="9">
        <v>13.61</v>
      </c>
    </row>
    <row r="21406" spans="1:6" ht="15" x14ac:dyDescent="0.25">
      <c r="A21406" s="1" t="s">
        <v>4377</v>
      </c>
      <c r="B21406" s="589" t="s">
        <v>157</v>
      </c>
      <c r="C21406" s="10" t="s">
        <v>6650</v>
      </c>
      <c r="F21406" s="9">
        <v>8.2200000000000006</v>
      </c>
    </row>
    <row r="21407" spans="1:6" ht="15" x14ac:dyDescent="0.25">
      <c r="A21407" s="1" t="s">
        <v>4378</v>
      </c>
      <c r="B21407" s="589" t="s">
        <v>7620</v>
      </c>
      <c r="C21407" s="10" t="s">
        <v>6635</v>
      </c>
      <c r="F21407" s="9">
        <v>35.369999999999997</v>
      </c>
    </row>
    <row r="21408" spans="1:6" ht="15" x14ac:dyDescent="0.25">
      <c r="A21408" s="1" t="s">
        <v>4379</v>
      </c>
      <c r="B21408" s="589" t="s">
        <v>7621</v>
      </c>
      <c r="C21408" s="10" t="s">
        <v>6635</v>
      </c>
      <c r="F21408" s="9">
        <v>30.1</v>
      </c>
    </row>
    <row r="21409" spans="1:6" ht="15" x14ac:dyDescent="0.25">
      <c r="A21409" s="1" t="s">
        <v>4380</v>
      </c>
      <c r="B21409" s="589" t="s">
        <v>156</v>
      </c>
      <c r="C21409" s="10" t="s">
        <v>6635</v>
      </c>
      <c r="F21409" s="9">
        <v>19.34</v>
      </c>
    </row>
    <row r="21410" spans="1:6" ht="15" x14ac:dyDescent="0.25">
      <c r="A21410" s="1" t="s">
        <v>5413</v>
      </c>
      <c r="B21410" s="589" t="s">
        <v>6896</v>
      </c>
      <c r="C21410" s="10"/>
      <c r="F21410" s="9"/>
    </row>
    <row r="21411" spans="1:6" ht="15" x14ac:dyDescent="0.25">
      <c r="A21411" s="1" t="s">
        <v>5414</v>
      </c>
      <c r="B21411" s="589" t="s">
        <v>6897</v>
      </c>
      <c r="C21411" s="10"/>
      <c r="F21411" s="9"/>
    </row>
    <row r="21412" spans="1:6" ht="15" x14ac:dyDescent="0.25">
      <c r="A21412" s="1" t="s">
        <v>4381</v>
      </c>
      <c r="B21412" s="589" t="s">
        <v>155</v>
      </c>
      <c r="C21412" s="10" t="s">
        <v>6637</v>
      </c>
      <c r="F21412" s="9">
        <v>3.54</v>
      </c>
    </row>
    <row r="21413" spans="1:6" ht="15" x14ac:dyDescent="0.25">
      <c r="A21413" s="1" t="s">
        <v>4382</v>
      </c>
      <c r="B21413" s="589" t="s">
        <v>7622</v>
      </c>
      <c r="C21413" s="10" t="s">
        <v>6637</v>
      </c>
      <c r="F21413" s="9">
        <v>29.71</v>
      </c>
    </row>
    <row r="21414" spans="1:6" ht="15" x14ac:dyDescent="0.25">
      <c r="A21414" s="1" t="s">
        <v>4383</v>
      </c>
      <c r="B21414" s="589" t="s">
        <v>154</v>
      </c>
      <c r="C21414" s="10" t="s">
        <v>6641</v>
      </c>
      <c r="F21414" s="9">
        <v>21.62</v>
      </c>
    </row>
    <row r="21415" spans="1:6" ht="15" x14ac:dyDescent="0.25">
      <c r="A21415" s="1" t="s">
        <v>4384</v>
      </c>
      <c r="B21415" s="589" t="s">
        <v>153</v>
      </c>
      <c r="C21415" s="10" t="s">
        <v>6641</v>
      </c>
      <c r="F21415" s="9">
        <v>374.56</v>
      </c>
    </row>
    <row r="21416" spans="1:6" ht="15" x14ac:dyDescent="0.25">
      <c r="A21416" s="1" t="s">
        <v>4385</v>
      </c>
      <c r="B21416" s="589" t="s">
        <v>152</v>
      </c>
      <c r="C21416" s="10" t="s">
        <v>6641</v>
      </c>
      <c r="F21416" s="9">
        <v>279.22000000000003</v>
      </c>
    </row>
    <row r="21417" spans="1:6" ht="15" x14ac:dyDescent="0.25">
      <c r="A21417" s="1" t="s">
        <v>4386</v>
      </c>
      <c r="B21417" s="589" t="s">
        <v>151</v>
      </c>
      <c r="C21417" s="10" t="s">
        <v>6641</v>
      </c>
      <c r="F21417" s="9">
        <v>237.7</v>
      </c>
    </row>
    <row r="21418" spans="1:6" ht="15" x14ac:dyDescent="0.25">
      <c r="A21418" s="1" t="s">
        <v>4387</v>
      </c>
      <c r="B21418" s="589" t="s">
        <v>150</v>
      </c>
      <c r="C21418" s="10" t="s">
        <v>6641</v>
      </c>
      <c r="F21418" s="9">
        <v>957.44</v>
      </c>
    </row>
    <row r="21419" spans="1:6" ht="15" x14ac:dyDescent="0.25">
      <c r="A21419" s="1" t="s">
        <v>4388</v>
      </c>
      <c r="B21419" s="589" t="s">
        <v>7623</v>
      </c>
      <c r="C21419" s="10" t="s">
        <v>6637</v>
      </c>
      <c r="F21419" s="9">
        <v>24.83</v>
      </c>
    </row>
    <row r="21420" spans="1:6" ht="15" x14ac:dyDescent="0.25">
      <c r="A21420" s="1" t="s">
        <v>4389</v>
      </c>
      <c r="B21420" s="589" t="s">
        <v>149</v>
      </c>
      <c r="C21420" s="10" t="s">
        <v>6637</v>
      </c>
      <c r="F21420" s="9">
        <v>0.89</v>
      </c>
    </row>
    <row r="21421" spans="1:6" ht="15" x14ac:dyDescent="0.25">
      <c r="A21421" s="1" t="s">
        <v>5415</v>
      </c>
      <c r="B21421" s="589" t="s">
        <v>6898</v>
      </c>
      <c r="C21421" s="10"/>
      <c r="F21421" s="9"/>
    </row>
    <row r="21422" spans="1:6" ht="15" x14ac:dyDescent="0.25">
      <c r="A21422" s="1" t="s">
        <v>4390</v>
      </c>
      <c r="B21422" s="589" t="s">
        <v>148</v>
      </c>
      <c r="C21422" s="10" t="s">
        <v>6641</v>
      </c>
      <c r="F21422" s="9">
        <v>139.66999999999999</v>
      </c>
    </row>
    <row r="21423" spans="1:6" ht="15" x14ac:dyDescent="0.25">
      <c r="A21423" s="1" t="s">
        <v>7900</v>
      </c>
      <c r="B21423" s="589" t="s">
        <v>7901</v>
      </c>
      <c r="C21423" s="10" t="s">
        <v>6641</v>
      </c>
      <c r="F21423" s="9">
        <v>317.72000000000003</v>
      </c>
    </row>
    <row r="21424" spans="1:6" ht="15" x14ac:dyDescent="0.25">
      <c r="A21424" s="1" t="s">
        <v>5416</v>
      </c>
      <c r="B21424" s="589" t="s">
        <v>6899</v>
      </c>
      <c r="C21424" s="10"/>
      <c r="F21424" s="9"/>
    </row>
    <row r="21425" spans="1:6" ht="15" x14ac:dyDescent="0.25">
      <c r="A21425" s="1" t="s">
        <v>4391</v>
      </c>
      <c r="B21425" s="589" t="s">
        <v>6293</v>
      </c>
      <c r="C21425" s="10" t="s">
        <v>6641</v>
      </c>
      <c r="F21425" s="9">
        <v>1163.6199999999999</v>
      </c>
    </row>
    <row r="21426" spans="1:6" ht="15" x14ac:dyDescent="0.25">
      <c r="A21426" s="1" t="s">
        <v>4392</v>
      </c>
      <c r="B21426" s="589" t="s">
        <v>5417</v>
      </c>
      <c r="C21426" s="10" t="s">
        <v>6641</v>
      </c>
      <c r="F21426" s="9">
        <v>1548.29</v>
      </c>
    </row>
    <row r="21427" spans="1:6" ht="15" x14ac:dyDescent="0.25">
      <c r="A21427" s="1" t="s">
        <v>5418</v>
      </c>
      <c r="B21427" s="589" t="s">
        <v>5419</v>
      </c>
      <c r="C21427" s="10" t="s">
        <v>6641</v>
      </c>
      <c r="F21427" s="9">
        <v>1548.29</v>
      </c>
    </row>
    <row r="21428" spans="1:6" ht="15" x14ac:dyDescent="0.25">
      <c r="A21428" s="1" t="s">
        <v>4393</v>
      </c>
      <c r="B21428" s="589" t="s">
        <v>147</v>
      </c>
      <c r="C21428" s="10" t="s">
        <v>6637</v>
      </c>
      <c r="F21428" s="9">
        <v>6.02</v>
      </c>
    </row>
    <row r="21429" spans="1:6" ht="15" x14ac:dyDescent="0.25">
      <c r="A21429" s="1" t="s">
        <v>4394</v>
      </c>
      <c r="B21429" s="589" t="s">
        <v>146</v>
      </c>
      <c r="C21429" s="10" t="s">
        <v>6637</v>
      </c>
      <c r="F21429" s="9">
        <v>13.07</v>
      </c>
    </row>
    <row r="21430" spans="1:6" ht="15" x14ac:dyDescent="0.25">
      <c r="A21430" s="1" t="s">
        <v>4395</v>
      </c>
      <c r="B21430" s="589" t="s">
        <v>145</v>
      </c>
      <c r="C21430" s="10" t="s">
        <v>6641</v>
      </c>
      <c r="F21430" s="9">
        <v>1561.33</v>
      </c>
    </row>
    <row r="21431" spans="1:6" ht="15" x14ac:dyDescent="0.25">
      <c r="A21431" s="1" t="s">
        <v>4396</v>
      </c>
      <c r="B21431" s="589" t="s">
        <v>144</v>
      </c>
      <c r="C21431" s="10" t="s">
        <v>6641</v>
      </c>
      <c r="F21431" s="9">
        <v>1425.4</v>
      </c>
    </row>
    <row r="21432" spans="1:6" ht="15" x14ac:dyDescent="0.25">
      <c r="A21432" s="1" t="s">
        <v>5420</v>
      </c>
      <c r="B21432" s="589" t="s">
        <v>6900</v>
      </c>
      <c r="C21432" s="10"/>
      <c r="F21432" s="9"/>
    </row>
    <row r="21433" spans="1:6" ht="15" x14ac:dyDescent="0.25">
      <c r="A21433" s="1" t="s">
        <v>4397</v>
      </c>
      <c r="B21433" s="589" t="s">
        <v>143</v>
      </c>
      <c r="C21433" s="10" t="s">
        <v>6637</v>
      </c>
      <c r="F21433" s="9">
        <v>339.31</v>
      </c>
    </row>
    <row r="21434" spans="1:6" ht="15" x14ac:dyDescent="0.25">
      <c r="A21434" s="1" t="s">
        <v>4398</v>
      </c>
      <c r="B21434" s="589" t="s">
        <v>142</v>
      </c>
      <c r="C21434" s="10" t="s">
        <v>6637</v>
      </c>
      <c r="F21434" s="9">
        <v>17.07</v>
      </c>
    </row>
    <row r="21435" spans="1:6" ht="15" x14ac:dyDescent="0.25">
      <c r="A21435" s="1" t="s">
        <v>4399</v>
      </c>
      <c r="B21435" s="589" t="s">
        <v>141</v>
      </c>
      <c r="C21435" s="10" t="s">
        <v>6637</v>
      </c>
      <c r="F21435" s="9">
        <v>18.190000000000001</v>
      </c>
    </row>
    <row r="21436" spans="1:6" ht="15" x14ac:dyDescent="0.25">
      <c r="A21436" s="1" t="s">
        <v>4400</v>
      </c>
      <c r="B21436" s="589" t="s">
        <v>140</v>
      </c>
      <c r="C21436" s="10" t="s">
        <v>6637</v>
      </c>
      <c r="F21436" s="9">
        <v>51.89</v>
      </c>
    </row>
    <row r="21437" spans="1:6" ht="15" x14ac:dyDescent="0.25">
      <c r="A21437" s="1" t="s">
        <v>4401</v>
      </c>
      <c r="B21437" s="589" t="s">
        <v>7624</v>
      </c>
      <c r="C21437" s="10" t="s">
        <v>6637</v>
      </c>
      <c r="F21437" s="9">
        <v>123.96</v>
      </c>
    </row>
    <row r="21438" spans="1:6" ht="15" x14ac:dyDescent="0.25">
      <c r="A21438" s="1" t="s">
        <v>6377</v>
      </c>
      <c r="B21438" s="589" t="s">
        <v>7625</v>
      </c>
      <c r="C21438" s="10" t="s">
        <v>6637</v>
      </c>
      <c r="F21438" s="9">
        <v>131.36000000000001</v>
      </c>
    </row>
    <row r="21439" spans="1:6" ht="15" x14ac:dyDescent="0.25">
      <c r="A21439" s="1" t="s">
        <v>4402</v>
      </c>
      <c r="B21439" s="589" t="s">
        <v>7626</v>
      </c>
      <c r="C21439" s="10" t="s">
        <v>6637</v>
      </c>
      <c r="F21439" s="9">
        <v>129.46</v>
      </c>
    </row>
    <row r="21440" spans="1:6" ht="15" x14ac:dyDescent="0.25">
      <c r="A21440" s="1" t="s">
        <v>4403</v>
      </c>
      <c r="B21440" s="589" t="s">
        <v>8296</v>
      </c>
      <c r="C21440" s="10" t="s">
        <v>6637</v>
      </c>
      <c r="F21440" s="9">
        <v>208.71</v>
      </c>
    </row>
    <row r="21441" spans="1:6" ht="15" x14ac:dyDescent="0.25">
      <c r="A21441" s="1" t="s">
        <v>6118</v>
      </c>
      <c r="B21441" s="589" t="s">
        <v>7902</v>
      </c>
      <c r="C21441" s="10" t="s">
        <v>6637</v>
      </c>
      <c r="F21441" s="9">
        <v>145.69999999999999</v>
      </c>
    </row>
    <row r="21442" spans="1:6" ht="15" x14ac:dyDescent="0.25">
      <c r="A21442" s="1" t="s">
        <v>7715</v>
      </c>
      <c r="B21442" s="589" t="s">
        <v>7903</v>
      </c>
      <c r="C21442" s="10" t="s">
        <v>6637</v>
      </c>
      <c r="F21442" s="9">
        <v>157.08000000000001</v>
      </c>
    </row>
    <row r="21443" spans="1:6" ht="15" x14ac:dyDescent="0.25">
      <c r="A21443" s="1" t="s">
        <v>5421</v>
      </c>
      <c r="B21443" s="589" t="s">
        <v>6119</v>
      </c>
      <c r="C21443" s="10"/>
      <c r="F21443" s="9"/>
    </row>
    <row r="21444" spans="1:6" ht="15" x14ac:dyDescent="0.25">
      <c r="A21444" s="1" t="s">
        <v>4404</v>
      </c>
      <c r="B21444" s="589" t="s">
        <v>139</v>
      </c>
      <c r="C21444" s="10" t="s">
        <v>6640</v>
      </c>
      <c r="F21444" s="9">
        <v>67.48</v>
      </c>
    </row>
    <row r="21445" spans="1:6" ht="15" x14ac:dyDescent="0.25">
      <c r="A21445" s="1" t="s">
        <v>4405</v>
      </c>
      <c r="B21445" s="589" t="s">
        <v>138</v>
      </c>
      <c r="C21445" s="10" t="s">
        <v>6640</v>
      </c>
      <c r="F21445" s="9">
        <v>63.75</v>
      </c>
    </row>
    <row r="21446" spans="1:6" ht="15" x14ac:dyDescent="0.25">
      <c r="A21446" s="1" t="s">
        <v>4406</v>
      </c>
      <c r="B21446" s="589" t="s">
        <v>137</v>
      </c>
      <c r="C21446" s="10" t="s">
        <v>6641</v>
      </c>
      <c r="F21446" s="9">
        <v>612.4</v>
      </c>
    </row>
    <row r="21447" spans="1:6" ht="15" x14ac:dyDescent="0.25">
      <c r="A21447" s="1" t="s">
        <v>4407</v>
      </c>
      <c r="B21447" s="589" t="s">
        <v>136</v>
      </c>
      <c r="C21447" s="10" t="s">
        <v>6641</v>
      </c>
      <c r="F21447" s="9">
        <v>635.72</v>
      </c>
    </row>
    <row r="21448" spans="1:6" ht="15" x14ac:dyDescent="0.25">
      <c r="A21448" s="1" t="s">
        <v>7904</v>
      </c>
      <c r="B21448" s="589" t="s">
        <v>7905</v>
      </c>
      <c r="C21448" s="10" t="s">
        <v>6641</v>
      </c>
      <c r="F21448" s="9">
        <v>444.64</v>
      </c>
    </row>
    <row r="21449" spans="1:6" ht="15" x14ac:dyDescent="0.25">
      <c r="A21449" s="1" t="s">
        <v>4408</v>
      </c>
      <c r="B21449" s="589" t="s">
        <v>135</v>
      </c>
      <c r="C21449" s="10" t="s">
        <v>6641</v>
      </c>
      <c r="F21449" s="9">
        <v>887.77</v>
      </c>
    </row>
    <row r="21450" spans="1:6" ht="15" x14ac:dyDescent="0.25">
      <c r="A21450" s="1" t="s">
        <v>4409</v>
      </c>
      <c r="B21450" s="589" t="s">
        <v>134</v>
      </c>
      <c r="C21450" s="10" t="s">
        <v>6641</v>
      </c>
      <c r="F21450" s="9">
        <v>911.09</v>
      </c>
    </row>
    <row r="21451" spans="1:6" ht="15" x14ac:dyDescent="0.25">
      <c r="A21451" s="1" t="s">
        <v>5422</v>
      </c>
      <c r="B21451" s="589" t="s">
        <v>6901</v>
      </c>
      <c r="C21451" s="10"/>
      <c r="F21451" s="9"/>
    </row>
    <row r="21452" spans="1:6" ht="15" x14ac:dyDescent="0.25">
      <c r="A21452" s="1" t="s">
        <v>4410</v>
      </c>
      <c r="B21452" s="589" t="s">
        <v>133</v>
      </c>
      <c r="C21452" s="10" t="s">
        <v>6637</v>
      </c>
      <c r="F21452" s="9">
        <v>401.47</v>
      </c>
    </row>
    <row r="21453" spans="1:6" ht="15" x14ac:dyDescent="0.25">
      <c r="A21453" s="1" t="s">
        <v>4411</v>
      </c>
      <c r="B21453" s="589" t="s">
        <v>8297</v>
      </c>
      <c r="C21453" s="10" t="s">
        <v>6637</v>
      </c>
      <c r="F21453" s="9">
        <v>138.88999999999999</v>
      </c>
    </row>
    <row r="21454" spans="1:6" ht="15" x14ac:dyDescent="0.25">
      <c r="A21454" s="1" t="s">
        <v>4412</v>
      </c>
      <c r="B21454" s="589" t="s">
        <v>7627</v>
      </c>
      <c r="C21454" s="10" t="s">
        <v>6637</v>
      </c>
      <c r="F21454" s="9">
        <v>112.2</v>
      </c>
    </row>
    <row r="21455" spans="1:6" ht="15" x14ac:dyDescent="0.25">
      <c r="A21455" s="1" t="s">
        <v>4413</v>
      </c>
      <c r="B21455" s="589" t="s">
        <v>7628</v>
      </c>
      <c r="C21455" s="10" t="s">
        <v>6637</v>
      </c>
      <c r="F21455" s="9">
        <v>16.510000000000002</v>
      </c>
    </row>
    <row r="21456" spans="1:6" ht="15" x14ac:dyDescent="0.25">
      <c r="A21456" s="1" t="s">
        <v>5747</v>
      </c>
      <c r="B21456" s="589" t="s">
        <v>7629</v>
      </c>
      <c r="C21456" s="10" t="s">
        <v>6637</v>
      </c>
      <c r="F21456" s="9">
        <v>13.27</v>
      </c>
    </row>
    <row r="21457" spans="1:6" ht="15" x14ac:dyDescent="0.25">
      <c r="A21457" s="1" t="s">
        <v>4414</v>
      </c>
      <c r="B21457" s="589" t="s">
        <v>7630</v>
      </c>
      <c r="C21457" s="10" t="s">
        <v>6637</v>
      </c>
      <c r="F21457" s="9">
        <v>166.59</v>
      </c>
    </row>
    <row r="21458" spans="1:6" ht="15" x14ac:dyDescent="0.25">
      <c r="A21458" s="1" t="s">
        <v>8078</v>
      </c>
      <c r="B21458" s="589" t="s">
        <v>8079</v>
      </c>
      <c r="C21458" s="10"/>
      <c r="F21458" s="9"/>
    </row>
    <row r="21459" spans="1:6" ht="15" x14ac:dyDescent="0.25">
      <c r="A21459" s="1" t="s">
        <v>8080</v>
      </c>
      <c r="B21459" s="589" t="s">
        <v>8081</v>
      </c>
      <c r="C21459" s="10" t="s">
        <v>6637</v>
      </c>
      <c r="F21459" s="9">
        <v>0.56000000000000005</v>
      </c>
    </row>
    <row r="21460" spans="1:6" ht="15" x14ac:dyDescent="0.25">
      <c r="A21460" s="1" t="s">
        <v>8082</v>
      </c>
      <c r="B21460" s="589" t="s">
        <v>8083</v>
      </c>
      <c r="C21460" s="10" t="s">
        <v>6637</v>
      </c>
      <c r="F21460" s="9">
        <v>1.31</v>
      </c>
    </row>
    <row r="21461" spans="1:6" ht="15" x14ac:dyDescent="0.25">
      <c r="A21461" s="1" t="s">
        <v>8298</v>
      </c>
      <c r="B21461" s="589" t="s">
        <v>8299</v>
      </c>
      <c r="C21461" s="10" t="s">
        <v>6640</v>
      </c>
      <c r="F21461" s="9">
        <v>3.66</v>
      </c>
    </row>
    <row r="21462" spans="1:6" ht="15" x14ac:dyDescent="0.25">
      <c r="A21462" s="1" t="s">
        <v>8084</v>
      </c>
      <c r="B21462" s="589" t="s">
        <v>8085</v>
      </c>
      <c r="C21462" s="10" t="s">
        <v>6650</v>
      </c>
      <c r="F21462" s="9">
        <v>43.97</v>
      </c>
    </row>
    <row r="21463" spans="1:6" ht="15" x14ac:dyDescent="0.25">
      <c r="A21463" s="1" t="s">
        <v>8086</v>
      </c>
      <c r="B21463" s="589" t="s">
        <v>8087</v>
      </c>
      <c r="C21463" s="10" t="s">
        <v>6650</v>
      </c>
      <c r="F21463" s="9">
        <v>33.18</v>
      </c>
    </row>
    <row r="21464" spans="1:6" ht="15" x14ac:dyDescent="0.25">
      <c r="A21464" s="1" t="s">
        <v>8300</v>
      </c>
      <c r="B21464" s="589" t="s">
        <v>8301</v>
      </c>
      <c r="C21464" s="10"/>
      <c r="F21464" s="9"/>
    </row>
    <row r="21465" spans="1:6" ht="15" x14ac:dyDescent="0.25">
      <c r="A21465" s="1" t="s">
        <v>8302</v>
      </c>
      <c r="B21465" s="589" t="s">
        <v>8303</v>
      </c>
      <c r="C21465" s="10" t="s">
        <v>6641</v>
      </c>
      <c r="F21465" s="9">
        <v>1790.44</v>
      </c>
    </row>
    <row r="21466" spans="1:6" ht="15" x14ac:dyDescent="0.25">
      <c r="A21466" s="1" t="s">
        <v>5423</v>
      </c>
      <c r="B21466" s="589" t="s">
        <v>6902</v>
      </c>
      <c r="C21466" s="10"/>
      <c r="F21466" s="9"/>
    </row>
    <row r="21467" spans="1:6" ht="15" x14ac:dyDescent="0.25">
      <c r="A21467" s="1" t="s">
        <v>4415</v>
      </c>
      <c r="B21467" s="589" t="s">
        <v>132</v>
      </c>
      <c r="C21467" s="10" t="s">
        <v>6640</v>
      </c>
      <c r="F21467" s="9">
        <v>87.49</v>
      </c>
    </row>
    <row r="21468" spans="1:6" ht="15" x14ac:dyDescent="0.25">
      <c r="A21468" s="1" t="s">
        <v>7998</v>
      </c>
      <c r="B21468" s="589" t="s">
        <v>7999</v>
      </c>
      <c r="C21468" s="10" t="s">
        <v>6635</v>
      </c>
      <c r="F21468" s="9">
        <v>151.75</v>
      </c>
    </row>
    <row r="21469" spans="1:6" ht="15" x14ac:dyDescent="0.25">
      <c r="A21469" s="1" t="s">
        <v>4416</v>
      </c>
      <c r="B21469" s="589" t="s">
        <v>131</v>
      </c>
      <c r="C21469" s="10" t="s">
        <v>6640</v>
      </c>
      <c r="F21469" s="9">
        <v>24.46</v>
      </c>
    </row>
    <row r="21470" spans="1:6" ht="15" x14ac:dyDescent="0.25">
      <c r="A21470" s="1" t="s">
        <v>4417</v>
      </c>
      <c r="B21470" s="589" t="s">
        <v>130</v>
      </c>
      <c r="C21470" s="10" t="s">
        <v>6637</v>
      </c>
      <c r="F21470" s="9">
        <v>46.6</v>
      </c>
    </row>
    <row r="21471" spans="1:6" ht="15" x14ac:dyDescent="0.25">
      <c r="A21471" s="1" t="s">
        <v>4418</v>
      </c>
      <c r="B21471" s="589" t="s">
        <v>129</v>
      </c>
      <c r="C21471" s="10" t="s">
        <v>6637</v>
      </c>
      <c r="F21471" s="9">
        <v>28.86</v>
      </c>
    </row>
    <row r="21472" spans="1:6" ht="15" x14ac:dyDescent="0.25">
      <c r="A21472" s="1" t="s">
        <v>4419</v>
      </c>
      <c r="B21472" s="589" t="s">
        <v>128</v>
      </c>
      <c r="C21472" s="10" t="s">
        <v>6637</v>
      </c>
      <c r="F21472" s="9">
        <v>31.78</v>
      </c>
    </row>
    <row r="21473" spans="1:6" ht="15" x14ac:dyDescent="0.25">
      <c r="A21473" s="1" t="s">
        <v>4420</v>
      </c>
      <c r="B21473" s="589" t="s">
        <v>7631</v>
      </c>
      <c r="C21473" s="10" t="s">
        <v>6637</v>
      </c>
      <c r="F21473" s="9">
        <v>36.090000000000003</v>
      </c>
    </row>
    <row r="21474" spans="1:6" ht="15" x14ac:dyDescent="0.25">
      <c r="A21474" s="1" t="s">
        <v>8304</v>
      </c>
      <c r="B21474" s="589" t="s">
        <v>8305</v>
      </c>
      <c r="C21474" s="10" t="s">
        <v>6640</v>
      </c>
      <c r="F21474" s="9">
        <v>0.52</v>
      </c>
    </row>
    <row r="21475" spans="1:6" ht="15" x14ac:dyDescent="0.25">
      <c r="A21475" s="1" t="s">
        <v>5424</v>
      </c>
      <c r="B21475" s="589" t="s">
        <v>6120</v>
      </c>
      <c r="C21475" s="10"/>
      <c r="F21475" s="9"/>
    </row>
    <row r="21476" spans="1:6" ht="15" x14ac:dyDescent="0.25">
      <c r="A21476" s="1" t="s">
        <v>5425</v>
      </c>
      <c r="B21476" s="589" t="s">
        <v>6121</v>
      </c>
      <c r="C21476" s="10"/>
      <c r="F21476" s="9"/>
    </row>
    <row r="21477" spans="1:6" ht="15" x14ac:dyDescent="0.25">
      <c r="A21477" s="1" t="s">
        <v>4421</v>
      </c>
      <c r="B21477" s="589" t="s">
        <v>127</v>
      </c>
      <c r="C21477" s="10" t="s">
        <v>6637</v>
      </c>
      <c r="F21477" s="9">
        <v>15.61</v>
      </c>
    </row>
    <row r="21478" spans="1:6" ht="15" x14ac:dyDescent="0.25">
      <c r="A21478" s="1" t="s">
        <v>4422</v>
      </c>
      <c r="B21478" s="589" t="s">
        <v>126</v>
      </c>
      <c r="C21478" s="10" t="s">
        <v>6637</v>
      </c>
      <c r="F21478" s="9">
        <v>9.36</v>
      </c>
    </row>
    <row r="21479" spans="1:6" ht="15" x14ac:dyDescent="0.25">
      <c r="A21479" s="1" t="s">
        <v>4423</v>
      </c>
      <c r="B21479" s="589" t="s">
        <v>125</v>
      </c>
      <c r="C21479" s="10" t="s">
        <v>6637</v>
      </c>
      <c r="F21479" s="9">
        <v>6.7</v>
      </c>
    </row>
    <row r="21480" spans="1:6" ht="15" x14ac:dyDescent="0.25">
      <c r="A21480" s="1" t="s">
        <v>4424</v>
      </c>
      <c r="B21480" s="589" t="s">
        <v>124</v>
      </c>
      <c r="C21480" s="10" t="s">
        <v>6635</v>
      </c>
      <c r="F21480" s="9">
        <v>17.84</v>
      </c>
    </row>
    <row r="21481" spans="1:6" ht="15" x14ac:dyDescent="0.25">
      <c r="A21481" s="1" t="s">
        <v>4425</v>
      </c>
      <c r="B21481" s="589" t="s">
        <v>123</v>
      </c>
      <c r="C21481" s="10" t="s">
        <v>6637</v>
      </c>
      <c r="F21481" s="9">
        <v>16.73</v>
      </c>
    </row>
    <row r="21482" spans="1:6" ht="15" x14ac:dyDescent="0.25">
      <c r="A21482" s="1" t="s">
        <v>4426</v>
      </c>
      <c r="B21482" s="589" t="s">
        <v>7632</v>
      </c>
      <c r="C21482" s="10" t="s">
        <v>6637</v>
      </c>
      <c r="F21482" s="9">
        <v>16.59</v>
      </c>
    </row>
    <row r="21483" spans="1:6" ht="15" x14ac:dyDescent="0.25">
      <c r="A21483" s="1" t="s">
        <v>4427</v>
      </c>
      <c r="B21483" s="589" t="s">
        <v>8306</v>
      </c>
      <c r="C21483" s="10" t="s">
        <v>6637</v>
      </c>
      <c r="F21483" s="9">
        <v>12.4</v>
      </c>
    </row>
    <row r="21484" spans="1:6" ht="15" x14ac:dyDescent="0.25">
      <c r="A21484" s="1" t="s">
        <v>5426</v>
      </c>
      <c r="B21484" s="589" t="s">
        <v>6903</v>
      </c>
      <c r="C21484" s="10"/>
      <c r="F21484" s="9"/>
    </row>
    <row r="21485" spans="1:6" ht="15" x14ac:dyDescent="0.25">
      <c r="A21485" s="1" t="s">
        <v>4428</v>
      </c>
      <c r="B21485" s="589" t="s">
        <v>122</v>
      </c>
      <c r="C21485" s="10" t="s">
        <v>6635</v>
      </c>
      <c r="F21485" s="9">
        <v>6.69</v>
      </c>
    </row>
    <row r="21486" spans="1:6" ht="15" x14ac:dyDescent="0.25">
      <c r="A21486" s="1" t="s">
        <v>6530</v>
      </c>
      <c r="B21486" s="589" t="s">
        <v>6531</v>
      </c>
      <c r="C21486" s="10" t="s">
        <v>6635</v>
      </c>
      <c r="F21486" s="9">
        <v>49.99</v>
      </c>
    </row>
    <row r="21487" spans="1:6" ht="15" x14ac:dyDescent="0.25">
      <c r="A21487" s="1" t="s">
        <v>4429</v>
      </c>
      <c r="B21487" s="589" t="s">
        <v>121</v>
      </c>
      <c r="C21487" s="10" t="s">
        <v>6641</v>
      </c>
      <c r="F21487" s="9">
        <v>209.71</v>
      </c>
    </row>
    <row r="21488" spans="1:6" ht="15" x14ac:dyDescent="0.25">
      <c r="A21488" s="1" t="s">
        <v>4430</v>
      </c>
      <c r="B21488" s="589" t="s">
        <v>120</v>
      </c>
      <c r="C21488" s="10" t="s">
        <v>6635</v>
      </c>
      <c r="F21488" s="9">
        <v>24.72</v>
      </c>
    </row>
    <row r="21489" spans="1:6" ht="15" x14ac:dyDescent="0.25">
      <c r="A21489" s="1" t="s">
        <v>4431</v>
      </c>
      <c r="B21489" s="589" t="s">
        <v>119</v>
      </c>
      <c r="C21489" s="10" t="s">
        <v>6640</v>
      </c>
      <c r="F21489" s="9">
        <v>12.37</v>
      </c>
    </row>
    <row r="21490" spans="1:6" ht="15" x14ac:dyDescent="0.25">
      <c r="A21490" s="1" t="s">
        <v>4432</v>
      </c>
      <c r="B21490" s="589" t="s">
        <v>118</v>
      </c>
      <c r="C21490" s="10" t="s">
        <v>6640</v>
      </c>
      <c r="F21490" s="9">
        <v>13.19</v>
      </c>
    </row>
    <row r="21491" spans="1:6" ht="15" x14ac:dyDescent="0.25">
      <c r="A21491" s="1" t="s">
        <v>5427</v>
      </c>
      <c r="B21491" s="589" t="s">
        <v>6904</v>
      </c>
      <c r="C21491" s="10"/>
      <c r="F21491" s="9"/>
    </row>
    <row r="21492" spans="1:6" ht="15" x14ac:dyDescent="0.25">
      <c r="A21492" s="1" t="s">
        <v>4433</v>
      </c>
      <c r="B21492" s="589" t="s">
        <v>117</v>
      </c>
      <c r="C21492" s="10" t="s">
        <v>6647</v>
      </c>
      <c r="F21492" s="9">
        <v>94.85</v>
      </c>
    </row>
    <row r="21493" spans="1:6" ht="15" x14ac:dyDescent="0.25">
      <c r="A21493" s="1" t="s">
        <v>5428</v>
      </c>
      <c r="B21493" s="589" t="s">
        <v>6905</v>
      </c>
      <c r="C21493" s="10"/>
      <c r="F21493" s="9"/>
    </row>
    <row r="21494" spans="1:6" ht="15" x14ac:dyDescent="0.25">
      <c r="A21494" s="1" t="s">
        <v>5429</v>
      </c>
      <c r="B21494" s="589" t="s">
        <v>6122</v>
      </c>
      <c r="C21494" s="10"/>
      <c r="F21494" s="9"/>
    </row>
    <row r="21495" spans="1:6" ht="15" x14ac:dyDescent="0.25">
      <c r="A21495" s="1" t="s">
        <v>4434</v>
      </c>
      <c r="B21495" s="589" t="s">
        <v>7633</v>
      </c>
      <c r="C21495" s="10" t="s">
        <v>6643</v>
      </c>
      <c r="F21495" s="9">
        <v>204152.38</v>
      </c>
    </row>
    <row r="21496" spans="1:6" ht="15" x14ac:dyDescent="0.25">
      <c r="A21496" s="1" t="s">
        <v>4435</v>
      </c>
      <c r="B21496" s="589" t="s">
        <v>7634</v>
      </c>
      <c r="C21496" s="10" t="s">
        <v>6643</v>
      </c>
      <c r="F21496" s="9">
        <v>205866.67</v>
      </c>
    </row>
    <row r="21497" spans="1:6" ht="15" x14ac:dyDescent="0.25">
      <c r="A21497" s="1" t="s">
        <v>4436</v>
      </c>
      <c r="B21497" s="589" t="s">
        <v>7635</v>
      </c>
      <c r="C21497" s="10" t="s">
        <v>6643</v>
      </c>
      <c r="F21497" s="9">
        <v>230195.95</v>
      </c>
    </row>
    <row r="21498" spans="1:6" ht="15" x14ac:dyDescent="0.25">
      <c r="A21498" s="1" t="s">
        <v>4437</v>
      </c>
      <c r="B21498" s="589" t="s">
        <v>7636</v>
      </c>
      <c r="C21498" s="10" t="s">
        <v>6643</v>
      </c>
      <c r="F21498" s="9">
        <v>249478.42</v>
      </c>
    </row>
    <row r="21499" spans="1:6" ht="15" x14ac:dyDescent="0.25">
      <c r="A21499" s="1" t="s">
        <v>4438</v>
      </c>
      <c r="B21499" s="589" t="s">
        <v>7637</v>
      </c>
      <c r="C21499" s="10" t="s">
        <v>6643</v>
      </c>
      <c r="F21499" s="9">
        <v>216633.33</v>
      </c>
    </row>
    <row r="21500" spans="1:6" ht="15" x14ac:dyDescent="0.25">
      <c r="A21500" s="1" t="s">
        <v>4439</v>
      </c>
      <c r="B21500" s="589" t="s">
        <v>116</v>
      </c>
      <c r="C21500" s="10" t="s">
        <v>6637</v>
      </c>
      <c r="F21500" s="9">
        <v>1739.7</v>
      </c>
    </row>
    <row r="21501" spans="1:6" ht="15" x14ac:dyDescent="0.25">
      <c r="A21501" s="1" t="s">
        <v>5430</v>
      </c>
      <c r="B21501" s="589" t="s">
        <v>6906</v>
      </c>
      <c r="C21501" s="10"/>
      <c r="F21501" s="9"/>
    </row>
    <row r="21502" spans="1:6" ht="15" x14ac:dyDescent="0.25">
      <c r="A21502" s="1" t="s">
        <v>4713</v>
      </c>
      <c r="B21502" s="589" t="s">
        <v>6475</v>
      </c>
      <c r="C21502" s="10" t="s">
        <v>6635</v>
      </c>
      <c r="F21502" s="9">
        <v>498358.19</v>
      </c>
    </row>
    <row r="21503" spans="1:6" ht="15" x14ac:dyDescent="0.25">
      <c r="A21503" s="1" t="s">
        <v>6123</v>
      </c>
      <c r="B21503" s="589" t="s">
        <v>6476</v>
      </c>
      <c r="C21503" s="10" t="s">
        <v>6635</v>
      </c>
      <c r="F21503" s="9">
        <v>520748.19</v>
      </c>
    </row>
    <row r="21504" spans="1:6" ht="15" x14ac:dyDescent="0.25">
      <c r="A21504" s="1" t="s">
        <v>4714</v>
      </c>
      <c r="B21504" s="589" t="s">
        <v>7638</v>
      </c>
      <c r="C21504" s="10" t="s">
        <v>6635</v>
      </c>
      <c r="F21504" s="9">
        <v>709459.37</v>
      </c>
    </row>
    <row r="21505" spans="1:6" ht="15" x14ac:dyDescent="0.25">
      <c r="A21505" s="1" t="s">
        <v>6294</v>
      </c>
      <c r="B21505" s="589" t="s">
        <v>6477</v>
      </c>
      <c r="C21505" s="10" t="s">
        <v>6635</v>
      </c>
      <c r="F21505" s="9">
        <v>302964.84999999998</v>
      </c>
    </row>
    <row r="21506" spans="1:6" ht="15" x14ac:dyDescent="0.25">
      <c r="A21506" s="1" t="s">
        <v>6532</v>
      </c>
      <c r="B21506" s="589" t="s">
        <v>6533</v>
      </c>
      <c r="C21506" s="10" t="s">
        <v>6635</v>
      </c>
      <c r="F21506" s="9">
        <v>104814.91</v>
      </c>
    </row>
    <row r="21507" spans="1:6" ht="15" x14ac:dyDescent="0.25">
      <c r="A21507" s="1" t="s">
        <v>4715</v>
      </c>
      <c r="B21507" s="589" t="s">
        <v>7639</v>
      </c>
      <c r="C21507" s="10" t="s">
        <v>6635</v>
      </c>
      <c r="F21507" s="9">
        <v>27861.97</v>
      </c>
    </row>
    <row r="21508" spans="1:6" ht="15" x14ac:dyDescent="0.25">
      <c r="A21508" s="1" t="s">
        <v>7044</v>
      </c>
      <c r="B21508" s="589" t="s">
        <v>7937</v>
      </c>
      <c r="C21508" s="10" t="s">
        <v>6635</v>
      </c>
      <c r="F21508" s="9">
        <v>24114.97</v>
      </c>
    </row>
    <row r="21509" spans="1:6" ht="15" x14ac:dyDescent="0.25">
      <c r="A21509" s="1" t="s">
        <v>4716</v>
      </c>
      <c r="B21509" s="589" t="s">
        <v>7640</v>
      </c>
      <c r="C21509" s="10" t="s">
        <v>6635</v>
      </c>
      <c r="F21509" s="9">
        <v>74421.53</v>
      </c>
    </row>
    <row r="21510" spans="1:6" ht="15" x14ac:dyDescent="0.25">
      <c r="A21510" s="1" t="s">
        <v>4717</v>
      </c>
      <c r="B21510" s="589" t="s">
        <v>7641</v>
      </c>
      <c r="C21510" s="10" t="s">
        <v>6635</v>
      </c>
      <c r="F21510" s="9">
        <v>70566.48</v>
      </c>
    </row>
    <row r="21511" spans="1:6" ht="15" x14ac:dyDescent="0.25">
      <c r="A21511" s="1" t="s">
        <v>4718</v>
      </c>
      <c r="B21511" s="589" t="s">
        <v>7642</v>
      </c>
      <c r="C21511" s="10" t="s">
        <v>6635</v>
      </c>
      <c r="F21511" s="9">
        <v>6768.15</v>
      </c>
    </row>
    <row r="21512" spans="1:6" ht="15" x14ac:dyDescent="0.25">
      <c r="A21512" s="1" t="s">
        <v>4719</v>
      </c>
      <c r="B21512" s="589" t="s">
        <v>7643</v>
      </c>
      <c r="C21512" s="10" t="s">
        <v>6635</v>
      </c>
      <c r="F21512" s="9">
        <v>7172.43</v>
      </c>
    </row>
    <row r="21513" spans="1:6" ht="15" x14ac:dyDescent="0.25">
      <c r="A21513" s="1" t="s">
        <v>4720</v>
      </c>
      <c r="B21513" s="589" t="s">
        <v>7644</v>
      </c>
      <c r="C21513" s="10" t="s">
        <v>6635</v>
      </c>
      <c r="F21513" s="9">
        <v>8222.44</v>
      </c>
    </row>
    <row r="21514" spans="1:6" ht="15" x14ac:dyDescent="0.25">
      <c r="A21514" s="1" t="s">
        <v>4721</v>
      </c>
      <c r="B21514" s="589" t="s">
        <v>7645</v>
      </c>
      <c r="C21514" s="10" t="s">
        <v>6635</v>
      </c>
      <c r="F21514" s="9">
        <v>8496.56</v>
      </c>
    </row>
    <row r="21515" spans="1:6" ht="15" x14ac:dyDescent="0.25">
      <c r="A21515" s="1" t="s">
        <v>4722</v>
      </c>
      <c r="B21515" s="589" t="s">
        <v>7646</v>
      </c>
      <c r="C21515" s="10" t="s">
        <v>6635</v>
      </c>
      <c r="F21515" s="9">
        <v>5847.94</v>
      </c>
    </row>
    <row r="21516" spans="1:6" ht="15" x14ac:dyDescent="0.25">
      <c r="A21516" s="1" t="s">
        <v>4723</v>
      </c>
      <c r="B21516" s="589" t="s">
        <v>7647</v>
      </c>
      <c r="C21516" s="10" t="s">
        <v>6635</v>
      </c>
      <c r="F21516" s="9">
        <v>6077.34</v>
      </c>
    </row>
    <row r="21517" spans="1:6" ht="15" x14ac:dyDescent="0.25">
      <c r="A21517" s="1" t="s">
        <v>4724</v>
      </c>
      <c r="B21517" s="589" t="s">
        <v>7648</v>
      </c>
      <c r="C21517" s="10" t="s">
        <v>6635</v>
      </c>
      <c r="F21517" s="9">
        <v>6382.04</v>
      </c>
    </row>
    <row r="21518" spans="1:6" ht="15" x14ac:dyDescent="0.25">
      <c r="A21518" s="1" t="s">
        <v>4725</v>
      </c>
      <c r="B21518" s="589" t="s">
        <v>7906</v>
      </c>
      <c r="C21518" s="10" t="s">
        <v>6640</v>
      </c>
      <c r="F21518" s="9">
        <v>29.48</v>
      </c>
    </row>
    <row r="21519" spans="1:6" ht="15" x14ac:dyDescent="0.25">
      <c r="A21519" s="1" t="s">
        <v>4726</v>
      </c>
      <c r="B21519" s="589" t="s">
        <v>7907</v>
      </c>
      <c r="C21519" s="10" t="s">
        <v>6640</v>
      </c>
      <c r="F21519" s="9">
        <v>36.67</v>
      </c>
    </row>
    <row r="21520" spans="1:6" ht="15" x14ac:dyDescent="0.25">
      <c r="A21520" s="1" t="s">
        <v>4727</v>
      </c>
      <c r="B21520" s="589" t="s">
        <v>7908</v>
      </c>
      <c r="C21520" s="10" t="s">
        <v>6640</v>
      </c>
      <c r="F21520" s="9">
        <v>42.28</v>
      </c>
    </row>
    <row r="21521" spans="1:6" ht="15" x14ac:dyDescent="0.25">
      <c r="A21521" s="1" t="s">
        <v>6378</v>
      </c>
      <c r="B21521" s="589" t="s">
        <v>6379</v>
      </c>
      <c r="C21521" s="10" t="s">
        <v>6637</v>
      </c>
      <c r="F21521" s="9">
        <v>206.73</v>
      </c>
    </row>
    <row r="21522" spans="1:6" ht="15" x14ac:dyDescent="0.25">
      <c r="A21522" s="1" t="s">
        <v>4728</v>
      </c>
      <c r="B21522" s="589" t="s">
        <v>5431</v>
      </c>
      <c r="C21522" s="10" t="s">
        <v>6637</v>
      </c>
      <c r="F21522" s="9">
        <v>7145.19</v>
      </c>
    </row>
    <row r="21523" spans="1:6" ht="15" x14ac:dyDescent="0.25">
      <c r="A21523" s="1" t="s">
        <v>5748</v>
      </c>
      <c r="B21523" s="589" t="s">
        <v>5749</v>
      </c>
      <c r="C21523" s="10" t="s">
        <v>6637</v>
      </c>
      <c r="F21523" s="9">
        <v>2211.7399999999998</v>
      </c>
    </row>
    <row r="21524" spans="1:6" ht="15" x14ac:dyDescent="0.25">
      <c r="A21524" s="1" t="s">
        <v>5750</v>
      </c>
      <c r="B21524" s="589" t="s">
        <v>5751</v>
      </c>
      <c r="C21524" s="10" t="s">
        <v>6637</v>
      </c>
      <c r="F21524" s="9">
        <v>1850.62</v>
      </c>
    </row>
    <row r="21525" spans="1:6" ht="15" x14ac:dyDescent="0.25">
      <c r="A21525" s="1" t="s">
        <v>5752</v>
      </c>
      <c r="B21525" s="589" t="s">
        <v>5753</v>
      </c>
      <c r="C21525" s="10" t="s">
        <v>6637</v>
      </c>
      <c r="F21525" s="9">
        <v>1521.86</v>
      </c>
    </row>
    <row r="21526" spans="1:6" ht="15" x14ac:dyDescent="0.25">
      <c r="A21526" s="1" t="s">
        <v>4729</v>
      </c>
      <c r="B21526" s="589" t="s">
        <v>4730</v>
      </c>
      <c r="C21526" s="10" t="s">
        <v>6635</v>
      </c>
      <c r="F21526" s="9">
        <v>399.32</v>
      </c>
    </row>
    <row r="21527" spans="1:6" ht="15" x14ac:dyDescent="0.25">
      <c r="A21527" s="1" t="s">
        <v>4731</v>
      </c>
      <c r="B21527" s="589" t="s">
        <v>4732</v>
      </c>
      <c r="C21527" s="10" t="s">
        <v>6635</v>
      </c>
      <c r="F21527" s="9">
        <v>11803.52</v>
      </c>
    </row>
    <row r="21528" spans="1:6" ht="15" x14ac:dyDescent="0.25">
      <c r="A21528" s="1" t="s">
        <v>4733</v>
      </c>
      <c r="B21528" s="589" t="s">
        <v>4734</v>
      </c>
      <c r="C21528" s="10" t="s">
        <v>6635</v>
      </c>
      <c r="F21528" s="9">
        <v>238.45</v>
      </c>
    </row>
    <row r="21529" spans="1:6" ht="15" x14ac:dyDescent="0.25">
      <c r="A21529" s="1" t="s">
        <v>4735</v>
      </c>
      <c r="B21529" s="589" t="s">
        <v>4736</v>
      </c>
      <c r="C21529" s="10" t="s">
        <v>6635</v>
      </c>
      <c r="F21529" s="9">
        <v>1407.3</v>
      </c>
    </row>
    <row r="21530" spans="1:6" ht="15" x14ac:dyDescent="0.25">
      <c r="A21530" s="1" t="s">
        <v>5754</v>
      </c>
      <c r="B21530" s="589" t="s">
        <v>5755</v>
      </c>
      <c r="C21530" s="10" t="s">
        <v>6637</v>
      </c>
      <c r="F21530" s="9">
        <v>4848.1000000000004</v>
      </c>
    </row>
    <row r="21531" spans="1:6" ht="15" x14ac:dyDescent="0.25">
      <c r="A21531" s="1" t="s">
        <v>5756</v>
      </c>
      <c r="B21531" s="589" t="s">
        <v>5757</v>
      </c>
      <c r="C21531" s="10" t="s">
        <v>6640</v>
      </c>
      <c r="F21531" s="9">
        <v>4927.01</v>
      </c>
    </row>
    <row r="21532" spans="1:6" ht="15" x14ac:dyDescent="0.25">
      <c r="A21532" s="1" t="s">
        <v>5758</v>
      </c>
      <c r="B21532" s="589" t="s">
        <v>6380</v>
      </c>
      <c r="C21532" s="10" t="s">
        <v>6635</v>
      </c>
      <c r="F21532" s="9">
        <v>148.09</v>
      </c>
    </row>
    <row r="21533" spans="1:6" ht="15" x14ac:dyDescent="0.25">
      <c r="A21533" s="1" t="s">
        <v>5759</v>
      </c>
      <c r="B21533" s="589" t="s">
        <v>5760</v>
      </c>
      <c r="C21533" s="10" t="s">
        <v>6635</v>
      </c>
      <c r="F21533" s="9">
        <v>173.86</v>
      </c>
    </row>
    <row r="21534" spans="1:6" ht="15" x14ac:dyDescent="0.25">
      <c r="A21534" s="1" t="s">
        <v>4737</v>
      </c>
      <c r="B21534" s="589" t="s">
        <v>4738</v>
      </c>
      <c r="C21534" s="10" t="s">
        <v>6635</v>
      </c>
      <c r="F21534" s="9">
        <v>429.37</v>
      </c>
    </row>
    <row r="21535" spans="1:6" ht="15" x14ac:dyDescent="0.25">
      <c r="A21535" s="1" t="s">
        <v>4739</v>
      </c>
      <c r="B21535" s="589" t="s">
        <v>4740</v>
      </c>
      <c r="C21535" s="10" t="s">
        <v>6635</v>
      </c>
      <c r="F21535" s="9">
        <v>347.12</v>
      </c>
    </row>
    <row r="21536" spans="1:6" ht="15" x14ac:dyDescent="0.25">
      <c r="A21536" s="1" t="s">
        <v>6295</v>
      </c>
      <c r="B21536" s="589" t="s">
        <v>6296</v>
      </c>
      <c r="C21536" s="10" t="s">
        <v>6637</v>
      </c>
      <c r="F21536" s="9">
        <v>4580.83</v>
      </c>
    </row>
    <row r="21537" spans="1:6" ht="15" x14ac:dyDescent="0.25">
      <c r="A21537" s="1" t="s">
        <v>6297</v>
      </c>
      <c r="B21537" s="589" t="s">
        <v>7649</v>
      </c>
      <c r="C21537" s="10" t="s">
        <v>6637</v>
      </c>
      <c r="F21537" s="9">
        <v>2517.1799999999998</v>
      </c>
    </row>
    <row r="21538" spans="1:6" ht="15" x14ac:dyDescent="0.25">
      <c r="A21538" s="1" t="s">
        <v>6298</v>
      </c>
      <c r="B21538" s="589" t="s">
        <v>7650</v>
      </c>
      <c r="C21538" s="10" t="s">
        <v>6637</v>
      </c>
      <c r="F21538" s="9">
        <v>2004.63</v>
      </c>
    </row>
    <row r="21539" spans="1:6" ht="15" x14ac:dyDescent="0.25">
      <c r="A21539" s="1" t="s">
        <v>5761</v>
      </c>
      <c r="B21539" s="589" t="s">
        <v>5762</v>
      </c>
      <c r="C21539" s="10" t="s">
        <v>6637</v>
      </c>
      <c r="F21539" s="9">
        <v>2029.69</v>
      </c>
    </row>
    <row r="21540" spans="1:6" ht="15" x14ac:dyDescent="0.25">
      <c r="A21540" s="1" t="s">
        <v>5763</v>
      </c>
      <c r="B21540" s="589" t="s">
        <v>5764</v>
      </c>
      <c r="C21540" s="10" t="s">
        <v>6637</v>
      </c>
      <c r="F21540" s="9">
        <v>2564.4</v>
      </c>
    </row>
    <row r="21541" spans="1:6" ht="15" x14ac:dyDescent="0.25">
      <c r="A21541" s="1" t="s">
        <v>5765</v>
      </c>
      <c r="B21541" s="589" t="s">
        <v>5766</v>
      </c>
      <c r="C21541" s="10" t="s">
        <v>6637</v>
      </c>
      <c r="F21541" s="9">
        <v>4528.68</v>
      </c>
    </row>
    <row r="21542" spans="1:6" ht="15" x14ac:dyDescent="0.25">
      <c r="A21542" s="1" t="s">
        <v>5767</v>
      </c>
      <c r="B21542" s="589" t="s">
        <v>5768</v>
      </c>
      <c r="C21542" s="10" t="s">
        <v>6637</v>
      </c>
      <c r="F21542" s="9">
        <v>3007.01</v>
      </c>
    </row>
    <row r="21543" spans="1:6" ht="15" x14ac:dyDescent="0.25">
      <c r="A21543" s="1" t="s">
        <v>5769</v>
      </c>
      <c r="B21543" s="589" t="s">
        <v>5770</v>
      </c>
      <c r="C21543" s="10" t="s">
        <v>6637</v>
      </c>
      <c r="F21543" s="9">
        <v>2165.25</v>
      </c>
    </row>
    <row r="21544" spans="1:6" ht="15" x14ac:dyDescent="0.25">
      <c r="A21544" s="1" t="s">
        <v>5771</v>
      </c>
      <c r="B21544" s="589" t="s">
        <v>5772</v>
      </c>
      <c r="C21544" s="10" t="s">
        <v>6637</v>
      </c>
      <c r="F21544" s="9">
        <v>1727.32</v>
      </c>
    </row>
    <row r="21545" spans="1:6" ht="15" x14ac:dyDescent="0.25">
      <c r="A21545" s="1" t="s">
        <v>5773</v>
      </c>
      <c r="B21545" s="589" t="s">
        <v>5774</v>
      </c>
      <c r="C21545" s="10" t="s">
        <v>6637</v>
      </c>
      <c r="F21545" s="9">
        <v>1543.86</v>
      </c>
    </row>
    <row r="21546" spans="1:6" ht="15" x14ac:dyDescent="0.25">
      <c r="A21546" s="1" t="s">
        <v>5775</v>
      </c>
      <c r="B21546" s="589" t="s">
        <v>5776</v>
      </c>
      <c r="C21546" s="10" t="s">
        <v>6637</v>
      </c>
      <c r="F21546" s="9">
        <v>1366.36</v>
      </c>
    </row>
    <row r="21547" spans="1:6" ht="15" x14ac:dyDescent="0.25">
      <c r="A21547" s="1" t="s">
        <v>5777</v>
      </c>
      <c r="B21547" s="589" t="s">
        <v>5778</v>
      </c>
      <c r="C21547" s="10" t="s">
        <v>6637</v>
      </c>
      <c r="F21547" s="9">
        <v>1677.58</v>
      </c>
    </row>
    <row r="21548" spans="1:6" ht="15" x14ac:dyDescent="0.25">
      <c r="A21548" s="1" t="s">
        <v>5779</v>
      </c>
      <c r="B21548" s="589" t="s">
        <v>5780</v>
      </c>
      <c r="C21548" s="10" t="s">
        <v>6637</v>
      </c>
      <c r="F21548" s="9">
        <v>1501.54</v>
      </c>
    </row>
    <row r="21549" spans="1:6" ht="15" x14ac:dyDescent="0.25">
      <c r="A21549" s="1" t="s">
        <v>5781</v>
      </c>
      <c r="B21549" s="589" t="s">
        <v>6381</v>
      </c>
      <c r="C21549" s="10" t="s">
        <v>6635</v>
      </c>
      <c r="F21549" s="9">
        <v>264.87</v>
      </c>
    </row>
    <row r="21550" spans="1:6" ht="15" x14ac:dyDescent="0.25">
      <c r="A21550" s="1" t="s">
        <v>5782</v>
      </c>
      <c r="B21550" s="589" t="s">
        <v>6382</v>
      </c>
      <c r="C21550" s="10" t="s">
        <v>6635</v>
      </c>
      <c r="F21550" s="9">
        <v>398.15</v>
      </c>
    </row>
    <row r="21551" spans="1:6" ht="15" x14ac:dyDescent="0.25">
      <c r="A21551" s="1" t="s">
        <v>5432</v>
      </c>
      <c r="B21551" s="589" t="s">
        <v>6907</v>
      </c>
      <c r="C21551" s="10"/>
      <c r="F21551" s="9"/>
    </row>
    <row r="21552" spans="1:6" ht="15" x14ac:dyDescent="0.25">
      <c r="A21552" s="1" t="s">
        <v>4741</v>
      </c>
      <c r="B21552" s="589" t="s">
        <v>7651</v>
      </c>
      <c r="C21552" s="10" t="s">
        <v>6635</v>
      </c>
      <c r="F21552" s="9">
        <v>7033.6</v>
      </c>
    </row>
    <row r="21553" spans="1:6" ht="15" x14ac:dyDescent="0.25">
      <c r="A21553" s="1" t="s">
        <v>4742</v>
      </c>
      <c r="B21553" s="589" t="s">
        <v>7652</v>
      </c>
      <c r="C21553" s="10" t="s">
        <v>6635</v>
      </c>
      <c r="F21553" s="9">
        <v>19994.75</v>
      </c>
    </row>
    <row r="21554" spans="1:6" ht="15" x14ac:dyDescent="0.25">
      <c r="A21554" s="1" t="s">
        <v>4440</v>
      </c>
      <c r="B21554" s="589" t="s">
        <v>7653</v>
      </c>
      <c r="C21554" s="10" t="s">
        <v>6635</v>
      </c>
      <c r="F21554" s="9">
        <v>10795.14</v>
      </c>
    </row>
    <row r="21555" spans="1:6" ht="15" x14ac:dyDescent="0.25">
      <c r="A21555" s="1" t="s">
        <v>7045</v>
      </c>
      <c r="B21555" s="589" t="s">
        <v>7654</v>
      </c>
      <c r="C21555" s="10" t="s">
        <v>6635</v>
      </c>
      <c r="F21555" s="9">
        <v>7172.27</v>
      </c>
    </row>
    <row r="21556" spans="1:6" ht="15" x14ac:dyDescent="0.25">
      <c r="A21556" s="1" t="s">
        <v>4441</v>
      </c>
      <c r="B21556" s="589" t="s">
        <v>7655</v>
      </c>
      <c r="C21556" s="10" t="s">
        <v>6635</v>
      </c>
      <c r="F21556" s="9">
        <v>3803.8</v>
      </c>
    </row>
    <row r="21557" spans="1:6" ht="15" x14ac:dyDescent="0.25">
      <c r="A21557" s="1" t="s">
        <v>4442</v>
      </c>
      <c r="B21557" s="589" t="s">
        <v>7909</v>
      </c>
      <c r="C21557" s="10" t="s">
        <v>6635</v>
      </c>
      <c r="F21557" s="9">
        <v>4388.03</v>
      </c>
    </row>
    <row r="21558" spans="1:6" ht="15" x14ac:dyDescent="0.25">
      <c r="A21558" s="1" t="s">
        <v>4443</v>
      </c>
      <c r="B21558" s="589" t="s">
        <v>7656</v>
      </c>
      <c r="C21558" s="10" t="s">
        <v>6635</v>
      </c>
      <c r="F21558" s="9">
        <v>16267.23</v>
      </c>
    </row>
    <row r="21559" spans="1:6" ht="15" x14ac:dyDescent="0.25">
      <c r="A21559" s="1" t="s">
        <v>5783</v>
      </c>
      <c r="B21559" s="589" t="s">
        <v>6124</v>
      </c>
      <c r="C21559" s="10"/>
      <c r="F21559" s="9"/>
    </row>
    <row r="21560" spans="1:6" ht="15" x14ac:dyDescent="0.25">
      <c r="A21560" s="1" t="s">
        <v>5784</v>
      </c>
      <c r="B21560" s="589" t="s">
        <v>5785</v>
      </c>
      <c r="C21560" s="10" t="s">
        <v>6635</v>
      </c>
      <c r="F21560" s="9">
        <v>158.1</v>
      </c>
    </row>
    <row r="21561" spans="1:6" ht="15" x14ac:dyDescent="0.25">
      <c r="A21561" s="1" t="s">
        <v>5786</v>
      </c>
      <c r="B21561" s="589" t="s">
        <v>5787</v>
      </c>
      <c r="C21561" s="10" t="s">
        <v>6635</v>
      </c>
      <c r="F21561" s="9">
        <v>26.6</v>
      </c>
    </row>
    <row r="21562" spans="1:6" ht="15" x14ac:dyDescent="0.25">
      <c r="A21562" s="1" t="s">
        <v>5788</v>
      </c>
      <c r="B21562" s="589" t="s">
        <v>5789</v>
      </c>
      <c r="C21562" s="10" t="s">
        <v>6635</v>
      </c>
      <c r="F21562" s="9">
        <v>242.26</v>
      </c>
    </row>
    <row r="21563" spans="1:6" ht="15" x14ac:dyDescent="0.25">
      <c r="A21563" s="1" t="s">
        <v>5790</v>
      </c>
      <c r="B21563" s="589" t="s">
        <v>7657</v>
      </c>
      <c r="C21563" s="10" t="s">
        <v>6635</v>
      </c>
      <c r="F21563" s="9">
        <v>2665.81</v>
      </c>
    </row>
    <row r="21564" spans="1:6" ht="15" x14ac:dyDescent="0.25">
      <c r="A21564" s="1" t="s">
        <v>5791</v>
      </c>
      <c r="B21564" s="589" t="s">
        <v>7910</v>
      </c>
      <c r="C21564" s="10" t="s">
        <v>6635</v>
      </c>
      <c r="F21564" s="9">
        <v>2616.9</v>
      </c>
    </row>
    <row r="21565" spans="1:6" ht="15" x14ac:dyDescent="0.25">
      <c r="A21565" s="1" t="s">
        <v>5792</v>
      </c>
      <c r="B21565" s="589" t="s">
        <v>7911</v>
      </c>
      <c r="C21565" s="10" t="s">
        <v>6635</v>
      </c>
      <c r="F21565" s="9">
        <v>1115.0999999999999</v>
      </c>
    </row>
    <row r="21566" spans="1:6" ht="15" x14ac:dyDescent="0.25">
      <c r="A21566" s="1" t="s">
        <v>5793</v>
      </c>
      <c r="B21566" s="589" t="s">
        <v>7912</v>
      </c>
      <c r="C21566" s="10" t="s">
        <v>6635</v>
      </c>
      <c r="F21566" s="9">
        <v>3071.88</v>
      </c>
    </row>
    <row r="21567" spans="1:6" ht="15" x14ac:dyDescent="0.25">
      <c r="A21567" s="1" t="s">
        <v>5794</v>
      </c>
      <c r="B21567" s="589" t="s">
        <v>7913</v>
      </c>
      <c r="C21567" s="10" t="s">
        <v>6635</v>
      </c>
      <c r="F21567" s="9">
        <v>424</v>
      </c>
    </row>
    <row r="21568" spans="1:6" ht="15" x14ac:dyDescent="0.25">
      <c r="A21568" s="1" t="s">
        <v>5795</v>
      </c>
      <c r="B21568" s="589" t="s">
        <v>7914</v>
      </c>
      <c r="C21568" s="10" t="s">
        <v>6635</v>
      </c>
      <c r="F21568" s="9">
        <v>2556.04</v>
      </c>
    </row>
    <row r="21569" spans="1:6" ht="15" x14ac:dyDescent="0.25">
      <c r="A21569" s="1" t="s">
        <v>5796</v>
      </c>
      <c r="B21569" s="589" t="s">
        <v>5797</v>
      </c>
      <c r="C21569" s="10" t="s">
        <v>6635</v>
      </c>
      <c r="F21569" s="9">
        <v>1174.68</v>
      </c>
    </row>
    <row r="21570" spans="1:6" ht="15" x14ac:dyDescent="0.25">
      <c r="A21570" s="1" t="s">
        <v>5798</v>
      </c>
      <c r="B21570" s="589" t="s">
        <v>7915</v>
      </c>
      <c r="C21570" s="10" t="s">
        <v>6635</v>
      </c>
      <c r="F21570" s="9">
        <v>2595.7800000000002</v>
      </c>
    </row>
    <row r="21571" spans="1:6" ht="15" x14ac:dyDescent="0.25">
      <c r="A21571" s="1" t="s">
        <v>5799</v>
      </c>
      <c r="B21571" s="589" t="s">
        <v>5800</v>
      </c>
      <c r="C21571" s="10" t="s">
        <v>6635</v>
      </c>
      <c r="F21571" s="9">
        <v>119.06</v>
      </c>
    </row>
    <row r="21572" spans="1:6" ht="15" x14ac:dyDescent="0.25">
      <c r="A21572" s="1" t="s">
        <v>5801</v>
      </c>
      <c r="B21572" s="589" t="s">
        <v>5802</v>
      </c>
      <c r="C21572" s="10" t="s">
        <v>6635</v>
      </c>
      <c r="F21572" s="9">
        <v>358.19</v>
      </c>
    </row>
    <row r="21573" spans="1:6" ht="15" x14ac:dyDescent="0.25">
      <c r="A21573" s="1" t="s">
        <v>5803</v>
      </c>
      <c r="B21573" s="589" t="s">
        <v>5804</v>
      </c>
      <c r="C21573" s="10" t="s">
        <v>6635</v>
      </c>
      <c r="F21573" s="9">
        <v>3178.98</v>
      </c>
    </row>
    <row r="21574" spans="1:6" ht="15" x14ac:dyDescent="0.25">
      <c r="A21574" s="1" t="s">
        <v>5805</v>
      </c>
      <c r="B21574" s="589" t="s">
        <v>5806</v>
      </c>
      <c r="C21574" s="10" t="s">
        <v>6635</v>
      </c>
      <c r="F21574" s="9">
        <v>386.4</v>
      </c>
    </row>
    <row r="21575" spans="1:6" ht="15" x14ac:dyDescent="0.25">
      <c r="A21575" s="1" t="s">
        <v>5807</v>
      </c>
      <c r="B21575" s="589" t="s">
        <v>8307</v>
      </c>
      <c r="C21575" s="10" t="s">
        <v>6635</v>
      </c>
      <c r="F21575" s="9">
        <v>275.68</v>
      </c>
    </row>
    <row r="21576" spans="1:6" ht="15" x14ac:dyDescent="0.25">
      <c r="A21576" s="1" t="s">
        <v>5808</v>
      </c>
      <c r="B21576" s="589" t="s">
        <v>6478</v>
      </c>
      <c r="C21576" s="10" t="s">
        <v>6635</v>
      </c>
      <c r="F21576" s="9">
        <v>170.29</v>
      </c>
    </row>
    <row r="21577" spans="1:6" ht="15" x14ac:dyDescent="0.25">
      <c r="A21577" s="1" t="s">
        <v>5809</v>
      </c>
      <c r="B21577" s="589" t="s">
        <v>5810</v>
      </c>
      <c r="C21577" s="10" t="s">
        <v>6635</v>
      </c>
      <c r="F21577" s="9">
        <v>2066.2399999999998</v>
      </c>
    </row>
    <row r="21578" spans="1:6" ht="15" x14ac:dyDescent="0.25">
      <c r="A21578" s="1" t="s">
        <v>5811</v>
      </c>
      <c r="B21578" s="589" t="s">
        <v>5812</v>
      </c>
      <c r="C21578" s="10" t="s">
        <v>6635</v>
      </c>
      <c r="F21578" s="9">
        <v>1139.8399999999999</v>
      </c>
    </row>
    <row r="21579" spans="1:6" ht="15" x14ac:dyDescent="0.25">
      <c r="A21579" s="1" t="s">
        <v>5813</v>
      </c>
      <c r="B21579" s="589" t="s">
        <v>7658</v>
      </c>
      <c r="C21579" s="10" t="s">
        <v>6635</v>
      </c>
      <c r="F21579" s="9">
        <v>2065.42</v>
      </c>
    </row>
    <row r="21580" spans="1:6" ht="15" x14ac:dyDescent="0.25">
      <c r="A21580" s="1" t="s">
        <v>6125</v>
      </c>
      <c r="B21580" s="589" t="s">
        <v>5814</v>
      </c>
      <c r="C21580" s="10" t="s">
        <v>6635</v>
      </c>
      <c r="F21580" s="9">
        <v>5255.85</v>
      </c>
    </row>
    <row r="21581" spans="1:6" ht="15" x14ac:dyDescent="0.25">
      <c r="A21581" s="1" t="s">
        <v>6126</v>
      </c>
      <c r="B21581" s="589" t="s">
        <v>5815</v>
      </c>
      <c r="C21581" s="10" t="s">
        <v>6635</v>
      </c>
      <c r="F21581" s="9">
        <v>3331.24</v>
      </c>
    </row>
    <row r="21582" spans="1:6" ht="15" x14ac:dyDescent="0.25">
      <c r="A21582" s="1" t="s">
        <v>6127</v>
      </c>
      <c r="B21582" s="589" t="s">
        <v>6128</v>
      </c>
      <c r="C21582" s="10" t="s">
        <v>6635</v>
      </c>
      <c r="F21582" s="9">
        <v>3432.86</v>
      </c>
    </row>
    <row r="21583" spans="1:6" ht="15" x14ac:dyDescent="0.25">
      <c r="A21583" s="1" t="s">
        <v>6129</v>
      </c>
      <c r="B21583" s="589" t="s">
        <v>5816</v>
      </c>
      <c r="C21583" s="10" t="s">
        <v>6635</v>
      </c>
      <c r="F21583" s="9">
        <v>1212.1500000000001</v>
      </c>
    </row>
    <row r="21584" spans="1:6" ht="15" x14ac:dyDescent="0.25">
      <c r="A21584" s="1" t="s">
        <v>5433</v>
      </c>
      <c r="B21584" s="589" t="s">
        <v>6908</v>
      </c>
      <c r="C21584" s="10"/>
      <c r="F21584" s="9"/>
    </row>
    <row r="21585" spans="1:6" ht="15" x14ac:dyDescent="0.25">
      <c r="A21585" s="1" t="s">
        <v>4444</v>
      </c>
      <c r="B21585" s="589" t="s">
        <v>4445</v>
      </c>
      <c r="C21585" s="10" t="s">
        <v>6643</v>
      </c>
      <c r="F21585" s="9">
        <v>1008.44</v>
      </c>
    </row>
    <row r="21586" spans="1:6" ht="15" x14ac:dyDescent="0.25">
      <c r="A21586" s="1" t="s">
        <v>5631</v>
      </c>
      <c r="B21586" s="589" t="s">
        <v>5632</v>
      </c>
      <c r="C21586" s="10" t="s">
        <v>6643</v>
      </c>
      <c r="F21586" s="9">
        <v>1242.94</v>
      </c>
    </row>
    <row r="21587" spans="1:6" ht="15" x14ac:dyDescent="0.25">
      <c r="A21587" s="1" t="s">
        <v>4446</v>
      </c>
      <c r="B21587" s="589" t="s">
        <v>115</v>
      </c>
      <c r="C21587" s="10" t="s">
        <v>6643</v>
      </c>
      <c r="F21587" s="9">
        <v>2120.2399999999998</v>
      </c>
    </row>
    <row r="21588" spans="1:6" ht="15" x14ac:dyDescent="0.25">
      <c r="A21588" s="1" t="s">
        <v>4447</v>
      </c>
      <c r="B21588" s="589" t="s">
        <v>114</v>
      </c>
      <c r="C21588" s="10" t="s">
        <v>6643</v>
      </c>
      <c r="F21588" s="9">
        <v>2450.12</v>
      </c>
    </row>
    <row r="21589" spans="1:6" ht="15" x14ac:dyDescent="0.25">
      <c r="A21589" s="1" t="s">
        <v>4448</v>
      </c>
      <c r="B21589" s="589" t="s">
        <v>113</v>
      </c>
      <c r="C21589" s="10" t="s">
        <v>6643</v>
      </c>
      <c r="F21589" s="9">
        <v>2829.35</v>
      </c>
    </row>
    <row r="21590" spans="1:6" ht="15" x14ac:dyDescent="0.25">
      <c r="A21590" s="1" t="s">
        <v>4449</v>
      </c>
      <c r="B21590" s="589" t="s">
        <v>112</v>
      </c>
      <c r="C21590" s="10" t="s">
        <v>6643</v>
      </c>
      <c r="F21590" s="9">
        <v>3717.93</v>
      </c>
    </row>
    <row r="21591" spans="1:6" ht="15" x14ac:dyDescent="0.25">
      <c r="A21591" s="1" t="s">
        <v>4450</v>
      </c>
      <c r="B21591" s="589" t="s">
        <v>111</v>
      </c>
      <c r="C21591" s="10" t="s">
        <v>6650</v>
      </c>
      <c r="F21591" s="9">
        <v>51.57</v>
      </c>
    </row>
    <row r="21592" spans="1:6" ht="15" x14ac:dyDescent="0.25">
      <c r="A21592" s="1" t="s">
        <v>7916</v>
      </c>
      <c r="B21592" s="589" t="s">
        <v>7917</v>
      </c>
      <c r="C21592" s="10" t="s">
        <v>6635</v>
      </c>
      <c r="F21592" s="9">
        <v>204.86</v>
      </c>
    </row>
    <row r="21593" spans="1:6" ht="15" x14ac:dyDescent="0.25">
      <c r="A21593" s="1" t="s">
        <v>5434</v>
      </c>
      <c r="B21593" s="589" t="s">
        <v>6909</v>
      </c>
      <c r="C21593" s="10"/>
      <c r="F21593" s="9"/>
    </row>
    <row r="21594" spans="1:6" ht="15" x14ac:dyDescent="0.25">
      <c r="A21594" s="1" t="s">
        <v>5435</v>
      </c>
      <c r="B21594" s="589" t="s">
        <v>6910</v>
      </c>
      <c r="C21594" s="10"/>
      <c r="F21594" s="9"/>
    </row>
    <row r="21595" spans="1:6" ht="15" x14ac:dyDescent="0.25">
      <c r="A21595" s="1" t="s">
        <v>4451</v>
      </c>
      <c r="B21595" s="589" t="s">
        <v>110</v>
      </c>
      <c r="C21595" s="10" t="s">
        <v>6635</v>
      </c>
      <c r="F21595" s="9">
        <v>6460.54</v>
      </c>
    </row>
    <row r="21596" spans="1:6" ht="15" x14ac:dyDescent="0.25">
      <c r="A21596" s="1" t="s">
        <v>4452</v>
      </c>
      <c r="B21596" s="589" t="s">
        <v>109</v>
      </c>
      <c r="C21596" s="10" t="s">
        <v>6640</v>
      </c>
      <c r="F21596" s="9">
        <v>2625.55</v>
      </c>
    </row>
    <row r="21597" spans="1:6" ht="15" x14ac:dyDescent="0.25">
      <c r="A21597" s="1" t="s">
        <v>4453</v>
      </c>
      <c r="B21597" s="589" t="s">
        <v>108</v>
      </c>
      <c r="C21597" s="10" t="s">
        <v>6640</v>
      </c>
      <c r="F21597" s="9">
        <v>2871.47</v>
      </c>
    </row>
    <row r="21598" spans="1:6" ht="15" x14ac:dyDescent="0.25">
      <c r="A21598" s="1" t="s">
        <v>5436</v>
      </c>
      <c r="B21598" s="589" t="s">
        <v>6911</v>
      </c>
      <c r="C21598" s="10"/>
      <c r="F21598" s="9"/>
    </row>
    <row r="21599" spans="1:6" ht="15" x14ac:dyDescent="0.25">
      <c r="A21599" s="1" t="s">
        <v>4454</v>
      </c>
      <c r="B21599" s="589" t="s">
        <v>107</v>
      </c>
      <c r="C21599" s="10" t="s">
        <v>6637</v>
      </c>
      <c r="F21599" s="9">
        <v>10615.42</v>
      </c>
    </row>
    <row r="21600" spans="1:6" ht="15" x14ac:dyDescent="0.25">
      <c r="A21600" s="1" t="s">
        <v>4455</v>
      </c>
      <c r="B21600" s="589" t="s">
        <v>106</v>
      </c>
      <c r="C21600" s="10" t="s">
        <v>6637</v>
      </c>
      <c r="F21600" s="9">
        <v>8859.23</v>
      </c>
    </row>
    <row r="21601" spans="1:6" ht="15" x14ac:dyDescent="0.25">
      <c r="A21601" s="1" t="s">
        <v>4456</v>
      </c>
      <c r="B21601" s="589" t="s">
        <v>105</v>
      </c>
      <c r="C21601" s="10" t="s">
        <v>6637</v>
      </c>
      <c r="F21601" s="9">
        <v>4549.53</v>
      </c>
    </row>
    <row r="21602" spans="1:6" ht="15" x14ac:dyDescent="0.25">
      <c r="A21602" s="1" t="s">
        <v>5437</v>
      </c>
      <c r="B21602" s="589" t="s">
        <v>6912</v>
      </c>
      <c r="C21602" s="10"/>
      <c r="F21602" s="9"/>
    </row>
    <row r="21603" spans="1:6" ht="15" x14ac:dyDescent="0.25">
      <c r="A21603" s="1" t="s">
        <v>5438</v>
      </c>
      <c r="B21603" s="589" t="s">
        <v>6913</v>
      </c>
      <c r="C21603" s="10"/>
      <c r="F21603" s="9"/>
    </row>
    <row r="21604" spans="1:6" ht="15" x14ac:dyDescent="0.25">
      <c r="A21604" s="1" t="s">
        <v>4457</v>
      </c>
      <c r="B21604" s="589" t="s">
        <v>104</v>
      </c>
      <c r="C21604" s="10" t="s">
        <v>6637</v>
      </c>
      <c r="F21604" s="9">
        <v>2143.16</v>
      </c>
    </row>
    <row r="21605" spans="1:6" ht="15" x14ac:dyDescent="0.25">
      <c r="A21605" s="1" t="s">
        <v>5439</v>
      </c>
      <c r="B21605" s="589" t="s">
        <v>6914</v>
      </c>
      <c r="C21605" s="10"/>
      <c r="F21605" s="9"/>
    </row>
    <row r="21606" spans="1:6" ht="15" x14ac:dyDescent="0.25">
      <c r="A21606" s="1" t="s">
        <v>4458</v>
      </c>
      <c r="B21606" s="589" t="s">
        <v>103</v>
      </c>
      <c r="C21606" s="10" t="s">
        <v>6637</v>
      </c>
      <c r="F21606" s="9">
        <v>2583.02</v>
      </c>
    </row>
    <row r="21607" spans="1:6" ht="15" x14ac:dyDescent="0.25">
      <c r="A21607" s="1" t="s">
        <v>5440</v>
      </c>
      <c r="B21607" s="589" t="s">
        <v>6915</v>
      </c>
      <c r="C21607" s="10"/>
      <c r="F21607" s="9"/>
    </row>
    <row r="21608" spans="1:6" ht="15" x14ac:dyDescent="0.25">
      <c r="A21608" s="1" t="s">
        <v>5441</v>
      </c>
      <c r="B21608" s="589" t="s">
        <v>6130</v>
      </c>
      <c r="C21608" s="10"/>
      <c r="F21608" s="9"/>
    </row>
    <row r="21609" spans="1:6" ht="15" x14ac:dyDescent="0.25">
      <c r="A21609" s="1" t="s">
        <v>4459</v>
      </c>
      <c r="B21609" s="589" t="s">
        <v>102</v>
      </c>
      <c r="C21609" s="10" t="s">
        <v>6635</v>
      </c>
      <c r="F21609" s="9">
        <v>868.92</v>
      </c>
    </row>
    <row r="21610" spans="1:6" ht="15" x14ac:dyDescent="0.25">
      <c r="A21610" s="1" t="s">
        <v>4460</v>
      </c>
      <c r="B21610" s="589" t="s">
        <v>101</v>
      </c>
      <c r="C21610" s="10" t="s">
        <v>6635</v>
      </c>
      <c r="F21610" s="9">
        <v>15087.62</v>
      </c>
    </row>
    <row r="21611" spans="1:6" ht="15" x14ac:dyDescent="0.25">
      <c r="A21611" s="1" t="s">
        <v>4461</v>
      </c>
      <c r="B21611" s="589" t="s">
        <v>100</v>
      </c>
      <c r="C21611" s="10" t="s">
        <v>6643</v>
      </c>
      <c r="F21611" s="9">
        <v>271.88</v>
      </c>
    </row>
    <row r="21612" spans="1:6" ht="15" x14ac:dyDescent="0.25">
      <c r="A21612" s="1" t="s">
        <v>5442</v>
      </c>
      <c r="B21612" s="589" t="s">
        <v>5443</v>
      </c>
      <c r="C21612" s="10" t="s">
        <v>6643</v>
      </c>
      <c r="F21612" s="9">
        <v>2176.56</v>
      </c>
    </row>
    <row r="21613" spans="1:6" ht="15" x14ac:dyDescent="0.25">
      <c r="A21613" s="1" t="s">
        <v>4462</v>
      </c>
      <c r="B21613" s="589" t="s">
        <v>7659</v>
      </c>
      <c r="C21613" s="10" t="s">
        <v>6643</v>
      </c>
      <c r="F21613" s="9">
        <v>6370.43</v>
      </c>
    </row>
    <row r="21614" spans="1:6" ht="15" x14ac:dyDescent="0.25">
      <c r="A21614" s="1" t="s">
        <v>4463</v>
      </c>
      <c r="B21614" s="589" t="s">
        <v>6299</v>
      </c>
      <c r="C21614" s="10" t="s">
        <v>6643</v>
      </c>
      <c r="F21614" s="9">
        <v>1890.52</v>
      </c>
    </row>
    <row r="21615" spans="1:6" ht="15" x14ac:dyDescent="0.25">
      <c r="A21615" s="1" t="s">
        <v>4464</v>
      </c>
      <c r="B21615" s="589" t="s">
        <v>99</v>
      </c>
      <c r="C21615" s="10" t="s">
        <v>6635</v>
      </c>
      <c r="F21615" s="9">
        <v>2782.96</v>
      </c>
    </row>
    <row r="21616" spans="1:6" ht="15" x14ac:dyDescent="0.25">
      <c r="A21616" s="1" t="s">
        <v>5444</v>
      </c>
      <c r="B21616" s="589" t="s">
        <v>7660</v>
      </c>
      <c r="C21616" s="10" t="s">
        <v>6643</v>
      </c>
      <c r="F21616" s="9">
        <v>3048.25</v>
      </c>
    </row>
    <row r="21617" spans="1:6" ht="15" x14ac:dyDescent="0.25">
      <c r="A21617" s="1" t="s">
        <v>5445</v>
      </c>
      <c r="B21617" s="589" t="s">
        <v>6916</v>
      </c>
      <c r="C21617" s="10"/>
      <c r="F21617" s="9"/>
    </row>
    <row r="21618" spans="1:6" ht="15" x14ac:dyDescent="0.25">
      <c r="A21618" s="1" t="s">
        <v>4743</v>
      </c>
      <c r="B21618" s="589" t="s">
        <v>7661</v>
      </c>
      <c r="C21618" s="10" t="s">
        <v>6635</v>
      </c>
      <c r="F21618" s="9">
        <v>5249.23</v>
      </c>
    </row>
    <row r="21619" spans="1:6" ht="15" x14ac:dyDescent="0.25">
      <c r="A21619" s="1" t="s">
        <v>4465</v>
      </c>
      <c r="B21619" s="589" t="s">
        <v>98</v>
      </c>
      <c r="C21619" s="10" t="s">
        <v>6635</v>
      </c>
      <c r="F21619" s="9">
        <v>1302.46</v>
      </c>
    </row>
    <row r="21620" spans="1:6" ht="15" x14ac:dyDescent="0.25">
      <c r="A21620" s="1" t="s">
        <v>4466</v>
      </c>
      <c r="B21620" s="589" t="s">
        <v>97</v>
      </c>
      <c r="C21620" s="10" t="s">
        <v>6635</v>
      </c>
      <c r="F21620" s="9">
        <v>1802.92</v>
      </c>
    </row>
    <row r="21621" spans="1:6" ht="15" x14ac:dyDescent="0.25">
      <c r="A21621" s="1" t="s">
        <v>4467</v>
      </c>
      <c r="B21621" s="589" t="s">
        <v>96</v>
      </c>
      <c r="C21621" s="10" t="s">
        <v>6635</v>
      </c>
      <c r="F21621" s="9">
        <v>2129.5100000000002</v>
      </c>
    </row>
    <row r="21622" spans="1:6" ht="15" x14ac:dyDescent="0.25">
      <c r="A21622" s="1" t="s">
        <v>4468</v>
      </c>
      <c r="B21622" s="589" t="s">
        <v>4469</v>
      </c>
      <c r="C21622" s="10" t="s">
        <v>6635</v>
      </c>
      <c r="F21622" s="9">
        <v>3637.35</v>
      </c>
    </row>
    <row r="21623" spans="1:6" ht="15" x14ac:dyDescent="0.25">
      <c r="A21623" s="1" t="s">
        <v>4470</v>
      </c>
      <c r="B21623" s="589" t="s">
        <v>7918</v>
      </c>
      <c r="C21623" s="10" t="s">
        <v>6635</v>
      </c>
      <c r="F21623" s="9">
        <v>703.07</v>
      </c>
    </row>
    <row r="21624" spans="1:6" ht="15" x14ac:dyDescent="0.25">
      <c r="A21624" s="1" t="s">
        <v>6534</v>
      </c>
      <c r="B21624" s="589" t="s">
        <v>6535</v>
      </c>
      <c r="C21624" s="10" t="s">
        <v>6635</v>
      </c>
      <c r="F21624" s="9">
        <v>1322.31</v>
      </c>
    </row>
    <row r="21625" spans="1:6" ht="15" x14ac:dyDescent="0.25">
      <c r="A21625" s="1" t="s">
        <v>4471</v>
      </c>
      <c r="B21625" s="589" t="s">
        <v>4472</v>
      </c>
      <c r="C21625" s="10" t="s">
        <v>6635</v>
      </c>
      <c r="F21625" s="9">
        <v>300.10000000000002</v>
      </c>
    </row>
    <row r="21626" spans="1:6" ht="15" x14ac:dyDescent="0.25">
      <c r="A21626" s="1" t="s">
        <v>4473</v>
      </c>
      <c r="B21626" s="589" t="s">
        <v>4474</v>
      </c>
      <c r="C21626" s="10" t="s">
        <v>6635</v>
      </c>
      <c r="F21626" s="9">
        <v>561.24</v>
      </c>
    </row>
    <row r="21627" spans="1:6" ht="15" x14ac:dyDescent="0.25">
      <c r="A21627" s="1" t="s">
        <v>6479</v>
      </c>
      <c r="B21627" s="589" t="s">
        <v>6480</v>
      </c>
      <c r="C21627" s="10" t="s">
        <v>6635</v>
      </c>
      <c r="F21627" s="9">
        <v>1369.18</v>
      </c>
    </row>
    <row r="21628" spans="1:6" ht="15" x14ac:dyDescent="0.25">
      <c r="A21628" s="1" t="s">
        <v>6481</v>
      </c>
      <c r="B21628" s="589" t="s">
        <v>6482</v>
      </c>
      <c r="C21628" s="10" t="s">
        <v>6635</v>
      </c>
      <c r="F21628" s="9">
        <v>4555.57</v>
      </c>
    </row>
    <row r="21629" spans="1:6" ht="15" x14ac:dyDescent="0.25">
      <c r="A21629" s="1" t="s">
        <v>6483</v>
      </c>
      <c r="B21629" s="589" t="s">
        <v>6484</v>
      </c>
      <c r="C21629" s="10" t="s">
        <v>6635</v>
      </c>
      <c r="F21629" s="9">
        <v>12617.01</v>
      </c>
    </row>
    <row r="21630" spans="1:6" ht="15" x14ac:dyDescent="0.25">
      <c r="A21630" s="1" t="s">
        <v>4744</v>
      </c>
      <c r="B21630" s="589" t="s">
        <v>4745</v>
      </c>
      <c r="C21630" s="10" t="s">
        <v>6635</v>
      </c>
      <c r="F21630" s="9">
        <v>1193.25</v>
      </c>
    </row>
    <row r="21631" spans="1:6" ht="15" x14ac:dyDescent="0.25">
      <c r="A21631" s="1" t="s">
        <v>4746</v>
      </c>
      <c r="B21631" s="589" t="s">
        <v>6536</v>
      </c>
      <c r="C21631" s="10" t="s">
        <v>6643</v>
      </c>
      <c r="F21631" s="9">
        <v>12975.85</v>
      </c>
    </row>
    <row r="21632" spans="1:6" ht="15" x14ac:dyDescent="0.25">
      <c r="A21632" s="1" t="s">
        <v>4747</v>
      </c>
      <c r="B21632" s="589" t="s">
        <v>6537</v>
      </c>
      <c r="C21632" s="10" t="s">
        <v>6643</v>
      </c>
      <c r="F21632" s="9">
        <v>19467.599999999999</v>
      </c>
    </row>
    <row r="21633" spans="1:6" ht="15" x14ac:dyDescent="0.25">
      <c r="A21633" s="1" t="s">
        <v>4748</v>
      </c>
      <c r="B21633" s="589" t="s">
        <v>7662</v>
      </c>
      <c r="C21633" s="10" t="s">
        <v>6635</v>
      </c>
      <c r="F21633" s="9">
        <v>1831.65</v>
      </c>
    </row>
    <row r="21634" spans="1:6" ht="15" x14ac:dyDescent="0.25">
      <c r="A21634" s="1" t="s">
        <v>4749</v>
      </c>
      <c r="B21634" s="589" t="s">
        <v>7663</v>
      </c>
      <c r="C21634" s="10" t="s">
        <v>6635</v>
      </c>
      <c r="F21634" s="9">
        <v>2875.37</v>
      </c>
    </row>
    <row r="21635" spans="1:6" ht="15" x14ac:dyDescent="0.25">
      <c r="A21635" s="1" t="s">
        <v>4750</v>
      </c>
      <c r="B21635" s="589" t="s">
        <v>7664</v>
      </c>
      <c r="C21635" s="10" t="s">
        <v>6635</v>
      </c>
      <c r="F21635" s="9">
        <v>6239</v>
      </c>
    </row>
    <row r="21636" spans="1:6" ht="15" x14ac:dyDescent="0.25">
      <c r="A21636" s="1" t="s">
        <v>5446</v>
      </c>
      <c r="B21636" s="589" t="s">
        <v>6917</v>
      </c>
      <c r="C21636" s="10"/>
      <c r="F21636" s="9"/>
    </row>
    <row r="21637" spans="1:6" ht="15" x14ac:dyDescent="0.25">
      <c r="A21637" s="1" t="s">
        <v>4475</v>
      </c>
      <c r="B21637" s="589" t="s">
        <v>95</v>
      </c>
      <c r="C21637" s="10" t="s">
        <v>6635</v>
      </c>
      <c r="F21637" s="9">
        <v>39.380000000000003</v>
      </c>
    </row>
    <row r="21638" spans="1:6" ht="15" x14ac:dyDescent="0.25">
      <c r="A21638" s="1" t="s">
        <v>4476</v>
      </c>
      <c r="B21638" s="589" t="s">
        <v>94</v>
      </c>
      <c r="C21638" s="10" t="s">
        <v>6635</v>
      </c>
      <c r="F21638" s="9">
        <v>54.61</v>
      </c>
    </row>
    <row r="21639" spans="1:6" ht="15" x14ac:dyDescent="0.25">
      <c r="A21639" s="1" t="s">
        <v>5447</v>
      </c>
      <c r="B21639" s="589" t="s">
        <v>5448</v>
      </c>
      <c r="C21639" s="10" t="s">
        <v>6635</v>
      </c>
      <c r="F21639" s="9">
        <v>222.34</v>
      </c>
    </row>
    <row r="21640" spans="1:6" ht="15" x14ac:dyDescent="0.25">
      <c r="A21640" s="1" t="s">
        <v>5449</v>
      </c>
      <c r="B21640" s="589" t="s">
        <v>5450</v>
      </c>
      <c r="C21640" s="10" t="s">
        <v>6635</v>
      </c>
      <c r="F21640" s="9">
        <v>222.34</v>
      </c>
    </row>
    <row r="21641" spans="1:6" ht="15" x14ac:dyDescent="0.25">
      <c r="A21641" s="1" t="s">
        <v>4477</v>
      </c>
      <c r="B21641" s="589" t="s">
        <v>8308</v>
      </c>
      <c r="C21641" s="10" t="s">
        <v>6635</v>
      </c>
      <c r="F21641" s="9">
        <v>15234.43</v>
      </c>
    </row>
    <row r="21642" spans="1:6" ht="15" x14ac:dyDescent="0.25">
      <c r="A21642" s="1" t="s">
        <v>4478</v>
      </c>
      <c r="B21642" s="589" t="s">
        <v>4479</v>
      </c>
      <c r="C21642" s="10" t="s">
        <v>6635</v>
      </c>
      <c r="F21642" s="9">
        <v>1928.01</v>
      </c>
    </row>
    <row r="21643" spans="1:6" ht="15" x14ac:dyDescent="0.25">
      <c r="A21643" s="1" t="s">
        <v>5451</v>
      </c>
      <c r="B21643" s="589" t="s">
        <v>6918</v>
      </c>
      <c r="C21643" s="10"/>
      <c r="F21643" s="9"/>
    </row>
    <row r="21644" spans="1:6" ht="15" x14ac:dyDescent="0.25">
      <c r="A21644" s="1" t="s">
        <v>5452</v>
      </c>
      <c r="B21644" s="589" t="s">
        <v>6131</v>
      </c>
      <c r="C21644" s="10"/>
      <c r="F21644" s="9"/>
    </row>
    <row r="21645" spans="1:6" ht="15" x14ac:dyDescent="0.25">
      <c r="A21645" s="1" t="s">
        <v>4480</v>
      </c>
      <c r="B21645" s="589" t="s">
        <v>93</v>
      </c>
      <c r="C21645" s="10" t="s">
        <v>6635</v>
      </c>
      <c r="F21645" s="9">
        <v>3243.54</v>
      </c>
    </row>
    <row r="21646" spans="1:6" ht="15" x14ac:dyDescent="0.25">
      <c r="A21646" s="1" t="s">
        <v>4481</v>
      </c>
      <c r="B21646" s="589" t="s">
        <v>92</v>
      </c>
      <c r="C21646" s="10" t="s">
        <v>6637</v>
      </c>
      <c r="F21646" s="9">
        <v>1149.46</v>
      </c>
    </row>
    <row r="21647" spans="1:6" ht="15" x14ac:dyDescent="0.25">
      <c r="A21647" s="1" t="s">
        <v>4482</v>
      </c>
      <c r="B21647" s="589" t="s">
        <v>4751</v>
      </c>
      <c r="C21647" s="10" t="s">
        <v>6637</v>
      </c>
      <c r="F21647" s="9">
        <v>3576.54</v>
      </c>
    </row>
    <row r="21648" spans="1:6" ht="15" x14ac:dyDescent="0.25">
      <c r="A21648" s="1" t="s">
        <v>4483</v>
      </c>
      <c r="B21648" s="589" t="s">
        <v>91</v>
      </c>
      <c r="C21648" s="10" t="s">
        <v>6635</v>
      </c>
      <c r="F21648" s="9">
        <v>1008.88</v>
      </c>
    </row>
    <row r="21649" spans="1:6" ht="15" x14ac:dyDescent="0.25">
      <c r="A21649" s="1" t="s">
        <v>4752</v>
      </c>
      <c r="B21649" s="589" t="s">
        <v>7665</v>
      </c>
      <c r="C21649" s="10" t="s">
        <v>6635</v>
      </c>
      <c r="F21649" s="9">
        <v>24149.16</v>
      </c>
    </row>
    <row r="21650" spans="1:6" ht="15" x14ac:dyDescent="0.25">
      <c r="A21650" s="1" t="s">
        <v>4484</v>
      </c>
      <c r="B21650" s="589" t="s">
        <v>90</v>
      </c>
      <c r="C21650" s="10" t="s">
        <v>6637</v>
      </c>
      <c r="F21650" s="9">
        <v>5788.79</v>
      </c>
    </row>
    <row r="21651" spans="1:6" ht="15" x14ac:dyDescent="0.25">
      <c r="A21651" s="1" t="s">
        <v>4485</v>
      </c>
      <c r="B21651" s="589" t="s">
        <v>7666</v>
      </c>
      <c r="C21651" s="10" t="s">
        <v>6635</v>
      </c>
      <c r="F21651" s="9">
        <v>113392.67</v>
      </c>
    </row>
    <row r="21652" spans="1:6" ht="15" x14ac:dyDescent="0.25">
      <c r="A21652" s="1" t="s">
        <v>4753</v>
      </c>
      <c r="B21652" s="589" t="s">
        <v>7667</v>
      </c>
      <c r="C21652" s="10" t="s">
        <v>6635</v>
      </c>
      <c r="F21652" s="9">
        <v>60209.919999999998</v>
      </c>
    </row>
    <row r="21653" spans="1:6" ht="15" x14ac:dyDescent="0.25">
      <c r="A21653" s="1" t="s">
        <v>4754</v>
      </c>
      <c r="B21653" s="589" t="s">
        <v>7668</v>
      </c>
      <c r="C21653" s="10" t="s">
        <v>6643</v>
      </c>
      <c r="F21653" s="9">
        <v>513975.47</v>
      </c>
    </row>
    <row r="21654" spans="1:6" ht="30" x14ac:dyDescent="0.25">
      <c r="A21654" s="1" t="s">
        <v>6191</v>
      </c>
      <c r="B21654" s="589" t="s">
        <v>7669</v>
      </c>
      <c r="C21654" s="10" t="s">
        <v>6643</v>
      </c>
      <c r="F21654" s="9">
        <v>75605.41</v>
      </c>
    </row>
    <row r="21655" spans="1:6" ht="30" x14ac:dyDescent="0.25">
      <c r="A21655" s="1" t="s">
        <v>6192</v>
      </c>
      <c r="B21655" s="589" t="s">
        <v>7670</v>
      </c>
      <c r="C21655" s="10" t="s">
        <v>6643</v>
      </c>
      <c r="F21655" s="9">
        <v>92415.87</v>
      </c>
    </row>
    <row r="21656" spans="1:6" ht="15" x14ac:dyDescent="0.25">
      <c r="A21656" s="1" t="s">
        <v>5453</v>
      </c>
      <c r="B21656" s="589" t="s">
        <v>6919</v>
      </c>
      <c r="C21656" s="10"/>
      <c r="F21656" s="9"/>
    </row>
    <row r="21657" spans="1:6" ht="15" x14ac:dyDescent="0.25">
      <c r="A21657" s="1" t="s">
        <v>5454</v>
      </c>
      <c r="B21657" s="589" t="s">
        <v>6132</v>
      </c>
      <c r="C21657" s="10"/>
      <c r="F21657" s="9"/>
    </row>
    <row r="21658" spans="1:6" ht="15" x14ac:dyDescent="0.25">
      <c r="A21658" s="1" t="s">
        <v>4486</v>
      </c>
      <c r="B21658" s="589" t="s">
        <v>89</v>
      </c>
      <c r="C21658" s="10" t="s">
        <v>6635</v>
      </c>
      <c r="F21658" s="9">
        <v>1714.42</v>
      </c>
    </row>
    <row r="21659" spans="1:6" ht="15" x14ac:dyDescent="0.25">
      <c r="A21659" s="1" t="s">
        <v>4487</v>
      </c>
      <c r="B21659" s="589" t="s">
        <v>88</v>
      </c>
      <c r="C21659" s="10" t="s">
        <v>6635</v>
      </c>
      <c r="F21659" s="9">
        <v>1938.61</v>
      </c>
    </row>
    <row r="21660" spans="1:6" ht="15" x14ac:dyDescent="0.25">
      <c r="A21660" s="1" t="s">
        <v>4488</v>
      </c>
      <c r="B21660" s="589" t="s">
        <v>87</v>
      </c>
      <c r="C21660" s="10" t="s">
        <v>6635</v>
      </c>
      <c r="F21660" s="9">
        <v>2315.41</v>
      </c>
    </row>
    <row r="21661" spans="1:6" ht="15" x14ac:dyDescent="0.25">
      <c r="A21661" s="1" t="s">
        <v>7716</v>
      </c>
      <c r="B21661" s="589" t="s">
        <v>7717</v>
      </c>
      <c r="C21661" s="10" t="s">
        <v>6635</v>
      </c>
      <c r="F21661" s="9">
        <v>2418.15</v>
      </c>
    </row>
    <row r="21662" spans="1:6" ht="15" x14ac:dyDescent="0.25">
      <c r="A21662" s="1" t="s">
        <v>4489</v>
      </c>
      <c r="B21662" s="589" t="s">
        <v>86</v>
      </c>
      <c r="C21662" s="10" t="s">
        <v>6635</v>
      </c>
      <c r="F21662" s="9">
        <v>2729.15</v>
      </c>
    </row>
    <row r="21663" spans="1:6" ht="15" x14ac:dyDescent="0.25">
      <c r="A21663" s="1" t="s">
        <v>4490</v>
      </c>
      <c r="B21663" s="589" t="s">
        <v>85</v>
      </c>
      <c r="C21663" s="10" t="s">
        <v>6635</v>
      </c>
      <c r="F21663" s="9">
        <v>1868.54</v>
      </c>
    </row>
    <row r="21664" spans="1:6" ht="15" x14ac:dyDescent="0.25">
      <c r="A21664" s="1" t="s">
        <v>4491</v>
      </c>
      <c r="B21664" s="589" t="s">
        <v>84</v>
      </c>
      <c r="C21664" s="10" t="s">
        <v>6635</v>
      </c>
      <c r="F21664" s="9">
        <v>2046.94</v>
      </c>
    </row>
    <row r="21665" spans="1:6" ht="15" x14ac:dyDescent="0.25">
      <c r="A21665" s="1" t="s">
        <v>4492</v>
      </c>
      <c r="B21665" s="589" t="s">
        <v>83</v>
      </c>
      <c r="C21665" s="10" t="s">
        <v>6635</v>
      </c>
      <c r="F21665" s="9">
        <v>2644.13</v>
      </c>
    </row>
    <row r="21666" spans="1:6" ht="15" x14ac:dyDescent="0.25">
      <c r="A21666" s="1" t="s">
        <v>4493</v>
      </c>
      <c r="B21666" s="589" t="s">
        <v>82</v>
      </c>
      <c r="C21666" s="10" t="s">
        <v>6635</v>
      </c>
      <c r="F21666" s="9">
        <v>2930.05</v>
      </c>
    </row>
    <row r="21667" spans="1:6" ht="15" x14ac:dyDescent="0.25">
      <c r="A21667" s="1" t="s">
        <v>4494</v>
      </c>
      <c r="B21667" s="589" t="s">
        <v>81</v>
      </c>
      <c r="C21667" s="10" t="s">
        <v>6635</v>
      </c>
      <c r="F21667" s="9">
        <v>3254.04</v>
      </c>
    </row>
    <row r="21668" spans="1:6" ht="15" x14ac:dyDescent="0.25">
      <c r="A21668" s="1" t="s">
        <v>4495</v>
      </c>
      <c r="B21668" s="589" t="s">
        <v>80</v>
      </c>
      <c r="C21668" s="10" t="s">
        <v>6635</v>
      </c>
      <c r="F21668" s="9">
        <v>3376.2</v>
      </c>
    </row>
    <row r="21669" spans="1:6" ht="15" x14ac:dyDescent="0.25">
      <c r="A21669" s="1" t="s">
        <v>4496</v>
      </c>
      <c r="B21669" s="589" t="s">
        <v>79</v>
      </c>
      <c r="C21669" s="10" t="s">
        <v>6635</v>
      </c>
      <c r="F21669" s="9">
        <v>3722.86</v>
      </c>
    </row>
    <row r="21670" spans="1:6" ht="15" x14ac:dyDescent="0.25">
      <c r="A21670" s="1" t="s">
        <v>4497</v>
      </c>
      <c r="B21670" s="589" t="s">
        <v>78</v>
      </c>
      <c r="C21670" s="10" t="s">
        <v>6635</v>
      </c>
      <c r="F21670" s="9">
        <v>5529.67</v>
      </c>
    </row>
    <row r="21671" spans="1:6" ht="15" x14ac:dyDescent="0.25">
      <c r="A21671" s="1" t="s">
        <v>5455</v>
      </c>
      <c r="B21671" s="589" t="s">
        <v>6920</v>
      </c>
      <c r="C21671" s="10"/>
      <c r="F21671" s="9"/>
    </row>
    <row r="21672" spans="1:6" ht="15" x14ac:dyDescent="0.25">
      <c r="A21672" s="1" t="s">
        <v>4498</v>
      </c>
      <c r="B21672" s="589" t="s">
        <v>77</v>
      </c>
      <c r="C21672" s="10" t="s">
        <v>6635</v>
      </c>
      <c r="F21672" s="9">
        <v>881.12</v>
      </c>
    </row>
    <row r="21673" spans="1:6" ht="15" x14ac:dyDescent="0.25">
      <c r="A21673" s="1" t="s">
        <v>4499</v>
      </c>
      <c r="B21673" s="589" t="s">
        <v>76</v>
      </c>
      <c r="C21673" s="10" t="s">
        <v>6635</v>
      </c>
      <c r="F21673" s="9">
        <v>879.47</v>
      </c>
    </row>
    <row r="21674" spans="1:6" ht="15" x14ac:dyDescent="0.25">
      <c r="A21674" s="1" t="s">
        <v>4500</v>
      </c>
      <c r="B21674" s="589" t="s">
        <v>75</v>
      </c>
      <c r="C21674" s="10" t="s">
        <v>6635</v>
      </c>
      <c r="F21674" s="9">
        <v>1608.11</v>
      </c>
    </row>
    <row r="21675" spans="1:6" ht="15" x14ac:dyDescent="0.25">
      <c r="A21675" s="1" t="s">
        <v>4501</v>
      </c>
      <c r="B21675" s="589" t="s">
        <v>74</v>
      </c>
      <c r="C21675" s="10" t="s">
        <v>6635</v>
      </c>
      <c r="F21675" s="9">
        <v>1928.6</v>
      </c>
    </row>
    <row r="21676" spans="1:6" ht="15" x14ac:dyDescent="0.25">
      <c r="A21676" s="1" t="s">
        <v>4502</v>
      </c>
      <c r="B21676" s="589" t="s">
        <v>73</v>
      </c>
      <c r="C21676" s="10" t="s">
        <v>6635</v>
      </c>
      <c r="F21676" s="9">
        <v>2319.5100000000002</v>
      </c>
    </row>
    <row r="21677" spans="1:6" ht="15" x14ac:dyDescent="0.25">
      <c r="A21677" s="1" t="s">
        <v>4503</v>
      </c>
      <c r="B21677" s="589" t="s">
        <v>72</v>
      </c>
      <c r="C21677" s="10" t="s">
        <v>6635</v>
      </c>
      <c r="F21677" s="9">
        <v>3162.71</v>
      </c>
    </row>
    <row r="21678" spans="1:6" ht="15" x14ac:dyDescent="0.25">
      <c r="A21678" s="1" t="s">
        <v>4504</v>
      </c>
      <c r="B21678" s="589" t="s">
        <v>71</v>
      </c>
      <c r="C21678" s="10" t="s">
        <v>6635</v>
      </c>
      <c r="F21678" s="9">
        <v>1907.22</v>
      </c>
    </row>
    <row r="21679" spans="1:6" ht="15" x14ac:dyDescent="0.25">
      <c r="A21679" s="1" t="s">
        <v>4505</v>
      </c>
      <c r="B21679" s="589" t="s">
        <v>70</v>
      </c>
      <c r="C21679" s="10" t="s">
        <v>6635</v>
      </c>
      <c r="F21679" s="9">
        <v>3268.46</v>
      </c>
    </row>
    <row r="21680" spans="1:6" ht="15" x14ac:dyDescent="0.25">
      <c r="A21680" s="1" t="s">
        <v>4506</v>
      </c>
      <c r="B21680" s="589" t="s">
        <v>69</v>
      </c>
      <c r="C21680" s="10" t="s">
        <v>6635</v>
      </c>
      <c r="F21680" s="9">
        <v>314.83</v>
      </c>
    </row>
    <row r="21681" spans="1:6" ht="15" x14ac:dyDescent="0.25">
      <c r="A21681" s="1" t="s">
        <v>4507</v>
      </c>
      <c r="B21681" s="589" t="s">
        <v>68</v>
      </c>
      <c r="C21681" s="10" t="s">
        <v>6635</v>
      </c>
      <c r="F21681" s="9">
        <v>325.39999999999998</v>
      </c>
    </row>
    <row r="21682" spans="1:6" ht="15" x14ac:dyDescent="0.25">
      <c r="A21682" s="1" t="s">
        <v>4508</v>
      </c>
      <c r="B21682" s="589" t="s">
        <v>67</v>
      </c>
      <c r="C21682" s="10" t="s">
        <v>6635</v>
      </c>
      <c r="F21682" s="9">
        <v>480.1</v>
      </c>
    </row>
    <row r="21683" spans="1:6" ht="15" x14ac:dyDescent="0.25">
      <c r="A21683" s="1" t="s">
        <v>4509</v>
      </c>
      <c r="B21683" s="589" t="s">
        <v>66</v>
      </c>
      <c r="C21683" s="10" t="s">
        <v>6635</v>
      </c>
      <c r="F21683" s="9">
        <v>803.93</v>
      </c>
    </row>
    <row r="21684" spans="1:6" ht="15" x14ac:dyDescent="0.25">
      <c r="A21684" s="1" t="s">
        <v>5456</v>
      </c>
      <c r="B21684" s="589" t="s">
        <v>6921</v>
      </c>
      <c r="C21684" s="10"/>
      <c r="F21684" s="9"/>
    </row>
    <row r="21685" spans="1:6" ht="15" x14ac:dyDescent="0.25">
      <c r="A21685" s="1" t="s">
        <v>4510</v>
      </c>
      <c r="B21685" s="589" t="s">
        <v>65</v>
      </c>
      <c r="C21685" s="10" t="s">
        <v>6635</v>
      </c>
      <c r="F21685" s="9">
        <v>537.79999999999995</v>
      </c>
    </row>
    <row r="21686" spans="1:6" ht="15" x14ac:dyDescent="0.25">
      <c r="A21686" s="1" t="s">
        <v>4511</v>
      </c>
      <c r="B21686" s="589" t="s">
        <v>64</v>
      </c>
      <c r="C21686" s="10" t="s">
        <v>6635</v>
      </c>
      <c r="F21686" s="9">
        <v>101.14</v>
      </c>
    </row>
    <row r="21687" spans="1:6" ht="15" x14ac:dyDescent="0.25">
      <c r="A21687" s="1" t="s">
        <v>4512</v>
      </c>
      <c r="B21687" s="589" t="s">
        <v>63</v>
      </c>
      <c r="C21687" s="10" t="s">
        <v>6635</v>
      </c>
      <c r="F21687" s="9">
        <v>953.84</v>
      </c>
    </row>
    <row r="21688" spans="1:6" ht="15" x14ac:dyDescent="0.25">
      <c r="A21688" s="1" t="s">
        <v>4513</v>
      </c>
      <c r="B21688" s="589" t="s">
        <v>62</v>
      </c>
      <c r="C21688" s="10" t="s">
        <v>6635</v>
      </c>
      <c r="F21688" s="9">
        <v>77.92</v>
      </c>
    </row>
    <row r="21689" spans="1:6" ht="15" x14ac:dyDescent="0.25">
      <c r="A21689" s="1" t="s">
        <v>5457</v>
      </c>
      <c r="B21689" s="589" t="s">
        <v>6922</v>
      </c>
      <c r="C21689" s="10"/>
      <c r="F21689" s="9"/>
    </row>
    <row r="21690" spans="1:6" ht="15" x14ac:dyDescent="0.25">
      <c r="A21690" s="1" t="s">
        <v>5458</v>
      </c>
      <c r="B21690" s="589" t="s">
        <v>6923</v>
      </c>
      <c r="C21690" s="10"/>
      <c r="F21690" s="9"/>
    </row>
    <row r="21691" spans="1:6" ht="15" x14ac:dyDescent="0.25">
      <c r="A21691" s="1" t="s">
        <v>4514</v>
      </c>
      <c r="B21691" s="589" t="s">
        <v>61</v>
      </c>
      <c r="C21691" s="10" t="s">
        <v>6635</v>
      </c>
      <c r="F21691" s="9">
        <v>82.86</v>
      </c>
    </row>
    <row r="21692" spans="1:6" ht="15" x14ac:dyDescent="0.25">
      <c r="A21692" s="1" t="s">
        <v>4515</v>
      </c>
      <c r="B21692" s="589" t="s">
        <v>8309</v>
      </c>
      <c r="C21692" s="10" t="s">
        <v>6635</v>
      </c>
      <c r="F21692" s="9">
        <v>635.92999999999995</v>
      </c>
    </row>
    <row r="21693" spans="1:6" ht="15" x14ac:dyDescent="0.25">
      <c r="A21693" s="1" t="s">
        <v>4516</v>
      </c>
      <c r="B21693" s="589" t="s">
        <v>8310</v>
      </c>
      <c r="C21693" s="10" t="s">
        <v>6635</v>
      </c>
      <c r="F21693" s="9">
        <v>1527.68</v>
      </c>
    </row>
    <row r="21694" spans="1:6" ht="15" x14ac:dyDescent="0.25">
      <c r="A21694" s="1" t="s">
        <v>7772</v>
      </c>
      <c r="B21694" s="589" t="s">
        <v>7773</v>
      </c>
      <c r="C21694" s="10" t="s">
        <v>6635</v>
      </c>
      <c r="F21694" s="9">
        <v>2478.16</v>
      </c>
    </row>
    <row r="21695" spans="1:6" ht="15" x14ac:dyDescent="0.25">
      <c r="A21695" s="1" t="s">
        <v>4517</v>
      </c>
      <c r="B21695" s="589" t="s">
        <v>7671</v>
      </c>
      <c r="C21695" s="10" t="s">
        <v>6635</v>
      </c>
      <c r="F21695" s="9">
        <v>196.93</v>
      </c>
    </row>
    <row r="21696" spans="1:6" ht="15" x14ac:dyDescent="0.25">
      <c r="A21696" s="1" t="s">
        <v>4518</v>
      </c>
      <c r="B21696" s="589" t="s">
        <v>60</v>
      </c>
      <c r="C21696" s="10" t="s">
        <v>6635</v>
      </c>
      <c r="F21696" s="9">
        <v>45.35</v>
      </c>
    </row>
    <row r="21697" spans="1:6" ht="15" x14ac:dyDescent="0.25">
      <c r="A21697" s="1" t="s">
        <v>4519</v>
      </c>
      <c r="B21697" s="589" t="s">
        <v>59</v>
      </c>
      <c r="C21697" s="10" t="s">
        <v>6635</v>
      </c>
      <c r="F21697" s="9">
        <v>140.83000000000001</v>
      </c>
    </row>
    <row r="21698" spans="1:6" ht="15" x14ac:dyDescent="0.25">
      <c r="A21698" s="1" t="s">
        <v>4520</v>
      </c>
      <c r="B21698" s="589" t="s">
        <v>7672</v>
      </c>
      <c r="C21698" s="10" t="s">
        <v>6643</v>
      </c>
      <c r="F21698" s="9">
        <v>3544.58</v>
      </c>
    </row>
    <row r="21699" spans="1:6" ht="15" x14ac:dyDescent="0.25">
      <c r="A21699" s="1" t="s">
        <v>4521</v>
      </c>
      <c r="B21699" s="589" t="s">
        <v>4522</v>
      </c>
      <c r="C21699" s="10" t="s">
        <v>6643</v>
      </c>
      <c r="F21699" s="9">
        <v>38924.69</v>
      </c>
    </row>
    <row r="21700" spans="1:6" ht="15" x14ac:dyDescent="0.25">
      <c r="A21700" s="1" t="s">
        <v>5459</v>
      </c>
      <c r="B21700" s="589" t="s">
        <v>6924</v>
      </c>
      <c r="C21700" s="10"/>
      <c r="F21700" s="9"/>
    </row>
    <row r="21701" spans="1:6" ht="15" x14ac:dyDescent="0.25">
      <c r="A21701" s="1" t="s">
        <v>4523</v>
      </c>
      <c r="B21701" s="589" t="s">
        <v>58</v>
      </c>
      <c r="C21701" s="10" t="s">
        <v>6635</v>
      </c>
      <c r="F21701" s="9">
        <v>9697.43</v>
      </c>
    </row>
    <row r="21702" spans="1:6" ht="15" x14ac:dyDescent="0.25">
      <c r="A21702" s="1" t="s">
        <v>4524</v>
      </c>
      <c r="B21702" s="589" t="s">
        <v>57</v>
      </c>
      <c r="C21702" s="10" t="s">
        <v>6635</v>
      </c>
      <c r="F21702" s="9">
        <v>13028.15</v>
      </c>
    </row>
    <row r="21703" spans="1:6" ht="15" x14ac:dyDescent="0.25">
      <c r="A21703" s="1" t="s">
        <v>4525</v>
      </c>
      <c r="B21703" s="589" t="s">
        <v>56</v>
      </c>
      <c r="C21703" s="10" t="s">
        <v>6635</v>
      </c>
      <c r="F21703" s="9">
        <v>42459.22</v>
      </c>
    </row>
    <row r="21704" spans="1:6" ht="15" x14ac:dyDescent="0.25">
      <c r="A21704" s="1" t="s">
        <v>5460</v>
      </c>
      <c r="B21704" s="589" t="s">
        <v>6133</v>
      </c>
      <c r="C21704" s="10"/>
      <c r="F21704" s="9"/>
    </row>
    <row r="21705" spans="1:6" ht="15" x14ac:dyDescent="0.25">
      <c r="A21705" s="1" t="s">
        <v>4526</v>
      </c>
      <c r="B21705" s="589" t="s">
        <v>7673</v>
      </c>
      <c r="C21705" s="10" t="s">
        <v>6635</v>
      </c>
      <c r="F21705" s="9">
        <v>37478.44</v>
      </c>
    </row>
    <row r="21706" spans="1:6" ht="15" x14ac:dyDescent="0.25">
      <c r="A21706" s="1" t="s">
        <v>4527</v>
      </c>
      <c r="B21706" s="589" t="s">
        <v>7674</v>
      </c>
      <c r="C21706" s="10" t="s">
        <v>6635</v>
      </c>
      <c r="F21706" s="9">
        <v>39708.18</v>
      </c>
    </row>
    <row r="21707" spans="1:6" ht="15" x14ac:dyDescent="0.25">
      <c r="A21707" s="1" t="s">
        <v>4528</v>
      </c>
      <c r="B21707" s="589" t="s">
        <v>7675</v>
      </c>
      <c r="C21707" s="10" t="s">
        <v>6635</v>
      </c>
      <c r="F21707" s="9">
        <v>48188.83</v>
      </c>
    </row>
    <row r="21708" spans="1:6" ht="15" x14ac:dyDescent="0.25">
      <c r="A21708" s="1" t="s">
        <v>4529</v>
      </c>
      <c r="B21708" s="589" t="s">
        <v>55</v>
      </c>
      <c r="C21708" s="10" t="s">
        <v>6635</v>
      </c>
      <c r="F21708" s="9">
        <v>6194.84</v>
      </c>
    </row>
    <row r="21709" spans="1:6" ht="15" x14ac:dyDescent="0.25">
      <c r="A21709" s="1" t="s">
        <v>4530</v>
      </c>
      <c r="B21709" s="589" t="s">
        <v>7676</v>
      </c>
      <c r="C21709" s="10" t="s">
        <v>6635</v>
      </c>
      <c r="F21709" s="9">
        <v>14305.48</v>
      </c>
    </row>
    <row r="21710" spans="1:6" ht="15" x14ac:dyDescent="0.25">
      <c r="A21710" s="1" t="s">
        <v>4531</v>
      </c>
      <c r="B21710" s="589" t="s">
        <v>54</v>
      </c>
      <c r="C21710" s="10" t="s">
        <v>6635</v>
      </c>
      <c r="F21710" s="9">
        <v>21173.95</v>
      </c>
    </row>
    <row r="21711" spans="1:6" ht="15" x14ac:dyDescent="0.25">
      <c r="A21711" s="1" t="s">
        <v>4532</v>
      </c>
      <c r="B21711" s="589" t="s">
        <v>7677</v>
      </c>
      <c r="C21711" s="10" t="s">
        <v>6635</v>
      </c>
      <c r="F21711" s="9">
        <v>1023.15</v>
      </c>
    </row>
    <row r="21712" spans="1:6" ht="15" x14ac:dyDescent="0.25">
      <c r="A21712" s="1" t="s">
        <v>4533</v>
      </c>
      <c r="B21712" s="589" t="s">
        <v>7678</v>
      </c>
      <c r="C21712" s="10" t="s">
        <v>6635</v>
      </c>
      <c r="F21712" s="9">
        <v>38228.639999999999</v>
      </c>
    </row>
    <row r="21713" spans="1:6" ht="15" x14ac:dyDescent="0.25">
      <c r="A21713" s="1" t="s">
        <v>4534</v>
      </c>
      <c r="B21713" s="589" t="s">
        <v>7679</v>
      </c>
      <c r="C21713" s="10" t="s">
        <v>6635</v>
      </c>
      <c r="F21713" s="9">
        <v>57277.57</v>
      </c>
    </row>
    <row r="21714" spans="1:6" ht="15" x14ac:dyDescent="0.25">
      <c r="A21714" s="1" t="s">
        <v>4535</v>
      </c>
      <c r="B21714" s="589" t="s">
        <v>7680</v>
      </c>
      <c r="C21714" s="10" t="s">
        <v>6635</v>
      </c>
      <c r="F21714" s="9">
        <v>123975.77</v>
      </c>
    </row>
    <row r="21715" spans="1:6" ht="15" x14ac:dyDescent="0.25">
      <c r="A21715" s="1" t="s">
        <v>4536</v>
      </c>
      <c r="B21715" s="589" t="s">
        <v>7681</v>
      </c>
      <c r="C21715" s="10" t="s">
        <v>6635</v>
      </c>
      <c r="F21715" s="9">
        <v>142788.51</v>
      </c>
    </row>
    <row r="21716" spans="1:6" ht="15" x14ac:dyDescent="0.25">
      <c r="A21716" s="1" t="s">
        <v>4537</v>
      </c>
      <c r="B21716" s="589" t="s">
        <v>7682</v>
      </c>
      <c r="C21716" s="10" t="s">
        <v>6635</v>
      </c>
      <c r="F21716" s="9">
        <v>51565.36</v>
      </c>
    </row>
    <row r="21717" spans="1:6" ht="15" x14ac:dyDescent="0.25">
      <c r="A21717" s="1" t="s">
        <v>4538</v>
      </c>
      <c r="B21717" s="589" t="s">
        <v>7683</v>
      </c>
      <c r="C21717" s="10" t="s">
        <v>6635</v>
      </c>
      <c r="F21717" s="9">
        <v>30825.99</v>
      </c>
    </row>
    <row r="21718" spans="1:6" ht="15" x14ac:dyDescent="0.25">
      <c r="A21718" s="1" t="s">
        <v>4539</v>
      </c>
      <c r="B21718" s="589" t="s">
        <v>7684</v>
      </c>
      <c r="C21718" s="10" t="s">
        <v>6635</v>
      </c>
      <c r="F21718" s="9">
        <v>36287.86</v>
      </c>
    </row>
    <row r="21719" spans="1:6" ht="15" x14ac:dyDescent="0.25">
      <c r="A21719" s="1" t="s">
        <v>4540</v>
      </c>
      <c r="B21719" s="589" t="s">
        <v>7685</v>
      </c>
      <c r="C21719" s="10" t="s">
        <v>6635</v>
      </c>
      <c r="F21719" s="9">
        <v>65270.12</v>
      </c>
    </row>
    <row r="21720" spans="1:6" ht="15" x14ac:dyDescent="0.25">
      <c r="A21720" s="1" t="s">
        <v>4541</v>
      </c>
      <c r="B21720" s="589" t="s">
        <v>7686</v>
      </c>
      <c r="C21720" s="10" t="s">
        <v>6635</v>
      </c>
      <c r="F21720" s="9">
        <v>43184.9</v>
      </c>
    </row>
    <row r="21721" spans="1:6" ht="15" x14ac:dyDescent="0.25">
      <c r="A21721" s="1" t="s">
        <v>6383</v>
      </c>
      <c r="B21721" s="589" t="s">
        <v>7687</v>
      </c>
      <c r="C21721" s="10" t="s">
        <v>6635</v>
      </c>
      <c r="F21721" s="9">
        <v>98017.47</v>
      </c>
    </row>
    <row r="21722" spans="1:6" ht="15" x14ac:dyDescent="0.25">
      <c r="A21722" s="1" t="s">
        <v>5461</v>
      </c>
      <c r="B21722" s="589" t="s">
        <v>6925</v>
      </c>
      <c r="C21722" s="10"/>
      <c r="F21722" s="9"/>
    </row>
    <row r="21723" spans="1:6" ht="15" x14ac:dyDescent="0.25">
      <c r="A21723" s="1" t="s">
        <v>8311</v>
      </c>
      <c r="B21723" s="589" t="s">
        <v>8312</v>
      </c>
      <c r="C21723" s="10" t="s">
        <v>6635</v>
      </c>
      <c r="F21723" s="9">
        <v>799.94</v>
      </c>
    </row>
    <row r="21724" spans="1:6" ht="15" x14ac:dyDescent="0.25">
      <c r="A21724" s="1" t="s">
        <v>5462</v>
      </c>
      <c r="B21724" s="589" t="s">
        <v>6134</v>
      </c>
      <c r="C21724" s="10"/>
      <c r="F21724" s="9"/>
    </row>
    <row r="21725" spans="1:6" ht="15" x14ac:dyDescent="0.25">
      <c r="A21725" s="1" t="s">
        <v>4542</v>
      </c>
      <c r="B21725" s="589" t="s">
        <v>6135</v>
      </c>
      <c r="C21725" s="10" t="s">
        <v>6635</v>
      </c>
      <c r="F21725" s="9">
        <v>62.45</v>
      </c>
    </row>
    <row r="21726" spans="1:6" ht="15" x14ac:dyDescent="0.25">
      <c r="A21726" s="1" t="s">
        <v>4543</v>
      </c>
      <c r="B21726" s="589" t="s">
        <v>53</v>
      </c>
      <c r="C21726" s="10" t="s">
        <v>6635</v>
      </c>
      <c r="F21726" s="9">
        <v>776.5</v>
      </c>
    </row>
    <row r="21727" spans="1:6" ht="15" x14ac:dyDescent="0.25">
      <c r="A21727" s="1" t="s">
        <v>4544</v>
      </c>
      <c r="B21727" s="589" t="s">
        <v>52</v>
      </c>
      <c r="C21727" s="10" t="s">
        <v>6635</v>
      </c>
      <c r="F21727" s="9">
        <v>697.5</v>
      </c>
    </row>
    <row r="21728" spans="1:6" ht="15" x14ac:dyDescent="0.25">
      <c r="A21728" s="1" t="s">
        <v>4545</v>
      </c>
      <c r="B21728" s="589" t="s">
        <v>51</v>
      </c>
      <c r="C21728" s="10" t="s">
        <v>6635</v>
      </c>
      <c r="F21728" s="9">
        <v>234.87</v>
      </c>
    </row>
    <row r="21729" spans="1:6" ht="15" x14ac:dyDescent="0.25">
      <c r="A21729" s="1" t="s">
        <v>4546</v>
      </c>
      <c r="B21729" s="589" t="s">
        <v>50</v>
      </c>
      <c r="C21729" s="10" t="s">
        <v>6635</v>
      </c>
      <c r="F21729" s="9">
        <v>1010.19</v>
      </c>
    </row>
    <row r="21730" spans="1:6" ht="15" x14ac:dyDescent="0.25">
      <c r="A21730" s="1" t="s">
        <v>5463</v>
      </c>
      <c r="B21730" s="589" t="s">
        <v>6926</v>
      </c>
      <c r="C21730" s="10"/>
      <c r="F21730" s="9"/>
    </row>
    <row r="21731" spans="1:6" ht="15" x14ac:dyDescent="0.25">
      <c r="A21731" s="1" t="s">
        <v>4547</v>
      </c>
      <c r="B21731" s="589" t="s">
        <v>8049</v>
      </c>
      <c r="C21731" s="10" t="s">
        <v>6635</v>
      </c>
      <c r="F21731" s="9">
        <v>555.59</v>
      </c>
    </row>
    <row r="21732" spans="1:6" ht="15" x14ac:dyDescent="0.25">
      <c r="A21732" s="1" t="s">
        <v>8000</v>
      </c>
      <c r="B21732" s="589" t="s">
        <v>8050</v>
      </c>
      <c r="C21732" s="10" t="s">
        <v>6635</v>
      </c>
      <c r="F21732" s="9">
        <v>904.3</v>
      </c>
    </row>
    <row r="21733" spans="1:6" ht="15" x14ac:dyDescent="0.25">
      <c r="A21733" s="1" t="s">
        <v>5464</v>
      </c>
      <c r="B21733" s="589" t="s">
        <v>6927</v>
      </c>
      <c r="C21733" s="10"/>
      <c r="F21733" s="9"/>
    </row>
    <row r="21734" spans="1:6" ht="15" x14ac:dyDescent="0.25">
      <c r="A21734" s="1" t="s">
        <v>4548</v>
      </c>
      <c r="B21734" s="589" t="s">
        <v>5465</v>
      </c>
      <c r="C21734" s="10" t="s">
        <v>6640</v>
      </c>
      <c r="F21734" s="9">
        <v>5.9</v>
      </c>
    </row>
    <row r="21735" spans="1:6" ht="15" x14ac:dyDescent="0.25">
      <c r="A21735" s="1" t="s">
        <v>4549</v>
      </c>
      <c r="B21735" s="589" t="s">
        <v>49</v>
      </c>
      <c r="C21735" s="10" t="s">
        <v>6635</v>
      </c>
      <c r="F21735" s="9">
        <v>17.399999999999999</v>
      </c>
    </row>
    <row r="21736" spans="1:6" ht="15" x14ac:dyDescent="0.25">
      <c r="A21736" s="1" t="s">
        <v>4550</v>
      </c>
      <c r="B21736" s="589" t="s">
        <v>48</v>
      </c>
      <c r="C21736" s="10" t="s">
        <v>6635</v>
      </c>
      <c r="F21736" s="9">
        <v>13.09</v>
      </c>
    </row>
    <row r="21737" spans="1:6" ht="15" x14ac:dyDescent="0.25">
      <c r="A21737" s="1" t="s">
        <v>4551</v>
      </c>
      <c r="B21737" s="589" t="s">
        <v>47</v>
      </c>
      <c r="C21737" s="10" t="s">
        <v>6635</v>
      </c>
      <c r="F21737" s="9">
        <v>13.24</v>
      </c>
    </row>
    <row r="21738" spans="1:6" ht="15" x14ac:dyDescent="0.25">
      <c r="A21738" s="1" t="s">
        <v>4552</v>
      </c>
      <c r="B21738" s="589" t="s">
        <v>46</v>
      </c>
      <c r="C21738" s="10" t="s">
        <v>6635</v>
      </c>
      <c r="F21738" s="9">
        <v>319.38</v>
      </c>
    </row>
    <row r="21739" spans="1:6" ht="15" x14ac:dyDescent="0.25">
      <c r="A21739" s="1" t="s">
        <v>4553</v>
      </c>
      <c r="B21739" s="589" t="s">
        <v>45</v>
      </c>
      <c r="C21739" s="10" t="s">
        <v>6635</v>
      </c>
      <c r="F21739" s="9">
        <v>709.03</v>
      </c>
    </row>
    <row r="21740" spans="1:6" ht="15" x14ac:dyDescent="0.25">
      <c r="A21740" s="1" t="s">
        <v>4554</v>
      </c>
      <c r="B21740" s="589" t="s">
        <v>44</v>
      </c>
      <c r="C21740" s="10" t="s">
        <v>6635</v>
      </c>
      <c r="F21740" s="9">
        <v>25.66</v>
      </c>
    </row>
    <row r="21741" spans="1:6" ht="15" x14ac:dyDescent="0.25">
      <c r="A21741" s="1" t="s">
        <v>4555</v>
      </c>
      <c r="B21741" s="589" t="s">
        <v>6136</v>
      </c>
      <c r="C21741" s="10" t="s">
        <v>6635</v>
      </c>
      <c r="F21741" s="9">
        <v>36.89</v>
      </c>
    </row>
    <row r="21742" spans="1:6" ht="15" x14ac:dyDescent="0.25">
      <c r="A21742" s="1" t="s">
        <v>4556</v>
      </c>
      <c r="B21742" s="589" t="s">
        <v>6137</v>
      </c>
      <c r="C21742" s="10" t="s">
        <v>6635</v>
      </c>
      <c r="F21742" s="9">
        <v>88.05</v>
      </c>
    </row>
    <row r="21743" spans="1:6" ht="15" x14ac:dyDescent="0.25">
      <c r="A21743" s="1" t="s">
        <v>4557</v>
      </c>
      <c r="B21743" s="589" t="s">
        <v>43</v>
      </c>
      <c r="C21743" s="10" t="s">
        <v>6635</v>
      </c>
      <c r="F21743" s="9">
        <v>356.7</v>
      </c>
    </row>
    <row r="21744" spans="1:6" ht="15" x14ac:dyDescent="0.25">
      <c r="A21744" s="1" t="s">
        <v>4558</v>
      </c>
      <c r="B21744" s="589" t="s">
        <v>7919</v>
      </c>
      <c r="C21744" s="10" t="s">
        <v>6635</v>
      </c>
      <c r="F21744" s="9">
        <v>102.22</v>
      </c>
    </row>
    <row r="21745" spans="1:6" ht="15" x14ac:dyDescent="0.25">
      <c r="A21745" s="1" t="s">
        <v>4559</v>
      </c>
      <c r="B21745" s="589" t="s">
        <v>7920</v>
      </c>
      <c r="C21745" s="10" t="s">
        <v>6635</v>
      </c>
      <c r="F21745" s="9">
        <v>132.41</v>
      </c>
    </row>
    <row r="21746" spans="1:6" ht="15" x14ac:dyDescent="0.25">
      <c r="A21746" s="1" t="s">
        <v>4560</v>
      </c>
      <c r="B21746" s="589" t="s">
        <v>7921</v>
      </c>
      <c r="C21746" s="10" t="s">
        <v>6635</v>
      </c>
      <c r="F21746" s="9">
        <v>209.61</v>
      </c>
    </row>
    <row r="21747" spans="1:6" ht="15" x14ac:dyDescent="0.25">
      <c r="A21747" s="1" t="s">
        <v>4561</v>
      </c>
      <c r="B21747" s="589" t="s">
        <v>42</v>
      </c>
      <c r="C21747" s="10" t="s">
        <v>6635</v>
      </c>
      <c r="F21747" s="9">
        <v>88.37</v>
      </c>
    </row>
    <row r="21748" spans="1:6" ht="15" x14ac:dyDescent="0.25">
      <c r="A21748" s="1" t="s">
        <v>4562</v>
      </c>
      <c r="B21748" s="589" t="s">
        <v>41</v>
      </c>
      <c r="C21748" s="10" t="s">
        <v>6635</v>
      </c>
      <c r="F21748" s="9">
        <v>113.24</v>
      </c>
    </row>
    <row r="21749" spans="1:6" ht="15" x14ac:dyDescent="0.25">
      <c r="A21749" s="1" t="s">
        <v>6300</v>
      </c>
      <c r="B21749" s="589" t="s">
        <v>7922</v>
      </c>
      <c r="C21749" s="10" t="s">
        <v>6635</v>
      </c>
      <c r="F21749" s="9">
        <v>14.61</v>
      </c>
    </row>
    <row r="21750" spans="1:6" ht="15" x14ac:dyDescent="0.25">
      <c r="A21750" s="1" t="s">
        <v>4563</v>
      </c>
      <c r="B21750" s="589" t="s">
        <v>7923</v>
      </c>
      <c r="C21750" s="10" t="s">
        <v>6635</v>
      </c>
      <c r="F21750" s="9">
        <v>19.989999999999998</v>
      </c>
    </row>
    <row r="21751" spans="1:6" ht="15" x14ac:dyDescent="0.25">
      <c r="A21751" s="1" t="s">
        <v>4564</v>
      </c>
      <c r="B21751" s="589" t="s">
        <v>40</v>
      </c>
      <c r="C21751" s="10" t="s">
        <v>6635</v>
      </c>
      <c r="F21751" s="9">
        <v>39.659999999999997</v>
      </c>
    </row>
    <row r="21752" spans="1:6" ht="15" x14ac:dyDescent="0.25">
      <c r="A21752" s="1" t="s">
        <v>4565</v>
      </c>
      <c r="B21752" s="589" t="s">
        <v>39</v>
      </c>
      <c r="C21752" s="10" t="s">
        <v>6635</v>
      </c>
      <c r="F21752" s="9">
        <v>24.02</v>
      </c>
    </row>
    <row r="21753" spans="1:6" ht="15" x14ac:dyDescent="0.25">
      <c r="A21753" s="1" t="s">
        <v>4566</v>
      </c>
      <c r="B21753" s="589" t="s">
        <v>38</v>
      </c>
      <c r="C21753" s="10" t="s">
        <v>6635</v>
      </c>
      <c r="F21753" s="9">
        <v>25.69</v>
      </c>
    </row>
    <row r="21754" spans="1:6" ht="15" x14ac:dyDescent="0.25">
      <c r="A21754" s="1" t="s">
        <v>4567</v>
      </c>
      <c r="B21754" s="589" t="s">
        <v>37</v>
      </c>
      <c r="C21754" s="10" t="s">
        <v>6635</v>
      </c>
      <c r="F21754" s="9">
        <v>24.73</v>
      </c>
    </row>
    <row r="21755" spans="1:6" ht="15" x14ac:dyDescent="0.25">
      <c r="A21755" s="1" t="s">
        <v>4568</v>
      </c>
      <c r="B21755" s="589" t="s">
        <v>8313</v>
      </c>
      <c r="C21755" s="10" t="s">
        <v>6635</v>
      </c>
      <c r="F21755" s="9">
        <v>32.53</v>
      </c>
    </row>
    <row r="21756" spans="1:6" ht="15" x14ac:dyDescent="0.25">
      <c r="A21756" s="1" t="s">
        <v>4569</v>
      </c>
      <c r="B21756" s="589" t="s">
        <v>36</v>
      </c>
      <c r="C21756" s="10" t="s">
        <v>6635</v>
      </c>
      <c r="F21756" s="9">
        <v>19.91</v>
      </c>
    </row>
    <row r="21757" spans="1:6" ht="15" x14ac:dyDescent="0.25">
      <c r="A21757" s="1" t="s">
        <v>4570</v>
      </c>
      <c r="B21757" s="589" t="s">
        <v>6138</v>
      </c>
      <c r="C21757" s="10" t="s">
        <v>6635</v>
      </c>
      <c r="F21757" s="9">
        <v>138.49</v>
      </c>
    </row>
    <row r="21758" spans="1:6" ht="15" x14ac:dyDescent="0.25">
      <c r="A21758" s="1" t="s">
        <v>6575</v>
      </c>
      <c r="B21758" s="589" t="s">
        <v>6928</v>
      </c>
      <c r="C21758" s="10"/>
      <c r="F21758" s="9"/>
    </row>
    <row r="21759" spans="1:6" ht="15" x14ac:dyDescent="0.25">
      <c r="A21759" s="1" t="s">
        <v>6576</v>
      </c>
      <c r="B21759" s="589" t="s">
        <v>6929</v>
      </c>
      <c r="C21759" s="10"/>
      <c r="F21759" s="9"/>
    </row>
    <row r="21760" spans="1:6" ht="15" x14ac:dyDescent="0.25">
      <c r="A21760" s="1" t="s">
        <v>7938</v>
      </c>
      <c r="B21760" s="589" t="s">
        <v>8001</v>
      </c>
      <c r="C21760" s="10" t="s">
        <v>6637</v>
      </c>
      <c r="F21760" s="9">
        <v>270.97000000000003</v>
      </c>
    </row>
    <row r="21761" spans="1:6" ht="15" x14ac:dyDescent="0.25">
      <c r="A21761" s="1" t="s">
        <v>7939</v>
      </c>
      <c r="B21761" s="589" t="s">
        <v>8002</v>
      </c>
      <c r="C21761" s="10" t="s">
        <v>6637</v>
      </c>
      <c r="F21761" s="9">
        <v>221.08</v>
      </c>
    </row>
    <row r="21762" spans="1:6" ht="15" x14ac:dyDescent="0.25">
      <c r="A21762" s="1" t="s">
        <v>7940</v>
      </c>
      <c r="B21762" s="589" t="s">
        <v>8003</v>
      </c>
      <c r="C21762" s="10" t="s">
        <v>6637</v>
      </c>
      <c r="F21762" s="9">
        <v>221.83</v>
      </c>
    </row>
    <row r="21763" spans="1:6" ht="15" x14ac:dyDescent="0.25">
      <c r="A21763" s="1" t="s">
        <v>6577</v>
      </c>
      <c r="B21763" s="589" t="s">
        <v>6578</v>
      </c>
      <c r="C21763" s="10" t="s">
        <v>6640</v>
      </c>
      <c r="F21763" s="9">
        <v>456.96</v>
      </c>
    </row>
    <row r="21764" spans="1:6" ht="15" x14ac:dyDescent="0.25">
      <c r="A21764" s="1" t="s">
        <v>6579</v>
      </c>
      <c r="B21764" s="589" t="s">
        <v>6930</v>
      </c>
      <c r="C21764" s="10"/>
      <c r="F21764" s="9"/>
    </row>
    <row r="21765" spans="1:6" ht="15" x14ac:dyDescent="0.25">
      <c r="A21765" s="1" t="s">
        <v>6580</v>
      </c>
      <c r="B21765" s="589" t="s">
        <v>6581</v>
      </c>
      <c r="C21765" s="10" t="s">
        <v>6637</v>
      </c>
      <c r="F21765" s="9">
        <v>81.97</v>
      </c>
    </row>
    <row r="21766" spans="1:6" ht="15" x14ac:dyDescent="0.25">
      <c r="A21766" s="1" t="s">
        <v>6582</v>
      </c>
      <c r="B21766" s="589" t="s">
        <v>31</v>
      </c>
      <c r="C21766" s="10" t="s">
        <v>6637</v>
      </c>
      <c r="F21766" s="9">
        <v>35.49</v>
      </c>
    </row>
    <row r="21767" spans="1:6" ht="15" x14ac:dyDescent="0.25">
      <c r="A21767" s="1" t="s">
        <v>6583</v>
      </c>
      <c r="B21767" s="589" t="s">
        <v>7688</v>
      </c>
      <c r="C21767" s="10" t="s">
        <v>6637</v>
      </c>
      <c r="F21767" s="9">
        <v>197.89</v>
      </c>
    </row>
    <row r="21768" spans="1:6" ht="15" x14ac:dyDescent="0.25">
      <c r="A21768" s="1" t="s">
        <v>6584</v>
      </c>
      <c r="B21768" s="589" t="s">
        <v>7689</v>
      </c>
      <c r="C21768" s="10" t="s">
        <v>6637</v>
      </c>
      <c r="F21768" s="9">
        <v>247.36</v>
      </c>
    </row>
    <row r="21769" spans="1:6" ht="15" x14ac:dyDescent="0.25">
      <c r="A21769" s="1" t="s">
        <v>6585</v>
      </c>
      <c r="B21769" s="589" t="s">
        <v>7690</v>
      </c>
      <c r="C21769" s="10" t="s">
        <v>6637</v>
      </c>
      <c r="F21769" s="9">
        <v>94.61</v>
      </c>
    </row>
    <row r="21770" spans="1:6" ht="15" x14ac:dyDescent="0.25">
      <c r="A21770" s="1" t="s">
        <v>6586</v>
      </c>
      <c r="B21770" s="589" t="s">
        <v>7691</v>
      </c>
      <c r="C21770" s="10" t="s">
        <v>6637</v>
      </c>
      <c r="F21770" s="9">
        <v>136.97999999999999</v>
      </c>
    </row>
    <row r="21771" spans="1:6" ht="15" x14ac:dyDescent="0.25">
      <c r="A21771" s="1" t="s">
        <v>6587</v>
      </c>
      <c r="B21771" s="589" t="s">
        <v>7692</v>
      </c>
      <c r="C21771" s="10" t="s">
        <v>6637</v>
      </c>
      <c r="F21771" s="9">
        <v>152.63999999999999</v>
      </c>
    </row>
    <row r="21772" spans="1:6" ht="15" x14ac:dyDescent="0.25">
      <c r="A21772" s="1" t="s">
        <v>6588</v>
      </c>
      <c r="B21772" s="589" t="s">
        <v>6540</v>
      </c>
      <c r="C21772" s="10" t="s">
        <v>6637</v>
      </c>
      <c r="F21772" s="9">
        <v>260.31</v>
      </c>
    </row>
    <row r="21773" spans="1:6" ht="15" x14ac:dyDescent="0.25">
      <c r="A21773" s="1" t="s">
        <v>6589</v>
      </c>
      <c r="B21773" s="589" t="s">
        <v>6539</v>
      </c>
      <c r="C21773" s="10" t="s">
        <v>6637</v>
      </c>
      <c r="F21773" s="9">
        <v>279.92</v>
      </c>
    </row>
    <row r="21774" spans="1:6" ht="15" x14ac:dyDescent="0.25">
      <c r="A21774" s="1" t="s">
        <v>6590</v>
      </c>
      <c r="B21774" s="589" t="s">
        <v>6538</v>
      </c>
      <c r="C21774" s="10" t="s">
        <v>6637</v>
      </c>
      <c r="F21774" s="9">
        <v>49.51</v>
      </c>
    </row>
    <row r="21775" spans="1:6" ht="15" x14ac:dyDescent="0.25">
      <c r="A21775" s="1" t="s">
        <v>6591</v>
      </c>
      <c r="B21775" s="589" t="s">
        <v>6931</v>
      </c>
      <c r="C21775" s="10"/>
      <c r="F21775" s="9"/>
    </row>
    <row r="21776" spans="1:6" ht="15" x14ac:dyDescent="0.25">
      <c r="A21776" s="1" t="s">
        <v>6592</v>
      </c>
      <c r="B21776" s="589" t="s">
        <v>7693</v>
      </c>
      <c r="C21776" s="10" t="s">
        <v>6637</v>
      </c>
      <c r="F21776" s="9">
        <v>1667.24</v>
      </c>
    </row>
    <row r="21777" spans="1:6" ht="15" x14ac:dyDescent="0.25">
      <c r="A21777" s="1" t="s">
        <v>6593</v>
      </c>
      <c r="B21777" s="589" t="s">
        <v>7694</v>
      </c>
      <c r="C21777" s="10" t="s">
        <v>6637</v>
      </c>
      <c r="F21777" s="9">
        <v>1735.97</v>
      </c>
    </row>
    <row r="21778" spans="1:6" ht="15" x14ac:dyDescent="0.25">
      <c r="A21778" s="1" t="s">
        <v>6594</v>
      </c>
      <c r="B21778" s="589" t="s">
        <v>7695</v>
      </c>
      <c r="C21778" s="10" t="s">
        <v>6637</v>
      </c>
      <c r="F21778" s="9">
        <v>1870.23</v>
      </c>
    </row>
    <row r="21779" spans="1:6" ht="15" x14ac:dyDescent="0.25">
      <c r="A21779" s="1" t="s">
        <v>6595</v>
      </c>
      <c r="B21779" s="589" t="s">
        <v>7696</v>
      </c>
      <c r="C21779" s="10" t="s">
        <v>6637</v>
      </c>
      <c r="F21779" s="9">
        <v>1929.29</v>
      </c>
    </row>
    <row r="21780" spans="1:6" ht="15" x14ac:dyDescent="0.25">
      <c r="A21780" s="1" t="s">
        <v>6596</v>
      </c>
      <c r="B21780" s="589" t="s">
        <v>7697</v>
      </c>
      <c r="C21780" s="10" t="s">
        <v>6637</v>
      </c>
      <c r="F21780" s="9">
        <v>2335.4899999999998</v>
      </c>
    </row>
    <row r="21781" spans="1:6" ht="15" x14ac:dyDescent="0.25">
      <c r="A21781" s="1" t="s">
        <v>6597</v>
      </c>
      <c r="B21781" s="589" t="s">
        <v>7698</v>
      </c>
      <c r="C21781" s="10" t="s">
        <v>6637</v>
      </c>
      <c r="F21781" s="9">
        <v>1904.03</v>
      </c>
    </row>
    <row r="21782" spans="1:6" ht="15" x14ac:dyDescent="0.25">
      <c r="A21782" s="1" t="s">
        <v>6598</v>
      </c>
      <c r="B21782" s="589" t="s">
        <v>7699</v>
      </c>
      <c r="C21782" s="10" t="s">
        <v>6637</v>
      </c>
      <c r="F21782" s="9">
        <v>1823.64</v>
      </c>
    </row>
    <row r="21783" spans="1:6" ht="15" x14ac:dyDescent="0.25">
      <c r="A21783" s="1" t="s">
        <v>6599</v>
      </c>
      <c r="B21783" s="589" t="s">
        <v>7700</v>
      </c>
      <c r="C21783" s="10" t="s">
        <v>6637</v>
      </c>
      <c r="F21783" s="9">
        <v>2141.02</v>
      </c>
    </row>
    <row r="21784" spans="1:6" ht="15" x14ac:dyDescent="0.25">
      <c r="A21784" s="1" t="s">
        <v>6600</v>
      </c>
      <c r="B21784" s="589" t="s">
        <v>6601</v>
      </c>
      <c r="C21784" s="10"/>
      <c r="F21784" s="9"/>
    </row>
    <row r="21785" spans="1:6" ht="15" x14ac:dyDescent="0.25">
      <c r="A21785" s="1" t="s">
        <v>6602</v>
      </c>
      <c r="B21785" s="589" t="s">
        <v>7924</v>
      </c>
      <c r="C21785" s="10" t="s">
        <v>6635</v>
      </c>
      <c r="F21785" s="9">
        <v>1360.86</v>
      </c>
    </row>
    <row r="21786" spans="1:6" ht="15" x14ac:dyDescent="0.25">
      <c r="A21786" s="1" t="s">
        <v>6603</v>
      </c>
      <c r="B21786" s="589" t="s">
        <v>6604</v>
      </c>
      <c r="C21786" s="10" t="s">
        <v>6635</v>
      </c>
      <c r="F21786" s="9">
        <v>3719.44</v>
      </c>
    </row>
    <row r="21787" spans="1:6" ht="15" x14ac:dyDescent="0.25">
      <c r="A21787" s="1" t="s">
        <v>6605</v>
      </c>
      <c r="B21787" s="589" t="s">
        <v>6606</v>
      </c>
      <c r="C21787" s="10" t="s">
        <v>6635</v>
      </c>
      <c r="F21787" s="9">
        <v>6320.3</v>
      </c>
    </row>
    <row r="21788" spans="1:6" ht="15" x14ac:dyDescent="0.25">
      <c r="A21788" s="1" t="s">
        <v>6607</v>
      </c>
      <c r="B21788" s="589" t="s">
        <v>6608</v>
      </c>
      <c r="C21788" s="10" t="s">
        <v>6635</v>
      </c>
      <c r="F21788" s="9">
        <v>6251.05</v>
      </c>
    </row>
    <row r="21789" spans="1:6" ht="15" x14ac:dyDescent="0.25">
      <c r="A21789" s="1" t="s">
        <v>6609</v>
      </c>
      <c r="B21789" s="589" t="s">
        <v>6610</v>
      </c>
      <c r="C21789" s="10" t="s">
        <v>6635</v>
      </c>
      <c r="F21789" s="9">
        <v>3087.61</v>
      </c>
    </row>
    <row r="21790" spans="1:6" ht="15" x14ac:dyDescent="0.25">
      <c r="A21790" s="1" t="s">
        <v>6611</v>
      </c>
      <c r="B21790" s="589" t="s">
        <v>7925</v>
      </c>
      <c r="C21790" s="10" t="s">
        <v>6635</v>
      </c>
      <c r="F21790" s="9">
        <v>2157.29</v>
      </c>
    </row>
    <row r="21791" spans="1:6" ht="15" x14ac:dyDescent="0.25">
      <c r="A21791" s="1" t="s">
        <v>6612</v>
      </c>
      <c r="B21791" s="589" t="s">
        <v>6613</v>
      </c>
      <c r="C21791" s="10" t="s">
        <v>6635</v>
      </c>
      <c r="F21791" s="9">
        <v>3113.6</v>
      </c>
    </row>
    <row r="21792" spans="1:6" ht="15" x14ac:dyDescent="0.25">
      <c r="A21792" s="1" t="s">
        <v>6614</v>
      </c>
      <c r="B21792" s="589" t="s">
        <v>6932</v>
      </c>
      <c r="C21792" s="10"/>
      <c r="F21792" s="9"/>
    </row>
    <row r="21793" spans="1:6" ht="15" x14ac:dyDescent="0.25">
      <c r="A21793" s="1" t="s">
        <v>6615</v>
      </c>
      <c r="B21793" s="589" t="s">
        <v>6541</v>
      </c>
      <c r="C21793" s="10" t="s">
        <v>6635</v>
      </c>
      <c r="F21793" s="9">
        <v>490.21</v>
      </c>
    </row>
    <row r="21794" spans="1:6" ht="15" x14ac:dyDescent="0.25">
      <c r="A21794" s="1" t="s">
        <v>6616</v>
      </c>
      <c r="B21794" s="589" t="s">
        <v>6542</v>
      </c>
      <c r="C21794" s="10" t="s">
        <v>6635</v>
      </c>
      <c r="F21794" s="9">
        <v>3265.31</v>
      </c>
    </row>
    <row r="21795" spans="1:6" ht="15" x14ac:dyDescent="0.25">
      <c r="A21795" s="1" t="s">
        <v>6617</v>
      </c>
      <c r="B21795" s="589" t="s">
        <v>6618</v>
      </c>
      <c r="C21795" s="10" t="s">
        <v>6635</v>
      </c>
      <c r="F21795" s="9">
        <v>1598</v>
      </c>
    </row>
    <row r="21796" spans="1:6" ht="15" x14ac:dyDescent="0.25">
      <c r="A21796" s="1" t="s">
        <v>6619</v>
      </c>
      <c r="B21796" s="589" t="s">
        <v>6620</v>
      </c>
      <c r="C21796" s="10" t="s">
        <v>6635</v>
      </c>
      <c r="F21796" s="9">
        <v>3957.38</v>
      </c>
    </row>
    <row r="21797" spans="1:6" ht="15" x14ac:dyDescent="0.25">
      <c r="A21797" s="1" t="s">
        <v>6621</v>
      </c>
      <c r="B21797" s="589" t="s">
        <v>6622</v>
      </c>
      <c r="C21797" s="10" t="s">
        <v>6635</v>
      </c>
      <c r="F21797" s="9">
        <v>9479.42</v>
      </c>
    </row>
    <row r="21798" spans="1:6" ht="15" x14ac:dyDescent="0.25">
      <c r="A21798" s="1" t="s">
        <v>6623</v>
      </c>
      <c r="B21798" s="589" t="s">
        <v>6933</v>
      </c>
      <c r="C21798" s="10"/>
      <c r="F21798" s="9"/>
    </row>
    <row r="21799" spans="1:6" ht="15" x14ac:dyDescent="0.25">
      <c r="A21799" s="1" t="s">
        <v>6624</v>
      </c>
      <c r="B21799" s="589" t="s">
        <v>8004</v>
      </c>
      <c r="C21799" s="10" t="s">
        <v>6635</v>
      </c>
      <c r="F21799" s="9">
        <v>116.8</v>
      </c>
    </row>
    <row r="21800" spans="1:6" ht="15" x14ac:dyDescent="0.25">
      <c r="A21800" s="1" t="s">
        <v>6625</v>
      </c>
      <c r="B21800" s="589" t="s">
        <v>6545</v>
      </c>
      <c r="C21800" s="10" t="s">
        <v>6635</v>
      </c>
      <c r="F21800" s="9">
        <v>34.74</v>
      </c>
    </row>
    <row r="21801" spans="1:6" ht="15" x14ac:dyDescent="0.25">
      <c r="A21801" s="1" t="s">
        <v>6626</v>
      </c>
      <c r="B21801" s="589" t="s">
        <v>6543</v>
      </c>
      <c r="C21801" s="10" t="s">
        <v>6635</v>
      </c>
      <c r="F21801" s="9">
        <v>30.38</v>
      </c>
    </row>
    <row r="21802" spans="1:6" ht="15" x14ac:dyDescent="0.25">
      <c r="A21802" s="1" t="s">
        <v>6627</v>
      </c>
      <c r="B21802" s="589" t="s">
        <v>6546</v>
      </c>
      <c r="C21802" s="10" t="s">
        <v>6635</v>
      </c>
      <c r="F21802" s="9">
        <v>39.46</v>
      </c>
    </row>
    <row r="21803" spans="1:6" ht="15" x14ac:dyDescent="0.25">
      <c r="A21803" s="1" t="s">
        <v>6628</v>
      </c>
      <c r="B21803" s="589" t="s">
        <v>6544</v>
      </c>
      <c r="C21803" s="10" t="s">
        <v>6635</v>
      </c>
      <c r="F21803" s="9">
        <v>34.950000000000003</v>
      </c>
    </row>
    <row r="21804" spans="1:6" ht="15" x14ac:dyDescent="0.25">
      <c r="A21804" s="1" t="s">
        <v>6629</v>
      </c>
      <c r="B21804" s="589" t="s">
        <v>6548</v>
      </c>
      <c r="C21804" s="10" t="s">
        <v>6635</v>
      </c>
      <c r="F21804" s="9">
        <v>77.22</v>
      </c>
    </row>
    <row r="21805" spans="1:6" ht="15" x14ac:dyDescent="0.25">
      <c r="A21805" s="1" t="s">
        <v>6630</v>
      </c>
      <c r="B21805" s="589" t="s">
        <v>6547</v>
      </c>
      <c r="C21805" s="10" t="s">
        <v>6635</v>
      </c>
      <c r="F21805" s="9">
        <v>74.959999999999994</v>
      </c>
    </row>
    <row r="21806" spans="1:6" ht="15" x14ac:dyDescent="0.25">
      <c r="A21806" s="1" t="s">
        <v>8005</v>
      </c>
      <c r="B21806" s="589" t="s">
        <v>8006</v>
      </c>
      <c r="C21806" s="10" t="s">
        <v>6635</v>
      </c>
      <c r="F21806" s="9">
        <v>67.09</v>
      </c>
    </row>
    <row r="21807" spans="1:6" ht="15" x14ac:dyDescent="0.25">
      <c r="A21807" s="1" t="s">
        <v>8007</v>
      </c>
      <c r="B21807" s="589" t="s">
        <v>8008</v>
      </c>
      <c r="C21807" s="10" t="s">
        <v>6635</v>
      </c>
      <c r="F21807" s="9">
        <v>44.26</v>
      </c>
    </row>
    <row r="21808" spans="1:6" ht="15" x14ac:dyDescent="0.25">
      <c r="A21808" s="1" t="s">
        <v>8009</v>
      </c>
      <c r="B21808" s="589" t="s">
        <v>8010</v>
      </c>
      <c r="C21808" s="10" t="s">
        <v>6635</v>
      </c>
      <c r="F21808" s="9">
        <v>52.34</v>
      </c>
    </row>
    <row r="21809" spans="1:6" ht="15" x14ac:dyDescent="0.25">
      <c r="A21809" s="1" t="s">
        <v>8011</v>
      </c>
      <c r="B21809" s="589" t="s">
        <v>8012</v>
      </c>
      <c r="C21809" s="10" t="s">
        <v>6635</v>
      </c>
      <c r="F21809" s="9">
        <v>52.72</v>
      </c>
    </row>
    <row r="21810" spans="1:6" ht="15" x14ac:dyDescent="0.25">
      <c r="A21810" s="1" t="s">
        <v>8013</v>
      </c>
      <c r="B21810" s="589" t="s">
        <v>8014</v>
      </c>
      <c r="C21810" s="10" t="s">
        <v>6635</v>
      </c>
      <c r="F21810" s="9">
        <v>71.56</v>
      </c>
    </row>
    <row r="21811" spans="1:6" ht="15" x14ac:dyDescent="0.25">
      <c r="A21811" s="1" t="s">
        <v>8015</v>
      </c>
      <c r="B21811" s="589" t="s">
        <v>8016</v>
      </c>
      <c r="C21811" s="10" t="s">
        <v>6635</v>
      </c>
      <c r="F21811" s="9">
        <v>69.08</v>
      </c>
    </row>
    <row r="21812" spans="1:6" ht="15" x14ac:dyDescent="0.25">
      <c r="A21812" s="1" t="s">
        <v>8017</v>
      </c>
      <c r="B21812" s="589" t="s">
        <v>8018</v>
      </c>
      <c r="C21812" s="10"/>
      <c r="F21812" s="9"/>
    </row>
    <row r="21813" spans="1:6" ht="15" x14ac:dyDescent="0.25">
      <c r="A21813" s="1" t="s">
        <v>8019</v>
      </c>
      <c r="B21813" s="589" t="s">
        <v>8020</v>
      </c>
      <c r="C21813" s="10" t="s">
        <v>6637</v>
      </c>
      <c r="F21813" s="9">
        <v>351.79</v>
      </c>
    </row>
    <row r="21814" spans="1:6" ht="15" x14ac:dyDescent="0.25">
      <c r="A21814" s="1" t="s">
        <v>8021</v>
      </c>
      <c r="B21814" s="589" t="s">
        <v>8022</v>
      </c>
      <c r="C21814" s="10" t="s">
        <v>6637</v>
      </c>
      <c r="F21814" s="9">
        <v>258.52999999999997</v>
      </c>
    </row>
    <row r="21815" spans="1:6" ht="15" x14ac:dyDescent="0.25">
      <c r="A21815" s="1" t="s">
        <v>8023</v>
      </c>
      <c r="B21815" s="589" t="s">
        <v>8024</v>
      </c>
      <c r="C21815" s="10" t="s">
        <v>6637</v>
      </c>
      <c r="F21815" s="9">
        <v>260.26</v>
      </c>
    </row>
    <row r="21816" spans="1:6" ht="15" x14ac:dyDescent="0.25">
      <c r="A21816" s="1" t="s">
        <v>8025</v>
      </c>
      <c r="B21816" s="589" t="s">
        <v>8026</v>
      </c>
      <c r="C21816" s="10" t="s">
        <v>6638</v>
      </c>
      <c r="F21816" s="9">
        <v>10.79</v>
      </c>
    </row>
    <row r="21817" spans="1:6" ht="15" x14ac:dyDescent="0.25">
      <c r="A21817" s="1" t="s">
        <v>8027</v>
      </c>
      <c r="B21817" s="589" t="s">
        <v>8028</v>
      </c>
      <c r="C21817" s="10" t="s">
        <v>8314</v>
      </c>
      <c r="F21817" s="9">
        <v>2067.0100000000002</v>
      </c>
    </row>
    <row r="21818" spans="1:6" ht="15" x14ac:dyDescent="0.25">
      <c r="A21818" s="1" t="s">
        <v>5466</v>
      </c>
      <c r="B21818" s="589" t="s">
        <v>6934</v>
      </c>
      <c r="C21818" s="10"/>
      <c r="F21818" s="9"/>
    </row>
    <row r="21819" spans="1:6" ht="15" x14ac:dyDescent="0.25">
      <c r="A21819" s="1" t="s">
        <v>5467</v>
      </c>
      <c r="B21819" s="589" t="s">
        <v>6935</v>
      </c>
      <c r="C21819" s="10"/>
      <c r="F21819" s="9"/>
    </row>
    <row r="21820" spans="1:6" ht="15" x14ac:dyDescent="0.25">
      <c r="A21820" s="1" t="s">
        <v>4571</v>
      </c>
      <c r="B21820" s="589" t="s">
        <v>35</v>
      </c>
      <c r="C21820" s="10" t="s">
        <v>6637</v>
      </c>
      <c r="F21820" s="9">
        <v>7960.93</v>
      </c>
    </row>
    <row r="21821" spans="1:6" ht="15" x14ac:dyDescent="0.25">
      <c r="A21821" s="1" t="s">
        <v>6193</v>
      </c>
      <c r="B21821" s="589" t="s">
        <v>6194</v>
      </c>
      <c r="C21821" s="10" t="s">
        <v>6637</v>
      </c>
      <c r="F21821" s="9">
        <v>371.53</v>
      </c>
    </row>
    <row r="21822" spans="1:6" ht="15" x14ac:dyDescent="0.25">
      <c r="A21822" s="1" t="s">
        <v>4572</v>
      </c>
      <c r="B21822" s="589" t="s">
        <v>34</v>
      </c>
      <c r="C21822" s="10" t="s">
        <v>6637</v>
      </c>
      <c r="F21822" s="9">
        <v>1709.6</v>
      </c>
    </row>
    <row r="21823" spans="1:6" ht="15" x14ac:dyDescent="0.25">
      <c r="A21823" s="1" t="s">
        <v>5817</v>
      </c>
      <c r="B21823" s="589" t="s">
        <v>7701</v>
      </c>
      <c r="C21823" s="10" t="s">
        <v>6635</v>
      </c>
      <c r="F21823" s="9">
        <v>22.58</v>
      </c>
    </row>
    <row r="21824" spans="1:6" ht="15" x14ac:dyDescent="0.25">
      <c r="A21824" s="1" t="s">
        <v>5818</v>
      </c>
      <c r="B21824" s="589" t="s">
        <v>7702</v>
      </c>
      <c r="C21824" s="10" t="s">
        <v>6635</v>
      </c>
      <c r="F21824" s="9">
        <v>18.52</v>
      </c>
    </row>
    <row r="21825" spans="1:6" ht="15" x14ac:dyDescent="0.25">
      <c r="A21825" s="1" t="s">
        <v>5819</v>
      </c>
      <c r="B21825" s="589" t="s">
        <v>7703</v>
      </c>
      <c r="C21825" s="10" t="s">
        <v>6635</v>
      </c>
      <c r="F21825" s="9">
        <v>25.51</v>
      </c>
    </row>
    <row r="21826" spans="1:6" ht="15" x14ac:dyDescent="0.25">
      <c r="A21826" s="1" t="s">
        <v>5820</v>
      </c>
      <c r="B21826" s="589" t="s">
        <v>5821</v>
      </c>
      <c r="C21826" s="10" t="s">
        <v>6635</v>
      </c>
      <c r="F21826" s="9">
        <v>18.62</v>
      </c>
    </row>
    <row r="21827" spans="1:6" ht="15" x14ac:dyDescent="0.25">
      <c r="A21827" s="1" t="s">
        <v>5822</v>
      </c>
      <c r="B21827" s="589" t="s">
        <v>5823</v>
      </c>
      <c r="C21827" s="10" t="s">
        <v>6635</v>
      </c>
      <c r="F21827" s="9">
        <v>29.45</v>
      </c>
    </row>
    <row r="21828" spans="1:6" ht="15" x14ac:dyDescent="0.25">
      <c r="A21828" s="1" t="s">
        <v>5824</v>
      </c>
      <c r="B21828" s="589" t="s">
        <v>5825</v>
      </c>
      <c r="C21828" s="10" t="s">
        <v>6635</v>
      </c>
      <c r="F21828" s="9">
        <v>15.31</v>
      </c>
    </row>
    <row r="21829" spans="1:6" ht="15" x14ac:dyDescent="0.25">
      <c r="A21829" s="1" t="s">
        <v>4573</v>
      </c>
      <c r="B21829" s="589" t="s">
        <v>33</v>
      </c>
      <c r="C21829" s="10" t="s">
        <v>6635</v>
      </c>
      <c r="F21829" s="9">
        <v>269.31</v>
      </c>
    </row>
    <row r="21830" spans="1:6" ht="15" x14ac:dyDescent="0.25">
      <c r="A21830" s="1" t="s">
        <v>5468</v>
      </c>
      <c r="B21830" s="589" t="s">
        <v>6139</v>
      </c>
      <c r="C21830" s="10"/>
      <c r="F21830" s="9"/>
    </row>
    <row r="21831" spans="1:6" ht="15" x14ac:dyDescent="0.25">
      <c r="A21831" s="1" t="s">
        <v>4574</v>
      </c>
      <c r="B21831" s="589" t="s">
        <v>32</v>
      </c>
      <c r="C21831" s="10" t="s">
        <v>6635</v>
      </c>
      <c r="F21831" s="9">
        <v>70.959999999999994</v>
      </c>
    </row>
    <row r="21832" spans="1:6" ht="15" x14ac:dyDescent="0.25">
      <c r="A21832" s="1" t="s">
        <v>5469</v>
      </c>
      <c r="B21832" s="589" t="s">
        <v>6936</v>
      </c>
      <c r="C21832" s="10"/>
      <c r="F21832" s="9"/>
    </row>
    <row r="21833" spans="1:6" ht="15" x14ac:dyDescent="0.25">
      <c r="A21833" s="1" t="s">
        <v>4575</v>
      </c>
      <c r="B21833" s="589" t="s">
        <v>7704</v>
      </c>
      <c r="C21833" s="10" t="s">
        <v>6635</v>
      </c>
      <c r="F21833" s="9">
        <v>99.51</v>
      </c>
    </row>
    <row r="21834" spans="1:6" ht="15" x14ac:dyDescent="0.25">
      <c r="A21834" s="1" t="s">
        <v>4576</v>
      </c>
      <c r="B21834" s="589" t="s">
        <v>7705</v>
      </c>
      <c r="C21834" s="10" t="s">
        <v>6635</v>
      </c>
      <c r="F21834" s="9">
        <v>34.049999999999997</v>
      </c>
    </row>
    <row r="21835" spans="1:6" ht="15" x14ac:dyDescent="0.25">
      <c r="A21835" s="1" t="s">
        <v>4577</v>
      </c>
      <c r="B21835" s="589" t="s">
        <v>30</v>
      </c>
      <c r="C21835" s="10" t="s">
        <v>6637</v>
      </c>
      <c r="F21835" s="9">
        <v>69.319999999999993</v>
      </c>
    </row>
    <row r="21836" spans="1:6" ht="15" x14ac:dyDescent="0.25">
      <c r="A21836" s="1" t="s">
        <v>4578</v>
      </c>
      <c r="B21836" s="589" t="s">
        <v>29</v>
      </c>
      <c r="C21836" s="10" t="s">
        <v>6650</v>
      </c>
      <c r="F21836" s="9">
        <v>32.909999999999997</v>
      </c>
    </row>
    <row r="21837" spans="1:6" ht="15" x14ac:dyDescent="0.25">
      <c r="A21837" s="1" t="s">
        <v>5470</v>
      </c>
      <c r="B21837" s="589" t="s">
        <v>6140</v>
      </c>
      <c r="C21837" s="10"/>
      <c r="F21837" s="9"/>
    </row>
    <row r="21838" spans="1:6" ht="15" x14ac:dyDescent="0.25">
      <c r="A21838" s="1" t="s">
        <v>5471</v>
      </c>
      <c r="B21838" s="589" t="s">
        <v>6937</v>
      </c>
      <c r="C21838" s="10"/>
      <c r="F21838" s="9"/>
    </row>
    <row r="21839" spans="1:6" ht="15" x14ac:dyDescent="0.25">
      <c r="A21839" s="1" t="s">
        <v>4579</v>
      </c>
      <c r="B21839" s="589" t="s">
        <v>28</v>
      </c>
      <c r="C21839" s="10" t="s">
        <v>6635</v>
      </c>
      <c r="F21839" s="9">
        <v>926.56</v>
      </c>
    </row>
    <row r="21840" spans="1:6" ht="15" x14ac:dyDescent="0.25">
      <c r="A21840" s="1" t="s">
        <v>25042</v>
      </c>
      <c r="B21840" s="589" t="s">
        <v>25043</v>
      </c>
      <c r="C21840" s="10" t="s">
        <v>6635</v>
      </c>
      <c r="F21840" s="9">
        <v>2891</v>
      </c>
    </row>
    <row r="21841" spans="1:6" ht="15" x14ac:dyDescent="0.25">
      <c r="A21841" s="1" t="s">
        <v>25044</v>
      </c>
      <c r="B21841" s="589" t="s">
        <v>25045</v>
      </c>
      <c r="C21841" s="10" t="s">
        <v>6635</v>
      </c>
      <c r="F21841" s="9">
        <v>3562.81</v>
      </c>
    </row>
    <row r="21845" spans="1:6" ht="15" x14ac:dyDescent="0.25">
      <c r="A21845" s="250" t="s">
        <v>8315</v>
      </c>
      <c r="B21845" s="251" t="s">
        <v>8316</v>
      </c>
      <c r="C21845" s="104" t="s">
        <v>6635</v>
      </c>
      <c r="F21845" s="252">
        <v>2.11</v>
      </c>
    </row>
    <row r="21846" spans="1:6" ht="15" x14ac:dyDescent="0.25">
      <c r="A21846" s="253" t="s">
        <v>8317</v>
      </c>
      <c r="B21846" s="254" t="s">
        <v>8318</v>
      </c>
      <c r="C21846" s="10" t="s">
        <v>6635</v>
      </c>
      <c r="F21846" s="255">
        <v>7.61</v>
      </c>
    </row>
    <row r="21847" spans="1:6" ht="15" x14ac:dyDescent="0.25">
      <c r="A21847" s="253" t="s">
        <v>8319</v>
      </c>
      <c r="B21847" s="254" t="s">
        <v>7160</v>
      </c>
      <c r="C21847" s="10" t="s">
        <v>6636</v>
      </c>
      <c r="F21847" s="255">
        <v>32489.360000000001</v>
      </c>
    </row>
    <row r="21848" spans="1:6" ht="15" x14ac:dyDescent="0.25">
      <c r="A21848" s="253" t="s">
        <v>8320</v>
      </c>
      <c r="B21848" s="254" t="s">
        <v>7149</v>
      </c>
      <c r="C21848" s="10" t="s">
        <v>6636</v>
      </c>
      <c r="F21848" s="255">
        <v>13464.94</v>
      </c>
    </row>
    <row r="21849" spans="1:6" ht="15" x14ac:dyDescent="0.25">
      <c r="A21849" s="253" t="s">
        <v>8321</v>
      </c>
      <c r="B21849" s="254" t="s">
        <v>8322</v>
      </c>
      <c r="C21849" s="10" t="s">
        <v>6660</v>
      </c>
      <c r="F21849" s="255">
        <v>861.6</v>
      </c>
    </row>
    <row r="21850" spans="1:6" ht="15" x14ac:dyDescent="0.25">
      <c r="A21850" s="253" t="s">
        <v>8323</v>
      </c>
      <c r="B21850" s="254" t="s">
        <v>8324</v>
      </c>
      <c r="C21850" s="10" t="s">
        <v>6635</v>
      </c>
      <c r="F21850" s="255">
        <v>761.57</v>
      </c>
    </row>
    <row r="21851" spans="1:6" ht="15" x14ac:dyDescent="0.25">
      <c r="A21851" s="253" t="s">
        <v>8325</v>
      </c>
      <c r="B21851" s="254" t="s">
        <v>6391</v>
      </c>
      <c r="C21851" s="10" t="s">
        <v>6654</v>
      </c>
      <c r="F21851" s="255">
        <v>48.37</v>
      </c>
    </row>
    <row r="21852" spans="1:6" ht="15" x14ac:dyDescent="0.25">
      <c r="A21852" s="253" t="s">
        <v>8326</v>
      </c>
      <c r="B21852" s="254" t="s">
        <v>5529</v>
      </c>
      <c r="C21852" s="10" t="s">
        <v>6641</v>
      </c>
      <c r="F21852" s="255">
        <v>31.25</v>
      </c>
    </row>
    <row r="21853" spans="1:6" ht="15" x14ac:dyDescent="0.25">
      <c r="A21853" s="253" t="s">
        <v>8327</v>
      </c>
      <c r="B21853" s="254" t="s">
        <v>8328</v>
      </c>
      <c r="C21853" s="10" t="s">
        <v>6654</v>
      </c>
      <c r="F21853" s="255">
        <v>889.65</v>
      </c>
    </row>
    <row r="21854" spans="1:6" ht="15" x14ac:dyDescent="0.25">
      <c r="A21854" s="253" t="s">
        <v>8329</v>
      </c>
      <c r="B21854" s="254" t="s">
        <v>8330</v>
      </c>
      <c r="C21854" s="10" t="s">
        <v>6641</v>
      </c>
      <c r="F21854" s="255">
        <v>99.67</v>
      </c>
    </row>
    <row r="21855" spans="1:6" ht="15" x14ac:dyDescent="0.25">
      <c r="A21855" s="253" t="s">
        <v>8331</v>
      </c>
      <c r="B21855" s="254" t="s">
        <v>8332</v>
      </c>
      <c r="C21855" s="10" t="s">
        <v>6641</v>
      </c>
      <c r="F21855" s="255">
        <v>122.6</v>
      </c>
    </row>
    <row r="21856" spans="1:6" ht="15" x14ac:dyDescent="0.25">
      <c r="A21856" s="253" t="s">
        <v>8333</v>
      </c>
      <c r="B21856" s="254" t="s">
        <v>8334</v>
      </c>
      <c r="C21856" s="10" t="s">
        <v>6654</v>
      </c>
      <c r="F21856" s="255">
        <v>209.84</v>
      </c>
    </row>
    <row r="21857" spans="1:6" ht="15" x14ac:dyDescent="0.25">
      <c r="A21857" s="253" t="s">
        <v>8335</v>
      </c>
      <c r="B21857" s="254" t="s">
        <v>8336</v>
      </c>
      <c r="C21857" s="10" t="s">
        <v>6641</v>
      </c>
      <c r="F21857" s="255">
        <v>124.53</v>
      </c>
    </row>
    <row r="21858" spans="1:6" ht="15" x14ac:dyDescent="0.25">
      <c r="A21858" s="253" t="s">
        <v>8337</v>
      </c>
      <c r="B21858" s="254" t="s">
        <v>8338</v>
      </c>
      <c r="C21858" s="10" t="s">
        <v>6641</v>
      </c>
      <c r="F21858" s="255">
        <v>123.03</v>
      </c>
    </row>
    <row r="21859" spans="1:6" ht="15" x14ac:dyDescent="0.25">
      <c r="A21859" s="253" t="s">
        <v>8339</v>
      </c>
      <c r="B21859" s="254" t="s">
        <v>117</v>
      </c>
      <c r="C21859" s="10" t="s">
        <v>6647</v>
      </c>
      <c r="F21859" s="255">
        <v>94.85</v>
      </c>
    </row>
    <row r="21860" spans="1:6" ht="30" x14ac:dyDescent="0.25">
      <c r="A21860" s="253" t="s">
        <v>8340</v>
      </c>
      <c r="B21860" s="254" t="s">
        <v>8341</v>
      </c>
      <c r="C21860" s="10" t="s">
        <v>8342</v>
      </c>
      <c r="F21860" s="255">
        <v>24.55</v>
      </c>
    </row>
    <row r="21861" spans="1:6" ht="15" x14ac:dyDescent="0.25">
      <c r="A21861" s="253" t="s">
        <v>8343</v>
      </c>
      <c r="B21861" s="254" t="s">
        <v>8344</v>
      </c>
      <c r="C21861" s="10" t="s">
        <v>6635</v>
      </c>
      <c r="F21861" s="255">
        <v>148830.19</v>
      </c>
    </row>
    <row r="21862" spans="1:6" ht="15" x14ac:dyDescent="0.25">
      <c r="A21862" s="253" t="s">
        <v>8345</v>
      </c>
      <c r="B21862" s="254" t="s">
        <v>8346</v>
      </c>
      <c r="C21862" s="10" t="s">
        <v>6642</v>
      </c>
      <c r="F21862" s="255">
        <v>2.6</v>
      </c>
    </row>
    <row r="21863" spans="1:6" ht="15" x14ac:dyDescent="0.25">
      <c r="A21863" s="253" t="s">
        <v>8347</v>
      </c>
      <c r="B21863" s="254" t="s">
        <v>8348</v>
      </c>
      <c r="C21863" s="10" t="s">
        <v>6645</v>
      </c>
      <c r="F21863" s="255">
        <v>2045.68</v>
      </c>
    </row>
    <row r="21864" spans="1:6" ht="15" x14ac:dyDescent="0.25">
      <c r="A21864" s="253" t="s">
        <v>8349</v>
      </c>
      <c r="B21864" s="254" t="s">
        <v>8350</v>
      </c>
      <c r="C21864" s="10" t="s">
        <v>6642</v>
      </c>
      <c r="F21864" s="255">
        <v>76.91</v>
      </c>
    </row>
    <row r="21865" spans="1:6" ht="15" x14ac:dyDescent="0.25">
      <c r="A21865" s="253" t="s">
        <v>8351</v>
      </c>
      <c r="B21865" s="254" t="s">
        <v>8352</v>
      </c>
      <c r="C21865" s="10" t="s">
        <v>6645</v>
      </c>
      <c r="F21865" s="255">
        <v>12087.11</v>
      </c>
    </row>
    <row r="21866" spans="1:6" ht="15" x14ac:dyDescent="0.25">
      <c r="A21866" s="253" t="s">
        <v>8353</v>
      </c>
      <c r="B21866" s="254" t="s">
        <v>8354</v>
      </c>
      <c r="C21866" s="10" t="s">
        <v>6645</v>
      </c>
      <c r="F21866" s="255">
        <v>18654.04</v>
      </c>
    </row>
    <row r="21867" spans="1:6" ht="15" x14ac:dyDescent="0.25">
      <c r="A21867" s="253" t="s">
        <v>8355</v>
      </c>
      <c r="B21867" s="254" t="s">
        <v>8356</v>
      </c>
      <c r="C21867" s="10" t="s">
        <v>6641</v>
      </c>
      <c r="F21867" s="255">
        <v>41.77</v>
      </c>
    </row>
    <row r="21868" spans="1:6" ht="15" x14ac:dyDescent="0.25">
      <c r="A21868" s="253" t="s">
        <v>8357</v>
      </c>
      <c r="B21868" s="254" t="s">
        <v>8358</v>
      </c>
      <c r="C21868" s="10" t="s">
        <v>20</v>
      </c>
      <c r="F21868" s="255">
        <v>24.18</v>
      </c>
    </row>
    <row r="21869" spans="1:6" ht="15" x14ac:dyDescent="0.25">
      <c r="A21869" s="253" t="s">
        <v>8359</v>
      </c>
      <c r="B21869" s="254" t="s">
        <v>8360</v>
      </c>
      <c r="C21869" s="10" t="s">
        <v>6635</v>
      </c>
      <c r="F21869" s="255">
        <v>1070.1300000000001</v>
      </c>
    </row>
    <row r="21870" spans="1:6" ht="15" x14ac:dyDescent="0.25">
      <c r="A21870" s="253" t="s">
        <v>8361</v>
      </c>
      <c r="B21870" s="254" t="s">
        <v>8362</v>
      </c>
      <c r="C21870" s="10" t="s">
        <v>6635</v>
      </c>
      <c r="F21870" s="255">
        <v>352.59</v>
      </c>
    </row>
    <row r="21871" spans="1:6" ht="15" x14ac:dyDescent="0.25">
      <c r="A21871" s="253" t="s">
        <v>8363</v>
      </c>
      <c r="B21871" s="254" t="s">
        <v>4756</v>
      </c>
      <c r="C21871" s="10" t="s">
        <v>6636</v>
      </c>
      <c r="F21871" s="255">
        <v>7116.11</v>
      </c>
    </row>
    <row r="21872" spans="1:6" ht="15" x14ac:dyDescent="0.25">
      <c r="A21872" s="253" t="s">
        <v>8364</v>
      </c>
      <c r="B21872" s="254" t="s">
        <v>8365</v>
      </c>
      <c r="C21872" s="10" t="s">
        <v>6636</v>
      </c>
      <c r="F21872" s="255">
        <v>1155.32</v>
      </c>
    </row>
    <row r="21873" spans="1:6" ht="15" x14ac:dyDescent="0.25">
      <c r="A21873" s="253" t="s">
        <v>8366</v>
      </c>
      <c r="B21873" s="254" t="s">
        <v>4755</v>
      </c>
      <c r="C21873" s="10" t="s">
        <v>6636</v>
      </c>
      <c r="F21873" s="255">
        <v>1392.22</v>
      </c>
    </row>
    <row r="21874" spans="1:6" ht="15" x14ac:dyDescent="0.25">
      <c r="A21874" s="253" t="s">
        <v>8367</v>
      </c>
      <c r="B21874" s="254" t="s">
        <v>8368</v>
      </c>
      <c r="C21874" s="10" t="s">
        <v>6640</v>
      </c>
      <c r="F21874" s="255">
        <v>95.68</v>
      </c>
    </row>
    <row r="21875" spans="1:6" ht="15" x14ac:dyDescent="0.25">
      <c r="A21875" s="253" t="s">
        <v>8369</v>
      </c>
      <c r="B21875" s="254" t="s">
        <v>8370</v>
      </c>
      <c r="C21875" s="10" t="s">
        <v>6640</v>
      </c>
      <c r="F21875" s="255">
        <v>425.83</v>
      </c>
    </row>
    <row r="21876" spans="1:6" ht="15" x14ac:dyDescent="0.25">
      <c r="A21876" s="253" t="s">
        <v>8371</v>
      </c>
      <c r="B21876" s="254" t="s">
        <v>8372</v>
      </c>
      <c r="C21876" s="10" t="s">
        <v>6640</v>
      </c>
      <c r="F21876" s="255">
        <v>671.39</v>
      </c>
    </row>
    <row r="21877" spans="1:6" ht="15" x14ac:dyDescent="0.25">
      <c r="A21877" s="253" t="s">
        <v>8373</v>
      </c>
      <c r="B21877" s="254" t="s">
        <v>8374</v>
      </c>
      <c r="C21877" s="10" t="s">
        <v>6640</v>
      </c>
      <c r="F21877" s="255">
        <v>108.51</v>
      </c>
    </row>
    <row r="21878" spans="1:6" ht="15" x14ac:dyDescent="0.25">
      <c r="A21878" s="253" t="s">
        <v>8375</v>
      </c>
      <c r="B21878" s="254" t="s">
        <v>8376</v>
      </c>
      <c r="C21878" s="10" t="s">
        <v>6640</v>
      </c>
      <c r="F21878" s="255">
        <v>104.88</v>
      </c>
    </row>
    <row r="21879" spans="1:6" ht="15" x14ac:dyDescent="0.25">
      <c r="A21879" s="253" t="s">
        <v>8377</v>
      </c>
      <c r="B21879" s="254" t="s">
        <v>4787</v>
      </c>
      <c r="C21879" s="10" t="s">
        <v>6636</v>
      </c>
      <c r="F21879" s="255">
        <v>30004.61</v>
      </c>
    </row>
    <row r="21880" spans="1:6" ht="15" x14ac:dyDescent="0.25">
      <c r="A21880" s="253" t="s">
        <v>8378</v>
      </c>
      <c r="B21880" s="254" t="s">
        <v>8036</v>
      </c>
      <c r="C21880" s="10" t="s">
        <v>6640</v>
      </c>
      <c r="F21880" s="255">
        <v>77.33</v>
      </c>
    </row>
    <row r="21881" spans="1:6" ht="15" x14ac:dyDescent="0.25">
      <c r="A21881" s="253" t="s">
        <v>8379</v>
      </c>
      <c r="B21881" s="254" t="s">
        <v>8380</v>
      </c>
      <c r="C21881" s="10" t="s">
        <v>6640</v>
      </c>
      <c r="F21881" s="255">
        <v>93.96</v>
      </c>
    </row>
    <row r="21882" spans="1:6" ht="15" x14ac:dyDescent="0.25">
      <c r="A21882" s="253" t="s">
        <v>8381</v>
      </c>
      <c r="B21882" s="254" t="s">
        <v>8038</v>
      </c>
      <c r="C21882" s="10" t="s">
        <v>6640</v>
      </c>
      <c r="F21882" s="255">
        <v>85.65</v>
      </c>
    </row>
    <row r="21883" spans="1:6" ht="15" x14ac:dyDescent="0.25">
      <c r="A21883" s="253" t="s">
        <v>8382</v>
      </c>
      <c r="B21883" s="254" t="s">
        <v>8383</v>
      </c>
      <c r="C21883" s="10" t="s">
        <v>6640</v>
      </c>
      <c r="F21883" s="255">
        <v>94.92</v>
      </c>
    </row>
    <row r="21884" spans="1:6" ht="15" x14ac:dyDescent="0.25">
      <c r="A21884" s="253" t="s">
        <v>8384</v>
      </c>
      <c r="B21884" s="254" t="s">
        <v>8040</v>
      </c>
      <c r="C21884" s="10" t="s">
        <v>6640</v>
      </c>
      <c r="F21884" s="255">
        <v>99.76</v>
      </c>
    </row>
    <row r="21885" spans="1:6" ht="15" x14ac:dyDescent="0.25">
      <c r="A21885" s="253" t="s">
        <v>8385</v>
      </c>
      <c r="B21885" s="254" t="s">
        <v>8386</v>
      </c>
      <c r="C21885" s="10" t="s">
        <v>6640</v>
      </c>
      <c r="F21885" s="255">
        <v>95.03</v>
      </c>
    </row>
    <row r="21886" spans="1:6" ht="15" x14ac:dyDescent="0.25">
      <c r="A21886" s="253" t="s">
        <v>8387</v>
      </c>
      <c r="B21886" s="254" t="s">
        <v>8042</v>
      </c>
      <c r="C21886" s="10" t="s">
        <v>6640</v>
      </c>
      <c r="F21886" s="255">
        <v>111.53</v>
      </c>
    </row>
    <row r="21887" spans="1:6" ht="15" x14ac:dyDescent="0.25">
      <c r="A21887" s="253" t="s">
        <v>8388</v>
      </c>
      <c r="B21887" s="254" t="s">
        <v>8389</v>
      </c>
      <c r="C21887" s="10" t="s">
        <v>6640</v>
      </c>
      <c r="F21887" s="255">
        <v>94.69</v>
      </c>
    </row>
    <row r="21888" spans="1:6" ht="15" x14ac:dyDescent="0.25">
      <c r="A21888" s="253" t="s">
        <v>8390</v>
      </c>
      <c r="B21888" s="254" t="s">
        <v>8044</v>
      </c>
      <c r="C21888" s="10" t="s">
        <v>6640</v>
      </c>
      <c r="F21888" s="255">
        <v>139.86000000000001</v>
      </c>
    </row>
    <row r="21889" spans="1:6" ht="15" x14ac:dyDescent="0.25">
      <c r="A21889" s="253" t="s">
        <v>8391</v>
      </c>
      <c r="B21889" s="254" t="s">
        <v>8392</v>
      </c>
      <c r="C21889" s="10" t="s">
        <v>6640</v>
      </c>
      <c r="F21889" s="255">
        <v>94.92</v>
      </c>
    </row>
    <row r="21890" spans="1:6" ht="15" x14ac:dyDescent="0.25">
      <c r="A21890" s="253" t="s">
        <v>8393</v>
      </c>
      <c r="B21890" s="254" t="s">
        <v>4788</v>
      </c>
      <c r="C21890" s="10" t="s">
        <v>6636</v>
      </c>
      <c r="F21890" s="255">
        <v>3129.83</v>
      </c>
    </row>
    <row r="21891" spans="1:6" ht="15" x14ac:dyDescent="0.25">
      <c r="A21891" s="253" t="s">
        <v>8394</v>
      </c>
      <c r="B21891" s="254" t="s">
        <v>4789</v>
      </c>
      <c r="C21891" s="10" t="s">
        <v>6636</v>
      </c>
      <c r="F21891" s="255">
        <v>3082.24</v>
      </c>
    </row>
    <row r="21892" spans="1:6" ht="15" x14ac:dyDescent="0.25">
      <c r="A21892" s="253" t="s">
        <v>8395</v>
      </c>
      <c r="B21892" s="254" t="s">
        <v>7156</v>
      </c>
      <c r="C21892" s="10" t="s">
        <v>6636</v>
      </c>
      <c r="F21892" s="255">
        <v>33849.01</v>
      </c>
    </row>
    <row r="21893" spans="1:6" ht="15" x14ac:dyDescent="0.25">
      <c r="A21893" s="253" t="s">
        <v>8396</v>
      </c>
      <c r="B21893" s="254" t="s">
        <v>7158</v>
      </c>
      <c r="C21893" s="10" t="s">
        <v>6636</v>
      </c>
      <c r="F21893" s="255">
        <v>1968</v>
      </c>
    </row>
    <row r="21894" spans="1:6" ht="15" x14ac:dyDescent="0.25">
      <c r="A21894" s="253" t="s">
        <v>8397</v>
      </c>
      <c r="B21894" s="254" t="s">
        <v>1398</v>
      </c>
      <c r="C21894" s="10" t="s">
        <v>6640</v>
      </c>
      <c r="F21894" s="255">
        <v>37.93</v>
      </c>
    </row>
    <row r="21895" spans="1:6" ht="15" x14ac:dyDescent="0.25">
      <c r="A21895" s="253" t="s">
        <v>8398</v>
      </c>
      <c r="B21895" s="254" t="s">
        <v>1397</v>
      </c>
      <c r="C21895" s="10" t="s">
        <v>6640</v>
      </c>
      <c r="F21895" s="255">
        <v>46.63</v>
      </c>
    </row>
    <row r="21896" spans="1:6" ht="15" x14ac:dyDescent="0.25">
      <c r="A21896" s="253" t="s">
        <v>8399</v>
      </c>
      <c r="B21896" s="254" t="s">
        <v>1396</v>
      </c>
      <c r="C21896" s="10" t="s">
        <v>6640</v>
      </c>
      <c r="F21896" s="255">
        <v>57.16</v>
      </c>
    </row>
    <row r="21897" spans="1:6" ht="15" x14ac:dyDescent="0.25">
      <c r="A21897" s="253" t="s">
        <v>8400</v>
      </c>
      <c r="B21897" s="254" t="s">
        <v>8401</v>
      </c>
      <c r="C21897" s="10" t="s">
        <v>6650</v>
      </c>
      <c r="F21897" s="255">
        <v>23.24</v>
      </c>
    </row>
    <row r="21898" spans="1:6" ht="15" x14ac:dyDescent="0.25">
      <c r="A21898" s="253" t="s">
        <v>8402</v>
      </c>
      <c r="B21898" s="254" t="s">
        <v>8403</v>
      </c>
      <c r="C21898" s="10" t="s">
        <v>6640</v>
      </c>
      <c r="F21898" s="255">
        <v>39.56</v>
      </c>
    </row>
    <row r="21899" spans="1:6" ht="15" x14ac:dyDescent="0.25">
      <c r="A21899" s="253" t="s">
        <v>8404</v>
      </c>
      <c r="B21899" s="254" t="s">
        <v>8405</v>
      </c>
      <c r="C21899" s="10" t="s">
        <v>6640</v>
      </c>
      <c r="F21899" s="255">
        <v>46.44</v>
      </c>
    </row>
    <row r="21900" spans="1:6" ht="15" x14ac:dyDescent="0.25">
      <c r="A21900" s="253" t="s">
        <v>8406</v>
      </c>
      <c r="B21900" s="254" t="s">
        <v>8407</v>
      </c>
      <c r="C21900" s="10" t="s">
        <v>6640</v>
      </c>
      <c r="F21900" s="255">
        <v>74.16</v>
      </c>
    </row>
    <row r="21901" spans="1:6" ht="15" x14ac:dyDescent="0.25">
      <c r="A21901" s="253" t="s">
        <v>8408</v>
      </c>
      <c r="B21901" s="254" t="s">
        <v>7159</v>
      </c>
      <c r="C21901" s="10" t="s">
        <v>6636</v>
      </c>
      <c r="F21901" s="255">
        <v>45053.91</v>
      </c>
    </row>
    <row r="21902" spans="1:6" ht="15" x14ac:dyDescent="0.25">
      <c r="A21902" s="253" t="s">
        <v>8409</v>
      </c>
      <c r="B21902" s="254" t="s">
        <v>1383</v>
      </c>
      <c r="C21902" s="10" t="s">
        <v>6640</v>
      </c>
      <c r="F21902" s="255">
        <v>55.03</v>
      </c>
    </row>
    <row r="21903" spans="1:6" ht="15" x14ac:dyDescent="0.25">
      <c r="A21903" s="253" t="s">
        <v>8410</v>
      </c>
      <c r="B21903" s="254" t="s">
        <v>1382</v>
      </c>
      <c r="C21903" s="10" t="s">
        <v>6640</v>
      </c>
      <c r="F21903" s="255">
        <v>97.04</v>
      </c>
    </row>
    <row r="21904" spans="1:6" ht="15" x14ac:dyDescent="0.25">
      <c r="A21904" s="253" t="s">
        <v>8411</v>
      </c>
      <c r="B21904" s="254" t="s">
        <v>1381</v>
      </c>
      <c r="C21904" s="10" t="s">
        <v>6640</v>
      </c>
      <c r="F21904" s="255">
        <v>51.95</v>
      </c>
    </row>
    <row r="21905" spans="1:6" ht="15" x14ac:dyDescent="0.25">
      <c r="A21905" s="253" t="s">
        <v>8412</v>
      </c>
      <c r="B21905" s="254" t="s">
        <v>1402</v>
      </c>
      <c r="C21905" s="10" t="s">
        <v>6640</v>
      </c>
      <c r="F21905" s="255">
        <v>18.96</v>
      </c>
    </row>
    <row r="21906" spans="1:6" ht="15" x14ac:dyDescent="0.25">
      <c r="A21906" s="253" t="s">
        <v>8413</v>
      </c>
      <c r="B21906" s="254" t="s">
        <v>1401</v>
      </c>
      <c r="C21906" s="10" t="s">
        <v>6640</v>
      </c>
      <c r="F21906" s="255">
        <v>20.170000000000002</v>
      </c>
    </row>
    <row r="21907" spans="1:6" ht="15" x14ac:dyDescent="0.25">
      <c r="A21907" s="253" t="s">
        <v>8414</v>
      </c>
      <c r="B21907" s="254" t="s">
        <v>1400</v>
      </c>
      <c r="C21907" s="10" t="s">
        <v>6640</v>
      </c>
      <c r="F21907" s="255">
        <v>24.79</v>
      </c>
    </row>
    <row r="21908" spans="1:6" ht="15" x14ac:dyDescent="0.25">
      <c r="A21908" s="253" t="s">
        <v>8415</v>
      </c>
      <c r="B21908" s="254" t="s">
        <v>1399</v>
      </c>
      <c r="C21908" s="10" t="s">
        <v>6640</v>
      </c>
      <c r="F21908" s="255">
        <v>28.33</v>
      </c>
    </row>
    <row r="21909" spans="1:6" ht="15" x14ac:dyDescent="0.25">
      <c r="A21909" s="253" t="s">
        <v>8416</v>
      </c>
      <c r="B21909" s="254" t="s">
        <v>1380</v>
      </c>
      <c r="C21909" s="10" t="s">
        <v>6640</v>
      </c>
      <c r="F21909" s="255">
        <v>40.26</v>
      </c>
    </row>
    <row r="21910" spans="1:6" ht="15" x14ac:dyDescent="0.25">
      <c r="A21910" s="253" t="s">
        <v>8417</v>
      </c>
      <c r="B21910" s="254" t="s">
        <v>1379</v>
      </c>
      <c r="C21910" s="10" t="s">
        <v>6640</v>
      </c>
      <c r="F21910" s="255">
        <v>65.16</v>
      </c>
    </row>
    <row r="21911" spans="1:6" ht="15" x14ac:dyDescent="0.25">
      <c r="A21911" s="253" t="s">
        <v>8418</v>
      </c>
      <c r="B21911" s="254" t="s">
        <v>1378</v>
      </c>
      <c r="C21911" s="10" t="s">
        <v>6640</v>
      </c>
      <c r="F21911" s="255">
        <v>86.53</v>
      </c>
    </row>
    <row r="21912" spans="1:6" ht="15" x14ac:dyDescent="0.25">
      <c r="A21912" s="253" t="s">
        <v>8419</v>
      </c>
      <c r="B21912" s="254" t="s">
        <v>1376</v>
      </c>
      <c r="C21912" s="10" t="s">
        <v>6640</v>
      </c>
      <c r="F21912" s="255">
        <v>163.72</v>
      </c>
    </row>
    <row r="21913" spans="1:6" ht="15" x14ac:dyDescent="0.25">
      <c r="A21913" s="253" t="s">
        <v>8420</v>
      </c>
      <c r="B21913" s="254" t="s">
        <v>1395</v>
      </c>
      <c r="C21913" s="10" t="s">
        <v>6640</v>
      </c>
      <c r="F21913" s="255">
        <v>72.62</v>
      </c>
    </row>
    <row r="21914" spans="1:6" ht="15" x14ac:dyDescent="0.25">
      <c r="A21914" s="253" t="s">
        <v>8421</v>
      </c>
      <c r="B21914" s="254" t="s">
        <v>1377</v>
      </c>
      <c r="C21914" s="10" t="s">
        <v>6640</v>
      </c>
      <c r="F21914" s="255">
        <v>133.05000000000001</v>
      </c>
    </row>
    <row r="21915" spans="1:6" ht="15" x14ac:dyDescent="0.25">
      <c r="A21915" s="253" t="s">
        <v>8422</v>
      </c>
      <c r="B21915" s="254" t="s">
        <v>7157</v>
      </c>
      <c r="C21915" s="10" t="s">
        <v>6636</v>
      </c>
      <c r="F21915" s="255">
        <v>33849.01</v>
      </c>
    </row>
    <row r="21916" spans="1:6" ht="15" x14ac:dyDescent="0.25">
      <c r="A21916" s="253" t="s">
        <v>8423</v>
      </c>
      <c r="B21916" s="254" t="s">
        <v>8424</v>
      </c>
      <c r="C21916" s="10" t="s">
        <v>6640</v>
      </c>
      <c r="F21916" s="255">
        <v>247.16</v>
      </c>
    </row>
    <row r="21917" spans="1:6" ht="15" x14ac:dyDescent="0.25">
      <c r="A21917" s="253" t="s">
        <v>8425</v>
      </c>
      <c r="B21917" s="254" t="s">
        <v>8426</v>
      </c>
      <c r="C21917" s="10" t="s">
        <v>6640</v>
      </c>
      <c r="F21917" s="255">
        <v>414.46</v>
      </c>
    </row>
    <row r="21918" spans="1:6" ht="15" x14ac:dyDescent="0.25">
      <c r="A21918" s="253" t="s">
        <v>8427</v>
      </c>
      <c r="B21918" s="254" t="s">
        <v>8428</v>
      </c>
      <c r="C21918" s="10" t="s">
        <v>6640</v>
      </c>
      <c r="F21918" s="255">
        <v>456.24</v>
      </c>
    </row>
    <row r="21919" spans="1:6" ht="15" x14ac:dyDescent="0.25">
      <c r="A21919" s="253" t="s">
        <v>8429</v>
      </c>
      <c r="B21919" s="254" t="s">
        <v>8430</v>
      </c>
      <c r="C21919" s="10" t="s">
        <v>6640</v>
      </c>
      <c r="F21919" s="255">
        <v>262.79000000000002</v>
      </c>
    </row>
    <row r="21920" spans="1:6" ht="15" x14ac:dyDescent="0.25">
      <c r="A21920" s="253" t="s">
        <v>8431</v>
      </c>
      <c r="B21920" s="254" t="s">
        <v>8432</v>
      </c>
      <c r="C21920" s="10" t="s">
        <v>6640</v>
      </c>
      <c r="F21920" s="255">
        <v>304.88</v>
      </c>
    </row>
    <row r="21921" spans="1:6" ht="15" x14ac:dyDescent="0.25">
      <c r="A21921" s="253" t="s">
        <v>8433</v>
      </c>
      <c r="B21921" s="254" t="s">
        <v>8434</v>
      </c>
      <c r="C21921" s="10" t="s">
        <v>6640</v>
      </c>
      <c r="F21921" s="255">
        <v>309.47000000000003</v>
      </c>
    </row>
    <row r="21922" spans="1:6" ht="15" x14ac:dyDescent="0.25">
      <c r="A21922" s="253" t="s">
        <v>8435</v>
      </c>
      <c r="B21922" s="254" t="s">
        <v>8436</v>
      </c>
      <c r="C21922" s="10" t="s">
        <v>6640</v>
      </c>
      <c r="F21922" s="255">
        <v>316.54000000000002</v>
      </c>
    </row>
    <row r="21923" spans="1:6" ht="15" x14ac:dyDescent="0.25">
      <c r="A21923" s="253" t="s">
        <v>8437</v>
      </c>
      <c r="B21923" s="254" t="s">
        <v>8438</v>
      </c>
      <c r="C21923" s="10" t="s">
        <v>6640</v>
      </c>
      <c r="F21923" s="255">
        <v>346.91</v>
      </c>
    </row>
    <row r="21924" spans="1:6" ht="15" x14ac:dyDescent="0.25">
      <c r="A21924" s="253" t="s">
        <v>8439</v>
      </c>
      <c r="B21924" s="254" t="s">
        <v>8440</v>
      </c>
      <c r="C21924" s="10" t="s">
        <v>6640</v>
      </c>
      <c r="F21924" s="255">
        <v>545.76</v>
      </c>
    </row>
    <row r="21925" spans="1:6" ht="15" x14ac:dyDescent="0.25">
      <c r="A21925" s="253" t="s">
        <v>8441</v>
      </c>
      <c r="B21925" s="254" t="s">
        <v>8442</v>
      </c>
      <c r="C21925" s="10" t="s">
        <v>6640</v>
      </c>
      <c r="F21925" s="255">
        <v>1316.59</v>
      </c>
    </row>
    <row r="21926" spans="1:6" ht="15" x14ac:dyDescent="0.25">
      <c r="A21926" s="253" t="s">
        <v>8443</v>
      </c>
      <c r="B21926" s="254" t="s">
        <v>8444</v>
      </c>
      <c r="C21926" s="10" t="s">
        <v>6640</v>
      </c>
      <c r="F21926" s="255">
        <v>1522.25</v>
      </c>
    </row>
    <row r="21927" spans="1:6" ht="15" x14ac:dyDescent="0.25">
      <c r="A21927" s="253" t="s">
        <v>8445</v>
      </c>
      <c r="B21927" s="254" t="s">
        <v>8446</v>
      </c>
      <c r="C21927" s="10" t="s">
        <v>6640</v>
      </c>
      <c r="F21927" s="255">
        <v>1774.63</v>
      </c>
    </row>
    <row r="21928" spans="1:6" ht="15" x14ac:dyDescent="0.25">
      <c r="A21928" s="253" t="s">
        <v>8447</v>
      </c>
      <c r="B21928" s="254" t="s">
        <v>8448</v>
      </c>
      <c r="C21928" s="10" t="s">
        <v>6641</v>
      </c>
      <c r="F21928" s="255">
        <v>877.8</v>
      </c>
    </row>
    <row r="21929" spans="1:6" ht="15" x14ac:dyDescent="0.25">
      <c r="A21929" s="253" t="s">
        <v>8449</v>
      </c>
      <c r="B21929" s="254" t="s">
        <v>1729</v>
      </c>
      <c r="C21929" s="10" t="s">
        <v>6640</v>
      </c>
      <c r="F21929" s="255">
        <v>329.24</v>
      </c>
    </row>
    <row r="21930" spans="1:6" ht="15" x14ac:dyDescent="0.25">
      <c r="A21930" s="253" t="s">
        <v>8450</v>
      </c>
      <c r="B21930" s="254" t="s">
        <v>1730</v>
      </c>
      <c r="C21930" s="10" t="s">
        <v>6640</v>
      </c>
      <c r="F21930" s="255">
        <v>373.74</v>
      </c>
    </row>
    <row r="21931" spans="1:6" ht="15" x14ac:dyDescent="0.25">
      <c r="A21931" s="253" t="s">
        <v>8451</v>
      </c>
      <c r="B21931" s="254" t="s">
        <v>1731</v>
      </c>
      <c r="C21931" s="10" t="s">
        <v>6640</v>
      </c>
      <c r="F21931" s="255">
        <v>401.42</v>
      </c>
    </row>
    <row r="21932" spans="1:6" ht="30" x14ac:dyDescent="0.25">
      <c r="A21932" s="253" t="s">
        <v>8452</v>
      </c>
      <c r="B21932" s="254" t="s">
        <v>8453</v>
      </c>
      <c r="C21932" s="10" t="s">
        <v>6640</v>
      </c>
      <c r="F21932" s="255">
        <v>2911.57</v>
      </c>
    </row>
    <row r="21933" spans="1:6" ht="15" x14ac:dyDescent="0.25">
      <c r="A21933" s="253" t="s">
        <v>8454</v>
      </c>
      <c r="B21933" s="254" t="s">
        <v>8455</v>
      </c>
      <c r="C21933" s="10" t="s">
        <v>6640</v>
      </c>
      <c r="F21933" s="255">
        <v>1332.26</v>
      </c>
    </row>
    <row r="21934" spans="1:6" ht="15" x14ac:dyDescent="0.25">
      <c r="A21934" s="253" t="s">
        <v>8456</v>
      </c>
      <c r="B21934" s="254" t="s">
        <v>1709</v>
      </c>
      <c r="C21934" s="10" t="s">
        <v>6635</v>
      </c>
      <c r="F21934" s="255">
        <v>3343.22</v>
      </c>
    </row>
    <row r="21935" spans="1:6" ht="15" x14ac:dyDescent="0.25">
      <c r="A21935" s="253" t="s">
        <v>8457</v>
      </c>
      <c r="B21935" s="254" t="s">
        <v>7112</v>
      </c>
      <c r="C21935" s="10" t="s">
        <v>6641</v>
      </c>
      <c r="F21935" s="255">
        <v>3059.27</v>
      </c>
    </row>
    <row r="21936" spans="1:6" ht="15" x14ac:dyDescent="0.25">
      <c r="A21936" s="253" t="s">
        <v>8458</v>
      </c>
      <c r="B21936" s="254" t="s">
        <v>8459</v>
      </c>
      <c r="C21936" s="10" t="s">
        <v>6642</v>
      </c>
      <c r="F21936" s="255">
        <v>441.38</v>
      </c>
    </row>
    <row r="21937" spans="1:6" ht="15" x14ac:dyDescent="0.25">
      <c r="A21937" s="253" t="s">
        <v>8460</v>
      </c>
      <c r="B21937" s="254" t="s">
        <v>8461</v>
      </c>
      <c r="C21937" s="10" t="s">
        <v>6640</v>
      </c>
      <c r="F21937" s="255">
        <v>1140.6199999999999</v>
      </c>
    </row>
    <row r="21938" spans="1:6" ht="15" x14ac:dyDescent="0.25">
      <c r="A21938" s="253" t="s">
        <v>8462</v>
      </c>
      <c r="B21938" s="254" t="s">
        <v>8463</v>
      </c>
      <c r="C21938" s="10" t="s">
        <v>6642</v>
      </c>
      <c r="F21938" s="255">
        <v>568.79999999999995</v>
      </c>
    </row>
    <row r="21939" spans="1:6" ht="15" x14ac:dyDescent="0.25">
      <c r="A21939" s="253" t="s">
        <v>8464</v>
      </c>
      <c r="B21939" s="254" t="s">
        <v>8465</v>
      </c>
      <c r="C21939" s="10" t="s">
        <v>6640</v>
      </c>
      <c r="F21939" s="255">
        <v>1483.92</v>
      </c>
    </row>
    <row r="21940" spans="1:6" ht="15" x14ac:dyDescent="0.25">
      <c r="A21940" s="253" t="s">
        <v>8466</v>
      </c>
      <c r="B21940" s="254" t="s">
        <v>8467</v>
      </c>
      <c r="C21940" s="10" t="s">
        <v>6640</v>
      </c>
      <c r="F21940" s="255">
        <v>1853.07</v>
      </c>
    </row>
    <row r="21941" spans="1:6" ht="15" x14ac:dyDescent="0.25">
      <c r="A21941" s="253" t="s">
        <v>8468</v>
      </c>
      <c r="B21941" s="254" t="s">
        <v>8469</v>
      </c>
      <c r="C21941" s="10" t="s">
        <v>6640</v>
      </c>
      <c r="F21941" s="255">
        <v>2353.46</v>
      </c>
    </row>
    <row r="21942" spans="1:6" ht="15" x14ac:dyDescent="0.25">
      <c r="A21942" s="253" t="s">
        <v>8470</v>
      </c>
      <c r="B21942" s="254" t="s">
        <v>8471</v>
      </c>
      <c r="C21942" s="10" t="s">
        <v>6640</v>
      </c>
      <c r="F21942" s="255">
        <v>518.57000000000005</v>
      </c>
    </row>
    <row r="21943" spans="1:6" ht="15" x14ac:dyDescent="0.25">
      <c r="A21943" s="253" t="s">
        <v>8472</v>
      </c>
      <c r="B21943" s="254" t="s">
        <v>8473</v>
      </c>
      <c r="C21943" s="10" t="s">
        <v>6640</v>
      </c>
      <c r="F21943" s="255">
        <v>1351.21</v>
      </c>
    </row>
    <row r="21944" spans="1:6" ht="15" x14ac:dyDescent="0.25">
      <c r="A21944" s="253" t="s">
        <v>8474</v>
      </c>
      <c r="B21944" s="254" t="s">
        <v>8475</v>
      </c>
      <c r="C21944" s="10" t="s">
        <v>6640</v>
      </c>
      <c r="F21944" s="255">
        <v>391.31</v>
      </c>
    </row>
    <row r="21945" spans="1:6" ht="15" x14ac:dyDescent="0.25">
      <c r="A21945" s="253" t="s">
        <v>8476</v>
      </c>
      <c r="B21945" s="254" t="s">
        <v>8477</v>
      </c>
      <c r="C21945" s="10" t="s">
        <v>6640</v>
      </c>
      <c r="F21945" s="255">
        <v>511.51</v>
      </c>
    </row>
    <row r="21946" spans="1:6" ht="15" x14ac:dyDescent="0.25">
      <c r="A21946" s="253" t="s">
        <v>8478</v>
      </c>
      <c r="B21946" s="254" t="s">
        <v>8479</v>
      </c>
      <c r="C21946" s="10" t="s">
        <v>6640</v>
      </c>
      <c r="F21946" s="255">
        <v>594.73</v>
      </c>
    </row>
    <row r="21947" spans="1:6" ht="15" x14ac:dyDescent="0.25">
      <c r="A21947" s="253" t="s">
        <v>8480</v>
      </c>
      <c r="B21947" s="254" t="s">
        <v>7098</v>
      </c>
      <c r="C21947" s="10" t="s">
        <v>6640</v>
      </c>
      <c r="F21947" s="255">
        <v>339.04</v>
      </c>
    </row>
    <row r="21948" spans="1:6" ht="15" x14ac:dyDescent="0.25">
      <c r="A21948" s="253" t="s">
        <v>8481</v>
      </c>
      <c r="B21948" s="254" t="s">
        <v>7099</v>
      </c>
      <c r="C21948" s="10" t="s">
        <v>6640</v>
      </c>
      <c r="F21948" s="255">
        <v>552.20000000000005</v>
      </c>
    </row>
    <row r="21949" spans="1:6" ht="15" x14ac:dyDescent="0.25">
      <c r="A21949" s="253" t="s">
        <v>8482</v>
      </c>
      <c r="B21949" s="254" t="s">
        <v>7100</v>
      </c>
      <c r="C21949" s="10" t="s">
        <v>6640</v>
      </c>
      <c r="F21949" s="255">
        <v>832.31</v>
      </c>
    </row>
    <row r="21950" spans="1:6" ht="15" x14ac:dyDescent="0.25">
      <c r="A21950" s="253" t="s">
        <v>8483</v>
      </c>
      <c r="B21950" s="254" t="s">
        <v>7111</v>
      </c>
      <c r="C21950" s="10" t="s">
        <v>6636</v>
      </c>
      <c r="F21950" s="255">
        <v>4121.08</v>
      </c>
    </row>
    <row r="21951" spans="1:6" ht="15" x14ac:dyDescent="0.25">
      <c r="A21951" s="253" t="s">
        <v>8484</v>
      </c>
      <c r="B21951" s="254" t="s">
        <v>7081</v>
      </c>
      <c r="C21951" s="10" t="s">
        <v>6636</v>
      </c>
      <c r="F21951" s="255">
        <v>8405.0300000000007</v>
      </c>
    </row>
    <row r="21952" spans="1:6" ht="15" x14ac:dyDescent="0.25">
      <c r="A21952" s="253" t="s">
        <v>8485</v>
      </c>
      <c r="B21952" s="254" t="s">
        <v>8486</v>
      </c>
      <c r="C21952" s="10" t="s">
        <v>6640</v>
      </c>
      <c r="F21952" s="255">
        <v>2025.86</v>
      </c>
    </row>
    <row r="21953" spans="1:6" ht="15" x14ac:dyDescent="0.25">
      <c r="A21953" s="253" t="s">
        <v>8487</v>
      </c>
      <c r="B21953" s="254" t="s">
        <v>8488</v>
      </c>
      <c r="C21953" s="10" t="s">
        <v>6640</v>
      </c>
      <c r="F21953" s="255">
        <v>2334.0100000000002</v>
      </c>
    </row>
    <row r="21954" spans="1:6" ht="15" x14ac:dyDescent="0.25">
      <c r="A21954" s="253" t="s">
        <v>8489</v>
      </c>
      <c r="B21954" s="254" t="s">
        <v>8490</v>
      </c>
      <c r="C21954" s="10" t="s">
        <v>6640</v>
      </c>
      <c r="F21954" s="255">
        <v>2854.38</v>
      </c>
    </row>
    <row r="21955" spans="1:6" ht="15" x14ac:dyDescent="0.25">
      <c r="A21955" s="253" t="s">
        <v>8491</v>
      </c>
      <c r="B21955" s="254" t="s">
        <v>8492</v>
      </c>
      <c r="C21955" s="10" t="s">
        <v>6640</v>
      </c>
      <c r="F21955" s="255">
        <v>668.77</v>
      </c>
    </row>
    <row r="21956" spans="1:6" ht="15" x14ac:dyDescent="0.25">
      <c r="A21956" s="253" t="s">
        <v>8493</v>
      </c>
      <c r="B21956" s="254" t="s">
        <v>8494</v>
      </c>
      <c r="C21956" s="10" t="s">
        <v>6640</v>
      </c>
      <c r="F21956" s="255">
        <v>1011.9</v>
      </c>
    </row>
    <row r="21957" spans="1:6" ht="15" x14ac:dyDescent="0.25">
      <c r="A21957" s="253" t="s">
        <v>8495</v>
      </c>
      <c r="B21957" s="254" t="s">
        <v>8496</v>
      </c>
      <c r="C21957" s="10" t="s">
        <v>6640</v>
      </c>
      <c r="F21957" s="255">
        <v>3432.22</v>
      </c>
    </row>
    <row r="21958" spans="1:6" ht="15" x14ac:dyDescent="0.25">
      <c r="A21958" s="253" t="s">
        <v>8497</v>
      </c>
      <c r="B21958" s="254" t="s">
        <v>7101</v>
      </c>
      <c r="C21958" s="10" t="s">
        <v>6640</v>
      </c>
      <c r="F21958" s="255">
        <v>2131.91</v>
      </c>
    </row>
    <row r="21959" spans="1:6" ht="15" x14ac:dyDescent="0.25">
      <c r="A21959" s="253" t="s">
        <v>8498</v>
      </c>
      <c r="B21959" s="254" t="s">
        <v>8499</v>
      </c>
      <c r="C21959" s="10" t="s">
        <v>6640</v>
      </c>
      <c r="F21959" s="255">
        <v>2627.23</v>
      </c>
    </row>
    <row r="21960" spans="1:6" ht="15" x14ac:dyDescent="0.25">
      <c r="A21960" s="253" t="s">
        <v>8500</v>
      </c>
      <c r="B21960" s="254" t="s">
        <v>7103</v>
      </c>
      <c r="C21960" s="10" t="s">
        <v>6640</v>
      </c>
      <c r="F21960" s="255">
        <v>2943.4</v>
      </c>
    </row>
    <row r="21961" spans="1:6" ht="15" x14ac:dyDescent="0.25">
      <c r="A21961" s="253" t="s">
        <v>8501</v>
      </c>
      <c r="B21961" s="254" t="s">
        <v>8502</v>
      </c>
      <c r="C21961" s="10" t="s">
        <v>6640</v>
      </c>
      <c r="F21961" s="255">
        <v>516.5</v>
      </c>
    </row>
    <row r="21962" spans="1:6" ht="15" x14ac:dyDescent="0.25">
      <c r="A21962" s="253" t="s">
        <v>8503</v>
      </c>
      <c r="B21962" s="254" t="s">
        <v>8504</v>
      </c>
      <c r="C21962" s="10" t="s">
        <v>6641</v>
      </c>
      <c r="F21962" s="255">
        <v>2577.7199999999998</v>
      </c>
    </row>
    <row r="21963" spans="1:6" ht="15" x14ac:dyDescent="0.25">
      <c r="A21963" s="253" t="s">
        <v>8505</v>
      </c>
      <c r="B21963" s="254" t="s">
        <v>8506</v>
      </c>
      <c r="C21963" s="10" t="s">
        <v>6640</v>
      </c>
      <c r="F21963" s="255">
        <v>471.94</v>
      </c>
    </row>
    <row r="21964" spans="1:6" ht="15" x14ac:dyDescent="0.25">
      <c r="A21964" s="253" t="s">
        <v>8507</v>
      </c>
      <c r="B21964" s="254" t="s">
        <v>8508</v>
      </c>
      <c r="C21964" s="10" t="s">
        <v>6640</v>
      </c>
      <c r="F21964" s="255">
        <v>942.87</v>
      </c>
    </row>
    <row r="21965" spans="1:6" ht="15" x14ac:dyDescent="0.25">
      <c r="A21965" s="253" t="s">
        <v>8509</v>
      </c>
      <c r="B21965" s="254" t="s">
        <v>8510</v>
      </c>
      <c r="C21965" s="10" t="s">
        <v>6640</v>
      </c>
      <c r="F21965" s="255">
        <v>923.64</v>
      </c>
    </row>
    <row r="21966" spans="1:6" ht="15" x14ac:dyDescent="0.25">
      <c r="A21966" s="253" t="s">
        <v>8511</v>
      </c>
      <c r="B21966" s="254" t="s">
        <v>1797</v>
      </c>
      <c r="C21966" s="10" t="s">
        <v>6640</v>
      </c>
      <c r="F21966" s="255">
        <v>7643.1</v>
      </c>
    </row>
    <row r="21967" spans="1:6" ht="15" x14ac:dyDescent="0.25">
      <c r="A21967" s="253" t="s">
        <v>8512</v>
      </c>
      <c r="B21967" s="254" t="s">
        <v>7083</v>
      </c>
      <c r="C21967" s="10" t="s">
        <v>6636</v>
      </c>
      <c r="F21967" s="255">
        <v>13660.86</v>
      </c>
    </row>
    <row r="21968" spans="1:6" ht="15" x14ac:dyDescent="0.25">
      <c r="A21968" s="253" t="s">
        <v>8513</v>
      </c>
      <c r="B21968" s="254" t="s">
        <v>7082</v>
      </c>
      <c r="C21968" s="10" t="s">
        <v>6636</v>
      </c>
      <c r="F21968" s="255">
        <v>13690.12</v>
      </c>
    </row>
    <row r="21969" spans="1:6" ht="15" x14ac:dyDescent="0.25">
      <c r="A21969" s="253" t="s">
        <v>8514</v>
      </c>
      <c r="B21969" s="254" t="s">
        <v>8515</v>
      </c>
      <c r="C21969" s="10" t="s">
        <v>6640</v>
      </c>
      <c r="F21969" s="255">
        <v>2828.06</v>
      </c>
    </row>
    <row r="21970" spans="1:6" ht="15" x14ac:dyDescent="0.25">
      <c r="A21970" s="253" t="s">
        <v>8516</v>
      </c>
      <c r="B21970" s="254" t="s">
        <v>7102</v>
      </c>
      <c r="C21970" s="10" t="s">
        <v>6640</v>
      </c>
      <c r="F21970" s="255">
        <v>2748.62</v>
      </c>
    </row>
    <row r="21971" spans="1:6" ht="15" x14ac:dyDescent="0.25">
      <c r="A21971" s="253" t="s">
        <v>8517</v>
      </c>
      <c r="B21971" s="254" t="s">
        <v>8518</v>
      </c>
      <c r="C21971" s="10" t="s">
        <v>6640</v>
      </c>
      <c r="F21971" s="255">
        <v>2938.52</v>
      </c>
    </row>
    <row r="21972" spans="1:6" ht="30" x14ac:dyDescent="0.25">
      <c r="A21972" s="253" t="s">
        <v>8519</v>
      </c>
      <c r="B21972" s="254" t="s">
        <v>8520</v>
      </c>
      <c r="C21972" s="10" t="s">
        <v>6635</v>
      </c>
      <c r="F21972" s="255">
        <v>4462.8999999999996</v>
      </c>
    </row>
    <row r="21973" spans="1:6" ht="30" x14ac:dyDescent="0.25">
      <c r="A21973" s="253" t="s">
        <v>8521</v>
      </c>
      <c r="B21973" s="254" t="s">
        <v>8522</v>
      </c>
      <c r="C21973" s="10" t="s">
        <v>6635</v>
      </c>
      <c r="F21973" s="255">
        <v>5006.0600000000004</v>
      </c>
    </row>
    <row r="21974" spans="1:6" ht="15" x14ac:dyDescent="0.25">
      <c r="A21974" s="253" t="s">
        <v>8523</v>
      </c>
      <c r="B21974" s="254" t="s">
        <v>8524</v>
      </c>
      <c r="C21974" s="10" t="s">
        <v>6640</v>
      </c>
      <c r="F21974" s="255">
        <v>763.44</v>
      </c>
    </row>
    <row r="21975" spans="1:6" ht="15" x14ac:dyDescent="0.25">
      <c r="A21975" s="253" t="s">
        <v>8525</v>
      </c>
      <c r="B21975" s="254" t="s">
        <v>8526</v>
      </c>
      <c r="C21975" s="10" t="s">
        <v>6640</v>
      </c>
      <c r="F21975" s="255">
        <v>855.85</v>
      </c>
    </row>
    <row r="21976" spans="1:6" ht="15" x14ac:dyDescent="0.25">
      <c r="A21976" s="253" t="s">
        <v>8527</v>
      </c>
      <c r="B21976" s="254" t="s">
        <v>8528</v>
      </c>
      <c r="C21976" s="10" t="s">
        <v>6640</v>
      </c>
      <c r="F21976" s="255">
        <v>1625.14</v>
      </c>
    </row>
    <row r="21977" spans="1:6" ht="15" x14ac:dyDescent="0.25">
      <c r="A21977" s="253" t="s">
        <v>8529</v>
      </c>
      <c r="B21977" s="254" t="s">
        <v>7093</v>
      </c>
      <c r="C21977" s="10" t="s">
        <v>6640</v>
      </c>
      <c r="F21977" s="255">
        <v>402.42</v>
      </c>
    </row>
    <row r="21978" spans="1:6" ht="15" x14ac:dyDescent="0.25">
      <c r="A21978" s="253" t="s">
        <v>8530</v>
      </c>
      <c r="B21978" s="254" t="s">
        <v>8531</v>
      </c>
      <c r="C21978" s="10" t="s">
        <v>6640</v>
      </c>
      <c r="F21978" s="255">
        <v>2097.13</v>
      </c>
    </row>
    <row r="21979" spans="1:6" ht="30" x14ac:dyDescent="0.25">
      <c r="A21979" s="253" t="s">
        <v>8532</v>
      </c>
      <c r="B21979" s="254" t="s">
        <v>8533</v>
      </c>
      <c r="C21979" s="10" t="s">
        <v>6640</v>
      </c>
      <c r="F21979" s="255">
        <v>891.87</v>
      </c>
    </row>
    <row r="21980" spans="1:6" ht="15" x14ac:dyDescent="0.25">
      <c r="A21980" s="253" t="s">
        <v>8534</v>
      </c>
      <c r="B21980" s="254" t="s">
        <v>8535</v>
      </c>
      <c r="C21980" s="10" t="s">
        <v>6640</v>
      </c>
      <c r="F21980" s="255">
        <v>2906.77</v>
      </c>
    </row>
    <row r="21981" spans="1:6" ht="15" x14ac:dyDescent="0.25">
      <c r="A21981" s="253" t="s">
        <v>8536</v>
      </c>
      <c r="B21981" s="254" t="s">
        <v>8537</v>
      </c>
      <c r="C21981" s="10" t="s">
        <v>6635</v>
      </c>
      <c r="F21981" s="255">
        <v>374.26</v>
      </c>
    </row>
    <row r="21982" spans="1:6" ht="15" x14ac:dyDescent="0.25">
      <c r="A21982" s="253" t="s">
        <v>8538</v>
      </c>
      <c r="B21982" s="254" t="s">
        <v>8539</v>
      </c>
      <c r="C21982" s="10" t="s">
        <v>6642</v>
      </c>
      <c r="F21982" s="255">
        <v>370.61</v>
      </c>
    </row>
    <row r="21983" spans="1:6" ht="15" x14ac:dyDescent="0.25">
      <c r="A21983" s="253" t="s">
        <v>8540</v>
      </c>
      <c r="B21983" s="254" t="s">
        <v>8541</v>
      </c>
      <c r="C21983" s="10" t="s">
        <v>6642</v>
      </c>
      <c r="F21983" s="255">
        <v>359.41</v>
      </c>
    </row>
    <row r="21984" spans="1:6" ht="15" x14ac:dyDescent="0.25">
      <c r="A21984" s="253" t="s">
        <v>8542</v>
      </c>
      <c r="B21984" s="254" t="s">
        <v>8543</v>
      </c>
      <c r="C21984" s="10" t="s">
        <v>6635</v>
      </c>
      <c r="F21984" s="255">
        <v>1124.71</v>
      </c>
    </row>
    <row r="21985" spans="1:6" ht="15" x14ac:dyDescent="0.25">
      <c r="A21985" s="253" t="s">
        <v>8544</v>
      </c>
      <c r="B21985" s="254" t="s">
        <v>8545</v>
      </c>
      <c r="C21985" s="10" t="s">
        <v>6635</v>
      </c>
      <c r="F21985" s="255">
        <v>16890.22</v>
      </c>
    </row>
    <row r="21986" spans="1:6" ht="15" x14ac:dyDescent="0.25">
      <c r="A21986" s="253" t="s">
        <v>8546</v>
      </c>
      <c r="B21986" s="254" t="s">
        <v>8547</v>
      </c>
      <c r="C21986" s="10" t="s">
        <v>6641</v>
      </c>
      <c r="F21986" s="255">
        <v>2259.63</v>
      </c>
    </row>
    <row r="21987" spans="1:6" ht="15" x14ac:dyDescent="0.25">
      <c r="A21987" s="253" t="s">
        <v>8548</v>
      </c>
      <c r="B21987" s="254" t="s">
        <v>8549</v>
      </c>
      <c r="C21987" s="10" t="s">
        <v>6640</v>
      </c>
      <c r="F21987" s="255">
        <v>224.65</v>
      </c>
    </row>
    <row r="21988" spans="1:6" ht="15" x14ac:dyDescent="0.25">
      <c r="A21988" s="253" t="s">
        <v>8550</v>
      </c>
      <c r="B21988" s="254" t="s">
        <v>8551</v>
      </c>
      <c r="C21988" s="10" t="s">
        <v>6640</v>
      </c>
      <c r="F21988" s="255">
        <v>95.09</v>
      </c>
    </row>
    <row r="21989" spans="1:6" ht="15" x14ac:dyDescent="0.25">
      <c r="A21989" s="253" t="s">
        <v>8552</v>
      </c>
      <c r="B21989" s="254" t="s">
        <v>8553</v>
      </c>
      <c r="C21989" s="10" t="s">
        <v>6635</v>
      </c>
      <c r="F21989" s="255">
        <v>475.94</v>
      </c>
    </row>
    <row r="21990" spans="1:6" ht="15" x14ac:dyDescent="0.25">
      <c r="A21990" s="253" t="s">
        <v>8554</v>
      </c>
      <c r="B21990" s="254" t="s">
        <v>8555</v>
      </c>
      <c r="C21990" s="10" t="s">
        <v>6635</v>
      </c>
      <c r="F21990" s="255">
        <v>227.65</v>
      </c>
    </row>
    <row r="21991" spans="1:6" ht="30" x14ac:dyDescent="0.25">
      <c r="A21991" s="253" t="s">
        <v>8556</v>
      </c>
      <c r="B21991" s="254" t="s">
        <v>8557</v>
      </c>
      <c r="C21991" s="10" t="s">
        <v>6643</v>
      </c>
      <c r="F21991" s="255">
        <v>23950.880000000001</v>
      </c>
    </row>
    <row r="21992" spans="1:6" ht="30" x14ac:dyDescent="0.25">
      <c r="A21992" s="253" t="s">
        <v>8558</v>
      </c>
      <c r="B21992" s="254" t="s">
        <v>8559</v>
      </c>
      <c r="C21992" s="10" t="s">
        <v>6643</v>
      </c>
      <c r="F21992" s="255">
        <v>9028.9</v>
      </c>
    </row>
    <row r="21993" spans="1:6" ht="15" x14ac:dyDescent="0.25">
      <c r="A21993" s="253" t="s">
        <v>8560</v>
      </c>
      <c r="B21993" s="254" t="s">
        <v>8561</v>
      </c>
      <c r="C21993" s="10" t="s">
        <v>6643</v>
      </c>
      <c r="F21993" s="255">
        <v>6523.15</v>
      </c>
    </row>
    <row r="21994" spans="1:6" ht="30" x14ac:dyDescent="0.25">
      <c r="A21994" s="253" t="s">
        <v>8562</v>
      </c>
      <c r="B21994" s="254" t="s">
        <v>8563</v>
      </c>
      <c r="C21994" s="10" t="s">
        <v>6635</v>
      </c>
      <c r="F21994" s="255">
        <v>3144.66</v>
      </c>
    </row>
    <row r="21995" spans="1:6" ht="15" x14ac:dyDescent="0.25">
      <c r="A21995" s="253" t="s">
        <v>8564</v>
      </c>
      <c r="B21995" s="254" t="s">
        <v>8565</v>
      </c>
      <c r="C21995" s="10" t="s">
        <v>8566</v>
      </c>
      <c r="F21995" s="255">
        <v>1.49</v>
      </c>
    </row>
    <row r="21996" spans="1:6" ht="15" x14ac:dyDescent="0.25">
      <c r="A21996" s="253" t="s">
        <v>8567</v>
      </c>
      <c r="B21996" s="254" t="s">
        <v>8568</v>
      </c>
      <c r="C21996" s="10" t="s">
        <v>6645</v>
      </c>
      <c r="F21996" s="255">
        <v>40.9</v>
      </c>
    </row>
    <row r="21997" spans="1:6" ht="15" x14ac:dyDescent="0.25">
      <c r="A21997" s="253" t="s">
        <v>8569</v>
      </c>
      <c r="B21997" s="254" t="s">
        <v>8570</v>
      </c>
      <c r="C21997" s="10" t="s">
        <v>6645</v>
      </c>
      <c r="F21997" s="255">
        <v>1011.03</v>
      </c>
    </row>
    <row r="21998" spans="1:6" ht="15" x14ac:dyDescent="0.25">
      <c r="A21998" s="253" t="s">
        <v>8571</v>
      </c>
      <c r="B21998" s="254" t="s">
        <v>8572</v>
      </c>
      <c r="C21998" s="10" t="s">
        <v>6645</v>
      </c>
      <c r="F21998" s="255">
        <v>906.1</v>
      </c>
    </row>
    <row r="21999" spans="1:6" ht="15" x14ac:dyDescent="0.25">
      <c r="A21999" s="253" t="s">
        <v>8573</v>
      </c>
      <c r="B21999" s="254" t="s">
        <v>8574</v>
      </c>
      <c r="C21999" s="10" t="s">
        <v>6645</v>
      </c>
      <c r="F21999" s="255">
        <v>1377.82</v>
      </c>
    </row>
    <row r="22000" spans="1:6" ht="15" x14ac:dyDescent="0.25">
      <c r="A22000" s="253" t="s">
        <v>8575</v>
      </c>
      <c r="B22000" s="254" t="s">
        <v>8576</v>
      </c>
      <c r="C22000" s="10" t="s">
        <v>6645</v>
      </c>
      <c r="F22000" s="255">
        <v>900.63</v>
      </c>
    </row>
    <row r="22001" spans="1:6" ht="30" x14ac:dyDescent="0.25">
      <c r="A22001" s="253" t="s">
        <v>8577</v>
      </c>
      <c r="B22001" s="254" t="s">
        <v>8578</v>
      </c>
      <c r="C22001" s="10" t="s">
        <v>6645</v>
      </c>
      <c r="F22001" s="255">
        <v>1409.7</v>
      </c>
    </row>
    <row r="22002" spans="1:6" ht="15" x14ac:dyDescent="0.25">
      <c r="A22002" s="253" t="s">
        <v>8579</v>
      </c>
      <c r="B22002" s="254" t="s">
        <v>8580</v>
      </c>
      <c r="C22002" s="10" t="s">
        <v>6643</v>
      </c>
      <c r="F22002" s="255">
        <v>3065.6</v>
      </c>
    </row>
    <row r="22003" spans="1:6" ht="15" x14ac:dyDescent="0.25">
      <c r="A22003" s="253" t="s">
        <v>8581</v>
      </c>
      <c r="B22003" s="254" t="s">
        <v>8582</v>
      </c>
      <c r="C22003" s="10" t="s">
        <v>6635</v>
      </c>
      <c r="F22003" s="255">
        <v>67.650000000000006</v>
      </c>
    </row>
    <row r="22004" spans="1:6" ht="15" x14ac:dyDescent="0.25">
      <c r="A22004" s="253" t="s">
        <v>8583</v>
      </c>
      <c r="B22004" s="254" t="s">
        <v>8584</v>
      </c>
      <c r="C22004" s="10" t="s">
        <v>6635</v>
      </c>
      <c r="F22004" s="255">
        <v>3.17</v>
      </c>
    </row>
    <row r="22005" spans="1:6" ht="15" x14ac:dyDescent="0.25">
      <c r="A22005" s="253" t="s">
        <v>8585</v>
      </c>
      <c r="B22005" s="254" t="s">
        <v>8586</v>
      </c>
      <c r="C22005" s="10" t="s">
        <v>6645</v>
      </c>
      <c r="F22005" s="255">
        <v>1259.68</v>
      </c>
    </row>
    <row r="22006" spans="1:6" ht="15" x14ac:dyDescent="0.25">
      <c r="A22006" s="253" t="s">
        <v>8587</v>
      </c>
      <c r="B22006" s="254" t="s">
        <v>8588</v>
      </c>
      <c r="C22006" s="10" t="s">
        <v>6642</v>
      </c>
      <c r="F22006" s="255">
        <v>10.47</v>
      </c>
    </row>
    <row r="22007" spans="1:6" ht="15" x14ac:dyDescent="0.25">
      <c r="A22007" s="253" t="s">
        <v>8589</v>
      </c>
      <c r="B22007" s="254" t="s">
        <v>8590</v>
      </c>
      <c r="C22007" s="10" t="s">
        <v>6642</v>
      </c>
      <c r="F22007" s="255">
        <v>12.74</v>
      </c>
    </row>
    <row r="22008" spans="1:6" ht="15" x14ac:dyDescent="0.25">
      <c r="A22008" s="253" t="s">
        <v>8591</v>
      </c>
      <c r="B22008" s="254" t="s">
        <v>8592</v>
      </c>
      <c r="C22008" s="10" t="s">
        <v>6642</v>
      </c>
      <c r="F22008" s="255">
        <v>12.74</v>
      </c>
    </row>
    <row r="22009" spans="1:6" ht="15" x14ac:dyDescent="0.25">
      <c r="A22009" s="253" t="s">
        <v>8120</v>
      </c>
      <c r="B22009" s="254" t="s">
        <v>8593</v>
      </c>
      <c r="C22009" s="10" t="s">
        <v>6642</v>
      </c>
      <c r="F22009" s="255">
        <v>12.74</v>
      </c>
    </row>
    <row r="22010" spans="1:6" ht="15" x14ac:dyDescent="0.25">
      <c r="A22010" s="253" t="s">
        <v>8121</v>
      </c>
      <c r="B22010" s="254" t="s">
        <v>8115</v>
      </c>
      <c r="C22010" s="10" t="s">
        <v>6642</v>
      </c>
      <c r="F22010" s="255">
        <v>10.47</v>
      </c>
    </row>
    <row r="22011" spans="1:6" ht="15" x14ac:dyDescent="0.25">
      <c r="A22011" s="253" t="s">
        <v>8594</v>
      </c>
      <c r="B22011" s="254" t="s">
        <v>8595</v>
      </c>
      <c r="C22011" s="10" t="s">
        <v>6642</v>
      </c>
      <c r="F22011" s="255">
        <v>15.26</v>
      </c>
    </row>
    <row r="22012" spans="1:6" ht="15" x14ac:dyDescent="0.25">
      <c r="A22012" s="253" t="s">
        <v>8596</v>
      </c>
      <c r="B22012" s="254" t="s">
        <v>8597</v>
      </c>
      <c r="C22012" s="10" t="s">
        <v>6642</v>
      </c>
      <c r="F22012" s="255">
        <v>10.47</v>
      </c>
    </row>
    <row r="22013" spans="1:6" ht="15" x14ac:dyDescent="0.25">
      <c r="A22013" s="253" t="s">
        <v>8598</v>
      </c>
      <c r="B22013" s="254" t="s">
        <v>8599</v>
      </c>
      <c r="C22013" s="10" t="s">
        <v>6642</v>
      </c>
      <c r="F22013" s="255">
        <v>33.29</v>
      </c>
    </row>
    <row r="22014" spans="1:6" ht="15" x14ac:dyDescent="0.25">
      <c r="A22014" s="253" t="s">
        <v>8600</v>
      </c>
      <c r="B22014" s="254" t="s">
        <v>8601</v>
      </c>
      <c r="C22014" s="10" t="s">
        <v>6642</v>
      </c>
      <c r="F22014" s="255">
        <v>15.26</v>
      </c>
    </row>
    <row r="22015" spans="1:6" ht="15" x14ac:dyDescent="0.25">
      <c r="A22015" s="253" t="s">
        <v>8602</v>
      </c>
      <c r="B22015" s="254" t="s">
        <v>8603</v>
      </c>
      <c r="C22015" s="10" t="s">
        <v>6642</v>
      </c>
      <c r="F22015" s="255">
        <v>10.47</v>
      </c>
    </row>
    <row r="22016" spans="1:6" ht="15" x14ac:dyDescent="0.25">
      <c r="A22016" s="253" t="s">
        <v>8604</v>
      </c>
      <c r="B22016" s="254" t="s">
        <v>8605</v>
      </c>
      <c r="C22016" s="10" t="s">
        <v>6642</v>
      </c>
      <c r="F22016" s="255">
        <v>12.74</v>
      </c>
    </row>
    <row r="22017" spans="1:6" ht="15" x14ac:dyDescent="0.25">
      <c r="A22017" s="253" t="s">
        <v>8606</v>
      </c>
      <c r="B22017" s="254" t="s">
        <v>8607</v>
      </c>
      <c r="C22017" s="10" t="s">
        <v>6642</v>
      </c>
      <c r="F22017" s="255">
        <v>10.47</v>
      </c>
    </row>
    <row r="22018" spans="1:6" ht="15" x14ac:dyDescent="0.25">
      <c r="A22018" s="253" t="s">
        <v>8608</v>
      </c>
      <c r="B22018" s="254" t="s">
        <v>8609</v>
      </c>
      <c r="C22018" s="10" t="s">
        <v>6642</v>
      </c>
      <c r="F22018" s="255">
        <v>12.74</v>
      </c>
    </row>
    <row r="22019" spans="1:6" ht="15" x14ac:dyDescent="0.25">
      <c r="A22019" s="253" t="s">
        <v>8610</v>
      </c>
      <c r="B22019" s="254" t="s">
        <v>8611</v>
      </c>
      <c r="C22019" s="10" t="s">
        <v>6642</v>
      </c>
      <c r="F22019" s="255">
        <v>15.26</v>
      </c>
    </row>
    <row r="22020" spans="1:6" ht="15" x14ac:dyDescent="0.25">
      <c r="A22020" s="253" t="s">
        <v>8612</v>
      </c>
      <c r="B22020" s="254" t="s">
        <v>8613</v>
      </c>
      <c r="C22020" s="10" t="s">
        <v>6642</v>
      </c>
      <c r="F22020" s="255">
        <v>12.74</v>
      </c>
    </row>
    <row r="22021" spans="1:6" ht="15" x14ac:dyDescent="0.25">
      <c r="A22021" s="253" t="s">
        <v>8614</v>
      </c>
      <c r="B22021" s="254" t="s">
        <v>8615</v>
      </c>
      <c r="C22021" s="10" t="s">
        <v>6642</v>
      </c>
      <c r="F22021" s="255">
        <v>19.43</v>
      </c>
    </row>
    <row r="22022" spans="1:6" ht="15" x14ac:dyDescent="0.25">
      <c r="A22022" s="253" t="s">
        <v>8053</v>
      </c>
      <c r="B22022" s="254" t="s">
        <v>8054</v>
      </c>
      <c r="C22022" s="10" t="s">
        <v>6642</v>
      </c>
      <c r="F22022" s="255">
        <v>12.74</v>
      </c>
    </row>
    <row r="22023" spans="1:6" ht="15" x14ac:dyDescent="0.25">
      <c r="A22023" s="253" t="s">
        <v>8616</v>
      </c>
      <c r="B22023" s="254" t="s">
        <v>8617</v>
      </c>
      <c r="C22023" s="10" t="s">
        <v>6642</v>
      </c>
      <c r="F22023" s="255">
        <v>15.26</v>
      </c>
    </row>
    <row r="22024" spans="1:6" ht="15" x14ac:dyDescent="0.25">
      <c r="A22024" s="253" t="s">
        <v>8618</v>
      </c>
      <c r="B22024" s="254" t="s">
        <v>8619</v>
      </c>
      <c r="C22024" s="10" t="s">
        <v>6642</v>
      </c>
      <c r="F22024" s="255">
        <v>10.47</v>
      </c>
    </row>
    <row r="22025" spans="1:6" ht="15" x14ac:dyDescent="0.25">
      <c r="A22025" s="253" t="s">
        <v>8620</v>
      </c>
      <c r="B22025" s="254" t="s">
        <v>8621</v>
      </c>
      <c r="C22025" s="10" t="s">
        <v>6642</v>
      </c>
      <c r="F22025" s="255">
        <v>15.26</v>
      </c>
    </row>
    <row r="22026" spans="1:6" ht="15" x14ac:dyDescent="0.25">
      <c r="A22026" s="253" t="s">
        <v>8622</v>
      </c>
      <c r="B22026" s="254" t="s">
        <v>8623</v>
      </c>
      <c r="C22026" s="10" t="s">
        <v>6642</v>
      </c>
      <c r="F22026" s="255">
        <v>19.77</v>
      </c>
    </row>
    <row r="22027" spans="1:6" ht="15" x14ac:dyDescent="0.25">
      <c r="A22027" s="253" t="s">
        <v>8624</v>
      </c>
      <c r="B22027" s="254" t="s">
        <v>8625</v>
      </c>
      <c r="C22027" s="10" t="s">
        <v>6642</v>
      </c>
      <c r="F22027" s="255">
        <v>16.61</v>
      </c>
    </row>
    <row r="22028" spans="1:6" ht="15" x14ac:dyDescent="0.25">
      <c r="A22028" s="253" t="s">
        <v>8626</v>
      </c>
      <c r="B22028" s="254" t="s">
        <v>8627</v>
      </c>
      <c r="C22028" s="10" t="s">
        <v>6642</v>
      </c>
      <c r="F22028" s="255">
        <v>10.47</v>
      </c>
    </row>
    <row r="22029" spans="1:6" ht="15" x14ac:dyDescent="0.25">
      <c r="A22029" s="253" t="s">
        <v>8628</v>
      </c>
      <c r="B22029" s="254" t="s">
        <v>8629</v>
      </c>
      <c r="C22029" s="10" t="s">
        <v>6642</v>
      </c>
      <c r="F22029" s="255">
        <v>10.47</v>
      </c>
    </row>
    <row r="22030" spans="1:6" ht="15" x14ac:dyDescent="0.25">
      <c r="A22030" s="253" t="s">
        <v>8630</v>
      </c>
      <c r="B22030" s="254" t="s">
        <v>8631</v>
      </c>
      <c r="C22030" s="10" t="s">
        <v>6642</v>
      </c>
      <c r="F22030" s="255">
        <v>15.26</v>
      </c>
    </row>
    <row r="22031" spans="1:6" ht="15" x14ac:dyDescent="0.25">
      <c r="A22031" s="253" t="s">
        <v>8632</v>
      </c>
      <c r="B22031" s="254" t="s">
        <v>8633</v>
      </c>
      <c r="C22031" s="10" t="s">
        <v>6642</v>
      </c>
      <c r="F22031" s="255">
        <v>10.47</v>
      </c>
    </row>
    <row r="22032" spans="1:6" ht="15" x14ac:dyDescent="0.25">
      <c r="A22032" s="253" t="s">
        <v>8634</v>
      </c>
      <c r="B22032" s="254" t="s">
        <v>8635</v>
      </c>
      <c r="C22032" s="10" t="s">
        <v>6642</v>
      </c>
      <c r="F22032" s="255">
        <v>22</v>
      </c>
    </row>
    <row r="22033" spans="1:6" ht="15" x14ac:dyDescent="0.25">
      <c r="A22033" s="253" t="s">
        <v>8636</v>
      </c>
      <c r="B22033" s="254" t="s">
        <v>8637</v>
      </c>
      <c r="C22033" s="10" t="s">
        <v>6642</v>
      </c>
      <c r="F22033" s="255">
        <v>15.26</v>
      </c>
    </row>
    <row r="22034" spans="1:6" ht="15" x14ac:dyDescent="0.25">
      <c r="A22034" s="253" t="s">
        <v>8638</v>
      </c>
      <c r="B22034" s="254" t="s">
        <v>8639</v>
      </c>
      <c r="C22034" s="10" t="s">
        <v>6642</v>
      </c>
      <c r="F22034" s="255">
        <v>19.61</v>
      </c>
    </row>
    <row r="22035" spans="1:6" ht="15" x14ac:dyDescent="0.25">
      <c r="A22035" s="253" t="s">
        <v>8640</v>
      </c>
      <c r="B22035" s="254" t="s">
        <v>8641</v>
      </c>
      <c r="C22035" s="10" t="s">
        <v>6642</v>
      </c>
      <c r="F22035" s="255">
        <v>10.47</v>
      </c>
    </row>
    <row r="22036" spans="1:6" ht="15" x14ac:dyDescent="0.25">
      <c r="A22036" s="253" t="s">
        <v>8642</v>
      </c>
      <c r="B22036" s="254" t="s">
        <v>8643</v>
      </c>
      <c r="C22036" s="10" t="s">
        <v>6642</v>
      </c>
      <c r="F22036" s="255">
        <v>26.21</v>
      </c>
    </row>
    <row r="22037" spans="1:6" ht="15" x14ac:dyDescent="0.25">
      <c r="A22037" s="253" t="s">
        <v>8644</v>
      </c>
      <c r="B22037" s="254" t="s">
        <v>8645</v>
      </c>
      <c r="C22037" s="10" t="s">
        <v>6642</v>
      </c>
      <c r="F22037" s="255">
        <v>18.899999999999999</v>
      </c>
    </row>
    <row r="22038" spans="1:6" ht="15" x14ac:dyDescent="0.25">
      <c r="A22038" s="253" t="s">
        <v>8646</v>
      </c>
      <c r="B22038" s="254" t="s">
        <v>8647</v>
      </c>
      <c r="C22038" s="10" t="s">
        <v>6642</v>
      </c>
      <c r="F22038" s="255">
        <v>18.87</v>
      </c>
    </row>
    <row r="22039" spans="1:6" ht="15" x14ac:dyDescent="0.25">
      <c r="A22039" s="253" t="s">
        <v>8648</v>
      </c>
      <c r="B22039" s="254" t="s">
        <v>8649</v>
      </c>
      <c r="C22039" s="10" t="s">
        <v>6642</v>
      </c>
      <c r="F22039" s="255">
        <v>36.4</v>
      </c>
    </row>
    <row r="22040" spans="1:6" ht="15" x14ac:dyDescent="0.25">
      <c r="A22040" s="253" t="s">
        <v>8650</v>
      </c>
      <c r="B22040" s="254" t="s">
        <v>8651</v>
      </c>
      <c r="C22040" s="10" t="s">
        <v>6642</v>
      </c>
      <c r="F22040" s="255">
        <v>174.35</v>
      </c>
    </row>
    <row r="22041" spans="1:6" ht="15" x14ac:dyDescent="0.25">
      <c r="A22041" s="253" t="s">
        <v>8652</v>
      </c>
      <c r="B22041" s="254" t="s">
        <v>8653</v>
      </c>
      <c r="C22041" s="10" t="s">
        <v>6642</v>
      </c>
      <c r="F22041" s="255">
        <v>58.21</v>
      </c>
    </row>
    <row r="22042" spans="1:6" ht="15" x14ac:dyDescent="0.25">
      <c r="A22042" s="253" t="s">
        <v>8654</v>
      </c>
      <c r="B22042" s="254" t="s">
        <v>8655</v>
      </c>
      <c r="C22042" s="10" t="s">
        <v>6642</v>
      </c>
      <c r="F22042" s="255">
        <v>70.38</v>
      </c>
    </row>
    <row r="22043" spans="1:6" ht="15" x14ac:dyDescent="0.25">
      <c r="A22043" s="253" t="s">
        <v>8656</v>
      </c>
      <c r="B22043" s="254" t="s">
        <v>8657</v>
      </c>
      <c r="C22043" s="10" t="s">
        <v>6642</v>
      </c>
      <c r="F22043" s="255">
        <v>61.3</v>
      </c>
    </row>
    <row r="22044" spans="1:6" ht="15" x14ac:dyDescent="0.25">
      <c r="A22044" s="253" t="s">
        <v>8658</v>
      </c>
      <c r="B22044" s="254" t="s">
        <v>8659</v>
      </c>
      <c r="C22044" s="10" t="s">
        <v>6642</v>
      </c>
      <c r="F22044" s="255">
        <v>65.39</v>
      </c>
    </row>
    <row r="22045" spans="1:6" ht="15" x14ac:dyDescent="0.25">
      <c r="A22045" s="253" t="s">
        <v>8660</v>
      </c>
      <c r="B22045" s="254" t="s">
        <v>8661</v>
      </c>
      <c r="C22045" s="10" t="s">
        <v>6642</v>
      </c>
      <c r="F22045" s="255">
        <v>55.19</v>
      </c>
    </row>
    <row r="22046" spans="1:6" ht="15" x14ac:dyDescent="0.25">
      <c r="A22046" s="253" t="s">
        <v>8662</v>
      </c>
      <c r="B22046" s="254" t="s">
        <v>8663</v>
      </c>
      <c r="C22046" s="10" t="s">
        <v>6642</v>
      </c>
      <c r="F22046" s="255">
        <v>102.77</v>
      </c>
    </row>
    <row r="22047" spans="1:6" ht="15" x14ac:dyDescent="0.25">
      <c r="A22047" s="253" t="s">
        <v>8664</v>
      </c>
      <c r="B22047" s="254" t="s">
        <v>8665</v>
      </c>
      <c r="C22047" s="10" t="s">
        <v>6642</v>
      </c>
      <c r="F22047" s="255">
        <v>103.18</v>
      </c>
    </row>
    <row r="22048" spans="1:6" ht="15" x14ac:dyDescent="0.25">
      <c r="A22048" s="253" t="s">
        <v>8666</v>
      </c>
      <c r="B22048" s="254" t="s">
        <v>8667</v>
      </c>
      <c r="C22048" s="10" t="s">
        <v>6642</v>
      </c>
      <c r="F22048" s="255">
        <v>130.88999999999999</v>
      </c>
    </row>
    <row r="22049" spans="1:6" ht="15" x14ac:dyDescent="0.25">
      <c r="A22049" s="253" t="s">
        <v>8668</v>
      </c>
      <c r="B22049" s="254" t="s">
        <v>8669</v>
      </c>
      <c r="C22049" s="10" t="s">
        <v>6642</v>
      </c>
      <c r="F22049" s="255">
        <v>56.71</v>
      </c>
    </row>
    <row r="22050" spans="1:6" ht="15" x14ac:dyDescent="0.25">
      <c r="A22050" s="253" t="s">
        <v>8670</v>
      </c>
      <c r="B22050" s="254" t="s">
        <v>8671</v>
      </c>
      <c r="C22050" s="10" t="s">
        <v>6642</v>
      </c>
      <c r="F22050" s="255">
        <v>26.26</v>
      </c>
    </row>
    <row r="22051" spans="1:6" ht="15" x14ac:dyDescent="0.25">
      <c r="A22051" s="253" t="s">
        <v>8672</v>
      </c>
      <c r="B22051" s="254" t="s">
        <v>8673</v>
      </c>
      <c r="C22051" s="10" t="s">
        <v>6650</v>
      </c>
      <c r="F22051" s="255">
        <v>0.67</v>
      </c>
    </row>
    <row r="22052" spans="1:6" ht="15" x14ac:dyDescent="0.25">
      <c r="A22052" s="253" t="s">
        <v>8674</v>
      </c>
      <c r="B22052" s="254" t="s">
        <v>8675</v>
      </c>
      <c r="C22052" s="10" t="s">
        <v>6650</v>
      </c>
      <c r="F22052" s="255">
        <v>2.81</v>
      </c>
    </row>
    <row r="22053" spans="1:6" ht="15" x14ac:dyDescent="0.25">
      <c r="A22053" s="253" t="s">
        <v>8676</v>
      </c>
      <c r="B22053" s="254" t="s">
        <v>8677</v>
      </c>
      <c r="C22053" s="10" t="s">
        <v>6650</v>
      </c>
      <c r="F22053" s="255">
        <v>2.56</v>
      </c>
    </row>
    <row r="22054" spans="1:6" ht="15" x14ac:dyDescent="0.25">
      <c r="A22054" s="253" t="s">
        <v>8678</v>
      </c>
      <c r="B22054" s="254" t="s">
        <v>8679</v>
      </c>
      <c r="C22054" s="10" t="s">
        <v>6650</v>
      </c>
      <c r="F22054" s="255">
        <v>47.53</v>
      </c>
    </row>
    <row r="22055" spans="1:6" ht="15" x14ac:dyDescent="0.25">
      <c r="A22055" s="253" t="s">
        <v>8680</v>
      </c>
      <c r="B22055" s="254" t="s">
        <v>8681</v>
      </c>
      <c r="C22055" s="10" t="s">
        <v>6650</v>
      </c>
      <c r="F22055" s="255">
        <v>16.72</v>
      </c>
    </row>
    <row r="22056" spans="1:6" ht="15" x14ac:dyDescent="0.25">
      <c r="A22056" s="253" t="s">
        <v>8682</v>
      </c>
      <c r="B22056" s="254" t="s">
        <v>8683</v>
      </c>
      <c r="C22056" s="10" t="s">
        <v>6650</v>
      </c>
      <c r="F22056" s="255">
        <v>36.99</v>
      </c>
    </row>
    <row r="22057" spans="1:6" ht="15" x14ac:dyDescent="0.25">
      <c r="A22057" s="253" t="s">
        <v>8684</v>
      </c>
      <c r="B22057" s="254" t="s">
        <v>8685</v>
      </c>
      <c r="C22057" s="10" t="s">
        <v>6650</v>
      </c>
      <c r="F22057" s="255">
        <v>7.9</v>
      </c>
    </row>
    <row r="22058" spans="1:6" ht="15" x14ac:dyDescent="0.25">
      <c r="A22058" s="253" t="s">
        <v>8686</v>
      </c>
      <c r="B22058" s="254" t="s">
        <v>8687</v>
      </c>
      <c r="C22058" s="10" t="s">
        <v>6650</v>
      </c>
      <c r="F22058" s="255">
        <v>44.03</v>
      </c>
    </row>
    <row r="22059" spans="1:6" ht="15" x14ac:dyDescent="0.25">
      <c r="A22059" s="253" t="s">
        <v>8688</v>
      </c>
      <c r="B22059" s="254" t="s">
        <v>8689</v>
      </c>
      <c r="C22059" s="10" t="s">
        <v>6650</v>
      </c>
      <c r="F22059" s="255">
        <v>4.3899999999999997</v>
      </c>
    </row>
    <row r="22060" spans="1:6" ht="15" x14ac:dyDescent="0.25">
      <c r="A22060" s="253" t="s">
        <v>8690</v>
      </c>
      <c r="B22060" s="254" t="s">
        <v>8691</v>
      </c>
      <c r="C22060" s="10" t="s">
        <v>6650</v>
      </c>
      <c r="F22060" s="255">
        <v>3.04</v>
      </c>
    </row>
    <row r="22061" spans="1:6" ht="15" x14ac:dyDescent="0.25">
      <c r="A22061" s="253" t="s">
        <v>8692</v>
      </c>
      <c r="B22061" s="254" t="s">
        <v>8693</v>
      </c>
      <c r="C22061" s="10" t="s">
        <v>6650</v>
      </c>
      <c r="F22061" s="255">
        <v>11.47</v>
      </c>
    </row>
    <row r="22062" spans="1:6" ht="15" x14ac:dyDescent="0.25">
      <c r="A22062" s="253" t="s">
        <v>8694</v>
      </c>
      <c r="B22062" s="254" t="s">
        <v>8695</v>
      </c>
      <c r="C22062" s="10" t="s">
        <v>6650</v>
      </c>
      <c r="F22062" s="255">
        <v>7.51</v>
      </c>
    </row>
    <row r="22063" spans="1:6" ht="30" x14ac:dyDescent="0.25">
      <c r="A22063" s="253" t="s">
        <v>8696</v>
      </c>
      <c r="B22063" s="254" t="s">
        <v>8697</v>
      </c>
      <c r="C22063" s="10" t="s">
        <v>6650</v>
      </c>
      <c r="F22063" s="255">
        <v>37.67</v>
      </c>
    </row>
    <row r="22064" spans="1:6" ht="15" x14ac:dyDescent="0.25">
      <c r="A22064" s="253" t="s">
        <v>8698</v>
      </c>
      <c r="B22064" s="254" t="s">
        <v>8699</v>
      </c>
      <c r="C22064" s="10" t="s">
        <v>6650</v>
      </c>
      <c r="F22064" s="255">
        <v>0.9</v>
      </c>
    </row>
    <row r="22065" spans="1:6" ht="30" x14ac:dyDescent="0.25">
      <c r="A22065" s="253" t="s">
        <v>8700</v>
      </c>
      <c r="B22065" s="254" t="s">
        <v>8701</v>
      </c>
      <c r="C22065" s="10" t="s">
        <v>6650</v>
      </c>
      <c r="F22065" s="255">
        <v>1.76</v>
      </c>
    </row>
    <row r="22066" spans="1:6" ht="15" x14ac:dyDescent="0.25">
      <c r="A22066" s="253" t="s">
        <v>8702</v>
      </c>
      <c r="B22066" s="254" t="s">
        <v>8703</v>
      </c>
      <c r="C22066" s="10" t="s">
        <v>6650</v>
      </c>
      <c r="F22066" s="255">
        <v>9.2200000000000006</v>
      </c>
    </row>
    <row r="22067" spans="1:6" ht="30" x14ac:dyDescent="0.25">
      <c r="A22067" s="253" t="s">
        <v>25046</v>
      </c>
      <c r="B22067" s="254" t="s">
        <v>25058</v>
      </c>
      <c r="C22067" s="10" t="s">
        <v>6650</v>
      </c>
      <c r="F22067" s="255">
        <v>1.86</v>
      </c>
    </row>
    <row r="22068" spans="1:6" ht="30" x14ac:dyDescent="0.25">
      <c r="A22068" s="253" t="s">
        <v>8704</v>
      </c>
      <c r="B22068" s="254" t="s">
        <v>8705</v>
      </c>
      <c r="C22068" s="10" t="s">
        <v>6650</v>
      </c>
      <c r="F22068" s="255">
        <v>34.32</v>
      </c>
    </row>
    <row r="22069" spans="1:6" ht="15" x14ac:dyDescent="0.25">
      <c r="A22069" s="253" t="s">
        <v>8706</v>
      </c>
      <c r="B22069" s="254" t="s">
        <v>8707</v>
      </c>
      <c r="C22069" s="10" t="s">
        <v>6650</v>
      </c>
      <c r="F22069" s="255">
        <v>11.05</v>
      </c>
    </row>
    <row r="22070" spans="1:6" ht="30" x14ac:dyDescent="0.25">
      <c r="A22070" s="253" t="s">
        <v>8708</v>
      </c>
      <c r="B22070" s="254" t="s">
        <v>8709</v>
      </c>
      <c r="C22070" s="10" t="s">
        <v>6650</v>
      </c>
      <c r="F22070" s="255">
        <v>35.03</v>
      </c>
    </row>
    <row r="22071" spans="1:6" ht="15" x14ac:dyDescent="0.25">
      <c r="A22071" s="253" t="s">
        <v>8710</v>
      </c>
      <c r="B22071" s="254" t="s">
        <v>8711</v>
      </c>
      <c r="C22071" s="10" t="s">
        <v>6650</v>
      </c>
      <c r="F22071" s="255">
        <v>4.57</v>
      </c>
    </row>
    <row r="22072" spans="1:6" ht="15" x14ac:dyDescent="0.25">
      <c r="A22072" s="253" t="s">
        <v>8712</v>
      </c>
      <c r="B22072" s="254" t="s">
        <v>8713</v>
      </c>
      <c r="C22072" s="10" t="s">
        <v>6650</v>
      </c>
      <c r="F22072" s="255">
        <v>1.25</v>
      </c>
    </row>
    <row r="22073" spans="1:6" ht="15" x14ac:dyDescent="0.25">
      <c r="A22073" s="253" t="s">
        <v>8714</v>
      </c>
      <c r="B22073" s="254" t="s">
        <v>8715</v>
      </c>
      <c r="C22073" s="10" t="s">
        <v>6650</v>
      </c>
      <c r="F22073" s="255">
        <v>3.81</v>
      </c>
    </row>
    <row r="22074" spans="1:6" ht="15" x14ac:dyDescent="0.25">
      <c r="A22074" s="253" t="s">
        <v>8716</v>
      </c>
      <c r="B22074" s="254" t="s">
        <v>8717</v>
      </c>
      <c r="C22074" s="10" t="s">
        <v>6650</v>
      </c>
      <c r="F22074" s="255">
        <v>65.53</v>
      </c>
    </row>
    <row r="22075" spans="1:6" ht="15" x14ac:dyDescent="0.25">
      <c r="A22075" s="253" t="s">
        <v>8718</v>
      </c>
      <c r="B22075" s="254" t="s">
        <v>8719</v>
      </c>
      <c r="C22075" s="10" t="s">
        <v>6650</v>
      </c>
      <c r="F22075" s="255">
        <v>1.94</v>
      </c>
    </row>
    <row r="22076" spans="1:6" ht="15" x14ac:dyDescent="0.25">
      <c r="A22076" s="253" t="s">
        <v>8720</v>
      </c>
      <c r="B22076" s="254" t="s">
        <v>8721</v>
      </c>
      <c r="C22076" s="10" t="s">
        <v>6650</v>
      </c>
      <c r="F22076" s="255">
        <v>7.98</v>
      </c>
    </row>
    <row r="22077" spans="1:6" ht="15" x14ac:dyDescent="0.25">
      <c r="A22077" s="253" t="s">
        <v>8722</v>
      </c>
      <c r="B22077" s="254" t="s">
        <v>8723</v>
      </c>
      <c r="C22077" s="10" t="s">
        <v>6650</v>
      </c>
      <c r="F22077" s="255">
        <v>0.88</v>
      </c>
    </row>
    <row r="22078" spans="1:6" ht="15" x14ac:dyDescent="0.25">
      <c r="A22078" s="253" t="s">
        <v>8724</v>
      </c>
      <c r="B22078" s="254" t="s">
        <v>8725</v>
      </c>
      <c r="C22078" s="10" t="s">
        <v>6650</v>
      </c>
      <c r="F22078" s="255">
        <v>1.03</v>
      </c>
    </row>
    <row r="22079" spans="1:6" ht="15" x14ac:dyDescent="0.25">
      <c r="A22079" s="253" t="s">
        <v>8726</v>
      </c>
      <c r="B22079" s="254" t="s">
        <v>8727</v>
      </c>
      <c r="C22079" s="10" t="s">
        <v>6650</v>
      </c>
      <c r="F22079" s="255">
        <v>2.39</v>
      </c>
    </row>
    <row r="22080" spans="1:6" ht="15" x14ac:dyDescent="0.25">
      <c r="A22080" s="253" t="s">
        <v>8728</v>
      </c>
      <c r="B22080" s="254" t="s">
        <v>8729</v>
      </c>
      <c r="C22080" s="10" t="s">
        <v>6641</v>
      </c>
      <c r="F22080" s="255">
        <v>174.05</v>
      </c>
    </row>
    <row r="22081" spans="1:6" ht="15" x14ac:dyDescent="0.25">
      <c r="A22081" s="253" t="s">
        <v>8730</v>
      </c>
      <c r="B22081" s="254" t="s">
        <v>8731</v>
      </c>
      <c r="C22081" s="10" t="s">
        <v>6641</v>
      </c>
      <c r="F22081" s="255">
        <v>180.86</v>
      </c>
    </row>
    <row r="22082" spans="1:6" ht="15" x14ac:dyDescent="0.25">
      <c r="A22082" s="253" t="s">
        <v>8732</v>
      </c>
      <c r="B22082" s="254" t="s">
        <v>8733</v>
      </c>
      <c r="C22082" s="10" t="s">
        <v>6641</v>
      </c>
      <c r="F22082" s="255">
        <v>158.97</v>
      </c>
    </row>
    <row r="22083" spans="1:6" ht="15" x14ac:dyDescent="0.25">
      <c r="A22083" s="253" t="s">
        <v>8734</v>
      </c>
      <c r="B22083" s="254" t="s">
        <v>8735</v>
      </c>
      <c r="C22083" s="10" t="s">
        <v>6641</v>
      </c>
      <c r="F22083" s="255">
        <v>158.97</v>
      </c>
    </row>
    <row r="22084" spans="1:6" ht="15" x14ac:dyDescent="0.25">
      <c r="A22084" s="253" t="s">
        <v>8736</v>
      </c>
      <c r="B22084" s="254" t="s">
        <v>8737</v>
      </c>
      <c r="C22084" s="10" t="s">
        <v>6641</v>
      </c>
      <c r="F22084" s="255">
        <v>165.95</v>
      </c>
    </row>
    <row r="22085" spans="1:6" ht="15" x14ac:dyDescent="0.25">
      <c r="A22085" s="253" t="s">
        <v>8738</v>
      </c>
      <c r="B22085" s="254" t="s">
        <v>8739</v>
      </c>
      <c r="C22085" s="10" t="s">
        <v>6641</v>
      </c>
      <c r="F22085" s="255">
        <v>184.84</v>
      </c>
    </row>
    <row r="22086" spans="1:6" ht="15" x14ac:dyDescent="0.25">
      <c r="A22086" s="253" t="s">
        <v>8740</v>
      </c>
      <c r="B22086" s="254" t="s">
        <v>8741</v>
      </c>
      <c r="C22086" s="10" t="s">
        <v>6641</v>
      </c>
      <c r="F22086" s="255">
        <v>160.44</v>
      </c>
    </row>
    <row r="22087" spans="1:6" ht="15" x14ac:dyDescent="0.25">
      <c r="A22087" s="253" t="s">
        <v>8742</v>
      </c>
      <c r="B22087" s="254" t="s">
        <v>8743</v>
      </c>
      <c r="C22087" s="10" t="s">
        <v>6641</v>
      </c>
      <c r="F22087" s="255">
        <v>158.97</v>
      </c>
    </row>
    <row r="22088" spans="1:6" ht="15" x14ac:dyDescent="0.25">
      <c r="A22088" s="253" t="s">
        <v>8744</v>
      </c>
      <c r="B22088" s="254" t="s">
        <v>8745</v>
      </c>
      <c r="C22088" s="10" t="s">
        <v>6641</v>
      </c>
      <c r="F22088" s="255">
        <v>176.28</v>
      </c>
    </row>
    <row r="22089" spans="1:6" ht="15" x14ac:dyDescent="0.25">
      <c r="A22089" s="253" t="s">
        <v>8746</v>
      </c>
      <c r="B22089" s="254" t="s">
        <v>8747</v>
      </c>
      <c r="C22089" s="10" t="s">
        <v>6641</v>
      </c>
      <c r="F22089" s="255">
        <v>178.38</v>
      </c>
    </row>
    <row r="22090" spans="1:6" ht="15" x14ac:dyDescent="0.25">
      <c r="A22090" s="253" t="s">
        <v>8748</v>
      </c>
      <c r="B22090" s="254" t="s">
        <v>8749</v>
      </c>
      <c r="C22090" s="10" t="s">
        <v>6641</v>
      </c>
      <c r="F22090" s="255">
        <v>167.09</v>
      </c>
    </row>
    <row r="22091" spans="1:6" ht="15" x14ac:dyDescent="0.25">
      <c r="A22091" s="253" t="s">
        <v>8750</v>
      </c>
      <c r="B22091" s="254" t="s">
        <v>8751</v>
      </c>
      <c r="C22091" s="10" t="s">
        <v>6641</v>
      </c>
      <c r="F22091" s="255">
        <v>161.55000000000001</v>
      </c>
    </row>
    <row r="22092" spans="1:6" ht="15" x14ac:dyDescent="0.25">
      <c r="A22092" s="253" t="s">
        <v>8752</v>
      </c>
      <c r="B22092" s="254" t="s">
        <v>8753</v>
      </c>
      <c r="C22092" s="10" t="s">
        <v>6650</v>
      </c>
      <c r="F22092" s="255">
        <v>7.22</v>
      </c>
    </row>
    <row r="22093" spans="1:6" ht="15" x14ac:dyDescent="0.25">
      <c r="A22093" s="253" t="s">
        <v>8754</v>
      </c>
      <c r="B22093" s="254" t="s">
        <v>8755</v>
      </c>
      <c r="C22093" s="10" t="s">
        <v>6650</v>
      </c>
      <c r="F22093" s="255">
        <v>6.17</v>
      </c>
    </row>
    <row r="22094" spans="1:6" ht="15" x14ac:dyDescent="0.25">
      <c r="A22094" s="253" t="s">
        <v>8756</v>
      </c>
      <c r="B22094" s="254" t="s">
        <v>8757</v>
      </c>
      <c r="C22094" s="10" t="s">
        <v>6650</v>
      </c>
      <c r="F22094" s="255">
        <v>6.52</v>
      </c>
    </row>
    <row r="22095" spans="1:6" ht="15" x14ac:dyDescent="0.25">
      <c r="A22095" s="253" t="s">
        <v>8758</v>
      </c>
      <c r="B22095" s="254" t="s">
        <v>8759</v>
      </c>
      <c r="C22095" s="10" t="s">
        <v>6650</v>
      </c>
      <c r="F22095" s="255">
        <v>7.46</v>
      </c>
    </row>
    <row r="22096" spans="1:6" ht="15" x14ac:dyDescent="0.25">
      <c r="A22096" s="253" t="s">
        <v>8760</v>
      </c>
      <c r="B22096" s="254" t="s">
        <v>8761</v>
      </c>
      <c r="C22096" s="10" t="s">
        <v>6637</v>
      </c>
      <c r="F22096" s="255">
        <v>7.5</v>
      </c>
    </row>
    <row r="22097" spans="1:6" ht="15" x14ac:dyDescent="0.25">
      <c r="A22097" s="253" t="s">
        <v>8762</v>
      </c>
      <c r="B22097" s="254" t="s">
        <v>8763</v>
      </c>
      <c r="C22097" s="10" t="s">
        <v>6635</v>
      </c>
      <c r="F22097" s="255">
        <v>18.41</v>
      </c>
    </row>
    <row r="22098" spans="1:6" ht="30" x14ac:dyDescent="0.25">
      <c r="A22098" s="253" t="s">
        <v>8764</v>
      </c>
      <c r="B22098" s="254" t="s">
        <v>8765</v>
      </c>
      <c r="C22098" s="10" t="s">
        <v>6640</v>
      </c>
      <c r="F22098" s="255">
        <v>17.93</v>
      </c>
    </row>
    <row r="22099" spans="1:6" ht="30" x14ac:dyDescent="0.25">
      <c r="A22099" s="253" t="s">
        <v>8766</v>
      </c>
      <c r="B22099" s="254" t="s">
        <v>8767</v>
      </c>
      <c r="C22099" s="10" t="s">
        <v>6635</v>
      </c>
      <c r="F22099" s="255">
        <v>3.19</v>
      </c>
    </row>
    <row r="22100" spans="1:6" ht="15" x14ac:dyDescent="0.25">
      <c r="A22100" s="253" t="s">
        <v>8768</v>
      </c>
      <c r="B22100" s="254" t="s">
        <v>8769</v>
      </c>
      <c r="C22100" s="10" t="s">
        <v>6641</v>
      </c>
      <c r="F22100" s="255">
        <v>679.44</v>
      </c>
    </row>
    <row r="22101" spans="1:6" ht="15" x14ac:dyDescent="0.25">
      <c r="A22101" s="253" t="s">
        <v>8770</v>
      </c>
      <c r="B22101" s="254" t="s">
        <v>8771</v>
      </c>
      <c r="C22101" s="10" t="s">
        <v>6650</v>
      </c>
      <c r="F22101" s="255">
        <v>163.21</v>
      </c>
    </row>
    <row r="22102" spans="1:6" ht="15" x14ac:dyDescent="0.25">
      <c r="A22102" s="253" t="s">
        <v>8772</v>
      </c>
      <c r="B22102" s="254" t="s">
        <v>8773</v>
      </c>
      <c r="C22102" s="10" t="s">
        <v>6635</v>
      </c>
      <c r="F22102" s="255">
        <v>25.09</v>
      </c>
    </row>
    <row r="22103" spans="1:6" ht="15" x14ac:dyDescent="0.25">
      <c r="A22103" s="253" t="s">
        <v>8774</v>
      </c>
      <c r="B22103" s="254" t="s">
        <v>8775</v>
      </c>
      <c r="C22103" s="10" t="s">
        <v>6637</v>
      </c>
      <c r="F22103" s="255">
        <v>1.69</v>
      </c>
    </row>
    <row r="22104" spans="1:6" ht="15" x14ac:dyDescent="0.25">
      <c r="A22104" s="253" t="s">
        <v>8776</v>
      </c>
      <c r="B22104" s="254" t="s">
        <v>8777</v>
      </c>
      <c r="C22104" s="10" t="s">
        <v>6635</v>
      </c>
      <c r="F22104" s="255">
        <v>34.01</v>
      </c>
    </row>
    <row r="22105" spans="1:6" ht="15" x14ac:dyDescent="0.25">
      <c r="A22105" s="253" t="s">
        <v>8778</v>
      </c>
      <c r="B22105" s="254" t="s">
        <v>8779</v>
      </c>
      <c r="C22105" s="10" t="s">
        <v>6742</v>
      </c>
      <c r="F22105" s="255">
        <v>460.66</v>
      </c>
    </row>
    <row r="22106" spans="1:6" ht="15" x14ac:dyDescent="0.25">
      <c r="A22106" s="253" t="s">
        <v>8780</v>
      </c>
      <c r="B22106" s="254" t="s">
        <v>921</v>
      </c>
      <c r="C22106" s="10" t="s">
        <v>6742</v>
      </c>
      <c r="F22106" s="255">
        <v>40.090000000000003</v>
      </c>
    </row>
    <row r="22107" spans="1:6" ht="15" x14ac:dyDescent="0.25">
      <c r="A22107" s="253" t="s">
        <v>8781</v>
      </c>
      <c r="B22107" s="254" t="s">
        <v>8782</v>
      </c>
      <c r="C22107" s="10" t="s">
        <v>6635</v>
      </c>
      <c r="F22107" s="255">
        <v>75.44</v>
      </c>
    </row>
    <row r="22108" spans="1:6" ht="15" x14ac:dyDescent="0.25">
      <c r="A22108" s="253" t="s">
        <v>8783</v>
      </c>
      <c r="B22108" s="254" t="s">
        <v>8784</v>
      </c>
      <c r="C22108" s="10" t="s">
        <v>6742</v>
      </c>
      <c r="F22108" s="255">
        <v>607.66999999999996</v>
      </c>
    </row>
    <row r="22109" spans="1:6" ht="15" x14ac:dyDescent="0.25">
      <c r="A22109" s="253" t="s">
        <v>8785</v>
      </c>
      <c r="B22109" s="254" t="s">
        <v>8786</v>
      </c>
      <c r="C22109" s="10" t="s">
        <v>6640</v>
      </c>
      <c r="F22109" s="255">
        <v>6.88</v>
      </c>
    </row>
    <row r="22110" spans="1:6" ht="15" x14ac:dyDescent="0.25">
      <c r="A22110" s="253" t="s">
        <v>8787</v>
      </c>
      <c r="B22110" s="254" t="s">
        <v>8788</v>
      </c>
      <c r="C22110" s="10" t="s">
        <v>6640</v>
      </c>
      <c r="F22110" s="255">
        <v>0.19</v>
      </c>
    </row>
    <row r="22111" spans="1:6" ht="15" x14ac:dyDescent="0.25">
      <c r="A22111" s="253" t="s">
        <v>8789</v>
      </c>
      <c r="B22111" s="254" t="s">
        <v>8790</v>
      </c>
      <c r="C22111" s="10" t="s">
        <v>6640</v>
      </c>
      <c r="F22111" s="255">
        <v>17.170000000000002</v>
      </c>
    </row>
    <row r="22112" spans="1:6" ht="15" x14ac:dyDescent="0.25">
      <c r="A22112" s="253" t="s">
        <v>8791</v>
      </c>
      <c r="B22112" s="254" t="s">
        <v>8792</v>
      </c>
      <c r="C22112" s="10" t="s">
        <v>6635</v>
      </c>
      <c r="F22112" s="255">
        <v>19.07</v>
      </c>
    </row>
    <row r="22113" spans="1:6" ht="30" x14ac:dyDescent="0.25">
      <c r="A22113" s="253" t="s">
        <v>8793</v>
      </c>
      <c r="B22113" s="254" t="s">
        <v>8794</v>
      </c>
      <c r="C22113" s="10" t="s">
        <v>6650</v>
      </c>
      <c r="F22113" s="255">
        <v>9.19</v>
      </c>
    </row>
    <row r="22114" spans="1:6" ht="15" x14ac:dyDescent="0.25">
      <c r="A22114" s="253" t="s">
        <v>8795</v>
      </c>
      <c r="B22114" s="254" t="s">
        <v>8796</v>
      </c>
      <c r="C22114" s="10" t="s">
        <v>20</v>
      </c>
      <c r="F22114" s="255">
        <v>6.47</v>
      </c>
    </row>
    <row r="22115" spans="1:6" ht="15" x14ac:dyDescent="0.25">
      <c r="A22115" s="253" t="s">
        <v>8797</v>
      </c>
      <c r="B22115" s="254" t="s">
        <v>8798</v>
      </c>
      <c r="C22115" s="10" t="s">
        <v>8799</v>
      </c>
      <c r="F22115" s="255">
        <v>39.340000000000003</v>
      </c>
    </row>
    <row r="22116" spans="1:6" ht="15" x14ac:dyDescent="0.25">
      <c r="A22116" s="253" t="s">
        <v>8800</v>
      </c>
      <c r="B22116" s="254" t="s">
        <v>8801</v>
      </c>
      <c r="C22116" s="10" t="s">
        <v>6650</v>
      </c>
      <c r="F22116" s="255">
        <v>17.579999999999998</v>
      </c>
    </row>
    <row r="22117" spans="1:6" ht="15" x14ac:dyDescent="0.25">
      <c r="A22117" s="253" t="s">
        <v>8802</v>
      </c>
      <c r="B22117" s="254" t="s">
        <v>8803</v>
      </c>
      <c r="C22117" s="10" t="s">
        <v>6635</v>
      </c>
      <c r="F22117" s="255">
        <v>29.05</v>
      </c>
    </row>
    <row r="22118" spans="1:6" ht="15" x14ac:dyDescent="0.25">
      <c r="A22118" s="253" t="s">
        <v>8804</v>
      </c>
      <c r="B22118" s="254" t="s">
        <v>8805</v>
      </c>
      <c r="C22118" s="10" t="s">
        <v>6650</v>
      </c>
      <c r="F22118" s="255">
        <v>26.14</v>
      </c>
    </row>
    <row r="22119" spans="1:6" ht="15" x14ac:dyDescent="0.25">
      <c r="A22119" s="253" t="s">
        <v>8806</v>
      </c>
      <c r="B22119" s="254" t="s">
        <v>8807</v>
      </c>
      <c r="C22119" s="10" t="s">
        <v>6650</v>
      </c>
      <c r="F22119" s="255">
        <v>71.150000000000006</v>
      </c>
    </row>
    <row r="22120" spans="1:6" ht="15" x14ac:dyDescent="0.25">
      <c r="A22120" s="253" t="s">
        <v>8808</v>
      </c>
      <c r="B22120" s="254" t="s">
        <v>8809</v>
      </c>
      <c r="C22120" s="10" t="s">
        <v>6650</v>
      </c>
      <c r="F22120" s="255">
        <v>20.49</v>
      </c>
    </row>
    <row r="22121" spans="1:6" ht="15" x14ac:dyDescent="0.25">
      <c r="A22121" s="253" t="s">
        <v>8810</v>
      </c>
      <c r="B22121" s="254" t="s">
        <v>8811</v>
      </c>
      <c r="C22121" s="10" t="s">
        <v>6650</v>
      </c>
      <c r="F22121" s="255">
        <v>85.33</v>
      </c>
    </row>
    <row r="22122" spans="1:6" ht="15" x14ac:dyDescent="0.25">
      <c r="A22122" s="253" t="s">
        <v>8812</v>
      </c>
      <c r="B22122" s="254" t="s">
        <v>8813</v>
      </c>
      <c r="C22122" s="10" t="s">
        <v>6640</v>
      </c>
      <c r="F22122" s="255">
        <v>275.45</v>
      </c>
    </row>
    <row r="22123" spans="1:6" ht="15" x14ac:dyDescent="0.25">
      <c r="A22123" s="253" t="s">
        <v>8814</v>
      </c>
      <c r="B22123" s="254" t="s">
        <v>8815</v>
      </c>
      <c r="C22123" s="10" t="s">
        <v>6640</v>
      </c>
      <c r="F22123" s="255">
        <v>280.66000000000003</v>
      </c>
    </row>
    <row r="22124" spans="1:6" ht="15" x14ac:dyDescent="0.25">
      <c r="A22124" s="253" t="s">
        <v>8816</v>
      </c>
      <c r="B22124" s="254" t="s">
        <v>8817</v>
      </c>
      <c r="C22124" s="10" t="s">
        <v>6640</v>
      </c>
      <c r="F22124" s="255">
        <v>389.53</v>
      </c>
    </row>
    <row r="22125" spans="1:6" ht="15" x14ac:dyDescent="0.25">
      <c r="A22125" s="253" t="s">
        <v>8818</v>
      </c>
      <c r="B22125" s="254" t="s">
        <v>8819</v>
      </c>
      <c r="C22125" s="10" t="s">
        <v>6635</v>
      </c>
      <c r="F22125" s="255">
        <v>13.01</v>
      </c>
    </row>
    <row r="22126" spans="1:6" ht="15" x14ac:dyDescent="0.25">
      <c r="A22126" s="253" t="s">
        <v>8820</v>
      </c>
      <c r="B22126" s="254" t="s">
        <v>8821</v>
      </c>
      <c r="C22126" s="10" t="s">
        <v>6635</v>
      </c>
      <c r="F22126" s="255">
        <v>25.81</v>
      </c>
    </row>
    <row r="22127" spans="1:6" ht="15" x14ac:dyDescent="0.25">
      <c r="A22127" s="253" t="s">
        <v>8822</v>
      </c>
      <c r="B22127" s="254" t="s">
        <v>8823</v>
      </c>
      <c r="C22127" s="10" t="s">
        <v>6635</v>
      </c>
      <c r="F22127" s="255">
        <v>27.96</v>
      </c>
    </row>
    <row r="22128" spans="1:6" ht="15" x14ac:dyDescent="0.25">
      <c r="A22128" s="253" t="s">
        <v>8824</v>
      </c>
      <c r="B22128" s="254" t="s">
        <v>8825</v>
      </c>
      <c r="C22128" s="10" t="s">
        <v>6635</v>
      </c>
      <c r="F22128" s="255">
        <v>30.53</v>
      </c>
    </row>
    <row r="22129" spans="1:6" ht="15" x14ac:dyDescent="0.25">
      <c r="A22129" s="253" t="s">
        <v>8826</v>
      </c>
      <c r="B22129" s="254" t="s">
        <v>8827</v>
      </c>
      <c r="C22129" s="10" t="s">
        <v>6635</v>
      </c>
      <c r="F22129" s="255">
        <v>15.92</v>
      </c>
    </row>
    <row r="22130" spans="1:6" ht="15" x14ac:dyDescent="0.25">
      <c r="A22130" s="253" t="s">
        <v>8828</v>
      </c>
      <c r="B22130" s="254" t="s">
        <v>8829</v>
      </c>
      <c r="C22130" s="10" t="s">
        <v>6635</v>
      </c>
      <c r="F22130" s="255">
        <v>16.579999999999998</v>
      </c>
    </row>
    <row r="22131" spans="1:6" ht="15" x14ac:dyDescent="0.25">
      <c r="A22131" s="253" t="s">
        <v>8830</v>
      </c>
      <c r="B22131" s="254" t="s">
        <v>8831</v>
      </c>
      <c r="C22131" s="10" t="s">
        <v>6635</v>
      </c>
      <c r="F22131" s="255">
        <v>21.35</v>
      </c>
    </row>
    <row r="22132" spans="1:6" ht="15" x14ac:dyDescent="0.25">
      <c r="A22132" s="253" t="s">
        <v>8832</v>
      </c>
      <c r="B22132" s="254" t="s">
        <v>8833</v>
      </c>
      <c r="C22132" s="10" t="s">
        <v>6635</v>
      </c>
      <c r="F22132" s="255">
        <v>22.23</v>
      </c>
    </row>
    <row r="22133" spans="1:6" ht="15" x14ac:dyDescent="0.25">
      <c r="A22133" s="253" t="s">
        <v>8834</v>
      </c>
      <c r="B22133" s="254" t="s">
        <v>8835</v>
      </c>
      <c r="C22133" s="10" t="s">
        <v>6635</v>
      </c>
      <c r="F22133" s="255">
        <v>27.74</v>
      </c>
    </row>
    <row r="22134" spans="1:6" ht="15" x14ac:dyDescent="0.25">
      <c r="A22134" s="253" t="s">
        <v>8836</v>
      </c>
      <c r="B22134" s="254" t="s">
        <v>8837</v>
      </c>
      <c r="C22134" s="10" t="s">
        <v>6635</v>
      </c>
      <c r="F22134" s="255">
        <v>32.07</v>
      </c>
    </row>
    <row r="22135" spans="1:6" ht="15" x14ac:dyDescent="0.25">
      <c r="A22135" s="253" t="s">
        <v>8838</v>
      </c>
      <c r="B22135" s="254" t="s">
        <v>8839</v>
      </c>
      <c r="C22135" s="10" t="s">
        <v>6635</v>
      </c>
      <c r="F22135" s="255">
        <v>37.28</v>
      </c>
    </row>
    <row r="22136" spans="1:6" ht="15" x14ac:dyDescent="0.25">
      <c r="A22136" s="253" t="s">
        <v>8840</v>
      </c>
      <c r="B22136" s="254" t="s">
        <v>8841</v>
      </c>
      <c r="C22136" s="10" t="s">
        <v>6640</v>
      </c>
      <c r="F22136" s="255">
        <v>12854.1</v>
      </c>
    </row>
    <row r="22137" spans="1:6" ht="15" x14ac:dyDescent="0.25">
      <c r="A22137" s="253" t="s">
        <v>8842</v>
      </c>
      <c r="B22137" s="254" t="s">
        <v>8843</v>
      </c>
      <c r="C22137" s="10" t="s">
        <v>6640</v>
      </c>
      <c r="F22137" s="255">
        <v>7777.93</v>
      </c>
    </row>
    <row r="22138" spans="1:6" ht="15" x14ac:dyDescent="0.25">
      <c r="A22138" s="253" t="s">
        <v>8844</v>
      </c>
      <c r="B22138" s="254" t="s">
        <v>8845</v>
      </c>
      <c r="C22138" s="10" t="s">
        <v>6640</v>
      </c>
      <c r="F22138" s="255">
        <v>401.21</v>
      </c>
    </row>
    <row r="22139" spans="1:6" ht="15" x14ac:dyDescent="0.25">
      <c r="A22139" s="253" t="s">
        <v>8846</v>
      </c>
      <c r="B22139" s="254" t="s">
        <v>8847</v>
      </c>
      <c r="C22139" s="10" t="s">
        <v>6640</v>
      </c>
      <c r="F22139" s="255">
        <v>146.28</v>
      </c>
    </row>
    <row r="22140" spans="1:6" ht="15" x14ac:dyDescent="0.25">
      <c r="A22140" s="253" t="s">
        <v>8848</v>
      </c>
      <c r="B22140" s="254" t="s">
        <v>8849</v>
      </c>
      <c r="C22140" s="10" t="s">
        <v>6640</v>
      </c>
      <c r="F22140" s="255">
        <v>409.99</v>
      </c>
    </row>
    <row r="22141" spans="1:6" ht="15" x14ac:dyDescent="0.25">
      <c r="A22141" s="253" t="s">
        <v>8850</v>
      </c>
      <c r="B22141" s="254" t="s">
        <v>8851</v>
      </c>
      <c r="C22141" s="10" t="s">
        <v>6640</v>
      </c>
      <c r="F22141" s="255">
        <v>448.78</v>
      </c>
    </row>
    <row r="22142" spans="1:6" ht="15" x14ac:dyDescent="0.25">
      <c r="A22142" s="253" t="s">
        <v>8852</v>
      </c>
      <c r="B22142" s="254" t="s">
        <v>7075</v>
      </c>
      <c r="C22142" s="10" t="s">
        <v>6636</v>
      </c>
      <c r="F22142" s="255">
        <v>450.91</v>
      </c>
    </row>
    <row r="22143" spans="1:6" ht="15" x14ac:dyDescent="0.25">
      <c r="A22143" s="253" t="s">
        <v>8853</v>
      </c>
      <c r="B22143" s="254" t="s">
        <v>8854</v>
      </c>
      <c r="C22143" s="10" t="s">
        <v>6637</v>
      </c>
      <c r="F22143" s="255">
        <v>127.15</v>
      </c>
    </row>
    <row r="22144" spans="1:6" ht="15" x14ac:dyDescent="0.25">
      <c r="A22144" s="253" t="s">
        <v>8855</v>
      </c>
      <c r="B22144" s="254" t="s">
        <v>8856</v>
      </c>
      <c r="C22144" s="10" t="s">
        <v>6640</v>
      </c>
      <c r="F22144" s="255">
        <v>234.15</v>
      </c>
    </row>
    <row r="22145" spans="1:6" ht="15" x14ac:dyDescent="0.25">
      <c r="A22145" s="253" t="s">
        <v>8857</v>
      </c>
      <c r="B22145" s="254" t="s">
        <v>8858</v>
      </c>
      <c r="C22145" s="10" t="s">
        <v>6636</v>
      </c>
      <c r="F22145" s="255">
        <v>223.85</v>
      </c>
    </row>
    <row r="22146" spans="1:6" ht="15" x14ac:dyDescent="0.25">
      <c r="A22146" s="253" t="s">
        <v>8859</v>
      </c>
      <c r="B22146" s="254" t="s">
        <v>8860</v>
      </c>
      <c r="C22146" s="10" t="s">
        <v>6640</v>
      </c>
      <c r="F22146" s="255">
        <v>398.31</v>
      </c>
    </row>
    <row r="22147" spans="1:6" ht="15" x14ac:dyDescent="0.25">
      <c r="A22147" s="253" t="s">
        <v>8861</v>
      </c>
      <c r="B22147" s="254" t="s">
        <v>8862</v>
      </c>
      <c r="C22147" s="10" t="s">
        <v>6640</v>
      </c>
      <c r="F22147" s="255">
        <v>426.29</v>
      </c>
    </row>
    <row r="22148" spans="1:6" ht="15" x14ac:dyDescent="0.25">
      <c r="A22148" s="253" t="s">
        <v>8863</v>
      </c>
      <c r="B22148" s="254" t="s">
        <v>8864</v>
      </c>
      <c r="C22148" s="10" t="s">
        <v>6640</v>
      </c>
      <c r="F22148" s="255">
        <v>568.91</v>
      </c>
    </row>
    <row r="22149" spans="1:6" ht="15" x14ac:dyDescent="0.25">
      <c r="A22149" s="253" t="s">
        <v>8865</v>
      </c>
      <c r="B22149" s="254" t="s">
        <v>8866</v>
      </c>
      <c r="C22149" s="10" t="s">
        <v>6640</v>
      </c>
      <c r="F22149" s="255">
        <v>12.03</v>
      </c>
    </row>
    <row r="22150" spans="1:6" ht="15" x14ac:dyDescent="0.25">
      <c r="A22150" s="253" t="s">
        <v>8867</v>
      </c>
      <c r="B22150" s="254" t="s">
        <v>8868</v>
      </c>
      <c r="C22150" s="10" t="s">
        <v>6637</v>
      </c>
      <c r="F22150" s="255">
        <v>16.82</v>
      </c>
    </row>
    <row r="22151" spans="1:6" ht="15" x14ac:dyDescent="0.25">
      <c r="A22151" s="253" t="s">
        <v>8869</v>
      </c>
      <c r="B22151" s="254" t="s">
        <v>8870</v>
      </c>
      <c r="C22151" s="10" t="s">
        <v>6635</v>
      </c>
      <c r="F22151" s="255">
        <v>113.77</v>
      </c>
    </row>
    <row r="22152" spans="1:6" ht="15" x14ac:dyDescent="0.25">
      <c r="A22152" s="253" t="s">
        <v>8871</v>
      </c>
      <c r="B22152" s="254" t="s">
        <v>8872</v>
      </c>
      <c r="C22152" s="10" t="s">
        <v>6637</v>
      </c>
      <c r="F22152" s="255">
        <v>112.18</v>
      </c>
    </row>
    <row r="22153" spans="1:6" ht="30" x14ac:dyDescent="0.25">
      <c r="A22153" s="253" t="s">
        <v>8873</v>
      </c>
      <c r="B22153" s="254" t="s">
        <v>8874</v>
      </c>
      <c r="C22153" s="10" t="s">
        <v>6637</v>
      </c>
      <c r="F22153" s="255">
        <v>122.53</v>
      </c>
    </row>
    <row r="22154" spans="1:6" ht="15" x14ac:dyDescent="0.25">
      <c r="A22154" s="253" t="s">
        <v>8875</v>
      </c>
      <c r="B22154" s="254" t="s">
        <v>8876</v>
      </c>
      <c r="C22154" s="10" t="s">
        <v>6641</v>
      </c>
      <c r="F22154" s="255">
        <v>453.21</v>
      </c>
    </row>
    <row r="22155" spans="1:6" ht="15" x14ac:dyDescent="0.25">
      <c r="A22155" s="253" t="s">
        <v>8877</v>
      </c>
      <c r="B22155" s="254" t="s">
        <v>8878</v>
      </c>
      <c r="C22155" s="10" t="s">
        <v>6641</v>
      </c>
      <c r="F22155" s="255">
        <v>565.54</v>
      </c>
    </row>
    <row r="22156" spans="1:6" ht="15" x14ac:dyDescent="0.25">
      <c r="A22156" s="253" t="s">
        <v>8879</v>
      </c>
      <c r="B22156" s="254" t="s">
        <v>8880</v>
      </c>
      <c r="C22156" s="10" t="s">
        <v>6641</v>
      </c>
      <c r="F22156" s="255">
        <v>474.5</v>
      </c>
    </row>
    <row r="22157" spans="1:6" ht="15" x14ac:dyDescent="0.25">
      <c r="A22157" s="253" t="s">
        <v>8881</v>
      </c>
      <c r="B22157" s="254" t="s">
        <v>8882</v>
      </c>
      <c r="C22157" s="10" t="s">
        <v>6641</v>
      </c>
      <c r="F22157" s="255">
        <v>497.15</v>
      </c>
    </row>
    <row r="22158" spans="1:6" ht="15" x14ac:dyDescent="0.25">
      <c r="A22158" s="253" t="s">
        <v>8883</v>
      </c>
      <c r="B22158" s="254" t="s">
        <v>8884</v>
      </c>
      <c r="C22158" s="10" t="s">
        <v>6641</v>
      </c>
      <c r="F22158" s="255">
        <v>545.76</v>
      </c>
    </row>
    <row r="22159" spans="1:6" ht="15" x14ac:dyDescent="0.25">
      <c r="A22159" s="253" t="s">
        <v>8885</v>
      </c>
      <c r="B22159" s="254" t="s">
        <v>8886</v>
      </c>
      <c r="C22159" s="10" t="s">
        <v>6641</v>
      </c>
      <c r="F22159" s="255">
        <v>520.89</v>
      </c>
    </row>
    <row r="22160" spans="1:6" ht="15" x14ac:dyDescent="0.25">
      <c r="A22160" s="253" t="s">
        <v>8887</v>
      </c>
      <c r="B22160" s="254" t="s">
        <v>25059</v>
      </c>
      <c r="C22160" s="10" t="s">
        <v>6641</v>
      </c>
      <c r="F22160" s="255">
        <v>641.02</v>
      </c>
    </row>
    <row r="22161" spans="1:6" ht="15" x14ac:dyDescent="0.25">
      <c r="A22161" s="253" t="s">
        <v>8888</v>
      </c>
      <c r="B22161" s="254" t="s">
        <v>8889</v>
      </c>
      <c r="C22161" s="10" t="s">
        <v>6641</v>
      </c>
      <c r="F22161" s="255">
        <v>571.82000000000005</v>
      </c>
    </row>
    <row r="22162" spans="1:6" ht="15" x14ac:dyDescent="0.25">
      <c r="A22162" s="253" t="s">
        <v>8890</v>
      </c>
      <c r="B22162" s="254" t="s">
        <v>8891</v>
      </c>
      <c r="C22162" s="10" t="s">
        <v>6641</v>
      </c>
      <c r="F22162" s="255">
        <v>542.76</v>
      </c>
    </row>
    <row r="22163" spans="1:6" ht="15" x14ac:dyDescent="0.25">
      <c r="A22163" s="253" t="s">
        <v>8892</v>
      </c>
      <c r="B22163" s="254" t="s">
        <v>8893</v>
      </c>
      <c r="C22163" s="10" t="s">
        <v>6641</v>
      </c>
      <c r="F22163" s="255">
        <v>562.88</v>
      </c>
    </row>
    <row r="22164" spans="1:6" ht="15" x14ac:dyDescent="0.25">
      <c r="A22164" s="253" t="s">
        <v>8894</v>
      </c>
      <c r="B22164" s="254" t="s">
        <v>8895</v>
      </c>
      <c r="C22164" s="10" t="s">
        <v>6641</v>
      </c>
      <c r="F22164" s="255">
        <v>611.67999999999995</v>
      </c>
    </row>
    <row r="22165" spans="1:6" ht="15" x14ac:dyDescent="0.25">
      <c r="A22165" s="253" t="s">
        <v>8896</v>
      </c>
      <c r="B22165" s="254" t="s">
        <v>8897</v>
      </c>
      <c r="C22165" s="10" t="s">
        <v>6641</v>
      </c>
      <c r="F22165" s="255">
        <v>586.71</v>
      </c>
    </row>
    <row r="22166" spans="1:6" ht="15" x14ac:dyDescent="0.25">
      <c r="A22166" s="253" t="s">
        <v>8898</v>
      </c>
      <c r="B22166" s="254" t="s">
        <v>8899</v>
      </c>
      <c r="C22166" s="10" t="s">
        <v>6641</v>
      </c>
      <c r="F22166" s="255">
        <v>591.88</v>
      </c>
    </row>
    <row r="22167" spans="1:6" ht="15" x14ac:dyDescent="0.25">
      <c r="A22167" s="253" t="s">
        <v>8900</v>
      </c>
      <c r="B22167" s="254" t="s">
        <v>8901</v>
      </c>
      <c r="C22167" s="10" t="s">
        <v>6641</v>
      </c>
      <c r="F22167" s="255">
        <v>600.58000000000004</v>
      </c>
    </row>
    <row r="22168" spans="1:6" ht="15" x14ac:dyDescent="0.25">
      <c r="A22168" s="253" t="s">
        <v>8902</v>
      </c>
      <c r="B22168" s="254" t="s">
        <v>8903</v>
      </c>
      <c r="C22168" s="10" t="s">
        <v>6641</v>
      </c>
      <c r="F22168" s="255">
        <v>652</v>
      </c>
    </row>
    <row r="22169" spans="1:6" ht="15" x14ac:dyDescent="0.25">
      <c r="A22169" s="253" t="s">
        <v>8904</v>
      </c>
      <c r="B22169" s="254" t="s">
        <v>8905</v>
      </c>
      <c r="C22169" s="10" t="s">
        <v>6641</v>
      </c>
      <c r="F22169" s="255">
        <v>676</v>
      </c>
    </row>
    <row r="22170" spans="1:6" ht="15" x14ac:dyDescent="0.25">
      <c r="A22170" s="253" t="s">
        <v>8906</v>
      </c>
      <c r="B22170" s="254" t="s">
        <v>8907</v>
      </c>
      <c r="C22170" s="10" t="s">
        <v>6641</v>
      </c>
      <c r="F22170" s="255">
        <v>572.46</v>
      </c>
    </row>
    <row r="22171" spans="1:6" ht="15" x14ac:dyDescent="0.25">
      <c r="A22171" s="253" t="s">
        <v>8908</v>
      </c>
      <c r="B22171" s="254" t="s">
        <v>8909</v>
      </c>
      <c r="C22171" s="10" t="s">
        <v>6641</v>
      </c>
      <c r="F22171" s="255">
        <v>63.7</v>
      </c>
    </row>
    <row r="22172" spans="1:6" ht="15" x14ac:dyDescent="0.25">
      <c r="A22172" s="253" t="s">
        <v>8910</v>
      </c>
      <c r="B22172" s="254" t="s">
        <v>8911</v>
      </c>
      <c r="C22172" s="10" t="s">
        <v>6641</v>
      </c>
      <c r="F22172" s="255">
        <v>1188.67</v>
      </c>
    </row>
    <row r="22173" spans="1:6" ht="15" x14ac:dyDescent="0.25">
      <c r="A22173" s="253" t="s">
        <v>8912</v>
      </c>
      <c r="B22173" s="254" t="s">
        <v>8913</v>
      </c>
      <c r="C22173" s="10" t="s">
        <v>6637</v>
      </c>
      <c r="F22173" s="255">
        <v>67.680000000000007</v>
      </c>
    </row>
    <row r="22174" spans="1:6" ht="15" x14ac:dyDescent="0.25">
      <c r="A22174" s="253" t="s">
        <v>8914</v>
      </c>
      <c r="B22174" s="254" t="s">
        <v>8915</v>
      </c>
      <c r="C22174" s="10" t="s">
        <v>6637</v>
      </c>
      <c r="F22174" s="255">
        <v>86.33</v>
      </c>
    </row>
    <row r="22175" spans="1:6" ht="15" x14ac:dyDescent="0.25">
      <c r="A22175" s="253" t="s">
        <v>8916</v>
      </c>
      <c r="B22175" s="254" t="s">
        <v>8917</v>
      </c>
      <c r="C22175" s="10" t="s">
        <v>6637</v>
      </c>
      <c r="F22175" s="255">
        <v>122.96</v>
      </c>
    </row>
    <row r="22176" spans="1:6" ht="15" x14ac:dyDescent="0.25">
      <c r="A22176" s="253" t="s">
        <v>8918</v>
      </c>
      <c r="B22176" s="254" t="s">
        <v>8919</v>
      </c>
      <c r="C22176" s="10" t="s">
        <v>6637</v>
      </c>
      <c r="F22176" s="255">
        <v>132.05000000000001</v>
      </c>
    </row>
    <row r="22177" spans="1:6" ht="15" x14ac:dyDescent="0.25">
      <c r="A22177" s="253" t="s">
        <v>8920</v>
      </c>
      <c r="B22177" s="254" t="s">
        <v>8921</v>
      </c>
      <c r="C22177" s="10" t="s">
        <v>6637</v>
      </c>
      <c r="F22177" s="255">
        <v>136.57</v>
      </c>
    </row>
    <row r="22178" spans="1:6" ht="15" x14ac:dyDescent="0.25">
      <c r="A22178" s="253" t="s">
        <v>8922</v>
      </c>
      <c r="B22178" s="254" t="s">
        <v>8923</v>
      </c>
      <c r="C22178" s="10" t="s">
        <v>6637</v>
      </c>
      <c r="F22178" s="255">
        <v>94.2</v>
      </c>
    </row>
    <row r="22179" spans="1:6" ht="15" x14ac:dyDescent="0.25">
      <c r="A22179" s="253" t="s">
        <v>8924</v>
      </c>
      <c r="B22179" s="254" t="s">
        <v>8925</v>
      </c>
      <c r="C22179" s="10" t="s">
        <v>6637</v>
      </c>
      <c r="F22179" s="255">
        <v>116.25</v>
      </c>
    </row>
    <row r="22180" spans="1:6" ht="15" x14ac:dyDescent="0.25">
      <c r="A22180" s="253" t="s">
        <v>8926</v>
      </c>
      <c r="B22180" s="254" t="s">
        <v>8927</v>
      </c>
      <c r="C22180" s="10" t="s">
        <v>6637</v>
      </c>
      <c r="F22180" s="255">
        <v>87.09</v>
      </c>
    </row>
    <row r="22181" spans="1:6" ht="15" x14ac:dyDescent="0.25">
      <c r="A22181" s="253" t="s">
        <v>8928</v>
      </c>
      <c r="B22181" s="254" t="s">
        <v>8929</v>
      </c>
      <c r="C22181" s="10" t="s">
        <v>6637</v>
      </c>
      <c r="F22181" s="255">
        <v>185.92</v>
      </c>
    </row>
    <row r="22182" spans="1:6" ht="15" x14ac:dyDescent="0.25">
      <c r="A22182" s="253" t="s">
        <v>8930</v>
      </c>
      <c r="B22182" s="254" t="s">
        <v>8931</v>
      </c>
      <c r="C22182" s="10" t="s">
        <v>6637</v>
      </c>
      <c r="F22182" s="255">
        <v>112.78</v>
      </c>
    </row>
    <row r="22183" spans="1:6" ht="15" x14ac:dyDescent="0.25">
      <c r="A22183" s="253" t="s">
        <v>8932</v>
      </c>
      <c r="B22183" s="254" t="s">
        <v>8933</v>
      </c>
      <c r="C22183" s="10" t="s">
        <v>6637</v>
      </c>
      <c r="F22183" s="255">
        <v>101.16</v>
      </c>
    </row>
    <row r="22184" spans="1:6" ht="15" x14ac:dyDescent="0.25">
      <c r="A22184" s="253" t="s">
        <v>8934</v>
      </c>
      <c r="B22184" s="254" t="s">
        <v>8935</v>
      </c>
      <c r="C22184" s="10" t="s">
        <v>6637</v>
      </c>
      <c r="F22184" s="255">
        <v>129.54</v>
      </c>
    </row>
    <row r="22185" spans="1:6" ht="15" x14ac:dyDescent="0.25">
      <c r="A22185" s="253" t="s">
        <v>8936</v>
      </c>
      <c r="B22185" s="254" t="s">
        <v>8937</v>
      </c>
      <c r="C22185" s="10" t="s">
        <v>6637</v>
      </c>
      <c r="F22185" s="255">
        <v>47.74</v>
      </c>
    </row>
    <row r="22186" spans="1:6" ht="15" x14ac:dyDescent="0.25">
      <c r="A22186" s="253" t="s">
        <v>8938</v>
      </c>
      <c r="B22186" s="254" t="s">
        <v>8939</v>
      </c>
      <c r="C22186" s="10" t="s">
        <v>6637</v>
      </c>
      <c r="F22186" s="255">
        <v>54.45</v>
      </c>
    </row>
    <row r="22187" spans="1:6" ht="15" x14ac:dyDescent="0.25">
      <c r="A22187" s="253" t="s">
        <v>8940</v>
      </c>
      <c r="B22187" s="254" t="s">
        <v>8941</v>
      </c>
      <c r="C22187" s="10" t="s">
        <v>6637</v>
      </c>
      <c r="F22187" s="255">
        <v>89.4</v>
      </c>
    </row>
    <row r="22188" spans="1:6" ht="15" x14ac:dyDescent="0.25">
      <c r="A22188" s="253" t="s">
        <v>8942</v>
      </c>
      <c r="B22188" s="254" t="s">
        <v>8943</v>
      </c>
      <c r="C22188" s="10" t="s">
        <v>6637</v>
      </c>
      <c r="F22188" s="255">
        <v>93.75</v>
      </c>
    </row>
    <row r="22189" spans="1:6" ht="15" x14ac:dyDescent="0.25">
      <c r="A22189" s="253" t="s">
        <v>8944</v>
      </c>
      <c r="B22189" s="254" t="s">
        <v>8945</v>
      </c>
      <c r="C22189" s="10" t="s">
        <v>6637</v>
      </c>
      <c r="F22189" s="255">
        <v>114.99</v>
      </c>
    </row>
    <row r="22190" spans="1:6" ht="15" x14ac:dyDescent="0.25">
      <c r="A22190" s="253" t="s">
        <v>8946</v>
      </c>
      <c r="B22190" s="254" t="s">
        <v>8947</v>
      </c>
      <c r="C22190" s="10" t="s">
        <v>6637</v>
      </c>
      <c r="F22190" s="255">
        <v>128.97999999999999</v>
      </c>
    </row>
    <row r="22191" spans="1:6" ht="15" x14ac:dyDescent="0.25">
      <c r="A22191" s="253" t="s">
        <v>8948</v>
      </c>
      <c r="B22191" s="254" t="s">
        <v>8949</v>
      </c>
      <c r="C22191" s="10" t="s">
        <v>6637</v>
      </c>
      <c r="F22191" s="255">
        <v>86.85</v>
      </c>
    </row>
    <row r="22192" spans="1:6" ht="15" x14ac:dyDescent="0.25">
      <c r="A22192" s="253" t="s">
        <v>8950</v>
      </c>
      <c r="B22192" s="254" t="s">
        <v>8951</v>
      </c>
      <c r="C22192" s="10" t="s">
        <v>6637</v>
      </c>
      <c r="F22192" s="255">
        <v>93.72</v>
      </c>
    </row>
    <row r="22193" spans="1:6" ht="15" x14ac:dyDescent="0.25">
      <c r="A22193" s="253" t="s">
        <v>8952</v>
      </c>
      <c r="B22193" s="254" t="s">
        <v>8953</v>
      </c>
      <c r="C22193" s="10" t="s">
        <v>6635</v>
      </c>
      <c r="F22193" s="255">
        <v>14.81</v>
      </c>
    </row>
    <row r="22194" spans="1:6" ht="15" x14ac:dyDescent="0.25">
      <c r="A22194" s="253" t="s">
        <v>8954</v>
      </c>
      <c r="B22194" s="254" t="s">
        <v>8955</v>
      </c>
      <c r="C22194" s="10" t="s">
        <v>6635</v>
      </c>
      <c r="F22194" s="255">
        <v>16.899999999999999</v>
      </c>
    </row>
    <row r="22195" spans="1:6" ht="15" x14ac:dyDescent="0.25">
      <c r="A22195" s="253" t="s">
        <v>8956</v>
      </c>
      <c r="B22195" s="254" t="s">
        <v>8957</v>
      </c>
      <c r="C22195" s="10" t="s">
        <v>6635</v>
      </c>
      <c r="F22195" s="255">
        <v>18.59</v>
      </c>
    </row>
    <row r="22196" spans="1:6" ht="15" x14ac:dyDescent="0.25">
      <c r="A22196" s="253" t="s">
        <v>8958</v>
      </c>
      <c r="B22196" s="254" t="s">
        <v>8959</v>
      </c>
      <c r="C22196" s="10" t="s">
        <v>6635</v>
      </c>
      <c r="F22196" s="255">
        <v>3.58</v>
      </c>
    </row>
    <row r="22197" spans="1:6" ht="15" x14ac:dyDescent="0.25">
      <c r="A22197" s="253" t="s">
        <v>8960</v>
      </c>
      <c r="B22197" s="254" t="s">
        <v>8961</v>
      </c>
      <c r="C22197" s="10" t="s">
        <v>6635</v>
      </c>
      <c r="F22197" s="255">
        <v>4.41</v>
      </c>
    </row>
    <row r="22198" spans="1:6" ht="15" x14ac:dyDescent="0.25">
      <c r="A22198" s="253" t="s">
        <v>8962</v>
      </c>
      <c r="B22198" s="254" t="s">
        <v>8963</v>
      </c>
      <c r="C22198" s="10" t="s">
        <v>6635</v>
      </c>
      <c r="F22198" s="255">
        <v>5.75</v>
      </c>
    </row>
    <row r="22199" spans="1:6" ht="15" x14ac:dyDescent="0.25">
      <c r="A22199" s="253" t="s">
        <v>8964</v>
      </c>
      <c r="B22199" s="254" t="s">
        <v>8965</v>
      </c>
      <c r="C22199" s="10" t="s">
        <v>6635</v>
      </c>
      <c r="F22199" s="255">
        <v>5.32</v>
      </c>
    </row>
    <row r="22200" spans="1:6" ht="15" x14ac:dyDescent="0.25">
      <c r="A22200" s="253" t="s">
        <v>8966</v>
      </c>
      <c r="B22200" s="254" t="s">
        <v>8967</v>
      </c>
      <c r="C22200" s="10" t="s">
        <v>6635</v>
      </c>
      <c r="F22200" s="255">
        <v>6.09</v>
      </c>
    </row>
    <row r="22201" spans="1:6" ht="15" x14ac:dyDescent="0.25">
      <c r="A22201" s="253" t="s">
        <v>8968</v>
      </c>
      <c r="B22201" s="254" t="s">
        <v>8969</v>
      </c>
      <c r="C22201" s="10" t="s">
        <v>6635</v>
      </c>
      <c r="F22201" s="255">
        <v>5.64</v>
      </c>
    </row>
    <row r="22202" spans="1:6" ht="15" x14ac:dyDescent="0.25">
      <c r="A22202" s="253" t="s">
        <v>8970</v>
      </c>
      <c r="B22202" s="254" t="s">
        <v>8971</v>
      </c>
      <c r="C22202" s="10" t="s">
        <v>6635</v>
      </c>
      <c r="F22202" s="255">
        <v>7.58</v>
      </c>
    </row>
    <row r="22203" spans="1:6" ht="15" x14ac:dyDescent="0.25">
      <c r="A22203" s="253" t="s">
        <v>8972</v>
      </c>
      <c r="B22203" s="254" t="s">
        <v>8973</v>
      </c>
      <c r="C22203" s="10" t="s">
        <v>6635</v>
      </c>
      <c r="F22203" s="255">
        <v>49.54</v>
      </c>
    </row>
    <row r="22204" spans="1:6" ht="15" x14ac:dyDescent="0.25">
      <c r="A22204" s="253" t="s">
        <v>8974</v>
      </c>
      <c r="B22204" s="254" t="s">
        <v>8975</v>
      </c>
      <c r="C22204" s="10" t="s">
        <v>6635</v>
      </c>
      <c r="F22204" s="255">
        <v>22.01</v>
      </c>
    </row>
    <row r="22205" spans="1:6" ht="15" x14ac:dyDescent="0.25">
      <c r="A22205" s="253" t="s">
        <v>8976</v>
      </c>
      <c r="B22205" s="254" t="s">
        <v>8977</v>
      </c>
      <c r="C22205" s="10" t="s">
        <v>6635</v>
      </c>
      <c r="F22205" s="255">
        <v>83.02</v>
      </c>
    </row>
    <row r="22206" spans="1:6" ht="15" x14ac:dyDescent="0.25">
      <c r="A22206" s="253" t="s">
        <v>8978</v>
      </c>
      <c r="B22206" s="254" t="s">
        <v>8979</v>
      </c>
      <c r="C22206" s="10" t="s">
        <v>6635</v>
      </c>
      <c r="F22206" s="255">
        <v>22.31</v>
      </c>
    </row>
    <row r="22207" spans="1:6" ht="15" x14ac:dyDescent="0.25">
      <c r="A22207" s="253" t="s">
        <v>8980</v>
      </c>
      <c r="B22207" s="254" t="s">
        <v>8981</v>
      </c>
      <c r="C22207" s="10" t="s">
        <v>6635</v>
      </c>
      <c r="F22207" s="255">
        <v>534.58000000000004</v>
      </c>
    </row>
    <row r="22208" spans="1:6" ht="15" x14ac:dyDescent="0.25">
      <c r="A22208" s="253" t="s">
        <v>8982</v>
      </c>
      <c r="B22208" s="254" t="s">
        <v>8983</v>
      </c>
      <c r="C22208" s="10" t="s">
        <v>6635</v>
      </c>
      <c r="F22208" s="255">
        <v>625.05999999999995</v>
      </c>
    </row>
    <row r="22209" spans="1:6" ht="15" x14ac:dyDescent="0.25">
      <c r="A22209" s="253" t="s">
        <v>8984</v>
      </c>
      <c r="B22209" s="254" t="s">
        <v>8985</v>
      </c>
      <c r="C22209" s="10" t="s">
        <v>6635</v>
      </c>
      <c r="F22209" s="255">
        <v>996.28</v>
      </c>
    </row>
    <row r="22210" spans="1:6" ht="15" x14ac:dyDescent="0.25">
      <c r="A22210" s="253" t="s">
        <v>8986</v>
      </c>
      <c r="B22210" s="254" t="s">
        <v>8987</v>
      </c>
      <c r="C22210" s="10" t="s">
        <v>6635</v>
      </c>
      <c r="F22210" s="255">
        <v>85.29</v>
      </c>
    </row>
    <row r="22211" spans="1:6" ht="15" x14ac:dyDescent="0.25">
      <c r="A22211" s="253" t="s">
        <v>8988</v>
      </c>
      <c r="B22211" s="254" t="s">
        <v>8989</v>
      </c>
      <c r="C22211" s="10" t="s">
        <v>6635</v>
      </c>
      <c r="F22211" s="255">
        <v>57.09</v>
      </c>
    </row>
    <row r="22212" spans="1:6" ht="15" x14ac:dyDescent="0.25">
      <c r="A22212" s="253" t="s">
        <v>8990</v>
      </c>
      <c r="B22212" s="254" t="s">
        <v>8991</v>
      </c>
      <c r="C22212" s="10" t="s">
        <v>6635</v>
      </c>
      <c r="F22212" s="255">
        <v>79.7</v>
      </c>
    </row>
    <row r="22213" spans="1:6" ht="15" x14ac:dyDescent="0.25">
      <c r="A22213" s="253" t="s">
        <v>8992</v>
      </c>
      <c r="B22213" s="254" t="s">
        <v>8993</v>
      </c>
      <c r="C22213" s="10" t="s">
        <v>6637</v>
      </c>
      <c r="F22213" s="255">
        <v>82.91</v>
      </c>
    </row>
    <row r="22214" spans="1:6" ht="15" x14ac:dyDescent="0.25">
      <c r="A22214" s="253" t="s">
        <v>8994</v>
      </c>
      <c r="B22214" s="254" t="s">
        <v>8995</v>
      </c>
      <c r="C22214" s="10" t="s">
        <v>6637</v>
      </c>
      <c r="F22214" s="255">
        <v>85.12</v>
      </c>
    </row>
    <row r="22215" spans="1:6" ht="15" x14ac:dyDescent="0.25">
      <c r="A22215" s="253" t="s">
        <v>8996</v>
      </c>
      <c r="B22215" s="254" t="s">
        <v>8997</v>
      </c>
      <c r="C22215" s="10" t="s">
        <v>6637</v>
      </c>
      <c r="F22215" s="255">
        <v>90.1</v>
      </c>
    </row>
    <row r="22216" spans="1:6" ht="15" x14ac:dyDescent="0.25">
      <c r="A22216" s="253" t="s">
        <v>8998</v>
      </c>
      <c r="B22216" s="254" t="s">
        <v>8999</v>
      </c>
      <c r="C22216" s="10" t="s">
        <v>6637</v>
      </c>
      <c r="F22216" s="255">
        <v>122.5</v>
      </c>
    </row>
    <row r="22217" spans="1:6" ht="15" x14ac:dyDescent="0.25">
      <c r="A22217" s="253" t="s">
        <v>9000</v>
      </c>
      <c r="B22217" s="254" t="s">
        <v>9001</v>
      </c>
      <c r="C22217" s="10" t="s">
        <v>6637</v>
      </c>
      <c r="F22217" s="255">
        <v>93.67</v>
      </c>
    </row>
    <row r="22218" spans="1:6" ht="15" x14ac:dyDescent="0.25">
      <c r="A22218" s="253" t="s">
        <v>9002</v>
      </c>
      <c r="B22218" s="254" t="s">
        <v>9003</v>
      </c>
      <c r="C22218" s="10" t="s">
        <v>6637</v>
      </c>
      <c r="F22218" s="255">
        <v>115.31</v>
      </c>
    </row>
    <row r="22219" spans="1:6" ht="15" x14ac:dyDescent="0.25">
      <c r="A22219" s="253" t="s">
        <v>9004</v>
      </c>
      <c r="B22219" s="254" t="s">
        <v>9005</v>
      </c>
      <c r="C22219" s="10" t="s">
        <v>6637</v>
      </c>
      <c r="F22219" s="255">
        <v>141.32</v>
      </c>
    </row>
    <row r="22220" spans="1:6" ht="15" x14ac:dyDescent="0.25">
      <c r="A22220" s="253" t="s">
        <v>9006</v>
      </c>
      <c r="B22220" s="254" t="s">
        <v>9007</v>
      </c>
      <c r="C22220" s="10" t="s">
        <v>6637</v>
      </c>
      <c r="F22220" s="255">
        <v>186.81</v>
      </c>
    </row>
    <row r="22221" spans="1:6" ht="15" x14ac:dyDescent="0.25">
      <c r="A22221" s="253" t="s">
        <v>9008</v>
      </c>
      <c r="B22221" s="254" t="s">
        <v>9009</v>
      </c>
      <c r="C22221" s="10" t="s">
        <v>6635</v>
      </c>
      <c r="F22221" s="255">
        <v>58.99</v>
      </c>
    </row>
    <row r="22222" spans="1:6" ht="15" x14ac:dyDescent="0.25">
      <c r="A22222" s="253" t="s">
        <v>9010</v>
      </c>
      <c r="B22222" s="254" t="s">
        <v>9011</v>
      </c>
      <c r="C22222" s="10" t="s">
        <v>6635</v>
      </c>
      <c r="F22222" s="255">
        <v>155.63999999999999</v>
      </c>
    </row>
    <row r="22223" spans="1:6" ht="15" x14ac:dyDescent="0.25">
      <c r="A22223" s="253" t="s">
        <v>9012</v>
      </c>
      <c r="B22223" s="254" t="s">
        <v>9013</v>
      </c>
      <c r="C22223" s="10" t="s">
        <v>6640</v>
      </c>
      <c r="F22223" s="255">
        <v>68.510000000000005</v>
      </c>
    </row>
    <row r="22224" spans="1:6" ht="30" x14ac:dyDescent="0.25">
      <c r="A22224" s="253" t="s">
        <v>9014</v>
      </c>
      <c r="B22224" s="254" t="s">
        <v>9015</v>
      </c>
      <c r="C22224" s="10" t="s">
        <v>6637</v>
      </c>
      <c r="F22224" s="255">
        <v>86.81</v>
      </c>
    </row>
    <row r="22225" spans="1:6" ht="15" x14ac:dyDescent="0.25">
      <c r="A22225" s="253" t="s">
        <v>9016</v>
      </c>
      <c r="B22225" s="254" t="s">
        <v>9017</v>
      </c>
      <c r="C22225" s="10" t="s">
        <v>6640</v>
      </c>
      <c r="F22225" s="255">
        <v>37.42</v>
      </c>
    </row>
    <row r="22226" spans="1:6" ht="15" x14ac:dyDescent="0.25">
      <c r="A22226" s="253" t="s">
        <v>9018</v>
      </c>
      <c r="B22226" s="254" t="s">
        <v>9019</v>
      </c>
      <c r="C22226" s="10" t="s">
        <v>6640</v>
      </c>
      <c r="F22226" s="255">
        <v>41.01</v>
      </c>
    </row>
    <row r="22227" spans="1:6" ht="15" x14ac:dyDescent="0.25">
      <c r="A22227" s="253" t="s">
        <v>9020</v>
      </c>
      <c r="B22227" s="254" t="s">
        <v>9021</v>
      </c>
      <c r="C22227" s="10" t="s">
        <v>6637</v>
      </c>
      <c r="F22227" s="255">
        <v>112.23</v>
      </c>
    </row>
    <row r="22228" spans="1:6" ht="15" x14ac:dyDescent="0.25">
      <c r="A22228" s="253" t="s">
        <v>9022</v>
      </c>
      <c r="B22228" s="254" t="s">
        <v>9023</v>
      </c>
      <c r="C22228" s="10" t="s">
        <v>6637</v>
      </c>
      <c r="F22228" s="255">
        <v>172.93</v>
      </c>
    </row>
    <row r="22229" spans="1:6" ht="15" x14ac:dyDescent="0.25">
      <c r="A22229" s="253" t="s">
        <v>9024</v>
      </c>
      <c r="B22229" s="254" t="s">
        <v>9025</v>
      </c>
      <c r="C22229" s="10" t="s">
        <v>6637</v>
      </c>
      <c r="F22229" s="255">
        <v>140.74</v>
      </c>
    </row>
    <row r="22230" spans="1:6" ht="15" x14ac:dyDescent="0.25">
      <c r="A22230" s="253" t="s">
        <v>9026</v>
      </c>
      <c r="B22230" s="254" t="s">
        <v>9027</v>
      </c>
      <c r="C22230" s="10" t="s">
        <v>6640</v>
      </c>
      <c r="F22230" s="255">
        <v>25.55</v>
      </c>
    </row>
    <row r="22231" spans="1:6" ht="15" x14ac:dyDescent="0.25">
      <c r="A22231" s="253" t="s">
        <v>9028</v>
      </c>
      <c r="B22231" s="254" t="s">
        <v>9029</v>
      </c>
      <c r="C22231" s="10" t="s">
        <v>6640</v>
      </c>
      <c r="F22231" s="255">
        <v>65.959999999999994</v>
      </c>
    </row>
    <row r="22232" spans="1:6" ht="15" x14ac:dyDescent="0.25">
      <c r="A22232" s="253" t="s">
        <v>9030</v>
      </c>
      <c r="B22232" s="254" t="s">
        <v>9031</v>
      </c>
      <c r="C22232" s="10" t="s">
        <v>6640</v>
      </c>
      <c r="F22232" s="255">
        <v>7.93</v>
      </c>
    </row>
    <row r="22233" spans="1:6" ht="15" x14ac:dyDescent="0.25">
      <c r="A22233" s="253" t="s">
        <v>9032</v>
      </c>
      <c r="B22233" s="254" t="s">
        <v>9033</v>
      </c>
      <c r="C22233" s="10" t="s">
        <v>6641</v>
      </c>
      <c r="F22233" s="255">
        <v>3964.8</v>
      </c>
    </row>
    <row r="22234" spans="1:6" ht="15" x14ac:dyDescent="0.25">
      <c r="A22234" s="253" t="s">
        <v>8122</v>
      </c>
      <c r="B22234" s="254" t="s">
        <v>8116</v>
      </c>
      <c r="C22234" s="10" t="s">
        <v>6640</v>
      </c>
      <c r="F22234" s="255">
        <v>22.02</v>
      </c>
    </row>
    <row r="22235" spans="1:6" ht="15" x14ac:dyDescent="0.25">
      <c r="A22235" s="253" t="s">
        <v>9034</v>
      </c>
      <c r="B22235" s="254" t="s">
        <v>9035</v>
      </c>
      <c r="C22235" s="10" t="s">
        <v>6640</v>
      </c>
      <c r="F22235" s="255">
        <v>3.55</v>
      </c>
    </row>
    <row r="22236" spans="1:6" ht="15" x14ac:dyDescent="0.25">
      <c r="A22236" s="253" t="s">
        <v>8124</v>
      </c>
      <c r="B22236" s="254" t="s">
        <v>8117</v>
      </c>
      <c r="C22236" s="10" t="s">
        <v>6640</v>
      </c>
      <c r="F22236" s="255">
        <v>6.72</v>
      </c>
    </row>
    <row r="22237" spans="1:6" ht="15" x14ac:dyDescent="0.25">
      <c r="A22237" s="253" t="s">
        <v>9036</v>
      </c>
      <c r="B22237" s="254" t="s">
        <v>9037</v>
      </c>
      <c r="C22237" s="10" t="s">
        <v>6640</v>
      </c>
      <c r="F22237" s="255">
        <v>5</v>
      </c>
    </row>
    <row r="22238" spans="1:6" ht="15" x14ac:dyDescent="0.25">
      <c r="A22238" s="253" t="s">
        <v>8123</v>
      </c>
      <c r="B22238" s="254" t="s">
        <v>8118</v>
      </c>
      <c r="C22238" s="10" t="s">
        <v>6637</v>
      </c>
      <c r="F22238" s="255">
        <v>111.62</v>
      </c>
    </row>
    <row r="22239" spans="1:6" ht="15" x14ac:dyDescent="0.25">
      <c r="A22239" s="253" t="s">
        <v>9038</v>
      </c>
      <c r="B22239" s="254" t="s">
        <v>9039</v>
      </c>
      <c r="C22239" s="10" t="s">
        <v>6641</v>
      </c>
      <c r="F22239" s="255">
        <v>4863.28</v>
      </c>
    </row>
    <row r="22240" spans="1:6" ht="15" x14ac:dyDescent="0.25">
      <c r="A22240" s="253" t="s">
        <v>9040</v>
      </c>
      <c r="B22240" s="254" t="s">
        <v>9041</v>
      </c>
      <c r="C22240" s="10" t="s">
        <v>6640</v>
      </c>
      <c r="F22240" s="255">
        <v>43.2</v>
      </c>
    </row>
    <row r="22241" spans="1:6" ht="15" x14ac:dyDescent="0.25">
      <c r="A22241" s="253" t="s">
        <v>9042</v>
      </c>
      <c r="B22241" s="254" t="s">
        <v>9043</v>
      </c>
      <c r="C22241" s="10" t="s">
        <v>6640</v>
      </c>
      <c r="F22241" s="255">
        <v>3.29</v>
      </c>
    </row>
    <row r="22242" spans="1:6" ht="15" x14ac:dyDescent="0.25">
      <c r="A22242" s="253" t="s">
        <v>9044</v>
      </c>
      <c r="B22242" s="254" t="s">
        <v>9045</v>
      </c>
      <c r="C22242" s="10" t="s">
        <v>6640</v>
      </c>
      <c r="F22242" s="255">
        <v>4.28</v>
      </c>
    </row>
    <row r="22243" spans="1:6" ht="15" x14ac:dyDescent="0.25">
      <c r="A22243" s="253" t="s">
        <v>9046</v>
      </c>
      <c r="B22243" s="254" t="s">
        <v>9047</v>
      </c>
      <c r="C22243" s="10" t="s">
        <v>6635</v>
      </c>
      <c r="F22243" s="255">
        <v>98.6</v>
      </c>
    </row>
    <row r="22244" spans="1:6" ht="15" x14ac:dyDescent="0.25">
      <c r="A22244" s="253" t="s">
        <v>9048</v>
      </c>
      <c r="B22244" s="254" t="s">
        <v>9049</v>
      </c>
      <c r="C22244" s="10" t="s">
        <v>6635</v>
      </c>
      <c r="F22244" s="255">
        <v>111.17</v>
      </c>
    </row>
    <row r="22245" spans="1:6" ht="15" x14ac:dyDescent="0.25">
      <c r="A22245" s="253" t="s">
        <v>9050</v>
      </c>
      <c r="B22245" s="254" t="s">
        <v>9051</v>
      </c>
      <c r="C22245" s="10" t="s">
        <v>6640</v>
      </c>
      <c r="F22245" s="255">
        <v>18.940000000000001</v>
      </c>
    </row>
    <row r="22246" spans="1:6" ht="15" x14ac:dyDescent="0.25">
      <c r="A22246" s="253" t="s">
        <v>9052</v>
      </c>
      <c r="B22246" s="254" t="s">
        <v>9053</v>
      </c>
      <c r="C22246" s="10" t="s">
        <v>6640</v>
      </c>
      <c r="F22246" s="255">
        <v>42.53</v>
      </c>
    </row>
    <row r="22247" spans="1:6" ht="15" x14ac:dyDescent="0.25">
      <c r="A22247" s="253" t="s">
        <v>9054</v>
      </c>
      <c r="B22247" s="254" t="s">
        <v>9055</v>
      </c>
      <c r="C22247" s="10" t="s">
        <v>6637</v>
      </c>
      <c r="F22247" s="255">
        <v>15.05</v>
      </c>
    </row>
    <row r="22248" spans="1:6" ht="15" x14ac:dyDescent="0.25">
      <c r="A22248" s="253" t="s">
        <v>9056</v>
      </c>
      <c r="B22248" s="254" t="s">
        <v>9057</v>
      </c>
      <c r="C22248" s="10" t="s">
        <v>6637</v>
      </c>
      <c r="F22248" s="255">
        <v>23.67</v>
      </c>
    </row>
    <row r="22249" spans="1:6" ht="15" x14ac:dyDescent="0.25">
      <c r="A22249" s="253" t="s">
        <v>9058</v>
      </c>
      <c r="B22249" s="254" t="s">
        <v>9059</v>
      </c>
      <c r="C22249" s="10" t="s">
        <v>6637</v>
      </c>
      <c r="F22249" s="255">
        <v>28</v>
      </c>
    </row>
    <row r="22250" spans="1:6" ht="15" x14ac:dyDescent="0.25">
      <c r="A22250" s="253" t="s">
        <v>9060</v>
      </c>
      <c r="B22250" s="254" t="s">
        <v>9061</v>
      </c>
      <c r="C22250" s="10" t="s">
        <v>6637</v>
      </c>
      <c r="F22250" s="255">
        <v>38.71</v>
      </c>
    </row>
    <row r="22251" spans="1:6" ht="15" x14ac:dyDescent="0.25">
      <c r="A22251" s="253" t="s">
        <v>9062</v>
      </c>
      <c r="B22251" s="254" t="s">
        <v>9063</v>
      </c>
      <c r="C22251" s="10" t="s">
        <v>6637</v>
      </c>
      <c r="F22251" s="255">
        <v>56.58</v>
      </c>
    </row>
    <row r="22252" spans="1:6" ht="15" x14ac:dyDescent="0.25">
      <c r="A22252" s="253" t="s">
        <v>9064</v>
      </c>
      <c r="B22252" s="254" t="s">
        <v>9065</v>
      </c>
      <c r="C22252" s="10" t="s">
        <v>6637</v>
      </c>
      <c r="F22252" s="255">
        <v>115.55</v>
      </c>
    </row>
    <row r="22253" spans="1:6" ht="15" x14ac:dyDescent="0.25">
      <c r="A22253" s="253" t="s">
        <v>9066</v>
      </c>
      <c r="B22253" s="254" t="s">
        <v>9067</v>
      </c>
      <c r="C22253" s="10" t="s">
        <v>6637</v>
      </c>
      <c r="F22253" s="255">
        <v>30.7</v>
      </c>
    </row>
    <row r="22254" spans="1:6" ht="15" x14ac:dyDescent="0.25">
      <c r="A22254" s="253" t="s">
        <v>9068</v>
      </c>
      <c r="B22254" s="254" t="s">
        <v>7153</v>
      </c>
      <c r="C22254" s="10" t="s">
        <v>6658</v>
      </c>
      <c r="F22254" s="255">
        <v>341.81</v>
      </c>
    </row>
    <row r="22255" spans="1:6" ht="15" x14ac:dyDescent="0.25">
      <c r="A22255" s="253" t="s">
        <v>9069</v>
      </c>
      <c r="B22255" s="254" t="s">
        <v>9070</v>
      </c>
      <c r="C22255" s="10" t="s">
        <v>6640</v>
      </c>
      <c r="F22255" s="255">
        <v>5.7</v>
      </c>
    </row>
    <row r="22256" spans="1:6" ht="15" x14ac:dyDescent="0.25">
      <c r="A22256" s="253" t="s">
        <v>9071</v>
      </c>
      <c r="B22256" s="254" t="s">
        <v>9072</v>
      </c>
      <c r="C22256" s="10" t="s">
        <v>6637</v>
      </c>
      <c r="F22256" s="255">
        <v>438.2</v>
      </c>
    </row>
    <row r="22257" spans="1:6" ht="15" x14ac:dyDescent="0.25">
      <c r="A22257" s="253" t="s">
        <v>9073</v>
      </c>
      <c r="B22257" s="254" t="s">
        <v>9074</v>
      </c>
      <c r="C22257" s="10" t="s">
        <v>6637</v>
      </c>
      <c r="F22257" s="255">
        <v>940.12</v>
      </c>
    </row>
    <row r="22258" spans="1:6" ht="30" x14ac:dyDescent="0.25">
      <c r="A22258" s="253" t="s">
        <v>9075</v>
      </c>
      <c r="B22258" s="254" t="s">
        <v>9076</v>
      </c>
      <c r="C22258" s="10" t="s">
        <v>6635</v>
      </c>
      <c r="F22258" s="255">
        <v>627.58000000000004</v>
      </c>
    </row>
    <row r="22259" spans="1:6" ht="30" x14ac:dyDescent="0.25">
      <c r="A22259" s="253" t="s">
        <v>9077</v>
      </c>
      <c r="B22259" s="254" t="s">
        <v>9078</v>
      </c>
      <c r="C22259" s="10" t="s">
        <v>6635</v>
      </c>
      <c r="F22259" s="255">
        <v>627.58000000000004</v>
      </c>
    </row>
    <row r="22260" spans="1:6" ht="30" x14ac:dyDescent="0.25">
      <c r="A22260" s="253" t="s">
        <v>9079</v>
      </c>
      <c r="B22260" s="254" t="s">
        <v>9080</v>
      </c>
      <c r="C22260" s="10" t="s">
        <v>6635</v>
      </c>
      <c r="F22260" s="255">
        <v>645.22</v>
      </c>
    </row>
    <row r="22261" spans="1:6" ht="30" x14ac:dyDescent="0.25">
      <c r="A22261" s="253" t="s">
        <v>9081</v>
      </c>
      <c r="B22261" s="254" t="s">
        <v>9082</v>
      </c>
      <c r="C22261" s="10" t="s">
        <v>6635</v>
      </c>
      <c r="F22261" s="255">
        <v>627.58000000000004</v>
      </c>
    </row>
    <row r="22262" spans="1:6" ht="30" x14ac:dyDescent="0.25">
      <c r="A22262" s="253" t="s">
        <v>9083</v>
      </c>
      <c r="B22262" s="254" t="s">
        <v>9084</v>
      </c>
      <c r="C22262" s="10" t="s">
        <v>6635</v>
      </c>
      <c r="F22262" s="255">
        <v>779.61</v>
      </c>
    </row>
    <row r="22263" spans="1:6" ht="30" x14ac:dyDescent="0.25">
      <c r="A22263" s="253" t="s">
        <v>9085</v>
      </c>
      <c r="B22263" s="254" t="s">
        <v>9086</v>
      </c>
      <c r="C22263" s="10" t="s">
        <v>6635</v>
      </c>
      <c r="F22263" s="255">
        <v>817.04</v>
      </c>
    </row>
    <row r="22264" spans="1:6" ht="30" x14ac:dyDescent="0.25">
      <c r="A22264" s="253" t="s">
        <v>9087</v>
      </c>
      <c r="B22264" s="254" t="s">
        <v>9088</v>
      </c>
      <c r="C22264" s="10" t="s">
        <v>6635</v>
      </c>
      <c r="F22264" s="255">
        <v>913.27</v>
      </c>
    </row>
    <row r="22265" spans="1:6" ht="15" x14ac:dyDescent="0.25">
      <c r="A22265" s="253" t="s">
        <v>9089</v>
      </c>
      <c r="B22265" s="254" t="s">
        <v>9090</v>
      </c>
      <c r="C22265" s="10" t="s">
        <v>6637</v>
      </c>
      <c r="F22265" s="255">
        <v>134.59</v>
      </c>
    </row>
    <row r="22266" spans="1:6" ht="15" x14ac:dyDescent="0.25">
      <c r="A22266" s="253" t="s">
        <v>9091</v>
      </c>
      <c r="B22266" s="254" t="s">
        <v>9092</v>
      </c>
      <c r="C22266" s="10" t="s">
        <v>6635</v>
      </c>
      <c r="F22266" s="255">
        <v>243.57</v>
      </c>
    </row>
    <row r="22267" spans="1:6" ht="15" x14ac:dyDescent="0.25">
      <c r="A22267" s="253" t="s">
        <v>9093</v>
      </c>
      <c r="B22267" s="254" t="s">
        <v>9094</v>
      </c>
      <c r="C22267" s="10" t="s">
        <v>6635</v>
      </c>
      <c r="F22267" s="255">
        <v>254.39</v>
      </c>
    </row>
    <row r="22268" spans="1:6" ht="15" x14ac:dyDescent="0.25">
      <c r="A22268" s="253" t="s">
        <v>9095</v>
      </c>
      <c r="B22268" s="254" t="s">
        <v>9096</v>
      </c>
      <c r="C22268" s="10" t="s">
        <v>6635</v>
      </c>
      <c r="F22268" s="255">
        <v>289.86</v>
      </c>
    </row>
    <row r="22269" spans="1:6" ht="15" x14ac:dyDescent="0.25">
      <c r="A22269" s="253" t="s">
        <v>9097</v>
      </c>
      <c r="B22269" s="254" t="s">
        <v>9098</v>
      </c>
      <c r="C22269" s="10" t="s">
        <v>6635</v>
      </c>
      <c r="F22269" s="255">
        <v>196.77</v>
      </c>
    </row>
    <row r="22270" spans="1:6" ht="15" x14ac:dyDescent="0.25">
      <c r="A22270" s="253" t="s">
        <v>9099</v>
      </c>
      <c r="B22270" s="254" t="s">
        <v>9100</v>
      </c>
      <c r="C22270" s="10" t="s">
        <v>6635</v>
      </c>
      <c r="F22270" s="255">
        <v>318.66000000000003</v>
      </c>
    </row>
    <row r="22271" spans="1:6" ht="15" x14ac:dyDescent="0.25">
      <c r="A22271" s="253" t="s">
        <v>9101</v>
      </c>
      <c r="B22271" s="254" t="s">
        <v>9102</v>
      </c>
      <c r="C22271" s="10" t="s">
        <v>6635</v>
      </c>
      <c r="F22271" s="255">
        <v>33.729999999999997</v>
      </c>
    </row>
    <row r="22272" spans="1:6" ht="15" x14ac:dyDescent="0.25">
      <c r="A22272" s="253" t="s">
        <v>9103</v>
      </c>
      <c r="B22272" s="254" t="s">
        <v>9104</v>
      </c>
      <c r="C22272" s="10" t="s">
        <v>6635</v>
      </c>
      <c r="F22272" s="255">
        <v>997.55</v>
      </c>
    </row>
    <row r="22273" spans="1:6" ht="15" x14ac:dyDescent="0.25">
      <c r="A22273" s="253" t="s">
        <v>9105</v>
      </c>
      <c r="B22273" s="254" t="s">
        <v>9106</v>
      </c>
      <c r="C22273" s="10" t="s">
        <v>6635</v>
      </c>
      <c r="F22273" s="255">
        <v>1083.1500000000001</v>
      </c>
    </row>
    <row r="22274" spans="1:6" ht="15" x14ac:dyDescent="0.25">
      <c r="A22274" s="253" t="s">
        <v>9107</v>
      </c>
      <c r="B22274" s="254" t="s">
        <v>9108</v>
      </c>
      <c r="C22274" s="10" t="s">
        <v>6635</v>
      </c>
      <c r="F22274" s="255">
        <v>1206.1300000000001</v>
      </c>
    </row>
    <row r="22275" spans="1:6" ht="15" x14ac:dyDescent="0.25">
      <c r="A22275" s="253" t="s">
        <v>9109</v>
      </c>
      <c r="B22275" s="254" t="s">
        <v>9110</v>
      </c>
      <c r="C22275" s="10" t="s">
        <v>6635</v>
      </c>
      <c r="F22275" s="255">
        <v>1211.58</v>
      </c>
    </row>
    <row r="22276" spans="1:6" ht="15" x14ac:dyDescent="0.25">
      <c r="A22276" s="253" t="s">
        <v>9111</v>
      </c>
      <c r="B22276" s="254" t="s">
        <v>8171</v>
      </c>
      <c r="C22276" s="10" t="s">
        <v>6637</v>
      </c>
      <c r="F22276" s="255">
        <v>641.04999999999995</v>
      </c>
    </row>
    <row r="22277" spans="1:6" ht="15" x14ac:dyDescent="0.25">
      <c r="A22277" s="253" t="s">
        <v>9112</v>
      </c>
      <c r="B22277" s="254" t="s">
        <v>9113</v>
      </c>
      <c r="C22277" s="10" t="s">
        <v>6635</v>
      </c>
      <c r="F22277" s="255">
        <v>238.98</v>
      </c>
    </row>
    <row r="22278" spans="1:6" ht="15" x14ac:dyDescent="0.25">
      <c r="A22278" s="253" t="s">
        <v>9114</v>
      </c>
      <c r="B22278" s="254" t="s">
        <v>9115</v>
      </c>
      <c r="C22278" s="10" t="s">
        <v>6635</v>
      </c>
      <c r="F22278" s="255">
        <v>236.61</v>
      </c>
    </row>
    <row r="22279" spans="1:6" ht="15" x14ac:dyDescent="0.25">
      <c r="A22279" s="253" t="s">
        <v>9116</v>
      </c>
      <c r="B22279" s="254" t="s">
        <v>9117</v>
      </c>
      <c r="C22279" s="10" t="s">
        <v>6635</v>
      </c>
      <c r="F22279" s="255">
        <v>243.38</v>
      </c>
    </row>
    <row r="22280" spans="1:6" ht="15" x14ac:dyDescent="0.25">
      <c r="A22280" s="253" t="s">
        <v>9118</v>
      </c>
      <c r="B22280" s="254" t="s">
        <v>9119</v>
      </c>
      <c r="C22280" s="10" t="s">
        <v>6635</v>
      </c>
      <c r="F22280" s="255">
        <v>273.11</v>
      </c>
    </row>
    <row r="22281" spans="1:6" ht="15" x14ac:dyDescent="0.25">
      <c r="A22281" s="253" t="s">
        <v>9120</v>
      </c>
      <c r="B22281" s="254" t="s">
        <v>9121</v>
      </c>
      <c r="C22281" s="10" t="s">
        <v>6635</v>
      </c>
      <c r="F22281" s="255">
        <v>1101.7</v>
      </c>
    </row>
    <row r="22282" spans="1:6" ht="15" x14ac:dyDescent="0.25">
      <c r="A22282" s="253" t="s">
        <v>9122</v>
      </c>
      <c r="B22282" s="254" t="s">
        <v>9123</v>
      </c>
      <c r="C22282" s="10" t="s">
        <v>6635</v>
      </c>
      <c r="F22282" s="255">
        <v>1119.45</v>
      </c>
    </row>
    <row r="22283" spans="1:6" ht="15" x14ac:dyDescent="0.25">
      <c r="A22283" s="253" t="s">
        <v>9124</v>
      </c>
      <c r="B22283" s="254" t="s">
        <v>9125</v>
      </c>
      <c r="C22283" s="10" t="s">
        <v>6635</v>
      </c>
      <c r="F22283" s="255">
        <v>1220.28</v>
      </c>
    </row>
    <row r="22284" spans="1:6" ht="15" x14ac:dyDescent="0.25">
      <c r="A22284" s="253" t="s">
        <v>9126</v>
      </c>
      <c r="B22284" s="254" t="s">
        <v>9127</v>
      </c>
      <c r="C22284" s="10" t="s">
        <v>6635</v>
      </c>
      <c r="F22284" s="255">
        <v>1094</v>
      </c>
    </row>
    <row r="22285" spans="1:6" ht="15" x14ac:dyDescent="0.25">
      <c r="A22285" s="253" t="s">
        <v>9128</v>
      </c>
      <c r="B22285" s="254" t="s">
        <v>9129</v>
      </c>
      <c r="C22285" s="10" t="s">
        <v>6635</v>
      </c>
      <c r="F22285" s="255">
        <v>460.42</v>
      </c>
    </row>
    <row r="22286" spans="1:6" ht="15" x14ac:dyDescent="0.25">
      <c r="A22286" s="253" t="s">
        <v>9130</v>
      </c>
      <c r="B22286" s="254" t="s">
        <v>9131</v>
      </c>
      <c r="C22286" s="10" t="s">
        <v>6637</v>
      </c>
      <c r="F22286" s="255">
        <v>98.1</v>
      </c>
    </row>
    <row r="22287" spans="1:6" ht="15" x14ac:dyDescent="0.25">
      <c r="A22287" s="253" t="s">
        <v>9132</v>
      </c>
      <c r="B22287" s="254" t="s">
        <v>9133</v>
      </c>
      <c r="C22287" s="10" t="s">
        <v>6640</v>
      </c>
      <c r="F22287" s="255">
        <v>12.98</v>
      </c>
    </row>
    <row r="22288" spans="1:6" ht="15" x14ac:dyDescent="0.25">
      <c r="A22288" s="253" t="s">
        <v>9134</v>
      </c>
      <c r="B22288" s="254" t="s">
        <v>9135</v>
      </c>
      <c r="C22288" s="10" t="s">
        <v>6640</v>
      </c>
      <c r="F22288" s="255">
        <v>292.36</v>
      </c>
    </row>
    <row r="22289" spans="1:6" ht="15" x14ac:dyDescent="0.25">
      <c r="A22289" s="253" t="s">
        <v>9136</v>
      </c>
      <c r="B22289" s="254" t="s">
        <v>9137</v>
      </c>
      <c r="C22289" s="10" t="s">
        <v>6637</v>
      </c>
      <c r="F22289" s="255">
        <v>38.14</v>
      </c>
    </row>
    <row r="22290" spans="1:6" ht="15" x14ac:dyDescent="0.25">
      <c r="A22290" s="253" t="s">
        <v>9138</v>
      </c>
      <c r="B22290" s="254" t="s">
        <v>9139</v>
      </c>
      <c r="C22290" s="10" t="s">
        <v>6637</v>
      </c>
      <c r="F22290" s="255">
        <v>80.36</v>
      </c>
    </row>
    <row r="22291" spans="1:6" ht="15" x14ac:dyDescent="0.25">
      <c r="A22291" s="253" t="s">
        <v>9140</v>
      </c>
      <c r="B22291" s="254" t="s">
        <v>9141</v>
      </c>
      <c r="C22291" s="10" t="s">
        <v>6637</v>
      </c>
      <c r="F22291" s="255">
        <v>368.33</v>
      </c>
    </row>
    <row r="22292" spans="1:6" ht="15" x14ac:dyDescent="0.25">
      <c r="A22292" s="253" t="s">
        <v>9142</v>
      </c>
      <c r="B22292" s="254" t="s">
        <v>9143</v>
      </c>
      <c r="C22292" s="10" t="s">
        <v>6637</v>
      </c>
      <c r="F22292" s="255">
        <v>552.03</v>
      </c>
    </row>
    <row r="22293" spans="1:6" ht="15" x14ac:dyDescent="0.25">
      <c r="A22293" s="253" t="s">
        <v>9144</v>
      </c>
      <c r="B22293" s="254" t="s">
        <v>9145</v>
      </c>
      <c r="C22293" s="10" t="s">
        <v>6640</v>
      </c>
      <c r="F22293" s="255">
        <v>4.07</v>
      </c>
    </row>
    <row r="22294" spans="1:6" ht="15" x14ac:dyDescent="0.25">
      <c r="A22294" s="253" t="s">
        <v>9146</v>
      </c>
      <c r="B22294" s="254" t="s">
        <v>1207</v>
      </c>
      <c r="C22294" s="10" t="s">
        <v>6637</v>
      </c>
      <c r="F22294" s="255">
        <v>291.29000000000002</v>
      </c>
    </row>
    <row r="22295" spans="1:6" ht="15" x14ac:dyDescent="0.25">
      <c r="A22295" s="253" t="s">
        <v>9147</v>
      </c>
      <c r="B22295" s="254" t="s">
        <v>9148</v>
      </c>
      <c r="C22295" s="10" t="s">
        <v>6637</v>
      </c>
      <c r="F22295" s="255">
        <v>227.45</v>
      </c>
    </row>
    <row r="22296" spans="1:6" ht="15" x14ac:dyDescent="0.25">
      <c r="A22296" s="253" t="s">
        <v>9149</v>
      </c>
      <c r="B22296" s="254" t="s">
        <v>9150</v>
      </c>
      <c r="C22296" s="10" t="s">
        <v>6637</v>
      </c>
      <c r="F22296" s="255">
        <v>954.59</v>
      </c>
    </row>
    <row r="22297" spans="1:6" ht="15" x14ac:dyDescent="0.25">
      <c r="A22297" s="253" t="s">
        <v>9151</v>
      </c>
      <c r="B22297" s="254" t="s">
        <v>9152</v>
      </c>
      <c r="C22297" s="10" t="s">
        <v>6637</v>
      </c>
      <c r="F22297" s="255">
        <v>192.24</v>
      </c>
    </row>
    <row r="22298" spans="1:6" ht="15" x14ac:dyDescent="0.25">
      <c r="A22298" s="253" t="s">
        <v>9153</v>
      </c>
      <c r="B22298" s="254" t="s">
        <v>9154</v>
      </c>
      <c r="C22298" s="10" t="s">
        <v>6637</v>
      </c>
      <c r="F22298" s="255">
        <v>194.02</v>
      </c>
    </row>
    <row r="22299" spans="1:6" ht="15" x14ac:dyDescent="0.25">
      <c r="A22299" s="253" t="s">
        <v>9155</v>
      </c>
      <c r="B22299" s="254" t="s">
        <v>9156</v>
      </c>
      <c r="C22299" s="10" t="s">
        <v>6637</v>
      </c>
      <c r="F22299" s="255">
        <v>1647.51</v>
      </c>
    </row>
    <row r="22300" spans="1:6" ht="15" x14ac:dyDescent="0.25">
      <c r="A22300" s="253" t="s">
        <v>9157</v>
      </c>
      <c r="B22300" s="254" t="s">
        <v>9158</v>
      </c>
      <c r="C22300" s="10" t="s">
        <v>6637</v>
      </c>
      <c r="F22300" s="255">
        <v>934.23</v>
      </c>
    </row>
    <row r="22301" spans="1:6" ht="15" x14ac:dyDescent="0.25">
      <c r="A22301" s="253" t="s">
        <v>9159</v>
      </c>
      <c r="B22301" s="254" t="s">
        <v>9160</v>
      </c>
      <c r="C22301" s="10" t="s">
        <v>6637</v>
      </c>
      <c r="F22301" s="255">
        <v>1486.8</v>
      </c>
    </row>
    <row r="22302" spans="1:6" ht="15" x14ac:dyDescent="0.25">
      <c r="A22302" s="253" t="s">
        <v>9161</v>
      </c>
      <c r="B22302" s="254" t="s">
        <v>9162</v>
      </c>
      <c r="C22302" s="10" t="s">
        <v>6650</v>
      </c>
      <c r="F22302" s="255">
        <v>4.55</v>
      </c>
    </row>
    <row r="22303" spans="1:6" ht="15" x14ac:dyDescent="0.25">
      <c r="A22303" s="253" t="s">
        <v>9163</v>
      </c>
      <c r="B22303" s="254" t="s">
        <v>9164</v>
      </c>
      <c r="C22303" s="10" t="s">
        <v>6650</v>
      </c>
      <c r="F22303" s="255">
        <v>4.26</v>
      </c>
    </row>
    <row r="22304" spans="1:6" ht="15" x14ac:dyDescent="0.25">
      <c r="A22304" s="253" t="s">
        <v>9165</v>
      </c>
      <c r="B22304" s="254" t="s">
        <v>9166</v>
      </c>
      <c r="C22304" s="10" t="s">
        <v>20</v>
      </c>
      <c r="F22304" s="255">
        <v>82.21</v>
      </c>
    </row>
    <row r="22305" spans="1:6" ht="15" x14ac:dyDescent="0.25">
      <c r="A22305" s="253" t="s">
        <v>9167</v>
      </c>
      <c r="B22305" s="254" t="s">
        <v>9168</v>
      </c>
      <c r="C22305" s="10" t="s">
        <v>20</v>
      </c>
      <c r="F22305" s="255">
        <v>119.67</v>
      </c>
    </row>
    <row r="22306" spans="1:6" ht="15" x14ac:dyDescent="0.25">
      <c r="A22306" s="253" t="s">
        <v>8125</v>
      </c>
      <c r="B22306" s="254" t="s">
        <v>8119</v>
      </c>
      <c r="C22306" s="10" t="s">
        <v>6650</v>
      </c>
      <c r="F22306" s="255">
        <v>10.220000000000001</v>
      </c>
    </row>
    <row r="22307" spans="1:6" ht="15" x14ac:dyDescent="0.25">
      <c r="A22307" s="253" t="s">
        <v>9169</v>
      </c>
      <c r="B22307" s="254" t="s">
        <v>9170</v>
      </c>
      <c r="C22307" s="10" t="s">
        <v>6650</v>
      </c>
      <c r="F22307" s="255">
        <v>13.64</v>
      </c>
    </row>
    <row r="22308" spans="1:6" ht="15" x14ac:dyDescent="0.25">
      <c r="A22308" s="253" t="s">
        <v>9171</v>
      </c>
      <c r="B22308" s="254" t="s">
        <v>9172</v>
      </c>
      <c r="C22308" s="10" t="s">
        <v>6650</v>
      </c>
      <c r="F22308" s="255">
        <v>17.14</v>
      </c>
    </row>
    <row r="22309" spans="1:6" ht="15" x14ac:dyDescent="0.25">
      <c r="A22309" s="253" t="s">
        <v>9173</v>
      </c>
      <c r="B22309" s="254" t="s">
        <v>9174</v>
      </c>
      <c r="C22309" s="10" t="s">
        <v>6640</v>
      </c>
      <c r="F22309" s="255">
        <v>0.79</v>
      </c>
    </row>
    <row r="22310" spans="1:6" ht="15" x14ac:dyDescent="0.25">
      <c r="A22310" s="253" t="s">
        <v>9175</v>
      </c>
      <c r="B22310" s="254" t="s">
        <v>9176</v>
      </c>
      <c r="C22310" s="10" t="s">
        <v>6650</v>
      </c>
      <c r="F22310" s="255">
        <v>15.54</v>
      </c>
    </row>
    <row r="22311" spans="1:6" ht="15" x14ac:dyDescent="0.25">
      <c r="A22311" s="253" t="s">
        <v>9177</v>
      </c>
      <c r="B22311" s="254" t="s">
        <v>9178</v>
      </c>
      <c r="C22311" s="10" t="s">
        <v>6650</v>
      </c>
      <c r="F22311" s="255">
        <v>13.94</v>
      </c>
    </row>
    <row r="22312" spans="1:6" ht="15" x14ac:dyDescent="0.25">
      <c r="A22312" s="253" t="s">
        <v>9179</v>
      </c>
      <c r="B22312" s="254" t="s">
        <v>9180</v>
      </c>
      <c r="C22312" s="10" t="s">
        <v>6635</v>
      </c>
      <c r="F22312" s="255">
        <v>3.11</v>
      </c>
    </row>
    <row r="22313" spans="1:6" ht="15" x14ac:dyDescent="0.25">
      <c r="A22313" s="253" t="s">
        <v>9181</v>
      </c>
      <c r="B22313" s="254" t="s">
        <v>9182</v>
      </c>
      <c r="C22313" s="10" t="s">
        <v>6635</v>
      </c>
      <c r="F22313" s="255">
        <v>3.7</v>
      </c>
    </row>
    <row r="22314" spans="1:6" ht="15" x14ac:dyDescent="0.25">
      <c r="A22314" s="253" t="s">
        <v>9183</v>
      </c>
      <c r="B22314" s="254" t="s">
        <v>9184</v>
      </c>
      <c r="C22314" s="10" t="s">
        <v>6635</v>
      </c>
      <c r="F22314" s="255">
        <v>8.1</v>
      </c>
    </row>
    <row r="22315" spans="1:6" ht="15" x14ac:dyDescent="0.25">
      <c r="A22315" s="253" t="s">
        <v>9185</v>
      </c>
      <c r="B22315" s="254" t="s">
        <v>9186</v>
      </c>
      <c r="C22315" s="10" t="s">
        <v>6635</v>
      </c>
      <c r="F22315" s="255">
        <v>0.43</v>
      </c>
    </row>
    <row r="22316" spans="1:6" ht="15" x14ac:dyDescent="0.25">
      <c r="A22316" s="253" t="s">
        <v>9187</v>
      </c>
      <c r="B22316" s="254" t="s">
        <v>9188</v>
      </c>
      <c r="C22316" s="10" t="s">
        <v>6635</v>
      </c>
      <c r="F22316" s="255">
        <v>1.53</v>
      </c>
    </row>
    <row r="22317" spans="1:6" ht="15" x14ac:dyDescent="0.25">
      <c r="A22317" s="253" t="s">
        <v>9189</v>
      </c>
      <c r="B22317" s="254" t="s">
        <v>9190</v>
      </c>
      <c r="C22317" s="10" t="s">
        <v>6640</v>
      </c>
      <c r="F22317" s="255">
        <v>8.98</v>
      </c>
    </row>
    <row r="22318" spans="1:6" ht="15" x14ac:dyDescent="0.25">
      <c r="A22318" s="253" t="s">
        <v>9191</v>
      </c>
      <c r="B22318" s="254" t="s">
        <v>9192</v>
      </c>
      <c r="C22318" s="10" t="s">
        <v>6640</v>
      </c>
      <c r="F22318" s="255">
        <v>3.17</v>
      </c>
    </row>
    <row r="22319" spans="1:6" ht="15" x14ac:dyDescent="0.25">
      <c r="A22319" s="253" t="s">
        <v>9193</v>
      </c>
      <c r="B22319" s="254" t="s">
        <v>9194</v>
      </c>
      <c r="C22319" s="10" t="s">
        <v>6635</v>
      </c>
      <c r="F22319" s="255">
        <v>0.28000000000000003</v>
      </c>
    </row>
    <row r="22320" spans="1:6" ht="15" x14ac:dyDescent="0.25">
      <c r="A22320" s="253" t="s">
        <v>9195</v>
      </c>
      <c r="B22320" s="254" t="s">
        <v>9196</v>
      </c>
      <c r="C22320" s="10" t="s">
        <v>6635</v>
      </c>
      <c r="F22320" s="255">
        <v>5.56</v>
      </c>
    </row>
    <row r="22321" spans="1:6" ht="15" x14ac:dyDescent="0.25">
      <c r="A22321" s="253" t="s">
        <v>9197</v>
      </c>
      <c r="B22321" s="254" t="s">
        <v>9198</v>
      </c>
      <c r="C22321" s="10" t="s">
        <v>6635</v>
      </c>
      <c r="F22321" s="255">
        <v>0.73</v>
      </c>
    </row>
    <row r="22322" spans="1:6" ht="15" x14ac:dyDescent="0.25">
      <c r="A22322" s="253" t="s">
        <v>9199</v>
      </c>
      <c r="B22322" s="254" t="s">
        <v>9200</v>
      </c>
      <c r="C22322" s="10" t="s">
        <v>6635</v>
      </c>
      <c r="F22322" s="255">
        <v>7.44</v>
      </c>
    </row>
    <row r="22323" spans="1:6" ht="15" x14ac:dyDescent="0.25">
      <c r="A22323" s="253" t="s">
        <v>9201</v>
      </c>
      <c r="B22323" s="254" t="s">
        <v>9202</v>
      </c>
      <c r="C22323" s="10" t="s">
        <v>6643</v>
      </c>
      <c r="F22323" s="255">
        <v>17.68</v>
      </c>
    </row>
    <row r="22324" spans="1:6" ht="15" x14ac:dyDescent="0.25">
      <c r="A22324" s="253" t="s">
        <v>9203</v>
      </c>
      <c r="B22324" s="254" t="s">
        <v>9204</v>
      </c>
      <c r="C22324" s="10" t="s">
        <v>6650</v>
      </c>
      <c r="F22324" s="255">
        <v>43.61</v>
      </c>
    </row>
    <row r="22325" spans="1:6" ht="15" x14ac:dyDescent="0.25">
      <c r="A22325" s="253" t="s">
        <v>9205</v>
      </c>
      <c r="B22325" s="254" t="s">
        <v>9206</v>
      </c>
      <c r="C22325" s="10" t="s">
        <v>6635</v>
      </c>
      <c r="F22325" s="255">
        <v>2.81</v>
      </c>
    </row>
    <row r="22326" spans="1:6" ht="15" x14ac:dyDescent="0.25">
      <c r="A22326" s="253" t="s">
        <v>9207</v>
      </c>
      <c r="B22326" s="254" t="s">
        <v>9208</v>
      </c>
      <c r="C22326" s="10" t="s">
        <v>6635</v>
      </c>
      <c r="F22326" s="255">
        <v>6.4</v>
      </c>
    </row>
    <row r="22327" spans="1:6" ht="15" x14ac:dyDescent="0.25">
      <c r="A22327" s="253" t="s">
        <v>9209</v>
      </c>
      <c r="B22327" s="254" t="s">
        <v>9210</v>
      </c>
      <c r="C22327" s="10" t="s">
        <v>6635</v>
      </c>
      <c r="F22327" s="255">
        <v>2.41</v>
      </c>
    </row>
    <row r="22328" spans="1:6" ht="15" x14ac:dyDescent="0.25">
      <c r="A22328" s="253" t="s">
        <v>9211</v>
      </c>
      <c r="B22328" s="254" t="s">
        <v>9212</v>
      </c>
      <c r="C22328" s="10" t="s">
        <v>6635</v>
      </c>
      <c r="F22328" s="255">
        <v>9.35</v>
      </c>
    </row>
    <row r="22329" spans="1:6" ht="15" x14ac:dyDescent="0.25">
      <c r="A22329" s="253" t="s">
        <v>9213</v>
      </c>
      <c r="B22329" s="254" t="s">
        <v>9214</v>
      </c>
      <c r="C22329" s="10" t="s">
        <v>6635</v>
      </c>
      <c r="F22329" s="255">
        <v>10.99</v>
      </c>
    </row>
    <row r="22330" spans="1:6" ht="15" x14ac:dyDescent="0.25">
      <c r="A22330" s="253" t="s">
        <v>9215</v>
      </c>
      <c r="B22330" s="254" t="s">
        <v>9216</v>
      </c>
      <c r="C22330" s="10" t="s">
        <v>6635</v>
      </c>
      <c r="F22330" s="255">
        <v>10.88</v>
      </c>
    </row>
    <row r="22331" spans="1:6" ht="15" x14ac:dyDescent="0.25">
      <c r="A22331" s="253" t="s">
        <v>9217</v>
      </c>
      <c r="B22331" s="254" t="s">
        <v>9218</v>
      </c>
      <c r="C22331" s="10" t="s">
        <v>6635</v>
      </c>
      <c r="F22331" s="255">
        <v>26.56</v>
      </c>
    </row>
    <row r="22332" spans="1:6" ht="15" x14ac:dyDescent="0.25">
      <c r="A22332" s="253" t="s">
        <v>9219</v>
      </c>
      <c r="B22332" s="254" t="s">
        <v>9220</v>
      </c>
      <c r="C22332" s="10" t="s">
        <v>6635</v>
      </c>
      <c r="F22332" s="255">
        <v>28.95</v>
      </c>
    </row>
    <row r="22333" spans="1:6" ht="15" x14ac:dyDescent="0.25">
      <c r="A22333" s="253" t="s">
        <v>9221</v>
      </c>
      <c r="B22333" s="254" t="s">
        <v>9222</v>
      </c>
      <c r="C22333" s="10" t="s">
        <v>6635</v>
      </c>
      <c r="F22333" s="255">
        <v>66.459999999999994</v>
      </c>
    </row>
    <row r="22334" spans="1:6" ht="15" x14ac:dyDescent="0.25">
      <c r="A22334" s="253" t="s">
        <v>9223</v>
      </c>
      <c r="B22334" s="254" t="s">
        <v>9224</v>
      </c>
      <c r="C22334" s="10" t="s">
        <v>6742</v>
      </c>
      <c r="F22334" s="255">
        <v>14.89</v>
      </c>
    </row>
    <row r="22335" spans="1:6" ht="15" x14ac:dyDescent="0.25">
      <c r="A22335" s="253" t="s">
        <v>9225</v>
      </c>
      <c r="B22335" s="254" t="s">
        <v>9226</v>
      </c>
      <c r="C22335" s="10" t="s">
        <v>6635</v>
      </c>
      <c r="F22335" s="255">
        <v>0.51</v>
      </c>
    </row>
    <row r="22336" spans="1:6" ht="15" x14ac:dyDescent="0.25">
      <c r="A22336" s="253" t="s">
        <v>9227</v>
      </c>
      <c r="B22336" s="254" t="s">
        <v>9228</v>
      </c>
      <c r="C22336" s="10" t="s">
        <v>6635</v>
      </c>
      <c r="F22336" s="255">
        <v>0.23</v>
      </c>
    </row>
    <row r="22337" spans="1:6" ht="15" x14ac:dyDescent="0.25">
      <c r="A22337" s="253" t="s">
        <v>9229</v>
      </c>
      <c r="B22337" s="254" t="s">
        <v>9230</v>
      </c>
      <c r="C22337" s="10" t="s">
        <v>6635</v>
      </c>
      <c r="F22337" s="255">
        <v>0.2</v>
      </c>
    </row>
    <row r="22338" spans="1:6" ht="15" x14ac:dyDescent="0.25">
      <c r="A22338" s="253" t="s">
        <v>9231</v>
      </c>
      <c r="B22338" s="254" t="s">
        <v>9232</v>
      </c>
      <c r="C22338" s="10" t="s">
        <v>6650</v>
      </c>
      <c r="F22338" s="255">
        <v>31</v>
      </c>
    </row>
    <row r="22339" spans="1:6" ht="15" x14ac:dyDescent="0.25">
      <c r="A22339" s="253" t="s">
        <v>9233</v>
      </c>
      <c r="B22339" s="254" t="s">
        <v>4833</v>
      </c>
      <c r="C22339" s="10" t="s">
        <v>6650</v>
      </c>
      <c r="F22339" s="255">
        <v>30.56</v>
      </c>
    </row>
    <row r="22340" spans="1:6" ht="15" x14ac:dyDescent="0.25">
      <c r="A22340" s="253" t="s">
        <v>9234</v>
      </c>
      <c r="B22340" s="254" t="s">
        <v>4835</v>
      </c>
      <c r="C22340" s="10" t="s">
        <v>6650</v>
      </c>
      <c r="F22340" s="255">
        <v>31.53</v>
      </c>
    </row>
    <row r="22341" spans="1:6" ht="15" x14ac:dyDescent="0.25">
      <c r="A22341" s="253" t="s">
        <v>9235</v>
      </c>
      <c r="B22341" s="254" t="s">
        <v>9236</v>
      </c>
      <c r="C22341" s="10" t="s">
        <v>6640</v>
      </c>
      <c r="F22341" s="255">
        <v>63.52</v>
      </c>
    </row>
    <row r="22342" spans="1:6" ht="15" x14ac:dyDescent="0.25">
      <c r="A22342" s="253" t="s">
        <v>9237</v>
      </c>
      <c r="B22342" s="254" t="s">
        <v>9238</v>
      </c>
      <c r="C22342" s="10" t="s">
        <v>6650</v>
      </c>
      <c r="F22342" s="255">
        <v>29.93</v>
      </c>
    </row>
    <row r="22343" spans="1:6" ht="15" x14ac:dyDescent="0.25">
      <c r="A22343" s="253" t="s">
        <v>9239</v>
      </c>
      <c r="B22343" s="254" t="s">
        <v>9240</v>
      </c>
      <c r="C22343" s="10" t="s">
        <v>6637</v>
      </c>
      <c r="F22343" s="255">
        <v>597.75</v>
      </c>
    </row>
    <row r="22344" spans="1:6" ht="15" x14ac:dyDescent="0.25">
      <c r="A22344" s="253" t="s">
        <v>9241</v>
      </c>
      <c r="B22344" s="254" t="s">
        <v>9242</v>
      </c>
      <c r="C22344" s="10" t="s">
        <v>6640</v>
      </c>
      <c r="F22344" s="255">
        <v>10.41</v>
      </c>
    </row>
    <row r="22345" spans="1:6" ht="15" x14ac:dyDescent="0.25">
      <c r="A22345" s="253" t="s">
        <v>9243</v>
      </c>
      <c r="B22345" s="254" t="s">
        <v>9244</v>
      </c>
      <c r="C22345" s="10" t="s">
        <v>6650</v>
      </c>
      <c r="F22345" s="255">
        <v>9.11</v>
      </c>
    </row>
    <row r="22346" spans="1:6" ht="15" x14ac:dyDescent="0.25">
      <c r="A22346" s="253" t="s">
        <v>9245</v>
      </c>
      <c r="B22346" s="254" t="s">
        <v>9246</v>
      </c>
      <c r="C22346" s="10" t="s">
        <v>6650</v>
      </c>
      <c r="F22346" s="255">
        <v>8.75</v>
      </c>
    </row>
    <row r="22347" spans="1:6" ht="15" x14ac:dyDescent="0.25">
      <c r="A22347" s="253" t="s">
        <v>9247</v>
      </c>
      <c r="B22347" s="254" t="s">
        <v>9248</v>
      </c>
      <c r="C22347" s="10" t="s">
        <v>6650</v>
      </c>
      <c r="F22347" s="255">
        <v>12.94</v>
      </c>
    </row>
    <row r="22348" spans="1:6" ht="15" x14ac:dyDescent="0.25">
      <c r="A22348" s="253" t="s">
        <v>9249</v>
      </c>
      <c r="B22348" s="254" t="s">
        <v>9250</v>
      </c>
      <c r="C22348" s="10" t="s">
        <v>6635</v>
      </c>
      <c r="F22348" s="255">
        <v>27.45</v>
      </c>
    </row>
    <row r="22349" spans="1:6" ht="15" x14ac:dyDescent="0.25">
      <c r="A22349" s="253" t="s">
        <v>9251</v>
      </c>
      <c r="B22349" s="254" t="s">
        <v>9252</v>
      </c>
      <c r="C22349" s="10" t="s">
        <v>6635</v>
      </c>
      <c r="F22349" s="255">
        <v>1064.6300000000001</v>
      </c>
    </row>
    <row r="22350" spans="1:6" ht="15" x14ac:dyDescent="0.25">
      <c r="A22350" s="253" t="s">
        <v>9253</v>
      </c>
      <c r="B22350" s="254" t="s">
        <v>9254</v>
      </c>
      <c r="C22350" s="10" t="s">
        <v>6650</v>
      </c>
      <c r="F22350" s="255">
        <v>9.86</v>
      </c>
    </row>
    <row r="22351" spans="1:6" ht="15" x14ac:dyDescent="0.25">
      <c r="A22351" s="253" t="s">
        <v>9255</v>
      </c>
      <c r="B22351" s="254" t="s">
        <v>9256</v>
      </c>
      <c r="C22351" s="10" t="s">
        <v>6635</v>
      </c>
      <c r="F22351" s="255">
        <v>58.09</v>
      </c>
    </row>
    <row r="22352" spans="1:6" ht="15" x14ac:dyDescent="0.25">
      <c r="A22352" s="253" t="s">
        <v>9257</v>
      </c>
      <c r="B22352" s="254" t="s">
        <v>9258</v>
      </c>
      <c r="C22352" s="10" t="s">
        <v>6635</v>
      </c>
      <c r="F22352" s="255">
        <v>0.97</v>
      </c>
    </row>
    <row r="22353" spans="1:6" ht="15" x14ac:dyDescent="0.25">
      <c r="A22353" s="253" t="s">
        <v>9259</v>
      </c>
      <c r="B22353" s="254" t="s">
        <v>9260</v>
      </c>
      <c r="C22353" s="10" t="s">
        <v>6635</v>
      </c>
      <c r="F22353" s="255">
        <v>1.0900000000000001</v>
      </c>
    </row>
    <row r="22354" spans="1:6" ht="15" x14ac:dyDescent="0.25">
      <c r="A22354" s="253" t="s">
        <v>9261</v>
      </c>
      <c r="B22354" s="254" t="s">
        <v>9262</v>
      </c>
      <c r="C22354" s="10" t="s">
        <v>6635</v>
      </c>
      <c r="F22354" s="255">
        <v>1.59</v>
      </c>
    </row>
    <row r="22355" spans="1:6" ht="15" x14ac:dyDescent="0.25">
      <c r="A22355" s="253" t="s">
        <v>9263</v>
      </c>
      <c r="B22355" s="254" t="s">
        <v>9264</v>
      </c>
      <c r="C22355" s="10" t="s">
        <v>6635</v>
      </c>
      <c r="F22355" s="255">
        <v>1.75</v>
      </c>
    </row>
    <row r="22356" spans="1:6" ht="15" x14ac:dyDescent="0.25">
      <c r="A22356" s="253" t="s">
        <v>9265</v>
      </c>
      <c r="B22356" s="254" t="s">
        <v>9266</v>
      </c>
      <c r="C22356" s="10" t="s">
        <v>6635</v>
      </c>
      <c r="F22356" s="255">
        <v>2.78</v>
      </c>
    </row>
    <row r="22357" spans="1:6" ht="15" x14ac:dyDescent="0.25">
      <c r="A22357" s="253" t="s">
        <v>9267</v>
      </c>
      <c r="B22357" s="254" t="s">
        <v>9268</v>
      </c>
      <c r="C22357" s="10" t="s">
        <v>6635</v>
      </c>
      <c r="F22357" s="255">
        <v>0.5</v>
      </c>
    </row>
    <row r="22358" spans="1:6" ht="15" x14ac:dyDescent="0.25">
      <c r="A22358" s="253" t="s">
        <v>9269</v>
      </c>
      <c r="B22358" s="254" t="s">
        <v>9270</v>
      </c>
      <c r="C22358" s="10" t="s">
        <v>6635</v>
      </c>
      <c r="F22358" s="255">
        <v>2.8</v>
      </c>
    </row>
    <row r="22359" spans="1:6" ht="15" x14ac:dyDescent="0.25">
      <c r="A22359" s="253" t="s">
        <v>9271</v>
      </c>
      <c r="B22359" s="254" t="s">
        <v>9272</v>
      </c>
      <c r="C22359" s="10" t="s">
        <v>6643</v>
      </c>
      <c r="F22359" s="255">
        <v>13908.52</v>
      </c>
    </row>
    <row r="22360" spans="1:6" ht="15" x14ac:dyDescent="0.25">
      <c r="A22360" s="253" t="s">
        <v>9273</v>
      </c>
      <c r="B22360" s="254" t="s">
        <v>9274</v>
      </c>
      <c r="C22360" s="10" t="s">
        <v>6643</v>
      </c>
      <c r="F22360" s="255">
        <v>7437.52</v>
      </c>
    </row>
    <row r="22361" spans="1:6" ht="15" x14ac:dyDescent="0.25">
      <c r="A22361" s="253" t="s">
        <v>9275</v>
      </c>
      <c r="B22361" s="254" t="s">
        <v>9276</v>
      </c>
      <c r="C22361" s="10" t="s">
        <v>6643</v>
      </c>
      <c r="F22361" s="255">
        <v>5367.74</v>
      </c>
    </row>
    <row r="22362" spans="1:6" ht="15" x14ac:dyDescent="0.25">
      <c r="A22362" s="253" t="s">
        <v>9277</v>
      </c>
      <c r="B22362" s="254" t="s">
        <v>9278</v>
      </c>
      <c r="C22362" s="10" t="s">
        <v>6640</v>
      </c>
      <c r="F22362" s="255">
        <v>6.36</v>
      </c>
    </row>
    <row r="22363" spans="1:6" ht="15" x14ac:dyDescent="0.25">
      <c r="A22363" s="253" t="s">
        <v>9279</v>
      </c>
      <c r="B22363" s="254" t="s">
        <v>9280</v>
      </c>
      <c r="C22363" s="10" t="s">
        <v>6640</v>
      </c>
      <c r="F22363" s="255">
        <v>38.57</v>
      </c>
    </row>
    <row r="22364" spans="1:6" ht="15" x14ac:dyDescent="0.25">
      <c r="A22364" s="253" t="s">
        <v>9281</v>
      </c>
      <c r="B22364" s="254" t="s">
        <v>9282</v>
      </c>
      <c r="C22364" s="10" t="s">
        <v>6650</v>
      </c>
      <c r="F22364" s="255">
        <v>51.2</v>
      </c>
    </row>
    <row r="22365" spans="1:6" ht="15" x14ac:dyDescent="0.25">
      <c r="A22365" s="253" t="s">
        <v>9283</v>
      </c>
      <c r="B22365" s="254" t="s">
        <v>9284</v>
      </c>
      <c r="C22365" s="10" t="s">
        <v>6640</v>
      </c>
      <c r="F22365" s="255">
        <v>39.18</v>
      </c>
    </row>
    <row r="22366" spans="1:6" ht="15" x14ac:dyDescent="0.25">
      <c r="A22366" s="253" t="s">
        <v>9285</v>
      </c>
      <c r="B22366" s="254" t="s">
        <v>9286</v>
      </c>
      <c r="C22366" s="10" t="s">
        <v>6650</v>
      </c>
      <c r="F22366" s="255">
        <v>47.93</v>
      </c>
    </row>
    <row r="22367" spans="1:6" ht="15" x14ac:dyDescent="0.25">
      <c r="A22367" s="253" t="s">
        <v>9287</v>
      </c>
      <c r="B22367" s="254" t="s">
        <v>9288</v>
      </c>
      <c r="C22367" s="10" t="s">
        <v>6640</v>
      </c>
      <c r="F22367" s="255">
        <v>6.58</v>
      </c>
    </row>
    <row r="22368" spans="1:6" ht="15" x14ac:dyDescent="0.25">
      <c r="A22368" s="253" t="s">
        <v>9289</v>
      </c>
      <c r="B22368" s="254" t="s">
        <v>9290</v>
      </c>
      <c r="C22368" s="10" t="s">
        <v>6637</v>
      </c>
      <c r="F22368" s="255">
        <v>911.51</v>
      </c>
    </row>
    <row r="22369" spans="1:6" ht="15" x14ac:dyDescent="0.25">
      <c r="A22369" s="253" t="s">
        <v>9291</v>
      </c>
      <c r="B22369" s="254" t="s">
        <v>9292</v>
      </c>
      <c r="C22369" s="10" t="s">
        <v>6640</v>
      </c>
      <c r="F22369" s="255">
        <v>9.14</v>
      </c>
    </row>
    <row r="22370" spans="1:6" ht="15" x14ac:dyDescent="0.25">
      <c r="A22370" s="253" t="s">
        <v>9293</v>
      </c>
      <c r="B22370" s="254" t="s">
        <v>9294</v>
      </c>
      <c r="C22370" s="10" t="s">
        <v>6640</v>
      </c>
      <c r="F22370" s="255">
        <v>1.06</v>
      </c>
    </row>
    <row r="22371" spans="1:6" ht="15" x14ac:dyDescent="0.25">
      <c r="A22371" s="253" t="s">
        <v>9295</v>
      </c>
      <c r="B22371" s="254" t="s">
        <v>9296</v>
      </c>
      <c r="C22371" s="10" t="s">
        <v>6635</v>
      </c>
      <c r="F22371" s="255">
        <v>29.3</v>
      </c>
    </row>
    <row r="22372" spans="1:6" ht="15" x14ac:dyDescent="0.25">
      <c r="A22372" s="253" t="s">
        <v>9297</v>
      </c>
      <c r="B22372" s="254" t="s">
        <v>9298</v>
      </c>
      <c r="C22372" s="10" t="s">
        <v>6640</v>
      </c>
      <c r="F22372" s="255">
        <v>5.35</v>
      </c>
    </row>
    <row r="22373" spans="1:6" ht="15" x14ac:dyDescent="0.25">
      <c r="A22373" s="253" t="s">
        <v>9299</v>
      </c>
      <c r="B22373" s="254" t="s">
        <v>9300</v>
      </c>
      <c r="C22373" s="10" t="s">
        <v>6637</v>
      </c>
      <c r="F22373" s="255">
        <v>478.1</v>
      </c>
    </row>
    <row r="22374" spans="1:6" ht="30" x14ac:dyDescent="0.25">
      <c r="A22374" s="253" t="s">
        <v>9301</v>
      </c>
      <c r="B22374" s="254" t="s">
        <v>9302</v>
      </c>
      <c r="C22374" s="10" t="s">
        <v>6637</v>
      </c>
      <c r="F22374" s="255">
        <v>1097.8399999999999</v>
      </c>
    </row>
    <row r="22375" spans="1:6" ht="15" x14ac:dyDescent="0.25">
      <c r="A22375" s="253" t="s">
        <v>9303</v>
      </c>
      <c r="B22375" s="254" t="s">
        <v>9304</v>
      </c>
      <c r="C22375" s="10" t="s">
        <v>6637</v>
      </c>
      <c r="F22375" s="255">
        <v>658.7</v>
      </c>
    </row>
    <row r="22376" spans="1:6" ht="15" x14ac:dyDescent="0.25">
      <c r="A22376" s="253" t="s">
        <v>9305</v>
      </c>
      <c r="B22376" s="254" t="s">
        <v>9306</v>
      </c>
      <c r="C22376" s="10" t="s">
        <v>6637</v>
      </c>
      <c r="F22376" s="255">
        <v>244.77</v>
      </c>
    </row>
    <row r="22377" spans="1:6" ht="15" x14ac:dyDescent="0.25">
      <c r="A22377" s="253" t="s">
        <v>9307</v>
      </c>
      <c r="B22377" s="254" t="s">
        <v>9308</v>
      </c>
      <c r="C22377" s="10" t="s">
        <v>6637</v>
      </c>
      <c r="F22377" s="255">
        <v>96.73</v>
      </c>
    </row>
    <row r="22378" spans="1:6" ht="15" x14ac:dyDescent="0.25">
      <c r="A22378" s="253" t="s">
        <v>9309</v>
      </c>
      <c r="B22378" s="254" t="s">
        <v>9310</v>
      </c>
      <c r="C22378" s="10" t="s">
        <v>6635</v>
      </c>
      <c r="F22378" s="255">
        <v>423.87</v>
      </c>
    </row>
    <row r="22379" spans="1:6" ht="15" x14ac:dyDescent="0.25">
      <c r="A22379" s="253" t="s">
        <v>9311</v>
      </c>
      <c r="B22379" s="254" t="s">
        <v>9312</v>
      </c>
      <c r="C22379" s="10" t="s">
        <v>6640</v>
      </c>
      <c r="F22379" s="255">
        <v>25.76</v>
      </c>
    </row>
    <row r="22380" spans="1:6" ht="15" x14ac:dyDescent="0.25">
      <c r="A22380" s="253" t="s">
        <v>9313</v>
      </c>
      <c r="B22380" s="254" t="s">
        <v>9314</v>
      </c>
      <c r="C22380" s="10" t="s">
        <v>6635</v>
      </c>
      <c r="F22380" s="255">
        <v>63.38</v>
      </c>
    </row>
    <row r="22381" spans="1:6" ht="15" x14ac:dyDescent="0.25">
      <c r="A22381" s="253" t="s">
        <v>9315</v>
      </c>
      <c r="B22381" s="254" t="s">
        <v>9316</v>
      </c>
      <c r="C22381" s="10" t="s">
        <v>6635</v>
      </c>
      <c r="F22381" s="255">
        <v>6.58</v>
      </c>
    </row>
    <row r="22382" spans="1:6" ht="15" x14ac:dyDescent="0.25">
      <c r="A22382" s="253" t="s">
        <v>9317</v>
      </c>
      <c r="B22382" s="254" t="s">
        <v>9318</v>
      </c>
      <c r="C22382" s="10" t="s">
        <v>6635</v>
      </c>
      <c r="F22382" s="255">
        <v>15.62</v>
      </c>
    </row>
    <row r="22383" spans="1:6" ht="15" x14ac:dyDescent="0.25">
      <c r="A22383" s="253" t="s">
        <v>9319</v>
      </c>
      <c r="B22383" s="254" t="s">
        <v>9320</v>
      </c>
      <c r="C22383" s="10" t="s">
        <v>6637</v>
      </c>
      <c r="F22383" s="255">
        <v>12.96</v>
      </c>
    </row>
    <row r="22384" spans="1:6" ht="30" x14ac:dyDescent="0.25">
      <c r="A22384" s="253" t="s">
        <v>9321</v>
      </c>
      <c r="B22384" s="254" t="s">
        <v>9322</v>
      </c>
      <c r="C22384" s="10" t="s">
        <v>6641</v>
      </c>
      <c r="F22384" s="255">
        <v>557.33000000000004</v>
      </c>
    </row>
    <row r="22385" spans="1:6" ht="30" x14ac:dyDescent="0.25">
      <c r="A22385" s="253" t="s">
        <v>9323</v>
      </c>
      <c r="B22385" s="254" t="s">
        <v>9324</v>
      </c>
      <c r="C22385" s="10" t="s">
        <v>6641</v>
      </c>
      <c r="F22385" s="255">
        <v>411.33</v>
      </c>
    </row>
    <row r="22386" spans="1:6" ht="15" x14ac:dyDescent="0.25">
      <c r="A22386" s="253" t="s">
        <v>9325</v>
      </c>
      <c r="B22386" s="254" t="s">
        <v>9326</v>
      </c>
      <c r="C22386" s="10" t="s">
        <v>6637</v>
      </c>
      <c r="F22386" s="255">
        <v>63.29</v>
      </c>
    </row>
    <row r="22387" spans="1:6" ht="15" x14ac:dyDescent="0.25">
      <c r="A22387" s="253" t="s">
        <v>9327</v>
      </c>
      <c r="B22387" s="254" t="s">
        <v>9328</v>
      </c>
      <c r="C22387" s="10" t="s">
        <v>6637</v>
      </c>
      <c r="F22387" s="255">
        <v>37.24</v>
      </c>
    </row>
    <row r="22388" spans="1:6" ht="15" x14ac:dyDescent="0.25">
      <c r="A22388" s="253" t="s">
        <v>9329</v>
      </c>
      <c r="B22388" s="254" t="s">
        <v>9330</v>
      </c>
      <c r="C22388" s="10" t="s">
        <v>6637</v>
      </c>
      <c r="F22388" s="255">
        <v>7</v>
      </c>
    </row>
    <row r="22389" spans="1:6" ht="15" x14ac:dyDescent="0.25">
      <c r="A22389" s="253" t="s">
        <v>9331</v>
      </c>
      <c r="B22389" s="254" t="s">
        <v>9332</v>
      </c>
      <c r="C22389" s="10" t="s">
        <v>6637</v>
      </c>
      <c r="F22389" s="255">
        <v>103.77</v>
      </c>
    </row>
    <row r="22390" spans="1:6" ht="15" x14ac:dyDescent="0.25">
      <c r="A22390" s="253" t="s">
        <v>9333</v>
      </c>
      <c r="B22390" s="254" t="s">
        <v>9334</v>
      </c>
      <c r="C22390" s="10" t="s">
        <v>6637</v>
      </c>
      <c r="F22390" s="255">
        <v>34.130000000000003</v>
      </c>
    </row>
    <row r="22391" spans="1:6" ht="15" x14ac:dyDescent="0.25">
      <c r="A22391" s="253" t="s">
        <v>9335</v>
      </c>
      <c r="B22391" s="254" t="s">
        <v>9336</v>
      </c>
      <c r="C22391" s="10" t="s">
        <v>6640</v>
      </c>
      <c r="F22391" s="255">
        <v>14.12</v>
      </c>
    </row>
    <row r="22392" spans="1:6" ht="15" x14ac:dyDescent="0.25">
      <c r="A22392" s="253" t="s">
        <v>9337</v>
      </c>
      <c r="B22392" s="254" t="s">
        <v>9338</v>
      </c>
      <c r="C22392" s="10" t="s">
        <v>6635</v>
      </c>
      <c r="F22392" s="255">
        <v>22.57</v>
      </c>
    </row>
    <row r="22393" spans="1:6" ht="15" x14ac:dyDescent="0.25">
      <c r="A22393" s="253" t="s">
        <v>9339</v>
      </c>
      <c r="B22393" s="254" t="s">
        <v>9340</v>
      </c>
      <c r="C22393" s="10" t="s">
        <v>6640</v>
      </c>
      <c r="F22393" s="255">
        <v>8.32</v>
      </c>
    </row>
    <row r="22394" spans="1:6" ht="15" x14ac:dyDescent="0.25">
      <c r="A22394" s="253" t="s">
        <v>9341</v>
      </c>
      <c r="B22394" s="254" t="s">
        <v>9342</v>
      </c>
      <c r="C22394" s="10" t="s">
        <v>6640</v>
      </c>
      <c r="F22394" s="255">
        <v>6.45</v>
      </c>
    </row>
    <row r="22395" spans="1:6" ht="15" x14ac:dyDescent="0.25">
      <c r="A22395" s="253" t="s">
        <v>9343</v>
      </c>
      <c r="B22395" s="254" t="s">
        <v>9344</v>
      </c>
      <c r="C22395" s="10" t="s">
        <v>6640</v>
      </c>
      <c r="F22395" s="255">
        <v>7.63</v>
      </c>
    </row>
    <row r="22396" spans="1:6" ht="15" x14ac:dyDescent="0.25">
      <c r="A22396" s="253" t="s">
        <v>9345</v>
      </c>
      <c r="B22396" s="254" t="s">
        <v>9346</v>
      </c>
      <c r="C22396" s="10" t="s">
        <v>6640</v>
      </c>
      <c r="F22396" s="255">
        <v>11.6</v>
      </c>
    </row>
    <row r="22397" spans="1:6" ht="30" x14ac:dyDescent="0.25">
      <c r="A22397" s="253" t="s">
        <v>9347</v>
      </c>
      <c r="B22397" s="254" t="s">
        <v>9348</v>
      </c>
      <c r="C22397" s="10" t="s">
        <v>6635</v>
      </c>
      <c r="F22397" s="255">
        <v>538.72</v>
      </c>
    </row>
    <row r="22398" spans="1:6" ht="15" x14ac:dyDescent="0.25">
      <c r="A22398" s="253" t="s">
        <v>9349</v>
      </c>
      <c r="B22398" s="254" t="s">
        <v>9350</v>
      </c>
      <c r="C22398" s="10" t="s">
        <v>6635</v>
      </c>
      <c r="F22398" s="255">
        <v>175.51</v>
      </c>
    </row>
    <row r="22399" spans="1:6" ht="15" x14ac:dyDescent="0.25">
      <c r="A22399" s="253" t="s">
        <v>9351</v>
      </c>
      <c r="B22399" s="254" t="s">
        <v>9352</v>
      </c>
      <c r="C22399" s="10" t="s">
        <v>6640</v>
      </c>
      <c r="F22399" s="255">
        <v>46.37</v>
      </c>
    </row>
    <row r="22400" spans="1:6" ht="15" x14ac:dyDescent="0.25">
      <c r="A22400" s="253" t="s">
        <v>9353</v>
      </c>
      <c r="B22400" s="254" t="s">
        <v>9354</v>
      </c>
      <c r="C22400" s="10" t="s">
        <v>6640</v>
      </c>
      <c r="F22400" s="255">
        <v>10.42</v>
      </c>
    </row>
    <row r="22401" spans="1:6" ht="15" x14ac:dyDescent="0.25">
      <c r="A22401" s="253" t="s">
        <v>9355</v>
      </c>
      <c r="B22401" s="254" t="s">
        <v>9356</v>
      </c>
      <c r="C22401" s="10" t="s">
        <v>6635</v>
      </c>
      <c r="F22401" s="255">
        <v>160.66</v>
      </c>
    </row>
    <row r="22402" spans="1:6" ht="15" x14ac:dyDescent="0.25">
      <c r="A22402" s="253" t="s">
        <v>9357</v>
      </c>
      <c r="B22402" s="254" t="s">
        <v>9358</v>
      </c>
      <c r="C22402" s="10" t="s">
        <v>6635</v>
      </c>
      <c r="F22402" s="255">
        <v>137.21</v>
      </c>
    </row>
    <row r="22403" spans="1:6" ht="15" x14ac:dyDescent="0.25">
      <c r="A22403" s="253" t="s">
        <v>9359</v>
      </c>
      <c r="B22403" s="254" t="s">
        <v>9360</v>
      </c>
      <c r="C22403" s="10" t="s">
        <v>6635</v>
      </c>
      <c r="F22403" s="255">
        <v>178.89</v>
      </c>
    </row>
    <row r="22404" spans="1:6" ht="15" x14ac:dyDescent="0.25">
      <c r="A22404" s="253" t="s">
        <v>9361</v>
      </c>
      <c r="B22404" s="254" t="s">
        <v>9362</v>
      </c>
      <c r="C22404" s="10" t="s">
        <v>6635</v>
      </c>
      <c r="F22404" s="255">
        <v>358.04</v>
      </c>
    </row>
    <row r="22405" spans="1:6" ht="30" x14ac:dyDescent="0.25">
      <c r="A22405" s="253" t="s">
        <v>9363</v>
      </c>
      <c r="B22405" s="254" t="s">
        <v>9364</v>
      </c>
      <c r="C22405" s="10" t="s">
        <v>6640</v>
      </c>
      <c r="F22405" s="255">
        <v>580.49</v>
      </c>
    </row>
    <row r="22406" spans="1:6" ht="15" x14ac:dyDescent="0.25">
      <c r="A22406" s="253" t="s">
        <v>9365</v>
      </c>
      <c r="B22406" s="254" t="s">
        <v>9366</v>
      </c>
      <c r="C22406" s="10" t="s">
        <v>6640</v>
      </c>
      <c r="F22406" s="255">
        <v>703.01</v>
      </c>
    </row>
    <row r="22407" spans="1:6" ht="15" x14ac:dyDescent="0.25">
      <c r="A22407" s="253" t="s">
        <v>9367</v>
      </c>
      <c r="B22407" s="254" t="s">
        <v>9368</v>
      </c>
      <c r="C22407" s="10" t="s">
        <v>6640</v>
      </c>
      <c r="F22407" s="255">
        <v>590.87</v>
      </c>
    </row>
    <row r="22408" spans="1:6" ht="15" x14ac:dyDescent="0.25">
      <c r="A22408" s="253" t="s">
        <v>9369</v>
      </c>
      <c r="B22408" s="254" t="s">
        <v>9370</v>
      </c>
      <c r="C22408" s="10" t="s">
        <v>6637</v>
      </c>
      <c r="F22408" s="255">
        <v>1485</v>
      </c>
    </row>
    <row r="22409" spans="1:6" ht="15" x14ac:dyDescent="0.25">
      <c r="A22409" s="253" t="s">
        <v>9371</v>
      </c>
      <c r="B22409" s="254" t="s">
        <v>9372</v>
      </c>
      <c r="C22409" s="10" t="s">
        <v>6635</v>
      </c>
      <c r="F22409" s="255">
        <v>2047.41</v>
      </c>
    </row>
    <row r="22410" spans="1:6" ht="15" x14ac:dyDescent="0.25">
      <c r="A22410" s="253" t="s">
        <v>9373</v>
      </c>
      <c r="B22410" s="254" t="s">
        <v>9374</v>
      </c>
      <c r="C22410" s="10" t="s">
        <v>6640</v>
      </c>
      <c r="F22410" s="255">
        <v>2871.47</v>
      </c>
    </row>
    <row r="22411" spans="1:6" ht="30" x14ac:dyDescent="0.25">
      <c r="A22411" s="253" t="s">
        <v>9375</v>
      </c>
      <c r="B22411" s="254" t="s">
        <v>9376</v>
      </c>
      <c r="C22411" s="10" t="s">
        <v>6635</v>
      </c>
      <c r="F22411" s="255">
        <v>2321.17</v>
      </c>
    </row>
    <row r="22412" spans="1:6" ht="15" x14ac:dyDescent="0.25">
      <c r="A22412" s="253" t="s">
        <v>9377</v>
      </c>
      <c r="B22412" s="254" t="s">
        <v>9378</v>
      </c>
      <c r="C22412" s="10" t="s">
        <v>6635</v>
      </c>
      <c r="F22412" s="255">
        <v>4485.1400000000003</v>
      </c>
    </row>
    <row r="22413" spans="1:6" ht="15" x14ac:dyDescent="0.25">
      <c r="A22413" s="253" t="s">
        <v>9379</v>
      </c>
      <c r="B22413" s="254" t="s">
        <v>9380</v>
      </c>
      <c r="C22413" s="10" t="s">
        <v>6635</v>
      </c>
      <c r="F22413" s="255">
        <v>5391.43</v>
      </c>
    </row>
    <row r="22414" spans="1:6" ht="15" x14ac:dyDescent="0.25">
      <c r="A22414" s="253" t="s">
        <v>9381</v>
      </c>
      <c r="B22414" s="254" t="s">
        <v>9382</v>
      </c>
      <c r="C22414" s="10" t="s">
        <v>6635</v>
      </c>
      <c r="F22414" s="255">
        <v>128.72</v>
      </c>
    </row>
    <row r="22415" spans="1:6" ht="30" x14ac:dyDescent="0.25">
      <c r="A22415" s="253" t="s">
        <v>9383</v>
      </c>
      <c r="B22415" s="254" t="s">
        <v>9384</v>
      </c>
      <c r="C22415" s="10" t="s">
        <v>6637</v>
      </c>
      <c r="F22415" s="255">
        <v>1228.8800000000001</v>
      </c>
    </row>
    <row r="22416" spans="1:6" ht="15" x14ac:dyDescent="0.25">
      <c r="A22416" s="253" t="s">
        <v>9385</v>
      </c>
      <c r="B22416" s="254" t="s">
        <v>9386</v>
      </c>
      <c r="C22416" s="10" t="s">
        <v>6654</v>
      </c>
      <c r="F22416" s="255">
        <v>675.66</v>
      </c>
    </row>
    <row r="22417" spans="1:6" ht="15" x14ac:dyDescent="0.25">
      <c r="A22417" s="253" t="s">
        <v>9387</v>
      </c>
      <c r="B22417" s="254" t="s">
        <v>9388</v>
      </c>
      <c r="C22417" s="10" t="s">
        <v>6654</v>
      </c>
      <c r="F22417" s="255">
        <v>593.13</v>
      </c>
    </row>
    <row r="22418" spans="1:6" ht="15" x14ac:dyDescent="0.25">
      <c r="A22418" s="253" t="s">
        <v>9389</v>
      </c>
      <c r="B22418" s="254" t="s">
        <v>9390</v>
      </c>
      <c r="C22418" s="10" t="s">
        <v>6654</v>
      </c>
      <c r="F22418" s="255">
        <v>432.85</v>
      </c>
    </row>
    <row r="22419" spans="1:6" ht="15" x14ac:dyDescent="0.25">
      <c r="A22419" s="253" t="s">
        <v>9391</v>
      </c>
      <c r="B22419" s="254" t="s">
        <v>9392</v>
      </c>
      <c r="C22419" s="10" t="s">
        <v>6637</v>
      </c>
      <c r="F22419" s="255">
        <v>62.08</v>
      </c>
    </row>
    <row r="22420" spans="1:6" ht="15" x14ac:dyDescent="0.25">
      <c r="A22420" s="253" t="s">
        <v>9393</v>
      </c>
      <c r="B22420" s="254" t="s">
        <v>9394</v>
      </c>
      <c r="C22420" s="10" t="s">
        <v>6637</v>
      </c>
      <c r="F22420" s="255">
        <v>4.9000000000000004</v>
      </c>
    </row>
    <row r="22421" spans="1:6" ht="15" x14ac:dyDescent="0.25">
      <c r="A22421" s="253" t="s">
        <v>9395</v>
      </c>
      <c r="B22421" s="254" t="s">
        <v>9396</v>
      </c>
      <c r="C22421" s="10" t="s">
        <v>6650</v>
      </c>
      <c r="F22421" s="255">
        <v>15.45</v>
      </c>
    </row>
    <row r="22422" spans="1:6" ht="15" x14ac:dyDescent="0.25">
      <c r="A22422" s="253" t="s">
        <v>9397</v>
      </c>
      <c r="B22422" s="254" t="s">
        <v>9398</v>
      </c>
      <c r="C22422" s="10" t="s">
        <v>6650</v>
      </c>
      <c r="F22422" s="255">
        <v>17.47</v>
      </c>
    </row>
    <row r="22423" spans="1:6" ht="15" x14ac:dyDescent="0.25">
      <c r="A22423" s="253" t="s">
        <v>9399</v>
      </c>
      <c r="B22423" s="254" t="s">
        <v>9400</v>
      </c>
      <c r="C22423" s="10" t="s">
        <v>6650</v>
      </c>
      <c r="F22423" s="255">
        <v>20.16</v>
      </c>
    </row>
    <row r="22424" spans="1:6" ht="30" x14ac:dyDescent="0.25">
      <c r="A22424" s="253" t="s">
        <v>9401</v>
      </c>
      <c r="B22424" s="254" t="s">
        <v>9402</v>
      </c>
      <c r="C22424" s="10" t="s">
        <v>6637</v>
      </c>
      <c r="F22424" s="255">
        <v>51.25</v>
      </c>
    </row>
    <row r="22425" spans="1:6" ht="30" x14ac:dyDescent="0.25">
      <c r="A22425" s="253" t="s">
        <v>9403</v>
      </c>
      <c r="B22425" s="254" t="s">
        <v>9404</v>
      </c>
      <c r="C22425" s="10" t="s">
        <v>6637</v>
      </c>
      <c r="F22425" s="255">
        <v>57.45</v>
      </c>
    </row>
    <row r="22426" spans="1:6" ht="30" x14ac:dyDescent="0.25">
      <c r="A22426" s="253" t="s">
        <v>9405</v>
      </c>
      <c r="B22426" s="254" t="s">
        <v>9406</v>
      </c>
      <c r="C22426" s="10" t="s">
        <v>6637</v>
      </c>
      <c r="F22426" s="255">
        <v>55.49</v>
      </c>
    </row>
    <row r="22427" spans="1:6" ht="15" x14ac:dyDescent="0.25">
      <c r="A22427" s="253" t="s">
        <v>9407</v>
      </c>
      <c r="B22427" s="254" t="s">
        <v>9408</v>
      </c>
      <c r="C22427" s="10" t="s">
        <v>6640</v>
      </c>
      <c r="F22427" s="255">
        <v>3.95</v>
      </c>
    </row>
    <row r="22428" spans="1:6" ht="15" x14ac:dyDescent="0.25">
      <c r="A22428" s="253" t="s">
        <v>9409</v>
      </c>
      <c r="B22428" s="254" t="s">
        <v>9410</v>
      </c>
      <c r="C22428" s="10" t="s">
        <v>6640</v>
      </c>
      <c r="F22428" s="255">
        <v>5.7</v>
      </c>
    </row>
    <row r="22429" spans="1:6" ht="15" x14ac:dyDescent="0.25">
      <c r="A22429" s="253" t="s">
        <v>9411</v>
      </c>
      <c r="B22429" s="254" t="s">
        <v>9412</v>
      </c>
      <c r="C22429" s="10" t="s">
        <v>6637</v>
      </c>
      <c r="F22429" s="255">
        <v>184.62</v>
      </c>
    </row>
    <row r="22430" spans="1:6" ht="15" x14ac:dyDescent="0.25">
      <c r="A22430" s="253" t="s">
        <v>9413</v>
      </c>
      <c r="B22430" s="254" t="s">
        <v>9414</v>
      </c>
      <c r="C22430" s="10" t="s">
        <v>6640</v>
      </c>
      <c r="F22430" s="255">
        <v>13.88</v>
      </c>
    </row>
    <row r="22431" spans="1:6" ht="15" x14ac:dyDescent="0.25">
      <c r="A22431" s="253" t="s">
        <v>9415</v>
      </c>
      <c r="B22431" s="254" t="s">
        <v>9416</v>
      </c>
      <c r="C22431" s="10" t="s">
        <v>6640</v>
      </c>
      <c r="F22431" s="255">
        <v>15.89</v>
      </c>
    </row>
    <row r="22432" spans="1:6" ht="15" x14ac:dyDescent="0.25">
      <c r="A22432" s="253" t="s">
        <v>9417</v>
      </c>
      <c r="B22432" s="254" t="s">
        <v>9418</v>
      </c>
      <c r="C22432" s="10" t="s">
        <v>6650</v>
      </c>
      <c r="F22432" s="255">
        <v>6.01</v>
      </c>
    </row>
    <row r="22433" spans="1:6" ht="15" x14ac:dyDescent="0.25">
      <c r="A22433" s="253" t="s">
        <v>9419</v>
      </c>
      <c r="B22433" s="254" t="s">
        <v>9420</v>
      </c>
      <c r="C22433" s="10" t="s">
        <v>6650</v>
      </c>
      <c r="F22433" s="255">
        <v>3.92</v>
      </c>
    </row>
    <row r="22434" spans="1:6" ht="15" x14ac:dyDescent="0.25">
      <c r="A22434" s="253" t="s">
        <v>9421</v>
      </c>
      <c r="B22434" s="254" t="s">
        <v>9422</v>
      </c>
      <c r="C22434" s="10" t="s">
        <v>6650</v>
      </c>
      <c r="F22434" s="255">
        <v>7.66</v>
      </c>
    </row>
    <row r="22435" spans="1:6" ht="15" x14ac:dyDescent="0.25">
      <c r="A22435" s="253" t="s">
        <v>9423</v>
      </c>
      <c r="B22435" s="254" t="s">
        <v>9424</v>
      </c>
      <c r="C22435" s="10" t="s">
        <v>20</v>
      </c>
      <c r="F22435" s="255">
        <v>21.6</v>
      </c>
    </row>
    <row r="22436" spans="1:6" ht="30" x14ac:dyDescent="0.25">
      <c r="A22436" s="253" t="s">
        <v>9425</v>
      </c>
      <c r="B22436" s="254" t="s">
        <v>9426</v>
      </c>
      <c r="C22436" s="10" t="s">
        <v>6640</v>
      </c>
      <c r="F22436" s="255">
        <v>138.38999999999999</v>
      </c>
    </row>
    <row r="22437" spans="1:6" ht="15" x14ac:dyDescent="0.25">
      <c r="A22437" s="253" t="s">
        <v>9427</v>
      </c>
      <c r="B22437" s="254" t="s">
        <v>9428</v>
      </c>
      <c r="C22437" s="10" t="s">
        <v>6635</v>
      </c>
      <c r="F22437" s="255">
        <v>1056.6500000000001</v>
      </c>
    </row>
    <row r="22438" spans="1:6" ht="15" x14ac:dyDescent="0.25">
      <c r="A22438" s="253" t="s">
        <v>9429</v>
      </c>
      <c r="B22438" s="254" t="s">
        <v>9430</v>
      </c>
      <c r="C22438" s="10" t="s">
        <v>6635</v>
      </c>
      <c r="F22438" s="255">
        <v>336.43</v>
      </c>
    </row>
    <row r="22439" spans="1:6" ht="15" x14ac:dyDescent="0.25">
      <c r="A22439" s="253" t="s">
        <v>9431</v>
      </c>
      <c r="B22439" s="254" t="s">
        <v>9432</v>
      </c>
      <c r="C22439" s="10" t="s">
        <v>6637</v>
      </c>
      <c r="F22439" s="255">
        <v>379.85</v>
      </c>
    </row>
    <row r="22440" spans="1:6" ht="15" x14ac:dyDescent="0.25">
      <c r="A22440" s="253" t="s">
        <v>9433</v>
      </c>
      <c r="B22440" s="254" t="s">
        <v>9434</v>
      </c>
      <c r="C22440" s="10" t="s">
        <v>6637</v>
      </c>
      <c r="F22440" s="255">
        <v>361.07</v>
      </c>
    </row>
    <row r="22441" spans="1:6" ht="15" x14ac:dyDescent="0.25">
      <c r="A22441" s="253" t="s">
        <v>9435</v>
      </c>
      <c r="B22441" s="254" t="s">
        <v>9436</v>
      </c>
      <c r="C22441" s="10" t="s">
        <v>6637</v>
      </c>
      <c r="F22441" s="255">
        <v>555.26</v>
      </c>
    </row>
    <row r="22442" spans="1:6" ht="30" x14ac:dyDescent="0.25">
      <c r="A22442" s="253" t="s">
        <v>9437</v>
      </c>
      <c r="B22442" s="254" t="s">
        <v>9438</v>
      </c>
      <c r="C22442" s="10" t="s">
        <v>6637</v>
      </c>
      <c r="F22442" s="255">
        <v>85</v>
      </c>
    </row>
    <row r="22443" spans="1:6" ht="15" x14ac:dyDescent="0.25">
      <c r="A22443" s="253" t="s">
        <v>9439</v>
      </c>
      <c r="B22443" s="254" t="s">
        <v>9440</v>
      </c>
      <c r="C22443" s="10" t="s">
        <v>6635</v>
      </c>
      <c r="F22443" s="255">
        <v>848.9</v>
      </c>
    </row>
    <row r="22444" spans="1:6" ht="15" x14ac:dyDescent="0.25">
      <c r="A22444" s="253" t="s">
        <v>9441</v>
      </c>
      <c r="B22444" s="254" t="s">
        <v>9442</v>
      </c>
      <c r="C22444" s="10" t="s">
        <v>6635</v>
      </c>
      <c r="F22444" s="255">
        <v>850.94</v>
      </c>
    </row>
    <row r="22445" spans="1:6" ht="15" x14ac:dyDescent="0.25">
      <c r="A22445" s="253" t="s">
        <v>9443</v>
      </c>
      <c r="B22445" s="254" t="s">
        <v>9444</v>
      </c>
      <c r="C22445" s="10" t="s">
        <v>6635</v>
      </c>
      <c r="F22445" s="255">
        <v>1.4</v>
      </c>
    </row>
    <row r="22446" spans="1:6" ht="15" x14ac:dyDescent="0.25">
      <c r="A22446" s="253" t="s">
        <v>9445</v>
      </c>
      <c r="B22446" s="254" t="s">
        <v>9446</v>
      </c>
      <c r="C22446" s="10" t="s">
        <v>6635</v>
      </c>
      <c r="F22446" s="255">
        <v>1.39</v>
      </c>
    </row>
    <row r="22447" spans="1:6" ht="15" x14ac:dyDescent="0.25">
      <c r="A22447" s="253" t="s">
        <v>9447</v>
      </c>
      <c r="B22447" s="254" t="s">
        <v>9448</v>
      </c>
      <c r="C22447" s="10" t="s">
        <v>6637</v>
      </c>
      <c r="F22447" s="255">
        <v>56.37</v>
      </c>
    </row>
    <row r="22448" spans="1:6" ht="15" x14ac:dyDescent="0.25">
      <c r="A22448" s="253" t="s">
        <v>9449</v>
      </c>
      <c r="B22448" s="254" t="s">
        <v>9450</v>
      </c>
      <c r="C22448" s="10" t="s">
        <v>6641</v>
      </c>
      <c r="F22448" s="255">
        <v>439.94</v>
      </c>
    </row>
    <row r="22449" spans="1:6" ht="15" x14ac:dyDescent="0.25">
      <c r="A22449" s="253" t="s">
        <v>9451</v>
      </c>
      <c r="B22449" s="254" t="s">
        <v>9452</v>
      </c>
      <c r="C22449" s="10" t="s">
        <v>6641</v>
      </c>
      <c r="F22449" s="255">
        <v>1227.75</v>
      </c>
    </row>
    <row r="22450" spans="1:6" ht="15" x14ac:dyDescent="0.25">
      <c r="A22450" s="253" t="s">
        <v>9453</v>
      </c>
      <c r="B22450" s="254" t="s">
        <v>9454</v>
      </c>
      <c r="C22450" s="10" t="s">
        <v>6637</v>
      </c>
      <c r="F22450" s="255">
        <v>32.21</v>
      </c>
    </row>
    <row r="22451" spans="1:6" ht="15" x14ac:dyDescent="0.25">
      <c r="A22451" s="253" t="s">
        <v>9455</v>
      </c>
      <c r="B22451" s="254" t="s">
        <v>9456</v>
      </c>
      <c r="C22451" s="10" t="s">
        <v>6637</v>
      </c>
      <c r="F22451" s="255">
        <v>7.86</v>
      </c>
    </row>
    <row r="22452" spans="1:6" ht="15" x14ac:dyDescent="0.25">
      <c r="A22452" s="253" t="s">
        <v>9457</v>
      </c>
      <c r="B22452" s="254" t="s">
        <v>9458</v>
      </c>
      <c r="C22452" s="10" t="s">
        <v>6637</v>
      </c>
      <c r="F22452" s="255">
        <v>24.43</v>
      </c>
    </row>
    <row r="22453" spans="1:6" ht="15" x14ac:dyDescent="0.25">
      <c r="A22453" s="253" t="s">
        <v>9459</v>
      </c>
      <c r="B22453" s="254" t="s">
        <v>9460</v>
      </c>
      <c r="C22453" s="10" t="s">
        <v>6640</v>
      </c>
      <c r="F22453" s="255">
        <v>5.18</v>
      </c>
    </row>
    <row r="22454" spans="1:6" ht="15" x14ac:dyDescent="0.25">
      <c r="A22454" s="253" t="s">
        <v>9461</v>
      </c>
      <c r="B22454" s="254" t="s">
        <v>9462</v>
      </c>
      <c r="C22454" s="10" t="s">
        <v>6640</v>
      </c>
      <c r="F22454" s="255">
        <v>7.14</v>
      </c>
    </row>
    <row r="22455" spans="1:6" ht="15" x14ac:dyDescent="0.25">
      <c r="A22455" s="253" t="s">
        <v>9463</v>
      </c>
      <c r="B22455" s="254" t="s">
        <v>9464</v>
      </c>
      <c r="C22455" s="10" t="s">
        <v>6640</v>
      </c>
      <c r="F22455" s="255">
        <v>17.66</v>
      </c>
    </row>
    <row r="22456" spans="1:6" ht="15" x14ac:dyDescent="0.25">
      <c r="A22456" s="253" t="s">
        <v>9465</v>
      </c>
      <c r="B22456" s="254" t="s">
        <v>9466</v>
      </c>
      <c r="C22456" s="10" t="s">
        <v>6640</v>
      </c>
      <c r="F22456" s="255">
        <v>22.19</v>
      </c>
    </row>
    <row r="22457" spans="1:6" ht="15" x14ac:dyDescent="0.25">
      <c r="A22457" s="253" t="s">
        <v>9467</v>
      </c>
      <c r="B22457" s="254" t="s">
        <v>9468</v>
      </c>
      <c r="C22457" s="10" t="s">
        <v>6640</v>
      </c>
      <c r="F22457" s="255">
        <v>22.97</v>
      </c>
    </row>
    <row r="22458" spans="1:6" ht="15" x14ac:dyDescent="0.25">
      <c r="A22458" s="253" t="s">
        <v>9469</v>
      </c>
      <c r="B22458" s="254" t="s">
        <v>9470</v>
      </c>
      <c r="C22458" s="10" t="s">
        <v>6640</v>
      </c>
      <c r="F22458" s="255">
        <v>30.37</v>
      </c>
    </row>
    <row r="22459" spans="1:6" ht="15" x14ac:dyDescent="0.25">
      <c r="A22459" s="253" t="s">
        <v>9471</v>
      </c>
      <c r="B22459" s="254" t="s">
        <v>9472</v>
      </c>
      <c r="C22459" s="10" t="s">
        <v>6640</v>
      </c>
      <c r="F22459" s="255">
        <v>30.35</v>
      </c>
    </row>
    <row r="22460" spans="1:6" ht="15" x14ac:dyDescent="0.25">
      <c r="A22460" s="253" t="s">
        <v>9473</v>
      </c>
      <c r="B22460" s="254" t="s">
        <v>9474</v>
      </c>
      <c r="C22460" s="10" t="s">
        <v>6640</v>
      </c>
      <c r="F22460" s="255">
        <v>40.6</v>
      </c>
    </row>
    <row r="22461" spans="1:6" ht="15" x14ac:dyDescent="0.25">
      <c r="A22461" s="253" t="s">
        <v>9475</v>
      </c>
      <c r="B22461" s="254" t="s">
        <v>9476</v>
      </c>
      <c r="C22461" s="10" t="s">
        <v>6640</v>
      </c>
      <c r="F22461" s="255">
        <v>55.37</v>
      </c>
    </row>
    <row r="22462" spans="1:6" ht="15" x14ac:dyDescent="0.25">
      <c r="A22462" s="253" t="s">
        <v>9477</v>
      </c>
      <c r="B22462" s="254" t="s">
        <v>9478</v>
      </c>
      <c r="C22462" s="10" t="s">
        <v>6640</v>
      </c>
      <c r="F22462" s="255">
        <v>55.77</v>
      </c>
    </row>
    <row r="22463" spans="1:6" ht="15" x14ac:dyDescent="0.25">
      <c r="A22463" s="253" t="s">
        <v>9479</v>
      </c>
      <c r="B22463" s="254" t="s">
        <v>9480</v>
      </c>
      <c r="C22463" s="10" t="s">
        <v>6640</v>
      </c>
      <c r="F22463" s="255">
        <v>106.66</v>
      </c>
    </row>
    <row r="22464" spans="1:6" ht="15" x14ac:dyDescent="0.25">
      <c r="A22464" s="253" t="s">
        <v>9481</v>
      </c>
      <c r="B22464" s="254" t="s">
        <v>9482</v>
      </c>
      <c r="C22464" s="10" t="s">
        <v>6640</v>
      </c>
      <c r="F22464" s="255">
        <v>117.43</v>
      </c>
    </row>
    <row r="22465" spans="1:6" ht="15" x14ac:dyDescent="0.25">
      <c r="A22465" s="253" t="s">
        <v>9483</v>
      </c>
      <c r="B22465" s="254" t="s">
        <v>9484</v>
      </c>
      <c r="C22465" s="10" t="s">
        <v>6640</v>
      </c>
      <c r="F22465" s="255">
        <v>148.46</v>
      </c>
    </row>
    <row r="22466" spans="1:6" ht="30" x14ac:dyDescent="0.25">
      <c r="A22466" s="253" t="s">
        <v>9485</v>
      </c>
      <c r="B22466" s="254" t="s">
        <v>9486</v>
      </c>
      <c r="C22466" s="10" t="s">
        <v>6637</v>
      </c>
      <c r="F22466" s="255">
        <v>80.98</v>
      </c>
    </row>
    <row r="22467" spans="1:6" ht="15" x14ac:dyDescent="0.25">
      <c r="A22467" s="253" t="s">
        <v>9487</v>
      </c>
      <c r="B22467" s="254" t="s">
        <v>9488</v>
      </c>
      <c r="C22467" s="10" t="s">
        <v>6637</v>
      </c>
      <c r="F22467" s="255">
        <v>19.05</v>
      </c>
    </row>
    <row r="22468" spans="1:6" ht="15" x14ac:dyDescent="0.25">
      <c r="A22468" s="253" t="s">
        <v>9489</v>
      </c>
      <c r="B22468" s="254" t="s">
        <v>9490</v>
      </c>
      <c r="C22468" s="10" t="s">
        <v>6716</v>
      </c>
      <c r="F22468" s="255">
        <v>202.32</v>
      </c>
    </row>
    <row r="22469" spans="1:6" ht="15" x14ac:dyDescent="0.25">
      <c r="A22469" s="253" t="s">
        <v>9491</v>
      </c>
      <c r="B22469" s="254" t="s">
        <v>9492</v>
      </c>
      <c r="C22469" s="10" t="s">
        <v>8799</v>
      </c>
      <c r="F22469" s="255">
        <v>45.08</v>
      </c>
    </row>
    <row r="22470" spans="1:6" ht="15" x14ac:dyDescent="0.25">
      <c r="A22470" s="253" t="s">
        <v>9493</v>
      </c>
      <c r="B22470" s="254" t="s">
        <v>9494</v>
      </c>
      <c r="C22470" s="10" t="s">
        <v>6637</v>
      </c>
      <c r="F22470" s="255">
        <v>19.37</v>
      </c>
    </row>
    <row r="22471" spans="1:6" ht="30" x14ac:dyDescent="0.25">
      <c r="A22471" s="253" t="s">
        <v>9495</v>
      </c>
      <c r="B22471" s="254" t="s">
        <v>9496</v>
      </c>
      <c r="C22471" s="10" t="s">
        <v>6640</v>
      </c>
      <c r="F22471" s="255">
        <v>236.24</v>
      </c>
    </row>
    <row r="22472" spans="1:6" ht="15" x14ac:dyDescent="0.25">
      <c r="A22472" s="253" t="s">
        <v>9497</v>
      </c>
      <c r="B22472" s="254" t="s">
        <v>9498</v>
      </c>
      <c r="C22472" s="10" t="s">
        <v>6640</v>
      </c>
      <c r="F22472" s="255">
        <v>278.42</v>
      </c>
    </row>
    <row r="22473" spans="1:6" ht="30" x14ac:dyDescent="0.25">
      <c r="A22473" s="253" t="s">
        <v>9499</v>
      </c>
      <c r="B22473" s="254" t="s">
        <v>9500</v>
      </c>
      <c r="C22473" s="10" t="s">
        <v>6640</v>
      </c>
      <c r="F22473" s="255">
        <v>111.51</v>
      </c>
    </row>
    <row r="22474" spans="1:6" ht="30" x14ac:dyDescent="0.25">
      <c r="A22474" s="253" t="s">
        <v>9501</v>
      </c>
      <c r="B22474" s="254" t="s">
        <v>9502</v>
      </c>
      <c r="C22474" s="10" t="s">
        <v>6640</v>
      </c>
      <c r="F22474" s="255">
        <v>104.26</v>
      </c>
    </row>
    <row r="22475" spans="1:6" ht="15" x14ac:dyDescent="0.25">
      <c r="A22475" s="253" t="s">
        <v>9503</v>
      </c>
      <c r="B22475" s="254" t="s">
        <v>9504</v>
      </c>
      <c r="C22475" s="10" t="s">
        <v>8799</v>
      </c>
      <c r="F22475" s="255">
        <v>55.43</v>
      </c>
    </row>
    <row r="22476" spans="1:6" ht="15" x14ac:dyDescent="0.25">
      <c r="A22476" s="253" t="s">
        <v>9505</v>
      </c>
      <c r="B22476" s="254" t="s">
        <v>9506</v>
      </c>
      <c r="C22476" s="10" t="s">
        <v>6640</v>
      </c>
      <c r="F22476" s="255">
        <v>10.8</v>
      </c>
    </row>
    <row r="22477" spans="1:6" ht="15" x14ac:dyDescent="0.25">
      <c r="A22477" s="253" t="s">
        <v>9507</v>
      </c>
      <c r="B22477" s="254" t="s">
        <v>9508</v>
      </c>
      <c r="C22477" s="10" t="s">
        <v>6640</v>
      </c>
      <c r="F22477" s="255">
        <v>134.93</v>
      </c>
    </row>
    <row r="22478" spans="1:6" ht="15" x14ac:dyDescent="0.25">
      <c r="A22478" s="253" t="s">
        <v>9509</v>
      </c>
      <c r="B22478" s="254" t="s">
        <v>9510</v>
      </c>
      <c r="C22478" s="10" t="s">
        <v>6640</v>
      </c>
      <c r="F22478" s="255">
        <v>460.06</v>
      </c>
    </row>
    <row r="22479" spans="1:6" ht="15" x14ac:dyDescent="0.25">
      <c r="A22479" s="253" t="s">
        <v>9511</v>
      </c>
      <c r="B22479" s="254" t="s">
        <v>9512</v>
      </c>
      <c r="C22479" s="10" t="s">
        <v>6640</v>
      </c>
      <c r="F22479" s="255">
        <v>919.61</v>
      </c>
    </row>
    <row r="22480" spans="1:6" ht="15" x14ac:dyDescent="0.25">
      <c r="A22480" s="253" t="s">
        <v>9513</v>
      </c>
      <c r="B22480" s="254" t="s">
        <v>9514</v>
      </c>
      <c r="C22480" s="10" t="s">
        <v>6640</v>
      </c>
      <c r="F22480" s="255">
        <v>1355.65</v>
      </c>
    </row>
    <row r="22481" spans="1:6" ht="15" x14ac:dyDescent="0.25">
      <c r="A22481" s="253" t="s">
        <v>9515</v>
      </c>
      <c r="B22481" s="254" t="s">
        <v>9516</v>
      </c>
      <c r="C22481" s="10" t="s">
        <v>6640</v>
      </c>
      <c r="F22481" s="255">
        <v>54.44</v>
      </c>
    </row>
    <row r="22482" spans="1:6" ht="15" x14ac:dyDescent="0.25">
      <c r="A22482" s="253" t="s">
        <v>9517</v>
      </c>
      <c r="B22482" s="254" t="s">
        <v>9518</v>
      </c>
      <c r="C22482" s="10" t="s">
        <v>6640</v>
      </c>
      <c r="F22482" s="255">
        <v>94.86</v>
      </c>
    </row>
    <row r="22483" spans="1:6" ht="15" x14ac:dyDescent="0.25">
      <c r="A22483" s="253" t="s">
        <v>9519</v>
      </c>
      <c r="B22483" s="254" t="s">
        <v>9520</v>
      </c>
      <c r="C22483" s="10" t="s">
        <v>6640</v>
      </c>
      <c r="F22483" s="255">
        <v>79.59</v>
      </c>
    </row>
    <row r="22484" spans="1:6" ht="15" x14ac:dyDescent="0.25">
      <c r="A22484" s="253" t="s">
        <v>9521</v>
      </c>
      <c r="B22484" s="254" t="s">
        <v>9522</v>
      </c>
      <c r="C22484" s="10" t="s">
        <v>6640</v>
      </c>
      <c r="F22484" s="255">
        <v>0.55000000000000004</v>
      </c>
    </row>
    <row r="22485" spans="1:6" ht="15" x14ac:dyDescent="0.25">
      <c r="A22485" s="253" t="s">
        <v>9523</v>
      </c>
      <c r="B22485" s="254" t="s">
        <v>9524</v>
      </c>
      <c r="C22485" s="10" t="s">
        <v>6640</v>
      </c>
      <c r="F22485" s="255">
        <v>0.56999999999999995</v>
      </c>
    </row>
    <row r="22486" spans="1:6" ht="15" x14ac:dyDescent="0.25">
      <c r="A22486" s="253" t="s">
        <v>9525</v>
      </c>
      <c r="B22486" s="254" t="s">
        <v>9526</v>
      </c>
      <c r="C22486" s="10" t="s">
        <v>6637</v>
      </c>
      <c r="F22486" s="255">
        <v>19.72</v>
      </c>
    </row>
    <row r="22487" spans="1:6" ht="15" x14ac:dyDescent="0.25">
      <c r="A22487" s="253" t="s">
        <v>9527</v>
      </c>
      <c r="B22487" s="254" t="s">
        <v>9528</v>
      </c>
      <c r="C22487" s="10" t="s">
        <v>6637</v>
      </c>
      <c r="F22487" s="255">
        <v>9.89</v>
      </c>
    </row>
    <row r="22488" spans="1:6" ht="15" x14ac:dyDescent="0.25">
      <c r="A22488" s="253" t="s">
        <v>9529</v>
      </c>
      <c r="B22488" s="254" t="s">
        <v>9530</v>
      </c>
      <c r="C22488" s="10" t="s">
        <v>6637</v>
      </c>
      <c r="F22488" s="255">
        <v>7.17</v>
      </c>
    </row>
    <row r="22489" spans="1:6" ht="15" x14ac:dyDescent="0.25">
      <c r="A22489" s="253" t="s">
        <v>9531</v>
      </c>
      <c r="B22489" s="254" t="s">
        <v>9532</v>
      </c>
      <c r="C22489" s="10" t="s">
        <v>6637</v>
      </c>
      <c r="F22489" s="255">
        <v>5.6</v>
      </c>
    </row>
    <row r="22490" spans="1:6" ht="30" x14ac:dyDescent="0.25">
      <c r="A22490" s="253" t="s">
        <v>9533</v>
      </c>
      <c r="B22490" s="254" t="s">
        <v>9534</v>
      </c>
      <c r="C22490" s="10" t="s">
        <v>6637</v>
      </c>
      <c r="F22490" s="255">
        <v>127.07</v>
      </c>
    </row>
    <row r="22491" spans="1:6" ht="30" x14ac:dyDescent="0.25">
      <c r="A22491" s="253" t="s">
        <v>9535</v>
      </c>
      <c r="B22491" s="254" t="s">
        <v>9536</v>
      </c>
      <c r="C22491" s="10" t="s">
        <v>6637</v>
      </c>
      <c r="F22491" s="255">
        <v>12.45</v>
      </c>
    </row>
    <row r="22492" spans="1:6" ht="30" x14ac:dyDescent="0.25">
      <c r="A22492" s="253" t="s">
        <v>9537</v>
      </c>
      <c r="B22492" s="254" t="s">
        <v>9538</v>
      </c>
      <c r="C22492" s="10" t="s">
        <v>6637</v>
      </c>
      <c r="F22492" s="255">
        <v>177.36</v>
      </c>
    </row>
    <row r="22493" spans="1:6" ht="15" x14ac:dyDescent="0.25">
      <c r="A22493" s="253" t="s">
        <v>9539</v>
      </c>
      <c r="B22493" s="254" t="s">
        <v>9540</v>
      </c>
      <c r="C22493" s="10" t="s">
        <v>6637</v>
      </c>
      <c r="F22493" s="255">
        <v>47.37</v>
      </c>
    </row>
    <row r="22494" spans="1:6" ht="15" x14ac:dyDescent="0.25">
      <c r="A22494" s="253" t="s">
        <v>9541</v>
      </c>
      <c r="B22494" s="254" t="s">
        <v>9542</v>
      </c>
      <c r="C22494" s="10" t="s">
        <v>6635</v>
      </c>
      <c r="F22494" s="255">
        <v>80.69</v>
      </c>
    </row>
    <row r="22495" spans="1:6" ht="15" x14ac:dyDescent="0.25">
      <c r="A22495" s="253" t="s">
        <v>9543</v>
      </c>
      <c r="B22495" s="254" t="s">
        <v>9544</v>
      </c>
      <c r="C22495" s="10" t="s">
        <v>6640</v>
      </c>
      <c r="F22495" s="255">
        <v>5.04</v>
      </c>
    </row>
    <row r="22496" spans="1:6" ht="15" x14ac:dyDescent="0.25">
      <c r="A22496" s="253" t="s">
        <v>9545</v>
      </c>
      <c r="B22496" s="254" t="s">
        <v>9546</v>
      </c>
      <c r="C22496" s="10" t="s">
        <v>20</v>
      </c>
      <c r="F22496" s="255">
        <v>13.71</v>
      </c>
    </row>
    <row r="22497" spans="1:6" ht="15" x14ac:dyDescent="0.25">
      <c r="A22497" s="253" t="s">
        <v>9547</v>
      </c>
      <c r="B22497" s="254" t="s">
        <v>9548</v>
      </c>
      <c r="C22497" s="10" t="s">
        <v>6650</v>
      </c>
      <c r="F22497" s="255">
        <v>7.66</v>
      </c>
    </row>
    <row r="22498" spans="1:6" ht="15" x14ac:dyDescent="0.25">
      <c r="A22498" s="253" t="s">
        <v>9549</v>
      </c>
      <c r="B22498" s="254" t="s">
        <v>9550</v>
      </c>
      <c r="C22498" s="10" t="s">
        <v>6637</v>
      </c>
      <c r="F22498" s="255">
        <v>29.55</v>
      </c>
    </row>
    <row r="22499" spans="1:6" ht="15" x14ac:dyDescent="0.25">
      <c r="A22499" s="253" t="s">
        <v>9551</v>
      </c>
      <c r="B22499" s="254" t="s">
        <v>9552</v>
      </c>
      <c r="C22499" s="10" t="s">
        <v>20</v>
      </c>
      <c r="F22499" s="255">
        <v>16.190000000000001</v>
      </c>
    </row>
    <row r="22500" spans="1:6" ht="15" x14ac:dyDescent="0.25">
      <c r="A22500" s="253" t="s">
        <v>9553</v>
      </c>
      <c r="B22500" s="254" t="s">
        <v>9554</v>
      </c>
      <c r="C22500" s="10" t="s">
        <v>8799</v>
      </c>
      <c r="F22500" s="255">
        <v>61.58</v>
      </c>
    </row>
    <row r="22501" spans="1:6" ht="15" x14ac:dyDescent="0.25">
      <c r="A22501" s="253" t="s">
        <v>9555</v>
      </c>
      <c r="B22501" s="254" t="s">
        <v>9556</v>
      </c>
      <c r="C22501" s="10" t="s">
        <v>20</v>
      </c>
      <c r="F22501" s="255">
        <v>166.23</v>
      </c>
    </row>
    <row r="22502" spans="1:6" ht="15" x14ac:dyDescent="0.25">
      <c r="A22502" s="253" t="s">
        <v>9557</v>
      </c>
      <c r="B22502" s="254" t="s">
        <v>9558</v>
      </c>
      <c r="C22502" s="10" t="s">
        <v>6637</v>
      </c>
      <c r="F22502" s="255">
        <v>2.4700000000000002</v>
      </c>
    </row>
    <row r="22503" spans="1:6" ht="15" x14ac:dyDescent="0.25">
      <c r="A22503" s="253" t="s">
        <v>9559</v>
      </c>
      <c r="B22503" s="254" t="s">
        <v>9560</v>
      </c>
      <c r="C22503" s="10" t="s">
        <v>6637</v>
      </c>
      <c r="F22503" s="255">
        <v>49.05</v>
      </c>
    </row>
    <row r="22504" spans="1:6" ht="15" x14ac:dyDescent="0.25">
      <c r="A22504" s="253" t="s">
        <v>9561</v>
      </c>
      <c r="B22504" s="254" t="s">
        <v>9562</v>
      </c>
      <c r="C22504" s="10" t="s">
        <v>6635</v>
      </c>
      <c r="F22504" s="255">
        <v>61.72</v>
      </c>
    </row>
    <row r="22505" spans="1:6" ht="15" x14ac:dyDescent="0.25">
      <c r="A22505" s="253" t="s">
        <v>9563</v>
      </c>
      <c r="B22505" s="254" t="s">
        <v>9564</v>
      </c>
      <c r="C22505" s="10" t="s">
        <v>6637</v>
      </c>
      <c r="F22505" s="255">
        <v>131.66999999999999</v>
      </c>
    </row>
    <row r="22506" spans="1:6" ht="15" x14ac:dyDescent="0.25">
      <c r="A22506" s="253" t="s">
        <v>9565</v>
      </c>
      <c r="B22506" s="254" t="s">
        <v>9566</v>
      </c>
      <c r="C22506" s="10" t="s">
        <v>6640</v>
      </c>
      <c r="F22506" s="255">
        <v>58.44</v>
      </c>
    </row>
    <row r="22507" spans="1:6" ht="15" x14ac:dyDescent="0.25">
      <c r="A22507" s="253" t="s">
        <v>9567</v>
      </c>
      <c r="B22507" s="254" t="s">
        <v>9568</v>
      </c>
      <c r="C22507" s="10" t="s">
        <v>6635</v>
      </c>
      <c r="F22507" s="255">
        <v>66.45</v>
      </c>
    </row>
    <row r="22508" spans="1:6" ht="15" x14ac:dyDescent="0.25">
      <c r="A22508" s="253" t="s">
        <v>9569</v>
      </c>
      <c r="B22508" s="254" t="s">
        <v>9570</v>
      </c>
      <c r="C22508" s="10" t="s">
        <v>6637</v>
      </c>
      <c r="F22508" s="255">
        <v>31.43</v>
      </c>
    </row>
    <row r="22509" spans="1:6" ht="15" x14ac:dyDescent="0.25">
      <c r="A22509" s="253" t="s">
        <v>9571</v>
      </c>
      <c r="B22509" s="254" t="s">
        <v>9572</v>
      </c>
      <c r="C22509" s="10" t="s">
        <v>6635</v>
      </c>
      <c r="F22509" s="255">
        <v>42.92</v>
      </c>
    </row>
    <row r="22510" spans="1:6" ht="15" x14ac:dyDescent="0.25">
      <c r="A22510" s="253" t="s">
        <v>9573</v>
      </c>
      <c r="B22510" s="254" t="s">
        <v>9574</v>
      </c>
      <c r="C22510" s="10" t="s">
        <v>6637</v>
      </c>
      <c r="F22510" s="255">
        <v>138.04</v>
      </c>
    </row>
    <row r="22511" spans="1:6" ht="15" x14ac:dyDescent="0.25">
      <c r="A22511" s="253" t="s">
        <v>9575</v>
      </c>
      <c r="B22511" s="254" t="s">
        <v>9576</v>
      </c>
      <c r="C22511" s="10" t="s">
        <v>6635</v>
      </c>
      <c r="F22511" s="255">
        <v>70.67</v>
      </c>
    </row>
    <row r="22512" spans="1:6" ht="15" x14ac:dyDescent="0.25">
      <c r="A22512" s="253" t="s">
        <v>9577</v>
      </c>
      <c r="B22512" s="254" t="s">
        <v>9578</v>
      </c>
      <c r="C22512" s="10" t="s">
        <v>6635</v>
      </c>
      <c r="F22512" s="255">
        <v>103.71</v>
      </c>
    </row>
    <row r="22513" spans="1:6" ht="15" x14ac:dyDescent="0.25">
      <c r="A22513" s="253" t="s">
        <v>9579</v>
      </c>
      <c r="B22513" s="254" t="s">
        <v>9580</v>
      </c>
      <c r="C22513" s="10" t="s">
        <v>6635</v>
      </c>
      <c r="F22513" s="255">
        <v>63.46</v>
      </c>
    </row>
    <row r="22514" spans="1:6" ht="30" x14ac:dyDescent="0.25">
      <c r="A22514" s="253" t="s">
        <v>9581</v>
      </c>
      <c r="B22514" s="254" t="s">
        <v>9582</v>
      </c>
      <c r="C22514" s="10" t="s">
        <v>6637</v>
      </c>
      <c r="F22514" s="255">
        <v>66.91</v>
      </c>
    </row>
    <row r="22515" spans="1:6" ht="30" x14ac:dyDescent="0.25">
      <c r="A22515" s="253" t="s">
        <v>9583</v>
      </c>
      <c r="B22515" s="254" t="s">
        <v>9584</v>
      </c>
      <c r="C22515" s="10" t="s">
        <v>6640</v>
      </c>
      <c r="F22515" s="255">
        <v>62.39</v>
      </c>
    </row>
    <row r="22516" spans="1:6" ht="30" x14ac:dyDescent="0.25">
      <c r="A22516" s="253" t="s">
        <v>9585</v>
      </c>
      <c r="B22516" s="254" t="s">
        <v>9586</v>
      </c>
      <c r="C22516" s="10" t="s">
        <v>6640</v>
      </c>
      <c r="F22516" s="255">
        <v>62.13</v>
      </c>
    </row>
    <row r="22517" spans="1:6" ht="15" x14ac:dyDescent="0.25">
      <c r="A22517" s="253" t="s">
        <v>9587</v>
      </c>
      <c r="B22517" s="254" t="s">
        <v>9588</v>
      </c>
      <c r="C22517" s="10" t="s">
        <v>6637</v>
      </c>
      <c r="F22517" s="255">
        <v>97.42</v>
      </c>
    </row>
    <row r="22518" spans="1:6" ht="30" x14ac:dyDescent="0.25">
      <c r="A22518" s="253" t="s">
        <v>9589</v>
      </c>
      <c r="B22518" s="254" t="s">
        <v>9590</v>
      </c>
      <c r="C22518" s="10" t="s">
        <v>6637</v>
      </c>
      <c r="F22518" s="255">
        <v>119.96</v>
      </c>
    </row>
    <row r="22519" spans="1:6" ht="30" x14ac:dyDescent="0.25">
      <c r="A22519" s="253" t="s">
        <v>9591</v>
      </c>
      <c r="B22519" s="254" t="s">
        <v>9592</v>
      </c>
      <c r="C22519" s="10" t="s">
        <v>6637</v>
      </c>
      <c r="F22519" s="255">
        <v>135.44</v>
      </c>
    </row>
    <row r="22520" spans="1:6" ht="30" x14ac:dyDescent="0.25">
      <c r="A22520" s="253" t="s">
        <v>9593</v>
      </c>
      <c r="B22520" s="254" t="s">
        <v>9594</v>
      </c>
      <c r="C22520" s="10" t="s">
        <v>6637</v>
      </c>
      <c r="F22520" s="255">
        <v>67.42</v>
      </c>
    </row>
    <row r="22521" spans="1:6" ht="30" x14ac:dyDescent="0.25">
      <c r="A22521" s="253" t="s">
        <v>9595</v>
      </c>
      <c r="B22521" s="254" t="s">
        <v>9596</v>
      </c>
      <c r="C22521" s="10" t="s">
        <v>6637</v>
      </c>
      <c r="F22521" s="255">
        <v>138.76</v>
      </c>
    </row>
    <row r="22522" spans="1:6" ht="15" x14ac:dyDescent="0.25">
      <c r="A22522" s="253" t="s">
        <v>9597</v>
      </c>
      <c r="B22522" s="254" t="s">
        <v>9598</v>
      </c>
      <c r="C22522" s="10" t="s">
        <v>6640</v>
      </c>
      <c r="F22522" s="255">
        <v>33.33</v>
      </c>
    </row>
    <row r="22523" spans="1:6" ht="15" x14ac:dyDescent="0.25">
      <c r="A22523" s="253" t="s">
        <v>9599</v>
      </c>
      <c r="B22523" s="254" t="s">
        <v>9600</v>
      </c>
      <c r="C22523" s="10" t="s">
        <v>6640</v>
      </c>
      <c r="F22523" s="255">
        <v>49.1</v>
      </c>
    </row>
    <row r="22524" spans="1:6" ht="15" x14ac:dyDescent="0.25">
      <c r="A22524" s="253" t="s">
        <v>9601</v>
      </c>
      <c r="B22524" s="254" t="s">
        <v>9602</v>
      </c>
      <c r="C22524" s="10" t="s">
        <v>6640</v>
      </c>
      <c r="F22524" s="255">
        <v>45.5</v>
      </c>
    </row>
    <row r="22525" spans="1:6" ht="15" x14ac:dyDescent="0.25">
      <c r="A22525" s="253" t="s">
        <v>9603</v>
      </c>
      <c r="B22525" s="254" t="s">
        <v>9604</v>
      </c>
      <c r="C22525" s="10" t="s">
        <v>6640</v>
      </c>
      <c r="F22525" s="255">
        <v>69.069999999999993</v>
      </c>
    </row>
    <row r="22526" spans="1:6" ht="15" x14ac:dyDescent="0.25">
      <c r="A22526" s="253" t="s">
        <v>9605</v>
      </c>
      <c r="B22526" s="254" t="s">
        <v>9606</v>
      </c>
      <c r="C22526" s="10" t="s">
        <v>6640</v>
      </c>
      <c r="F22526" s="255">
        <v>127.8</v>
      </c>
    </row>
    <row r="22527" spans="1:6" ht="30" x14ac:dyDescent="0.25">
      <c r="A22527" s="253" t="s">
        <v>9607</v>
      </c>
      <c r="B22527" s="254" t="s">
        <v>9608</v>
      </c>
      <c r="C22527" s="10" t="s">
        <v>6637</v>
      </c>
      <c r="F22527" s="255">
        <v>161.28</v>
      </c>
    </row>
    <row r="22528" spans="1:6" ht="30" x14ac:dyDescent="0.25">
      <c r="A22528" s="253" t="s">
        <v>9609</v>
      </c>
      <c r="B22528" s="254" t="s">
        <v>9610</v>
      </c>
      <c r="C22528" s="10" t="s">
        <v>6637</v>
      </c>
      <c r="F22528" s="255">
        <v>162.11000000000001</v>
      </c>
    </row>
    <row r="22529" spans="1:6" ht="15" x14ac:dyDescent="0.25">
      <c r="A22529" s="253" t="s">
        <v>9611</v>
      </c>
      <c r="B22529" s="254" t="s">
        <v>9612</v>
      </c>
      <c r="C22529" s="10" t="s">
        <v>6635</v>
      </c>
      <c r="F22529" s="255">
        <v>5.12</v>
      </c>
    </row>
    <row r="22530" spans="1:6" ht="15" x14ac:dyDescent="0.25">
      <c r="A22530" s="253" t="s">
        <v>9613</v>
      </c>
      <c r="B22530" s="254" t="s">
        <v>9614</v>
      </c>
      <c r="C22530" s="10" t="s">
        <v>6635</v>
      </c>
      <c r="F22530" s="255">
        <v>1.55</v>
      </c>
    </row>
    <row r="22531" spans="1:6" ht="15" x14ac:dyDescent="0.25">
      <c r="A22531" s="253" t="s">
        <v>9615</v>
      </c>
      <c r="B22531" s="254" t="s">
        <v>9616</v>
      </c>
      <c r="C22531" s="10" t="s">
        <v>6635</v>
      </c>
      <c r="F22531" s="255">
        <v>0.7</v>
      </c>
    </row>
    <row r="22532" spans="1:6" ht="15" x14ac:dyDescent="0.25">
      <c r="A22532" s="253" t="s">
        <v>9617</v>
      </c>
      <c r="B22532" s="254" t="s">
        <v>9618</v>
      </c>
      <c r="C22532" s="10" t="s">
        <v>6635</v>
      </c>
      <c r="F22532" s="255">
        <v>1.23</v>
      </c>
    </row>
    <row r="22533" spans="1:6" ht="15" x14ac:dyDescent="0.25">
      <c r="A22533" s="253" t="s">
        <v>9619</v>
      </c>
      <c r="B22533" s="254" t="s">
        <v>9620</v>
      </c>
      <c r="C22533" s="10" t="s">
        <v>6635</v>
      </c>
      <c r="F22533" s="255">
        <v>4.33</v>
      </c>
    </row>
    <row r="22534" spans="1:6" ht="15" x14ac:dyDescent="0.25">
      <c r="A22534" s="253" t="s">
        <v>9621</v>
      </c>
      <c r="B22534" s="254" t="s">
        <v>9622</v>
      </c>
      <c r="C22534" s="10" t="s">
        <v>6635</v>
      </c>
      <c r="F22534" s="255">
        <v>2.85</v>
      </c>
    </row>
    <row r="22535" spans="1:6" ht="15" x14ac:dyDescent="0.25">
      <c r="A22535" s="253" t="s">
        <v>9623</v>
      </c>
      <c r="B22535" s="254" t="s">
        <v>9624</v>
      </c>
      <c r="C22535" s="10" t="s">
        <v>6635</v>
      </c>
      <c r="F22535" s="255">
        <v>3.18</v>
      </c>
    </row>
    <row r="22536" spans="1:6" ht="15" x14ac:dyDescent="0.25">
      <c r="A22536" s="253" t="s">
        <v>9625</v>
      </c>
      <c r="B22536" s="254" t="s">
        <v>9626</v>
      </c>
      <c r="C22536" s="10" t="s">
        <v>6635</v>
      </c>
      <c r="F22536" s="255">
        <v>4.0199999999999996</v>
      </c>
    </row>
    <row r="22537" spans="1:6" ht="15" x14ac:dyDescent="0.25">
      <c r="A22537" s="253" t="s">
        <v>9627</v>
      </c>
      <c r="B22537" s="254" t="s">
        <v>9628</v>
      </c>
      <c r="C22537" s="10" t="s">
        <v>6635</v>
      </c>
      <c r="F22537" s="255">
        <v>3.29</v>
      </c>
    </row>
    <row r="22538" spans="1:6" ht="15" x14ac:dyDescent="0.25">
      <c r="A22538" s="253" t="s">
        <v>9629</v>
      </c>
      <c r="B22538" s="254" t="s">
        <v>9630</v>
      </c>
      <c r="C22538" s="10" t="s">
        <v>6635</v>
      </c>
      <c r="F22538" s="255">
        <v>4.37</v>
      </c>
    </row>
    <row r="22539" spans="1:6" ht="15" x14ac:dyDescent="0.25">
      <c r="A22539" s="253" t="s">
        <v>9631</v>
      </c>
      <c r="B22539" s="254" t="s">
        <v>1327</v>
      </c>
      <c r="C22539" s="10" t="s">
        <v>6635</v>
      </c>
      <c r="F22539" s="255">
        <v>3.98</v>
      </c>
    </row>
    <row r="22540" spans="1:6" ht="15" x14ac:dyDescent="0.25">
      <c r="A22540" s="253" t="s">
        <v>9632</v>
      </c>
      <c r="B22540" s="254" t="s">
        <v>1325</v>
      </c>
      <c r="C22540" s="10" t="s">
        <v>6635</v>
      </c>
      <c r="F22540" s="255">
        <v>3.92</v>
      </c>
    </row>
    <row r="22541" spans="1:6" ht="15" x14ac:dyDescent="0.25">
      <c r="A22541" s="253" t="s">
        <v>9633</v>
      </c>
      <c r="B22541" s="254" t="s">
        <v>1328</v>
      </c>
      <c r="C22541" s="10" t="s">
        <v>6635</v>
      </c>
      <c r="F22541" s="255">
        <v>3.46</v>
      </c>
    </row>
    <row r="22542" spans="1:6" ht="15" x14ac:dyDescent="0.25">
      <c r="A22542" s="253" t="s">
        <v>9634</v>
      </c>
      <c r="B22542" s="254" t="s">
        <v>1326</v>
      </c>
      <c r="C22542" s="10" t="s">
        <v>6635</v>
      </c>
      <c r="F22542" s="255">
        <v>2.2000000000000002</v>
      </c>
    </row>
    <row r="22543" spans="1:6" ht="15" x14ac:dyDescent="0.25">
      <c r="A22543" s="253" t="s">
        <v>9635</v>
      </c>
      <c r="B22543" s="254" t="s">
        <v>9636</v>
      </c>
      <c r="C22543" s="10" t="s">
        <v>6635</v>
      </c>
      <c r="F22543" s="255">
        <v>3.79</v>
      </c>
    </row>
    <row r="22544" spans="1:6" ht="15" x14ac:dyDescent="0.25">
      <c r="A22544" s="253" t="s">
        <v>9637</v>
      </c>
      <c r="B22544" s="254" t="s">
        <v>9638</v>
      </c>
      <c r="C22544" s="10" t="s">
        <v>6635</v>
      </c>
      <c r="F22544" s="255">
        <v>42.78</v>
      </c>
    </row>
    <row r="22545" spans="1:6" ht="15" x14ac:dyDescent="0.25">
      <c r="A22545" s="253" t="s">
        <v>9639</v>
      </c>
      <c r="B22545" s="254" t="s">
        <v>9640</v>
      </c>
      <c r="C22545" s="10" t="s">
        <v>6635</v>
      </c>
      <c r="F22545" s="255">
        <v>3.38</v>
      </c>
    </row>
    <row r="22546" spans="1:6" ht="30" x14ac:dyDescent="0.25">
      <c r="A22546" s="253" t="s">
        <v>9641</v>
      </c>
      <c r="B22546" s="254" t="s">
        <v>9642</v>
      </c>
      <c r="C22546" s="10" t="s">
        <v>6637</v>
      </c>
      <c r="F22546" s="255">
        <v>212.8</v>
      </c>
    </row>
    <row r="22547" spans="1:6" ht="30" x14ac:dyDescent="0.25">
      <c r="A22547" s="253" t="s">
        <v>9643</v>
      </c>
      <c r="B22547" s="254" t="s">
        <v>9644</v>
      </c>
      <c r="C22547" s="10" t="s">
        <v>6637</v>
      </c>
      <c r="F22547" s="255">
        <v>120.61</v>
      </c>
    </row>
    <row r="22548" spans="1:6" ht="15" x14ac:dyDescent="0.25">
      <c r="A22548" s="253" t="s">
        <v>9645</v>
      </c>
      <c r="B22548" s="254" t="s">
        <v>9646</v>
      </c>
      <c r="C22548" s="10" t="s">
        <v>6637</v>
      </c>
      <c r="F22548" s="255">
        <v>98.81</v>
      </c>
    </row>
    <row r="22549" spans="1:6" ht="30" x14ac:dyDescent="0.25">
      <c r="A22549" s="253" t="s">
        <v>9647</v>
      </c>
      <c r="B22549" s="254" t="s">
        <v>9648</v>
      </c>
      <c r="C22549" s="10" t="s">
        <v>6637</v>
      </c>
      <c r="F22549" s="255">
        <v>81.13</v>
      </c>
    </row>
    <row r="22550" spans="1:6" ht="30" x14ac:dyDescent="0.25">
      <c r="A22550" s="253" t="s">
        <v>9649</v>
      </c>
      <c r="B22550" s="254" t="s">
        <v>9650</v>
      </c>
      <c r="C22550" s="10" t="s">
        <v>6637</v>
      </c>
      <c r="F22550" s="255">
        <v>122.77</v>
      </c>
    </row>
    <row r="22551" spans="1:6" ht="15" x14ac:dyDescent="0.25">
      <c r="A22551" s="253" t="s">
        <v>9651</v>
      </c>
      <c r="B22551" s="254" t="s">
        <v>9652</v>
      </c>
      <c r="C22551" s="10" t="s">
        <v>6637</v>
      </c>
      <c r="F22551" s="255">
        <v>117.03</v>
      </c>
    </row>
    <row r="22552" spans="1:6" ht="30" x14ac:dyDescent="0.25">
      <c r="A22552" s="253" t="s">
        <v>9653</v>
      </c>
      <c r="B22552" s="254" t="s">
        <v>9654</v>
      </c>
      <c r="C22552" s="10" t="s">
        <v>6637</v>
      </c>
      <c r="F22552" s="255">
        <v>97.09</v>
      </c>
    </row>
    <row r="22553" spans="1:6" ht="15" x14ac:dyDescent="0.25">
      <c r="A22553" s="253" t="s">
        <v>9655</v>
      </c>
      <c r="B22553" s="254" t="s">
        <v>9656</v>
      </c>
      <c r="C22553" s="10" t="s">
        <v>6637</v>
      </c>
      <c r="F22553" s="255">
        <v>73.92</v>
      </c>
    </row>
    <row r="22554" spans="1:6" ht="15" x14ac:dyDescent="0.25">
      <c r="A22554" s="253" t="s">
        <v>9657</v>
      </c>
      <c r="B22554" s="254" t="s">
        <v>9658</v>
      </c>
      <c r="C22554" s="10" t="s">
        <v>6637</v>
      </c>
      <c r="F22554" s="255">
        <v>62.61</v>
      </c>
    </row>
    <row r="22555" spans="1:6" ht="15" x14ac:dyDescent="0.25">
      <c r="A22555" s="253" t="s">
        <v>9659</v>
      </c>
      <c r="B22555" s="254" t="s">
        <v>9660</v>
      </c>
      <c r="C22555" s="10" t="s">
        <v>6637</v>
      </c>
      <c r="F22555" s="255">
        <v>75.84</v>
      </c>
    </row>
    <row r="22556" spans="1:6" ht="30" x14ac:dyDescent="0.25">
      <c r="A22556" s="253" t="s">
        <v>9661</v>
      </c>
      <c r="B22556" s="254" t="s">
        <v>9662</v>
      </c>
      <c r="C22556" s="10" t="s">
        <v>6637</v>
      </c>
      <c r="F22556" s="255">
        <v>132.75</v>
      </c>
    </row>
    <row r="22557" spans="1:6" ht="30" x14ac:dyDescent="0.25">
      <c r="A22557" s="253" t="s">
        <v>9663</v>
      </c>
      <c r="B22557" s="254" t="s">
        <v>9664</v>
      </c>
      <c r="C22557" s="10" t="s">
        <v>6640</v>
      </c>
      <c r="F22557" s="255">
        <v>41.11</v>
      </c>
    </row>
    <row r="22558" spans="1:6" ht="15" x14ac:dyDescent="0.25">
      <c r="A22558" s="253" t="s">
        <v>9665</v>
      </c>
      <c r="B22558" s="254" t="s">
        <v>9666</v>
      </c>
      <c r="C22558" s="10" t="s">
        <v>6637</v>
      </c>
      <c r="F22558" s="255">
        <v>133.54</v>
      </c>
    </row>
    <row r="22559" spans="1:6" ht="15" x14ac:dyDescent="0.25">
      <c r="A22559" s="253" t="s">
        <v>9667</v>
      </c>
      <c r="B22559" s="254" t="s">
        <v>9668</v>
      </c>
      <c r="C22559" s="10" t="s">
        <v>6637</v>
      </c>
      <c r="F22559" s="255">
        <v>91.67</v>
      </c>
    </row>
    <row r="22560" spans="1:6" ht="15" x14ac:dyDescent="0.25">
      <c r="A22560" s="253" t="s">
        <v>9669</v>
      </c>
      <c r="B22560" s="254" t="s">
        <v>9670</v>
      </c>
      <c r="C22560" s="10" t="s">
        <v>6637</v>
      </c>
      <c r="F22560" s="255">
        <v>163.84</v>
      </c>
    </row>
    <row r="22561" spans="1:6" ht="30" x14ac:dyDescent="0.25">
      <c r="A22561" s="253" t="s">
        <v>9671</v>
      </c>
      <c r="B22561" s="254" t="s">
        <v>9672</v>
      </c>
      <c r="C22561" s="10" t="s">
        <v>6637</v>
      </c>
      <c r="F22561" s="255">
        <v>94.75</v>
      </c>
    </row>
    <row r="22562" spans="1:6" ht="30" x14ac:dyDescent="0.25">
      <c r="A22562" s="253" t="s">
        <v>9673</v>
      </c>
      <c r="B22562" s="254" t="s">
        <v>9674</v>
      </c>
      <c r="C22562" s="10" t="s">
        <v>6637</v>
      </c>
      <c r="F22562" s="255">
        <v>27.34</v>
      </c>
    </row>
    <row r="22563" spans="1:6" ht="30" x14ac:dyDescent="0.25">
      <c r="A22563" s="253" t="s">
        <v>9675</v>
      </c>
      <c r="B22563" s="254" t="s">
        <v>9676</v>
      </c>
      <c r="C22563" s="10" t="s">
        <v>6637</v>
      </c>
      <c r="F22563" s="255">
        <v>24.94</v>
      </c>
    </row>
    <row r="22564" spans="1:6" ht="30" x14ac:dyDescent="0.25">
      <c r="A22564" s="253" t="s">
        <v>9677</v>
      </c>
      <c r="B22564" s="254" t="s">
        <v>9678</v>
      </c>
      <c r="C22564" s="10" t="s">
        <v>6637</v>
      </c>
      <c r="F22564" s="255">
        <v>148.63999999999999</v>
      </c>
    </row>
    <row r="22565" spans="1:6" ht="30" x14ac:dyDescent="0.25">
      <c r="A22565" s="253" t="s">
        <v>9679</v>
      </c>
      <c r="B22565" s="254" t="s">
        <v>9680</v>
      </c>
      <c r="C22565" s="10" t="s">
        <v>6637</v>
      </c>
      <c r="F22565" s="255">
        <v>151.26</v>
      </c>
    </row>
    <row r="22566" spans="1:6" ht="15" x14ac:dyDescent="0.25">
      <c r="A22566" s="253" t="s">
        <v>9681</v>
      </c>
      <c r="B22566" s="254" t="s">
        <v>9682</v>
      </c>
      <c r="C22566" s="10" t="s">
        <v>6637</v>
      </c>
      <c r="F22566" s="255">
        <v>113.04</v>
      </c>
    </row>
    <row r="22567" spans="1:6" ht="15" x14ac:dyDescent="0.25">
      <c r="A22567" s="253" t="s">
        <v>9683</v>
      </c>
      <c r="B22567" s="254" t="s">
        <v>9684</v>
      </c>
      <c r="C22567" s="10" t="s">
        <v>6637</v>
      </c>
      <c r="F22567" s="255">
        <v>132.75</v>
      </c>
    </row>
    <row r="22568" spans="1:6" ht="30" x14ac:dyDescent="0.25">
      <c r="A22568" s="253" t="s">
        <v>9685</v>
      </c>
      <c r="B22568" s="254" t="s">
        <v>9686</v>
      </c>
      <c r="C22568" s="10" t="s">
        <v>6640</v>
      </c>
      <c r="F22568" s="255">
        <v>40.06</v>
      </c>
    </row>
    <row r="22569" spans="1:6" ht="15" x14ac:dyDescent="0.25">
      <c r="A22569" s="253" t="s">
        <v>9687</v>
      </c>
      <c r="B22569" s="254" t="s">
        <v>9688</v>
      </c>
      <c r="C22569" s="10" t="s">
        <v>6637</v>
      </c>
      <c r="F22569" s="255">
        <v>29.09</v>
      </c>
    </row>
    <row r="22570" spans="1:6" ht="30" x14ac:dyDescent="0.25">
      <c r="A22570" s="253" t="s">
        <v>9689</v>
      </c>
      <c r="B22570" s="254" t="s">
        <v>9690</v>
      </c>
      <c r="C22570" s="10" t="s">
        <v>6637</v>
      </c>
      <c r="F22570" s="255">
        <v>120.49</v>
      </c>
    </row>
    <row r="22571" spans="1:6" ht="30" x14ac:dyDescent="0.25">
      <c r="A22571" s="253" t="s">
        <v>9691</v>
      </c>
      <c r="B22571" s="254" t="s">
        <v>9692</v>
      </c>
      <c r="C22571" s="10" t="s">
        <v>6637</v>
      </c>
      <c r="F22571" s="255">
        <v>95.68</v>
      </c>
    </row>
    <row r="22572" spans="1:6" ht="30" x14ac:dyDescent="0.25">
      <c r="A22572" s="253" t="s">
        <v>9693</v>
      </c>
      <c r="B22572" s="254" t="s">
        <v>9694</v>
      </c>
      <c r="C22572" s="10" t="s">
        <v>6637</v>
      </c>
      <c r="F22572" s="255">
        <v>124.2</v>
      </c>
    </row>
    <row r="22573" spans="1:6" ht="30" x14ac:dyDescent="0.25">
      <c r="A22573" s="253" t="s">
        <v>9695</v>
      </c>
      <c r="B22573" s="254" t="s">
        <v>9696</v>
      </c>
      <c r="C22573" s="10" t="s">
        <v>6637</v>
      </c>
      <c r="F22573" s="255">
        <v>174.29</v>
      </c>
    </row>
    <row r="22574" spans="1:6" ht="15" x14ac:dyDescent="0.25">
      <c r="A22574" s="253" t="s">
        <v>9697</v>
      </c>
      <c r="B22574" s="254" t="s">
        <v>7308</v>
      </c>
      <c r="C22574" s="10" t="s">
        <v>6643</v>
      </c>
      <c r="F22574" s="255">
        <v>1285.0999999999999</v>
      </c>
    </row>
    <row r="22575" spans="1:6" ht="15" x14ac:dyDescent="0.25">
      <c r="A22575" s="253" t="s">
        <v>9698</v>
      </c>
      <c r="B22575" s="254" t="s">
        <v>7309</v>
      </c>
      <c r="C22575" s="10" t="s">
        <v>6643</v>
      </c>
      <c r="F22575" s="255">
        <v>1511.82</v>
      </c>
    </row>
    <row r="22576" spans="1:6" ht="15" x14ac:dyDescent="0.25">
      <c r="A22576" s="253" t="s">
        <v>9699</v>
      </c>
      <c r="B22576" s="254" t="s">
        <v>9700</v>
      </c>
      <c r="C22576" s="10" t="s">
        <v>6635</v>
      </c>
      <c r="F22576" s="255">
        <v>2640.61</v>
      </c>
    </row>
    <row r="22577" spans="1:6" ht="15" x14ac:dyDescent="0.25">
      <c r="A22577" s="253" t="s">
        <v>9701</v>
      </c>
      <c r="B22577" s="254" t="s">
        <v>9702</v>
      </c>
      <c r="C22577" s="10" t="s">
        <v>6637</v>
      </c>
      <c r="F22577" s="255">
        <v>1198.99</v>
      </c>
    </row>
    <row r="22578" spans="1:6" ht="15" x14ac:dyDescent="0.25">
      <c r="A22578" s="253" t="s">
        <v>9703</v>
      </c>
      <c r="B22578" s="254" t="s">
        <v>9704</v>
      </c>
      <c r="C22578" s="10" t="s">
        <v>6635</v>
      </c>
      <c r="F22578" s="255">
        <v>2620.08</v>
      </c>
    </row>
    <row r="22579" spans="1:6" ht="15" x14ac:dyDescent="0.25">
      <c r="A22579" s="253" t="s">
        <v>9705</v>
      </c>
      <c r="B22579" s="254" t="s">
        <v>9706</v>
      </c>
      <c r="C22579" s="10" t="s">
        <v>6635</v>
      </c>
      <c r="F22579" s="255">
        <v>1459.19</v>
      </c>
    </row>
    <row r="22580" spans="1:6" ht="15" x14ac:dyDescent="0.25">
      <c r="A22580" s="253" t="s">
        <v>9707</v>
      </c>
      <c r="B22580" s="254" t="s">
        <v>9708</v>
      </c>
      <c r="C22580" s="10" t="s">
        <v>6635</v>
      </c>
      <c r="F22580" s="255">
        <v>1531.33</v>
      </c>
    </row>
    <row r="22581" spans="1:6" ht="15" x14ac:dyDescent="0.25">
      <c r="A22581" s="253" t="s">
        <v>9709</v>
      </c>
      <c r="B22581" s="254" t="s">
        <v>9710</v>
      </c>
      <c r="C22581" s="10" t="s">
        <v>6643</v>
      </c>
      <c r="F22581" s="255">
        <v>488.24</v>
      </c>
    </row>
    <row r="22582" spans="1:6" ht="15" x14ac:dyDescent="0.25">
      <c r="A22582" s="253" t="s">
        <v>9711</v>
      </c>
      <c r="B22582" s="254" t="s">
        <v>9712</v>
      </c>
      <c r="C22582" s="10" t="s">
        <v>6643</v>
      </c>
      <c r="F22582" s="255">
        <v>1239.83</v>
      </c>
    </row>
    <row r="22583" spans="1:6" ht="15" x14ac:dyDescent="0.25">
      <c r="A22583" s="253" t="s">
        <v>9713</v>
      </c>
      <c r="B22583" s="254" t="s">
        <v>9714</v>
      </c>
      <c r="C22583" s="10" t="s">
        <v>6637</v>
      </c>
      <c r="F22583" s="255">
        <v>1215.1199999999999</v>
      </c>
    </row>
    <row r="22584" spans="1:6" ht="30" x14ac:dyDescent="0.25">
      <c r="A22584" s="253" t="s">
        <v>9715</v>
      </c>
      <c r="B22584" s="254" t="s">
        <v>9716</v>
      </c>
      <c r="C22584" s="10" t="s">
        <v>6637</v>
      </c>
      <c r="F22584" s="255">
        <v>2242.44</v>
      </c>
    </row>
    <row r="22585" spans="1:6" ht="30" x14ac:dyDescent="0.25">
      <c r="A22585" s="253" t="s">
        <v>9717</v>
      </c>
      <c r="B22585" s="254" t="s">
        <v>9718</v>
      </c>
      <c r="C22585" s="10" t="s">
        <v>6637</v>
      </c>
      <c r="F22585" s="255">
        <v>2086.39</v>
      </c>
    </row>
    <row r="22586" spans="1:6" ht="15" x14ac:dyDescent="0.25">
      <c r="A22586" s="253" t="s">
        <v>9719</v>
      </c>
      <c r="B22586" s="254" t="s">
        <v>9720</v>
      </c>
      <c r="C22586" s="10" t="s">
        <v>6637</v>
      </c>
      <c r="F22586" s="255">
        <v>503.48</v>
      </c>
    </row>
    <row r="22587" spans="1:6" ht="15" x14ac:dyDescent="0.25">
      <c r="A22587" s="253" t="s">
        <v>9721</v>
      </c>
      <c r="B22587" s="254" t="s">
        <v>9722</v>
      </c>
      <c r="C22587" s="10" t="s">
        <v>6637</v>
      </c>
      <c r="F22587" s="255">
        <v>1034.76</v>
      </c>
    </row>
    <row r="22588" spans="1:6" ht="15" x14ac:dyDescent="0.25">
      <c r="A22588" s="253" t="s">
        <v>9723</v>
      </c>
      <c r="B22588" s="254" t="s">
        <v>9724</v>
      </c>
      <c r="C22588" s="10" t="s">
        <v>6635</v>
      </c>
      <c r="F22588" s="255">
        <v>338.63</v>
      </c>
    </row>
    <row r="22589" spans="1:6" ht="15" x14ac:dyDescent="0.25">
      <c r="A22589" s="253" t="s">
        <v>9725</v>
      </c>
      <c r="B22589" s="254" t="s">
        <v>9726</v>
      </c>
      <c r="C22589" s="10" t="s">
        <v>6637</v>
      </c>
      <c r="F22589" s="255">
        <v>687.18</v>
      </c>
    </row>
    <row r="22590" spans="1:6" ht="15" x14ac:dyDescent="0.25">
      <c r="A22590" s="253" t="s">
        <v>9727</v>
      </c>
      <c r="B22590" s="254" t="s">
        <v>9728</v>
      </c>
      <c r="C22590" s="10" t="s">
        <v>6637</v>
      </c>
      <c r="F22590" s="255">
        <v>2431.37</v>
      </c>
    </row>
    <row r="22591" spans="1:6" ht="15" x14ac:dyDescent="0.25">
      <c r="A22591" s="253" t="s">
        <v>9729</v>
      </c>
      <c r="B22591" s="254" t="s">
        <v>9730</v>
      </c>
      <c r="C22591" s="10" t="s">
        <v>6640</v>
      </c>
      <c r="F22591" s="255">
        <v>553.11</v>
      </c>
    </row>
    <row r="22592" spans="1:6" ht="15" x14ac:dyDescent="0.25">
      <c r="A22592" s="253" t="s">
        <v>9731</v>
      </c>
      <c r="B22592" s="254" t="s">
        <v>9732</v>
      </c>
      <c r="C22592" s="10" t="s">
        <v>6637</v>
      </c>
      <c r="F22592" s="255">
        <v>2774.14</v>
      </c>
    </row>
    <row r="22593" spans="1:6" ht="15" x14ac:dyDescent="0.25">
      <c r="A22593" s="253" t="s">
        <v>9733</v>
      </c>
      <c r="B22593" s="254" t="s">
        <v>9734</v>
      </c>
      <c r="C22593" s="10" t="s">
        <v>6637</v>
      </c>
      <c r="F22593" s="255">
        <v>824.53</v>
      </c>
    </row>
    <row r="22594" spans="1:6" ht="15" x14ac:dyDescent="0.25">
      <c r="A22594" s="253" t="s">
        <v>9735</v>
      </c>
      <c r="B22594" s="254" t="s">
        <v>9736</v>
      </c>
      <c r="C22594" s="10" t="s">
        <v>6637</v>
      </c>
      <c r="F22594" s="255">
        <v>1093.3599999999999</v>
      </c>
    </row>
    <row r="22595" spans="1:6" ht="15" x14ac:dyDescent="0.25">
      <c r="A22595" s="253" t="s">
        <v>9737</v>
      </c>
      <c r="B22595" s="254" t="s">
        <v>9738</v>
      </c>
      <c r="C22595" s="10" t="s">
        <v>6637</v>
      </c>
      <c r="F22595" s="255">
        <v>6832.36</v>
      </c>
    </row>
    <row r="22596" spans="1:6" ht="15" x14ac:dyDescent="0.25">
      <c r="A22596" s="253" t="s">
        <v>9739</v>
      </c>
      <c r="B22596" s="254" t="s">
        <v>9740</v>
      </c>
      <c r="C22596" s="10" t="s">
        <v>6637</v>
      </c>
      <c r="F22596" s="255">
        <v>1606.66</v>
      </c>
    </row>
    <row r="22597" spans="1:6" ht="15" x14ac:dyDescent="0.25">
      <c r="A22597" s="253" t="s">
        <v>9741</v>
      </c>
      <c r="B22597" s="254" t="s">
        <v>9742</v>
      </c>
      <c r="C22597" s="10" t="s">
        <v>6637</v>
      </c>
      <c r="F22597" s="255">
        <v>986.83</v>
      </c>
    </row>
    <row r="22598" spans="1:6" ht="15" x14ac:dyDescent="0.25">
      <c r="A22598" s="253" t="s">
        <v>9743</v>
      </c>
      <c r="B22598" s="254" t="s">
        <v>9744</v>
      </c>
      <c r="C22598" s="10" t="s">
        <v>6637</v>
      </c>
      <c r="F22598" s="255">
        <v>1023.28</v>
      </c>
    </row>
    <row r="22599" spans="1:6" ht="30" x14ac:dyDescent="0.25">
      <c r="A22599" s="253" t="s">
        <v>9745</v>
      </c>
      <c r="B22599" s="254" t="s">
        <v>9746</v>
      </c>
      <c r="C22599" s="10" t="s">
        <v>6637</v>
      </c>
      <c r="F22599" s="255">
        <v>402.65</v>
      </c>
    </row>
    <row r="22600" spans="1:6" ht="15" x14ac:dyDescent="0.25">
      <c r="A22600" s="253" t="s">
        <v>9747</v>
      </c>
      <c r="B22600" s="254" t="s">
        <v>9748</v>
      </c>
      <c r="C22600" s="10" t="s">
        <v>6637</v>
      </c>
      <c r="F22600" s="255">
        <v>328.36</v>
      </c>
    </row>
    <row r="22601" spans="1:6" ht="15" x14ac:dyDescent="0.25">
      <c r="A22601" s="253" t="s">
        <v>9749</v>
      </c>
      <c r="B22601" s="254" t="s">
        <v>9750</v>
      </c>
      <c r="C22601" s="10" t="s">
        <v>6637</v>
      </c>
      <c r="F22601" s="255">
        <v>977.21</v>
      </c>
    </row>
    <row r="22602" spans="1:6" ht="15" x14ac:dyDescent="0.25">
      <c r="A22602" s="253" t="s">
        <v>9751</v>
      </c>
      <c r="B22602" s="254" t="s">
        <v>9752</v>
      </c>
      <c r="C22602" s="10" t="s">
        <v>6637</v>
      </c>
      <c r="F22602" s="255">
        <v>1309.23</v>
      </c>
    </row>
    <row r="22603" spans="1:6" ht="15" x14ac:dyDescent="0.25">
      <c r="A22603" s="253" t="s">
        <v>9753</v>
      </c>
      <c r="B22603" s="254" t="s">
        <v>9754</v>
      </c>
      <c r="C22603" s="10" t="s">
        <v>6637</v>
      </c>
      <c r="F22603" s="255">
        <v>935.23</v>
      </c>
    </row>
    <row r="22604" spans="1:6" ht="15" x14ac:dyDescent="0.25">
      <c r="A22604" s="253" t="s">
        <v>9755</v>
      </c>
      <c r="B22604" s="254" t="s">
        <v>9756</v>
      </c>
      <c r="C22604" s="10" t="s">
        <v>6637</v>
      </c>
      <c r="F22604" s="255">
        <v>1727.44</v>
      </c>
    </row>
    <row r="22605" spans="1:6" ht="15" x14ac:dyDescent="0.25">
      <c r="A22605" s="253" t="s">
        <v>9757</v>
      </c>
      <c r="B22605" s="254" t="s">
        <v>9758</v>
      </c>
      <c r="C22605" s="10" t="s">
        <v>6637</v>
      </c>
      <c r="F22605" s="255">
        <v>565.13</v>
      </c>
    </row>
    <row r="22606" spans="1:6" ht="15" x14ac:dyDescent="0.25">
      <c r="A22606" s="253" t="s">
        <v>9759</v>
      </c>
      <c r="B22606" s="254" t="s">
        <v>9760</v>
      </c>
      <c r="C22606" s="10" t="s">
        <v>6637</v>
      </c>
      <c r="F22606" s="255">
        <v>846.75</v>
      </c>
    </row>
    <row r="22607" spans="1:6" ht="15" x14ac:dyDescent="0.25">
      <c r="A22607" s="253" t="s">
        <v>9761</v>
      </c>
      <c r="B22607" s="254" t="s">
        <v>1172</v>
      </c>
      <c r="C22607" s="10" t="s">
        <v>6637</v>
      </c>
      <c r="F22607" s="255">
        <v>1599.18</v>
      </c>
    </row>
    <row r="22608" spans="1:6" ht="15" x14ac:dyDescent="0.25">
      <c r="A22608" s="253" t="s">
        <v>9762</v>
      </c>
      <c r="B22608" s="254" t="s">
        <v>9763</v>
      </c>
      <c r="C22608" s="10" t="s">
        <v>6637</v>
      </c>
      <c r="F22608" s="255">
        <v>836.33</v>
      </c>
    </row>
    <row r="22609" spans="1:6" ht="15" x14ac:dyDescent="0.25">
      <c r="A22609" s="253" t="s">
        <v>9764</v>
      </c>
      <c r="B22609" s="254" t="s">
        <v>9765</v>
      </c>
      <c r="C22609" s="10" t="s">
        <v>6637</v>
      </c>
      <c r="F22609" s="255">
        <v>1873.18</v>
      </c>
    </row>
    <row r="22610" spans="1:6" ht="15" x14ac:dyDescent="0.25">
      <c r="A22610" s="253" t="s">
        <v>9766</v>
      </c>
      <c r="B22610" s="254" t="s">
        <v>9767</v>
      </c>
      <c r="C22610" s="10" t="s">
        <v>6637</v>
      </c>
      <c r="F22610" s="255">
        <v>2054.23</v>
      </c>
    </row>
    <row r="22611" spans="1:6" ht="15" x14ac:dyDescent="0.25">
      <c r="A22611" s="253" t="s">
        <v>9768</v>
      </c>
      <c r="B22611" s="254" t="s">
        <v>9769</v>
      </c>
      <c r="C22611" s="10" t="s">
        <v>6637</v>
      </c>
      <c r="F22611" s="255">
        <v>1463.36</v>
      </c>
    </row>
    <row r="22612" spans="1:6" ht="15" x14ac:dyDescent="0.25">
      <c r="A22612" s="253" t="s">
        <v>9770</v>
      </c>
      <c r="B22612" s="254" t="s">
        <v>9771</v>
      </c>
      <c r="C22612" s="10" t="s">
        <v>6637</v>
      </c>
      <c r="F22612" s="255">
        <v>3565.39</v>
      </c>
    </row>
    <row r="22613" spans="1:6" ht="15" x14ac:dyDescent="0.25">
      <c r="A22613" s="253" t="s">
        <v>9772</v>
      </c>
      <c r="B22613" s="254" t="s">
        <v>9773</v>
      </c>
      <c r="C22613" s="10" t="s">
        <v>6637</v>
      </c>
      <c r="F22613" s="255">
        <v>858.82</v>
      </c>
    </row>
    <row r="22614" spans="1:6" ht="15" x14ac:dyDescent="0.25">
      <c r="A22614" s="253" t="s">
        <v>9774</v>
      </c>
      <c r="B22614" s="254" t="s">
        <v>9775</v>
      </c>
      <c r="C22614" s="10" t="s">
        <v>6637</v>
      </c>
      <c r="F22614" s="255">
        <v>1777.95</v>
      </c>
    </row>
    <row r="22615" spans="1:6" ht="15" x14ac:dyDescent="0.25">
      <c r="A22615" s="253" t="s">
        <v>9776</v>
      </c>
      <c r="B22615" s="254" t="s">
        <v>9777</v>
      </c>
      <c r="C22615" s="10" t="s">
        <v>6637</v>
      </c>
      <c r="F22615" s="255">
        <v>1543.55</v>
      </c>
    </row>
    <row r="22616" spans="1:6" ht="15" x14ac:dyDescent="0.25">
      <c r="A22616" s="253" t="s">
        <v>9778</v>
      </c>
      <c r="B22616" s="254" t="s">
        <v>9779</v>
      </c>
      <c r="C22616" s="10" t="s">
        <v>6637</v>
      </c>
      <c r="F22616" s="255">
        <v>1009.28</v>
      </c>
    </row>
    <row r="22617" spans="1:6" ht="15" x14ac:dyDescent="0.25">
      <c r="A22617" s="253" t="s">
        <v>9780</v>
      </c>
      <c r="B22617" s="254" t="s">
        <v>9781</v>
      </c>
      <c r="C22617" s="10" t="s">
        <v>6637</v>
      </c>
      <c r="F22617" s="255">
        <v>621.5</v>
      </c>
    </row>
    <row r="22618" spans="1:6" ht="15" x14ac:dyDescent="0.25">
      <c r="A22618" s="253" t="s">
        <v>9782</v>
      </c>
      <c r="B22618" s="254" t="s">
        <v>9783</v>
      </c>
      <c r="C22618" s="10" t="s">
        <v>6637</v>
      </c>
      <c r="F22618" s="255">
        <v>843.32</v>
      </c>
    </row>
    <row r="22619" spans="1:6" ht="15" x14ac:dyDescent="0.25">
      <c r="A22619" s="253" t="s">
        <v>9784</v>
      </c>
      <c r="B22619" s="254" t="s">
        <v>9785</v>
      </c>
      <c r="C22619" s="10" t="s">
        <v>6637</v>
      </c>
      <c r="F22619" s="255">
        <v>93.13</v>
      </c>
    </row>
    <row r="22620" spans="1:6" ht="15" x14ac:dyDescent="0.25">
      <c r="A22620" s="253" t="s">
        <v>9786</v>
      </c>
      <c r="B22620" s="254" t="s">
        <v>9787</v>
      </c>
      <c r="C22620" s="10" t="s">
        <v>6637</v>
      </c>
      <c r="F22620" s="255">
        <v>1454.93</v>
      </c>
    </row>
    <row r="22621" spans="1:6" ht="15" x14ac:dyDescent="0.25">
      <c r="A22621" s="253" t="s">
        <v>9788</v>
      </c>
      <c r="B22621" s="254" t="s">
        <v>9789</v>
      </c>
      <c r="C22621" s="10" t="s">
        <v>6637</v>
      </c>
      <c r="F22621" s="255">
        <v>691.9</v>
      </c>
    </row>
    <row r="22622" spans="1:6" ht="15" x14ac:dyDescent="0.25">
      <c r="A22622" s="253" t="s">
        <v>9790</v>
      </c>
      <c r="B22622" s="254" t="s">
        <v>9791</v>
      </c>
      <c r="C22622" s="10" t="s">
        <v>6640</v>
      </c>
      <c r="F22622" s="255">
        <v>663.68</v>
      </c>
    </row>
    <row r="22623" spans="1:6" ht="15" x14ac:dyDescent="0.25">
      <c r="A22623" s="253" t="s">
        <v>9792</v>
      </c>
      <c r="B22623" s="254" t="s">
        <v>9793</v>
      </c>
      <c r="C22623" s="10" t="s">
        <v>6637</v>
      </c>
      <c r="F22623" s="255">
        <v>1416.81</v>
      </c>
    </row>
    <row r="22624" spans="1:6" ht="15" x14ac:dyDescent="0.25">
      <c r="A22624" s="253" t="s">
        <v>9794</v>
      </c>
      <c r="B22624" s="254" t="s">
        <v>9795</v>
      </c>
      <c r="C22624" s="10" t="s">
        <v>6637</v>
      </c>
      <c r="F22624" s="255">
        <v>238.03</v>
      </c>
    </row>
    <row r="22625" spans="1:6" ht="15" x14ac:dyDescent="0.25">
      <c r="A22625" s="253" t="s">
        <v>9796</v>
      </c>
      <c r="B22625" s="254" t="s">
        <v>9797</v>
      </c>
      <c r="C22625" s="10" t="s">
        <v>6637</v>
      </c>
      <c r="F22625" s="255">
        <v>220.89</v>
      </c>
    </row>
    <row r="22626" spans="1:6" ht="15" x14ac:dyDescent="0.25">
      <c r="A22626" s="253" t="s">
        <v>9798</v>
      </c>
      <c r="B22626" s="254" t="s">
        <v>9799</v>
      </c>
      <c r="C22626" s="10" t="s">
        <v>6637</v>
      </c>
      <c r="F22626" s="255">
        <v>1138.31</v>
      </c>
    </row>
    <row r="22627" spans="1:6" ht="30" x14ac:dyDescent="0.25">
      <c r="A22627" s="253" t="s">
        <v>9800</v>
      </c>
      <c r="B22627" s="254" t="s">
        <v>9801</v>
      </c>
      <c r="C22627" s="10" t="s">
        <v>6637</v>
      </c>
      <c r="F22627" s="255">
        <v>330.25</v>
      </c>
    </row>
    <row r="22628" spans="1:6" ht="15" x14ac:dyDescent="0.25">
      <c r="A22628" s="253" t="s">
        <v>9802</v>
      </c>
      <c r="B22628" s="254" t="s">
        <v>9803</v>
      </c>
      <c r="C22628" s="10" t="s">
        <v>6640</v>
      </c>
      <c r="F22628" s="255">
        <v>226.85</v>
      </c>
    </row>
    <row r="22629" spans="1:6" ht="15" x14ac:dyDescent="0.25">
      <c r="A22629" s="253" t="s">
        <v>9804</v>
      </c>
      <c r="B22629" s="254" t="s">
        <v>9805</v>
      </c>
      <c r="C22629" s="10" t="s">
        <v>6640</v>
      </c>
      <c r="F22629" s="255">
        <v>262.60000000000002</v>
      </c>
    </row>
    <row r="22630" spans="1:6" ht="15" x14ac:dyDescent="0.25">
      <c r="A22630" s="253" t="s">
        <v>9806</v>
      </c>
      <c r="B22630" s="254" t="s">
        <v>9807</v>
      </c>
      <c r="C22630" s="10" t="s">
        <v>6637</v>
      </c>
      <c r="F22630" s="255">
        <v>322.08999999999997</v>
      </c>
    </row>
    <row r="22631" spans="1:6" ht="15" x14ac:dyDescent="0.25">
      <c r="A22631" s="253" t="s">
        <v>9808</v>
      </c>
      <c r="B22631" s="254" t="s">
        <v>9809</v>
      </c>
      <c r="C22631" s="10" t="s">
        <v>6637</v>
      </c>
      <c r="F22631" s="255">
        <v>43.79</v>
      </c>
    </row>
    <row r="22632" spans="1:6" ht="15" x14ac:dyDescent="0.25">
      <c r="A22632" s="253" t="s">
        <v>9810</v>
      </c>
      <c r="B22632" s="254" t="s">
        <v>9811</v>
      </c>
      <c r="C22632" s="10" t="s">
        <v>6635</v>
      </c>
      <c r="F22632" s="255">
        <v>575.38</v>
      </c>
    </row>
    <row r="22633" spans="1:6" ht="15" x14ac:dyDescent="0.25">
      <c r="A22633" s="253" t="s">
        <v>9812</v>
      </c>
      <c r="B22633" s="254" t="s">
        <v>9813</v>
      </c>
      <c r="C22633" s="10" t="s">
        <v>6637</v>
      </c>
      <c r="F22633" s="255">
        <v>710.39</v>
      </c>
    </row>
    <row r="22634" spans="1:6" ht="15" x14ac:dyDescent="0.25">
      <c r="A22634" s="253" t="s">
        <v>9814</v>
      </c>
      <c r="B22634" s="254" t="s">
        <v>9815</v>
      </c>
      <c r="C22634" s="10" t="s">
        <v>6637</v>
      </c>
      <c r="F22634" s="255">
        <v>1436.56</v>
      </c>
    </row>
    <row r="22635" spans="1:6" ht="15" x14ac:dyDescent="0.25">
      <c r="A22635" s="253" t="s">
        <v>9816</v>
      </c>
      <c r="B22635" s="254" t="s">
        <v>9817</v>
      </c>
      <c r="C22635" s="10" t="s">
        <v>6637</v>
      </c>
      <c r="F22635" s="255">
        <v>597.33000000000004</v>
      </c>
    </row>
    <row r="22636" spans="1:6" ht="15" x14ac:dyDescent="0.25">
      <c r="A22636" s="253" t="s">
        <v>9818</v>
      </c>
      <c r="B22636" s="254" t="s">
        <v>9819</v>
      </c>
      <c r="C22636" s="10" t="s">
        <v>6637</v>
      </c>
      <c r="F22636" s="255">
        <v>896.41</v>
      </c>
    </row>
    <row r="22637" spans="1:6" ht="15" x14ac:dyDescent="0.25">
      <c r="A22637" s="253" t="s">
        <v>9820</v>
      </c>
      <c r="B22637" s="254" t="s">
        <v>9821</v>
      </c>
      <c r="C22637" s="10" t="s">
        <v>6637</v>
      </c>
      <c r="F22637" s="255">
        <v>1299.3699999999999</v>
      </c>
    </row>
    <row r="22638" spans="1:6" ht="15" x14ac:dyDescent="0.25">
      <c r="A22638" s="253" t="s">
        <v>9822</v>
      </c>
      <c r="B22638" s="254" t="s">
        <v>9823</v>
      </c>
      <c r="C22638" s="10" t="s">
        <v>6637</v>
      </c>
      <c r="F22638" s="255">
        <v>2221.4299999999998</v>
      </c>
    </row>
    <row r="22639" spans="1:6" ht="15" x14ac:dyDescent="0.25">
      <c r="A22639" s="253" t="s">
        <v>9824</v>
      </c>
      <c r="B22639" s="254" t="s">
        <v>9825</v>
      </c>
      <c r="C22639" s="10" t="s">
        <v>6640</v>
      </c>
      <c r="F22639" s="255">
        <v>235.29</v>
      </c>
    </row>
    <row r="22640" spans="1:6" ht="15" x14ac:dyDescent="0.25">
      <c r="A22640" s="253" t="s">
        <v>9826</v>
      </c>
      <c r="B22640" s="254" t="s">
        <v>9827</v>
      </c>
      <c r="C22640" s="10" t="s">
        <v>6640</v>
      </c>
      <c r="F22640" s="255">
        <v>804.6</v>
      </c>
    </row>
    <row r="22641" spans="1:6" ht="15" x14ac:dyDescent="0.25">
      <c r="A22641" s="253" t="s">
        <v>9828</v>
      </c>
      <c r="B22641" s="254" t="s">
        <v>9829</v>
      </c>
      <c r="C22641" s="10" t="s">
        <v>6640</v>
      </c>
      <c r="F22641" s="255">
        <v>1381.79</v>
      </c>
    </row>
    <row r="22642" spans="1:6" ht="15" x14ac:dyDescent="0.25">
      <c r="A22642" s="253" t="s">
        <v>9830</v>
      </c>
      <c r="B22642" s="254" t="s">
        <v>9831</v>
      </c>
      <c r="C22642" s="10" t="s">
        <v>6640</v>
      </c>
      <c r="F22642" s="255">
        <v>814.38</v>
      </c>
    </row>
    <row r="22643" spans="1:6" ht="15" x14ac:dyDescent="0.25">
      <c r="A22643" s="253" t="s">
        <v>9832</v>
      </c>
      <c r="B22643" s="254" t="s">
        <v>9833</v>
      </c>
      <c r="C22643" s="10" t="s">
        <v>6635</v>
      </c>
      <c r="F22643" s="255">
        <v>944.57</v>
      </c>
    </row>
    <row r="22644" spans="1:6" ht="15" x14ac:dyDescent="0.25">
      <c r="A22644" s="253" t="s">
        <v>9834</v>
      </c>
      <c r="B22644" s="254" t="s">
        <v>9835</v>
      </c>
      <c r="C22644" s="10" t="s">
        <v>6637</v>
      </c>
      <c r="F22644" s="255">
        <v>851.3</v>
      </c>
    </row>
    <row r="22645" spans="1:6" ht="15" x14ac:dyDescent="0.25">
      <c r="A22645" s="253" t="s">
        <v>9836</v>
      </c>
      <c r="B22645" s="254" t="s">
        <v>9837</v>
      </c>
      <c r="C22645" s="10" t="s">
        <v>6635</v>
      </c>
      <c r="F22645" s="255">
        <v>2826.69</v>
      </c>
    </row>
    <row r="22646" spans="1:6" ht="15" x14ac:dyDescent="0.25">
      <c r="A22646" s="253" t="s">
        <v>9838</v>
      </c>
      <c r="B22646" s="254" t="s">
        <v>9839</v>
      </c>
      <c r="C22646" s="10" t="s">
        <v>6635</v>
      </c>
      <c r="F22646" s="255">
        <v>6644.08</v>
      </c>
    </row>
    <row r="22647" spans="1:6" ht="15" x14ac:dyDescent="0.25">
      <c r="A22647" s="253" t="s">
        <v>9840</v>
      </c>
      <c r="B22647" s="254" t="s">
        <v>9841</v>
      </c>
      <c r="C22647" s="10" t="s">
        <v>6635</v>
      </c>
      <c r="F22647" s="255">
        <v>668.57</v>
      </c>
    </row>
    <row r="22648" spans="1:6" ht="15" x14ac:dyDescent="0.25">
      <c r="A22648" s="253" t="s">
        <v>9842</v>
      </c>
      <c r="B22648" s="254" t="s">
        <v>9843</v>
      </c>
      <c r="C22648" s="10" t="s">
        <v>6635</v>
      </c>
      <c r="F22648" s="255">
        <v>267.75</v>
      </c>
    </row>
    <row r="22649" spans="1:6" ht="15" x14ac:dyDescent="0.25">
      <c r="A22649" s="253" t="s">
        <v>9844</v>
      </c>
      <c r="B22649" s="254" t="s">
        <v>9845</v>
      </c>
      <c r="C22649" s="10" t="s">
        <v>6635</v>
      </c>
      <c r="F22649" s="255">
        <v>3701.07</v>
      </c>
    </row>
    <row r="22650" spans="1:6" ht="15" x14ac:dyDescent="0.25">
      <c r="A22650" s="253" t="s">
        <v>9846</v>
      </c>
      <c r="B22650" s="254" t="s">
        <v>9847</v>
      </c>
      <c r="C22650" s="10" t="s">
        <v>6637</v>
      </c>
      <c r="F22650" s="255">
        <v>721.44</v>
      </c>
    </row>
    <row r="22651" spans="1:6" ht="15" x14ac:dyDescent="0.25">
      <c r="A22651" s="253" t="s">
        <v>9848</v>
      </c>
      <c r="B22651" s="254" t="s">
        <v>9849</v>
      </c>
      <c r="C22651" s="10" t="s">
        <v>6637</v>
      </c>
      <c r="F22651" s="255">
        <v>1002.93</v>
      </c>
    </row>
    <row r="22652" spans="1:6" ht="15" x14ac:dyDescent="0.25">
      <c r="A22652" s="253" t="s">
        <v>9850</v>
      </c>
      <c r="B22652" s="254" t="s">
        <v>9851</v>
      </c>
      <c r="C22652" s="10" t="s">
        <v>6637</v>
      </c>
      <c r="F22652" s="255">
        <v>238.41</v>
      </c>
    </row>
    <row r="22653" spans="1:6" ht="15" x14ac:dyDescent="0.25">
      <c r="A22653" s="253" t="s">
        <v>9852</v>
      </c>
      <c r="B22653" s="254" t="s">
        <v>9853</v>
      </c>
      <c r="C22653" s="10" t="s">
        <v>6637</v>
      </c>
      <c r="F22653" s="255">
        <v>803.73</v>
      </c>
    </row>
    <row r="22654" spans="1:6" ht="15" x14ac:dyDescent="0.25">
      <c r="A22654" s="253" t="s">
        <v>9854</v>
      </c>
      <c r="B22654" s="254" t="s">
        <v>9855</v>
      </c>
      <c r="C22654" s="10" t="s">
        <v>6637</v>
      </c>
      <c r="F22654" s="255">
        <v>248.96</v>
      </c>
    </row>
    <row r="22655" spans="1:6" ht="30" x14ac:dyDescent="0.25">
      <c r="A22655" s="253" t="s">
        <v>9856</v>
      </c>
      <c r="B22655" s="254" t="s">
        <v>9857</v>
      </c>
      <c r="C22655" s="10" t="s">
        <v>6637</v>
      </c>
      <c r="F22655" s="255">
        <v>852.39</v>
      </c>
    </row>
    <row r="22656" spans="1:6" ht="30" x14ac:dyDescent="0.25">
      <c r="A22656" s="253" t="s">
        <v>9858</v>
      </c>
      <c r="B22656" s="254" t="s">
        <v>9859</v>
      </c>
      <c r="C22656" s="10" t="s">
        <v>6637</v>
      </c>
      <c r="F22656" s="255">
        <v>924.9</v>
      </c>
    </row>
    <row r="22657" spans="1:6" ht="15" x14ac:dyDescent="0.25">
      <c r="A22657" s="253" t="s">
        <v>9860</v>
      </c>
      <c r="B22657" s="254" t="s">
        <v>9861</v>
      </c>
      <c r="C22657" s="10" t="s">
        <v>6637</v>
      </c>
      <c r="F22657" s="255">
        <v>954.63</v>
      </c>
    </row>
    <row r="22658" spans="1:6" ht="15" x14ac:dyDescent="0.25">
      <c r="A22658" s="253" t="s">
        <v>9862</v>
      </c>
      <c r="B22658" s="254" t="s">
        <v>9863</v>
      </c>
      <c r="C22658" s="10" t="s">
        <v>6637</v>
      </c>
      <c r="F22658" s="255">
        <v>1020.91</v>
      </c>
    </row>
    <row r="22659" spans="1:6" ht="15" x14ac:dyDescent="0.25">
      <c r="A22659" s="253" t="s">
        <v>9864</v>
      </c>
      <c r="B22659" s="254" t="s">
        <v>9865</v>
      </c>
      <c r="C22659" s="10" t="s">
        <v>6637</v>
      </c>
      <c r="F22659" s="255">
        <v>1435.2</v>
      </c>
    </row>
    <row r="22660" spans="1:6" ht="15" x14ac:dyDescent="0.25">
      <c r="A22660" s="253" t="s">
        <v>9866</v>
      </c>
      <c r="B22660" s="254" t="s">
        <v>9867</v>
      </c>
      <c r="C22660" s="10" t="s">
        <v>6637</v>
      </c>
      <c r="F22660" s="255">
        <v>1030.8599999999999</v>
      </c>
    </row>
    <row r="22661" spans="1:6" ht="15" x14ac:dyDescent="0.25">
      <c r="A22661" s="253" t="s">
        <v>9868</v>
      </c>
      <c r="B22661" s="254" t="s">
        <v>9869</v>
      </c>
      <c r="C22661" s="10" t="s">
        <v>6637</v>
      </c>
      <c r="F22661" s="255">
        <v>1155.77</v>
      </c>
    </row>
    <row r="22662" spans="1:6" ht="15" x14ac:dyDescent="0.25">
      <c r="A22662" s="253" t="s">
        <v>9870</v>
      </c>
      <c r="B22662" s="254" t="s">
        <v>9871</v>
      </c>
      <c r="C22662" s="10" t="s">
        <v>6637</v>
      </c>
      <c r="F22662" s="255">
        <v>1274.06</v>
      </c>
    </row>
    <row r="22663" spans="1:6" ht="15" x14ac:dyDescent="0.25">
      <c r="A22663" s="253" t="s">
        <v>9872</v>
      </c>
      <c r="B22663" s="254" t="s">
        <v>9873</v>
      </c>
      <c r="C22663" s="10" t="s">
        <v>6637</v>
      </c>
      <c r="F22663" s="255">
        <v>1197.48</v>
      </c>
    </row>
    <row r="22664" spans="1:6" ht="15" x14ac:dyDescent="0.25">
      <c r="A22664" s="253" t="s">
        <v>9874</v>
      </c>
      <c r="B22664" s="254" t="s">
        <v>9875</v>
      </c>
      <c r="C22664" s="10" t="s">
        <v>6637</v>
      </c>
      <c r="F22664" s="255">
        <v>1039.9100000000001</v>
      </c>
    </row>
    <row r="22665" spans="1:6" ht="15" x14ac:dyDescent="0.25">
      <c r="A22665" s="253" t="s">
        <v>9876</v>
      </c>
      <c r="B22665" s="254" t="s">
        <v>9877</v>
      </c>
      <c r="C22665" s="10" t="s">
        <v>6637</v>
      </c>
      <c r="F22665" s="255">
        <v>984.51</v>
      </c>
    </row>
    <row r="22666" spans="1:6" ht="15" x14ac:dyDescent="0.25">
      <c r="A22666" s="253" t="s">
        <v>9878</v>
      </c>
      <c r="B22666" s="254" t="s">
        <v>9879</v>
      </c>
      <c r="C22666" s="10" t="s">
        <v>6637</v>
      </c>
      <c r="F22666" s="255">
        <v>944.53</v>
      </c>
    </row>
    <row r="22667" spans="1:6" ht="15" x14ac:dyDescent="0.25">
      <c r="A22667" s="253" t="s">
        <v>9880</v>
      </c>
      <c r="B22667" s="254" t="s">
        <v>9881</v>
      </c>
      <c r="C22667" s="10" t="s">
        <v>6637</v>
      </c>
      <c r="F22667" s="255">
        <v>1369.16</v>
      </c>
    </row>
    <row r="22668" spans="1:6" ht="15" x14ac:dyDescent="0.25">
      <c r="A22668" s="253" t="s">
        <v>9882</v>
      </c>
      <c r="B22668" s="254" t="s">
        <v>9883</v>
      </c>
      <c r="C22668" s="10" t="s">
        <v>6637</v>
      </c>
      <c r="F22668" s="255">
        <v>1436.23</v>
      </c>
    </row>
    <row r="22669" spans="1:6" ht="15" x14ac:dyDescent="0.25">
      <c r="A22669" s="253" t="s">
        <v>9884</v>
      </c>
      <c r="B22669" s="254" t="s">
        <v>9885</v>
      </c>
      <c r="C22669" s="10" t="s">
        <v>6637</v>
      </c>
      <c r="F22669" s="255">
        <v>1435.38</v>
      </c>
    </row>
    <row r="22670" spans="1:6" ht="15" x14ac:dyDescent="0.25">
      <c r="A22670" s="253" t="s">
        <v>9886</v>
      </c>
      <c r="B22670" s="254" t="s">
        <v>9887</v>
      </c>
      <c r="C22670" s="10" t="s">
        <v>6637</v>
      </c>
      <c r="F22670" s="255">
        <v>1160.33</v>
      </c>
    </row>
    <row r="22671" spans="1:6" ht="15" x14ac:dyDescent="0.25">
      <c r="A22671" s="253" t="s">
        <v>9888</v>
      </c>
      <c r="B22671" s="254" t="s">
        <v>9889</v>
      </c>
      <c r="C22671" s="10" t="s">
        <v>6637</v>
      </c>
      <c r="F22671" s="255">
        <v>886.08</v>
      </c>
    </row>
    <row r="22672" spans="1:6" ht="15" x14ac:dyDescent="0.25">
      <c r="A22672" s="253" t="s">
        <v>9890</v>
      </c>
      <c r="B22672" s="254" t="s">
        <v>9891</v>
      </c>
      <c r="C22672" s="10" t="s">
        <v>6637</v>
      </c>
      <c r="F22672" s="255">
        <v>1514.25</v>
      </c>
    </row>
    <row r="22673" spans="1:6" ht="15" x14ac:dyDescent="0.25">
      <c r="A22673" s="253" t="s">
        <v>9892</v>
      </c>
      <c r="B22673" s="254" t="s">
        <v>9893</v>
      </c>
      <c r="C22673" s="10" t="s">
        <v>6637</v>
      </c>
      <c r="F22673" s="255">
        <v>836.48</v>
      </c>
    </row>
    <row r="22674" spans="1:6" ht="15" x14ac:dyDescent="0.25">
      <c r="A22674" s="253" t="s">
        <v>9894</v>
      </c>
      <c r="B22674" s="254" t="s">
        <v>9895</v>
      </c>
      <c r="C22674" s="10" t="s">
        <v>6635</v>
      </c>
      <c r="F22674" s="255">
        <v>241.3</v>
      </c>
    </row>
    <row r="22675" spans="1:6" ht="15" x14ac:dyDescent="0.25">
      <c r="A22675" s="253" t="s">
        <v>9896</v>
      </c>
      <c r="B22675" s="254" t="s">
        <v>9897</v>
      </c>
      <c r="C22675" s="10" t="s">
        <v>6637</v>
      </c>
      <c r="F22675" s="255">
        <v>373.75</v>
      </c>
    </row>
    <row r="22676" spans="1:6" ht="15" x14ac:dyDescent="0.25">
      <c r="A22676" s="253" t="s">
        <v>9898</v>
      </c>
      <c r="B22676" s="254" t="s">
        <v>9899</v>
      </c>
      <c r="C22676" s="10" t="s">
        <v>6637</v>
      </c>
      <c r="F22676" s="255">
        <v>454.52</v>
      </c>
    </row>
    <row r="22677" spans="1:6" ht="15" x14ac:dyDescent="0.25">
      <c r="A22677" s="253" t="s">
        <v>9900</v>
      </c>
      <c r="B22677" s="254" t="s">
        <v>9901</v>
      </c>
      <c r="C22677" s="10" t="s">
        <v>6637</v>
      </c>
      <c r="F22677" s="255">
        <v>262.2</v>
      </c>
    </row>
    <row r="22678" spans="1:6" ht="15" x14ac:dyDescent="0.25">
      <c r="A22678" s="253" t="s">
        <v>9902</v>
      </c>
      <c r="B22678" s="254" t="s">
        <v>9903</v>
      </c>
      <c r="C22678" s="10" t="s">
        <v>6637</v>
      </c>
      <c r="F22678" s="255">
        <v>382.64</v>
      </c>
    </row>
    <row r="22679" spans="1:6" ht="15" x14ac:dyDescent="0.25">
      <c r="A22679" s="253" t="s">
        <v>9904</v>
      </c>
      <c r="B22679" s="254" t="s">
        <v>9905</v>
      </c>
      <c r="C22679" s="10" t="s">
        <v>6637</v>
      </c>
      <c r="F22679" s="255">
        <v>412.96</v>
      </c>
    </row>
    <row r="22680" spans="1:6" ht="15" x14ac:dyDescent="0.25">
      <c r="A22680" s="253" t="s">
        <v>9906</v>
      </c>
      <c r="B22680" s="254" t="s">
        <v>9907</v>
      </c>
      <c r="C22680" s="10" t="s">
        <v>6637</v>
      </c>
      <c r="F22680" s="255">
        <v>374.33</v>
      </c>
    </row>
    <row r="22681" spans="1:6" ht="15" x14ac:dyDescent="0.25">
      <c r="A22681" s="253" t="s">
        <v>9908</v>
      </c>
      <c r="B22681" s="254" t="s">
        <v>9909</v>
      </c>
      <c r="C22681" s="10" t="s">
        <v>6637</v>
      </c>
      <c r="F22681" s="255">
        <v>514.65</v>
      </c>
    </row>
    <row r="22682" spans="1:6" ht="15" x14ac:dyDescent="0.25">
      <c r="A22682" s="253" t="s">
        <v>9910</v>
      </c>
      <c r="B22682" s="254" t="s">
        <v>9911</v>
      </c>
      <c r="C22682" s="10" t="s">
        <v>6637</v>
      </c>
      <c r="F22682" s="255">
        <v>505.12</v>
      </c>
    </row>
    <row r="22683" spans="1:6" ht="15" x14ac:dyDescent="0.25">
      <c r="A22683" s="253" t="s">
        <v>9912</v>
      </c>
      <c r="B22683" s="254" t="s">
        <v>9913</v>
      </c>
      <c r="C22683" s="10" t="s">
        <v>6637</v>
      </c>
      <c r="F22683" s="255">
        <v>1134.79</v>
      </c>
    </row>
    <row r="22684" spans="1:6" ht="15" x14ac:dyDescent="0.25">
      <c r="A22684" s="253" t="s">
        <v>9914</v>
      </c>
      <c r="B22684" s="254" t="s">
        <v>9915</v>
      </c>
      <c r="C22684" s="10" t="s">
        <v>6637</v>
      </c>
      <c r="F22684" s="255">
        <v>1082.99</v>
      </c>
    </row>
    <row r="22685" spans="1:6" ht="15" x14ac:dyDescent="0.25">
      <c r="A22685" s="253" t="s">
        <v>9916</v>
      </c>
      <c r="B22685" s="254" t="s">
        <v>9917</v>
      </c>
      <c r="C22685" s="10" t="s">
        <v>6637</v>
      </c>
      <c r="F22685" s="255">
        <v>967.9</v>
      </c>
    </row>
    <row r="22686" spans="1:6" ht="15" x14ac:dyDescent="0.25">
      <c r="A22686" s="253" t="s">
        <v>9918</v>
      </c>
      <c r="B22686" s="254" t="s">
        <v>9919</v>
      </c>
      <c r="C22686" s="10" t="s">
        <v>6637</v>
      </c>
      <c r="F22686" s="255">
        <v>1281.3499999999999</v>
      </c>
    </row>
    <row r="22687" spans="1:6" ht="15" x14ac:dyDescent="0.25">
      <c r="A22687" s="253" t="s">
        <v>9920</v>
      </c>
      <c r="B22687" s="254" t="s">
        <v>9921</v>
      </c>
      <c r="C22687" s="10" t="s">
        <v>6637</v>
      </c>
      <c r="F22687" s="255">
        <v>1275.5</v>
      </c>
    </row>
    <row r="22688" spans="1:6" ht="15" x14ac:dyDescent="0.25">
      <c r="A22688" s="253" t="s">
        <v>9922</v>
      </c>
      <c r="B22688" s="254" t="s">
        <v>9923</v>
      </c>
      <c r="C22688" s="10" t="s">
        <v>6637</v>
      </c>
      <c r="F22688" s="255">
        <v>887.22</v>
      </c>
    </row>
    <row r="22689" spans="1:6" ht="15" x14ac:dyDescent="0.25">
      <c r="A22689" s="253" t="s">
        <v>9924</v>
      </c>
      <c r="B22689" s="254" t="s">
        <v>9925</v>
      </c>
      <c r="C22689" s="10" t="s">
        <v>6637</v>
      </c>
      <c r="F22689" s="255">
        <v>976.99</v>
      </c>
    </row>
    <row r="22690" spans="1:6" ht="30" x14ac:dyDescent="0.25">
      <c r="A22690" s="253" t="s">
        <v>9926</v>
      </c>
      <c r="B22690" s="254" t="s">
        <v>9927</v>
      </c>
      <c r="C22690" s="10" t="s">
        <v>6637</v>
      </c>
      <c r="F22690" s="255">
        <v>776.8</v>
      </c>
    </row>
    <row r="22691" spans="1:6" ht="15" x14ac:dyDescent="0.25">
      <c r="A22691" s="253" t="s">
        <v>9928</v>
      </c>
      <c r="B22691" s="254" t="s">
        <v>9929</v>
      </c>
      <c r="C22691" s="10" t="s">
        <v>6637</v>
      </c>
      <c r="F22691" s="255">
        <v>635.11</v>
      </c>
    </row>
    <row r="22692" spans="1:6" ht="30" x14ac:dyDescent="0.25">
      <c r="A22692" s="253" t="s">
        <v>9930</v>
      </c>
      <c r="B22692" s="254" t="s">
        <v>9931</v>
      </c>
      <c r="C22692" s="10" t="s">
        <v>6637</v>
      </c>
      <c r="F22692" s="255">
        <v>1421.32</v>
      </c>
    </row>
    <row r="22693" spans="1:6" ht="15" x14ac:dyDescent="0.25">
      <c r="A22693" s="253" t="s">
        <v>9932</v>
      </c>
      <c r="B22693" s="254" t="s">
        <v>9933</v>
      </c>
      <c r="C22693" s="10" t="s">
        <v>6637</v>
      </c>
      <c r="F22693" s="255">
        <v>1052.7</v>
      </c>
    </row>
    <row r="22694" spans="1:6" ht="15" x14ac:dyDescent="0.25">
      <c r="A22694" s="253" t="s">
        <v>9934</v>
      </c>
      <c r="B22694" s="254" t="s">
        <v>9935</v>
      </c>
      <c r="C22694" s="10" t="s">
        <v>6637</v>
      </c>
      <c r="F22694" s="255">
        <v>675.68</v>
      </c>
    </row>
    <row r="22695" spans="1:6" ht="15" x14ac:dyDescent="0.25">
      <c r="A22695" s="253" t="s">
        <v>9936</v>
      </c>
      <c r="B22695" s="254" t="s">
        <v>9937</v>
      </c>
      <c r="C22695" s="10" t="s">
        <v>6637</v>
      </c>
      <c r="F22695" s="255">
        <v>971.36</v>
      </c>
    </row>
    <row r="22696" spans="1:6" ht="15" x14ac:dyDescent="0.25">
      <c r="A22696" s="253" t="s">
        <v>9938</v>
      </c>
      <c r="B22696" s="254" t="s">
        <v>9939</v>
      </c>
      <c r="C22696" s="10" t="s">
        <v>6637</v>
      </c>
      <c r="F22696" s="255">
        <v>972.41</v>
      </c>
    </row>
    <row r="22697" spans="1:6" ht="15" x14ac:dyDescent="0.25">
      <c r="A22697" s="253" t="s">
        <v>9940</v>
      </c>
      <c r="B22697" s="254" t="s">
        <v>9941</v>
      </c>
      <c r="C22697" s="10" t="s">
        <v>6637</v>
      </c>
      <c r="F22697" s="255">
        <v>1378.97</v>
      </c>
    </row>
    <row r="22698" spans="1:6" ht="15" x14ac:dyDescent="0.25">
      <c r="A22698" s="253" t="s">
        <v>9942</v>
      </c>
      <c r="B22698" s="254" t="s">
        <v>9943</v>
      </c>
      <c r="C22698" s="10" t="s">
        <v>6640</v>
      </c>
      <c r="F22698" s="255">
        <v>350.36</v>
      </c>
    </row>
    <row r="22699" spans="1:6" ht="30" x14ac:dyDescent="0.25">
      <c r="A22699" s="253" t="s">
        <v>9944</v>
      </c>
      <c r="B22699" s="254" t="s">
        <v>9945</v>
      </c>
      <c r="C22699" s="10" t="s">
        <v>6640</v>
      </c>
      <c r="F22699" s="255">
        <v>233.36</v>
      </c>
    </row>
    <row r="22700" spans="1:6" ht="30" x14ac:dyDescent="0.25">
      <c r="A22700" s="253" t="s">
        <v>9946</v>
      </c>
      <c r="B22700" s="254" t="s">
        <v>9947</v>
      </c>
      <c r="C22700" s="10" t="s">
        <v>6640</v>
      </c>
      <c r="F22700" s="255">
        <v>346.3</v>
      </c>
    </row>
    <row r="22701" spans="1:6" ht="15" x14ac:dyDescent="0.25">
      <c r="A22701" s="253" t="s">
        <v>9948</v>
      </c>
      <c r="B22701" s="254" t="s">
        <v>9949</v>
      </c>
      <c r="C22701" s="10" t="s">
        <v>6637</v>
      </c>
      <c r="F22701" s="255">
        <v>1348.68</v>
      </c>
    </row>
    <row r="22702" spans="1:6" ht="15" x14ac:dyDescent="0.25">
      <c r="A22702" s="253" t="s">
        <v>9950</v>
      </c>
      <c r="B22702" s="254" t="s">
        <v>9951</v>
      </c>
      <c r="C22702" s="10" t="s">
        <v>6637</v>
      </c>
      <c r="F22702" s="255">
        <v>964.14</v>
      </c>
    </row>
    <row r="22703" spans="1:6" ht="15" x14ac:dyDescent="0.25">
      <c r="A22703" s="253" t="s">
        <v>9952</v>
      </c>
      <c r="B22703" s="254" t="s">
        <v>9953</v>
      </c>
      <c r="C22703" s="10" t="s">
        <v>6635</v>
      </c>
      <c r="F22703" s="255">
        <v>154.11000000000001</v>
      </c>
    </row>
    <row r="22704" spans="1:6" ht="15" x14ac:dyDescent="0.25">
      <c r="A22704" s="253" t="s">
        <v>9954</v>
      </c>
      <c r="B22704" s="254" t="s">
        <v>9955</v>
      </c>
      <c r="C22704" s="10" t="s">
        <v>6635</v>
      </c>
      <c r="F22704" s="255">
        <v>341.26</v>
      </c>
    </row>
    <row r="22705" spans="1:6" ht="15" x14ac:dyDescent="0.25">
      <c r="A22705" s="253" t="s">
        <v>9956</v>
      </c>
      <c r="B22705" s="254" t="s">
        <v>9957</v>
      </c>
      <c r="C22705" s="10" t="s">
        <v>6637</v>
      </c>
      <c r="F22705" s="255">
        <v>263.76</v>
      </c>
    </row>
    <row r="22706" spans="1:6" ht="30" x14ac:dyDescent="0.25">
      <c r="A22706" s="253" t="s">
        <v>9958</v>
      </c>
      <c r="B22706" s="254" t="s">
        <v>9959</v>
      </c>
      <c r="C22706" s="10" t="s">
        <v>6637</v>
      </c>
      <c r="F22706" s="255">
        <v>2861.45</v>
      </c>
    </row>
    <row r="22707" spans="1:6" ht="15" x14ac:dyDescent="0.25">
      <c r="A22707" s="253" t="s">
        <v>9960</v>
      </c>
      <c r="B22707" s="254" t="s">
        <v>9961</v>
      </c>
      <c r="C22707" s="10" t="s">
        <v>6637</v>
      </c>
      <c r="F22707" s="255">
        <v>105.24</v>
      </c>
    </row>
    <row r="22708" spans="1:6" ht="15" x14ac:dyDescent="0.25">
      <c r="A22708" s="253" t="s">
        <v>9962</v>
      </c>
      <c r="B22708" s="254" t="s">
        <v>9963</v>
      </c>
      <c r="C22708" s="10" t="s">
        <v>6637</v>
      </c>
      <c r="F22708" s="255">
        <v>437.4</v>
      </c>
    </row>
    <row r="22709" spans="1:6" ht="15" x14ac:dyDescent="0.25">
      <c r="A22709" s="253" t="s">
        <v>9964</v>
      </c>
      <c r="B22709" s="254" t="s">
        <v>9965</v>
      </c>
      <c r="C22709" s="10" t="s">
        <v>6637</v>
      </c>
      <c r="F22709" s="255">
        <v>337.66</v>
      </c>
    </row>
    <row r="22710" spans="1:6" ht="15" x14ac:dyDescent="0.25">
      <c r="A22710" s="253" t="s">
        <v>9966</v>
      </c>
      <c r="B22710" s="254" t="s">
        <v>9967</v>
      </c>
      <c r="C22710" s="10" t="s">
        <v>6637</v>
      </c>
      <c r="F22710" s="255">
        <v>987.65</v>
      </c>
    </row>
    <row r="22711" spans="1:6" ht="15" x14ac:dyDescent="0.25">
      <c r="A22711" s="253" t="s">
        <v>9968</v>
      </c>
      <c r="B22711" s="254" t="s">
        <v>9969</v>
      </c>
      <c r="C22711" s="10" t="s">
        <v>6637</v>
      </c>
      <c r="F22711" s="255">
        <v>515.1</v>
      </c>
    </row>
    <row r="22712" spans="1:6" ht="15" x14ac:dyDescent="0.25">
      <c r="A22712" s="253" t="s">
        <v>9970</v>
      </c>
      <c r="B22712" s="254" t="s">
        <v>9971</v>
      </c>
      <c r="C22712" s="10" t="s">
        <v>6637</v>
      </c>
      <c r="F22712" s="255">
        <v>588.32000000000005</v>
      </c>
    </row>
    <row r="22713" spans="1:6" ht="15" x14ac:dyDescent="0.25">
      <c r="A22713" s="253" t="s">
        <v>9972</v>
      </c>
      <c r="B22713" s="254" t="s">
        <v>9973</v>
      </c>
      <c r="C22713" s="10" t="s">
        <v>6637</v>
      </c>
      <c r="F22713" s="255">
        <v>453.81</v>
      </c>
    </row>
    <row r="22714" spans="1:6" ht="15" x14ac:dyDescent="0.25">
      <c r="A22714" s="253" t="s">
        <v>9974</v>
      </c>
      <c r="B22714" s="254" t="s">
        <v>9975</v>
      </c>
      <c r="C22714" s="10" t="s">
        <v>6637</v>
      </c>
      <c r="F22714" s="255">
        <v>6130.31</v>
      </c>
    </row>
    <row r="22715" spans="1:6" ht="15" x14ac:dyDescent="0.25">
      <c r="A22715" s="253" t="s">
        <v>9976</v>
      </c>
      <c r="B22715" s="254" t="s">
        <v>9977</v>
      </c>
      <c r="C22715" s="10" t="s">
        <v>6637</v>
      </c>
      <c r="F22715" s="255">
        <v>195.25</v>
      </c>
    </row>
    <row r="22716" spans="1:6" ht="15" x14ac:dyDescent="0.25">
      <c r="A22716" s="253" t="s">
        <v>9978</v>
      </c>
      <c r="B22716" s="254" t="s">
        <v>9979</v>
      </c>
      <c r="C22716" s="10" t="s">
        <v>6637</v>
      </c>
      <c r="F22716" s="255">
        <v>219.74</v>
      </c>
    </row>
    <row r="22717" spans="1:6" ht="15" x14ac:dyDescent="0.25">
      <c r="A22717" s="253" t="s">
        <v>9980</v>
      </c>
      <c r="B22717" s="254" t="s">
        <v>9981</v>
      </c>
      <c r="C22717" s="10" t="s">
        <v>6637</v>
      </c>
      <c r="F22717" s="255">
        <v>962.93</v>
      </c>
    </row>
    <row r="22718" spans="1:6" ht="15" x14ac:dyDescent="0.25">
      <c r="A22718" s="253" t="s">
        <v>9982</v>
      </c>
      <c r="B22718" s="254" t="s">
        <v>9983</v>
      </c>
      <c r="C22718" s="10" t="s">
        <v>6637</v>
      </c>
      <c r="F22718" s="255">
        <v>555.66999999999996</v>
      </c>
    </row>
    <row r="22719" spans="1:6" ht="15" x14ac:dyDescent="0.25">
      <c r="A22719" s="253" t="s">
        <v>9984</v>
      </c>
      <c r="B22719" s="254" t="s">
        <v>9985</v>
      </c>
      <c r="C22719" s="10" t="s">
        <v>6637</v>
      </c>
      <c r="F22719" s="255">
        <v>168.05</v>
      </c>
    </row>
    <row r="22720" spans="1:6" ht="15" x14ac:dyDescent="0.25">
      <c r="A22720" s="253" t="s">
        <v>9986</v>
      </c>
      <c r="B22720" s="254" t="s">
        <v>9987</v>
      </c>
      <c r="C22720" s="10" t="s">
        <v>6637</v>
      </c>
      <c r="F22720" s="255">
        <v>170.13</v>
      </c>
    </row>
    <row r="22721" spans="1:6" ht="15" x14ac:dyDescent="0.25">
      <c r="A22721" s="253" t="s">
        <v>9988</v>
      </c>
      <c r="B22721" s="254" t="s">
        <v>9989</v>
      </c>
      <c r="C22721" s="10" t="s">
        <v>6637</v>
      </c>
      <c r="F22721" s="255">
        <v>425.99</v>
      </c>
    </row>
    <row r="22722" spans="1:6" ht="15" x14ac:dyDescent="0.25">
      <c r="A22722" s="253" t="s">
        <v>9990</v>
      </c>
      <c r="B22722" s="254" t="s">
        <v>9991</v>
      </c>
      <c r="C22722" s="10" t="s">
        <v>6637</v>
      </c>
      <c r="F22722" s="255">
        <v>401.69</v>
      </c>
    </row>
    <row r="22723" spans="1:6" ht="15" x14ac:dyDescent="0.25">
      <c r="A22723" s="253" t="s">
        <v>9992</v>
      </c>
      <c r="B22723" s="254" t="s">
        <v>9993</v>
      </c>
      <c r="C22723" s="10" t="s">
        <v>6637</v>
      </c>
      <c r="F22723" s="255">
        <v>79.66</v>
      </c>
    </row>
    <row r="22724" spans="1:6" ht="15" x14ac:dyDescent="0.25">
      <c r="A22724" s="253" t="s">
        <v>9994</v>
      </c>
      <c r="B22724" s="254" t="s">
        <v>9995</v>
      </c>
      <c r="C22724" s="10" t="s">
        <v>6637</v>
      </c>
      <c r="F22724" s="255">
        <v>101.29</v>
      </c>
    </row>
    <row r="22725" spans="1:6" ht="15" x14ac:dyDescent="0.25">
      <c r="A22725" s="253" t="s">
        <v>9996</v>
      </c>
      <c r="B22725" s="254" t="s">
        <v>9997</v>
      </c>
      <c r="C22725" s="10" t="s">
        <v>6637</v>
      </c>
      <c r="F22725" s="255">
        <v>122.44</v>
      </c>
    </row>
    <row r="22726" spans="1:6" ht="15" x14ac:dyDescent="0.25">
      <c r="A22726" s="253" t="s">
        <v>9998</v>
      </c>
      <c r="B22726" s="254" t="s">
        <v>9999</v>
      </c>
      <c r="C22726" s="10" t="s">
        <v>6637</v>
      </c>
      <c r="F22726" s="255">
        <v>123.87</v>
      </c>
    </row>
    <row r="22727" spans="1:6" ht="15" x14ac:dyDescent="0.25">
      <c r="A22727" s="253" t="s">
        <v>10000</v>
      </c>
      <c r="B22727" s="254" t="s">
        <v>10001</v>
      </c>
      <c r="C22727" s="10" t="s">
        <v>6637</v>
      </c>
      <c r="F22727" s="255">
        <v>268.92</v>
      </c>
    </row>
    <row r="22728" spans="1:6" ht="15" x14ac:dyDescent="0.25">
      <c r="A22728" s="253" t="s">
        <v>10002</v>
      </c>
      <c r="B22728" s="254" t="s">
        <v>10003</v>
      </c>
      <c r="C22728" s="10" t="s">
        <v>6637</v>
      </c>
      <c r="F22728" s="255">
        <v>308.41000000000003</v>
      </c>
    </row>
    <row r="22729" spans="1:6" ht="15" x14ac:dyDescent="0.25">
      <c r="A22729" s="253" t="s">
        <v>10004</v>
      </c>
      <c r="B22729" s="254" t="s">
        <v>10005</v>
      </c>
      <c r="C22729" s="10" t="s">
        <v>6637</v>
      </c>
      <c r="F22729" s="255">
        <v>208.8</v>
      </c>
    </row>
    <row r="22730" spans="1:6" ht="15" x14ac:dyDescent="0.25">
      <c r="A22730" s="253" t="s">
        <v>10006</v>
      </c>
      <c r="B22730" s="254" t="s">
        <v>10007</v>
      </c>
      <c r="C22730" s="10" t="s">
        <v>6637</v>
      </c>
      <c r="F22730" s="255">
        <v>169.2</v>
      </c>
    </row>
    <row r="22731" spans="1:6" ht="15" x14ac:dyDescent="0.25">
      <c r="A22731" s="253" t="s">
        <v>10008</v>
      </c>
      <c r="B22731" s="254" t="s">
        <v>10009</v>
      </c>
      <c r="C22731" s="10" t="s">
        <v>6637</v>
      </c>
      <c r="F22731" s="255">
        <v>195.03</v>
      </c>
    </row>
    <row r="22732" spans="1:6" ht="15" x14ac:dyDescent="0.25">
      <c r="A22732" s="253" t="s">
        <v>10010</v>
      </c>
      <c r="B22732" s="254" t="s">
        <v>10011</v>
      </c>
      <c r="C22732" s="10" t="s">
        <v>6637</v>
      </c>
      <c r="F22732" s="255">
        <v>402.48</v>
      </c>
    </row>
    <row r="22733" spans="1:6" ht="15" x14ac:dyDescent="0.25">
      <c r="A22733" s="253" t="s">
        <v>10012</v>
      </c>
      <c r="B22733" s="254" t="s">
        <v>10013</v>
      </c>
      <c r="C22733" s="10" t="s">
        <v>6637</v>
      </c>
      <c r="F22733" s="255">
        <v>316.45999999999998</v>
      </c>
    </row>
    <row r="22734" spans="1:6" ht="30" x14ac:dyDescent="0.25">
      <c r="A22734" s="253" t="s">
        <v>10014</v>
      </c>
      <c r="B22734" s="254" t="s">
        <v>10015</v>
      </c>
      <c r="C22734" s="10" t="s">
        <v>6637</v>
      </c>
      <c r="F22734" s="255">
        <v>4132.58</v>
      </c>
    </row>
    <row r="22735" spans="1:6" ht="30" x14ac:dyDescent="0.25">
      <c r="A22735" s="253" t="s">
        <v>10016</v>
      </c>
      <c r="B22735" s="254" t="s">
        <v>10017</v>
      </c>
      <c r="C22735" s="10" t="s">
        <v>6640</v>
      </c>
      <c r="F22735" s="255">
        <v>34.39</v>
      </c>
    </row>
    <row r="22736" spans="1:6" ht="30" x14ac:dyDescent="0.25">
      <c r="A22736" s="253" t="s">
        <v>10018</v>
      </c>
      <c r="B22736" s="254" t="s">
        <v>10019</v>
      </c>
      <c r="C22736" s="10" t="s">
        <v>6635</v>
      </c>
      <c r="F22736" s="255">
        <v>417.01</v>
      </c>
    </row>
    <row r="22737" spans="1:6" ht="15" x14ac:dyDescent="0.25">
      <c r="A22737" s="253" t="s">
        <v>10020</v>
      </c>
      <c r="B22737" s="254" t="s">
        <v>10021</v>
      </c>
      <c r="C22737" s="10" t="s">
        <v>6635</v>
      </c>
      <c r="F22737" s="255">
        <v>1124.24</v>
      </c>
    </row>
    <row r="22738" spans="1:6" ht="15" x14ac:dyDescent="0.25">
      <c r="A22738" s="253" t="s">
        <v>10022</v>
      </c>
      <c r="B22738" s="254" t="s">
        <v>10023</v>
      </c>
      <c r="C22738" s="10" t="s">
        <v>6643</v>
      </c>
      <c r="F22738" s="255">
        <v>766.95</v>
      </c>
    </row>
    <row r="22739" spans="1:6" ht="15" x14ac:dyDescent="0.25">
      <c r="A22739" s="253" t="s">
        <v>10024</v>
      </c>
      <c r="B22739" s="254" t="s">
        <v>10025</v>
      </c>
      <c r="C22739" s="10" t="s">
        <v>6643</v>
      </c>
      <c r="F22739" s="255">
        <v>9.51</v>
      </c>
    </row>
    <row r="22740" spans="1:6" ht="15" x14ac:dyDescent="0.25">
      <c r="A22740" s="253" t="s">
        <v>10026</v>
      </c>
      <c r="B22740" s="254" t="s">
        <v>10027</v>
      </c>
      <c r="C22740" s="10" t="s">
        <v>6635</v>
      </c>
      <c r="F22740" s="255">
        <v>221.48</v>
      </c>
    </row>
    <row r="22741" spans="1:6" ht="15" x14ac:dyDescent="0.25">
      <c r="A22741" s="253" t="s">
        <v>10028</v>
      </c>
      <c r="B22741" s="254" t="s">
        <v>10029</v>
      </c>
      <c r="C22741" s="10" t="s">
        <v>6635</v>
      </c>
      <c r="F22741" s="255">
        <v>72.69</v>
      </c>
    </row>
    <row r="22742" spans="1:6" ht="15" x14ac:dyDescent="0.25">
      <c r="A22742" s="253" t="s">
        <v>10030</v>
      </c>
      <c r="B22742" s="254" t="s">
        <v>10031</v>
      </c>
      <c r="C22742" s="10" t="s">
        <v>6635</v>
      </c>
      <c r="F22742" s="255">
        <v>89.42</v>
      </c>
    </row>
    <row r="22743" spans="1:6" ht="15" x14ac:dyDescent="0.25">
      <c r="A22743" s="253" t="s">
        <v>10032</v>
      </c>
      <c r="B22743" s="254" t="s">
        <v>10033</v>
      </c>
      <c r="C22743" s="10" t="s">
        <v>6643</v>
      </c>
      <c r="F22743" s="255">
        <v>230.75</v>
      </c>
    </row>
    <row r="22744" spans="1:6" ht="15" x14ac:dyDescent="0.25">
      <c r="A22744" s="253" t="s">
        <v>10034</v>
      </c>
      <c r="B22744" s="254" t="s">
        <v>10035</v>
      </c>
      <c r="C22744" s="10" t="s">
        <v>6635</v>
      </c>
      <c r="F22744" s="255">
        <v>82.88</v>
      </c>
    </row>
    <row r="22745" spans="1:6" ht="15" x14ac:dyDescent="0.25">
      <c r="A22745" s="253" t="s">
        <v>10036</v>
      </c>
      <c r="B22745" s="254" t="s">
        <v>10037</v>
      </c>
      <c r="C22745" s="10" t="s">
        <v>6635</v>
      </c>
      <c r="F22745" s="255">
        <v>105.08</v>
      </c>
    </row>
    <row r="22746" spans="1:6" ht="15" x14ac:dyDescent="0.25">
      <c r="A22746" s="253" t="s">
        <v>10038</v>
      </c>
      <c r="B22746" s="254" t="s">
        <v>10039</v>
      </c>
      <c r="C22746" s="10" t="s">
        <v>6635</v>
      </c>
      <c r="F22746" s="255">
        <v>73.27</v>
      </c>
    </row>
    <row r="22747" spans="1:6" ht="15" x14ac:dyDescent="0.25">
      <c r="A22747" s="253" t="s">
        <v>10040</v>
      </c>
      <c r="B22747" s="254" t="s">
        <v>10041</v>
      </c>
      <c r="C22747" s="10" t="s">
        <v>6635</v>
      </c>
      <c r="F22747" s="255">
        <v>217.04</v>
      </c>
    </row>
    <row r="22748" spans="1:6" ht="15" x14ac:dyDescent="0.25">
      <c r="A22748" s="253" t="s">
        <v>10042</v>
      </c>
      <c r="B22748" s="254" t="s">
        <v>10043</v>
      </c>
      <c r="C22748" s="10" t="s">
        <v>6635</v>
      </c>
      <c r="F22748" s="255">
        <v>174.52</v>
      </c>
    </row>
    <row r="22749" spans="1:6" ht="15" x14ac:dyDescent="0.25">
      <c r="A22749" s="253" t="s">
        <v>10044</v>
      </c>
      <c r="B22749" s="254" t="s">
        <v>10045</v>
      </c>
      <c r="C22749" s="10" t="s">
        <v>6635</v>
      </c>
      <c r="F22749" s="255">
        <v>190.87</v>
      </c>
    </row>
    <row r="22750" spans="1:6" ht="15" x14ac:dyDescent="0.25">
      <c r="A22750" s="253" t="s">
        <v>10046</v>
      </c>
      <c r="B22750" s="254" t="s">
        <v>10047</v>
      </c>
      <c r="C22750" s="10" t="s">
        <v>6635</v>
      </c>
      <c r="F22750" s="255">
        <v>645.08000000000004</v>
      </c>
    </row>
    <row r="22751" spans="1:6" ht="15" x14ac:dyDescent="0.25">
      <c r="A22751" s="253" t="s">
        <v>10048</v>
      </c>
      <c r="B22751" s="254" t="s">
        <v>10049</v>
      </c>
      <c r="C22751" s="10" t="s">
        <v>6635</v>
      </c>
      <c r="F22751" s="255">
        <v>21.68</v>
      </c>
    </row>
    <row r="22752" spans="1:6" ht="15" x14ac:dyDescent="0.25">
      <c r="A22752" s="253" t="s">
        <v>10050</v>
      </c>
      <c r="B22752" s="254" t="s">
        <v>10051</v>
      </c>
      <c r="C22752" s="10" t="s">
        <v>6635</v>
      </c>
      <c r="F22752" s="255">
        <v>49.33</v>
      </c>
    </row>
    <row r="22753" spans="1:6" ht="15" x14ac:dyDescent="0.25">
      <c r="A22753" s="253" t="s">
        <v>10052</v>
      </c>
      <c r="B22753" s="254" t="s">
        <v>10053</v>
      </c>
      <c r="C22753" s="10" t="s">
        <v>6635</v>
      </c>
      <c r="F22753" s="255">
        <v>55.15</v>
      </c>
    </row>
    <row r="22754" spans="1:6" ht="15" x14ac:dyDescent="0.25">
      <c r="A22754" s="253" t="s">
        <v>10054</v>
      </c>
      <c r="B22754" s="254" t="s">
        <v>10055</v>
      </c>
      <c r="C22754" s="10" t="s">
        <v>6635</v>
      </c>
      <c r="F22754" s="255">
        <v>54.27</v>
      </c>
    </row>
    <row r="22755" spans="1:6" ht="15" x14ac:dyDescent="0.25">
      <c r="A22755" s="253" t="s">
        <v>10056</v>
      </c>
      <c r="B22755" s="254" t="s">
        <v>10057</v>
      </c>
      <c r="C22755" s="10" t="s">
        <v>6635</v>
      </c>
      <c r="F22755" s="255">
        <v>32.18</v>
      </c>
    </row>
    <row r="22756" spans="1:6" ht="15" x14ac:dyDescent="0.25">
      <c r="A22756" s="253" t="s">
        <v>10058</v>
      </c>
      <c r="B22756" s="254" t="s">
        <v>10059</v>
      </c>
      <c r="C22756" s="10" t="s">
        <v>6635</v>
      </c>
      <c r="F22756" s="255">
        <v>333.08</v>
      </c>
    </row>
    <row r="22757" spans="1:6" ht="15" x14ac:dyDescent="0.25">
      <c r="A22757" s="253" t="s">
        <v>10060</v>
      </c>
      <c r="B22757" s="254" t="s">
        <v>10061</v>
      </c>
      <c r="C22757" s="10" t="s">
        <v>6635</v>
      </c>
      <c r="F22757" s="255">
        <v>431.06</v>
      </c>
    </row>
    <row r="22758" spans="1:6" ht="15" x14ac:dyDescent="0.25">
      <c r="A22758" s="253" t="s">
        <v>10062</v>
      </c>
      <c r="B22758" s="254" t="s">
        <v>10063</v>
      </c>
      <c r="C22758" s="10" t="s">
        <v>6643</v>
      </c>
      <c r="F22758" s="255">
        <v>26.38</v>
      </c>
    </row>
    <row r="22759" spans="1:6" ht="15" x14ac:dyDescent="0.25">
      <c r="A22759" s="253" t="s">
        <v>10064</v>
      </c>
      <c r="B22759" s="254" t="s">
        <v>10065</v>
      </c>
      <c r="C22759" s="10" t="s">
        <v>6635</v>
      </c>
      <c r="F22759" s="255">
        <v>168.24</v>
      </c>
    </row>
    <row r="22760" spans="1:6" ht="15" x14ac:dyDescent="0.25">
      <c r="A22760" s="253" t="s">
        <v>10066</v>
      </c>
      <c r="B22760" s="254" t="s">
        <v>10067</v>
      </c>
      <c r="C22760" s="10" t="s">
        <v>6635</v>
      </c>
      <c r="F22760" s="255">
        <v>169.61</v>
      </c>
    </row>
    <row r="22761" spans="1:6" ht="15" x14ac:dyDescent="0.25">
      <c r="A22761" s="253" t="s">
        <v>10068</v>
      </c>
      <c r="B22761" s="254" t="s">
        <v>10069</v>
      </c>
      <c r="C22761" s="10" t="s">
        <v>6635</v>
      </c>
      <c r="F22761" s="255">
        <v>205.96</v>
      </c>
    </row>
    <row r="22762" spans="1:6" ht="15" x14ac:dyDescent="0.25">
      <c r="A22762" s="253" t="s">
        <v>10070</v>
      </c>
      <c r="B22762" s="254" t="s">
        <v>10071</v>
      </c>
      <c r="C22762" s="10" t="s">
        <v>6635</v>
      </c>
      <c r="F22762" s="255">
        <v>34.92</v>
      </c>
    </row>
    <row r="22763" spans="1:6" ht="15" x14ac:dyDescent="0.25">
      <c r="A22763" s="253" t="s">
        <v>10072</v>
      </c>
      <c r="B22763" s="254" t="s">
        <v>10073</v>
      </c>
      <c r="C22763" s="10" t="s">
        <v>6635</v>
      </c>
      <c r="F22763" s="255">
        <v>71.069999999999993</v>
      </c>
    </row>
    <row r="22764" spans="1:6" ht="15" x14ac:dyDescent="0.25">
      <c r="A22764" s="253" t="s">
        <v>10074</v>
      </c>
      <c r="B22764" s="254" t="s">
        <v>10075</v>
      </c>
      <c r="C22764" s="10" t="s">
        <v>6635</v>
      </c>
      <c r="F22764" s="255">
        <v>20.010000000000002</v>
      </c>
    </row>
    <row r="22765" spans="1:6" ht="15" x14ac:dyDescent="0.25">
      <c r="A22765" s="253" t="s">
        <v>10076</v>
      </c>
      <c r="B22765" s="254" t="s">
        <v>10077</v>
      </c>
      <c r="C22765" s="10" t="s">
        <v>6635</v>
      </c>
      <c r="F22765" s="255">
        <v>1080.76</v>
      </c>
    </row>
    <row r="22766" spans="1:6" ht="15" x14ac:dyDescent="0.25">
      <c r="A22766" s="253" t="s">
        <v>10078</v>
      </c>
      <c r="B22766" s="254" t="s">
        <v>10079</v>
      </c>
      <c r="C22766" s="10" t="s">
        <v>6635</v>
      </c>
      <c r="F22766" s="255">
        <v>51.1</v>
      </c>
    </row>
    <row r="22767" spans="1:6" ht="15" x14ac:dyDescent="0.25">
      <c r="A22767" s="253" t="s">
        <v>10080</v>
      </c>
      <c r="B22767" s="254" t="s">
        <v>10081</v>
      </c>
      <c r="C22767" s="10" t="s">
        <v>6635</v>
      </c>
      <c r="F22767" s="255">
        <v>99.26</v>
      </c>
    </row>
    <row r="22768" spans="1:6" ht="15" x14ac:dyDescent="0.25">
      <c r="A22768" s="253" t="s">
        <v>10082</v>
      </c>
      <c r="B22768" s="254" t="s">
        <v>10083</v>
      </c>
      <c r="C22768" s="10" t="s">
        <v>6635</v>
      </c>
      <c r="F22768" s="255">
        <v>40.57</v>
      </c>
    </row>
    <row r="22769" spans="1:6" ht="15" x14ac:dyDescent="0.25">
      <c r="A22769" s="253" t="s">
        <v>10084</v>
      </c>
      <c r="B22769" s="254" t="s">
        <v>10085</v>
      </c>
      <c r="C22769" s="10" t="s">
        <v>6635</v>
      </c>
      <c r="F22769" s="255">
        <v>14476.62</v>
      </c>
    </row>
    <row r="22770" spans="1:6" ht="15" x14ac:dyDescent="0.25">
      <c r="A22770" s="253" t="s">
        <v>10086</v>
      </c>
      <c r="B22770" s="254" t="s">
        <v>10087</v>
      </c>
      <c r="C22770" s="10" t="s">
        <v>6635</v>
      </c>
      <c r="F22770" s="255">
        <v>17303.29</v>
      </c>
    </row>
    <row r="22771" spans="1:6" ht="15" x14ac:dyDescent="0.25">
      <c r="A22771" s="253" t="s">
        <v>10088</v>
      </c>
      <c r="B22771" s="254" t="s">
        <v>10089</v>
      </c>
      <c r="C22771" s="10" t="s">
        <v>6643</v>
      </c>
      <c r="F22771" s="255">
        <v>172.7</v>
      </c>
    </row>
    <row r="22772" spans="1:6" ht="30" x14ac:dyDescent="0.25">
      <c r="A22772" s="253" t="s">
        <v>10090</v>
      </c>
      <c r="B22772" s="254" t="s">
        <v>10091</v>
      </c>
      <c r="C22772" s="10" t="s">
        <v>6643</v>
      </c>
      <c r="F22772" s="255">
        <v>110.53</v>
      </c>
    </row>
    <row r="22773" spans="1:6" ht="15" x14ac:dyDescent="0.25">
      <c r="A22773" s="253" t="s">
        <v>10092</v>
      </c>
      <c r="B22773" s="254" t="s">
        <v>10093</v>
      </c>
      <c r="C22773" s="10" t="s">
        <v>6635</v>
      </c>
      <c r="F22773" s="255">
        <v>341.56</v>
      </c>
    </row>
    <row r="22774" spans="1:6" ht="15" x14ac:dyDescent="0.25">
      <c r="A22774" s="253" t="s">
        <v>10094</v>
      </c>
      <c r="B22774" s="254" t="s">
        <v>10095</v>
      </c>
      <c r="C22774" s="10" t="s">
        <v>6643</v>
      </c>
      <c r="F22774" s="255">
        <v>509.92</v>
      </c>
    </row>
    <row r="22775" spans="1:6" ht="15" x14ac:dyDescent="0.25">
      <c r="A22775" s="253" t="s">
        <v>10096</v>
      </c>
      <c r="B22775" s="254" t="s">
        <v>10097</v>
      </c>
      <c r="C22775" s="10" t="s">
        <v>6635</v>
      </c>
      <c r="F22775" s="255">
        <v>342.14</v>
      </c>
    </row>
    <row r="22776" spans="1:6" ht="15" x14ac:dyDescent="0.25">
      <c r="A22776" s="253" t="s">
        <v>10098</v>
      </c>
      <c r="B22776" s="254" t="s">
        <v>10099</v>
      </c>
      <c r="C22776" s="10" t="s">
        <v>6635</v>
      </c>
      <c r="F22776" s="255">
        <v>359.57</v>
      </c>
    </row>
    <row r="22777" spans="1:6" ht="30" x14ac:dyDescent="0.25">
      <c r="A22777" s="253" t="s">
        <v>10100</v>
      </c>
      <c r="B22777" s="254" t="s">
        <v>10101</v>
      </c>
      <c r="C22777" s="10" t="s">
        <v>6635</v>
      </c>
      <c r="F22777" s="255">
        <v>3801.38</v>
      </c>
    </row>
    <row r="22778" spans="1:6" ht="15" x14ac:dyDescent="0.25">
      <c r="A22778" s="253" t="s">
        <v>10102</v>
      </c>
      <c r="B22778" s="254" t="s">
        <v>25060</v>
      </c>
      <c r="C22778" s="10" t="s">
        <v>6635</v>
      </c>
      <c r="F22778" s="255">
        <v>236.37</v>
      </c>
    </row>
    <row r="22779" spans="1:6" ht="15" x14ac:dyDescent="0.25">
      <c r="A22779" s="253" t="s">
        <v>10103</v>
      </c>
      <c r="B22779" s="254" t="s">
        <v>10104</v>
      </c>
      <c r="C22779" s="10" t="s">
        <v>6637</v>
      </c>
      <c r="F22779" s="255">
        <v>3251.28</v>
      </c>
    </row>
    <row r="22780" spans="1:6" ht="15" x14ac:dyDescent="0.25">
      <c r="A22780" s="253" t="s">
        <v>10105</v>
      </c>
      <c r="B22780" s="254" t="s">
        <v>10106</v>
      </c>
      <c r="C22780" s="10" t="s">
        <v>6643</v>
      </c>
      <c r="F22780" s="255">
        <v>4026.94</v>
      </c>
    </row>
    <row r="22781" spans="1:6" ht="15" x14ac:dyDescent="0.25">
      <c r="A22781" s="253" t="s">
        <v>10107</v>
      </c>
      <c r="B22781" s="254" t="s">
        <v>10108</v>
      </c>
      <c r="C22781" s="10" t="s">
        <v>6637</v>
      </c>
      <c r="F22781" s="255">
        <v>2483.15</v>
      </c>
    </row>
    <row r="22782" spans="1:6" ht="15" x14ac:dyDescent="0.25">
      <c r="A22782" s="253" t="s">
        <v>10109</v>
      </c>
      <c r="B22782" s="254" t="s">
        <v>10110</v>
      </c>
      <c r="C22782" s="10" t="s">
        <v>6637</v>
      </c>
      <c r="F22782" s="255">
        <v>2506.02</v>
      </c>
    </row>
    <row r="22783" spans="1:6" ht="15" x14ac:dyDescent="0.25">
      <c r="A22783" s="253" t="s">
        <v>10111</v>
      </c>
      <c r="B22783" s="254" t="s">
        <v>10112</v>
      </c>
      <c r="C22783" s="10" t="s">
        <v>6637</v>
      </c>
      <c r="F22783" s="255">
        <v>3093.09</v>
      </c>
    </row>
    <row r="22784" spans="1:6" ht="15" x14ac:dyDescent="0.25">
      <c r="A22784" s="253" t="s">
        <v>10113</v>
      </c>
      <c r="B22784" s="254" t="s">
        <v>10114</v>
      </c>
      <c r="C22784" s="10" t="s">
        <v>6637</v>
      </c>
      <c r="F22784" s="255">
        <v>4377.8599999999997</v>
      </c>
    </row>
    <row r="22785" spans="1:6" ht="15" x14ac:dyDescent="0.25">
      <c r="A22785" s="253" t="s">
        <v>10115</v>
      </c>
      <c r="B22785" s="254" t="s">
        <v>10116</v>
      </c>
      <c r="C22785" s="10" t="s">
        <v>6637</v>
      </c>
      <c r="F22785" s="255">
        <v>3350.88</v>
      </c>
    </row>
    <row r="22786" spans="1:6" ht="15" x14ac:dyDescent="0.25">
      <c r="A22786" s="253" t="s">
        <v>10117</v>
      </c>
      <c r="B22786" s="254" t="s">
        <v>10118</v>
      </c>
      <c r="C22786" s="10" t="s">
        <v>6637</v>
      </c>
      <c r="F22786" s="255">
        <v>4480.25</v>
      </c>
    </row>
    <row r="22787" spans="1:6" ht="15" x14ac:dyDescent="0.25">
      <c r="A22787" s="253" t="s">
        <v>10119</v>
      </c>
      <c r="B22787" s="254" t="s">
        <v>10120</v>
      </c>
      <c r="C22787" s="10" t="s">
        <v>6637</v>
      </c>
      <c r="F22787" s="255">
        <v>3718.68</v>
      </c>
    </row>
    <row r="22788" spans="1:6" ht="15" x14ac:dyDescent="0.25">
      <c r="A22788" s="253" t="s">
        <v>10121</v>
      </c>
      <c r="B22788" s="254" t="s">
        <v>1144</v>
      </c>
      <c r="C22788" s="10" t="s">
        <v>6640</v>
      </c>
      <c r="F22788" s="255">
        <v>327.9</v>
      </c>
    </row>
    <row r="22789" spans="1:6" ht="15" x14ac:dyDescent="0.25">
      <c r="A22789" s="253" t="s">
        <v>10122</v>
      </c>
      <c r="B22789" s="254" t="s">
        <v>10123</v>
      </c>
      <c r="C22789" s="10" t="s">
        <v>6635</v>
      </c>
      <c r="F22789" s="255">
        <v>1068.48</v>
      </c>
    </row>
    <row r="22790" spans="1:6" ht="15" x14ac:dyDescent="0.25">
      <c r="A22790" s="253" t="s">
        <v>10124</v>
      </c>
      <c r="B22790" s="254" t="s">
        <v>10125</v>
      </c>
      <c r="C22790" s="10" t="s">
        <v>6637</v>
      </c>
      <c r="F22790" s="255">
        <v>1914.12</v>
      </c>
    </row>
    <row r="22791" spans="1:6" ht="15" x14ac:dyDescent="0.25">
      <c r="A22791" s="253" t="s">
        <v>10126</v>
      </c>
      <c r="B22791" s="254" t="s">
        <v>10127</v>
      </c>
      <c r="C22791" s="10" t="s">
        <v>6637</v>
      </c>
      <c r="F22791" s="255">
        <v>2053.0300000000002</v>
      </c>
    </row>
    <row r="22792" spans="1:6" ht="15" x14ac:dyDescent="0.25">
      <c r="A22792" s="253" t="s">
        <v>10128</v>
      </c>
      <c r="B22792" s="254" t="s">
        <v>10129</v>
      </c>
      <c r="C22792" s="10" t="s">
        <v>6637</v>
      </c>
      <c r="F22792" s="255">
        <v>2506.9699999999998</v>
      </c>
    </row>
    <row r="22793" spans="1:6" ht="15" x14ac:dyDescent="0.25">
      <c r="A22793" s="253" t="s">
        <v>10130</v>
      </c>
      <c r="B22793" s="254" t="s">
        <v>10131</v>
      </c>
      <c r="C22793" s="10" t="s">
        <v>6637</v>
      </c>
      <c r="F22793" s="255">
        <v>3777.25</v>
      </c>
    </row>
    <row r="22794" spans="1:6" ht="15" x14ac:dyDescent="0.25">
      <c r="A22794" s="253" t="s">
        <v>10132</v>
      </c>
      <c r="B22794" s="254" t="s">
        <v>10133</v>
      </c>
      <c r="C22794" s="10" t="s">
        <v>6637</v>
      </c>
      <c r="F22794" s="255">
        <v>3021.11</v>
      </c>
    </row>
    <row r="22795" spans="1:6" ht="15" x14ac:dyDescent="0.25">
      <c r="A22795" s="253" t="s">
        <v>10134</v>
      </c>
      <c r="B22795" s="254" t="s">
        <v>10135</v>
      </c>
      <c r="C22795" s="10" t="s">
        <v>6637</v>
      </c>
      <c r="F22795" s="255">
        <v>3823.69</v>
      </c>
    </row>
    <row r="22796" spans="1:6" ht="15" x14ac:dyDescent="0.25">
      <c r="A22796" s="253" t="s">
        <v>10136</v>
      </c>
      <c r="B22796" s="254" t="s">
        <v>10137</v>
      </c>
      <c r="C22796" s="10" t="s">
        <v>6637</v>
      </c>
      <c r="F22796" s="255">
        <v>3109.9</v>
      </c>
    </row>
    <row r="22797" spans="1:6" ht="15" x14ac:dyDescent="0.25">
      <c r="A22797" s="253" t="s">
        <v>10138</v>
      </c>
      <c r="B22797" s="254" t="s">
        <v>10139</v>
      </c>
      <c r="C22797" s="10" t="s">
        <v>6635</v>
      </c>
      <c r="F22797" s="255">
        <v>430.59</v>
      </c>
    </row>
    <row r="22798" spans="1:6" ht="15" x14ac:dyDescent="0.25">
      <c r="A22798" s="253" t="s">
        <v>10140</v>
      </c>
      <c r="B22798" s="254" t="s">
        <v>10141</v>
      </c>
      <c r="C22798" s="10" t="s">
        <v>6637</v>
      </c>
      <c r="F22798" s="255">
        <v>1755.41</v>
      </c>
    </row>
    <row r="22799" spans="1:6" ht="15" x14ac:dyDescent="0.25">
      <c r="A22799" s="253" t="s">
        <v>10142</v>
      </c>
      <c r="B22799" s="254" t="s">
        <v>10143</v>
      </c>
      <c r="C22799" s="10" t="s">
        <v>6637</v>
      </c>
      <c r="F22799" s="255">
        <v>2848.45</v>
      </c>
    </row>
    <row r="22800" spans="1:6" ht="15" x14ac:dyDescent="0.25">
      <c r="A22800" s="253" t="s">
        <v>10144</v>
      </c>
      <c r="B22800" s="254" t="s">
        <v>10145</v>
      </c>
      <c r="C22800" s="10" t="s">
        <v>6637</v>
      </c>
      <c r="F22800" s="255">
        <v>2333.66</v>
      </c>
    </row>
    <row r="22801" spans="1:6" ht="15" x14ac:dyDescent="0.25">
      <c r="A22801" s="253" t="s">
        <v>10146</v>
      </c>
      <c r="B22801" s="254" t="s">
        <v>1098</v>
      </c>
      <c r="C22801" s="10" t="s">
        <v>6643</v>
      </c>
      <c r="F22801" s="255">
        <v>4405.5</v>
      </c>
    </row>
    <row r="22802" spans="1:6" ht="15" x14ac:dyDescent="0.25">
      <c r="A22802" s="253" t="s">
        <v>10147</v>
      </c>
      <c r="B22802" s="254" t="s">
        <v>10148</v>
      </c>
      <c r="C22802" s="10" t="s">
        <v>6637</v>
      </c>
      <c r="F22802" s="255">
        <v>2722.6</v>
      </c>
    </row>
    <row r="22803" spans="1:6" ht="15" x14ac:dyDescent="0.25">
      <c r="A22803" s="253" t="s">
        <v>10149</v>
      </c>
      <c r="B22803" s="254" t="s">
        <v>10150</v>
      </c>
      <c r="C22803" s="10" t="s">
        <v>6637</v>
      </c>
      <c r="F22803" s="255">
        <v>4617.58</v>
      </c>
    </row>
    <row r="22804" spans="1:6" ht="15" x14ac:dyDescent="0.25">
      <c r="A22804" s="253" t="s">
        <v>10151</v>
      </c>
      <c r="B22804" s="254" t="s">
        <v>10152</v>
      </c>
      <c r="C22804" s="10" t="s">
        <v>6637</v>
      </c>
      <c r="F22804" s="255">
        <v>3578.5</v>
      </c>
    </row>
    <row r="22805" spans="1:6" ht="15" x14ac:dyDescent="0.25">
      <c r="A22805" s="253" t="s">
        <v>10153</v>
      </c>
      <c r="B22805" s="254" t="s">
        <v>10154</v>
      </c>
      <c r="C22805" s="10" t="s">
        <v>6637</v>
      </c>
      <c r="F22805" s="255">
        <v>4299.6400000000003</v>
      </c>
    </row>
    <row r="22806" spans="1:6" ht="15" x14ac:dyDescent="0.25">
      <c r="A22806" s="253" t="s">
        <v>10155</v>
      </c>
      <c r="B22806" s="254" t="s">
        <v>10156</v>
      </c>
      <c r="C22806" s="10" t="s">
        <v>6635</v>
      </c>
      <c r="F22806" s="255">
        <v>180.84</v>
      </c>
    </row>
    <row r="22807" spans="1:6" ht="15" x14ac:dyDescent="0.25">
      <c r="A22807" s="253" t="s">
        <v>10157</v>
      </c>
      <c r="B22807" s="254" t="s">
        <v>10158</v>
      </c>
      <c r="C22807" s="10" t="s">
        <v>6650</v>
      </c>
      <c r="F22807" s="255">
        <v>242.33</v>
      </c>
    </row>
    <row r="22808" spans="1:6" ht="15" x14ac:dyDescent="0.25">
      <c r="A22808" s="253" t="s">
        <v>10159</v>
      </c>
      <c r="B22808" s="254" t="s">
        <v>10160</v>
      </c>
      <c r="C22808" s="10" t="s">
        <v>6650</v>
      </c>
      <c r="F22808" s="255">
        <v>85.11</v>
      </c>
    </row>
    <row r="22809" spans="1:6" ht="15" x14ac:dyDescent="0.25">
      <c r="A22809" s="253" t="s">
        <v>10161</v>
      </c>
      <c r="B22809" s="254" t="s">
        <v>10162</v>
      </c>
      <c r="C22809" s="10" t="s">
        <v>6650</v>
      </c>
      <c r="F22809" s="255">
        <v>47.27</v>
      </c>
    </row>
    <row r="22810" spans="1:6" ht="15" x14ac:dyDescent="0.25">
      <c r="A22810" s="253" t="s">
        <v>10163</v>
      </c>
      <c r="B22810" s="254" t="s">
        <v>10164</v>
      </c>
      <c r="C22810" s="10" t="s">
        <v>6637</v>
      </c>
      <c r="F22810" s="255">
        <v>154.52000000000001</v>
      </c>
    </row>
    <row r="22811" spans="1:6" ht="15" x14ac:dyDescent="0.25">
      <c r="A22811" s="253" t="s">
        <v>10165</v>
      </c>
      <c r="B22811" s="254" t="s">
        <v>10166</v>
      </c>
      <c r="C22811" s="10" t="s">
        <v>6635</v>
      </c>
      <c r="F22811" s="255">
        <v>1317.16</v>
      </c>
    </row>
    <row r="22812" spans="1:6" ht="15" x14ac:dyDescent="0.25">
      <c r="A22812" s="253" t="s">
        <v>10167</v>
      </c>
      <c r="B22812" s="254" t="s">
        <v>10168</v>
      </c>
      <c r="C22812" s="10" t="s">
        <v>6637</v>
      </c>
      <c r="F22812" s="255">
        <v>66.099999999999994</v>
      </c>
    </row>
    <row r="22813" spans="1:6" ht="15" x14ac:dyDescent="0.25">
      <c r="A22813" s="253" t="s">
        <v>10169</v>
      </c>
      <c r="B22813" s="254" t="s">
        <v>10170</v>
      </c>
      <c r="C22813" s="10" t="s">
        <v>6635</v>
      </c>
      <c r="F22813" s="255">
        <v>81</v>
      </c>
    </row>
    <row r="22814" spans="1:6" ht="15" x14ac:dyDescent="0.25">
      <c r="A22814" s="253" t="s">
        <v>10171</v>
      </c>
      <c r="B22814" s="254" t="s">
        <v>10172</v>
      </c>
      <c r="C22814" s="10" t="s">
        <v>6635</v>
      </c>
      <c r="F22814" s="255">
        <v>41.59</v>
      </c>
    </row>
    <row r="22815" spans="1:6" ht="15" x14ac:dyDescent="0.25">
      <c r="A22815" s="253" t="s">
        <v>10173</v>
      </c>
      <c r="B22815" s="254" t="s">
        <v>10174</v>
      </c>
      <c r="C22815" s="10" t="s">
        <v>6635</v>
      </c>
      <c r="F22815" s="255">
        <v>39.82</v>
      </c>
    </row>
    <row r="22816" spans="1:6" ht="15" x14ac:dyDescent="0.25">
      <c r="A22816" s="253" t="s">
        <v>10175</v>
      </c>
      <c r="B22816" s="254" t="s">
        <v>10176</v>
      </c>
      <c r="C22816" s="10" t="s">
        <v>6635</v>
      </c>
      <c r="F22816" s="255">
        <v>65.97</v>
      </c>
    </row>
    <row r="22817" spans="1:6" ht="15" x14ac:dyDescent="0.25">
      <c r="A22817" s="253" t="s">
        <v>10177</v>
      </c>
      <c r="B22817" s="254" t="s">
        <v>10178</v>
      </c>
      <c r="C22817" s="10" t="s">
        <v>6635</v>
      </c>
      <c r="F22817" s="255">
        <v>65.97</v>
      </c>
    </row>
    <row r="22818" spans="1:6" ht="15" x14ac:dyDescent="0.25">
      <c r="A22818" s="253" t="s">
        <v>10179</v>
      </c>
      <c r="B22818" s="254" t="s">
        <v>10180</v>
      </c>
      <c r="C22818" s="10" t="s">
        <v>6635</v>
      </c>
      <c r="F22818" s="255">
        <v>3.49</v>
      </c>
    </row>
    <row r="22819" spans="1:6" ht="15" x14ac:dyDescent="0.25">
      <c r="A22819" s="253" t="s">
        <v>10181</v>
      </c>
      <c r="B22819" s="254" t="s">
        <v>10182</v>
      </c>
      <c r="C22819" s="10" t="s">
        <v>6635</v>
      </c>
      <c r="F22819" s="255">
        <v>2.27</v>
      </c>
    </row>
    <row r="22820" spans="1:6" ht="15" x14ac:dyDescent="0.25">
      <c r="A22820" s="253" t="s">
        <v>10183</v>
      </c>
      <c r="B22820" s="254" t="s">
        <v>10184</v>
      </c>
      <c r="C22820" s="10" t="s">
        <v>20</v>
      </c>
      <c r="F22820" s="255">
        <v>166.04</v>
      </c>
    </row>
    <row r="22821" spans="1:6" ht="30" x14ac:dyDescent="0.25">
      <c r="A22821" s="253" t="s">
        <v>10185</v>
      </c>
      <c r="B22821" s="254" t="s">
        <v>10186</v>
      </c>
      <c r="C22821" s="10" t="s">
        <v>20</v>
      </c>
      <c r="F22821" s="255">
        <v>66.56</v>
      </c>
    </row>
    <row r="22822" spans="1:6" ht="15" x14ac:dyDescent="0.25">
      <c r="A22822" s="253" t="s">
        <v>10187</v>
      </c>
      <c r="B22822" s="254" t="s">
        <v>10188</v>
      </c>
      <c r="C22822" s="10" t="s">
        <v>20</v>
      </c>
      <c r="F22822" s="255">
        <v>27.18</v>
      </c>
    </row>
    <row r="22823" spans="1:6" ht="15" x14ac:dyDescent="0.25">
      <c r="A22823" s="253" t="s">
        <v>10189</v>
      </c>
      <c r="B22823" s="254" t="s">
        <v>10190</v>
      </c>
      <c r="C22823" s="10" t="s">
        <v>20</v>
      </c>
      <c r="F22823" s="255">
        <v>37.03</v>
      </c>
    </row>
    <row r="22824" spans="1:6" ht="15" x14ac:dyDescent="0.25">
      <c r="A22824" s="253" t="s">
        <v>10191</v>
      </c>
      <c r="B22824" s="254" t="s">
        <v>10192</v>
      </c>
      <c r="C22824" s="10" t="s">
        <v>20</v>
      </c>
      <c r="F22824" s="255">
        <v>76.77</v>
      </c>
    </row>
    <row r="22825" spans="1:6" ht="15" x14ac:dyDescent="0.25">
      <c r="A22825" s="253" t="s">
        <v>10193</v>
      </c>
      <c r="B22825" s="254" t="s">
        <v>10194</v>
      </c>
      <c r="C22825" s="10" t="s">
        <v>20</v>
      </c>
      <c r="F22825" s="255">
        <v>87.25</v>
      </c>
    </row>
    <row r="22826" spans="1:6" ht="15" x14ac:dyDescent="0.25">
      <c r="A22826" s="253" t="s">
        <v>10195</v>
      </c>
      <c r="B22826" s="254" t="s">
        <v>10196</v>
      </c>
      <c r="C22826" s="10" t="s">
        <v>20</v>
      </c>
      <c r="F22826" s="255">
        <v>118.72</v>
      </c>
    </row>
    <row r="22827" spans="1:6" ht="30" x14ac:dyDescent="0.25">
      <c r="A22827" s="253" t="s">
        <v>10197</v>
      </c>
      <c r="B22827" s="254" t="s">
        <v>10198</v>
      </c>
      <c r="C22827" s="10" t="s">
        <v>20</v>
      </c>
      <c r="F22827" s="255">
        <v>40.880000000000003</v>
      </c>
    </row>
    <row r="22828" spans="1:6" ht="15" x14ac:dyDescent="0.25">
      <c r="A22828" s="253" t="s">
        <v>10199</v>
      </c>
      <c r="B22828" s="254" t="s">
        <v>10200</v>
      </c>
      <c r="C22828" s="10" t="s">
        <v>20</v>
      </c>
      <c r="F22828" s="255">
        <v>106.91</v>
      </c>
    </row>
    <row r="22829" spans="1:6" ht="15" x14ac:dyDescent="0.25">
      <c r="A22829" s="253" t="s">
        <v>10201</v>
      </c>
      <c r="B22829" s="254" t="s">
        <v>10202</v>
      </c>
      <c r="C22829" s="10" t="s">
        <v>6650</v>
      </c>
      <c r="F22829" s="255">
        <v>9.52</v>
      </c>
    </row>
    <row r="22830" spans="1:6" ht="15" x14ac:dyDescent="0.25">
      <c r="A22830" s="253" t="s">
        <v>10203</v>
      </c>
      <c r="B22830" s="254" t="s">
        <v>10204</v>
      </c>
      <c r="C22830" s="10" t="s">
        <v>6650</v>
      </c>
      <c r="F22830" s="255">
        <v>8.73</v>
      </c>
    </row>
    <row r="22831" spans="1:6" ht="15" x14ac:dyDescent="0.25">
      <c r="A22831" s="253" t="s">
        <v>10205</v>
      </c>
      <c r="B22831" s="254" t="s">
        <v>10206</v>
      </c>
      <c r="C22831" s="10" t="s">
        <v>20</v>
      </c>
      <c r="F22831" s="255">
        <v>65.17</v>
      </c>
    </row>
    <row r="22832" spans="1:6" ht="15" x14ac:dyDescent="0.25">
      <c r="A22832" s="253" t="s">
        <v>10207</v>
      </c>
      <c r="B22832" s="254" t="s">
        <v>10208</v>
      </c>
      <c r="C22832" s="10" t="s">
        <v>6650</v>
      </c>
      <c r="F22832" s="255">
        <v>48.96</v>
      </c>
    </row>
    <row r="22833" spans="1:6" ht="15" x14ac:dyDescent="0.25">
      <c r="A22833" s="253" t="s">
        <v>10209</v>
      </c>
      <c r="B22833" s="254" t="s">
        <v>10210</v>
      </c>
      <c r="C22833" s="10" t="s">
        <v>20</v>
      </c>
      <c r="F22833" s="255">
        <v>12.64</v>
      </c>
    </row>
    <row r="22834" spans="1:6" ht="15" x14ac:dyDescent="0.25">
      <c r="A22834" s="253" t="s">
        <v>10211</v>
      </c>
      <c r="B22834" s="254" t="s">
        <v>10212</v>
      </c>
      <c r="C22834" s="10" t="s">
        <v>20</v>
      </c>
      <c r="F22834" s="255">
        <v>17.7</v>
      </c>
    </row>
    <row r="22835" spans="1:6" ht="15" x14ac:dyDescent="0.25">
      <c r="A22835" s="253" t="s">
        <v>10213</v>
      </c>
      <c r="B22835" s="254" t="s">
        <v>10214</v>
      </c>
      <c r="C22835" s="10" t="s">
        <v>20</v>
      </c>
      <c r="F22835" s="255">
        <v>18.07</v>
      </c>
    </row>
    <row r="22836" spans="1:6" ht="15" x14ac:dyDescent="0.25">
      <c r="A22836" s="253" t="s">
        <v>10215</v>
      </c>
      <c r="B22836" s="254" t="s">
        <v>10216</v>
      </c>
      <c r="C22836" s="10" t="s">
        <v>20</v>
      </c>
      <c r="F22836" s="255">
        <v>14.42</v>
      </c>
    </row>
    <row r="22837" spans="1:6" ht="15" x14ac:dyDescent="0.25">
      <c r="A22837" s="253" t="s">
        <v>10217</v>
      </c>
      <c r="B22837" s="254" t="s">
        <v>10218</v>
      </c>
      <c r="C22837" s="10" t="s">
        <v>20</v>
      </c>
      <c r="F22837" s="255">
        <v>30.44</v>
      </c>
    </row>
    <row r="22838" spans="1:6" ht="15" x14ac:dyDescent="0.25">
      <c r="A22838" s="253" t="s">
        <v>10219</v>
      </c>
      <c r="B22838" s="254" t="s">
        <v>10220</v>
      </c>
      <c r="C22838" s="10" t="s">
        <v>20</v>
      </c>
      <c r="F22838" s="255">
        <v>56.73</v>
      </c>
    </row>
    <row r="22839" spans="1:6" ht="30" x14ac:dyDescent="0.25">
      <c r="A22839" s="253" t="s">
        <v>10221</v>
      </c>
      <c r="B22839" s="254" t="s">
        <v>10222</v>
      </c>
      <c r="C22839" s="10" t="s">
        <v>20</v>
      </c>
      <c r="F22839" s="255">
        <v>37</v>
      </c>
    </row>
    <row r="22840" spans="1:6" ht="15" x14ac:dyDescent="0.25">
      <c r="A22840" s="253" t="s">
        <v>10223</v>
      </c>
      <c r="B22840" s="254" t="s">
        <v>10224</v>
      </c>
      <c r="C22840" s="10" t="s">
        <v>20</v>
      </c>
      <c r="F22840" s="255">
        <v>153.66</v>
      </c>
    </row>
    <row r="22841" spans="1:6" ht="15" x14ac:dyDescent="0.25">
      <c r="A22841" s="253" t="s">
        <v>10225</v>
      </c>
      <c r="B22841" s="254" t="s">
        <v>10226</v>
      </c>
      <c r="C22841" s="10" t="s">
        <v>20</v>
      </c>
      <c r="F22841" s="255">
        <v>118.15</v>
      </c>
    </row>
    <row r="22842" spans="1:6" ht="15" x14ac:dyDescent="0.25">
      <c r="A22842" s="253" t="s">
        <v>10227</v>
      </c>
      <c r="B22842" s="254" t="s">
        <v>10228</v>
      </c>
      <c r="C22842" s="10" t="s">
        <v>6650</v>
      </c>
      <c r="F22842" s="255">
        <v>11.84</v>
      </c>
    </row>
    <row r="22843" spans="1:6" ht="15" x14ac:dyDescent="0.25">
      <c r="A22843" s="253" t="s">
        <v>10229</v>
      </c>
      <c r="B22843" s="254" t="s">
        <v>10230</v>
      </c>
      <c r="C22843" s="10" t="s">
        <v>6637</v>
      </c>
      <c r="F22843" s="255">
        <v>261.04000000000002</v>
      </c>
    </row>
    <row r="22844" spans="1:6" ht="15" x14ac:dyDescent="0.25">
      <c r="A22844" s="253" t="s">
        <v>10231</v>
      </c>
      <c r="B22844" s="254" t="s">
        <v>10232</v>
      </c>
      <c r="C22844" s="10" t="s">
        <v>6637</v>
      </c>
      <c r="F22844" s="255">
        <v>517.54999999999995</v>
      </c>
    </row>
    <row r="22845" spans="1:6" ht="15" x14ac:dyDescent="0.25">
      <c r="A22845" s="253" t="s">
        <v>10233</v>
      </c>
      <c r="B22845" s="254" t="s">
        <v>10234</v>
      </c>
      <c r="C22845" s="10" t="s">
        <v>20</v>
      </c>
      <c r="F22845" s="255">
        <v>133.75</v>
      </c>
    </row>
    <row r="22846" spans="1:6" ht="30" x14ac:dyDescent="0.25">
      <c r="A22846" s="253" t="s">
        <v>10235</v>
      </c>
      <c r="B22846" s="254" t="s">
        <v>10236</v>
      </c>
      <c r="C22846" s="10" t="s">
        <v>20</v>
      </c>
      <c r="F22846" s="255">
        <v>43.03</v>
      </c>
    </row>
    <row r="22847" spans="1:6" ht="15" x14ac:dyDescent="0.25">
      <c r="A22847" s="253" t="s">
        <v>10237</v>
      </c>
      <c r="B22847" s="254" t="s">
        <v>10238</v>
      </c>
      <c r="C22847" s="10" t="s">
        <v>20</v>
      </c>
      <c r="F22847" s="255">
        <v>20.65</v>
      </c>
    </row>
    <row r="22848" spans="1:6" ht="15" x14ac:dyDescent="0.25">
      <c r="A22848" s="253" t="s">
        <v>10239</v>
      </c>
      <c r="B22848" s="254" t="s">
        <v>10240</v>
      </c>
      <c r="C22848" s="10" t="s">
        <v>20</v>
      </c>
      <c r="F22848" s="255">
        <v>55.17</v>
      </c>
    </row>
    <row r="22849" spans="1:6" ht="15" x14ac:dyDescent="0.25">
      <c r="A22849" s="253" t="s">
        <v>10241</v>
      </c>
      <c r="B22849" s="254" t="s">
        <v>10242</v>
      </c>
      <c r="C22849" s="10" t="s">
        <v>20</v>
      </c>
      <c r="F22849" s="255">
        <v>53.21</v>
      </c>
    </row>
    <row r="22850" spans="1:6" ht="15" x14ac:dyDescent="0.25">
      <c r="A22850" s="253" t="s">
        <v>10243</v>
      </c>
      <c r="B22850" s="254" t="s">
        <v>10244</v>
      </c>
      <c r="C22850" s="10" t="s">
        <v>20</v>
      </c>
      <c r="F22850" s="255">
        <v>6.26</v>
      </c>
    </row>
    <row r="22851" spans="1:6" ht="15" x14ac:dyDescent="0.25">
      <c r="A22851" s="253" t="s">
        <v>10245</v>
      </c>
      <c r="B22851" s="254" t="s">
        <v>10246</v>
      </c>
      <c r="C22851" s="10" t="s">
        <v>20</v>
      </c>
      <c r="F22851" s="255">
        <v>48.19</v>
      </c>
    </row>
    <row r="22852" spans="1:6" ht="15" x14ac:dyDescent="0.25">
      <c r="A22852" s="253" t="s">
        <v>10247</v>
      </c>
      <c r="B22852" s="254" t="s">
        <v>10248</v>
      </c>
      <c r="C22852" s="10" t="s">
        <v>20</v>
      </c>
      <c r="F22852" s="255">
        <v>49.09</v>
      </c>
    </row>
    <row r="22853" spans="1:6" ht="15" x14ac:dyDescent="0.25">
      <c r="A22853" s="253" t="s">
        <v>10249</v>
      </c>
      <c r="B22853" s="254" t="s">
        <v>10250</v>
      </c>
      <c r="C22853" s="10" t="s">
        <v>6650</v>
      </c>
      <c r="F22853" s="255">
        <v>51.51</v>
      </c>
    </row>
    <row r="22854" spans="1:6" ht="30" x14ac:dyDescent="0.25">
      <c r="A22854" s="253" t="s">
        <v>10251</v>
      </c>
      <c r="B22854" s="254" t="s">
        <v>10252</v>
      </c>
      <c r="C22854" s="10" t="s">
        <v>20</v>
      </c>
      <c r="F22854" s="255">
        <v>37.54</v>
      </c>
    </row>
    <row r="22855" spans="1:6" ht="15" x14ac:dyDescent="0.25">
      <c r="A22855" s="253" t="s">
        <v>10253</v>
      </c>
      <c r="B22855" s="254" t="s">
        <v>25061</v>
      </c>
      <c r="C22855" s="10" t="s">
        <v>20</v>
      </c>
      <c r="F22855" s="255">
        <v>27.13</v>
      </c>
    </row>
    <row r="22856" spans="1:6" ht="15" x14ac:dyDescent="0.25">
      <c r="A22856" s="253" t="s">
        <v>10254</v>
      </c>
      <c r="B22856" s="254" t="s">
        <v>10255</v>
      </c>
      <c r="C22856" s="10" t="s">
        <v>20</v>
      </c>
      <c r="F22856" s="255">
        <v>59.23</v>
      </c>
    </row>
    <row r="22857" spans="1:6" ht="15" x14ac:dyDescent="0.25">
      <c r="A22857" s="253" t="s">
        <v>10256</v>
      </c>
      <c r="B22857" s="254" t="s">
        <v>10257</v>
      </c>
      <c r="C22857" s="10" t="s">
        <v>20</v>
      </c>
      <c r="F22857" s="255">
        <v>20.79</v>
      </c>
    </row>
    <row r="22858" spans="1:6" ht="15" x14ac:dyDescent="0.25">
      <c r="A22858" s="253" t="s">
        <v>10258</v>
      </c>
      <c r="B22858" s="254" t="s">
        <v>10259</v>
      </c>
      <c r="C22858" s="10" t="s">
        <v>20</v>
      </c>
      <c r="F22858" s="255">
        <v>23.32</v>
      </c>
    </row>
    <row r="22859" spans="1:6" ht="15" x14ac:dyDescent="0.25">
      <c r="A22859" s="253" t="s">
        <v>10260</v>
      </c>
      <c r="B22859" s="254" t="s">
        <v>10261</v>
      </c>
      <c r="C22859" s="10" t="s">
        <v>20</v>
      </c>
      <c r="F22859" s="255">
        <v>28.17</v>
      </c>
    </row>
    <row r="22860" spans="1:6" ht="15" x14ac:dyDescent="0.25">
      <c r="A22860" s="253" t="s">
        <v>10262</v>
      </c>
      <c r="B22860" s="254" t="s">
        <v>10263</v>
      </c>
      <c r="C22860" s="10" t="s">
        <v>20</v>
      </c>
      <c r="F22860" s="255">
        <v>48.22</v>
      </c>
    </row>
    <row r="22861" spans="1:6" ht="15" x14ac:dyDescent="0.25">
      <c r="A22861" s="253" t="s">
        <v>10264</v>
      </c>
      <c r="B22861" s="254" t="s">
        <v>10265</v>
      </c>
      <c r="C22861" s="10" t="s">
        <v>6637</v>
      </c>
      <c r="F22861" s="255">
        <v>299.48</v>
      </c>
    </row>
    <row r="22862" spans="1:6" ht="15" x14ac:dyDescent="0.25">
      <c r="A22862" s="253" t="s">
        <v>10266</v>
      </c>
      <c r="B22862" s="254" t="s">
        <v>10267</v>
      </c>
      <c r="C22862" s="10" t="s">
        <v>6637</v>
      </c>
      <c r="F22862" s="255">
        <v>277.22000000000003</v>
      </c>
    </row>
    <row r="22863" spans="1:6" ht="15" x14ac:dyDescent="0.25">
      <c r="A22863" s="253" t="s">
        <v>10268</v>
      </c>
      <c r="B22863" s="254" t="s">
        <v>10269</v>
      </c>
      <c r="C22863" s="10" t="s">
        <v>6637</v>
      </c>
      <c r="F22863" s="255">
        <v>59.08</v>
      </c>
    </row>
    <row r="22864" spans="1:6" ht="15" x14ac:dyDescent="0.25">
      <c r="A22864" s="253" t="s">
        <v>10270</v>
      </c>
      <c r="B22864" s="254" t="s">
        <v>10271</v>
      </c>
      <c r="C22864" s="10" t="s">
        <v>6640</v>
      </c>
      <c r="F22864" s="255">
        <v>61.46</v>
      </c>
    </row>
    <row r="22865" spans="1:6" ht="15" x14ac:dyDescent="0.25">
      <c r="A22865" s="253" t="s">
        <v>10272</v>
      </c>
      <c r="B22865" s="254" t="s">
        <v>10273</v>
      </c>
      <c r="C22865" s="10" t="s">
        <v>6640</v>
      </c>
      <c r="F22865" s="255">
        <v>56.85</v>
      </c>
    </row>
    <row r="22866" spans="1:6" ht="15" x14ac:dyDescent="0.25">
      <c r="A22866" s="253" t="s">
        <v>10274</v>
      </c>
      <c r="B22866" s="254" t="s">
        <v>10275</v>
      </c>
      <c r="C22866" s="10" t="s">
        <v>6640</v>
      </c>
      <c r="F22866" s="255">
        <v>57.82</v>
      </c>
    </row>
    <row r="22867" spans="1:6" ht="15" x14ac:dyDescent="0.25">
      <c r="A22867" s="253" t="s">
        <v>10276</v>
      </c>
      <c r="B22867" s="254" t="s">
        <v>10277</v>
      </c>
      <c r="C22867" s="10" t="s">
        <v>6637</v>
      </c>
      <c r="F22867" s="255">
        <v>98.8</v>
      </c>
    </row>
    <row r="22868" spans="1:6" ht="15" x14ac:dyDescent="0.25">
      <c r="A22868" s="253" t="s">
        <v>10278</v>
      </c>
      <c r="B22868" s="254" t="s">
        <v>10279</v>
      </c>
      <c r="C22868" s="10" t="s">
        <v>6640</v>
      </c>
      <c r="F22868" s="255">
        <v>44.99</v>
      </c>
    </row>
    <row r="22869" spans="1:6" ht="15" x14ac:dyDescent="0.25">
      <c r="A22869" s="253" t="s">
        <v>10280</v>
      </c>
      <c r="B22869" s="254" t="s">
        <v>10281</v>
      </c>
      <c r="C22869" s="10" t="s">
        <v>6640</v>
      </c>
      <c r="F22869" s="255">
        <v>96.98</v>
      </c>
    </row>
    <row r="22870" spans="1:6" ht="15" x14ac:dyDescent="0.25">
      <c r="A22870" s="253" t="s">
        <v>10282</v>
      </c>
      <c r="B22870" s="254" t="s">
        <v>10283</v>
      </c>
      <c r="C22870" s="10" t="s">
        <v>6637</v>
      </c>
      <c r="F22870" s="255">
        <v>277.95</v>
      </c>
    </row>
    <row r="22871" spans="1:6" ht="15" x14ac:dyDescent="0.25">
      <c r="A22871" s="253" t="s">
        <v>10284</v>
      </c>
      <c r="B22871" s="254" t="s">
        <v>10285</v>
      </c>
      <c r="C22871" s="10" t="s">
        <v>6637</v>
      </c>
      <c r="F22871" s="255">
        <v>91.7</v>
      </c>
    </row>
    <row r="22872" spans="1:6" ht="15" x14ac:dyDescent="0.25">
      <c r="A22872" s="253" t="s">
        <v>10286</v>
      </c>
      <c r="B22872" s="254" t="s">
        <v>10287</v>
      </c>
      <c r="C22872" s="10" t="s">
        <v>6640</v>
      </c>
      <c r="F22872" s="255">
        <v>101.42</v>
      </c>
    </row>
    <row r="22873" spans="1:6" ht="15" x14ac:dyDescent="0.25">
      <c r="A22873" s="253" t="s">
        <v>10288</v>
      </c>
      <c r="B22873" s="254" t="s">
        <v>10289</v>
      </c>
      <c r="C22873" s="10" t="s">
        <v>6640</v>
      </c>
      <c r="F22873" s="255">
        <v>98.4</v>
      </c>
    </row>
    <row r="22874" spans="1:6" ht="15" x14ac:dyDescent="0.25">
      <c r="A22874" s="253" t="s">
        <v>10290</v>
      </c>
      <c r="B22874" s="254" t="s">
        <v>10291</v>
      </c>
      <c r="C22874" s="10" t="s">
        <v>6640</v>
      </c>
      <c r="F22874" s="255">
        <v>56.05</v>
      </c>
    </row>
    <row r="22875" spans="1:6" ht="15" x14ac:dyDescent="0.25">
      <c r="A22875" s="253" t="s">
        <v>10292</v>
      </c>
      <c r="B22875" s="254" t="s">
        <v>10293</v>
      </c>
      <c r="C22875" s="10" t="s">
        <v>6640</v>
      </c>
      <c r="F22875" s="255">
        <v>47.67</v>
      </c>
    </row>
    <row r="22876" spans="1:6" ht="15" x14ac:dyDescent="0.25">
      <c r="A22876" s="253" t="s">
        <v>10294</v>
      </c>
      <c r="B22876" s="254" t="s">
        <v>10295</v>
      </c>
      <c r="C22876" s="10" t="s">
        <v>6637</v>
      </c>
      <c r="F22876" s="255">
        <v>52.15</v>
      </c>
    </row>
    <row r="22877" spans="1:6" ht="15" x14ac:dyDescent="0.25">
      <c r="A22877" s="253" t="s">
        <v>10296</v>
      </c>
      <c r="B22877" s="254" t="s">
        <v>10297</v>
      </c>
      <c r="C22877" s="10" t="s">
        <v>6637</v>
      </c>
      <c r="F22877" s="255">
        <v>1216.27</v>
      </c>
    </row>
    <row r="22878" spans="1:6" ht="15" x14ac:dyDescent="0.25">
      <c r="A22878" s="253" t="s">
        <v>10298</v>
      </c>
      <c r="B22878" s="254" t="s">
        <v>10299</v>
      </c>
      <c r="C22878" s="10" t="s">
        <v>6637</v>
      </c>
      <c r="F22878" s="255">
        <v>1123.3900000000001</v>
      </c>
    </row>
    <row r="22879" spans="1:6" ht="30" x14ac:dyDescent="0.25">
      <c r="A22879" s="253" t="s">
        <v>10300</v>
      </c>
      <c r="B22879" s="254" t="s">
        <v>10301</v>
      </c>
      <c r="C22879" s="10" t="s">
        <v>6637</v>
      </c>
      <c r="F22879" s="255">
        <v>945.6</v>
      </c>
    </row>
    <row r="22880" spans="1:6" ht="30" x14ac:dyDescent="0.25">
      <c r="A22880" s="253" t="s">
        <v>10302</v>
      </c>
      <c r="B22880" s="254" t="s">
        <v>10303</v>
      </c>
      <c r="C22880" s="10" t="s">
        <v>6637</v>
      </c>
      <c r="F22880" s="255">
        <v>438.16</v>
      </c>
    </row>
    <row r="22881" spans="1:6" ht="30" x14ac:dyDescent="0.25">
      <c r="A22881" s="253" t="s">
        <v>10304</v>
      </c>
      <c r="B22881" s="254" t="s">
        <v>10305</v>
      </c>
      <c r="C22881" s="10" t="s">
        <v>6640</v>
      </c>
      <c r="F22881" s="255">
        <v>380.4</v>
      </c>
    </row>
    <row r="22882" spans="1:6" ht="30" x14ac:dyDescent="0.25">
      <c r="A22882" s="253" t="s">
        <v>10306</v>
      </c>
      <c r="B22882" s="254" t="s">
        <v>10307</v>
      </c>
      <c r="C22882" s="10" t="s">
        <v>6640</v>
      </c>
      <c r="F22882" s="255">
        <v>155.19</v>
      </c>
    </row>
    <row r="22883" spans="1:6" ht="30" x14ac:dyDescent="0.25">
      <c r="A22883" s="253" t="s">
        <v>10308</v>
      </c>
      <c r="B22883" s="254" t="s">
        <v>10309</v>
      </c>
      <c r="C22883" s="10" t="s">
        <v>6640</v>
      </c>
      <c r="F22883" s="255">
        <v>186.65</v>
      </c>
    </row>
    <row r="22884" spans="1:6" ht="30" x14ac:dyDescent="0.25">
      <c r="A22884" s="253" t="s">
        <v>10310</v>
      </c>
      <c r="B22884" s="254" t="s">
        <v>10311</v>
      </c>
      <c r="C22884" s="10" t="s">
        <v>6640</v>
      </c>
      <c r="F22884" s="255">
        <v>73.459999999999994</v>
      </c>
    </row>
    <row r="22885" spans="1:6" ht="30" x14ac:dyDescent="0.25">
      <c r="A22885" s="253" t="s">
        <v>10312</v>
      </c>
      <c r="B22885" s="254" t="s">
        <v>10313</v>
      </c>
      <c r="C22885" s="10" t="s">
        <v>6640</v>
      </c>
      <c r="F22885" s="255">
        <v>87.69</v>
      </c>
    </row>
    <row r="22886" spans="1:6" ht="15" x14ac:dyDescent="0.25">
      <c r="A22886" s="253" t="s">
        <v>10314</v>
      </c>
      <c r="B22886" s="254" t="s">
        <v>10315</v>
      </c>
      <c r="C22886" s="10" t="s">
        <v>6637</v>
      </c>
      <c r="F22886" s="255">
        <v>250.84</v>
      </c>
    </row>
    <row r="22887" spans="1:6" ht="15" x14ac:dyDescent="0.25">
      <c r="A22887" s="253" t="s">
        <v>10316</v>
      </c>
      <c r="B22887" s="254" t="s">
        <v>10317</v>
      </c>
      <c r="C22887" s="10" t="s">
        <v>6640</v>
      </c>
      <c r="F22887" s="255">
        <v>93.44</v>
      </c>
    </row>
    <row r="22888" spans="1:6" ht="15" x14ac:dyDescent="0.25">
      <c r="A22888" s="253" t="s">
        <v>10318</v>
      </c>
      <c r="B22888" s="254" t="s">
        <v>10319</v>
      </c>
      <c r="C22888" s="10" t="s">
        <v>6637</v>
      </c>
      <c r="F22888" s="255">
        <v>204.72</v>
      </c>
    </row>
    <row r="22889" spans="1:6" ht="15" x14ac:dyDescent="0.25">
      <c r="A22889" s="253" t="s">
        <v>10320</v>
      </c>
      <c r="B22889" s="254" t="s">
        <v>10321</v>
      </c>
      <c r="C22889" s="10" t="s">
        <v>6640</v>
      </c>
      <c r="F22889" s="255">
        <v>465.91</v>
      </c>
    </row>
    <row r="22890" spans="1:6" ht="15" x14ac:dyDescent="0.25">
      <c r="A22890" s="253" t="s">
        <v>10322</v>
      </c>
      <c r="B22890" s="254" t="s">
        <v>10323</v>
      </c>
      <c r="C22890" s="10" t="s">
        <v>6640</v>
      </c>
      <c r="F22890" s="255">
        <v>394.13</v>
      </c>
    </row>
    <row r="22891" spans="1:6" ht="15" x14ac:dyDescent="0.25">
      <c r="A22891" s="253" t="s">
        <v>10324</v>
      </c>
      <c r="B22891" s="254" t="s">
        <v>10325</v>
      </c>
      <c r="C22891" s="10" t="s">
        <v>6637</v>
      </c>
      <c r="F22891" s="255">
        <v>926.41</v>
      </c>
    </row>
    <row r="22892" spans="1:6" ht="15" x14ac:dyDescent="0.25">
      <c r="A22892" s="253" t="s">
        <v>10326</v>
      </c>
      <c r="B22892" s="254" t="s">
        <v>10327</v>
      </c>
      <c r="C22892" s="10" t="s">
        <v>6637</v>
      </c>
      <c r="F22892" s="255">
        <v>896.53</v>
      </c>
    </row>
    <row r="22893" spans="1:6" ht="15" x14ac:dyDescent="0.25">
      <c r="A22893" s="253" t="s">
        <v>10328</v>
      </c>
      <c r="B22893" s="254" t="s">
        <v>10329</v>
      </c>
      <c r="C22893" s="10" t="s">
        <v>6637</v>
      </c>
      <c r="F22893" s="255">
        <v>1024.47</v>
      </c>
    </row>
    <row r="22894" spans="1:6" ht="15" x14ac:dyDescent="0.25">
      <c r="A22894" s="253" t="s">
        <v>10330</v>
      </c>
      <c r="B22894" s="254" t="s">
        <v>10331</v>
      </c>
      <c r="C22894" s="10" t="s">
        <v>6637</v>
      </c>
      <c r="F22894" s="255">
        <v>896.03</v>
      </c>
    </row>
    <row r="22895" spans="1:6" ht="15" x14ac:dyDescent="0.25">
      <c r="A22895" s="253" t="s">
        <v>10332</v>
      </c>
      <c r="B22895" s="254" t="s">
        <v>10333</v>
      </c>
      <c r="C22895" s="10" t="s">
        <v>6637</v>
      </c>
      <c r="F22895" s="255">
        <v>1900.78</v>
      </c>
    </row>
    <row r="22896" spans="1:6" ht="15" x14ac:dyDescent="0.25">
      <c r="A22896" s="253" t="s">
        <v>10334</v>
      </c>
      <c r="B22896" s="254" t="s">
        <v>10335</v>
      </c>
      <c r="C22896" s="10" t="s">
        <v>6640</v>
      </c>
      <c r="F22896" s="255">
        <v>88.34</v>
      </c>
    </row>
    <row r="22897" spans="1:6" ht="15" x14ac:dyDescent="0.25">
      <c r="A22897" s="253" t="s">
        <v>10336</v>
      </c>
      <c r="B22897" s="254" t="s">
        <v>10337</v>
      </c>
      <c r="C22897" s="10" t="s">
        <v>6637</v>
      </c>
      <c r="F22897" s="255">
        <v>48.88</v>
      </c>
    </row>
    <row r="22898" spans="1:6" ht="15" x14ac:dyDescent="0.25">
      <c r="A22898" s="253" t="s">
        <v>10338</v>
      </c>
      <c r="B22898" s="254" t="s">
        <v>10339</v>
      </c>
      <c r="C22898" s="10" t="s">
        <v>6640</v>
      </c>
      <c r="F22898" s="255">
        <v>14.97</v>
      </c>
    </row>
    <row r="22899" spans="1:6" ht="15" x14ac:dyDescent="0.25">
      <c r="A22899" s="253" t="s">
        <v>10340</v>
      </c>
      <c r="B22899" s="254" t="s">
        <v>10341</v>
      </c>
      <c r="C22899" s="10" t="s">
        <v>6637</v>
      </c>
      <c r="F22899" s="255">
        <v>386.94</v>
      </c>
    </row>
    <row r="22900" spans="1:6" ht="15" x14ac:dyDescent="0.25">
      <c r="A22900" s="253" t="s">
        <v>10342</v>
      </c>
      <c r="B22900" s="254" t="s">
        <v>10343</v>
      </c>
      <c r="C22900" s="10" t="s">
        <v>6637</v>
      </c>
      <c r="F22900" s="255">
        <v>60.48</v>
      </c>
    </row>
    <row r="22901" spans="1:6" ht="15" x14ac:dyDescent="0.25">
      <c r="A22901" s="253" t="s">
        <v>10344</v>
      </c>
      <c r="B22901" s="254" t="s">
        <v>10345</v>
      </c>
      <c r="C22901" s="10" t="s">
        <v>6637</v>
      </c>
      <c r="F22901" s="255">
        <v>236.55</v>
      </c>
    </row>
    <row r="22902" spans="1:6" ht="15" x14ac:dyDescent="0.25">
      <c r="A22902" s="253" t="s">
        <v>10346</v>
      </c>
      <c r="B22902" s="254" t="s">
        <v>10347</v>
      </c>
      <c r="C22902" s="10" t="s">
        <v>6640</v>
      </c>
      <c r="F22902" s="255">
        <v>52.3</v>
      </c>
    </row>
    <row r="22903" spans="1:6" ht="15" x14ac:dyDescent="0.25">
      <c r="A22903" s="253" t="s">
        <v>10348</v>
      </c>
      <c r="B22903" s="254" t="s">
        <v>10349</v>
      </c>
      <c r="C22903" s="10" t="s">
        <v>6635</v>
      </c>
      <c r="F22903" s="255">
        <v>8.8699999999999992</v>
      </c>
    </row>
    <row r="22904" spans="1:6" ht="15" x14ac:dyDescent="0.25">
      <c r="A22904" s="253" t="s">
        <v>10350</v>
      </c>
      <c r="B22904" s="254" t="s">
        <v>10351</v>
      </c>
      <c r="C22904" s="10" t="s">
        <v>6637</v>
      </c>
      <c r="F22904" s="255">
        <v>285.26</v>
      </c>
    </row>
    <row r="22905" spans="1:6" ht="15" x14ac:dyDescent="0.25">
      <c r="A22905" s="253" t="s">
        <v>10352</v>
      </c>
      <c r="B22905" s="254" t="s">
        <v>10353</v>
      </c>
      <c r="C22905" s="10" t="s">
        <v>6637</v>
      </c>
      <c r="F22905" s="255">
        <v>154.44999999999999</v>
      </c>
    </row>
    <row r="22906" spans="1:6" ht="15" x14ac:dyDescent="0.25">
      <c r="A22906" s="253" t="s">
        <v>10354</v>
      </c>
      <c r="B22906" s="254" t="s">
        <v>10355</v>
      </c>
      <c r="C22906" s="10" t="s">
        <v>6637</v>
      </c>
      <c r="F22906" s="255">
        <v>171.56</v>
      </c>
    </row>
    <row r="22907" spans="1:6" ht="15" x14ac:dyDescent="0.25">
      <c r="A22907" s="253" t="s">
        <v>10356</v>
      </c>
      <c r="B22907" s="254" t="s">
        <v>10357</v>
      </c>
      <c r="C22907" s="10" t="s">
        <v>6637</v>
      </c>
      <c r="F22907" s="255">
        <v>224.11</v>
      </c>
    </row>
    <row r="22908" spans="1:6" ht="15" x14ac:dyDescent="0.25">
      <c r="A22908" s="253" t="s">
        <v>10358</v>
      </c>
      <c r="B22908" s="254" t="s">
        <v>10359</v>
      </c>
      <c r="C22908" s="10" t="s">
        <v>6637</v>
      </c>
      <c r="F22908" s="255">
        <v>178.94</v>
      </c>
    </row>
    <row r="22909" spans="1:6" ht="15" x14ac:dyDescent="0.25">
      <c r="A22909" s="253" t="s">
        <v>10360</v>
      </c>
      <c r="B22909" s="254" t="s">
        <v>10361</v>
      </c>
      <c r="C22909" s="10" t="s">
        <v>6637</v>
      </c>
      <c r="F22909" s="255">
        <v>245.06</v>
      </c>
    </row>
    <row r="22910" spans="1:6" ht="15" x14ac:dyDescent="0.25">
      <c r="A22910" s="253" t="s">
        <v>10362</v>
      </c>
      <c r="B22910" s="254" t="s">
        <v>10363</v>
      </c>
      <c r="C22910" s="10" t="s">
        <v>6637</v>
      </c>
      <c r="F22910" s="255">
        <v>250</v>
      </c>
    </row>
    <row r="22911" spans="1:6" ht="15" x14ac:dyDescent="0.25">
      <c r="A22911" s="253" t="s">
        <v>10364</v>
      </c>
      <c r="B22911" s="254" t="s">
        <v>10365</v>
      </c>
      <c r="C22911" s="10" t="s">
        <v>6637</v>
      </c>
      <c r="F22911" s="255">
        <v>192.41</v>
      </c>
    </row>
    <row r="22912" spans="1:6" ht="30" x14ac:dyDescent="0.25">
      <c r="A22912" s="253" t="s">
        <v>10366</v>
      </c>
      <c r="B22912" s="254" t="s">
        <v>10367</v>
      </c>
      <c r="C22912" s="10" t="s">
        <v>6637</v>
      </c>
      <c r="F22912" s="255">
        <v>108.39</v>
      </c>
    </row>
    <row r="22913" spans="1:6" ht="15" x14ac:dyDescent="0.25">
      <c r="A22913" s="253" t="s">
        <v>10368</v>
      </c>
      <c r="B22913" s="254" t="s">
        <v>10369</v>
      </c>
      <c r="C22913" s="10" t="s">
        <v>6637</v>
      </c>
      <c r="F22913" s="255">
        <v>285.54000000000002</v>
      </c>
    </row>
    <row r="22914" spans="1:6" ht="15" x14ac:dyDescent="0.25">
      <c r="A22914" s="253" t="s">
        <v>10370</v>
      </c>
      <c r="B22914" s="254" t="s">
        <v>10371</v>
      </c>
      <c r="C22914" s="10" t="s">
        <v>6637</v>
      </c>
      <c r="F22914" s="255">
        <v>264.76</v>
      </c>
    </row>
    <row r="22915" spans="1:6" ht="15" x14ac:dyDescent="0.25">
      <c r="A22915" s="253" t="s">
        <v>10372</v>
      </c>
      <c r="B22915" s="254" t="s">
        <v>10373</v>
      </c>
      <c r="C22915" s="10" t="s">
        <v>6637</v>
      </c>
      <c r="F22915" s="255">
        <v>282.67</v>
      </c>
    </row>
    <row r="22916" spans="1:6" ht="15" x14ac:dyDescent="0.25">
      <c r="A22916" s="253" t="s">
        <v>10374</v>
      </c>
      <c r="B22916" s="254" t="s">
        <v>10375</v>
      </c>
      <c r="C22916" s="10" t="s">
        <v>6637</v>
      </c>
      <c r="F22916" s="255">
        <v>236.04</v>
      </c>
    </row>
    <row r="22917" spans="1:6" ht="15" x14ac:dyDescent="0.25">
      <c r="A22917" s="253" t="s">
        <v>10376</v>
      </c>
      <c r="B22917" s="254" t="s">
        <v>10377</v>
      </c>
      <c r="C22917" s="10" t="s">
        <v>6637</v>
      </c>
      <c r="F22917" s="255">
        <v>295.70999999999998</v>
      </c>
    </row>
    <row r="22918" spans="1:6" ht="15" x14ac:dyDescent="0.25">
      <c r="A22918" s="253" t="s">
        <v>10378</v>
      </c>
      <c r="B22918" s="254" t="s">
        <v>10379</v>
      </c>
      <c r="C22918" s="10" t="s">
        <v>6637</v>
      </c>
      <c r="F22918" s="255">
        <v>258.88</v>
      </c>
    </row>
    <row r="22919" spans="1:6" ht="15" x14ac:dyDescent="0.25">
      <c r="A22919" s="253" t="s">
        <v>10380</v>
      </c>
      <c r="B22919" s="254" t="s">
        <v>10381</v>
      </c>
      <c r="C22919" s="10" t="s">
        <v>6640</v>
      </c>
      <c r="F22919" s="255">
        <v>26.18</v>
      </c>
    </row>
    <row r="22920" spans="1:6" ht="15" x14ac:dyDescent="0.25">
      <c r="A22920" s="253" t="s">
        <v>10382</v>
      </c>
      <c r="B22920" s="254" t="s">
        <v>10383</v>
      </c>
      <c r="C22920" s="10" t="s">
        <v>6637</v>
      </c>
      <c r="F22920" s="255">
        <v>134.72999999999999</v>
      </c>
    </row>
    <row r="22921" spans="1:6" ht="15" x14ac:dyDescent="0.25">
      <c r="A22921" s="253" t="s">
        <v>10384</v>
      </c>
      <c r="B22921" s="254" t="s">
        <v>10385</v>
      </c>
      <c r="C22921" s="10" t="s">
        <v>6637</v>
      </c>
      <c r="F22921" s="255">
        <v>157.97999999999999</v>
      </c>
    </row>
    <row r="22922" spans="1:6" ht="15" x14ac:dyDescent="0.25">
      <c r="A22922" s="253" t="s">
        <v>10386</v>
      </c>
      <c r="B22922" s="254" t="s">
        <v>1225</v>
      </c>
      <c r="C22922" s="10" t="s">
        <v>6635</v>
      </c>
      <c r="F22922" s="255">
        <v>60.46</v>
      </c>
    </row>
    <row r="22923" spans="1:6" ht="15" x14ac:dyDescent="0.25">
      <c r="A22923" s="253" t="s">
        <v>10387</v>
      </c>
      <c r="B22923" s="254" t="s">
        <v>10388</v>
      </c>
      <c r="C22923" s="10" t="s">
        <v>6637</v>
      </c>
      <c r="F22923" s="255">
        <v>338.92</v>
      </c>
    </row>
    <row r="22924" spans="1:6" ht="30" x14ac:dyDescent="0.25">
      <c r="A22924" s="253" t="s">
        <v>10389</v>
      </c>
      <c r="B22924" s="254" t="s">
        <v>10390</v>
      </c>
      <c r="C22924" s="10" t="s">
        <v>6637</v>
      </c>
      <c r="F22924" s="255">
        <v>565.26</v>
      </c>
    </row>
    <row r="22925" spans="1:6" ht="30" x14ac:dyDescent="0.25">
      <c r="A22925" s="253" t="s">
        <v>10391</v>
      </c>
      <c r="B22925" s="254" t="s">
        <v>10392</v>
      </c>
      <c r="C22925" s="10" t="s">
        <v>6637</v>
      </c>
      <c r="F22925" s="255">
        <v>167.83</v>
      </c>
    </row>
    <row r="22926" spans="1:6" ht="15" x14ac:dyDescent="0.25">
      <c r="A22926" s="253" t="s">
        <v>10393</v>
      </c>
      <c r="B22926" s="254" t="s">
        <v>10394</v>
      </c>
      <c r="C22926" s="10" t="s">
        <v>6640</v>
      </c>
      <c r="F22926" s="255">
        <v>90.99</v>
      </c>
    </row>
    <row r="22927" spans="1:6" ht="15" x14ac:dyDescent="0.25">
      <c r="A22927" s="253" t="s">
        <v>10395</v>
      </c>
      <c r="B22927" s="254" t="s">
        <v>7804</v>
      </c>
      <c r="C22927" s="10" t="s">
        <v>6636</v>
      </c>
      <c r="F22927" s="255">
        <v>1667.42</v>
      </c>
    </row>
    <row r="22928" spans="1:6" ht="15" x14ac:dyDescent="0.25">
      <c r="A22928" s="253" t="s">
        <v>10396</v>
      </c>
      <c r="B22928" s="254" t="s">
        <v>10397</v>
      </c>
      <c r="C22928" s="10" t="s">
        <v>6641</v>
      </c>
      <c r="F22928" s="255">
        <v>209.71</v>
      </c>
    </row>
    <row r="22929" spans="1:6" ht="15" x14ac:dyDescent="0.25">
      <c r="A22929" s="253" t="s">
        <v>10398</v>
      </c>
      <c r="B22929" s="254" t="s">
        <v>10399</v>
      </c>
      <c r="C22929" s="10" t="s">
        <v>6637</v>
      </c>
      <c r="F22929" s="255">
        <v>422.95</v>
      </c>
    </row>
    <row r="22930" spans="1:6" ht="30" x14ac:dyDescent="0.25">
      <c r="A22930" s="253" t="s">
        <v>10400</v>
      </c>
      <c r="B22930" s="254" t="s">
        <v>10401</v>
      </c>
      <c r="C22930" s="10" t="s">
        <v>6637</v>
      </c>
      <c r="F22930" s="255">
        <v>322.79000000000002</v>
      </c>
    </row>
    <row r="22931" spans="1:6" ht="15" x14ac:dyDescent="0.25">
      <c r="A22931" s="253" t="s">
        <v>10402</v>
      </c>
      <c r="B22931" s="254" t="s">
        <v>10403</v>
      </c>
      <c r="C22931" s="10" t="s">
        <v>6637</v>
      </c>
      <c r="F22931" s="255">
        <v>892.39</v>
      </c>
    </row>
    <row r="22932" spans="1:6" ht="15" x14ac:dyDescent="0.25">
      <c r="A22932" s="253" t="s">
        <v>10404</v>
      </c>
      <c r="B22932" s="254" t="s">
        <v>10405</v>
      </c>
      <c r="C22932" s="10" t="s">
        <v>6635</v>
      </c>
      <c r="F22932" s="255">
        <v>10.06</v>
      </c>
    </row>
    <row r="22933" spans="1:6" ht="15" x14ac:dyDescent="0.25">
      <c r="A22933" s="253" t="s">
        <v>10406</v>
      </c>
      <c r="B22933" s="254" t="s">
        <v>10407</v>
      </c>
      <c r="C22933" s="10" t="s">
        <v>6635</v>
      </c>
      <c r="F22933" s="255">
        <v>10.58</v>
      </c>
    </row>
    <row r="22934" spans="1:6" ht="30" x14ac:dyDescent="0.25">
      <c r="A22934" s="253" t="s">
        <v>10408</v>
      </c>
      <c r="B22934" s="254" t="s">
        <v>10409</v>
      </c>
      <c r="C22934" s="10" t="s">
        <v>6640</v>
      </c>
      <c r="F22934" s="255">
        <v>2.1</v>
      </c>
    </row>
    <row r="22935" spans="1:6" ht="30" x14ac:dyDescent="0.25">
      <c r="A22935" s="253" t="s">
        <v>10410</v>
      </c>
      <c r="B22935" s="254" t="s">
        <v>10411</v>
      </c>
      <c r="C22935" s="10" t="s">
        <v>6640</v>
      </c>
      <c r="F22935" s="255">
        <v>2.79</v>
      </c>
    </row>
    <row r="22936" spans="1:6" ht="30" x14ac:dyDescent="0.25">
      <c r="A22936" s="253" t="s">
        <v>10412</v>
      </c>
      <c r="B22936" s="254" t="s">
        <v>10413</v>
      </c>
      <c r="C22936" s="10" t="s">
        <v>6640</v>
      </c>
      <c r="F22936" s="255">
        <v>3.36</v>
      </c>
    </row>
    <row r="22937" spans="1:6" ht="30" x14ac:dyDescent="0.25">
      <c r="A22937" s="253" t="s">
        <v>10414</v>
      </c>
      <c r="B22937" s="254" t="s">
        <v>10415</v>
      </c>
      <c r="C22937" s="10" t="s">
        <v>6640</v>
      </c>
      <c r="F22937" s="255">
        <v>4.25</v>
      </c>
    </row>
    <row r="22938" spans="1:6" ht="30" x14ac:dyDescent="0.25">
      <c r="A22938" s="253" t="s">
        <v>10416</v>
      </c>
      <c r="B22938" s="254" t="s">
        <v>10417</v>
      </c>
      <c r="C22938" s="10" t="s">
        <v>6640</v>
      </c>
      <c r="F22938" s="255">
        <v>5.33</v>
      </c>
    </row>
    <row r="22939" spans="1:6" ht="30" x14ac:dyDescent="0.25">
      <c r="A22939" s="253" t="s">
        <v>10418</v>
      </c>
      <c r="B22939" s="254" t="s">
        <v>10419</v>
      </c>
      <c r="C22939" s="10" t="s">
        <v>6640</v>
      </c>
      <c r="F22939" s="255">
        <v>10.19</v>
      </c>
    </row>
    <row r="22940" spans="1:6" ht="30" x14ac:dyDescent="0.25">
      <c r="A22940" s="253" t="s">
        <v>10420</v>
      </c>
      <c r="B22940" s="254" t="s">
        <v>10421</v>
      </c>
      <c r="C22940" s="10" t="s">
        <v>6637</v>
      </c>
      <c r="F22940" s="255">
        <v>1397.54</v>
      </c>
    </row>
    <row r="22941" spans="1:6" ht="15" x14ac:dyDescent="0.25">
      <c r="A22941" s="253" t="s">
        <v>10422</v>
      </c>
      <c r="B22941" s="254" t="s">
        <v>10423</v>
      </c>
      <c r="C22941" s="10" t="s">
        <v>6637</v>
      </c>
      <c r="F22941" s="255">
        <v>702.99</v>
      </c>
    </row>
    <row r="22942" spans="1:6" ht="15" x14ac:dyDescent="0.25">
      <c r="A22942" s="253" t="s">
        <v>10424</v>
      </c>
      <c r="B22942" s="254" t="s">
        <v>10425</v>
      </c>
      <c r="C22942" s="10" t="s">
        <v>6640</v>
      </c>
      <c r="F22942" s="255">
        <v>58.63</v>
      </c>
    </row>
    <row r="22943" spans="1:6" ht="15" x14ac:dyDescent="0.25">
      <c r="A22943" s="253" t="s">
        <v>10426</v>
      </c>
      <c r="B22943" s="254" t="s">
        <v>10427</v>
      </c>
      <c r="C22943" s="10" t="s">
        <v>6640</v>
      </c>
      <c r="F22943" s="255">
        <v>14.41</v>
      </c>
    </row>
    <row r="22944" spans="1:6" ht="15" x14ac:dyDescent="0.25">
      <c r="A22944" s="253" t="s">
        <v>10428</v>
      </c>
      <c r="B22944" s="254" t="s">
        <v>10429</v>
      </c>
      <c r="C22944" s="10" t="s">
        <v>6640</v>
      </c>
      <c r="F22944" s="255">
        <v>220.67</v>
      </c>
    </row>
    <row r="22945" spans="1:6" ht="15" x14ac:dyDescent="0.25">
      <c r="A22945" s="253" t="s">
        <v>10430</v>
      </c>
      <c r="B22945" s="254" t="s">
        <v>10431</v>
      </c>
      <c r="C22945" s="10" t="s">
        <v>6640</v>
      </c>
      <c r="F22945" s="255">
        <v>104.69</v>
      </c>
    </row>
    <row r="22946" spans="1:6" ht="15" x14ac:dyDescent="0.25">
      <c r="A22946" s="253" t="s">
        <v>10432</v>
      </c>
      <c r="B22946" s="254" t="s">
        <v>10433</v>
      </c>
      <c r="C22946" s="10" t="s">
        <v>6640</v>
      </c>
      <c r="F22946" s="255">
        <v>143.72</v>
      </c>
    </row>
    <row r="22947" spans="1:6" ht="15" x14ac:dyDescent="0.25">
      <c r="A22947" s="253" t="s">
        <v>10434</v>
      </c>
      <c r="B22947" s="254" t="s">
        <v>10435</v>
      </c>
      <c r="C22947" s="10" t="s">
        <v>6640</v>
      </c>
      <c r="F22947" s="255">
        <v>123.42</v>
      </c>
    </row>
    <row r="22948" spans="1:6" ht="30" x14ac:dyDescent="0.25">
      <c r="A22948" s="253" t="s">
        <v>10436</v>
      </c>
      <c r="B22948" s="254" t="s">
        <v>10437</v>
      </c>
      <c r="C22948" s="10" t="s">
        <v>6640</v>
      </c>
      <c r="F22948" s="255">
        <v>59.28</v>
      </c>
    </row>
    <row r="22949" spans="1:6" ht="30" x14ac:dyDescent="0.25">
      <c r="A22949" s="253" t="s">
        <v>10438</v>
      </c>
      <c r="B22949" s="254" t="s">
        <v>10439</v>
      </c>
      <c r="C22949" s="10" t="s">
        <v>6640</v>
      </c>
      <c r="F22949" s="255">
        <v>84.75</v>
      </c>
    </row>
    <row r="22950" spans="1:6" ht="15" x14ac:dyDescent="0.25">
      <c r="A22950" s="253" t="s">
        <v>10440</v>
      </c>
      <c r="B22950" s="254" t="s">
        <v>10441</v>
      </c>
      <c r="C22950" s="10" t="s">
        <v>6640</v>
      </c>
      <c r="F22950" s="255">
        <v>34.39</v>
      </c>
    </row>
    <row r="22951" spans="1:6" ht="15" x14ac:dyDescent="0.25">
      <c r="A22951" s="253" t="s">
        <v>10442</v>
      </c>
      <c r="B22951" s="254" t="s">
        <v>10443</v>
      </c>
      <c r="C22951" s="10" t="s">
        <v>6635</v>
      </c>
      <c r="F22951" s="255">
        <v>115.61</v>
      </c>
    </row>
    <row r="22952" spans="1:6" ht="15" x14ac:dyDescent="0.25">
      <c r="A22952" s="253" t="s">
        <v>10444</v>
      </c>
      <c r="B22952" s="254" t="s">
        <v>10445</v>
      </c>
      <c r="C22952" s="10" t="s">
        <v>6637</v>
      </c>
      <c r="F22952" s="255">
        <v>88.08</v>
      </c>
    </row>
    <row r="22953" spans="1:6" ht="15" x14ac:dyDescent="0.25">
      <c r="A22953" s="253" t="s">
        <v>10446</v>
      </c>
      <c r="B22953" s="254" t="s">
        <v>10447</v>
      </c>
      <c r="C22953" s="10" t="s">
        <v>6640</v>
      </c>
      <c r="F22953" s="255">
        <v>20.99</v>
      </c>
    </row>
    <row r="22954" spans="1:6" ht="15" x14ac:dyDescent="0.25">
      <c r="A22954" s="253" t="s">
        <v>10448</v>
      </c>
      <c r="B22954" s="254" t="s">
        <v>10449</v>
      </c>
      <c r="C22954" s="10" t="s">
        <v>6640</v>
      </c>
      <c r="F22954" s="255">
        <v>210.68</v>
      </c>
    </row>
    <row r="22955" spans="1:6" ht="15" x14ac:dyDescent="0.25">
      <c r="A22955" s="253" t="s">
        <v>10450</v>
      </c>
      <c r="B22955" s="254" t="s">
        <v>10451</v>
      </c>
      <c r="C22955" s="10" t="s">
        <v>6637</v>
      </c>
      <c r="F22955" s="255">
        <v>104.92</v>
      </c>
    </row>
    <row r="22956" spans="1:6" ht="15" x14ac:dyDescent="0.25">
      <c r="A22956" s="253" t="s">
        <v>10452</v>
      </c>
      <c r="B22956" s="254" t="s">
        <v>10453</v>
      </c>
      <c r="C22956" s="10" t="s">
        <v>6640</v>
      </c>
      <c r="F22956" s="255">
        <v>58.91</v>
      </c>
    </row>
    <row r="22957" spans="1:6" ht="30" x14ac:dyDescent="0.25">
      <c r="A22957" s="253" t="s">
        <v>10454</v>
      </c>
      <c r="B22957" s="254" t="s">
        <v>10455</v>
      </c>
      <c r="C22957" s="10" t="s">
        <v>6637</v>
      </c>
      <c r="F22957" s="255">
        <v>390.72</v>
      </c>
    </row>
    <row r="22958" spans="1:6" ht="15" x14ac:dyDescent="0.25">
      <c r="A22958" s="253" t="s">
        <v>10456</v>
      </c>
      <c r="B22958" s="254" t="s">
        <v>10457</v>
      </c>
      <c r="C22958" s="10" t="s">
        <v>6637</v>
      </c>
      <c r="F22958" s="255">
        <v>466.15</v>
      </c>
    </row>
    <row r="22959" spans="1:6" ht="15" x14ac:dyDescent="0.25">
      <c r="A22959" s="253" t="s">
        <v>10458</v>
      </c>
      <c r="B22959" s="254" t="s">
        <v>10459</v>
      </c>
      <c r="C22959" s="10" t="s">
        <v>6640</v>
      </c>
      <c r="F22959" s="255">
        <v>9.49</v>
      </c>
    </row>
    <row r="22960" spans="1:6" ht="15" x14ac:dyDescent="0.25">
      <c r="A22960" s="253" t="s">
        <v>10460</v>
      </c>
      <c r="B22960" s="254" t="s">
        <v>10461</v>
      </c>
      <c r="C22960" s="10" t="s">
        <v>6640</v>
      </c>
      <c r="F22960" s="255">
        <v>14.61</v>
      </c>
    </row>
    <row r="22961" spans="1:6" ht="15" x14ac:dyDescent="0.25">
      <c r="A22961" s="253" t="s">
        <v>10462</v>
      </c>
      <c r="B22961" s="254" t="s">
        <v>10463</v>
      </c>
      <c r="C22961" s="10" t="s">
        <v>6640</v>
      </c>
      <c r="F22961" s="255">
        <v>34.03</v>
      </c>
    </row>
    <row r="22962" spans="1:6" ht="15" x14ac:dyDescent="0.25">
      <c r="A22962" s="253" t="s">
        <v>10464</v>
      </c>
      <c r="B22962" s="254" t="s">
        <v>10465</v>
      </c>
      <c r="C22962" s="10" t="s">
        <v>6640</v>
      </c>
      <c r="F22962" s="255">
        <v>29.26</v>
      </c>
    </row>
    <row r="22963" spans="1:6" ht="15" x14ac:dyDescent="0.25">
      <c r="A22963" s="253" t="s">
        <v>10466</v>
      </c>
      <c r="B22963" s="254" t="s">
        <v>10467</v>
      </c>
      <c r="C22963" s="10" t="s">
        <v>6637</v>
      </c>
      <c r="F22963" s="255">
        <v>126.23</v>
      </c>
    </row>
    <row r="22964" spans="1:6" ht="15" x14ac:dyDescent="0.25">
      <c r="A22964" s="253" t="s">
        <v>10468</v>
      </c>
      <c r="B22964" s="254" t="s">
        <v>10469</v>
      </c>
      <c r="C22964" s="10" t="s">
        <v>6637</v>
      </c>
      <c r="F22964" s="255">
        <v>196.13</v>
      </c>
    </row>
    <row r="22965" spans="1:6" ht="15" x14ac:dyDescent="0.25">
      <c r="A22965" s="253" t="s">
        <v>10470</v>
      </c>
      <c r="B22965" s="254" t="s">
        <v>10471</v>
      </c>
      <c r="C22965" s="10" t="s">
        <v>6637</v>
      </c>
      <c r="F22965" s="255">
        <v>227.57</v>
      </c>
    </row>
    <row r="22966" spans="1:6" ht="15" x14ac:dyDescent="0.25">
      <c r="A22966" s="253" t="s">
        <v>10472</v>
      </c>
      <c r="B22966" s="254" t="s">
        <v>10473</v>
      </c>
      <c r="C22966" s="10" t="s">
        <v>6637</v>
      </c>
      <c r="F22966" s="255">
        <v>335.73</v>
      </c>
    </row>
    <row r="22967" spans="1:6" ht="30" x14ac:dyDescent="0.25">
      <c r="A22967" s="253" t="s">
        <v>10474</v>
      </c>
      <c r="B22967" s="254" t="s">
        <v>10475</v>
      </c>
      <c r="C22967" s="10" t="s">
        <v>6637</v>
      </c>
      <c r="F22967" s="255">
        <v>205.33</v>
      </c>
    </row>
    <row r="22968" spans="1:6" ht="15" x14ac:dyDescent="0.25">
      <c r="A22968" s="253" t="s">
        <v>10476</v>
      </c>
      <c r="B22968" s="254" t="s">
        <v>10477</v>
      </c>
      <c r="C22968" s="10" t="s">
        <v>6637</v>
      </c>
      <c r="F22968" s="255">
        <v>268.24</v>
      </c>
    </row>
    <row r="22969" spans="1:6" ht="30" x14ac:dyDescent="0.25">
      <c r="A22969" s="253" t="s">
        <v>10478</v>
      </c>
      <c r="B22969" s="254" t="s">
        <v>10479</v>
      </c>
      <c r="C22969" s="10" t="s">
        <v>6637</v>
      </c>
      <c r="F22969" s="255">
        <v>109.65</v>
      </c>
    </row>
    <row r="22970" spans="1:6" ht="15" x14ac:dyDescent="0.25">
      <c r="A22970" s="253" t="s">
        <v>10480</v>
      </c>
      <c r="B22970" s="254" t="s">
        <v>10481</v>
      </c>
      <c r="C22970" s="10" t="s">
        <v>6637</v>
      </c>
      <c r="F22970" s="255">
        <v>74.17</v>
      </c>
    </row>
    <row r="22971" spans="1:6" ht="30" x14ac:dyDescent="0.25">
      <c r="A22971" s="253" t="s">
        <v>10482</v>
      </c>
      <c r="B22971" s="254" t="s">
        <v>10483</v>
      </c>
      <c r="C22971" s="10" t="s">
        <v>6637</v>
      </c>
      <c r="F22971" s="255">
        <v>131.72999999999999</v>
      </c>
    </row>
    <row r="22972" spans="1:6" ht="30" x14ac:dyDescent="0.25">
      <c r="A22972" s="253" t="s">
        <v>10484</v>
      </c>
      <c r="B22972" s="254" t="s">
        <v>10485</v>
      </c>
      <c r="C22972" s="10" t="s">
        <v>6637</v>
      </c>
      <c r="F22972" s="255">
        <v>176.14</v>
      </c>
    </row>
    <row r="22973" spans="1:6" ht="15" x14ac:dyDescent="0.25">
      <c r="A22973" s="253" t="s">
        <v>10486</v>
      </c>
      <c r="B22973" s="254" t="s">
        <v>10487</v>
      </c>
      <c r="C22973" s="10" t="s">
        <v>6637</v>
      </c>
      <c r="F22973" s="255">
        <v>206.08</v>
      </c>
    </row>
    <row r="22974" spans="1:6" ht="30" x14ac:dyDescent="0.25">
      <c r="A22974" s="253" t="s">
        <v>10488</v>
      </c>
      <c r="B22974" s="254" t="s">
        <v>10489</v>
      </c>
      <c r="C22974" s="10" t="s">
        <v>6637</v>
      </c>
      <c r="F22974" s="255">
        <v>164.11</v>
      </c>
    </row>
    <row r="22975" spans="1:6" ht="30" x14ac:dyDescent="0.25">
      <c r="A22975" s="253" t="s">
        <v>10490</v>
      </c>
      <c r="B22975" s="254" t="s">
        <v>10491</v>
      </c>
      <c r="C22975" s="10" t="s">
        <v>6637</v>
      </c>
      <c r="F22975" s="255">
        <v>237.3</v>
      </c>
    </row>
    <row r="22976" spans="1:6" ht="15" x14ac:dyDescent="0.25">
      <c r="A22976" s="253" t="s">
        <v>10492</v>
      </c>
      <c r="B22976" s="254" t="s">
        <v>10493</v>
      </c>
      <c r="C22976" s="10" t="s">
        <v>6637</v>
      </c>
      <c r="F22976" s="255">
        <v>174.01</v>
      </c>
    </row>
    <row r="22977" spans="1:6" ht="15" x14ac:dyDescent="0.25">
      <c r="A22977" s="253" t="s">
        <v>10494</v>
      </c>
      <c r="B22977" s="254" t="s">
        <v>10495</v>
      </c>
      <c r="C22977" s="10" t="s">
        <v>6640</v>
      </c>
      <c r="F22977" s="255">
        <v>11.59</v>
      </c>
    </row>
    <row r="22978" spans="1:6" ht="15" x14ac:dyDescent="0.25">
      <c r="A22978" s="253" t="s">
        <v>10496</v>
      </c>
      <c r="B22978" s="254" t="s">
        <v>10497</v>
      </c>
      <c r="C22978" s="10" t="s">
        <v>6637</v>
      </c>
      <c r="F22978" s="255">
        <v>750.68</v>
      </c>
    </row>
    <row r="22979" spans="1:6" ht="15" x14ac:dyDescent="0.25">
      <c r="A22979" s="253" t="s">
        <v>10498</v>
      </c>
      <c r="B22979" s="254" t="s">
        <v>10499</v>
      </c>
      <c r="C22979" s="10" t="s">
        <v>6635</v>
      </c>
      <c r="F22979" s="255">
        <v>7540.66</v>
      </c>
    </row>
    <row r="22980" spans="1:6" ht="30" x14ac:dyDescent="0.25">
      <c r="A22980" s="253" t="s">
        <v>10500</v>
      </c>
      <c r="B22980" s="254" t="s">
        <v>10501</v>
      </c>
      <c r="C22980" s="10" t="s">
        <v>6635</v>
      </c>
      <c r="F22980" s="255">
        <v>16134.74</v>
      </c>
    </row>
    <row r="22981" spans="1:6" ht="15" x14ac:dyDescent="0.25">
      <c r="A22981" s="253" t="s">
        <v>10502</v>
      </c>
      <c r="B22981" s="254" t="s">
        <v>10503</v>
      </c>
      <c r="C22981" s="10" t="s">
        <v>6637</v>
      </c>
      <c r="F22981" s="255">
        <v>0.57999999999999996</v>
      </c>
    </row>
    <row r="22982" spans="1:6" ht="15" x14ac:dyDescent="0.25">
      <c r="A22982" s="253" t="s">
        <v>10504</v>
      </c>
      <c r="B22982" s="254" t="s">
        <v>10505</v>
      </c>
      <c r="C22982" s="10" t="s">
        <v>6637</v>
      </c>
      <c r="F22982" s="255">
        <v>74.290000000000006</v>
      </c>
    </row>
    <row r="22983" spans="1:6" ht="15" x14ac:dyDescent="0.25">
      <c r="A22983" s="253" t="s">
        <v>10506</v>
      </c>
      <c r="B22983" s="254" t="s">
        <v>10507</v>
      </c>
      <c r="C22983" s="10" t="s">
        <v>6637</v>
      </c>
      <c r="F22983" s="255">
        <v>8.1999999999999993</v>
      </c>
    </row>
    <row r="22984" spans="1:6" ht="15" x14ac:dyDescent="0.25">
      <c r="A22984" s="253" t="s">
        <v>10508</v>
      </c>
      <c r="B22984" s="254" t="s">
        <v>10509</v>
      </c>
      <c r="C22984" s="10" t="s">
        <v>6635</v>
      </c>
      <c r="F22984" s="255">
        <v>2.2200000000000002</v>
      </c>
    </row>
    <row r="22985" spans="1:6" ht="15" x14ac:dyDescent="0.25">
      <c r="A22985" s="253" t="s">
        <v>10510</v>
      </c>
      <c r="B22985" s="254" t="s">
        <v>10511</v>
      </c>
      <c r="C22985" s="10" t="s">
        <v>6641</v>
      </c>
      <c r="F22985" s="255">
        <v>300.37</v>
      </c>
    </row>
    <row r="22986" spans="1:6" ht="15" x14ac:dyDescent="0.25">
      <c r="A22986" s="253" t="s">
        <v>10512</v>
      </c>
      <c r="B22986" s="254" t="s">
        <v>1015</v>
      </c>
      <c r="C22986" s="10" t="s">
        <v>6641</v>
      </c>
      <c r="F22986" s="255">
        <v>188.97</v>
      </c>
    </row>
    <row r="22987" spans="1:6" ht="15" x14ac:dyDescent="0.25">
      <c r="A22987" s="253" t="s">
        <v>10513</v>
      </c>
      <c r="B22987" s="254" t="s">
        <v>10514</v>
      </c>
      <c r="C22987" s="10" t="s">
        <v>6637</v>
      </c>
      <c r="F22987" s="255">
        <v>11.96</v>
      </c>
    </row>
    <row r="22988" spans="1:6" ht="15" x14ac:dyDescent="0.25">
      <c r="A22988" s="253" t="s">
        <v>10515</v>
      </c>
      <c r="B22988" s="254" t="s">
        <v>10516</v>
      </c>
      <c r="C22988" s="10" t="s">
        <v>6635</v>
      </c>
      <c r="F22988" s="255">
        <v>29.07</v>
      </c>
    </row>
    <row r="22989" spans="1:6" ht="15" x14ac:dyDescent="0.25">
      <c r="A22989" s="253" t="s">
        <v>10517</v>
      </c>
      <c r="B22989" s="254" t="s">
        <v>10518</v>
      </c>
      <c r="C22989" s="10" t="s">
        <v>6635</v>
      </c>
      <c r="F22989" s="255">
        <v>110.73</v>
      </c>
    </row>
    <row r="22990" spans="1:6" ht="15" x14ac:dyDescent="0.25">
      <c r="A22990" s="253" t="s">
        <v>10519</v>
      </c>
      <c r="B22990" s="254" t="s">
        <v>10520</v>
      </c>
      <c r="C22990" s="10" t="s">
        <v>6637</v>
      </c>
      <c r="F22990" s="255">
        <v>16.809999999999999</v>
      </c>
    </row>
    <row r="22991" spans="1:6" ht="15" x14ac:dyDescent="0.25">
      <c r="A22991" s="253" t="s">
        <v>10521</v>
      </c>
      <c r="B22991" s="254" t="s">
        <v>10522</v>
      </c>
      <c r="C22991" s="10" t="s">
        <v>6635</v>
      </c>
      <c r="F22991" s="255">
        <v>192.41</v>
      </c>
    </row>
    <row r="22992" spans="1:6" ht="15" x14ac:dyDescent="0.25">
      <c r="A22992" s="253" t="s">
        <v>10523</v>
      </c>
      <c r="B22992" s="254" t="s">
        <v>10524</v>
      </c>
      <c r="C22992" s="10" t="s">
        <v>6635</v>
      </c>
      <c r="F22992" s="255">
        <v>35.57</v>
      </c>
    </row>
    <row r="22993" spans="1:6" ht="15" x14ac:dyDescent="0.25">
      <c r="A22993" s="253" t="s">
        <v>10525</v>
      </c>
      <c r="B22993" s="254" t="s">
        <v>10526</v>
      </c>
      <c r="C22993" s="10" t="s">
        <v>6635</v>
      </c>
      <c r="F22993" s="255">
        <v>42.82</v>
      </c>
    </row>
    <row r="22994" spans="1:6" ht="15" x14ac:dyDescent="0.25">
      <c r="A22994" s="253" t="s">
        <v>10527</v>
      </c>
      <c r="B22994" s="254" t="s">
        <v>10528</v>
      </c>
      <c r="C22994" s="10" t="s">
        <v>6635</v>
      </c>
      <c r="F22994" s="255">
        <v>60.73</v>
      </c>
    </row>
    <row r="22995" spans="1:6" ht="15" x14ac:dyDescent="0.25">
      <c r="A22995" s="253" t="s">
        <v>10529</v>
      </c>
      <c r="B22995" s="254" t="s">
        <v>10530</v>
      </c>
      <c r="C22995" s="10" t="s">
        <v>6635</v>
      </c>
      <c r="F22995" s="255">
        <v>6.07</v>
      </c>
    </row>
    <row r="22996" spans="1:6" ht="15" x14ac:dyDescent="0.25">
      <c r="A22996" s="253" t="s">
        <v>10531</v>
      </c>
      <c r="B22996" s="254" t="s">
        <v>1004</v>
      </c>
      <c r="C22996" s="10" t="s">
        <v>6635</v>
      </c>
      <c r="F22996" s="255">
        <v>18.579999999999998</v>
      </c>
    </row>
    <row r="22997" spans="1:6" ht="15" x14ac:dyDescent="0.25">
      <c r="A22997" s="253" t="s">
        <v>10532</v>
      </c>
      <c r="B22997" s="254" t="s">
        <v>10533</v>
      </c>
      <c r="C22997" s="10" t="s">
        <v>6635</v>
      </c>
      <c r="F22997" s="255">
        <v>32.729999999999997</v>
      </c>
    </row>
    <row r="22998" spans="1:6" ht="15" x14ac:dyDescent="0.25">
      <c r="A22998" s="253" t="s">
        <v>10534</v>
      </c>
      <c r="B22998" s="254" t="s">
        <v>10535</v>
      </c>
      <c r="C22998" s="10" t="s">
        <v>6635</v>
      </c>
      <c r="F22998" s="255">
        <v>2.0499999999999998</v>
      </c>
    </row>
    <row r="22999" spans="1:6" ht="15" x14ac:dyDescent="0.25">
      <c r="A22999" s="253" t="s">
        <v>10536</v>
      </c>
      <c r="B22999" s="254" t="s">
        <v>10537</v>
      </c>
      <c r="C22999" s="10" t="s">
        <v>6635</v>
      </c>
      <c r="F22999" s="255">
        <v>108.3</v>
      </c>
    </row>
    <row r="23000" spans="1:6" ht="15" x14ac:dyDescent="0.25">
      <c r="A23000" s="253" t="s">
        <v>10538</v>
      </c>
      <c r="B23000" s="254" t="s">
        <v>10539</v>
      </c>
      <c r="C23000" s="10" t="s">
        <v>6635</v>
      </c>
      <c r="F23000" s="255">
        <v>360.78</v>
      </c>
    </row>
    <row r="23001" spans="1:6" ht="15" x14ac:dyDescent="0.25">
      <c r="A23001" s="253" t="s">
        <v>10540</v>
      </c>
      <c r="B23001" s="254" t="s">
        <v>10541</v>
      </c>
      <c r="C23001" s="10" t="s">
        <v>6635</v>
      </c>
      <c r="F23001" s="255">
        <v>298.42</v>
      </c>
    </row>
    <row r="23002" spans="1:6" ht="15" x14ac:dyDescent="0.25">
      <c r="A23002" s="253" t="s">
        <v>10542</v>
      </c>
      <c r="B23002" s="254" t="s">
        <v>10543</v>
      </c>
      <c r="C23002" s="10" t="s">
        <v>6643</v>
      </c>
      <c r="F23002" s="255">
        <v>5508.7</v>
      </c>
    </row>
    <row r="23003" spans="1:6" ht="15" x14ac:dyDescent="0.25">
      <c r="A23003" s="253" t="s">
        <v>10544</v>
      </c>
      <c r="B23003" s="254" t="s">
        <v>10545</v>
      </c>
      <c r="C23003" s="10" t="s">
        <v>6643</v>
      </c>
      <c r="F23003" s="255">
        <v>2994.57</v>
      </c>
    </row>
    <row r="23004" spans="1:6" ht="15" x14ac:dyDescent="0.25">
      <c r="A23004" s="253" t="s">
        <v>10546</v>
      </c>
      <c r="B23004" s="254" t="s">
        <v>10547</v>
      </c>
      <c r="C23004" s="10" t="s">
        <v>6643</v>
      </c>
      <c r="F23004" s="255">
        <v>1706.79</v>
      </c>
    </row>
    <row r="23005" spans="1:6" ht="15" x14ac:dyDescent="0.25">
      <c r="A23005" s="253" t="s">
        <v>10548</v>
      </c>
      <c r="B23005" s="254" t="s">
        <v>25062</v>
      </c>
      <c r="C23005" s="10" t="s">
        <v>6643</v>
      </c>
      <c r="F23005" s="255">
        <v>3852.45</v>
      </c>
    </row>
    <row r="23006" spans="1:6" ht="30" x14ac:dyDescent="0.25">
      <c r="A23006" s="253" t="s">
        <v>25047</v>
      </c>
      <c r="B23006" s="254" t="s">
        <v>25063</v>
      </c>
      <c r="C23006" s="10" t="s">
        <v>6635</v>
      </c>
      <c r="F23006" s="255">
        <v>9183.33</v>
      </c>
    </row>
    <row r="23007" spans="1:6" ht="15" x14ac:dyDescent="0.25">
      <c r="A23007" s="253" t="s">
        <v>25048</v>
      </c>
      <c r="B23007" s="254" t="s">
        <v>25064</v>
      </c>
      <c r="C23007" s="10" t="s">
        <v>6635</v>
      </c>
      <c r="F23007" s="255">
        <v>5943.33</v>
      </c>
    </row>
    <row r="23008" spans="1:6" ht="30" x14ac:dyDescent="0.25">
      <c r="A23008" s="253" t="s">
        <v>25049</v>
      </c>
      <c r="B23008" s="254" t="s">
        <v>25065</v>
      </c>
      <c r="C23008" s="10" t="s">
        <v>6635</v>
      </c>
      <c r="F23008" s="255">
        <v>13141.67</v>
      </c>
    </row>
    <row r="23009" spans="1:6" ht="15" x14ac:dyDescent="0.25">
      <c r="A23009" s="253" t="s">
        <v>10549</v>
      </c>
      <c r="B23009" s="254" t="s">
        <v>10550</v>
      </c>
      <c r="C23009" s="10" t="s">
        <v>6635</v>
      </c>
      <c r="F23009" s="255">
        <v>1015.25</v>
      </c>
    </row>
    <row r="23010" spans="1:6" ht="15" x14ac:dyDescent="0.25">
      <c r="A23010" s="253" t="s">
        <v>10551</v>
      </c>
      <c r="B23010" s="254" t="s">
        <v>10552</v>
      </c>
      <c r="C23010" s="10" t="s">
        <v>6635</v>
      </c>
      <c r="F23010" s="255">
        <v>926.56</v>
      </c>
    </row>
    <row r="23011" spans="1:6" ht="15" x14ac:dyDescent="0.25">
      <c r="A23011" s="253" t="s">
        <v>25050</v>
      </c>
      <c r="B23011" s="254" t="s">
        <v>25066</v>
      </c>
      <c r="C23011" s="10" t="s">
        <v>6635</v>
      </c>
      <c r="F23011" s="255">
        <v>2882.03</v>
      </c>
    </row>
    <row r="23012" spans="1:6" ht="15" x14ac:dyDescent="0.25">
      <c r="A23012" s="253" t="s">
        <v>25051</v>
      </c>
      <c r="B23012" s="254" t="s">
        <v>25067</v>
      </c>
      <c r="C23012" s="10" t="s">
        <v>6643</v>
      </c>
      <c r="F23012" s="255">
        <v>3543.41</v>
      </c>
    </row>
    <row r="23013" spans="1:6" ht="15" x14ac:dyDescent="0.25">
      <c r="A23013" s="253" t="s">
        <v>10553</v>
      </c>
      <c r="B23013" s="254" t="s">
        <v>10554</v>
      </c>
      <c r="C23013" s="10" t="s">
        <v>6635</v>
      </c>
      <c r="F23013" s="255">
        <v>212.31</v>
      </c>
    </row>
    <row r="23014" spans="1:6" ht="15" x14ac:dyDescent="0.25">
      <c r="A23014" s="253" t="s">
        <v>10555</v>
      </c>
      <c r="B23014" s="254" t="s">
        <v>10556</v>
      </c>
      <c r="C23014" s="10" t="s">
        <v>6635</v>
      </c>
      <c r="F23014" s="255">
        <v>107.24</v>
      </c>
    </row>
    <row r="23015" spans="1:6" ht="30" x14ac:dyDescent="0.25">
      <c r="A23015" s="253" t="s">
        <v>10557</v>
      </c>
      <c r="B23015" s="254" t="s">
        <v>10558</v>
      </c>
      <c r="C23015" s="10" t="s">
        <v>6637</v>
      </c>
      <c r="F23015" s="255">
        <v>2922.38</v>
      </c>
    </row>
    <row r="23016" spans="1:6" ht="30" x14ac:dyDescent="0.25">
      <c r="A23016" s="253" t="s">
        <v>10559</v>
      </c>
      <c r="B23016" s="254" t="s">
        <v>10560</v>
      </c>
      <c r="C23016" s="10" t="s">
        <v>6635</v>
      </c>
      <c r="F23016" s="255">
        <v>15.41</v>
      </c>
    </row>
    <row r="23017" spans="1:6" ht="30" x14ac:dyDescent="0.25">
      <c r="A23017" s="253" t="s">
        <v>10561</v>
      </c>
      <c r="B23017" s="254" t="s">
        <v>10562</v>
      </c>
      <c r="C23017" s="10" t="s">
        <v>6635</v>
      </c>
      <c r="F23017" s="255">
        <v>11.35</v>
      </c>
    </row>
    <row r="23018" spans="1:6" ht="30" x14ac:dyDescent="0.25">
      <c r="A23018" s="253" t="s">
        <v>10563</v>
      </c>
      <c r="B23018" s="254" t="s">
        <v>10564</v>
      </c>
      <c r="C23018" s="10" t="s">
        <v>6635</v>
      </c>
      <c r="F23018" s="255">
        <v>18.34</v>
      </c>
    </row>
    <row r="23019" spans="1:6" ht="30" x14ac:dyDescent="0.25">
      <c r="A23019" s="253" t="s">
        <v>10565</v>
      </c>
      <c r="B23019" s="254" t="s">
        <v>10566</v>
      </c>
      <c r="C23019" s="10" t="s">
        <v>6635</v>
      </c>
      <c r="F23019" s="255">
        <v>11.45</v>
      </c>
    </row>
    <row r="23020" spans="1:6" ht="15" x14ac:dyDescent="0.25">
      <c r="A23020" s="253" t="s">
        <v>10567</v>
      </c>
      <c r="B23020" s="254" t="s">
        <v>10568</v>
      </c>
      <c r="C23020" s="10" t="s">
        <v>6635</v>
      </c>
      <c r="F23020" s="255">
        <v>22.28</v>
      </c>
    </row>
    <row r="23021" spans="1:6" ht="30" x14ac:dyDescent="0.25">
      <c r="A23021" s="253" t="s">
        <v>10569</v>
      </c>
      <c r="B23021" s="254" t="s">
        <v>10570</v>
      </c>
      <c r="C23021" s="10" t="s">
        <v>6635</v>
      </c>
      <c r="F23021" s="255">
        <v>8.14</v>
      </c>
    </row>
    <row r="23022" spans="1:6" ht="15" x14ac:dyDescent="0.25">
      <c r="A23022" s="253" t="s">
        <v>10571</v>
      </c>
      <c r="B23022" s="254" t="s">
        <v>10572</v>
      </c>
      <c r="C23022" s="10" t="s">
        <v>6637</v>
      </c>
      <c r="F23022" s="255">
        <v>679.53</v>
      </c>
    </row>
    <row r="23023" spans="1:6" ht="30" x14ac:dyDescent="0.25">
      <c r="A23023" s="253" t="s">
        <v>10573</v>
      </c>
      <c r="B23023" s="254" t="s">
        <v>10574</v>
      </c>
      <c r="C23023" s="10" t="s">
        <v>6635</v>
      </c>
      <c r="F23023" s="255">
        <v>26.02</v>
      </c>
    </row>
    <row r="23024" spans="1:6" ht="15" x14ac:dyDescent="0.25">
      <c r="A23024" s="253" t="s">
        <v>10575</v>
      </c>
      <c r="B23024" s="254" t="s">
        <v>10576</v>
      </c>
      <c r="C23024" s="10" t="s">
        <v>6635</v>
      </c>
      <c r="F23024" s="255">
        <v>269.61</v>
      </c>
    </row>
    <row r="23025" spans="1:6" ht="15" x14ac:dyDescent="0.25">
      <c r="A23025" s="253" t="s">
        <v>10577</v>
      </c>
      <c r="B23025" s="254" t="s">
        <v>10578</v>
      </c>
      <c r="C23025" s="10" t="s">
        <v>6637</v>
      </c>
      <c r="F23025" s="255">
        <v>272.64999999999998</v>
      </c>
    </row>
    <row r="23026" spans="1:6" ht="15" x14ac:dyDescent="0.25">
      <c r="A23026" s="253" t="s">
        <v>10579</v>
      </c>
      <c r="B23026" s="254" t="s">
        <v>10580</v>
      </c>
      <c r="C23026" s="10" t="s">
        <v>6637</v>
      </c>
      <c r="F23026" s="255">
        <v>1610.72</v>
      </c>
    </row>
    <row r="23027" spans="1:6" ht="15" x14ac:dyDescent="0.25">
      <c r="A23027" s="253" t="s">
        <v>10581</v>
      </c>
      <c r="B23027" s="254" t="s">
        <v>1074</v>
      </c>
      <c r="C23027" s="10" t="s">
        <v>6635</v>
      </c>
      <c r="F23027" s="255">
        <v>30.53</v>
      </c>
    </row>
    <row r="23028" spans="1:6" ht="15" x14ac:dyDescent="0.25">
      <c r="A23028" s="253" t="s">
        <v>10582</v>
      </c>
      <c r="B23028" s="254" t="s">
        <v>10583</v>
      </c>
      <c r="C23028" s="10" t="s">
        <v>6637</v>
      </c>
      <c r="F23028" s="255">
        <v>113.44</v>
      </c>
    </row>
    <row r="23029" spans="1:6" ht="15" x14ac:dyDescent="0.25">
      <c r="A23029" s="253" t="s">
        <v>10584</v>
      </c>
      <c r="B23029" s="254" t="s">
        <v>10585</v>
      </c>
      <c r="C23029" s="10" t="s">
        <v>6640</v>
      </c>
      <c r="F23029" s="255">
        <v>333.43</v>
      </c>
    </row>
    <row r="23030" spans="1:6" ht="30" x14ac:dyDescent="0.25">
      <c r="A23030" s="253" t="s">
        <v>10586</v>
      </c>
      <c r="B23030" s="254" t="s">
        <v>10587</v>
      </c>
      <c r="C23030" s="10" t="s">
        <v>6635</v>
      </c>
      <c r="F23030" s="255">
        <v>212.06</v>
      </c>
    </row>
    <row r="23031" spans="1:6" ht="15" x14ac:dyDescent="0.25">
      <c r="A23031" s="253" t="s">
        <v>10588</v>
      </c>
      <c r="B23031" s="254" t="s">
        <v>10589</v>
      </c>
      <c r="C23031" s="10" t="s">
        <v>6635</v>
      </c>
      <c r="F23031" s="255">
        <v>2031.9</v>
      </c>
    </row>
    <row r="23032" spans="1:6" ht="15" x14ac:dyDescent="0.25">
      <c r="A23032" s="253" t="s">
        <v>10590</v>
      </c>
      <c r="B23032" s="254" t="s">
        <v>10591</v>
      </c>
      <c r="C23032" s="10" t="s">
        <v>6635</v>
      </c>
      <c r="F23032" s="255">
        <v>101.51</v>
      </c>
    </row>
    <row r="23033" spans="1:6" ht="15" x14ac:dyDescent="0.25">
      <c r="A23033" s="253" t="s">
        <v>10592</v>
      </c>
      <c r="B23033" s="254" t="s">
        <v>107</v>
      </c>
      <c r="C23033" s="10" t="s">
        <v>6637</v>
      </c>
      <c r="F23033" s="255">
        <v>10615.42</v>
      </c>
    </row>
    <row r="23034" spans="1:6" ht="15" x14ac:dyDescent="0.25">
      <c r="A23034" s="253" t="s">
        <v>10593</v>
      </c>
      <c r="B23034" s="254" t="s">
        <v>106</v>
      </c>
      <c r="C23034" s="10" t="s">
        <v>6637</v>
      </c>
      <c r="F23034" s="255">
        <v>8859.23</v>
      </c>
    </row>
    <row r="23035" spans="1:6" ht="15" x14ac:dyDescent="0.25">
      <c r="A23035" s="253" t="s">
        <v>10594</v>
      </c>
      <c r="B23035" s="254" t="s">
        <v>105</v>
      </c>
      <c r="C23035" s="10" t="s">
        <v>6637</v>
      </c>
      <c r="F23035" s="255">
        <v>4549.53</v>
      </c>
    </row>
    <row r="23036" spans="1:6" ht="15" x14ac:dyDescent="0.25">
      <c r="A23036" s="253" t="s">
        <v>10595</v>
      </c>
      <c r="B23036" s="254" t="s">
        <v>10596</v>
      </c>
      <c r="C23036" s="10" t="s">
        <v>6635</v>
      </c>
      <c r="F23036" s="255">
        <v>101.84</v>
      </c>
    </row>
    <row r="23037" spans="1:6" ht="15" x14ac:dyDescent="0.25">
      <c r="A23037" s="253" t="s">
        <v>10597</v>
      </c>
      <c r="B23037" s="254" t="s">
        <v>10598</v>
      </c>
      <c r="C23037" s="10" t="s">
        <v>6635</v>
      </c>
      <c r="F23037" s="255">
        <v>25.79</v>
      </c>
    </row>
    <row r="23038" spans="1:6" ht="30" x14ac:dyDescent="0.25">
      <c r="A23038" s="253" t="s">
        <v>10599</v>
      </c>
      <c r="B23038" s="254" t="s">
        <v>10600</v>
      </c>
      <c r="C23038" s="10" t="s">
        <v>6637</v>
      </c>
      <c r="F23038" s="255">
        <v>1535.81</v>
      </c>
    </row>
    <row r="23039" spans="1:6" ht="30" x14ac:dyDescent="0.25">
      <c r="A23039" s="253" t="s">
        <v>10601</v>
      </c>
      <c r="B23039" s="254" t="s">
        <v>10602</v>
      </c>
      <c r="C23039" s="10" t="s">
        <v>6637</v>
      </c>
      <c r="F23039" s="255">
        <v>1604.54</v>
      </c>
    </row>
    <row r="23040" spans="1:6" ht="30" x14ac:dyDescent="0.25">
      <c r="A23040" s="253" t="s">
        <v>10603</v>
      </c>
      <c r="B23040" s="254" t="s">
        <v>10604</v>
      </c>
      <c r="C23040" s="10" t="s">
        <v>6637</v>
      </c>
      <c r="F23040" s="255">
        <v>1738.8</v>
      </c>
    </row>
    <row r="23041" spans="1:6" ht="30" x14ac:dyDescent="0.25">
      <c r="A23041" s="253" t="s">
        <v>10605</v>
      </c>
      <c r="B23041" s="254" t="s">
        <v>10606</v>
      </c>
      <c r="C23041" s="10" t="s">
        <v>6637</v>
      </c>
      <c r="F23041" s="255">
        <v>1797.86</v>
      </c>
    </row>
    <row r="23042" spans="1:6" ht="30" x14ac:dyDescent="0.25">
      <c r="A23042" s="253" t="s">
        <v>10607</v>
      </c>
      <c r="B23042" s="254" t="s">
        <v>10608</v>
      </c>
      <c r="C23042" s="10" t="s">
        <v>6637</v>
      </c>
      <c r="F23042" s="255">
        <v>2119.0100000000002</v>
      </c>
    </row>
    <row r="23043" spans="1:6" ht="30" x14ac:dyDescent="0.25">
      <c r="A23043" s="253" t="s">
        <v>10609</v>
      </c>
      <c r="B23043" s="254" t="s">
        <v>10610</v>
      </c>
      <c r="C23043" s="10" t="s">
        <v>6637</v>
      </c>
      <c r="F23043" s="255">
        <v>1758.47</v>
      </c>
    </row>
    <row r="23044" spans="1:6" ht="30" x14ac:dyDescent="0.25">
      <c r="A23044" s="253" t="s">
        <v>10611</v>
      </c>
      <c r="B23044" s="254" t="s">
        <v>10612</v>
      </c>
      <c r="C23044" s="10" t="s">
        <v>6637</v>
      </c>
      <c r="F23044" s="255">
        <v>1678.08</v>
      </c>
    </row>
    <row r="23045" spans="1:6" ht="30" x14ac:dyDescent="0.25">
      <c r="A23045" s="253" t="s">
        <v>10613</v>
      </c>
      <c r="B23045" s="254" t="s">
        <v>10614</v>
      </c>
      <c r="C23045" s="10" t="s">
        <v>6637</v>
      </c>
      <c r="F23045" s="255">
        <v>1910.41</v>
      </c>
    </row>
    <row r="23046" spans="1:6" ht="15" x14ac:dyDescent="0.25">
      <c r="A23046" s="253" t="s">
        <v>10615</v>
      </c>
      <c r="B23046" s="254" t="s">
        <v>10616</v>
      </c>
      <c r="C23046" s="10" t="s">
        <v>6637</v>
      </c>
      <c r="F23046" s="255">
        <v>49.51</v>
      </c>
    </row>
    <row r="23047" spans="1:6" ht="30" x14ac:dyDescent="0.25">
      <c r="A23047" s="253" t="s">
        <v>10617</v>
      </c>
      <c r="B23047" s="254" t="s">
        <v>10618</v>
      </c>
      <c r="C23047" s="10" t="s">
        <v>6637</v>
      </c>
      <c r="F23047" s="255">
        <v>136.97999999999999</v>
      </c>
    </row>
    <row r="23048" spans="1:6" ht="30" x14ac:dyDescent="0.25">
      <c r="A23048" s="253" t="s">
        <v>10619</v>
      </c>
      <c r="B23048" s="254" t="s">
        <v>10620</v>
      </c>
      <c r="C23048" s="10" t="s">
        <v>6637</v>
      </c>
      <c r="F23048" s="255">
        <v>152.63999999999999</v>
      </c>
    </row>
    <row r="23049" spans="1:6" ht="30" x14ac:dyDescent="0.25">
      <c r="A23049" s="253" t="s">
        <v>10621</v>
      </c>
      <c r="B23049" s="254" t="s">
        <v>10622</v>
      </c>
      <c r="C23049" s="10" t="s">
        <v>6637</v>
      </c>
      <c r="F23049" s="255">
        <v>94.61</v>
      </c>
    </row>
    <row r="23050" spans="1:6" ht="30" x14ac:dyDescent="0.25">
      <c r="A23050" s="253" t="s">
        <v>10623</v>
      </c>
      <c r="B23050" s="254" t="s">
        <v>10624</v>
      </c>
      <c r="C23050" s="10" t="s">
        <v>6637</v>
      </c>
      <c r="F23050" s="255">
        <v>247.36</v>
      </c>
    </row>
    <row r="23051" spans="1:6" ht="15" x14ac:dyDescent="0.25">
      <c r="A23051" s="253" t="s">
        <v>10625</v>
      </c>
      <c r="B23051" s="254" t="s">
        <v>10626</v>
      </c>
      <c r="C23051" s="10" t="s">
        <v>6637</v>
      </c>
      <c r="F23051" s="255">
        <v>279.92</v>
      </c>
    </row>
    <row r="23052" spans="1:6" ht="15" x14ac:dyDescent="0.25">
      <c r="A23052" s="253" t="s">
        <v>10627</v>
      </c>
      <c r="B23052" s="254" t="s">
        <v>10628</v>
      </c>
      <c r="C23052" s="10" t="s">
        <v>6637</v>
      </c>
      <c r="F23052" s="255">
        <v>260.31</v>
      </c>
    </row>
    <row r="23053" spans="1:6" ht="15" x14ac:dyDescent="0.25">
      <c r="A23053" s="253" t="s">
        <v>10629</v>
      </c>
      <c r="B23053" s="254" t="s">
        <v>10630</v>
      </c>
      <c r="C23053" s="10" t="s">
        <v>6637</v>
      </c>
      <c r="F23053" s="255">
        <v>101.14</v>
      </c>
    </row>
    <row r="23054" spans="1:6" ht="15" x14ac:dyDescent="0.25">
      <c r="A23054" s="253" t="s">
        <v>10631</v>
      </c>
      <c r="B23054" s="254" t="s">
        <v>6581</v>
      </c>
      <c r="C23054" s="10" t="s">
        <v>6637</v>
      </c>
      <c r="F23054" s="255">
        <v>81.97</v>
      </c>
    </row>
    <row r="23055" spans="1:6" ht="30" x14ac:dyDescent="0.25">
      <c r="A23055" s="253" t="s">
        <v>10632</v>
      </c>
      <c r="B23055" s="254" t="s">
        <v>10633</v>
      </c>
      <c r="C23055" s="10" t="s">
        <v>6635</v>
      </c>
      <c r="F23055" s="255">
        <v>384</v>
      </c>
    </row>
    <row r="23056" spans="1:6" ht="15" x14ac:dyDescent="0.25">
      <c r="A23056" s="253" t="s">
        <v>10634</v>
      </c>
      <c r="B23056" s="254" t="s">
        <v>10635</v>
      </c>
      <c r="C23056" s="10" t="s">
        <v>6635</v>
      </c>
      <c r="F23056" s="255">
        <v>84.96</v>
      </c>
    </row>
    <row r="23057" spans="1:6" ht="15" x14ac:dyDescent="0.25">
      <c r="A23057" s="253" t="s">
        <v>10636</v>
      </c>
      <c r="B23057" s="254" t="s">
        <v>10637</v>
      </c>
      <c r="C23057" s="10" t="s">
        <v>6640</v>
      </c>
      <c r="F23057" s="255">
        <v>3.75</v>
      </c>
    </row>
    <row r="23058" spans="1:6" ht="15" x14ac:dyDescent="0.25">
      <c r="A23058" s="253" t="s">
        <v>10638</v>
      </c>
      <c r="B23058" s="254" t="s">
        <v>10639</v>
      </c>
      <c r="C23058" s="10" t="s">
        <v>6640</v>
      </c>
      <c r="F23058" s="255">
        <v>3.91</v>
      </c>
    </row>
    <row r="23059" spans="1:6" ht="15" x14ac:dyDescent="0.25">
      <c r="A23059" s="253" t="s">
        <v>10640</v>
      </c>
      <c r="B23059" s="254" t="s">
        <v>10641</v>
      </c>
      <c r="C23059" s="10" t="s">
        <v>6640</v>
      </c>
      <c r="F23059" s="255">
        <v>8.5399999999999991</v>
      </c>
    </row>
    <row r="23060" spans="1:6" ht="15" x14ac:dyDescent="0.25">
      <c r="A23060" s="253" t="s">
        <v>10642</v>
      </c>
      <c r="B23060" s="254" t="s">
        <v>10643</v>
      </c>
      <c r="C23060" s="10" t="s">
        <v>6640</v>
      </c>
      <c r="F23060" s="255">
        <v>13.89</v>
      </c>
    </row>
    <row r="23061" spans="1:6" ht="15" x14ac:dyDescent="0.25">
      <c r="A23061" s="253" t="s">
        <v>10644</v>
      </c>
      <c r="B23061" s="254" t="s">
        <v>10645</v>
      </c>
      <c r="C23061" s="10" t="s">
        <v>6640</v>
      </c>
      <c r="F23061" s="255">
        <v>14.74</v>
      </c>
    </row>
    <row r="23062" spans="1:6" ht="15" x14ac:dyDescent="0.25">
      <c r="A23062" s="253" t="s">
        <v>10646</v>
      </c>
      <c r="B23062" s="254" t="s">
        <v>10647</v>
      </c>
      <c r="C23062" s="10" t="s">
        <v>6640</v>
      </c>
      <c r="F23062" s="255">
        <v>29.37</v>
      </c>
    </row>
    <row r="23063" spans="1:6" ht="15" x14ac:dyDescent="0.25">
      <c r="A23063" s="253" t="s">
        <v>10648</v>
      </c>
      <c r="B23063" s="254" t="s">
        <v>10649</v>
      </c>
      <c r="C23063" s="10" t="s">
        <v>6640</v>
      </c>
      <c r="F23063" s="255">
        <v>43.53</v>
      </c>
    </row>
    <row r="23064" spans="1:6" ht="15" x14ac:dyDescent="0.25">
      <c r="A23064" s="253" t="s">
        <v>10650</v>
      </c>
      <c r="B23064" s="254" t="s">
        <v>10651</v>
      </c>
      <c r="C23064" s="10" t="s">
        <v>6640</v>
      </c>
      <c r="F23064" s="255">
        <v>59.55</v>
      </c>
    </row>
    <row r="23065" spans="1:6" ht="15" x14ac:dyDescent="0.25">
      <c r="A23065" s="253" t="s">
        <v>10652</v>
      </c>
      <c r="B23065" s="254" t="s">
        <v>10653</v>
      </c>
      <c r="C23065" s="10" t="s">
        <v>6640</v>
      </c>
      <c r="F23065" s="255">
        <v>92.38</v>
      </c>
    </row>
    <row r="23066" spans="1:6" ht="15" x14ac:dyDescent="0.25">
      <c r="A23066" s="253" t="s">
        <v>10654</v>
      </c>
      <c r="B23066" s="254" t="s">
        <v>10655</v>
      </c>
      <c r="C23066" s="10" t="s">
        <v>6640</v>
      </c>
      <c r="F23066" s="255">
        <v>248.78</v>
      </c>
    </row>
    <row r="23067" spans="1:6" ht="15" x14ac:dyDescent="0.25">
      <c r="A23067" s="253" t="s">
        <v>10656</v>
      </c>
      <c r="B23067" s="254" t="s">
        <v>10657</v>
      </c>
      <c r="C23067" s="10" t="s">
        <v>6640</v>
      </c>
      <c r="F23067" s="255">
        <v>407.82</v>
      </c>
    </row>
    <row r="23068" spans="1:6" ht="15" x14ac:dyDescent="0.25">
      <c r="A23068" s="253" t="s">
        <v>10658</v>
      </c>
      <c r="B23068" s="254" t="s">
        <v>10659</v>
      </c>
      <c r="C23068" s="10" t="s">
        <v>6640</v>
      </c>
      <c r="F23068" s="255">
        <v>521.54999999999995</v>
      </c>
    </row>
    <row r="23069" spans="1:6" ht="15" x14ac:dyDescent="0.25">
      <c r="A23069" s="253" t="s">
        <v>10660</v>
      </c>
      <c r="B23069" s="254" t="s">
        <v>10661</v>
      </c>
      <c r="C23069" s="10" t="s">
        <v>6640</v>
      </c>
      <c r="F23069" s="255">
        <v>400.36</v>
      </c>
    </row>
    <row r="23070" spans="1:6" ht="15" x14ac:dyDescent="0.25">
      <c r="A23070" s="253" t="s">
        <v>10662</v>
      </c>
      <c r="B23070" s="254" t="s">
        <v>10663</v>
      </c>
      <c r="C23070" s="10" t="s">
        <v>6640</v>
      </c>
      <c r="F23070" s="255">
        <v>7.08</v>
      </c>
    </row>
    <row r="23071" spans="1:6" ht="15" x14ac:dyDescent="0.25">
      <c r="A23071" s="253" t="s">
        <v>10664</v>
      </c>
      <c r="B23071" s="254" t="s">
        <v>10665</v>
      </c>
      <c r="C23071" s="10" t="s">
        <v>6640</v>
      </c>
      <c r="F23071" s="255">
        <v>10.41</v>
      </c>
    </row>
    <row r="23072" spans="1:6" ht="15" x14ac:dyDescent="0.25">
      <c r="A23072" s="253" t="s">
        <v>10666</v>
      </c>
      <c r="B23072" s="254" t="s">
        <v>10667</v>
      </c>
      <c r="C23072" s="10" t="s">
        <v>6640</v>
      </c>
      <c r="F23072" s="255">
        <v>16.18</v>
      </c>
    </row>
    <row r="23073" spans="1:6" ht="15" x14ac:dyDescent="0.25">
      <c r="A23073" s="253" t="s">
        <v>10668</v>
      </c>
      <c r="B23073" s="254" t="s">
        <v>10669</v>
      </c>
      <c r="C23073" s="10" t="s">
        <v>6640</v>
      </c>
      <c r="F23073" s="255">
        <v>15.13</v>
      </c>
    </row>
    <row r="23074" spans="1:6" ht="15" x14ac:dyDescent="0.25">
      <c r="A23074" s="253" t="s">
        <v>10670</v>
      </c>
      <c r="B23074" s="254" t="s">
        <v>10671</v>
      </c>
      <c r="C23074" s="10" t="s">
        <v>6640</v>
      </c>
      <c r="F23074" s="255">
        <v>35.770000000000003</v>
      </c>
    </row>
    <row r="23075" spans="1:6" ht="15" x14ac:dyDescent="0.25">
      <c r="A23075" s="253" t="s">
        <v>10672</v>
      </c>
      <c r="B23075" s="254" t="s">
        <v>10673</v>
      </c>
      <c r="C23075" s="10" t="s">
        <v>6635</v>
      </c>
      <c r="F23075" s="255">
        <v>22.4</v>
      </c>
    </row>
    <row r="23076" spans="1:6" ht="15" x14ac:dyDescent="0.25">
      <c r="A23076" s="253" t="s">
        <v>10674</v>
      </c>
      <c r="B23076" s="254" t="s">
        <v>10675</v>
      </c>
      <c r="C23076" s="10" t="s">
        <v>6640</v>
      </c>
      <c r="F23076" s="255">
        <v>12.07</v>
      </c>
    </row>
    <row r="23077" spans="1:6" ht="15" x14ac:dyDescent="0.25">
      <c r="A23077" s="253" t="s">
        <v>10676</v>
      </c>
      <c r="B23077" s="254" t="s">
        <v>10677</v>
      </c>
      <c r="C23077" s="10" t="s">
        <v>6640</v>
      </c>
      <c r="F23077" s="255">
        <v>15.16</v>
      </c>
    </row>
    <row r="23078" spans="1:6" ht="15" x14ac:dyDescent="0.25">
      <c r="A23078" s="253" t="s">
        <v>10678</v>
      </c>
      <c r="B23078" s="254" t="s">
        <v>10679</v>
      </c>
      <c r="C23078" s="10" t="s">
        <v>6640</v>
      </c>
      <c r="F23078" s="255">
        <v>25.57</v>
      </c>
    </row>
    <row r="23079" spans="1:6" ht="15" x14ac:dyDescent="0.25">
      <c r="A23079" s="253" t="s">
        <v>10680</v>
      </c>
      <c r="B23079" s="254" t="s">
        <v>10681</v>
      </c>
      <c r="C23079" s="10" t="s">
        <v>6640</v>
      </c>
      <c r="F23079" s="255">
        <v>37.06</v>
      </c>
    </row>
    <row r="23080" spans="1:6" ht="15" x14ac:dyDescent="0.25">
      <c r="A23080" s="253" t="s">
        <v>10682</v>
      </c>
      <c r="B23080" s="254" t="s">
        <v>10683</v>
      </c>
      <c r="C23080" s="10" t="s">
        <v>6640</v>
      </c>
      <c r="F23080" s="255">
        <v>73.069999999999993</v>
      </c>
    </row>
    <row r="23081" spans="1:6" ht="15" x14ac:dyDescent="0.25">
      <c r="A23081" s="253" t="s">
        <v>10684</v>
      </c>
      <c r="B23081" s="254" t="s">
        <v>10685</v>
      </c>
      <c r="C23081" s="10" t="s">
        <v>6640</v>
      </c>
      <c r="F23081" s="255">
        <v>26.13</v>
      </c>
    </row>
    <row r="23082" spans="1:6" ht="15" x14ac:dyDescent="0.25">
      <c r="A23082" s="253" t="s">
        <v>10686</v>
      </c>
      <c r="B23082" s="254" t="s">
        <v>10687</v>
      </c>
      <c r="C23082" s="10" t="s">
        <v>6640</v>
      </c>
      <c r="F23082" s="255">
        <v>50.13</v>
      </c>
    </row>
    <row r="23083" spans="1:6" ht="15" x14ac:dyDescent="0.25">
      <c r="A23083" s="253" t="s">
        <v>10688</v>
      </c>
      <c r="B23083" s="254" t="s">
        <v>10689</v>
      </c>
      <c r="C23083" s="10" t="s">
        <v>6640</v>
      </c>
      <c r="F23083" s="255">
        <v>94.98</v>
      </c>
    </row>
    <row r="23084" spans="1:6" ht="15" x14ac:dyDescent="0.25">
      <c r="A23084" s="253" t="s">
        <v>10690</v>
      </c>
      <c r="B23084" s="254" t="s">
        <v>10691</v>
      </c>
      <c r="C23084" s="10" t="s">
        <v>6640</v>
      </c>
      <c r="F23084" s="255">
        <v>26.84</v>
      </c>
    </row>
    <row r="23085" spans="1:6" ht="15" x14ac:dyDescent="0.25">
      <c r="A23085" s="253" t="s">
        <v>10692</v>
      </c>
      <c r="B23085" s="254" t="s">
        <v>10693</v>
      </c>
      <c r="C23085" s="10" t="s">
        <v>6640</v>
      </c>
      <c r="F23085" s="255">
        <v>54.8</v>
      </c>
    </row>
    <row r="23086" spans="1:6" ht="15" x14ac:dyDescent="0.25">
      <c r="A23086" s="253" t="s">
        <v>10694</v>
      </c>
      <c r="B23086" s="254" t="s">
        <v>10695</v>
      </c>
      <c r="C23086" s="10" t="s">
        <v>6640</v>
      </c>
      <c r="F23086" s="255">
        <v>87.03</v>
      </c>
    </row>
    <row r="23087" spans="1:6" ht="15" x14ac:dyDescent="0.25">
      <c r="A23087" s="253" t="s">
        <v>10696</v>
      </c>
      <c r="B23087" s="254" t="s">
        <v>10697</v>
      </c>
      <c r="C23087" s="10" t="s">
        <v>6640</v>
      </c>
      <c r="F23087" s="255">
        <v>155.4</v>
      </c>
    </row>
    <row r="23088" spans="1:6" ht="15" x14ac:dyDescent="0.25">
      <c r="A23088" s="253" t="s">
        <v>10698</v>
      </c>
      <c r="B23088" s="254" t="s">
        <v>10699</v>
      </c>
      <c r="C23088" s="10" t="s">
        <v>6640</v>
      </c>
      <c r="F23088" s="255">
        <v>239.86</v>
      </c>
    </row>
    <row r="23089" spans="1:6" ht="15" x14ac:dyDescent="0.25">
      <c r="A23089" s="253" t="s">
        <v>10700</v>
      </c>
      <c r="B23089" s="254" t="s">
        <v>10701</v>
      </c>
      <c r="C23089" s="10" t="s">
        <v>6635</v>
      </c>
      <c r="F23089" s="255">
        <v>518.79999999999995</v>
      </c>
    </row>
    <row r="23090" spans="1:6" ht="15" x14ac:dyDescent="0.25">
      <c r="A23090" s="253" t="s">
        <v>10702</v>
      </c>
      <c r="B23090" s="254" t="s">
        <v>10703</v>
      </c>
      <c r="C23090" s="10" t="s">
        <v>6635</v>
      </c>
      <c r="F23090" s="255">
        <v>12.46</v>
      </c>
    </row>
    <row r="23091" spans="1:6" ht="15" x14ac:dyDescent="0.25">
      <c r="A23091" s="253" t="s">
        <v>10704</v>
      </c>
      <c r="B23091" s="254" t="s">
        <v>10705</v>
      </c>
      <c r="C23091" s="10" t="s">
        <v>6635</v>
      </c>
      <c r="F23091" s="255">
        <v>17.75</v>
      </c>
    </row>
    <row r="23092" spans="1:6" ht="15" x14ac:dyDescent="0.25">
      <c r="A23092" s="253" t="s">
        <v>10706</v>
      </c>
      <c r="B23092" s="254" t="s">
        <v>10707</v>
      </c>
      <c r="C23092" s="10" t="s">
        <v>6635</v>
      </c>
      <c r="F23092" s="255">
        <v>8.26</v>
      </c>
    </row>
    <row r="23093" spans="1:6" ht="15" x14ac:dyDescent="0.25">
      <c r="A23093" s="253" t="s">
        <v>10708</v>
      </c>
      <c r="B23093" s="254" t="s">
        <v>10709</v>
      </c>
      <c r="C23093" s="10" t="s">
        <v>6635</v>
      </c>
      <c r="F23093" s="255">
        <v>39.08</v>
      </c>
    </row>
    <row r="23094" spans="1:6" ht="15" x14ac:dyDescent="0.25">
      <c r="A23094" s="253" t="s">
        <v>10710</v>
      </c>
      <c r="B23094" s="254" t="s">
        <v>10711</v>
      </c>
      <c r="C23094" s="10" t="s">
        <v>6635</v>
      </c>
      <c r="F23094" s="255">
        <v>118.3</v>
      </c>
    </row>
    <row r="23095" spans="1:6" ht="15" x14ac:dyDescent="0.25">
      <c r="A23095" s="253" t="s">
        <v>10712</v>
      </c>
      <c r="B23095" s="254" t="s">
        <v>10713</v>
      </c>
      <c r="C23095" s="10" t="s">
        <v>6635</v>
      </c>
      <c r="F23095" s="255">
        <v>12.29</v>
      </c>
    </row>
    <row r="23096" spans="1:6" ht="15" x14ac:dyDescent="0.25">
      <c r="A23096" s="253" t="s">
        <v>10714</v>
      </c>
      <c r="B23096" s="254" t="s">
        <v>10715</v>
      </c>
      <c r="C23096" s="10" t="s">
        <v>6635</v>
      </c>
      <c r="F23096" s="255">
        <v>27</v>
      </c>
    </row>
    <row r="23097" spans="1:6" ht="15" x14ac:dyDescent="0.25">
      <c r="A23097" s="253" t="s">
        <v>10716</v>
      </c>
      <c r="B23097" s="254" t="s">
        <v>10717</v>
      </c>
      <c r="C23097" s="10" t="s">
        <v>6635</v>
      </c>
      <c r="F23097" s="255">
        <v>87.66</v>
      </c>
    </row>
    <row r="23098" spans="1:6" ht="15" x14ac:dyDescent="0.25">
      <c r="A23098" s="253" t="s">
        <v>10718</v>
      </c>
      <c r="B23098" s="254" t="s">
        <v>10719</v>
      </c>
      <c r="C23098" s="10" t="s">
        <v>6635</v>
      </c>
      <c r="F23098" s="255">
        <v>17.02</v>
      </c>
    </row>
    <row r="23099" spans="1:6" ht="15" x14ac:dyDescent="0.25">
      <c r="A23099" s="253" t="s">
        <v>10720</v>
      </c>
      <c r="B23099" s="254" t="s">
        <v>10721</v>
      </c>
      <c r="C23099" s="10" t="s">
        <v>20</v>
      </c>
      <c r="F23099" s="255">
        <v>51.11</v>
      </c>
    </row>
    <row r="23100" spans="1:6" ht="15" x14ac:dyDescent="0.25">
      <c r="A23100" s="253" t="s">
        <v>10722</v>
      </c>
      <c r="B23100" s="254" t="s">
        <v>10723</v>
      </c>
      <c r="C23100" s="10" t="s">
        <v>6640</v>
      </c>
      <c r="F23100" s="255">
        <v>56.28</v>
      </c>
    </row>
    <row r="23101" spans="1:6" ht="15" x14ac:dyDescent="0.25">
      <c r="A23101" s="253" t="s">
        <v>10724</v>
      </c>
      <c r="B23101" s="254" t="s">
        <v>10725</v>
      </c>
      <c r="C23101" s="10" t="s">
        <v>6640</v>
      </c>
      <c r="F23101" s="255">
        <v>81.66</v>
      </c>
    </row>
    <row r="23102" spans="1:6" ht="15" x14ac:dyDescent="0.25">
      <c r="A23102" s="253" t="s">
        <v>10726</v>
      </c>
      <c r="B23102" s="254" t="s">
        <v>10727</v>
      </c>
      <c r="C23102" s="10" t="s">
        <v>6640</v>
      </c>
      <c r="F23102" s="255">
        <v>142.99</v>
      </c>
    </row>
    <row r="23103" spans="1:6" ht="15" x14ac:dyDescent="0.25">
      <c r="A23103" s="253" t="s">
        <v>10728</v>
      </c>
      <c r="B23103" s="254" t="s">
        <v>10729</v>
      </c>
      <c r="C23103" s="10" t="s">
        <v>6635</v>
      </c>
      <c r="F23103" s="255">
        <v>39.56</v>
      </c>
    </row>
    <row r="23104" spans="1:6" ht="15" x14ac:dyDescent="0.25">
      <c r="A23104" s="253" t="s">
        <v>10730</v>
      </c>
      <c r="B23104" s="254" t="s">
        <v>10731</v>
      </c>
      <c r="C23104" s="10" t="s">
        <v>6640</v>
      </c>
      <c r="F23104" s="255">
        <v>80.02</v>
      </c>
    </row>
    <row r="23105" spans="1:6" ht="15" x14ac:dyDescent="0.25">
      <c r="A23105" s="253" t="s">
        <v>10732</v>
      </c>
      <c r="B23105" s="254" t="s">
        <v>10733</v>
      </c>
      <c r="C23105" s="10" t="s">
        <v>6635</v>
      </c>
      <c r="F23105" s="255">
        <v>48.78</v>
      </c>
    </row>
    <row r="23106" spans="1:6" ht="15" x14ac:dyDescent="0.25">
      <c r="A23106" s="253" t="s">
        <v>10734</v>
      </c>
      <c r="B23106" s="254" t="s">
        <v>10735</v>
      </c>
      <c r="C23106" s="10" t="s">
        <v>6640</v>
      </c>
      <c r="F23106" s="255">
        <v>104.66</v>
      </c>
    </row>
    <row r="23107" spans="1:6" ht="15" x14ac:dyDescent="0.25">
      <c r="A23107" s="253" t="s">
        <v>10736</v>
      </c>
      <c r="B23107" s="254" t="s">
        <v>10737</v>
      </c>
      <c r="C23107" s="10" t="s">
        <v>6640</v>
      </c>
      <c r="F23107" s="255">
        <v>154.66999999999999</v>
      </c>
    </row>
    <row r="23108" spans="1:6" ht="15" x14ac:dyDescent="0.25">
      <c r="A23108" s="253" t="s">
        <v>10738</v>
      </c>
      <c r="B23108" s="254" t="s">
        <v>10739</v>
      </c>
      <c r="C23108" s="10" t="s">
        <v>6640</v>
      </c>
      <c r="F23108" s="255">
        <v>182.87</v>
      </c>
    </row>
    <row r="23109" spans="1:6" ht="15" x14ac:dyDescent="0.25">
      <c r="A23109" s="253" t="s">
        <v>10740</v>
      </c>
      <c r="B23109" s="254" t="s">
        <v>10741</v>
      </c>
      <c r="C23109" s="10" t="s">
        <v>6640</v>
      </c>
      <c r="F23109" s="255">
        <v>8.5</v>
      </c>
    </row>
    <row r="23110" spans="1:6" ht="15" x14ac:dyDescent="0.25">
      <c r="A23110" s="253" t="s">
        <v>10742</v>
      </c>
      <c r="B23110" s="254" t="s">
        <v>10743</v>
      </c>
      <c r="C23110" s="10" t="s">
        <v>6640</v>
      </c>
      <c r="F23110" s="255">
        <v>10.84</v>
      </c>
    </row>
    <row r="23111" spans="1:6" ht="15" x14ac:dyDescent="0.25">
      <c r="A23111" s="253" t="s">
        <v>10744</v>
      </c>
      <c r="B23111" s="254" t="s">
        <v>10745</v>
      </c>
      <c r="C23111" s="10" t="s">
        <v>6640</v>
      </c>
      <c r="F23111" s="255">
        <v>7.45</v>
      </c>
    </row>
    <row r="23112" spans="1:6" ht="15" x14ac:dyDescent="0.25">
      <c r="A23112" s="253" t="s">
        <v>10746</v>
      </c>
      <c r="B23112" s="254" t="s">
        <v>10747</v>
      </c>
      <c r="C23112" s="10" t="s">
        <v>6640</v>
      </c>
      <c r="F23112" s="255">
        <v>22.11</v>
      </c>
    </row>
    <row r="23113" spans="1:6" ht="15" x14ac:dyDescent="0.25">
      <c r="A23113" s="253" t="s">
        <v>10748</v>
      </c>
      <c r="B23113" s="254" t="s">
        <v>10749</v>
      </c>
      <c r="C23113" s="10" t="s">
        <v>6640</v>
      </c>
      <c r="F23113" s="255">
        <v>34.93</v>
      </c>
    </row>
    <row r="23114" spans="1:6" ht="30" x14ac:dyDescent="0.25">
      <c r="A23114" s="253" t="s">
        <v>10750</v>
      </c>
      <c r="B23114" s="254" t="s">
        <v>10751</v>
      </c>
      <c r="C23114" s="10" t="s">
        <v>6640</v>
      </c>
      <c r="F23114" s="255">
        <v>80.989999999999995</v>
      </c>
    </row>
    <row r="23115" spans="1:6" ht="30" x14ac:dyDescent="0.25">
      <c r="A23115" s="253" t="s">
        <v>10752</v>
      </c>
      <c r="B23115" s="254" t="s">
        <v>10753</v>
      </c>
      <c r="C23115" s="10" t="s">
        <v>6640</v>
      </c>
      <c r="F23115" s="255">
        <v>110.8</v>
      </c>
    </row>
    <row r="23116" spans="1:6" ht="30" x14ac:dyDescent="0.25">
      <c r="A23116" s="253" t="s">
        <v>10754</v>
      </c>
      <c r="B23116" s="254" t="s">
        <v>10755</v>
      </c>
      <c r="C23116" s="10" t="s">
        <v>6640</v>
      </c>
      <c r="F23116" s="255">
        <v>190.43</v>
      </c>
    </row>
    <row r="23117" spans="1:6" ht="30" x14ac:dyDescent="0.25">
      <c r="A23117" s="253" t="s">
        <v>10756</v>
      </c>
      <c r="B23117" s="254" t="s">
        <v>10757</v>
      </c>
      <c r="C23117" s="10" t="s">
        <v>6640</v>
      </c>
      <c r="F23117" s="255">
        <v>311.89999999999998</v>
      </c>
    </row>
    <row r="23118" spans="1:6" ht="30" x14ac:dyDescent="0.25">
      <c r="A23118" s="253" t="s">
        <v>10758</v>
      </c>
      <c r="B23118" s="254" t="s">
        <v>10759</v>
      </c>
      <c r="C23118" s="10" t="s">
        <v>6640</v>
      </c>
      <c r="F23118" s="255">
        <v>417.71</v>
      </c>
    </row>
    <row r="23119" spans="1:6" ht="30" x14ac:dyDescent="0.25">
      <c r="A23119" s="253" t="s">
        <v>10760</v>
      </c>
      <c r="B23119" s="254" t="s">
        <v>10761</v>
      </c>
      <c r="C23119" s="10" t="s">
        <v>6640</v>
      </c>
      <c r="F23119" s="255">
        <v>676.5</v>
      </c>
    </row>
    <row r="23120" spans="1:6" ht="30" x14ac:dyDescent="0.25">
      <c r="A23120" s="253" t="s">
        <v>10762</v>
      </c>
      <c r="B23120" s="254" t="s">
        <v>10763</v>
      </c>
      <c r="C23120" s="10" t="s">
        <v>6640</v>
      </c>
      <c r="F23120" s="255">
        <v>962.52</v>
      </c>
    </row>
    <row r="23121" spans="1:6" ht="30" x14ac:dyDescent="0.25">
      <c r="A23121" s="253" t="s">
        <v>10764</v>
      </c>
      <c r="B23121" s="254" t="s">
        <v>10765</v>
      </c>
      <c r="C23121" s="10" t="s">
        <v>6640</v>
      </c>
      <c r="F23121" s="255">
        <v>1302.19</v>
      </c>
    </row>
    <row r="23122" spans="1:6" ht="15" x14ac:dyDescent="0.25">
      <c r="A23122" s="253" t="s">
        <v>10766</v>
      </c>
      <c r="B23122" s="254" t="s">
        <v>10767</v>
      </c>
      <c r="C23122" s="10" t="s">
        <v>6640</v>
      </c>
      <c r="F23122" s="255">
        <v>427.27</v>
      </c>
    </row>
    <row r="23123" spans="1:6" ht="15" x14ac:dyDescent="0.25">
      <c r="A23123" s="253" t="s">
        <v>10768</v>
      </c>
      <c r="B23123" s="254" t="s">
        <v>10769</v>
      </c>
      <c r="C23123" s="10" t="s">
        <v>6640</v>
      </c>
      <c r="F23123" s="255">
        <v>177.01</v>
      </c>
    </row>
    <row r="23124" spans="1:6" ht="15" x14ac:dyDescent="0.25">
      <c r="A23124" s="253" t="s">
        <v>10770</v>
      </c>
      <c r="B23124" s="254" t="s">
        <v>10771</v>
      </c>
      <c r="C23124" s="10" t="s">
        <v>6640</v>
      </c>
      <c r="F23124" s="255">
        <v>656.22</v>
      </c>
    </row>
    <row r="23125" spans="1:6" ht="15" x14ac:dyDescent="0.25">
      <c r="A23125" s="253" t="s">
        <v>10772</v>
      </c>
      <c r="B23125" s="254" t="s">
        <v>10773</v>
      </c>
      <c r="C23125" s="10" t="s">
        <v>6640</v>
      </c>
      <c r="F23125" s="255">
        <v>72.150000000000006</v>
      </c>
    </row>
    <row r="23126" spans="1:6" ht="15" x14ac:dyDescent="0.25">
      <c r="A23126" s="253" t="s">
        <v>10774</v>
      </c>
      <c r="B23126" s="254" t="s">
        <v>10775</v>
      </c>
      <c r="C23126" s="10" t="s">
        <v>6640</v>
      </c>
      <c r="F23126" s="255">
        <v>147.85</v>
      </c>
    </row>
    <row r="23127" spans="1:6" ht="15" x14ac:dyDescent="0.25">
      <c r="A23127" s="253" t="s">
        <v>10776</v>
      </c>
      <c r="B23127" s="254" t="s">
        <v>10777</v>
      </c>
      <c r="C23127" s="10" t="s">
        <v>6640</v>
      </c>
      <c r="F23127" s="255">
        <v>246.31</v>
      </c>
    </row>
    <row r="23128" spans="1:6" ht="15" x14ac:dyDescent="0.25">
      <c r="A23128" s="253" t="s">
        <v>10778</v>
      </c>
      <c r="B23128" s="254" t="s">
        <v>10779</v>
      </c>
      <c r="C23128" s="10" t="s">
        <v>6640</v>
      </c>
      <c r="F23128" s="255">
        <v>333.93</v>
      </c>
    </row>
    <row r="23129" spans="1:6" ht="15" x14ac:dyDescent="0.25">
      <c r="A23129" s="253" t="s">
        <v>10780</v>
      </c>
      <c r="B23129" s="254" t="s">
        <v>10781</v>
      </c>
      <c r="C23129" s="10" t="s">
        <v>6640</v>
      </c>
      <c r="F23129" s="255">
        <v>94.34</v>
      </c>
    </row>
    <row r="23130" spans="1:6" ht="15" x14ac:dyDescent="0.25">
      <c r="A23130" s="253" t="s">
        <v>10782</v>
      </c>
      <c r="B23130" s="254" t="s">
        <v>10783</v>
      </c>
      <c r="C23130" s="10" t="s">
        <v>6640</v>
      </c>
      <c r="F23130" s="255">
        <v>68.959999999999994</v>
      </c>
    </row>
    <row r="23131" spans="1:6" ht="15" x14ac:dyDescent="0.25">
      <c r="A23131" s="253" t="s">
        <v>10784</v>
      </c>
      <c r="B23131" s="254" t="s">
        <v>10785</v>
      </c>
      <c r="C23131" s="10" t="s">
        <v>6640</v>
      </c>
      <c r="F23131" s="255">
        <v>51.35</v>
      </c>
    </row>
    <row r="23132" spans="1:6" ht="15" x14ac:dyDescent="0.25">
      <c r="A23132" s="253" t="s">
        <v>10786</v>
      </c>
      <c r="B23132" s="254" t="s">
        <v>10787</v>
      </c>
      <c r="C23132" s="10" t="s">
        <v>6640</v>
      </c>
      <c r="F23132" s="255">
        <v>214.82</v>
      </c>
    </row>
    <row r="23133" spans="1:6" ht="15" x14ac:dyDescent="0.25">
      <c r="A23133" s="253" t="s">
        <v>10788</v>
      </c>
      <c r="B23133" s="254" t="s">
        <v>10789</v>
      </c>
      <c r="C23133" s="10" t="s">
        <v>6640</v>
      </c>
      <c r="F23133" s="255">
        <v>613.41</v>
      </c>
    </row>
    <row r="23134" spans="1:6" ht="15" x14ac:dyDescent="0.25">
      <c r="A23134" s="253" t="s">
        <v>10790</v>
      </c>
      <c r="B23134" s="254" t="s">
        <v>10791</v>
      </c>
      <c r="C23134" s="10" t="s">
        <v>6640</v>
      </c>
      <c r="F23134" s="255">
        <v>850.15</v>
      </c>
    </row>
    <row r="23135" spans="1:6" ht="30" x14ac:dyDescent="0.25">
      <c r="A23135" s="253" t="s">
        <v>10792</v>
      </c>
      <c r="B23135" s="254" t="s">
        <v>10793</v>
      </c>
      <c r="C23135" s="10" t="s">
        <v>6635</v>
      </c>
      <c r="F23135" s="255">
        <v>262.01</v>
      </c>
    </row>
    <row r="23136" spans="1:6" ht="30" x14ac:dyDescent="0.25">
      <c r="A23136" s="253" t="s">
        <v>10794</v>
      </c>
      <c r="B23136" s="254" t="s">
        <v>10795</v>
      </c>
      <c r="C23136" s="10" t="s">
        <v>6635</v>
      </c>
      <c r="F23136" s="255">
        <v>98.83</v>
      </c>
    </row>
    <row r="23137" spans="1:6" ht="30" x14ac:dyDescent="0.25">
      <c r="A23137" s="253" t="s">
        <v>10796</v>
      </c>
      <c r="B23137" s="254" t="s">
        <v>10797</v>
      </c>
      <c r="C23137" s="10" t="s">
        <v>6635</v>
      </c>
      <c r="F23137" s="255">
        <v>135.08000000000001</v>
      </c>
    </row>
    <row r="23138" spans="1:6" ht="30" x14ac:dyDescent="0.25">
      <c r="A23138" s="253" t="s">
        <v>10798</v>
      </c>
      <c r="B23138" s="254" t="s">
        <v>10799</v>
      </c>
      <c r="C23138" s="10" t="s">
        <v>6635</v>
      </c>
      <c r="F23138" s="255">
        <v>200.92</v>
      </c>
    </row>
    <row r="23139" spans="1:6" ht="30" x14ac:dyDescent="0.25">
      <c r="A23139" s="253" t="s">
        <v>10800</v>
      </c>
      <c r="B23139" s="254" t="s">
        <v>10801</v>
      </c>
      <c r="C23139" s="10" t="s">
        <v>6635</v>
      </c>
      <c r="F23139" s="255">
        <v>432.76</v>
      </c>
    </row>
    <row r="23140" spans="1:6" ht="30" x14ac:dyDescent="0.25">
      <c r="A23140" s="253" t="s">
        <v>10802</v>
      </c>
      <c r="B23140" s="254" t="s">
        <v>10803</v>
      </c>
      <c r="C23140" s="10" t="s">
        <v>6635</v>
      </c>
      <c r="F23140" s="255">
        <v>539.07000000000005</v>
      </c>
    </row>
    <row r="23141" spans="1:6" ht="30" x14ac:dyDescent="0.25">
      <c r="A23141" s="253" t="s">
        <v>10804</v>
      </c>
      <c r="B23141" s="254" t="s">
        <v>10805</v>
      </c>
      <c r="C23141" s="10" t="s">
        <v>6635</v>
      </c>
      <c r="F23141" s="255">
        <v>1063.6600000000001</v>
      </c>
    </row>
    <row r="23142" spans="1:6" ht="30" x14ac:dyDescent="0.25">
      <c r="A23142" s="253" t="s">
        <v>10806</v>
      </c>
      <c r="B23142" s="254" t="s">
        <v>10807</v>
      </c>
      <c r="C23142" s="10" t="s">
        <v>6635</v>
      </c>
      <c r="F23142" s="255">
        <v>1380.17</v>
      </c>
    </row>
    <row r="23143" spans="1:6" ht="15" x14ac:dyDescent="0.25">
      <c r="A23143" s="253" t="s">
        <v>10808</v>
      </c>
      <c r="B23143" s="254" t="s">
        <v>10809</v>
      </c>
      <c r="C23143" s="10" t="s">
        <v>6635</v>
      </c>
      <c r="F23143" s="255">
        <v>131.36000000000001</v>
      </c>
    </row>
    <row r="23144" spans="1:6" ht="15" x14ac:dyDescent="0.25">
      <c r="A23144" s="253" t="s">
        <v>10810</v>
      </c>
      <c r="B23144" s="254" t="s">
        <v>10811</v>
      </c>
      <c r="C23144" s="10" t="s">
        <v>6635</v>
      </c>
      <c r="F23144" s="255">
        <v>472.67</v>
      </c>
    </row>
    <row r="23145" spans="1:6" ht="15" x14ac:dyDescent="0.25">
      <c r="A23145" s="253" t="s">
        <v>10812</v>
      </c>
      <c r="B23145" s="254" t="s">
        <v>10813</v>
      </c>
      <c r="C23145" s="10" t="s">
        <v>6635</v>
      </c>
      <c r="F23145" s="255">
        <v>11.38</v>
      </c>
    </row>
    <row r="23146" spans="1:6" ht="15" x14ac:dyDescent="0.25">
      <c r="A23146" s="253" t="s">
        <v>10814</v>
      </c>
      <c r="B23146" s="254" t="s">
        <v>10815</v>
      </c>
      <c r="C23146" s="10" t="s">
        <v>6635</v>
      </c>
      <c r="F23146" s="255">
        <v>86.47</v>
      </c>
    </row>
    <row r="23147" spans="1:6" ht="15" x14ac:dyDescent="0.25">
      <c r="A23147" s="253" t="s">
        <v>10816</v>
      </c>
      <c r="B23147" s="254" t="s">
        <v>10817</v>
      </c>
      <c r="C23147" s="10" t="s">
        <v>6635</v>
      </c>
      <c r="F23147" s="255">
        <v>22.56</v>
      </c>
    </row>
    <row r="23148" spans="1:6" ht="15" x14ac:dyDescent="0.25">
      <c r="A23148" s="253" t="s">
        <v>10818</v>
      </c>
      <c r="B23148" s="254" t="s">
        <v>10819</v>
      </c>
      <c r="C23148" s="10" t="s">
        <v>6635</v>
      </c>
      <c r="F23148" s="255">
        <v>258.07</v>
      </c>
    </row>
    <row r="23149" spans="1:6" ht="15" x14ac:dyDescent="0.25">
      <c r="A23149" s="253" t="s">
        <v>10820</v>
      </c>
      <c r="B23149" s="254" t="s">
        <v>10821</v>
      </c>
      <c r="C23149" s="10" t="s">
        <v>6635</v>
      </c>
      <c r="F23149" s="255">
        <v>4425.5</v>
      </c>
    </row>
    <row r="23150" spans="1:6" ht="15" x14ac:dyDescent="0.25">
      <c r="A23150" s="253" t="s">
        <v>10822</v>
      </c>
      <c r="B23150" s="254" t="s">
        <v>10823</v>
      </c>
      <c r="C23150" s="10" t="s">
        <v>6635</v>
      </c>
      <c r="F23150" s="255">
        <v>239.13</v>
      </c>
    </row>
    <row r="23151" spans="1:6" ht="15" x14ac:dyDescent="0.25">
      <c r="A23151" s="253" t="s">
        <v>10824</v>
      </c>
      <c r="B23151" s="254" t="s">
        <v>10825</v>
      </c>
      <c r="C23151" s="10" t="s">
        <v>6635</v>
      </c>
      <c r="F23151" s="255">
        <v>1196.48</v>
      </c>
    </row>
    <row r="23152" spans="1:6" ht="15" x14ac:dyDescent="0.25">
      <c r="A23152" s="253" t="s">
        <v>10826</v>
      </c>
      <c r="B23152" s="254" t="s">
        <v>10827</v>
      </c>
      <c r="C23152" s="10" t="s">
        <v>6635</v>
      </c>
      <c r="F23152" s="255">
        <v>2936.72</v>
      </c>
    </row>
    <row r="23153" spans="1:6" ht="15" x14ac:dyDescent="0.25">
      <c r="A23153" s="253" t="s">
        <v>10828</v>
      </c>
      <c r="B23153" s="254" t="s">
        <v>10829</v>
      </c>
      <c r="C23153" s="10" t="s">
        <v>6635</v>
      </c>
      <c r="F23153" s="255">
        <v>1690.94</v>
      </c>
    </row>
    <row r="23154" spans="1:6" ht="15" x14ac:dyDescent="0.25">
      <c r="A23154" s="253" t="s">
        <v>10830</v>
      </c>
      <c r="B23154" s="254" t="s">
        <v>10831</v>
      </c>
      <c r="C23154" s="10" t="s">
        <v>6635</v>
      </c>
      <c r="F23154" s="255">
        <v>392</v>
      </c>
    </row>
    <row r="23155" spans="1:6" ht="15" x14ac:dyDescent="0.25">
      <c r="A23155" s="253" t="s">
        <v>10832</v>
      </c>
      <c r="B23155" s="254" t="s">
        <v>10833</v>
      </c>
      <c r="C23155" s="10" t="s">
        <v>6635</v>
      </c>
      <c r="F23155" s="255">
        <v>443.54</v>
      </c>
    </row>
    <row r="23156" spans="1:6" ht="15" x14ac:dyDescent="0.25">
      <c r="A23156" s="253" t="s">
        <v>10834</v>
      </c>
      <c r="B23156" s="254" t="s">
        <v>10835</v>
      </c>
      <c r="C23156" s="10" t="s">
        <v>6635</v>
      </c>
      <c r="F23156" s="255">
        <v>586.88</v>
      </c>
    </row>
    <row r="23157" spans="1:6" ht="15" x14ac:dyDescent="0.25">
      <c r="A23157" s="253" t="s">
        <v>10836</v>
      </c>
      <c r="B23157" s="254" t="s">
        <v>10837</v>
      </c>
      <c r="C23157" s="10" t="s">
        <v>6635</v>
      </c>
      <c r="F23157" s="255">
        <v>192.17</v>
      </c>
    </row>
    <row r="23158" spans="1:6" ht="15" x14ac:dyDescent="0.25">
      <c r="A23158" s="253" t="s">
        <v>10838</v>
      </c>
      <c r="B23158" s="254" t="s">
        <v>10839</v>
      </c>
      <c r="C23158" s="10" t="s">
        <v>6635</v>
      </c>
      <c r="F23158" s="255">
        <v>327.79</v>
      </c>
    </row>
    <row r="23159" spans="1:6" ht="15" x14ac:dyDescent="0.25">
      <c r="A23159" s="253" t="s">
        <v>10840</v>
      </c>
      <c r="B23159" s="254" t="s">
        <v>10841</v>
      </c>
      <c r="C23159" s="10" t="s">
        <v>6635</v>
      </c>
      <c r="F23159" s="255">
        <v>417.1</v>
      </c>
    </row>
    <row r="23160" spans="1:6" ht="30" x14ac:dyDescent="0.25">
      <c r="A23160" s="253" t="s">
        <v>10842</v>
      </c>
      <c r="B23160" s="254" t="s">
        <v>10843</v>
      </c>
      <c r="C23160" s="10" t="s">
        <v>6635</v>
      </c>
      <c r="F23160" s="255">
        <v>684.93</v>
      </c>
    </row>
    <row r="23161" spans="1:6" ht="15" x14ac:dyDescent="0.25">
      <c r="A23161" s="253" t="s">
        <v>10844</v>
      </c>
      <c r="B23161" s="254" t="s">
        <v>10845</v>
      </c>
      <c r="C23161" s="10" t="s">
        <v>6640</v>
      </c>
      <c r="F23161" s="255">
        <v>455</v>
      </c>
    </row>
    <row r="23162" spans="1:6" ht="15" x14ac:dyDescent="0.25">
      <c r="A23162" s="253" t="s">
        <v>10846</v>
      </c>
      <c r="B23162" s="254" t="s">
        <v>10847</v>
      </c>
      <c r="C23162" s="10" t="s">
        <v>6640</v>
      </c>
      <c r="F23162" s="255">
        <v>725.42</v>
      </c>
    </row>
    <row r="23163" spans="1:6" ht="15" x14ac:dyDescent="0.25">
      <c r="A23163" s="253" t="s">
        <v>10848</v>
      </c>
      <c r="B23163" s="254" t="s">
        <v>10849</v>
      </c>
      <c r="C23163" s="10" t="s">
        <v>6640</v>
      </c>
      <c r="F23163" s="255">
        <v>934.21</v>
      </c>
    </row>
    <row r="23164" spans="1:6" ht="15" x14ac:dyDescent="0.25">
      <c r="A23164" s="253" t="s">
        <v>10850</v>
      </c>
      <c r="B23164" s="254" t="s">
        <v>10851</v>
      </c>
      <c r="C23164" s="10" t="s">
        <v>6635</v>
      </c>
      <c r="F23164" s="255">
        <v>208.94</v>
      </c>
    </row>
    <row r="23165" spans="1:6" ht="15" x14ac:dyDescent="0.25">
      <c r="A23165" s="253" t="s">
        <v>10852</v>
      </c>
      <c r="B23165" s="254" t="s">
        <v>10853</v>
      </c>
      <c r="C23165" s="10" t="s">
        <v>6635</v>
      </c>
      <c r="F23165" s="255">
        <v>368.11</v>
      </c>
    </row>
    <row r="23166" spans="1:6" ht="15" x14ac:dyDescent="0.25">
      <c r="A23166" s="253" t="s">
        <v>10854</v>
      </c>
      <c r="B23166" s="254" t="s">
        <v>10855</v>
      </c>
      <c r="C23166" s="10" t="s">
        <v>6635</v>
      </c>
      <c r="F23166" s="255">
        <v>382.39</v>
      </c>
    </row>
    <row r="23167" spans="1:6" ht="15" x14ac:dyDescent="0.25">
      <c r="A23167" s="253" t="s">
        <v>10856</v>
      </c>
      <c r="B23167" s="254" t="s">
        <v>10857</v>
      </c>
      <c r="C23167" s="10" t="s">
        <v>6640</v>
      </c>
      <c r="F23167" s="255">
        <v>529.41</v>
      </c>
    </row>
    <row r="23168" spans="1:6" ht="15" x14ac:dyDescent="0.25">
      <c r="A23168" s="253" t="s">
        <v>10858</v>
      </c>
      <c r="B23168" s="254" t="s">
        <v>10859</v>
      </c>
      <c r="C23168" s="10" t="s">
        <v>6640</v>
      </c>
      <c r="F23168" s="255">
        <v>640.66</v>
      </c>
    </row>
    <row r="23169" spans="1:6" ht="15" x14ac:dyDescent="0.25">
      <c r="A23169" s="253" t="s">
        <v>10860</v>
      </c>
      <c r="B23169" s="254" t="s">
        <v>10861</v>
      </c>
      <c r="C23169" s="10" t="s">
        <v>6640</v>
      </c>
      <c r="F23169" s="255">
        <v>812.38</v>
      </c>
    </row>
    <row r="23170" spans="1:6" ht="15" x14ac:dyDescent="0.25">
      <c r="A23170" s="253" t="s">
        <v>10862</v>
      </c>
      <c r="B23170" s="254" t="s">
        <v>10863</v>
      </c>
      <c r="C23170" s="10" t="s">
        <v>6640</v>
      </c>
      <c r="F23170" s="255">
        <v>1222.6500000000001</v>
      </c>
    </row>
    <row r="23171" spans="1:6" ht="15" x14ac:dyDescent="0.25">
      <c r="A23171" s="253" t="s">
        <v>10864</v>
      </c>
      <c r="B23171" s="254" t="s">
        <v>10865</v>
      </c>
      <c r="C23171" s="10" t="s">
        <v>6640</v>
      </c>
      <c r="F23171" s="255">
        <v>674.3</v>
      </c>
    </row>
    <row r="23172" spans="1:6" ht="15" x14ac:dyDescent="0.25">
      <c r="A23172" s="253" t="s">
        <v>10866</v>
      </c>
      <c r="B23172" s="254" t="s">
        <v>10867</v>
      </c>
      <c r="C23172" s="10" t="s">
        <v>6640</v>
      </c>
      <c r="F23172" s="255">
        <v>781.33</v>
      </c>
    </row>
    <row r="23173" spans="1:6" ht="15" x14ac:dyDescent="0.25">
      <c r="A23173" s="253" t="s">
        <v>10868</v>
      </c>
      <c r="B23173" s="254" t="s">
        <v>10869</v>
      </c>
      <c r="C23173" s="10" t="s">
        <v>6640</v>
      </c>
      <c r="F23173" s="255">
        <v>1271.1500000000001</v>
      </c>
    </row>
    <row r="23174" spans="1:6" ht="15" x14ac:dyDescent="0.25">
      <c r="A23174" s="253" t="s">
        <v>10870</v>
      </c>
      <c r="B23174" s="254" t="s">
        <v>10871</v>
      </c>
      <c r="C23174" s="10" t="s">
        <v>6640</v>
      </c>
      <c r="F23174" s="255">
        <v>1447.89</v>
      </c>
    </row>
    <row r="23175" spans="1:6" ht="15" x14ac:dyDescent="0.25">
      <c r="A23175" s="253" t="s">
        <v>10872</v>
      </c>
      <c r="B23175" s="254" t="s">
        <v>10873</v>
      </c>
      <c r="C23175" s="10" t="s">
        <v>6635</v>
      </c>
      <c r="F23175" s="255">
        <v>158.56</v>
      </c>
    </row>
    <row r="23176" spans="1:6" ht="15" x14ac:dyDescent="0.25">
      <c r="A23176" s="253" t="s">
        <v>10874</v>
      </c>
      <c r="B23176" s="254" t="s">
        <v>10875</v>
      </c>
      <c r="C23176" s="10" t="s">
        <v>6635</v>
      </c>
      <c r="F23176" s="255">
        <v>276.23</v>
      </c>
    </row>
    <row r="23177" spans="1:6" ht="15" x14ac:dyDescent="0.25">
      <c r="A23177" s="253" t="s">
        <v>10876</v>
      </c>
      <c r="B23177" s="254" t="s">
        <v>10877</v>
      </c>
      <c r="C23177" s="10" t="s">
        <v>6635</v>
      </c>
      <c r="F23177" s="255">
        <v>511.61</v>
      </c>
    </row>
    <row r="23178" spans="1:6" ht="15" x14ac:dyDescent="0.25">
      <c r="A23178" s="253" t="s">
        <v>10878</v>
      </c>
      <c r="B23178" s="254" t="s">
        <v>10879</v>
      </c>
      <c r="C23178" s="10" t="s">
        <v>6635</v>
      </c>
      <c r="F23178" s="255">
        <v>700.86</v>
      </c>
    </row>
    <row r="23179" spans="1:6" ht="15" x14ac:dyDescent="0.25">
      <c r="A23179" s="253" t="s">
        <v>10880</v>
      </c>
      <c r="B23179" s="254" t="s">
        <v>10881</v>
      </c>
      <c r="C23179" s="10" t="s">
        <v>6640</v>
      </c>
      <c r="F23179" s="255">
        <v>703.74</v>
      </c>
    </row>
    <row r="23180" spans="1:6" ht="15" x14ac:dyDescent="0.25">
      <c r="A23180" s="253" t="s">
        <v>10882</v>
      </c>
      <c r="B23180" s="254" t="s">
        <v>10883</v>
      </c>
      <c r="C23180" s="10" t="s">
        <v>6635</v>
      </c>
      <c r="F23180" s="255">
        <v>269.56</v>
      </c>
    </row>
    <row r="23181" spans="1:6" ht="15" x14ac:dyDescent="0.25">
      <c r="A23181" s="253" t="s">
        <v>10884</v>
      </c>
      <c r="B23181" s="254" t="s">
        <v>10885</v>
      </c>
      <c r="C23181" s="10" t="s">
        <v>6635</v>
      </c>
      <c r="F23181" s="255">
        <v>651.21</v>
      </c>
    </row>
    <row r="23182" spans="1:6" ht="15" x14ac:dyDescent="0.25">
      <c r="A23182" s="253" t="s">
        <v>10886</v>
      </c>
      <c r="B23182" s="254" t="s">
        <v>10887</v>
      </c>
      <c r="C23182" s="10" t="s">
        <v>6635</v>
      </c>
      <c r="F23182" s="255">
        <v>496.58</v>
      </c>
    </row>
    <row r="23183" spans="1:6" ht="15" x14ac:dyDescent="0.25">
      <c r="A23183" s="253" t="s">
        <v>10888</v>
      </c>
      <c r="B23183" s="254" t="s">
        <v>10889</v>
      </c>
      <c r="C23183" s="10" t="s">
        <v>6635</v>
      </c>
      <c r="F23183" s="255">
        <v>612.32000000000005</v>
      </c>
    </row>
    <row r="23184" spans="1:6" ht="15" x14ac:dyDescent="0.25">
      <c r="A23184" s="253" t="s">
        <v>10890</v>
      </c>
      <c r="B23184" s="254" t="s">
        <v>10891</v>
      </c>
      <c r="C23184" s="10" t="s">
        <v>6635</v>
      </c>
      <c r="F23184" s="255">
        <v>912.52</v>
      </c>
    </row>
    <row r="23185" spans="1:6" ht="15" x14ac:dyDescent="0.25">
      <c r="A23185" s="253" t="s">
        <v>10892</v>
      </c>
      <c r="B23185" s="254" t="s">
        <v>10893</v>
      </c>
      <c r="C23185" s="10" t="s">
        <v>6640</v>
      </c>
      <c r="F23185" s="255">
        <v>583.67999999999995</v>
      </c>
    </row>
    <row r="23186" spans="1:6" ht="15" x14ac:dyDescent="0.25">
      <c r="A23186" s="253" t="s">
        <v>10894</v>
      </c>
      <c r="B23186" s="254" t="s">
        <v>10895</v>
      </c>
      <c r="C23186" s="10" t="s">
        <v>6640</v>
      </c>
      <c r="F23186" s="255">
        <v>1080.96</v>
      </c>
    </row>
    <row r="23187" spans="1:6" ht="15" x14ac:dyDescent="0.25">
      <c r="A23187" s="253" t="s">
        <v>10896</v>
      </c>
      <c r="B23187" s="254" t="s">
        <v>10897</v>
      </c>
      <c r="C23187" s="10" t="s">
        <v>6640</v>
      </c>
      <c r="F23187" s="255">
        <v>971.35</v>
      </c>
    </row>
    <row r="23188" spans="1:6" ht="15" x14ac:dyDescent="0.25">
      <c r="A23188" s="253" t="s">
        <v>10898</v>
      </c>
      <c r="B23188" s="254" t="s">
        <v>10899</v>
      </c>
      <c r="C23188" s="10" t="s">
        <v>6640</v>
      </c>
      <c r="F23188" s="255">
        <v>492.52</v>
      </c>
    </row>
    <row r="23189" spans="1:6" ht="15" x14ac:dyDescent="0.25">
      <c r="A23189" s="253" t="s">
        <v>10900</v>
      </c>
      <c r="B23189" s="254" t="s">
        <v>10901</v>
      </c>
      <c r="C23189" s="10" t="s">
        <v>6640</v>
      </c>
      <c r="F23189" s="255">
        <v>478.59</v>
      </c>
    </row>
    <row r="23190" spans="1:6" ht="15" x14ac:dyDescent="0.25">
      <c r="A23190" s="253" t="s">
        <v>10902</v>
      </c>
      <c r="B23190" s="254" t="s">
        <v>10903</v>
      </c>
      <c r="C23190" s="10" t="s">
        <v>6640</v>
      </c>
      <c r="F23190" s="255">
        <v>898.05</v>
      </c>
    </row>
    <row r="23191" spans="1:6" ht="15" x14ac:dyDescent="0.25">
      <c r="A23191" s="253" t="s">
        <v>10904</v>
      </c>
      <c r="B23191" s="254" t="s">
        <v>10905</v>
      </c>
      <c r="C23191" s="10" t="s">
        <v>6640</v>
      </c>
      <c r="F23191" s="255">
        <v>1392.93</v>
      </c>
    </row>
    <row r="23192" spans="1:6" ht="15" x14ac:dyDescent="0.25">
      <c r="A23192" s="253" t="s">
        <v>10906</v>
      </c>
      <c r="B23192" s="254" t="s">
        <v>10907</v>
      </c>
      <c r="C23192" s="10" t="s">
        <v>6640</v>
      </c>
      <c r="F23192" s="255">
        <v>278.13</v>
      </c>
    </row>
    <row r="23193" spans="1:6" ht="15" x14ac:dyDescent="0.25">
      <c r="A23193" s="253" t="s">
        <v>10908</v>
      </c>
      <c r="B23193" s="254" t="s">
        <v>10909</v>
      </c>
      <c r="C23193" s="10" t="s">
        <v>6640</v>
      </c>
      <c r="F23193" s="255">
        <v>384.02</v>
      </c>
    </row>
    <row r="23194" spans="1:6" ht="15" x14ac:dyDescent="0.25">
      <c r="A23194" s="253" t="s">
        <v>10910</v>
      </c>
      <c r="B23194" s="254" t="s">
        <v>10911</v>
      </c>
      <c r="C23194" s="10" t="s">
        <v>6635</v>
      </c>
      <c r="F23194" s="255">
        <v>87.47</v>
      </c>
    </row>
    <row r="23195" spans="1:6" ht="15" x14ac:dyDescent="0.25">
      <c r="A23195" s="253" t="s">
        <v>10912</v>
      </c>
      <c r="B23195" s="254" t="s">
        <v>10913</v>
      </c>
      <c r="C23195" s="10" t="s">
        <v>6635</v>
      </c>
      <c r="F23195" s="255">
        <v>139.69999999999999</v>
      </c>
    </row>
    <row r="23196" spans="1:6" ht="15" x14ac:dyDescent="0.25">
      <c r="A23196" s="253" t="s">
        <v>10914</v>
      </c>
      <c r="B23196" s="254" t="s">
        <v>10915</v>
      </c>
      <c r="C23196" s="10" t="s">
        <v>6635</v>
      </c>
      <c r="F23196" s="255">
        <v>902.22</v>
      </c>
    </row>
    <row r="23197" spans="1:6" ht="15" x14ac:dyDescent="0.25">
      <c r="A23197" s="253" t="s">
        <v>10916</v>
      </c>
      <c r="B23197" s="254" t="s">
        <v>10917</v>
      </c>
      <c r="C23197" s="10" t="s">
        <v>6640</v>
      </c>
      <c r="F23197" s="255">
        <v>173.65</v>
      </c>
    </row>
    <row r="23198" spans="1:6" ht="15" x14ac:dyDescent="0.25">
      <c r="A23198" s="253" t="s">
        <v>10918</v>
      </c>
      <c r="B23198" s="254" t="s">
        <v>10919</v>
      </c>
      <c r="C23198" s="10" t="s">
        <v>6640</v>
      </c>
      <c r="F23198" s="255">
        <v>263.31</v>
      </c>
    </row>
    <row r="23199" spans="1:6" ht="15" x14ac:dyDescent="0.25">
      <c r="A23199" s="253" t="s">
        <v>10920</v>
      </c>
      <c r="B23199" s="254" t="s">
        <v>10921</v>
      </c>
      <c r="C23199" s="10" t="s">
        <v>6640</v>
      </c>
      <c r="F23199" s="255">
        <v>644.55999999999995</v>
      </c>
    </row>
    <row r="23200" spans="1:6" ht="15" x14ac:dyDescent="0.25">
      <c r="A23200" s="253" t="s">
        <v>10922</v>
      </c>
      <c r="B23200" s="254" t="s">
        <v>10923</v>
      </c>
      <c r="C23200" s="10" t="s">
        <v>6635</v>
      </c>
      <c r="F23200" s="255">
        <v>59.98</v>
      </c>
    </row>
    <row r="23201" spans="1:6" ht="15" x14ac:dyDescent="0.25">
      <c r="A23201" s="253" t="s">
        <v>10924</v>
      </c>
      <c r="B23201" s="254" t="s">
        <v>10925</v>
      </c>
      <c r="C23201" s="10" t="s">
        <v>6635</v>
      </c>
      <c r="F23201" s="255">
        <v>68.14</v>
      </c>
    </row>
    <row r="23202" spans="1:6" ht="15" x14ac:dyDescent="0.25">
      <c r="A23202" s="253" t="s">
        <v>10926</v>
      </c>
      <c r="B23202" s="254" t="s">
        <v>10927</v>
      </c>
      <c r="C23202" s="10" t="s">
        <v>6635</v>
      </c>
      <c r="F23202" s="255">
        <v>196.98</v>
      </c>
    </row>
    <row r="23203" spans="1:6" ht="15" x14ac:dyDescent="0.25">
      <c r="A23203" s="253" t="s">
        <v>10928</v>
      </c>
      <c r="B23203" s="254" t="s">
        <v>10929</v>
      </c>
      <c r="C23203" s="10" t="s">
        <v>6643</v>
      </c>
      <c r="F23203" s="255">
        <v>917.45</v>
      </c>
    </row>
    <row r="23204" spans="1:6" ht="15" x14ac:dyDescent="0.25">
      <c r="A23204" s="253" t="s">
        <v>10930</v>
      </c>
      <c r="B23204" s="254" t="s">
        <v>10931</v>
      </c>
      <c r="C23204" s="10" t="s">
        <v>6643</v>
      </c>
      <c r="F23204" s="255">
        <v>957.07</v>
      </c>
    </row>
    <row r="23205" spans="1:6" ht="15" x14ac:dyDescent="0.25">
      <c r="A23205" s="253" t="s">
        <v>10932</v>
      </c>
      <c r="B23205" s="254" t="s">
        <v>10933</v>
      </c>
      <c r="C23205" s="10" t="s">
        <v>6643</v>
      </c>
      <c r="F23205" s="255">
        <v>1130.77</v>
      </c>
    </row>
    <row r="23206" spans="1:6" ht="15" x14ac:dyDescent="0.25">
      <c r="A23206" s="253" t="s">
        <v>10934</v>
      </c>
      <c r="B23206" s="254" t="s">
        <v>10935</v>
      </c>
      <c r="C23206" s="10" t="s">
        <v>6643</v>
      </c>
      <c r="F23206" s="255">
        <v>1888.8</v>
      </c>
    </row>
    <row r="23207" spans="1:6" ht="15" x14ac:dyDescent="0.25">
      <c r="A23207" s="253" t="s">
        <v>10936</v>
      </c>
      <c r="B23207" s="254" t="s">
        <v>10937</v>
      </c>
      <c r="C23207" s="10" t="s">
        <v>6635</v>
      </c>
      <c r="F23207" s="255">
        <v>90.92</v>
      </c>
    </row>
    <row r="23208" spans="1:6" ht="15" x14ac:dyDescent="0.25">
      <c r="A23208" s="253" t="s">
        <v>10938</v>
      </c>
      <c r="B23208" s="254" t="s">
        <v>10939</v>
      </c>
      <c r="C23208" s="10" t="s">
        <v>6635</v>
      </c>
      <c r="F23208" s="255">
        <v>131.79</v>
      </c>
    </row>
    <row r="23209" spans="1:6" ht="15" x14ac:dyDescent="0.25">
      <c r="A23209" s="253" t="s">
        <v>10940</v>
      </c>
      <c r="B23209" s="254" t="s">
        <v>10941</v>
      </c>
      <c r="C23209" s="10" t="s">
        <v>6635</v>
      </c>
      <c r="F23209" s="255">
        <v>141.91999999999999</v>
      </c>
    </row>
    <row r="23210" spans="1:6" ht="15" x14ac:dyDescent="0.25">
      <c r="A23210" s="253" t="s">
        <v>10942</v>
      </c>
      <c r="B23210" s="254" t="s">
        <v>10943</v>
      </c>
      <c r="C23210" s="10" t="s">
        <v>6635</v>
      </c>
      <c r="F23210" s="255">
        <v>251.7</v>
      </c>
    </row>
    <row r="23211" spans="1:6" ht="15" x14ac:dyDescent="0.25">
      <c r="A23211" s="253" t="s">
        <v>10944</v>
      </c>
      <c r="B23211" s="254" t="s">
        <v>10945</v>
      </c>
      <c r="C23211" s="10" t="s">
        <v>6635</v>
      </c>
      <c r="F23211" s="255">
        <v>120.57</v>
      </c>
    </row>
    <row r="23212" spans="1:6" ht="15" x14ac:dyDescent="0.25">
      <c r="A23212" s="253" t="s">
        <v>10946</v>
      </c>
      <c r="B23212" s="254" t="s">
        <v>10947</v>
      </c>
      <c r="C23212" s="10" t="s">
        <v>6635</v>
      </c>
      <c r="F23212" s="255">
        <v>172.97</v>
      </c>
    </row>
    <row r="23213" spans="1:6" ht="15" x14ac:dyDescent="0.25">
      <c r="A23213" s="253" t="s">
        <v>10948</v>
      </c>
      <c r="B23213" s="254" t="s">
        <v>10949</v>
      </c>
      <c r="C23213" s="10" t="s">
        <v>6635</v>
      </c>
      <c r="F23213" s="255">
        <v>232.64</v>
      </c>
    </row>
    <row r="23214" spans="1:6" ht="15" x14ac:dyDescent="0.25">
      <c r="A23214" s="253" t="s">
        <v>10950</v>
      </c>
      <c r="B23214" s="254" t="s">
        <v>10951</v>
      </c>
      <c r="C23214" s="10" t="s">
        <v>6635</v>
      </c>
      <c r="F23214" s="255">
        <v>399.65</v>
      </c>
    </row>
    <row r="23215" spans="1:6" ht="15" x14ac:dyDescent="0.25">
      <c r="A23215" s="253" t="s">
        <v>10952</v>
      </c>
      <c r="B23215" s="254" t="s">
        <v>10953</v>
      </c>
      <c r="C23215" s="10" t="s">
        <v>6635</v>
      </c>
      <c r="F23215" s="255">
        <v>84.87</v>
      </c>
    </row>
    <row r="23216" spans="1:6" ht="15" x14ac:dyDescent="0.25">
      <c r="A23216" s="253" t="s">
        <v>10954</v>
      </c>
      <c r="B23216" s="254" t="s">
        <v>10955</v>
      </c>
      <c r="C23216" s="10" t="s">
        <v>6635</v>
      </c>
      <c r="F23216" s="255">
        <v>96.75</v>
      </c>
    </row>
    <row r="23217" spans="1:6" ht="15" x14ac:dyDescent="0.25">
      <c r="A23217" s="253" t="s">
        <v>10956</v>
      </c>
      <c r="B23217" s="254" t="s">
        <v>10957</v>
      </c>
      <c r="C23217" s="10" t="s">
        <v>6635</v>
      </c>
      <c r="F23217" s="255">
        <v>123.91</v>
      </c>
    </row>
    <row r="23218" spans="1:6" ht="15" x14ac:dyDescent="0.25">
      <c r="A23218" s="253" t="s">
        <v>10958</v>
      </c>
      <c r="B23218" s="254" t="s">
        <v>10959</v>
      </c>
      <c r="C23218" s="10" t="s">
        <v>6635</v>
      </c>
      <c r="F23218" s="255">
        <v>169.96</v>
      </c>
    </row>
    <row r="23219" spans="1:6" ht="15" x14ac:dyDescent="0.25">
      <c r="A23219" s="253" t="s">
        <v>10960</v>
      </c>
      <c r="B23219" s="254" t="s">
        <v>10961</v>
      </c>
      <c r="C23219" s="10" t="s">
        <v>6635</v>
      </c>
      <c r="F23219" s="255">
        <v>66.97</v>
      </c>
    </row>
    <row r="23220" spans="1:6" ht="15" x14ac:dyDescent="0.25">
      <c r="A23220" s="253" t="s">
        <v>10962</v>
      </c>
      <c r="B23220" s="254" t="s">
        <v>10963</v>
      </c>
      <c r="C23220" s="10" t="s">
        <v>6635</v>
      </c>
      <c r="F23220" s="255">
        <v>92.19</v>
      </c>
    </row>
    <row r="23221" spans="1:6" ht="15" x14ac:dyDescent="0.25">
      <c r="A23221" s="253" t="s">
        <v>10964</v>
      </c>
      <c r="B23221" s="254" t="s">
        <v>10965</v>
      </c>
      <c r="C23221" s="10" t="s">
        <v>6635</v>
      </c>
      <c r="F23221" s="255">
        <v>163.07</v>
      </c>
    </row>
    <row r="23222" spans="1:6" ht="15" x14ac:dyDescent="0.25">
      <c r="A23222" s="253" t="s">
        <v>10966</v>
      </c>
      <c r="B23222" s="254" t="s">
        <v>10967</v>
      </c>
      <c r="C23222" s="10" t="s">
        <v>6635</v>
      </c>
      <c r="F23222" s="255">
        <v>208.52</v>
      </c>
    </row>
    <row r="23223" spans="1:6" ht="15" x14ac:dyDescent="0.25">
      <c r="A23223" s="253" t="s">
        <v>10968</v>
      </c>
      <c r="B23223" s="254" t="s">
        <v>10969</v>
      </c>
      <c r="C23223" s="10" t="s">
        <v>6635</v>
      </c>
      <c r="F23223" s="255">
        <v>227.52</v>
      </c>
    </row>
    <row r="23224" spans="1:6" ht="15" x14ac:dyDescent="0.25">
      <c r="A23224" s="253" t="s">
        <v>10970</v>
      </c>
      <c r="B23224" s="254" t="s">
        <v>10971</v>
      </c>
      <c r="C23224" s="10" t="s">
        <v>6635</v>
      </c>
      <c r="F23224" s="255">
        <v>238.83</v>
      </c>
    </row>
    <row r="23225" spans="1:6" ht="15" x14ac:dyDescent="0.25">
      <c r="A23225" s="253" t="s">
        <v>10972</v>
      </c>
      <c r="B23225" s="254" t="s">
        <v>10973</v>
      </c>
      <c r="C23225" s="10" t="s">
        <v>6635</v>
      </c>
      <c r="F23225" s="255">
        <v>273.33</v>
      </c>
    </row>
    <row r="23226" spans="1:6" ht="15" x14ac:dyDescent="0.25">
      <c r="A23226" s="253" t="s">
        <v>10974</v>
      </c>
      <c r="B23226" s="254" t="s">
        <v>10975</v>
      </c>
      <c r="C23226" s="10" t="s">
        <v>6635</v>
      </c>
      <c r="F23226" s="255">
        <v>281.33999999999997</v>
      </c>
    </row>
    <row r="23227" spans="1:6" ht="15" x14ac:dyDescent="0.25">
      <c r="A23227" s="253" t="s">
        <v>10976</v>
      </c>
      <c r="B23227" s="254" t="s">
        <v>10977</v>
      </c>
      <c r="C23227" s="10" t="s">
        <v>6635</v>
      </c>
      <c r="F23227" s="255">
        <v>383.37</v>
      </c>
    </row>
    <row r="23228" spans="1:6" ht="15" x14ac:dyDescent="0.25">
      <c r="A23228" s="253" t="s">
        <v>10978</v>
      </c>
      <c r="B23228" s="254" t="s">
        <v>10979</v>
      </c>
      <c r="C23228" s="10" t="s">
        <v>6635</v>
      </c>
      <c r="F23228" s="255">
        <v>303.02999999999997</v>
      </c>
    </row>
    <row r="23229" spans="1:6" ht="15" x14ac:dyDescent="0.25">
      <c r="A23229" s="253" t="s">
        <v>10980</v>
      </c>
      <c r="B23229" s="254" t="s">
        <v>10981</v>
      </c>
      <c r="C23229" s="10" t="s">
        <v>6635</v>
      </c>
      <c r="F23229" s="255">
        <v>150.88</v>
      </c>
    </row>
    <row r="23230" spans="1:6" ht="15" x14ac:dyDescent="0.25">
      <c r="A23230" s="253" t="s">
        <v>10982</v>
      </c>
      <c r="B23230" s="254" t="s">
        <v>10983</v>
      </c>
      <c r="C23230" s="10" t="s">
        <v>6635</v>
      </c>
      <c r="F23230" s="255">
        <v>191.22</v>
      </c>
    </row>
    <row r="23231" spans="1:6" ht="15" x14ac:dyDescent="0.25">
      <c r="A23231" s="253" t="s">
        <v>10984</v>
      </c>
      <c r="B23231" s="254" t="s">
        <v>10985</v>
      </c>
      <c r="C23231" s="10" t="s">
        <v>6635</v>
      </c>
      <c r="F23231" s="255">
        <v>228.74</v>
      </c>
    </row>
    <row r="23232" spans="1:6" ht="15" x14ac:dyDescent="0.25">
      <c r="A23232" s="253" t="s">
        <v>10986</v>
      </c>
      <c r="B23232" s="254" t="s">
        <v>10987</v>
      </c>
      <c r="C23232" s="10" t="s">
        <v>6635</v>
      </c>
      <c r="F23232" s="255">
        <v>236.08</v>
      </c>
    </row>
    <row r="23233" spans="1:6" ht="15" x14ac:dyDescent="0.25">
      <c r="A23233" s="253" t="s">
        <v>10988</v>
      </c>
      <c r="B23233" s="254" t="s">
        <v>10989</v>
      </c>
      <c r="C23233" s="10" t="s">
        <v>6635</v>
      </c>
      <c r="F23233" s="255">
        <v>247.43</v>
      </c>
    </row>
    <row r="23234" spans="1:6" ht="15" x14ac:dyDescent="0.25">
      <c r="A23234" s="253" t="s">
        <v>10990</v>
      </c>
      <c r="B23234" s="254" t="s">
        <v>10991</v>
      </c>
      <c r="C23234" s="10" t="s">
        <v>6635</v>
      </c>
      <c r="F23234" s="255">
        <v>293.58</v>
      </c>
    </row>
    <row r="23235" spans="1:6" ht="15" x14ac:dyDescent="0.25">
      <c r="A23235" s="253" t="s">
        <v>10992</v>
      </c>
      <c r="B23235" s="254" t="s">
        <v>10993</v>
      </c>
      <c r="C23235" s="10" t="s">
        <v>6635</v>
      </c>
      <c r="F23235" s="255">
        <v>57.02</v>
      </c>
    </row>
    <row r="23236" spans="1:6" ht="15" x14ac:dyDescent="0.25">
      <c r="A23236" s="253" t="s">
        <v>10994</v>
      </c>
      <c r="B23236" s="254" t="s">
        <v>10995</v>
      </c>
      <c r="C23236" s="10" t="s">
        <v>6635</v>
      </c>
      <c r="F23236" s="255">
        <v>67.959999999999994</v>
      </c>
    </row>
    <row r="23237" spans="1:6" ht="15" x14ac:dyDescent="0.25">
      <c r="A23237" s="253" t="s">
        <v>10996</v>
      </c>
      <c r="B23237" s="254" t="s">
        <v>10997</v>
      </c>
      <c r="C23237" s="10" t="s">
        <v>6635</v>
      </c>
      <c r="F23237" s="255">
        <v>165.51</v>
      </c>
    </row>
    <row r="23238" spans="1:6" ht="15" x14ac:dyDescent="0.25">
      <c r="A23238" s="253" t="s">
        <v>10998</v>
      </c>
      <c r="B23238" s="254" t="s">
        <v>10999</v>
      </c>
      <c r="C23238" s="10" t="s">
        <v>6635</v>
      </c>
      <c r="F23238" s="255">
        <v>184.85</v>
      </c>
    </row>
    <row r="23239" spans="1:6" ht="15" x14ac:dyDescent="0.25">
      <c r="A23239" s="253" t="s">
        <v>11000</v>
      </c>
      <c r="B23239" s="254" t="s">
        <v>11001</v>
      </c>
      <c r="C23239" s="10" t="s">
        <v>6635</v>
      </c>
      <c r="F23239" s="255">
        <v>239.4</v>
      </c>
    </row>
    <row r="23240" spans="1:6" ht="15" x14ac:dyDescent="0.25">
      <c r="A23240" s="253" t="s">
        <v>11002</v>
      </c>
      <c r="B23240" s="254" t="s">
        <v>11003</v>
      </c>
      <c r="C23240" s="10" t="s">
        <v>6635</v>
      </c>
      <c r="F23240" s="255">
        <v>128.87</v>
      </c>
    </row>
    <row r="23241" spans="1:6" ht="15" x14ac:dyDescent="0.25">
      <c r="A23241" s="253" t="s">
        <v>11004</v>
      </c>
      <c r="B23241" s="254" t="s">
        <v>11005</v>
      </c>
      <c r="C23241" s="10" t="s">
        <v>6635</v>
      </c>
      <c r="F23241" s="255">
        <v>199.44</v>
      </c>
    </row>
    <row r="23242" spans="1:6" ht="15" x14ac:dyDescent="0.25">
      <c r="A23242" s="253" t="s">
        <v>11006</v>
      </c>
      <c r="B23242" s="254" t="s">
        <v>11007</v>
      </c>
      <c r="C23242" s="10" t="s">
        <v>6635</v>
      </c>
      <c r="F23242" s="255">
        <v>298.16000000000003</v>
      </c>
    </row>
    <row r="23243" spans="1:6" ht="15" x14ac:dyDescent="0.25">
      <c r="A23243" s="253" t="s">
        <v>11008</v>
      </c>
      <c r="B23243" s="254" t="s">
        <v>11009</v>
      </c>
      <c r="C23243" s="10" t="s">
        <v>6635</v>
      </c>
      <c r="F23243" s="255">
        <v>345.73</v>
      </c>
    </row>
    <row r="23244" spans="1:6" ht="15" x14ac:dyDescent="0.25">
      <c r="A23244" s="253" t="s">
        <v>11010</v>
      </c>
      <c r="B23244" s="254" t="s">
        <v>11011</v>
      </c>
      <c r="C23244" s="10" t="s">
        <v>6635</v>
      </c>
      <c r="F23244" s="255">
        <v>960.5</v>
      </c>
    </row>
    <row r="23245" spans="1:6" ht="15" x14ac:dyDescent="0.25">
      <c r="A23245" s="253" t="s">
        <v>11012</v>
      </c>
      <c r="B23245" s="254" t="s">
        <v>11013</v>
      </c>
      <c r="C23245" s="10" t="s">
        <v>6635</v>
      </c>
      <c r="F23245" s="255">
        <v>250.83</v>
      </c>
    </row>
    <row r="23246" spans="1:6" ht="15" x14ac:dyDescent="0.25">
      <c r="A23246" s="253" t="s">
        <v>11014</v>
      </c>
      <c r="B23246" s="254" t="s">
        <v>11015</v>
      </c>
      <c r="C23246" s="10" t="s">
        <v>6635</v>
      </c>
      <c r="F23246" s="255">
        <v>283.97000000000003</v>
      </c>
    </row>
    <row r="23247" spans="1:6" ht="15" x14ac:dyDescent="0.25">
      <c r="A23247" s="253" t="s">
        <v>11016</v>
      </c>
      <c r="B23247" s="254" t="s">
        <v>11017</v>
      </c>
      <c r="C23247" s="10" t="s">
        <v>6635</v>
      </c>
      <c r="F23247" s="255">
        <v>1140.5999999999999</v>
      </c>
    </row>
    <row r="23248" spans="1:6" ht="15" x14ac:dyDescent="0.25">
      <c r="A23248" s="253" t="s">
        <v>11018</v>
      </c>
      <c r="B23248" s="254" t="s">
        <v>11019</v>
      </c>
      <c r="C23248" s="10" t="s">
        <v>6643</v>
      </c>
      <c r="F23248" s="255">
        <v>961.69</v>
      </c>
    </row>
    <row r="23249" spans="1:6" ht="15" x14ac:dyDescent="0.25">
      <c r="A23249" s="253" t="s">
        <v>11020</v>
      </c>
      <c r="B23249" s="254" t="s">
        <v>11021</v>
      </c>
      <c r="C23249" s="10" t="s">
        <v>6635</v>
      </c>
      <c r="F23249" s="255">
        <v>112.05</v>
      </c>
    </row>
    <row r="23250" spans="1:6" ht="15" x14ac:dyDescent="0.25">
      <c r="A23250" s="253" t="s">
        <v>11022</v>
      </c>
      <c r="B23250" s="254" t="s">
        <v>11023</v>
      </c>
      <c r="C23250" s="10" t="s">
        <v>6635</v>
      </c>
      <c r="F23250" s="255">
        <v>647.88</v>
      </c>
    </row>
    <row r="23251" spans="1:6" ht="15" x14ac:dyDescent="0.25">
      <c r="A23251" s="253" t="s">
        <v>11024</v>
      </c>
      <c r="B23251" s="254" t="s">
        <v>11025</v>
      </c>
      <c r="C23251" s="10" t="s">
        <v>6635</v>
      </c>
      <c r="F23251" s="255">
        <v>817.85</v>
      </c>
    </row>
    <row r="23252" spans="1:6" ht="15" x14ac:dyDescent="0.25">
      <c r="A23252" s="253" t="s">
        <v>11026</v>
      </c>
      <c r="B23252" s="254" t="s">
        <v>11027</v>
      </c>
      <c r="C23252" s="10" t="s">
        <v>6635</v>
      </c>
      <c r="F23252" s="255">
        <v>241.1</v>
      </c>
    </row>
    <row r="23253" spans="1:6" ht="15" x14ac:dyDescent="0.25">
      <c r="A23253" s="253" t="s">
        <v>11028</v>
      </c>
      <c r="B23253" s="254" t="s">
        <v>11029</v>
      </c>
      <c r="C23253" s="10" t="s">
        <v>6635</v>
      </c>
      <c r="F23253" s="255">
        <v>492.61</v>
      </c>
    </row>
    <row r="23254" spans="1:6" ht="15" x14ac:dyDescent="0.25">
      <c r="A23254" s="253" t="s">
        <v>11030</v>
      </c>
      <c r="B23254" s="254" t="s">
        <v>11031</v>
      </c>
      <c r="C23254" s="10" t="s">
        <v>6635</v>
      </c>
      <c r="F23254" s="255">
        <v>553.54</v>
      </c>
    </row>
    <row r="23255" spans="1:6" ht="15" x14ac:dyDescent="0.25">
      <c r="A23255" s="253" t="s">
        <v>11032</v>
      </c>
      <c r="B23255" s="254" t="s">
        <v>11033</v>
      </c>
      <c r="C23255" s="10" t="s">
        <v>6635</v>
      </c>
      <c r="F23255" s="255">
        <v>582.30999999999995</v>
      </c>
    </row>
    <row r="23256" spans="1:6" ht="15" x14ac:dyDescent="0.25">
      <c r="A23256" s="253" t="s">
        <v>11034</v>
      </c>
      <c r="B23256" s="254" t="s">
        <v>11035</v>
      </c>
      <c r="C23256" s="10" t="s">
        <v>6640</v>
      </c>
      <c r="F23256" s="255">
        <v>388.14</v>
      </c>
    </row>
    <row r="23257" spans="1:6" ht="15" x14ac:dyDescent="0.25">
      <c r="A23257" s="253" t="s">
        <v>11036</v>
      </c>
      <c r="B23257" s="254" t="s">
        <v>11037</v>
      </c>
      <c r="C23257" s="10" t="s">
        <v>6635</v>
      </c>
      <c r="F23257" s="255">
        <v>631.97</v>
      </c>
    </row>
    <row r="23258" spans="1:6" ht="15" x14ac:dyDescent="0.25">
      <c r="A23258" s="253" t="s">
        <v>11038</v>
      </c>
      <c r="B23258" s="254" t="s">
        <v>11039</v>
      </c>
      <c r="C23258" s="10" t="s">
        <v>6635</v>
      </c>
      <c r="F23258" s="255">
        <v>120.69</v>
      </c>
    </row>
    <row r="23259" spans="1:6" ht="15" x14ac:dyDescent="0.25">
      <c r="A23259" s="253" t="s">
        <v>11040</v>
      </c>
      <c r="B23259" s="254" t="s">
        <v>11041</v>
      </c>
      <c r="C23259" s="10" t="s">
        <v>6635</v>
      </c>
      <c r="F23259" s="255">
        <v>416.96</v>
      </c>
    </row>
    <row r="23260" spans="1:6" ht="15" x14ac:dyDescent="0.25">
      <c r="A23260" s="253" t="s">
        <v>11042</v>
      </c>
      <c r="B23260" s="254" t="s">
        <v>11043</v>
      </c>
      <c r="C23260" s="10" t="s">
        <v>6635</v>
      </c>
      <c r="F23260" s="255">
        <v>549.78</v>
      </c>
    </row>
    <row r="23261" spans="1:6" ht="15" x14ac:dyDescent="0.25">
      <c r="A23261" s="253" t="s">
        <v>11044</v>
      </c>
      <c r="B23261" s="254" t="s">
        <v>11045</v>
      </c>
      <c r="C23261" s="10" t="s">
        <v>6635</v>
      </c>
      <c r="F23261" s="255">
        <v>575.07000000000005</v>
      </c>
    </row>
    <row r="23262" spans="1:6" ht="15" x14ac:dyDescent="0.25">
      <c r="A23262" s="253" t="s">
        <v>11046</v>
      </c>
      <c r="B23262" s="254" t="s">
        <v>11047</v>
      </c>
      <c r="C23262" s="10" t="s">
        <v>6635</v>
      </c>
      <c r="F23262" s="255">
        <v>786.03</v>
      </c>
    </row>
    <row r="23263" spans="1:6" ht="15" x14ac:dyDescent="0.25">
      <c r="A23263" s="253" t="s">
        <v>11048</v>
      </c>
      <c r="B23263" s="254" t="s">
        <v>11049</v>
      </c>
      <c r="C23263" s="10" t="s">
        <v>6635</v>
      </c>
      <c r="F23263" s="255">
        <v>178.42</v>
      </c>
    </row>
    <row r="23264" spans="1:6" ht="15" x14ac:dyDescent="0.25">
      <c r="A23264" s="253" t="s">
        <v>11050</v>
      </c>
      <c r="B23264" s="254" t="s">
        <v>11051</v>
      </c>
      <c r="C23264" s="10" t="s">
        <v>6635</v>
      </c>
      <c r="F23264" s="255">
        <v>538.15</v>
      </c>
    </row>
    <row r="23265" spans="1:6" ht="15" x14ac:dyDescent="0.25">
      <c r="A23265" s="253" t="s">
        <v>11052</v>
      </c>
      <c r="B23265" s="254" t="s">
        <v>11053</v>
      </c>
      <c r="C23265" s="10" t="s">
        <v>6635</v>
      </c>
      <c r="F23265" s="255">
        <v>236.79</v>
      </c>
    </row>
    <row r="23266" spans="1:6" ht="15" x14ac:dyDescent="0.25">
      <c r="A23266" s="253" t="s">
        <v>11054</v>
      </c>
      <c r="B23266" s="254" t="s">
        <v>11055</v>
      </c>
      <c r="C23266" s="10" t="s">
        <v>6635</v>
      </c>
      <c r="F23266" s="255">
        <v>1056.93</v>
      </c>
    </row>
    <row r="23267" spans="1:6" ht="15" x14ac:dyDescent="0.25">
      <c r="A23267" s="253" t="s">
        <v>11056</v>
      </c>
      <c r="B23267" s="254" t="s">
        <v>11057</v>
      </c>
      <c r="C23267" s="10" t="s">
        <v>6635</v>
      </c>
      <c r="F23267" s="255">
        <v>3419.2</v>
      </c>
    </row>
    <row r="23268" spans="1:6" ht="15" x14ac:dyDescent="0.25">
      <c r="A23268" s="253" t="s">
        <v>11058</v>
      </c>
      <c r="B23268" s="254" t="s">
        <v>11059</v>
      </c>
      <c r="C23268" s="10" t="s">
        <v>6635</v>
      </c>
      <c r="F23268" s="255">
        <v>1511.81</v>
      </c>
    </row>
    <row r="23269" spans="1:6" ht="15" x14ac:dyDescent="0.25">
      <c r="A23269" s="253" t="s">
        <v>11060</v>
      </c>
      <c r="B23269" s="254" t="s">
        <v>11061</v>
      </c>
      <c r="C23269" s="10" t="s">
        <v>6635</v>
      </c>
      <c r="F23269" s="255">
        <v>3234.22</v>
      </c>
    </row>
    <row r="23270" spans="1:6" ht="15" x14ac:dyDescent="0.25">
      <c r="A23270" s="253" t="s">
        <v>11062</v>
      </c>
      <c r="B23270" s="254" t="s">
        <v>11063</v>
      </c>
      <c r="C23270" s="10" t="s">
        <v>6635</v>
      </c>
      <c r="F23270" s="255">
        <v>341.86</v>
      </c>
    </row>
    <row r="23271" spans="1:6" ht="15" x14ac:dyDescent="0.25">
      <c r="A23271" s="253" t="s">
        <v>11064</v>
      </c>
      <c r="B23271" s="254" t="s">
        <v>11065</v>
      </c>
      <c r="C23271" s="10" t="s">
        <v>6635</v>
      </c>
      <c r="F23271" s="255">
        <v>617.55999999999995</v>
      </c>
    </row>
    <row r="23272" spans="1:6" ht="15" x14ac:dyDescent="0.25">
      <c r="A23272" s="253" t="s">
        <v>11066</v>
      </c>
      <c r="B23272" s="254" t="s">
        <v>11067</v>
      </c>
      <c r="C23272" s="10" t="s">
        <v>6635</v>
      </c>
      <c r="F23272" s="255">
        <v>727.98</v>
      </c>
    </row>
    <row r="23273" spans="1:6" ht="15" x14ac:dyDescent="0.25">
      <c r="A23273" s="253" t="s">
        <v>11068</v>
      </c>
      <c r="B23273" s="254" t="s">
        <v>11069</v>
      </c>
      <c r="C23273" s="10" t="s">
        <v>6635</v>
      </c>
      <c r="F23273" s="255">
        <v>1131.8699999999999</v>
      </c>
    </row>
    <row r="23274" spans="1:6" ht="15" x14ac:dyDescent="0.25">
      <c r="A23274" s="253" t="s">
        <v>11070</v>
      </c>
      <c r="B23274" s="254" t="s">
        <v>11071</v>
      </c>
      <c r="C23274" s="10" t="s">
        <v>6635</v>
      </c>
      <c r="F23274" s="255">
        <v>384.47</v>
      </c>
    </row>
    <row r="23275" spans="1:6" ht="15" x14ac:dyDescent="0.25">
      <c r="A23275" s="253" t="s">
        <v>11072</v>
      </c>
      <c r="B23275" s="254" t="s">
        <v>11073</v>
      </c>
      <c r="C23275" s="10" t="s">
        <v>6635</v>
      </c>
      <c r="F23275" s="255">
        <v>527.32000000000005</v>
      </c>
    </row>
    <row r="23276" spans="1:6" ht="15" x14ac:dyDescent="0.25">
      <c r="A23276" s="253" t="s">
        <v>11074</v>
      </c>
      <c r="B23276" s="254" t="s">
        <v>11075</v>
      </c>
      <c r="C23276" s="10" t="s">
        <v>6635</v>
      </c>
      <c r="F23276" s="255">
        <v>811.45</v>
      </c>
    </row>
    <row r="23277" spans="1:6" ht="15" x14ac:dyDescent="0.25">
      <c r="A23277" s="253" t="s">
        <v>11076</v>
      </c>
      <c r="B23277" s="254" t="s">
        <v>11077</v>
      </c>
      <c r="C23277" s="10" t="s">
        <v>6635</v>
      </c>
      <c r="F23277" s="255">
        <v>1257.27</v>
      </c>
    </row>
    <row r="23278" spans="1:6" ht="15" x14ac:dyDescent="0.25">
      <c r="A23278" s="253" t="s">
        <v>11078</v>
      </c>
      <c r="B23278" s="254" t="s">
        <v>11079</v>
      </c>
      <c r="C23278" s="10" t="s">
        <v>6635</v>
      </c>
      <c r="F23278" s="255">
        <v>292.74</v>
      </c>
    </row>
    <row r="23279" spans="1:6" ht="15" x14ac:dyDescent="0.25">
      <c r="A23279" s="253" t="s">
        <v>11080</v>
      </c>
      <c r="B23279" s="254" t="s">
        <v>11081</v>
      </c>
      <c r="C23279" s="10" t="s">
        <v>6635</v>
      </c>
      <c r="F23279" s="255">
        <v>100.55</v>
      </c>
    </row>
    <row r="23280" spans="1:6" ht="15" x14ac:dyDescent="0.25">
      <c r="A23280" s="253" t="s">
        <v>11082</v>
      </c>
      <c r="B23280" s="254" t="s">
        <v>11083</v>
      </c>
      <c r="C23280" s="10" t="s">
        <v>6635</v>
      </c>
      <c r="F23280" s="255">
        <v>138.68</v>
      </c>
    </row>
    <row r="23281" spans="1:6" ht="15" x14ac:dyDescent="0.25">
      <c r="A23281" s="253" t="s">
        <v>11084</v>
      </c>
      <c r="B23281" s="254" t="s">
        <v>11085</v>
      </c>
      <c r="C23281" s="10" t="s">
        <v>6635</v>
      </c>
      <c r="F23281" s="255">
        <v>151.55000000000001</v>
      </c>
    </row>
    <row r="23282" spans="1:6" ht="15" x14ac:dyDescent="0.25">
      <c r="A23282" s="253" t="s">
        <v>11086</v>
      </c>
      <c r="B23282" s="254" t="s">
        <v>11087</v>
      </c>
      <c r="C23282" s="10" t="s">
        <v>6635</v>
      </c>
      <c r="F23282" s="255">
        <v>133.96</v>
      </c>
    </row>
    <row r="23283" spans="1:6" ht="15" x14ac:dyDescent="0.25">
      <c r="A23283" s="253" t="s">
        <v>11088</v>
      </c>
      <c r="B23283" s="254" t="s">
        <v>11089</v>
      </c>
      <c r="C23283" s="10" t="s">
        <v>6635</v>
      </c>
      <c r="F23283" s="255">
        <v>203.1</v>
      </c>
    </row>
    <row r="23284" spans="1:6" ht="15" x14ac:dyDescent="0.25">
      <c r="A23284" s="253" t="s">
        <v>11090</v>
      </c>
      <c r="B23284" s="254" t="s">
        <v>11091</v>
      </c>
      <c r="C23284" s="10" t="s">
        <v>6635</v>
      </c>
      <c r="F23284" s="255">
        <v>176.26</v>
      </c>
    </row>
    <row r="23285" spans="1:6" ht="15" x14ac:dyDescent="0.25">
      <c r="A23285" s="253" t="s">
        <v>11092</v>
      </c>
      <c r="B23285" s="254" t="s">
        <v>11093</v>
      </c>
      <c r="C23285" s="10" t="s">
        <v>6635</v>
      </c>
      <c r="F23285" s="255">
        <v>239.15</v>
      </c>
    </row>
    <row r="23286" spans="1:6" ht="15" x14ac:dyDescent="0.25">
      <c r="A23286" s="253" t="s">
        <v>11094</v>
      </c>
      <c r="B23286" s="254" t="s">
        <v>11095</v>
      </c>
      <c r="C23286" s="10" t="s">
        <v>6635</v>
      </c>
      <c r="F23286" s="255">
        <v>462</v>
      </c>
    </row>
    <row r="23287" spans="1:6" ht="15" x14ac:dyDescent="0.25">
      <c r="A23287" s="253" t="s">
        <v>11096</v>
      </c>
      <c r="B23287" s="254" t="s">
        <v>11097</v>
      </c>
      <c r="C23287" s="10" t="s">
        <v>6635</v>
      </c>
      <c r="F23287" s="255">
        <v>205.31</v>
      </c>
    </row>
    <row r="23288" spans="1:6" ht="15" x14ac:dyDescent="0.25">
      <c r="A23288" s="253" t="s">
        <v>11098</v>
      </c>
      <c r="B23288" s="254" t="s">
        <v>11099</v>
      </c>
      <c r="C23288" s="10" t="s">
        <v>6635</v>
      </c>
      <c r="F23288" s="255">
        <v>520.36</v>
      </c>
    </row>
    <row r="23289" spans="1:6" ht="15" x14ac:dyDescent="0.25">
      <c r="A23289" s="253" t="s">
        <v>11100</v>
      </c>
      <c r="B23289" s="254" t="s">
        <v>11101</v>
      </c>
      <c r="C23289" s="10" t="s">
        <v>6635</v>
      </c>
      <c r="F23289" s="255">
        <v>177.54</v>
      </c>
    </row>
    <row r="23290" spans="1:6" ht="15" x14ac:dyDescent="0.25">
      <c r="A23290" s="253" t="s">
        <v>11102</v>
      </c>
      <c r="B23290" s="254" t="s">
        <v>11103</v>
      </c>
      <c r="C23290" s="10" t="s">
        <v>6635</v>
      </c>
      <c r="F23290" s="255">
        <v>896.3</v>
      </c>
    </row>
    <row r="23291" spans="1:6" ht="15" x14ac:dyDescent="0.25">
      <c r="A23291" s="253" t="s">
        <v>11104</v>
      </c>
      <c r="B23291" s="254" t="s">
        <v>11105</v>
      </c>
      <c r="C23291" s="10" t="s">
        <v>6635</v>
      </c>
      <c r="F23291" s="255">
        <v>242.43</v>
      </c>
    </row>
    <row r="23292" spans="1:6" ht="15" x14ac:dyDescent="0.25">
      <c r="A23292" s="253" t="s">
        <v>11106</v>
      </c>
      <c r="B23292" s="254" t="s">
        <v>11107</v>
      </c>
      <c r="C23292" s="10" t="s">
        <v>6635</v>
      </c>
      <c r="F23292" s="255">
        <v>502.38</v>
      </c>
    </row>
    <row r="23293" spans="1:6" ht="15" x14ac:dyDescent="0.25">
      <c r="A23293" s="253" t="s">
        <v>11108</v>
      </c>
      <c r="B23293" s="254" t="s">
        <v>11109</v>
      </c>
      <c r="C23293" s="10" t="s">
        <v>6640</v>
      </c>
      <c r="F23293" s="255">
        <v>1068.83</v>
      </c>
    </row>
    <row r="23294" spans="1:6" ht="15" x14ac:dyDescent="0.25">
      <c r="A23294" s="253" t="s">
        <v>11110</v>
      </c>
      <c r="B23294" s="254" t="s">
        <v>11111</v>
      </c>
      <c r="C23294" s="10" t="s">
        <v>6635</v>
      </c>
      <c r="F23294" s="255">
        <v>1324.34</v>
      </c>
    </row>
    <row r="23295" spans="1:6" ht="15" x14ac:dyDescent="0.25">
      <c r="A23295" s="253" t="s">
        <v>11112</v>
      </c>
      <c r="B23295" s="254" t="s">
        <v>11113</v>
      </c>
      <c r="C23295" s="10" t="s">
        <v>6635</v>
      </c>
      <c r="F23295" s="255">
        <v>556.91</v>
      </c>
    </row>
    <row r="23296" spans="1:6" ht="15" x14ac:dyDescent="0.25">
      <c r="A23296" s="253" t="s">
        <v>11114</v>
      </c>
      <c r="B23296" s="254" t="s">
        <v>11115</v>
      </c>
      <c r="C23296" s="10" t="s">
        <v>6635</v>
      </c>
      <c r="F23296" s="255">
        <v>1345.49</v>
      </c>
    </row>
    <row r="23297" spans="1:6" ht="15" x14ac:dyDescent="0.25">
      <c r="A23297" s="253" t="s">
        <v>11116</v>
      </c>
      <c r="B23297" s="254" t="s">
        <v>11117</v>
      </c>
      <c r="C23297" s="10" t="s">
        <v>6635</v>
      </c>
      <c r="F23297" s="255">
        <v>1282.43</v>
      </c>
    </row>
    <row r="23298" spans="1:6" ht="15" x14ac:dyDescent="0.25">
      <c r="A23298" s="253" t="s">
        <v>11118</v>
      </c>
      <c r="B23298" s="254" t="s">
        <v>4704</v>
      </c>
      <c r="C23298" s="10" t="s">
        <v>6635</v>
      </c>
      <c r="F23298" s="255">
        <v>3531</v>
      </c>
    </row>
    <row r="23299" spans="1:6" ht="15" x14ac:dyDescent="0.25">
      <c r="A23299" s="253" t="s">
        <v>11119</v>
      </c>
      <c r="B23299" s="254" t="s">
        <v>11120</v>
      </c>
      <c r="C23299" s="10" t="s">
        <v>6635</v>
      </c>
      <c r="F23299" s="255">
        <v>3374.57</v>
      </c>
    </row>
    <row r="23300" spans="1:6" ht="15" x14ac:dyDescent="0.25">
      <c r="A23300" s="253" t="s">
        <v>11121</v>
      </c>
      <c r="B23300" s="254" t="s">
        <v>11122</v>
      </c>
      <c r="C23300" s="10" t="s">
        <v>6635</v>
      </c>
      <c r="F23300" s="255">
        <v>1910.45</v>
      </c>
    </row>
    <row r="23301" spans="1:6" ht="15" x14ac:dyDescent="0.25">
      <c r="A23301" s="253" t="s">
        <v>11123</v>
      </c>
      <c r="B23301" s="254" t="s">
        <v>11124</v>
      </c>
      <c r="C23301" s="10" t="s">
        <v>6635</v>
      </c>
      <c r="F23301" s="255">
        <v>2482.12</v>
      </c>
    </row>
    <row r="23302" spans="1:6" ht="15" x14ac:dyDescent="0.25">
      <c r="A23302" s="253" t="s">
        <v>11125</v>
      </c>
      <c r="B23302" s="254" t="s">
        <v>11126</v>
      </c>
      <c r="C23302" s="10" t="s">
        <v>6635</v>
      </c>
      <c r="F23302" s="255">
        <v>1907.04</v>
      </c>
    </row>
    <row r="23303" spans="1:6" ht="15" x14ac:dyDescent="0.25">
      <c r="A23303" s="253" t="s">
        <v>11127</v>
      </c>
      <c r="B23303" s="254" t="s">
        <v>11128</v>
      </c>
      <c r="C23303" s="10" t="s">
        <v>6635</v>
      </c>
      <c r="F23303" s="255">
        <v>3215.46</v>
      </c>
    </row>
    <row r="23304" spans="1:6" ht="15" x14ac:dyDescent="0.25">
      <c r="A23304" s="253" t="s">
        <v>11129</v>
      </c>
      <c r="B23304" s="254" t="s">
        <v>11130</v>
      </c>
      <c r="C23304" s="10" t="s">
        <v>6635</v>
      </c>
      <c r="F23304" s="255">
        <v>883.93</v>
      </c>
    </row>
    <row r="23305" spans="1:6" ht="15" x14ac:dyDescent="0.25">
      <c r="A23305" s="253" t="s">
        <v>11131</v>
      </c>
      <c r="B23305" s="254" t="s">
        <v>11132</v>
      </c>
      <c r="C23305" s="10" t="s">
        <v>6635</v>
      </c>
      <c r="F23305" s="255">
        <v>753.62</v>
      </c>
    </row>
    <row r="23306" spans="1:6" ht="15" x14ac:dyDescent="0.25">
      <c r="A23306" s="253" t="s">
        <v>11133</v>
      </c>
      <c r="B23306" s="254" t="s">
        <v>11134</v>
      </c>
      <c r="C23306" s="10" t="s">
        <v>6635</v>
      </c>
      <c r="F23306" s="255">
        <v>2185.67</v>
      </c>
    </row>
    <row r="23307" spans="1:6" ht="15" x14ac:dyDescent="0.25">
      <c r="A23307" s="253" t="s">
        <v>11135</v>
      </c>
      <c r="B23307" s="254" t="s">
        <v>11136</v>
      </c>
      <c r="C23307" s="10" t="s">
        <v>6635</v>
      </c>
      <c r="F23307" s="255">
        <v>2960.4</v>
      </c>
    </row>
    <row r="23308" spans="1:6" ht="15" x14ac:dyDescent="0.25">
      <c r="A23308" s="253" t="s">
        <v>11137</v>
      </c>
      <c r="B23308" s="254" t="s">
        <v>11138</v>
      </c>
      <c r="C23308" s="10" t="s">
        <v>6635</v>
      </c>
      <c r="F23308" s="255">
        <v>3391.71</v>
      </c>
    </row>
    <row r="23309" spans="1:6" ht="15" x14ac:dyDescent="0.25">
      <c r="A23309" s="253" t="s">
        <v>11139</v>
      </c>
      <c r="B23309" s="254" t="s">
        <v>11140</v>
      </c>
      <c r="C23309" s="10" t="s">
        <v>6635</v>
      </c>
      <c r="F23309" s="255">
        <v>6635.03</v>
      </c>
    </row>
    <row r="23310" spans="1:6" ht="15" x14ac:dyDescent="0.25">
      <c r="A23310" s="253" t="s">
        <v>11141</v>
      </c>
      <c r="B23310" s="254" t="s">
        <v>11142</v>
      </c>
      <c r="C23310" s="10" t="s">
        <v>6635</v>
      </c>
      <c r="F23310" s="255">
        <v>1208.99</v>
      </c>
    </row>
    <row r="23311" spans="1:6" ht="30" x14ac:dyDescent="0.25">
      <c r="A23311" s="253" t="s">
        <v>11143</v>
      </c>
      <c r="B23311" s="254" t="s">
        <v>11144</v>
      </c>
      <c r="C23311" s="10" t="s">
        <v>6635</v>
      </c>
      <c r="F23311" s="255">
        <v>1602.38</v>
      </c>
    </row>
    <row r="23312" spans="1:6" ht="30" x14ac:dyDescent="0.25">
      <c r="A23312" s="253" t="s">
        <v>11145</v>
      </c>
      <c r="B23312" s="254" t="s">
        <v>11146</v>
      </c>
      <c r="C23312" s="10" t="s">
        <v>6635</v>
      </c>
      <c r="F23312" s="255">
        <v>2365.4</v>
      </c>
    </row>
    <row r="23313" spans="1:6" ht="15" x14ac:dyDescent="0.25">
      <c r="A23313" s="253" t="s">
        <v>11147</v>
      </c>
      <c r="B23313" s="254" t="s">
        <v>239</v>
      </c>
      <c r="C23313" s="10" t="s">
        <v>6635</v>
      </c>
      <c r="F23313" s="255">
        <v>1095.58</v>
      </c>
    </row>
    <row r="23314" spans="1:6" ht="15" x14ac:dyDescent="0.25">
      <c r="A23314" s="253" t="s">
        <v>11148</v>
      </c>
      <c r="B23314" s="254" t="s">
        <v>11149</v>
      </c>
      <c r="C23314" s="10" t="s">
        <v>6635</v>
      </c>
      <c r="F23314" s="255">
        <v>7118.59</v>
      </c>
    </row>
    <row r="23315" spans="1:6" ht="15" x14ac:dyDescent="0.25">
      <c r="A23315" s="253" t="s">
        <v>11150</v>
      </c>
      <c r="B23315" s="254" t="s">
        <v>11151</v>
      </c>
      <c r="C23315" s="10" t="s">
        <v>6635</v>
      </c>
      <c r="F23315" s="255">
        <v>1127.45</v>
      </c>
    </row>
    <row r="23316" spans="1:6" ht="15" x14ac:dyDescent="0.25">
      <c r="A23316" s="253" t="s">
        <v>11152</v>
      </c>
      <c r="B23316" s="254" t="s">
        <v>11153</v>
      </c>
      <c r="C23316" s="10" t="s">
        <v>6635</v>
      </c>
      <c r="F23316" s="255">
        <v>1770.26</v>
      </c>
    </row>
    <row r="23317" spans="1:6" ht="15" x14ac:dyDescent="0.25">
      <c r="A23317" s="253" t="s">
        <v>11154</v>
      </c>
      <c r="B23317" s="254" t="s">
        <v>238</v>
      </c>
      <c r="C23317" s="10" t="s">
        <v>6635</v>
      </c>
      <c r="F23317" s="255">
        <v>963.81</v>
      </c>
    </row>
    <row r="23318" spans="1:6" ht="15" x14ac:dyDescent="0.25">
      <c r="A23318" s="253" t="s">
        <v>11155</v>
      </c>
      <c r="B23318" s="254" t="s">
        <v>11156</v>
      </c>
      <c r="C23318" s="10" t="s">
        <v>6635</v>
      </c>
      <c r="F23318" s="255">
        <v>575.82000000000005</v>
      </c>
    </row>
    <row r="23319" spans="1:6" ht="15" x14ac:dyDescent="0.25">
      <c r="A23319" s="253" t="s">
        <v>11157</v>
      </c>
      <c r="B23319" s="254" t="s">
        <v>11158</v>
      </c>
      <c r="C23319" s="10" t="s">
        <v>6635</v>
      </c>
      <c r="F23319" s="255">
        <v>6695.3</v>
      </c>
    </row>
    <row r="23320" spans="1:6" ht="15" x14ac:dyDescent="0.25">
      <c r="A23320" s="253" t="s">
        <v>11159</v>
      </c>
      <c r="B23320" s="254" t="s">
        <v>11160</v>
      </c>
      <c r="C23320" s="10" t="s">
        <v>6635</v>
      </c>
      <c r="F23320" s="255">
        <v>2065.77</v>
      </c>
    </row>
    <row r="23321" spans="1:6" ht="15" x14ac:dyDescent="0.25">
      <c r="A23321" s="253" t="s">
        <v>11161</v>
      </c>
      <c r="B23321" s="254" t="s">
        <v>11162</v>
      </c>
      <c r="C23321" s="10" t="s">
        <v>6635</v>
      </c>
      <c r="F23321" s="255">
        <v>3334.28</v>
      </c>
    </row>
    <row r="23322" spans="1:6" ht="15" x14ac:dyDescent="0.25">
      <c r="A23322" s="253" t="s">
        <v>11163</v>
      </c>
      <c r="B23322" s="254" t="s">
        <v>11164</v>
      </c>
      <c r="C23322" s="10" t="s">
        <v>6635</v>
      </c>
      <c r="F23322" s="255">
        <v>2280.7800000000002</v>
      </c>
    </row>
    <row r="23323" spans="1:6" ht="15" x14ac:dyDescent="0.25">
      <c r="A23323" s="253" t="s">
        <v>11165</v>
      </c>
      <c r="B23323" s="254" t="s">
        <v>11166</v>
      </c>
      <c r="C23323" s="10" t="s">
        <v>6635</v>
      </c>
      <c r="F23323" s="255">
        <v>568.37</v>
      </c>
    </row>
    <row r="23324" spans="1:6" ht="15" x14ac:dyDescent="0.25">
      <c r="A23324" s="253" t="s">
        <v>11167</v>
      </c>
      <c r="B23324" s="254" t="s">
        <v>11168</v>
      </c>
      <c r="C23324" s="10" t="s">
        <v>6635</v>
      </c>
      <c r="F23324" s="255">
        <v>599.98</v>
      </c>
    </row>
    <row r="23325" spans="1:6" ht="15" x14ac:dyDescent="0.25">
      <c r="A23325" s="253" t="s">
        <v>11169</v>
      </c>
      <c r="B23325" s="254" t="s">
        <v>11170</v>
      </c>
      <c r="C23325" s="10" t="s">
        <v>6635</v>
      </c>
      <c r="F23325" s="255">
        <v>30133.79</v>
      </c>
    </row>
    <row r="23326" spans="1:6" ht="15" x14ac:dyDescent="0.25">
      <c r="A23326" s="253" t="s">
        <v>11171</v>
      </c>
      <c r="B23326" s="254" t="s">
        <v>11172</v>
      </c>
      <c r="C23326" s="10" t="s">
        <v>6635</v>
      </c>
      <c r="F23326" s="255">
        <v>124.52</v>
      </c>
    </row>
    <row r="23327" spans="1:6" ht="15" x14ac:dyDescent="0.25">
      <c r="A23327" s="253" t="s">
        <v>11173</v>
      </c>
      <c r="B23327" s="254" t="s">
        <v>11174</v>
      </c>
      <c r="C23327" s="10" t="s">
        <v>6635</v>
      </c>
      <c r="F23327" s="255">
        <v>721.33</v>
      </c>
    </row>
    <row r="23328" spans="1:6" ht="15" x14ac:dyDescent="0.25">
      <c r="A23328" s="253" t="s">
        <v>11175</v>
      </c>
      <c r="B23328" s="254" t="s">
        <v>11176</v>
      </c>
      <c r="C23328" s="10" t="s">
        <v>6635</v>
      </c>
      <c r="F23328" s="255">
        <v>382.59</v>
      </c>
    </row>
    <row r="23329" spans="1:6" ht="15" x14ac:dyDescent="0.25">
      <c r="A23329" s="253" t="s">
        <v>11177</v>
      </c>
      <c r="B23329" s="254" t="s">
        <v>11178</v>
      </c>
      <c r="C23329" s="10" t="s">
        <v>6635</v>
      </c>
      <c r="F23329" s="255">
        <v>34.22</v>
      </c>
    </row>
    <row r="23330" spans="1:6" ht="15" x14ac:dyDescent="0.25">
      <c r="A23330" s="253" t="s">
        <v>11179</v>
      </c>
      <c r="B23330" s="254" t="s">
        <v>11180</v>
      </c>
      <c r="C23330" s="10" t="s">
        <v>6635</v>
      </c>
      <c r="F23330" s="255">
        <v>370.45</v>
      </c>
    </row>
    <row r="23331" spans="1:6" ht="15" x14ac:dyDescent="0.25">
      <c r="A23331" s="253" t="s">
        <v>11181</v>
      </c>
      <c r="B23331" s="254" t="s">
        <v>11182</v>
      </c>
      <c r="C23331" s="10" t="s">
        <v>6635</v>
      </c>
      <c r="F23331" s="255">
        <v>29.63</v>
      </c>
    </row>
    <row r="23332" spans="1:6" ht="15" x14ac:dyDescent="0.25">
      <c r="A23332" s="253" t="s">
        <v>11183</v>
      </c>
      <c r="B23332" s="254" t="s">
        <v>11184</v>
      </c>
      <c r="C23332" s="10" t="s">
        <v>6635</v>
      </c>
      <c r="F23332" s="255">
        <v>22.35</v>
      </c>
    </row>
    <row r="23333" spans="1:6" ht="15" x14ac:dyDescent="0.25">
      <c r="A23333" s="253" t="s">
        <v>11185</v>
      </c>
      <c r="B23333" s="254" t="s">
        <v>11186</v>
      </c>
      <c r="C23333" s="10" t="s">
        <v>6635</v>
      </c>
      <c r="F23333" s="255">
        <v>29.18</v>
      </c>
    </row>
    <row r="23334" spans="1:6" ht="15" x14ac:dyDescent="0.25">
      <c r="A23334" s="253" t="s">
        <v>11187</v>
      </c>
      <c r="B23334" s="254" t="s">
        <v>11188</v>
      </c>
      <c r="C23334" s="10" t="s">
        <v>6635</v>
      </c>
      <c r="F23334" s="255">
        <v>489.15</v>
      </c>
    </row>
    <row r="23335" spans="1:6" ht="15" x14ac:dyDescent="0.25">
      <c r="A23335" s="253" t="s">
        <v>11189</v>
      </c>
      <c r="B23335" s="254" t="s">
        <v>11190</v>
      </c>
      <c r="C23335" s="10" t="s">
        <v>6635</v>
      </c>
      <c r="F23335" s="255">
        <v>2003.07</v>
      </c>
    </row>
    <row r="23336" spans="1:6" ht="15" x14ac:dyDescent="0.25">
      <c r="A23336" s="253" t="s">
        <v>11191</v>
      </c>
      <c r="B23336" s="254" t="s">
        <v>11192</v>
      </c>
      <c r="C23336" s="10" t="s">
        <v>6635</v>
      </c>
      <c r="F23336" s="255">
        <v>346.83</v>
      </c>
    </row>
    <row r="23337" spans="1:6" ht="15" x14ac:dyDescent="0.25">
      <c r="A23337" s="253" t="s">
        <v>11193</v>
      </c>
      <c r="B23337" s="254" t="s">
        <v>7895</v>
      </c>
      <c r="C23337" s="10" t="s">
        <v>6635</v>
      </c>
      <c r="F23337" s="255">
        <v>13.31</v>
      </c>
    </row>
    <row r="23338" spans="1:6" ht="15" x14ac:dyDescent="0.25">
      <c r="A23338" s="253" t="s">
        <v>11194</v>
      </c>
      <c r="B23338" s="254" t="s">
        <v>7896</v>
      </c>
      <c r="C23338" s="10" t="s">
        <v>6635</v>
      </c>
      <c r="F23338" s="255">
        <v>10.48</v>
      </c>
    </row>
    <row r="23339" spans="1:6" ht="15" x14ac:dyDescent="0.25">
      <c r="A23339" s="253" t="s">
        <v>11195</v>
      </c>
      <c r="B23339" s="254" t="s">
        <v>7898</v>
      </c>
      <c r="C23339" s="10" t="s">
        <v>6635</v>
      </c>
      <c r="F23339" s="255">
        <v>7.72</v>
      </c>
    </row>
    <row r="23340" spans="1:6" ht="15" x14ac:dyDescent="0.25">
      <c r="A23340" s="253" t="s">
        <v>11196</v>
      </c>
      <c r="B23340" s="254" t="s">
        <v>7897</v>
      </c>
      <c r="C23340" s="10" t="s">
        <v>6635</v>
      </c>
      <c r="F23340" s="255">
        <v>31.6</v>
      </c>
    </row>
    <row r="23341" spans="1:6" ht="15" x14ac:dyDescent="0.25">
      <c r="A23341" s="253" t="s">
        <v>11197</v>
      </c>
      <c r="B23341" s="254" t="s">
        <v>11198</v>
      </c>
      <c r="C23341" s="10" t="s">
        <v>6635</v>
      </c>
      <c r="F23341" s="255">
        <v>914.78</v>
      </c>
    </row>
    <row r="23342" spans="1:6" ht="15" x14ac:dyDescent="0.25">
      <c r="A23342" s="253" t="s">
        <v>11199</v>
      </c>
      <c r="B23342" s="254" t="s">
        <v>11200</v>
      </c>
      <c r="C23342" s="10" t="s">
        <v>6640</v>
      </c>
      <c r="F23342" s="255">
        <v>19.61</v>
      </c>
    </row>
    <row r="23343" spans="1:6" ht="15" x14ac:dyDescent="0.25">
      <c r="A23343" s="253" t="s">
        <v>11201</v>
      </c>
      <c r="B23343" s="254" t="s">
        <v>11202</v>
      </c>
      <c r="C23343" s="10" t="s">
        <v>6640</v>
      </c>
      <c r="F23343" s="255">
        <v>24.02</v>
      </c>
    </row>
    <row r="23344" spans="1:6" ht="15" x14ac:dyDescent="0.25">
      <c r="A23344" s="253" t="s">
        <v>11203</v>
      </c>
      <c r="B23344" s="254" t="s">
        <v>11204</v>
      </c>
      <c r="C23344" s="10" t="s">
        <v>6640</v>
      </c>
      <c r="F23344" s="255">
        <v>35.07</v>
      </c>
    </row>
    <row r="23345" spans="1:6" ht="15" x14ac:dyDescent="0.25">
      <c r="A23345" s="253" t="s">
        <v>11205</v>
      </c>
      <c r="B23345" s="254" t="s">
        <v>11206</v>
      </c>
      <c r="C23345" s="10" t="s">
        <v>6640</v>
      </c>
      <c r="F23345" s="255">
        <v>45.45</v>
      </c>
    </row>
    <row r="23346" spans="1:6" ht="15" x14ac:dyDescent="0.25">
      <c r="A23346" s="253" t="s">
        <v>11207</v>
      </c>
      <c r="B23346" s="254" t="s">
        <v>11208</v>
      </c>
      <c r="C23346" s="10" t="s">
        <v>6640</v>
      </c>
      <c r="F23346" s="255">
        <v>53.1</v>
      </c>
    </row>
    <row r="23347" spans="1:6" ht="15" x14ac:dyDescent="0.25">
      <c r="A23347" s="253" t="s">
        <v>11209</v>
      </c>
      <c r="B23347" s="254" t="s">
        <v>11210</v>
      </c>
      <c r="C23347" s="10" t="s">
        <v>6640</v>
      </c>
      <c r="F23347" s="255">
        <v>73.39</v>
      </c>
    </row>
    <row r="23348" spans="1:6" ht="15" x14ac:dyDescent="0.25">
      <c r="A23348" s="253" t="s">
        <v>11211</v>
      </c>
      <c r="B23348" s="254" t="s">
        <v>11212</v>
      </c>
      <c r="C23348" s="10" t="s">
        <v>6640</v>
      </c>
      <c r="F23348" s="255">
        <v>95.05</v>
      </c>
    </row>
    <row r="23349" spans="1:6" ht="15" x14ac:dyDescent="0.25">
      <c r="A23349" s="253" t="s">
        <v>11213</v>
      </c>
      <c r="B23349" s="254" t="s">
        <v>11214</v>
      </c>
      <c r="C23349" s="10" t="s">
        <v>6640</v>
      </c>
      <c r="F23349" s="255">
        <v>116.72</v>
      </c>
    </row>
    <row r="23350" spans="1:6" ht="15" x14ac:dyDescent="0.25">
      <c r="A23350" s="253" t="s">
        <v>11215</v>
      </c>
      <c r="B23350" s="254" t="s">
        <v>11216</v>
      </c>
      <c r="C23350" s="10" t="s">
        <v>6640</v>
      </c>
      <c r="F23350" s="255">
        <v>169.22</v>
      </c>
    </row>
    <row r="23351" spans="1:6" ht="15" x14ac:dyDescent="0.25">
      <c r="A23351" s="253" t="s">
        <v>11217</v>
      </c>
      <c r="B23351" s="254" t="s">
        <v>11218</v>
      </c>
      <c r="C23351" s="10" t="s">
        <v>6640</v>
      </c>
      <c r="F23351" s="255">
        <v>286.33999999999997</v>
      </c>
    </row>
    <row r="23352" spans="1:6" ht="15" x14ac:dyDescent="0.25">
      <c r="A23352" s="253" t="s">
        <v>11219</v>
      </c>
      <c r="B23352" s="254" t="s">
        <v>11220</v>
      </c>
      <c r="C23352" s="10" t="s">
        <v>6640</v>
      </c>
      <c r="F23352" s="255">
        <v>111.11</v>
      </c>
    </row>
    <row r="23353" spans="1:6" ht="15" x14ac:dyDescent="0.25">
      <c r="A23353" s="253" t="s">
        <v>11221</v>
      </c>
      <c r="B23353" s="254" t="s">
        <v>11222</v>
      </c>
      <c r="C23353" s="10" t="s">
        <v>6640</v>
      </c>
      <c r="F23353" s="255">
        <v>91.7</v>
      </c>
    </row>
    <row r="23354" spans="1:6" ht="15" x14ac:dyDescent="0.25">
      <c r="A23354" s="253" t="s">
        <v>11223</v>
      </c>
      <c r="B23354" s="254" t="s">
        <v>11224</v>
      </c>
      <c r="C23354" s="10" t="s">
        <v>6640</v>
      </c>
      <c r="F23354" s="255">
        <v>59.71</v>
      </c>
    </row>
    <row r="23355" spans="1:6" ht="15" x14ac:dyDescent="0.25">
      <c r="A23355" s="253" t="s">
        <v>11225</v>
      </c>
      <c r="B23355" s="254" t="s">
        <v>11226</v>
      </c>
      <c r="C23355" s="10" t="s">
        <v>6640</v>
      </c>
      <c r="F23355" s="255">
        <v>79.44</v>
      </c>
    </row>
    <row r="23356" spans="1:6" ht="15" x14ac:dyDescent="0.25">
      <c r="A23356" s="253" t="s">
        <v>11227</v>
      </c>
      <c r="B23356" s="254" t="s">
        <v>11228</v>
      </c>
      <c r="C23356" s="10" t="s">
        <v>6640</v>
      </c>
      <c r="F23356" s="255">
        <v>309.64</v>
      </c>
    </row>
    <row r="23357" spans="1:6" ht="15" x14ac:dyDescent="0.25">
      <c r="A23357" s="253" t="s">
        <v>11229</v>
      </c>
      <c r="B23357" s="254" t="s">
        <v>11230</v>
      </c>
      <c r="C23357" s="10" t="s">
        <v>6640</v>
      </c>
      <c r="F23357" s="255">
        <v>56.58</v>
      </c>
    </row>
    <row r="23358" spans="1:6" ht="15" x14ac:dyDescent="0.25">
      <c r="A23358" s="253" t="s">
        <v>11231</v>
      </c>
      <c r="B23358" s="254" t="s">
        <v>11232</v>
      </c>
      <c r="C23358" s="10" t="s">
        <v>6640</v>
      </c>
      <c r="F23358" s="255">
        <v>62.51</v>
      </c>
    </row>
    <row r="23359" spans="1:6" ht="15" x14ac:dyDescent="0.25">
      <c r="A23359" s="253" t="s">
        <v>11233</v>
      </c>
      <c r="B23359" s="254" t="s">
        <v>11234</v>
      </c>
      <c r="C23359" s="10" t="s">
        <v>6640</v>
      </c>
      <c r="F23359" s="255">
        <v>85.49</v>
      </c>
    </row>
    <row r="23360" spans="1:6" ht="15" x14ac:dyDescent="0.25">
      <c r="A23360" s="253" t="s">
        <v>11235</v>
      </c>
      <c r="B23360" s="254" t="s">
        <v>11236</v>
      </c>
      <c r="C23360" s="10" t="s">
        <v>6640</v>
      </c>
      <c r="F23360" s="255">
        <v>173.97</v>
      </c>
    </row>
    <row r="23361" spans="1:6" ht="15" x14ac:dyDescent="0.25">
      <c r="A23361" s="253" t="s">
        <v>11237</v>
      </c>
      <c r="B23361" s="254" t="s">
        <v>11238</v>
      </c>
      <c r="C23361" s="10" t="s">
        <v>6640</v>
      </c>
      <c r="F23361" s="255">
        <v>221.69</v>
      </c>
    </row>
    <row r="23362" spans="1:6" ht="15" x14ac:dyDescent="0.25">
      <c r="A23362" s="253" t="s">
        <v>11239</v>
      </c>
      <c r="B23362" s="254" t="s">
        <v>11240</v>
      </c>
      <c r="C23362" s="10" t="s">
        <v>6640</v>
      </c>
      <c r="F23362" s="255">
        <v>42.26</v>
      </c>
    </row>
    <row r="23363" spans="1:6" ht="15" x14ac:dyDescent="0.25">
      <c r="A23363" s="253" t="s">
        <v>11241</v>
      </c>
      <c r="B23363" s="254" t="s">
        <v>11242</v>
      </c>
      <c r="C23363" s="10" t="s">
        <v>6640</v>
      </c>
      <c r="F23363" s="255">
        <v>512.02</v>
      </c>
    </row>
    <row r="23364" spans="1:6" ht="15" x14ac:dyDescent="0.25">
      <c r="A23364" s="253" t="s">
        <v>11243</v>
      </c>
      <c r="B23364" s="254" t="s">
        <v>11244</v>
      </c>
      <c r="C23364" s="10" t="s">
        <v>6635</v>
      </c>
      <c r="F23364" s="255">
        <v>1280.9000000000001</v>
      </c>
    </row>
    <row r="23365" spans="1:6" ht="15" x14ac:dyDescent="0.25">
      <c r="A23365" s="253" t="s">
        <v>11245</v>
      </c>
      <c r="B23365" s="254" t="s">
        <v>11246</v>
      </c>
      <c r="C23365" s="10" t="s">
        <v>6635</v>
      </c>
      <c r="F23365" s="255">
        <v>93.63</v>
      </c>
    </row>
    <row r="23366" spans="1:6" ht="15" x14ac:dyDescent="0.25">
      <c r="A23366" s="253" t="s">
        <v>11247</v>
      </c>
      <c r="B23366" s="254" t="s">
        <v>11248</v>
      </c>
      <c r="C23366" s="10" t="s">
        <v>6635</v>
      </c>
      <c r="F23366" s="255">
        <v>82.61</v>
      </c>
    </row>
    <row r="23367" spans="1:6" ht="15" x14ac:dyDescent="0.25">
      <c r="A23367" s="253" t="s">
        <v>11249</v>
      </c>
      <c r="B23367" s="254" t="s">
        <v>11250</v>
      </c>
      <c r="C23367" s="10" t="s">
        <v>6635</v>
      </c>
      <c r="F23367" s="255">
        <v>55.68</v>
      </c>
    </row>
    <row r="23368" spans="1:6" ht="15" x14ac:dyDescent="0.25">
      <c r="A23368" s="253" t="s">
        <v>11251</v>
      </c>
      <c r="B23368" s="254" t="s">
        <v>11252</v>
      </c>
      <c r="C23368" s="10" t="s">
        <v>6635</v>
      </c>
      <c r="F23368" s="255">
        <v>53.33</v>
      </c>
    </row>
    <row r="23369" spans="1:6" ht="15" x14ac:dyDescent="0.25">
      <c r="A23369" s="253" t="s">
        <v>11253</v>
      </c>
      <c r="B23369" s="254" t="s">
        <v>11254</v>
      </c>
      <c r="C23369" s="10" t="s">
        <v>6635</v>
      </c>
      <c r="F23369" s="255">
        <v>102.34</v>
      </c>
    </row>
    <row r="23370" spans="1:6" ht="15" x14ac:dyDescent="0.25">
      <c r="A23370" s="253" t="s">
        <v>11255</v>
      </c>
      <c r="B23370" s="254" t="s">
        <v>11256</v>
      </c>
      <c r="C23370" s="10" t="s">
        <v>6635</v>
      </c>
      <c r="F23370" s="255">
        <v>57.32</v>
      </c>
    </row>
    <row r="23371" spans="1:6" ht="15" x14ac:dyDescent="0.25">
      <c r="A23371" s="253" t="s">
        <v>11257</v>
      </c>
      <c r="B23371" s="254" t="s">
        <v>11258</v>
      </c>
      <c r="C23371" s="10" t="s">
        <v>6635</v>
      </c>
      <c r="F23371" s="255">
        <v>64.52</v>
      </c>
    </row>
    <row r="23372" spans="1:6" ht="15" x14ac:dyDescent="0.25">
      <c r="A23372" s="253" t="s">
        <v>11259</v>
      </c>
      <c r="B23372" s="254" t="s">
        <v>11260</v>
      </c>
      <c r="C23372" s="10" t="s">
        <v>6635</v>
      </c>
      <c r="F23372" s="255">
        <v>89.7</v>
      </c>
    </row>
    <row r="23373" spans="1:6" ht="15" x14ac:dyDescent="0.25">
      <c r="A23373" s="253" t="s">
        <v>11261</v>
      </c>
      <c r="B23373" s="254" t="s">
        <v>11262</v>
      </c>
      <c r="C23373" s="10" t="s">
        <v>6635</v>
      </c>
      <c r="F23373" s="255">
        <v>150.51</v>
      </c>
    </row>
    <row r="23374" spans="1:6" ht="15" x14ac:dyDescent="0.25">
      <c r="A23374" s="253" t="s">
        <v>11263</v>
      </c>
      <c r="B23374" s="254" t="s">
        <v>11264</v>
      </c>
      <c r="C23374" s="10" t="s">
        <v>6635</v>
      </c>
      <c r="F23374" s="255">
        <v>181.63</v>
      </c>
    </row>
    <row r="23375" spans="1:6" ht="15" x14ac:dyDescent="0.25">
      <c r="A23375" s="253" t="s">
        <v>11265</v>
      </c>
      <c r="B23375" s="254" t="s">
        <v>11266</v>
      </c>
      <c r="C23375" s="10" t="s">
        <v>6635</v>
      </c>
      <c r="F23375" s="255">
        <v>46.53</v>
      </c>
    </row>
    <row r="23376" spans="1:6" ht="15" x14ac:dyDescent="0.25">
      <c r="A23376" s="253" t="s">
        <v>11267</v>
      </c>
      <c r="B23376" s="254" t="s">
        <v>11268</v>
      </c>
      <c r="C23376" s="10" t="s">
        <v>6635</v>
      </c>
      <c r="F23376" s="255">
        <v>62.38</v>
      </c>
    </row>
    <row r="23377" spans="1:6" ht="15" x14ac:dyDescent="0.25">
      <c r="A23377" s="253" t="s">
        <v>11269</v>
      </c>
      <c r="B23377" s="254" t="s">
        <v>11270</v>
      </c>
      <c r="C23377" s="10" t="s">
        <v>6635</v>
      </c>
      <c r="F23377" s="255">
        <v>75.23</v>
      </c>
    </row>
    <row r="23378" spans="1:6" ht="15" x14ac:dyDescent="0.25">
      <c r="A23378" s="253" t="s">
        <v>11271</v>
      </c>
      <c r="B23378" s="254" t="s">
        <v>11272</v>
      </c>
      <c r="C23378" s="10" t="s">
        <v>6635</v>
      </c>
      <c r="F23378" s="255">
        <v>99.93</v>
      </c>
    </row>
    <row r="23379" spans="1:6" ht="15" x14ac:dyDescent="0.25">
      <c r="A23379" s="253" t="s">
        <v>11273</v>
      </c>
      <c r="B23379" s="254" t="s">
        <v>11274</v>
      </c>
      <c r="C23379" s="10" t="s">
        <v>6635</v>
      </c>
      <c r="F23379" s="255">
        <v>123.1</v>
      </c>
    </row>
    <row r="23380" spans="1:6" ht="15" x14ac:dyDescent="0.25">
      <c r="A23380" s="253" t="s">
        <v>11275</v>
      </c>
      <c r="B23380" s="254" t="s">
        <v>11276</v>
      </c>
      <c r="C23380" s="10" t="s">
        <v>6635</v>
      </c>
      <c r="F23380" s="255">
        <v>198.02</v>
      </c>
    </row>
    <row r="23381" spans="1:6" ht="15" x14ac:dyDescent="0.25">
      <c r="A23381" s="253" t="s">
        <v>11277</v>
      </c>
      <c r="B23381" s="254" t="s">
        <v>11278</v>
      </c>
      <c r="C23381" s="10" t="s">
        <v>6635</v>
      </c>
      <c r="F23381" s="255">
        <v>443.55</v>
      </c>
    </row>
    <row r="23382" spans="1:6" ht="15" x14ac:dyDescent="0.25">
      <c r="A23382" s="253" t="s">
        <v>11279</v>
      </c>
      <c r="B23382" s="254" t="s">
        <v>11280</v>
      </c>
      <c r="C23382" s="10" t="s">
        <v>6635</v>
      </c>
      <c r="F23382" s="255">
        <v>714.9</v>
      </c>
    </row>
    <row r="23383" spans="1:6" ht="15" x14ac:dyDescent="0.25">
      <c r="A23383" s="253" t="s">
        <v>11281</v>
      </c>
      <c r="B23383" s="254" t="s">
        <v>11282</v>
      </c>
      <c r="C23383" s="10" t="s">
        <v>6635</v>
      </c>
      <c r="F23383" s="255">
        <v>1274.52</v>
      </c>
    </row>
    <row r="23384" spans="1:6" ht="15" x14ac:dyDescent="0.25">
      <c r="A23384" s="253" t="s">
        <v>11283</v>
      </c>
      <c r="B23384" s="254" t="s">
        <v>11284</v>
      </c>
      <c r="C23384" s="10" t="s">
        <v>6635</v>
      </c>
      <c r="F23384" s="255">
        <v>35.5</v>
      </c>
    </row>
    <row r="23385" spans="1:6" ht="15" x14ac:dyDescent="0.25">
      <c r="A23385" s="253" t="s">
        <v>11285</v>
      </c>
      <c r="B23385" s="254" t="s">
        <v>11286</v>
      </c>
      <c r="C23385" s="10" t="s">
        <v>6635</v>
      </c>
      <c r="F23385" s="255">
        <v>25.62</v>
      </c>
    </row>
    <row r="23386" spans="1:6" ht="15" x14ac:dyDescent="0.25">
      <c r="A23386" s="253" t="s">
        <v>11287</v>
      </c>
      <c r="B23386" s="254" t="s">
        <v>11288</v>
      </c>
      <c r="C23386" s="10" t="s">
        <v>6635</v>
      </c>
      <c r="F23386" s="255">
        <v>135.65</v>
      </c>
    </row>
    <row r="23387" spans="1:6" ht="15" x14ac:dyDescent="0.25">
      <c r="A23387" s="253" t="s">
        <v>11289</v>
      </c>
      <c r="B23387" s="254" t="s">
        <v>11290</v>
      </c>
      <c r="C23387" s="10" t="s">
        <v>6635</v>
      </c>
      <c r="F23387" s="255">
        <v>330.96</v>
      </c>
    </row>
    <row r="23388" spans="1:6" ht="15" x14ac:dyDescent="0.25">
      <c r="A23388" s="253" t="s">
        <v>11291</v>
      </c>
      <c r="B23388" s="254" t="s">
        <v>11292</v>
      </c>
      <c r="C23388" s="10" t="s">
        <v>6635</v>
      </c>
      <c r="F23388" s="255">
        <v>8.94</v>
      </c>
    </row>
    <row r="23389" spans="1:6" ht="15" x14ac:dyDescent="0.25">
      <c r="A23389" s="253" t="s">
        <v>11293</v>
      </c>
      <c r="B23389" s="254" t="s">
        <v>11294</v>
      </c>
      <c r="C23389" s="10" t="s">
        <v>6635</v>
      </c>
      <c r="F23389" s="255">
        <v>84.15</v>
      </c>
    </row>
    <row r="23390" spans="1:6" ht="15" x14ac:dyDescent="0.25">
      <c r="A23390" s="253" t="s">
        <v>11295</v>
      </c>
      <c r="B23390" s="254" t="s">
        <v>11296</v>
      </c>
      <c r="C23390" s="10" t="s">
        <v>6635</v>
      </c>
      <c r="F23390" s="255">
        <v>75.92</v>
      </c>
    </row>
    <row r="23391" spans="1:6" ht="15" x14ac:dyDescent="0.25">
      <c r="A23391" s="253" t="s">
        <v>11297</v>
      </c>
      <c r="B23391" s="254" t="s">
        <v>11298</v>
      </c>
      <c r="C23391" s="10" t="s">
        <v>6635</v>
      </c>
      <c r="F23391" s="255">
        <v>103.86</v>
      </c>
    </row>
    <row r="23392" spans="1:6" ht="15" x14ac:dyDescent="0.25">
      <c r="A23392" s="253" t="s">
        <v>11299</v>
      </c>
      <c r="B23392" s="254" t="s">
        <v>11300</v>
      </c>
      <c r="C23392" s="10" t="s">
        <v>6635</v>
      </c>
      <c r="F23392" s="255">
        <v>262.32</v>
      </c>
    </row>
    <row r="23393" spans="1:6" ht="15" x14ac:dyDescent="0.25">
      <c r="A23393" s="253" t="s">
        <v>11301</v>
      </c>
      <c r="B23393" s="254" t="s">
        <v>221</v>
      </c>
      <c r="C23393" s="10" t="s">
        <v>6635</v>
      </c>
      <c r="F23393" s="255">
        <v>335.71</v>
      </c>
    </row>
    <row r="23394" spans="1:6" ht="15" x14ac:dyDescent="0.25">
      <c r="A23394" s="253" t="s">
        <v>11302</v>
      </c>
      <c r="B23394" s="254" t="s">
        <v>4706</v>
      </c>
      <c r="C23394" s="10" t="s">
        <v>6635</v>
      </c>
      <c r="F23394" s="255">
        <v>450.46</v>
      </c>
    </row>
    <row r="23395" spans="1:6" ht="15" x14ac:dyDescent="0.25">
      <c r="A23395" s="253" t="s">
        <v>11303</v>
      </c>
      <c r="B23395" s="254" t="s">
        <v>11304</v>
      </c>
      <c r="C23395" s="10" t="s">
        <v>6640</v>
      </c>
      <c r="F23395" s="255">
        <v>9.14</v>
      </c>
    </row>
    <row r="23396" spans="1:6" ht="15" x14ac:dyDescent="0.25">
      <c r="A23396" s="253" t="s">
        <v>11305</v>
      </c>
      <c r="B23396" s="254" t="s">
        <v>11306</v>
      </c>
      <c r="C23396" s="10" t="s">
        <v>6640</v>
      </c>
      <c r="F23396" s="255">
        <v>13.6</v>
      </c>
    </row>
    <row r="23397" spans="1:6" ht="15" x14ac:dyDescent="0.25">
      <c r="A23397" s="253" t="s">
        <v>11307</v>
      </c>
      <c r="B23397" s="254" t="s">
        <v>11308</v>
      </c>
      <c r="C23397" s="10" t="s">
        <v>6640</v>
      </c>
      <c r="F23397" s="255">
        <v>17.309999999999999</v>
      </c>
    </row>
    <row r="23398" spans="1:6" ht="15" x14ac:dyDescent="0.25">
      <c r="A23398" s="253" t="s">
        <v>11309</v>
      </c>
      <c r="B23398" s="254" t="s">
        <v>11310</v>
      </c>
      <c r="C23398" s="10" t="s">
        <v>6640</v>
      </c>
      <c r="F23398" s="255">
        <v>21.58</v>
      </c>
    </row>
    <row r="23399" spans="1:6" ht="15" x14ac:dyDescent="0.25">
      <c r="A23399" s="253" t="s">
        <v>11311</v>
      </c>
      <c r="B23399" s="254" t="s">
        <v>11312</v>
      </c>
      <c r="C23399" s="10" t="s">
        <v>6640</v>
      </c>
      <c r="F23399" s="255">
        <v>28.54</v>
      </c>
    </row>
    <row r="23400" spans="1:6" ht="15" x14ac:dyDescent="0.25">
      <c r="A23400" s="253" t="s">
        <v>11313</v>
      </c>
      <c r="B23400" s="254" t="s">
        <v>11314</v>
      </c>
      <c r="C23400" s="10" t="s">
        <v>6640</v>
      </c>
      <c r="F23400" s="255">
        <v>36.409999999999997</v>
      </c>
    </row>
    <row r="23401" spans="1:6" ht="15" x14ac:dyDescent="0.25">
      <c r="A23401" s="253" t="s">
        <v>11315</v>
      </c>
      <c r="B23401" s="254" t="s">
        <v>11316</v>
      </c>
      <c r="C23401" s="10" t="s">
        <v>6640</v>
      </c>
      <c r="F23401" s="255">
        <v>44.92</v>
      </c>
    </row>
    <row r="23402" spans="1:6" ht="15" x14ac:dyDescent="0.25">
      <c r="A23402" s="253" t="s">
        <v>11317</v>
      </c>
      <c r="B23402" s="254" t="s">
        <v>11318</v>
      </c>
      <c r="C23402" s="10" t="s">
        <v>6640</v>
      </c>
      <c r="F23402" s="255">
        <v>42.64</v>
      </c>
    </row>
    <row r="23403" spans="1:6" ht="15" x14ac:dyDescent="0.25">
      <c r="A23403" s="253" t="s">
        <v>11319</v>
      </c>
      <c r="B23403" s="254" t="s">
        <v>11320</v>
      </c>
      <c r="C23403" s="10" t="s">
        <v>6640</v>
      </c>
      <c r="F23403" s="255">
        <v>60.42</v>
      </c>
    </row>
    <row r="23404" spans="1:6" ht="15" x14ac:dyDescent="0.25">
      <c r="A23404" s="253" t="s">
        <v>11321</v>
      </c>
      <c r="B23404" s="254" t="s">
        <v>11322</v>
      </c>
      <c r="C23404" s="10" t="s">
        <v>6640</v>
      </c>
      <c r="F23404" s="255">
        <v>74.28</v>
      </c>
    </row>
    <row r="23405" spans="1:6" ht="15" x14ac:dyDescent="0.25">
      <c r="A23405" s="253" t="s">
        <v>11323</v>
      </c>
      <c r="B23405" s="254" t="s">
        <v>11324</v>
      </c>
      <c r="C23405" s="10" t="s">
        <v>6640</v>
      </c>
      <c r="F23405" s="255">
        <v>90.94</v>
      </c>
    </row>
    <row r="23406" spans="1:6" ht="15" x14ac:dyDescent="0.25">
      <c r="A23406" s="253" t="s">
        <v>11325</v>
      </c>
      <c r="B23406" s="254" t="s">
        <v>11326</v>
      </c>
      <c r="C23406" s="10" t="s">
        <v>6640</v>
      </c>
      <c r="F23406" s="255">
        <v>111.04</v>
      </c>
    </row>
    <row r="23407" spans="1:6" ht="15" x14ac:dyDescent="0.25">
      <c r="A23407" s="253" t="s">
        <v>11327</v>
      </c>
      <c r="B23407" s="254" t="s">
        <v>11328</v>
      </c>
      <c r="C23407" s="10" t="s">
        <v>6640</v>
      </c>
      <c r="F23407" s="255">
        <v>124.1</v>
      </c>
    </row>
    <row r="23408" spans="1:6" ht="15" x14ac:dyDescent="0.25">
      <c r="A23408" s="253" t="s">
        <v>11329</v>
      </c>
      <c r="B23408" s="254" t="s">
        <v>11330</v>
      </c>
      <c r="C23408" s="10" t="s">
        <v>6640</v>
      </c>
      <c r="F23408" s="255">
        <v>147.6</v>
      </c>
    </row>
    <row r="23409" spans="1:6" ht="15" x14ac:dyDescent="0.25">
      <c r="A23409" s="253" t="s">
        <v>11331</v>
      </c>
      <c r="B23409" s="254" t="s">
        <v>11332</v>
      </c>
      <c r="C23409" s="10" t="s">
        <v>6640</v>
      </c>
      <c r="F23409" s="255">
        <v>165.95</v>
      </c>
    </row>
    <row r="23410" spans="1:6" ht="15" x14ac:dyDescent="0.25">
      <c r="A23410" s="253" t="s">
        <v>11333</v>
      </c>
      <c r="B23410" s="254" t="s">
        <v>11334</v>
      </c>
      <c r="C23410" s="10" t="s">
        <v>6640</v>
      </c>
      <c r="F23410" s="255">
        <v>178.96</v>
      </c>
    </row>
    <row r="23411" spans="1:6" ht="15" x14ac:dyDescent="0.25">
      <c r="A23411" s="253" t="s">
        <v>11335</v>
      </c>
      <c r="B23411" s="254" t="s">
        <v>11336</v>
      </c>
      <c r="C23411" s="10" t="s">
        <v>6640</v>
      </c>
      <c r="F23411" s="255">
        <v>211.81</v>
      </c>
    </row>
    <row r="23412" spans="1:6" ht="15" x14ac:dyDescent="0.25">
      <c r="A23412" s="253" t="s">
        <v>11337</v>
      </c>
      <c r="B23412" s="254" t="s">
        <v>11338</v>
      </c>
      <c r="C23412" s="10" t="s">
        <v>6640</v>
      </c>
      <c r="F23412" s="255">
        <v>222.34</v>
      </c>
    </row>
    <row r="23413" spans="1:6" ht="15" x14ac:dyDescent="0.25">
      <c r="A23413" s="253" t="s">
        <v>11339</v>
      </c>
      <c r="B23413" s="254" t="s">
        <v>11340</v>
      </c>
      <c r="C23413" s="10" t="s">
        <v>6640</v>
      </c>
      <c r="F23413" s="255">
        <v>163.46</v>
      </c>
    </row>
    <row r="23414" spans="1:6" ht="15" x14ac:dyDescent="0.25">
      <c r="A23414" s="253" t="s">
        <v>11341</v>
      </c>
      <c r="B23414" s="254" t="s">
        <v>11342</v>
      </c>
      <c r="C23414" s="10" t="s">
        <v>6640</v>
      </c>
      <c r="F23414" s="255">
        <v>204.05</v>
      </c>
    </row>
    <row r="23415" spans="1:6" ht="15" x14ac:dyDescent="0.25">
      <c r="A23415" s="253" t="s">
        <v>11343</v>
      </c>
      <c r="B23415" s="254" t="s">
        <v>11344</v>
      </c>
      <c r="C23415" s="10" t="s">
        <v>6640</v>
      </c>
      <c r="F23415" s="255">
        <v>266.17</v>
      </c>
    </row>
    <row r="23416" spans="1:6" ht="15" x14ac:dyDescent="0.25">
      <c r="A23416" s="253" t="s">
        <v>11345</v>
      </c>
      <c r="B23416" s="254" t="s">
        <v>11346</v>
      </c>
      <c r="C23416" s="10" t="s">
        <v>6640</v>
      </c>
      <c r="F23416" s="255">
        <v>361.06</v>
      </c>
    </row>
    <row r="23417" spans="1:6" ht="15" x14ac:dyDescent="0.25">
      <c r="A23417" s="253" t="s">
        <v>11347</v>
      </c>
      <c r="B23417" s="254" t="s">
        <v>11348</v>
      </c>
      <c r="C23417" s="10" t="s">
        <v>6640</v>
      </c>
      <c r="F23417" s="255">
        <v>504.48</v>
      </c>
    </row>
    <row r="23418" spans="1:6" ht="15" x14ac:dyDescent="0.25">
      <c r="A23418" s="253" t="s">
        <v>11349</v>
      </c>
      <c r="B23418" s="254" t="s">
        <v>11350</v>
      </c>
      <c r="C23418" s="10" t="s">
        <v>6640</v>
      </c>
      <c r="F23418" s="255">
        <v>652.79</v>
      </c>
    </row>
    <row r="23419" spans="1:6" ht="15" x14ac:dyDescent="0.25">
      <c r="A23419" s="253" t="s">
        <v>11351</v>
      </c>
      <c r="B23419" s="254" t="s">
        <v>11352</v>
      </c>
      <c r="C23419" s="10" t="s">
        <v>6640</v>
      </c>
      <c r="F23419" s="255">
        <v>47.89</v>
      </c>
    </row>
    <row r="23420" spans="1:6" ht="15" x14ac:dyDescent="0.25">
      <c r="A23420" s="253" t="s">
        <v>11353</v>
      </c>
      <c r="B23420" s="254" t="s">
        <v>11354</v>
      </c>
      <c r="C23420" s="10" t="s">
        <v>6640</v>
      </c>
      <c r="F23420" s="255">
        <v>75.62</v>
      </c>
    </row>
    <row r="23421" spans="1:6" ht="15" x14ac:dyDescent="0.25">
      <c r="A23421" s="253" t="s">
        <v>11355</v>
      </c>
      <c r="B23421" s="254" t="s">
        <v>11356</v>
      </c>
      <c r="C23421" s="10" t="s">
        <v>6640</v>
      </c>
      <c r="F23421" s="255">
        <v>95.47</v>
      </c>
    </row>
    <row r="23422" spans="1:6" ht="15" x14ac:dyDescent="0.25">
      <c r="A23422" s="253" t="s">
        <v>11357</v>
      </c>
      <c r="B23422" s="254" t="s">
        <v>11358</v>
      </c>
      <c r="C23422" s="10" t="s">
        <v>6640</v>
      </c>
      <c r="F23422" s="255">
        <v>54.73</v>
      </c>
    </row>
    <row r="23423" spans="1:6" ht="15" x14ac:dyDescent="0.25">
      <c r="A23423" s="253" t="s">
        <v>11359</v>
      </c>
      <c r="B23423" s="254" t="s">
        <v>11360</v>
      </c>
      <c r="C23423" s="10" t="s">
        <v>6640</v>
      </c>
      <c r="F23423" s="255">
        <v>68.59</v>
      </c>
    </row>
    <row r="23424" spans="1:6" ht="15" x14ac:dyDescent="0.25">
      <c r="A23424" s="253" t="s">
        <v>11361</v>
      </c>
      <c r="B23424" s="254" t="s">
        <v>11362</v>
      </c>
      <c r="C23424" s="10" t="s">
        <v>6640</v>
      </c>
      <c r="F23424" s="255">
        <v>128.18</v>
      </c>
    </row>
    <row r="23425" spans="1:6" ht="15" x14ac:dyDescent="0.25">
      <c r="A23425" s="253" t="s">
        <v>11363</v>
      </c>
      <c r="B23425" s="254" t="s">
        <v>11364</v>
      </c>
      <c r="C23425" s="10" t="s">
        <v>6640</v>
      </c>
      <c r="F23425" s="255">
        <v>175.16</v>
      </c>
    </row>
    <row r="23426" spans="1:6" ht="15" x14ac:dyDescent="0.25">
      <c r="A23426" s="253" t="s">
        <v>11365</v>
      </c>
      <c r="B23426" s="254" t="s">
        <v>11366</v>
      </c>
      <c r="C23426" s="10" t="s">
        <v>6640</v>
      </c>
      <c r="F23426" s="255">
        <v>186.1</v>
      </c>
    </row>
    <row r="23427" spans="1:6" ht="15" x14ac:dyDescent="0.25">
      <c r="A23427" s="253" t="s">
        <v>11367</v>
      </c>
      <c r="B23427" s="254" t="s">
        <v>11368</v>
      </c>
      <c r="C23427" s="10" t="s">
        <v>6640</v>
      </c>
      <c r="F23427" s="255">
        <v>301.01</v>
      </c>
    </row>
    <row r="23428" spans="1:6" ht="15" x14ac:dyDescent="0.25">
      <c r="A23428" s="253" t="s">
        <v>11369</v>
      </c>
      <c r="B23428" s="254" t="s">
        <v>11370</v>
      </c>
      <c r="C23428" s="10" t="s">
        <v>6635</v>
      </c>
      <c r="F23428" s="255">
        <v>94.84</v>
      </c>
    </row>
    <row r="23429" spans="1:6" ht="15" x14ac:dyDescent="0.25">
      <c r="A23429" s="253" t="s">
        <v>11371</v>
      </c>
      <c r="B23429" s="254" t="s">
        <v>11372</v>
      </c>
      <c r="C23429" s="10" t="s">
        <v>6635</v>
      </c>
      <c r="F23429" s="255">
        <v>123.74</v>
      </c>
    </row>
    <row r="23430" spans="1:6" ht="15" x14ac:dyDescent="0.25">
      <c r="A23430" s="253" t="s">
        <v>11373</v>
      </c>
      <c r="B23430" s="254" t="s">
        <v>11374</v>
      </c>
      <c r="C23430" s="10" t="s">
        <v>6635</v>
      </c>
      <c r="F23430" s="255">
        <v>246.87</v>
      </c>
    </row>
    <row r="23431" spans="1:6" ht="15" x14ac:dyDescent="0.25">
      <c r="A23431" s="253" t="s">
        <v>11375</v>
      </c>
      <c r="B23431" s="254" t="s">
        <v>11376</v>
      </c>
      <c r="C23431" s="10" t="s">
        <v>6635</v>
      </c>
      <c r="F23431" s="255">
        <v>322.55</v>
      </c>
    </row>
    <row r="23432" spans="1:6" ht="15" x14ac:dyDescent="0.25">
      <c r="A23432" s="253" t="s">
        <v>11377</v>
      </c>
      <c r="B23432" s="254" t="s">
        <v>11378</v>
      </c>
      <c r="C23432" s="10" t="s">
        <v>6635</v>
      </c>
      <c r="F23432" s="255">
        <v>233.11</v>
      </c>
    </row>
    <row r="23433" spans="1:6" ht="15" x14ac:dyDescent="0.25">
      <c r="A23433" s="253" t="s">
        <v>11379</v>
      </c>
      <c r="B23433" s="254" t="s">
        <v>11380</v>
      </c>
      <c r="C23433" s="10" t="s">
        <v>6635</v>
      </c>
      <c r="F23433" s="255">
        <v>1553.41</v>
      </c>
    </row>
    <row r="23434" spans="1:6" ht="15" x14ac:dyDescent="0.25">
      <c r="A23434" s="253" t="s">
        <v>11381</v>
      </c>
      <c r="B23434" s="254" t="s">
        <v>11382</v>
      </c>
      <c r="C23434" s="10" t="s">
        <v>6635</v>
      </c>
      <c r="F23434" s="255">
        <v>6749.51</v>
      </c>
    </row>
    <row r="23435" spans="1:6" ht="15" x14ac:dyDescent="0.25">
      <c r="A23435" s="253" t="s">
        <v>11383</v>
      </c>
      <c r="B23435" s="254" t="s">
        <v>11384</v>
      </c>
      <c r="C23435" s="10" t="s">
        <v>6635</v>
      </c>
      <c r="F23435" s="255">
        <v>1854.91</v>
      </c>
    </row>
    <row r="23436" spans="1:6" ht="15" x14ac:dyDescent="0.25">
      <c r="A23436" s="253" t="s">
        <v>11385</v>
      </c>
      <c r="B23436" s="254" t="s">
        <v>11386</v>
      </c>
      <c r="C23436" s="10" t="s">
        <v>6635</v>
      </c>
      <c r="F23436" s="255">
        <v>507.86</v>
      </c>
    </row>
    <row r="23437" spans="1:6" ht="15" x14ac:dyDescent="0.25">
      <c r="A23437" s="253" t="s">
        <v>11387</v>
      </c>
      <c r="B23437" s="254" t="s">
        <v>11388</v>
      </c>
      <c r="C23437" s="10" t="s">
        <v>6635</v>
      </c>
      <c r="F23437" s="255">
        <v>82.94</v>
      </c>
    </row>
    <row r="23438" spans="1:6" ht="15" x14ac:dyDescent="0.25">
      <c r="A23438" s="253" t="s">
        <v>11389</v>
      </c>
      <c r="B23438" s="254" t="s">
        <v>11390</v>
      </c>
      <c r="C23438" s="10" t="s">
        <v>6635</v>
      </c>
      <c r="F23438" s="255">
        <v>107.94</v>
      </c>
    </row>
    <row r="23439" spans="1:6" ht="15" x14ac:dyDescent="0.25">
      <c r="A23439" s="253" t="s">
        <v>11391</v>
      </c>
      <c r="B23439" s="254" t="s">
        <v>11392</v>
      </c>
      <c r="C23439" s="10" t="s">
        <v>6635</v>
      </c>
      <c r="F23439" s="255">
        <v>146.99</v>
      </c>
    </row>
    <row r="23440" spans="1:6" ht="15" x14ac:dyDescent="0.25">
      <c r="A23440" s="253" t="s">
        <v>11393</v>
      </c>
      <c r="B23440" s="254" t="s">
        <v>11394</v>
      </c>
      <c r="C23440" s="10" t="s">
        <v>6635</v>
      </c>
      <c r="F23440" s="255">
        <v>559.15</v>
      </c>
    </row>
    <row r="23441" spans="1:6" ht="15" x14ac:dyDescent="0.25">
      <c r="A23441" s="253" t="s">
        <v>11395</v>
      </c>
      <c r="B23441" s="254" t="s">
        <v>11396</v>
      </c>
      <c r="C23441" s="10" t="s">
        <v>6635</v>
      </c>
      <c r="F23441" s="255">
        <v>805.01</v>
      </c>
    </row>
    <row r="23442" spans="1:6" ht="15" x14ac:dyDescent="0.25">
      <c r="A23442" s="253" t="s">
        <v>11397</v>
      </c>
      <c r="B23442" s="254" t="s">
        <v>11398</v>
      </c>
      <c r="C23442" s="10" t="s">
        <v>6635</v>
      </c>
      <c r="F23442" s="255">
        <v>567.89</v>
      </c>
    </row>
    <row r="23443" spans="1:6" ht="15" x14ac:dyDescent="0.25">
      <c r="A23443" s="253" t="s">
        <v>11399</v>
      </c>
      <c r="B23443" s="254" t="s">
        <v>11400</v>
      </c>
      <c r="C23443" s="10" t="s">
        <v>6635</v>
      </c>
      <c r="F23443" s="255">
        <v>1045.3399999999999</v>
      </c>
    </row>
    <row r="23444" spans="1:6" ht="15" x14ac:dyDescent="0.25">
      <c r="A23444" s="253" t="s">
        <v>11401</v>
      </c>
      <c r="B23444" s="254" t="s">
        <v>11402</v>
      </c>
      <c r="C23444" s="10" t="s">
        <v>6635</v>
      </c>
      <c r="F23444" s="255">
        <v>9807.14</v>
      </c>
    </row>
    <row r="23445" spans="1:6" ht="15" x14ac:dyDescent="0.25">
      <c r="A23445" s="253" t="s">
        <v>11403</v>
      </c>
      <c r="B23445" s="254" t="s">
        <v>11404</v>
      </c>
      <c r="C23445" s="10" t="s">
        <v>6635</v>
      </c>
      <c r="F23445" s="255">
        <v>228.75</v>
      </c>
    </row>
    <row r="23446" spans="1:6" ht="15" x14ac:dyDescent="0.25">
      <c r="A23446" s="253" t="s">
        <v>11405</v>
      </c>
      <c r="B23446" s="254" t="s">
        <v>11406</v>
      </c>
      <c r="C23446" s="10" t="s">
        <v>6635</v>
      </c>
      <c r="F23446" s="255">
        <v>130.68</v>
      </c>
    </row>
    <row r="23447" spans="1:6" ht="15" x14ac:dyDescent="0.25">
      <c r="A23447" s="253" t="s">
        <v>11407</v>
      </c>
      <c r="B23447" s="254" t="s">
        <v>11408</v>
      </c>
      <c r="C23447" s="10" t="s">
        <v>6635</v>
      </c>
      <c r="F23447" s="255">
        <v>125.38</v>
      </c>
    </row>
    <row r="23448" spans="1:6" ht="15" x14ac:dyDescent="0.25">
      <c r="A23448" s="253" t="s">
        <v>11409</v>
      </c>
      <c r="B23448" s="254" t="s">
        <v>11410</v>
      </c>
      <c r="C23448" s="10" t="s">
        <v>6635</v>
      </c>
      <c r="F23448" s="255">
        <v>151.62</v>
      </c>
    </row>
    <row r="23449" spans="1:6" ht="15" x14ac:dyDescent="0.25">
      <c r="A23449" s="253" t="s">
        <v>11411</v>
      </c>
      <c r="B23449" s="254" t="s">
        <v>11412</v>
      </c>
      <c r="C23449" s="10" t="s">
        <v>6635</v>
      </c>
      <c r="F23449" s="255">
        <v>212.42</v>
      </c>
    </row>
    <row r="23450" spans="1:6" ht="15" x14ac:dyDescent="0.25">
      <c r="A23450" s="253" t="s">
        <v>11413</v>
      </c>
      <c r="B23450" s="254" t="s">
        <v>11414</v>
      </c>
      <c r="C23450" s="10" t="s">
        <v>6635</v>
      </c>
      <c r="F23450" s="255">
        <v>247.98</v>
      </c>
    </row>
    <row r="23451" spans="1:6" ht="15" x14ac:dyDescent="0.25">
      <c r="A23451" s="253" t="s">
        <v>11415</v>
      </c>
      <c r="B23451" s="254" t="s">
        <v>11416</v>
      </c>
      <c r="C23451" s="10" t="s">
        <v>6635</v>
      </c>
      <c r="F23451" s="255">
        <v>381.62</v>
      </c>
    </row>
    <row r="23452" spans="1:6" ht="15" x14ac:dyDescent="0.25">
      <c r="A23452" s="253" t="s">
        <v>11417</v>
      </c>
      <c r="B23452" s="254" t="s">
        <v>11418</v>
      </c>
      <c r="C23452" s="10" t="s">
        <v>6635</v>
      </c>
      <c r="F23452" s="255">
        <v>658.89</v>
      </c>
    </row>
    <row r="23453" spans="1:6" ht="15" x14ac:dyDescent="0.25">
      <c r="A23453" s="253" t="s">
        <v>11419</v>
      </c>
      <c r="B23453" s="254" t="s">
        <v>11420</v>
      </c>
      <c r="C23453" s="10" t="s">
        <v>6635</v>
      </c>
      <c r="F23453" s="255">
        <v>795.35</v>
      </c>
    </row>
    <row r="23454" spans="1:6" ht="15" x14ac:dyDescent="0.25">
      <c r="A23454" s="253" t="s">
        <v>11421</v>
      </c>
      <c r="B23454" s="254" t="s">
        <v>11422</v>
      </c>
      <c r="C23454" s="10" t="s">
        <v>6635</v>
      </c>
      <c r="F23454" s="255">
        <v>237.2</v>
      </c>
    </row>
    <row r="23455" spans="1:6" ht="15" x14ac:dyDescent="0.25">
      <c r="A23455" s="253" t="s">
        <v>11423</v>
      </c>
      <c r="B23455" s="254" t="s">
        <v>11424</v>
      </c>
      <c r="C23455" s="10" t="s">
        <v>6635</v>
      </c>
      <c r="F23455" s="255">
        <v>108.75</v>
      </c>
    </row>
    <row r="23456" spans="1:6" ht="15" x14ac:dyDescent="0.25">
      <c r="A23456" s="253" t="s">
        <v>11425</v>
      </c>
      <c r="B23456" s="254" t="s">
        <v>11426</v>
      </c>
      <c r="C23456" s="10" t="s">
        <v>6635</v>
      </c>
      <c r="F23456" s="255">
        <v>147.19</v>
      </c>
    </row>
    <row r="23457" spans="1:6" ht="15" x14ac:dyDescent="0.25">
      <c r="A23457" s="253" t="s">
        <v>11427</v>
      </c>
      <c r="B23457" s="254" t="s">
        <v>11428</v>
      </c>
      <c r="C23457" s="10" t="s">
        <v>6635</v>
      </c>
      <c r="F23457" s="255">
        <v>171.91</v>
      </c>
    </row>
    <row r="23458" spans="1:6" ht="15" x14ac:dyDescent="0.25">
      <c r="A23458" s="253" t="s">
        <v>11429</v>
      </c>
      <c r="B23458" s="254" t="s">
        <v>11430</v>
      </c>
      <c r="C23458" s="10" t="s">
        <v>6635</v>
      </c>
      <c r="F23458" s="255">
        <v>234.74</v>
      </c>
    </row>
    <row r="23459" spans="1:6" ht="15" x14ac:dyDescent="0.25">
      <c r="A23459" s="253" t="s">
        <v>11431</v>
      </c>
      <c r="B23459" s="254" t="s">
        <v>11432</v>
      </c>
      <c r="C23459" s="10" t="s">
        <v>6635</v>
      </c>
      <c r="F23459" s="255">
        <v>391.03</v>
      </c>
    </row>
    <row r="23460" spans="1:6" ht="15" x14ac:dyDescent="0.25">
      <c r="A23460" s="253" t="s">
        <v>11433</v>
      </c>
      <c r="B23460" s="254" t="s">
        <v>11434</v>
      </c>
      <c r="C23460" s="10" t="s">
        <v>6635</v>
      </c>
      <c r="F23460" s="255">
        <v>558.95000000000005</v>
      </c>
    </row>
    <row r="23461" spans="1:6" ht="15" x14ac:dyDescent="0.25">
      <c r="A23461" s="253" t="s">
        <v>11435</v>
      </c>
      <c r="B23461" s="254" t="s">
        <v>11436</v>
      </c>
      <c r="C23461" s="10" t="s">
        <v>6635</v>
      </c>
      <c r="F23461" s="255">
        <v>346.27</v>
      </c>
    </row>
    <row r="23462" spans="1:6" ht="15" x14ac:dyDescent="0.25">
      <c r="A23462" s="253" t="s">
        <v>11437</v>
      </c>
      <c r="B23462" s="254" t="s">
        <v>11438</v>
      </c>
      <c r="C23462" s="10" t="s">
        <v>6635</v>
      </c>
      <c r="F23462" s="255">
        <v>1089.96</v>
      </c>
    </row>
    <row r="23463" spans="1:6" ht="15" x14ac:dyDescent="0.25">
      <c r="A23463" s="253" t="s">
        <v>11439</v>
      </c>
      <c r="B23463" s="254" t="s">
        <v>11440</v>
      </c>
      <c r="C23463" s="10" t="s">
        <v>6635</v>
      </c>
      <c r="F23463" s="255">
        <v>671.54</v>
      </c>
    </row>
    <row r="23464" spans="1:6" ht="15" x14ac:dyDescent="0.25">
      <c r="A23464" s="253" t="s">
        <v>11441</v>
      </c>
      <c r="B23464" s="254" t="s">
        <v>11442</v>
      </c>
      <c r="C23464" s="10" t="s">
        <v>6635</v>
      </c>
      <c r="F23464" s="255">
        <v>931.83</v>
      </c>
    </row>
    <row r="23465" spans="1:6" ht="15" x14ac:dyDescent="0.25">
      <c r="A23465" s="253" t="s">
        <v>11443</v>
      </c>
      <c r="B23465" s="254" t="s">
        <v>11444</v>
      </c>
      <c r="C23465" s="10" t="s">
        <v>6635</v>
      </c>
      <c r="F23465" s="255">
        <v>1495.74</v>
      </c>
    </row>
    <row r="23466" spans="1:6" ht="15" x14ac:dyDescent="0.25">
      <c r="A23466" s="253" t="s">
        <v>11445</v>
      </c>
      <c r="B23466" s="254" t="s">
        <v>11446</v>
      </c>
      <c r="C23466" s="10" t="s">
        <v>6635</v>
      </c>
      <c r="F23466" s="255">
        <v>601.5</v>
      </c>
    </row>
    <row r="23467" spans="1:6" ht="15" x14ac:dyDescent="0.25">
      <c r="A23467" s="253" t="s">
        <v>11447</v>
      </c>
      <c r="B23467" s="254" t="s">
        <v>11448</v>
      </c>
      <c r="C23467" s="10" t="s">
        <v>6635</v>
      </c>
      <c r="F23467" s="255">
        <v>7496.47</v>
      </c>
    </row>
    <row r="23468" spans="1:6" ht="15" x14ac:dyDescent="0.25">
      <c r="A23468" s="253" t="s">
        <v>11449</v>
      </c>
      <c r="B23468" s="254" t="s">
        <v>11450</v>
      </c>
      <c r="C23468" s="10" t="s">
        <v>6635</v>
      </c>
      <c r="F23468" s="255">
        <v>118.35</v>
      </c>
    </row>
    <row r="23469" spans="1:6" ht="15" x14ac:dyDescent="0.25">
      <c r="A23469" s="253" t="s">
        <v>11451</v>
      </c>
      <c r="B23469" s="254" t="s">
        <v>11452</v>
      </c>
      <c r="C23469" s="10" t="s">
        <v>6635</v>
      </c>
      <c r="F23469" s="255">
        <v>157.5</v>
      </c>
    </row>
    <row r="23470" spans="1:6" ht="15" x14ac:dyDescent="0.25">
      <c r="A23470" s="253" t="s">
        <v>11453</v>
      </c>
      <c r="B23470" s="254" t="s">
        <v>11454</v>
      </c>
      <c r="C23470" s="10" t="s">
        <v>6635</v>
      </c>
      <c r="F23470" s="255">
        <v>191.9</v>
      </c>
    </row>
    <row r="23471" spans="1:6" ht="15" x14ac:dyDescent="0.25">
      <c r="A23471" s="253" t="s">
        <v>11455</v>
      </c>
      <c r="B23471" s="254" t="s">
        <v>11456</v>
      </c>
      <c r="C23471" s="10" t="s">
        <v>6635</v>
      </c>
      <c r="F23471" s="255">
        <v>278.36</v>
      </c>
    </row>
    <row r="23472" spans="1:6" ht="15" x14ac:dyDescent="0.25">
      <c r="A23472" s="253" t="s">
        <v>11457</v>
      </c>
      <c r="B23472" s="254" t="s">
        <v>11458</v>
      </c>
      <c r="C23472" s="10" t="s">
        <v>6635</v>
      </c>
      <c r="F23472" s="255">
        <v>450.53</v>
      </c>
    </row>
    <row r="23473" spans="1:6" ht="15" x14ac:dyDescent="0.25">
      <c r="A23473" s="253" t="s">
        <v>11459</v>
      </c>
      <c r="B23473" s="254" t="s">
        <v>11460</v>
      </c>
      <c r="C23473" s="10" t="s">
        <v>6635</v>
      </c>
      <c r="F23473" s="255">
        <v>693.69</v>
      </c>
    </row>
    <row r="23474" spans="1:6" ht="15" x14ac:dyDescent="0.25">
      <c r="A23474" s="253" t="s">
        <v>11461</v>
      </c>
      <c r="B23474" s="254" t="s">
        <v>11462</v>
      </c>
      <c r="C23474" s="10" t="s">
        <v>6635</v>
      </c>
      <c r="F23474" s="255">
        <v>1116.67</v>
      </c>
    </row>
    <row r="23475" spans="1:6" ht="15" x14ac:dyDescent="0.25">
      <c r="A23475" s="253" t="s">
        <v>11463</v>
      </c>
      <c r="B23475" s="254" t="s">
        <v>11464</v>
      </c>
      <c r="C23475" s="10" t="s">
        <v>6635</v>
      </c>
      <c r="F23475" s="255">
        <v>2803.27</v>
      </c>
    </row>
    <row r="23476" spans="1:6" ht="15" x14ac:dyDescent="0.25">
      <c r="A23476" s="253" t="s">
        <v>11465</v>
      </c>
      <c r="B23476" s="254" t="s">
        <v>11466</v>
      </c>
      <c r="C23476" s="10" t="s">
        <v>6635</v>
      </c>
      <c r="F23476" s="255">
        <v>142.5</v>
      </c>
    </row>
    <row r="23477" spans="1:6" ht="15" x14ac:dyDescent="0.25">
      <c r="A23477" s="253" t="s">
        <v>11467</v>
      </c>
      <c r="B23477" s="254" t="s">
        <v>11468</v>
      </c>
      <c r="C23477" s="10" t="s">
        <v>6635</v>
      </c>
      <c r="F23477" s="255">
        <v>172.81</v>
      </c>
    </row>
    <row r="23478" spans="1:6" ht="15" x14ac:dyDescent="0.25">
      <c r="A23478" s="253" t="s">
        <v>11469</v>
      </c>
      <c r="B23478" s="254" t="s">
        <v>11470</v>
      </c>
      <c r="C23478" s="10" t="s">
        <v>6635</v>
      </c>
      <c r="F23478" s="255">
        <v>216.38</v>
      </c>
    </row>
    <row r="23479" spans="1:6" ht="15" x14ac:dyDescent="0.25">
      <c r="A23479" s="253" t="s">
        <v>11471</v>
      </c>
      <c r="B23479" s="254" t="s">
        <v>11472</v>
      </c>
      <c r="C23479" s="10" t="s">
        <v>6635</v>
      </c>
      <c r="F23479" s="255">
        <v>274.3</v>
      </c>
    </row>
    <row r="23480" spans="1:6" ht="15" x14ac:dyDescent="0.25">
      <c r="A23480" s="253" t="s">
        <v>11473</v>
      </c>
      <c r="B23480" s="254" t="s">
        <v>11474</v>
      </c>
      <c r="C23480" s="10" t="s">
        <v>6635</v>
      </c>
      <c r="F23480" s="255">
        <v>197.01</v>
      </c>
    </row>
    <row r="23481" spans="1:6" ht="15" x14ac:dyDescent="0.25">
      <c r="A23481" s="253" t="s">
        <v>11475</v>
      </c>
      <c r="B23481" s="254" t="s">
        <v>11476</v>
      </c>
      <c r="C23481" s="10" t="s">
        <v>6635</v>
      </c>
      <c r="F23481" s="255">
        <v>568.08000000000004</v>
      </c>
    </row>
    <row r="23482" spans="1:6" ht="15" x14ac:dyDescent="0.25">
      <c r="A23482" s="253" t="s">
        <v>11477</v>
      </c>
      <c r="B23482" s="254" t="s">
        <v>11478</v>
      </c>
      <c r="C23482" s="10" t="s">
        <v>6635</v>
      </c>
      <c r="F23482" s="255">
        <v>243.17</v>
      </c>
    </row>
    <row r="23483" spans="1:6" ht="15" x14ac:dyDescent="0.25">
      <c r="A23483" s="253" t="s">
        <v>11479</v>
      </c>
      <c r="B23483" s="254" t="s">
        <v>11480</v>
      </c>
      <c r="C23483" s="10" t="s">
        <v>6635</v>
      </c>
      <c r="F23483" s="255">
        <v>319.13</v>
      </c>
    </row>
    <row r="23484" spans="1:6" ht="15" x14ac:dyDescent="0.25">
      <c r="A23484" s="253" t="s">
        <v>11481</v>
      </c>
      <c r="B23484" s="254" t="s">
        <v>11482</v>
      </c>
      <c r="C23484" s="10" t="s">
        <v>6635</v>
      </c>
      <c r="F23484" s="255">
        <v>408.86</v>
      </c>
    </row>
    <row r="23485" spans="1:6" ht="15" x14ac:dyDescent="0.25">
      <c r="A23485" s="253" t="s">
        <v>11483</v>
      </c>
      <c r="B23485" s="254" t="s">
        <v>11484</v>
      </c>
      <c r="C23485" s="10" t="s">
        <v>6635</v>
      </c>
      <c r="F23485" s="255">
        <v>748.89</v>
      </c>
    </row>
    <row r="23486" spans="1:6" ht="15" x14ac:dyDescent="0.25">
      <c r="A23486" s="253" t="s">
        <v>11485</v>
      </c>
      <c r="B23486" s="254" t="s">
        <v>11486</v>
      </c>
      <c r="C23486" s="10" t="s">
        <v>6635</v>
      </c>
      <c r="F23486" s="255">
        <v>6406.27</v>
      </c>
    </row>
    <row r="23487" spans="1:6" ht="15" x14ac:dyDescent="0.25">
      <c r="A23487" s="253" t="s">
        <v>11487</v>
      </c>
      <c r="B23487" s="254" t="s">
        <v>11488</v>
      </c>
      <c r="C23487" s="10" t="s">
        <v>6635</v>
      </c>
      <c r="F23487" s="255">
        <v>7562.82</v>
      </c>
    </row>
    <row r="23488" spans="1:6" ht="15" x14ac:dyDescent="0.25">
      <c r="A23488" s="253" t="s">
        <v>11489</v>
      </c>
      <c r="B23488" s="254" t="s">
        <v>11490</v>
      </c>
      <c r="C23488" s="10" t="s">
        <v>6635</v>
      </c>
      <c r="F23488" s="255">
        <v>579.24</v>
      </c>
    </row>
    <row r="23489" spans="1:6" ht="15" x14ac:dyDescent="0.25">
      <c r="A23489" s="253" t="s">
        <v>11491</v>
      </c>
      <c r="B23489" s="254" t="s">
        <v>11492</v>
      </c>
      <c r="C23489" s="10" t="s">
        <v>6635</v>
      </c>
      <c r="F23489" s="255">
        <v>572.82000000000005</v>
      </c>
    </row>
    <row r="23490" spans="1:6" ht="15" x14ac:dyDescent="0.25">
      <c r="A23490" s="253" t="s">
        <v>11493</v>
      </c>
      <c r="B23490" s="254" t="s">
        <v>11494</v>
      </c>
      <c r="C23490" s="10" t="s">
        <v>6635</v>
      </c>
      <c r="F23490" s="255">
        <v>436.19</v>
      </c>
    </row>
    <row r="23491" spans="1:6" ht="15" x14ac:dyDescent="0.25">
      <c r="A23491" s="253" t="s">
        <v>11495</v>
      </c>
      <c r="B23491" s="254" t="s">
        <v>11496</v>
      </c>
      <c r="C23491" s="10" t="s">
        <v>6635</v>
      </c>
      <c r="F23491" s="255">
        <v>190.9</v>
      </c>
    </row>
    <row r="23492" spans="1:6" ht="15" x14ac:dyDescent="0.25">
      <c r="A23492" s="253" t="s">
        <v>11497</v>
      </c>
      <c r="B23492" s="254" t="s">
        <v>11498</v>
      </c>
      <c r="C23492" s="10" t="s">
        <v>6635</v>
      </c>
      <c r="F23492" s="255">
        <v>183.29</v>
      </c>
    </row>
    <row r="23493" spans="1:6" ht="15" x14ac:dyDescent="0.25">
      <c r="A23493" s="253" t="s">
        <v>11499</v>
      </c>
      <c r="B23493" s="254" t="s">
        <v>11500</v>
      </c>
      <c r="C23493" s="10" t="s">
        <v>6635</v>
      </c>
      <c r="F23493" s="255">
        <v>639.71</v>
      </c>
    </row>
    <row r="23494" spans="1:6" ht="15" x14ac:dyDescent="0.25">
      <c r="A23494" s="253" t="s">
        <v>11501</v>
      </c>
      <c r="B23494" s="254" t="s">
        <v>11502</v>
      </c>
      <c r="C23494" s="10" t="s">
        <v>6635</v>
      </c>
      <c r="F23494" s="255">
        <v>534.97</v>
      </c>
    </row>
    <row r="23495" spans="1:6" ht="15" x14ac:dyDescent="0.25">
      <c r="A23495" s="253" t="s">
        <v>11503</v>
      </c>
      <c r="B23495" s="254" t="s">
        <v>11504</v>
      </c>
      <c r="C23495" s="10" t="s">
        <v>6635</v>
      </c>
      <c r="F23495" s="255">
        <v>90.42</v>
      </c>
    </row>
    <row r="23496" spans="1:6" ht="15" x14ac:dyDescent="0.25">
      <c r="A23496" s="253" t="s">
        <v>11505</v>
      </c>
      <c r="B23496" s="254" t="s">
        <v>25068</v>
      </c>
      <c r="C23496" s="10" t="s">
        <v>6635</v>
      </c>
      <c r="F23496" s="255">
        <v>20.260000000000002</v>
      </c>
    </row>
    <row r="23497" spans="1:6" ht="15" x14ac:dyDescent="0.25">
      <c r="A23497" s="253" t="s">
        <v>11506</v>
      </c>
      <c r="B23497" s="254" t="s">
        <v>11507</v>
      </c>
      <c r="C23497" s="10" t="s">
        <v>6635</v>
      </c>
      <c r="F23497" s="255">
        <v>26.42</v>
      </c>
    </row>
    <row r="23498" spans="1:6" ht="15" x14ac:dyDescent="0.25">
      <c r="A23498" s="253" t="s">
        <v>11508</v>
      </c>
      <c r="B23498" s="254" t="s">
        <v>11509</v>
      </c>
      <c r="C23498" s="10" t="s">
        <v>6635</v>
      </c>
      <c r="F23498" s="255">
        <v>45.57</v>
      </c>
    </row>
    <row r="23499" spans="1:6" ht="15" x14ac:dyDescent="0.25">
      <c r="A23499" s="253" t="s">
        <v>11510</v>
      </c>
      <c r="B23499" s="254" t="s">
        <v>11511</v>
      </c>
      <c r="C23499" s="10" t="s">
        <v>6635</v>
      </c>
      <c r="F23499" s="255">
        <v>406.8</v>
      </c>
    </row>
    <row r="23500" spans="1:6" ht="15" x14ac:dyDescent="0.25">
      <c r="A23500" s="253" t="s">
        <v>11512</v>
      </c>
      <c r="B23500" s="254" t="s">
        <v>11513</v>
      </c>
      <c r="C23500" s="10" t="s">
        <v>6635</v>
      </c>
      <c r="F23500" s="255">
        <v>576.58000000000004</v>
      </c>
    </row>
    <row r="23501" spans="1:6" ht="15" x14ac:dyDescent="0.25">
      <c r="A23501" s="253" t="s">
        <v>11514</v>
      </c>
      <c r="B23501" s="254" t="s">
        <v>11515</v>
      </c>
      <c r="C23501" s="10" t="s">
        <v>6643</v>
      </c>
      <c r="F23501" s="255">
        <v>986.44</v>
      </c>
    </row>
    <row r="23502" spans="1:6" ht="15" x14ac:dyDescent="0.25">
      <c r="A23502" s="253" t="s">
        <v>11516</v>
      </c>
      <c r="B23502" s="254" t="s">
        <v>11517</v>
      </c>
      <c r="C23502" s="10" t="s">
        <v>6635</v>
      </c>
      <c r="F23502" s="255">
        <v>442.62</v>
      </c>
    </row>
    <row r="23503" spans="1:6" ht="15" x14ac:dyDescent="0.25">
      <c r="A23503" s="253" t="s">
        <v>11518</v>
      </c>
      <c r="B23503" s="254" t="s">
        <v>11519</v>
      </c>
      <c r="C23503" s="10" t="s">
        <v>6635</v>
      </c>
      <c r="F23503" s="255">
        <v>93.55</v>
      </c>
    </row>
    <row r="23504" spans="1:6" ht="15" x14ac:dyDescent="0.25">
      <c r="A23504" s="253" t="s">
        <v>11520</v>
      </c>
      <c r="B23504" s="254" t="s">
        <v>11521</v>
      </c>
      <c r="C23504" s="10" t="s">
        <v>6635</v>
      </c>
      <c r="F23504" s="255">
        <v>1052.1600000000001</v>
      </c>
    </row>
    <row r="23505" spans="1:6" ht="15" x14ac:dyDescent="0.25">
      <c r="A23505" s="253" t="s">
        <v>11522</v>
      </c>
      <c r="B23505" s="254" t="s">
        <v>11523</v>
      </c>
      <c r="C23505" s="10" t="s">
        <v>6635</v>
      </c>
      <c r="F23505" s="255">
        <v>98.76</v>
      </c>
    </row>
    <row r="23506" spans="1:6" ht="15" x14ac:dyDescent="0.25">
      <c r="A23506" s="253" t="s">
        <v>11524</v>
      </c>
      <c r="B23506" s="254" t="s">
        <v>11525</v>
      </c>
      <c r="C23506" s="10" t="s">
        <v>6635</v>
      </c>
      <c r="F23506" s="255">
        <v>577.19000000000005</v>
      </c>
    </row>
    <row r="23507" spans="1:6" ht="15" x14ac:dyDescent="0.25">
      <c r="A23507" s="253" t="s">
        <v>11526</v>
      </c>
      <c r="B23507" s="254" t="s">
        <v>11527</v>
      </c>
      <c r="C23507" s="10" t="s">
        <v>6635</v>
      </c>
      <c r="F23507" s="255">
        <v>1472.12</v>
      </c>
    </row>
    <row r="23508" spans="1:6" ht="15" x14ac:dyDescent="0.25">
      <c r="A23508" s="253" t="s">
        <v>11528</v>
      </c>
      <c r="B23508" s="254" t="s">
        <v>11529</v>
      </c>
      <c r="C23508" s="10" t="s">
        <v>6635</v>
      </c>
      <c r="F23508" s="255">
        <v>838.01</v>
      </c>
    </row>
    <row r="23509" spans="1:6" ht="15" x14ac:dyDescent="0.25">
      <c r="A23509" s="253" t="s">
        <v>11530</v>
      </c>
      <c r="B23509" s="254" t="s">
        <v>11531</v>
      </c>
      <c r="C23509" s="10" t="s">
        <v>6635</v>
      </c>
      <c r="F23509" s="255">
        <v>1290.71</v>
      </c>
    </row>
    <row r="23510" spans="1:6" ht="15" x14ac:dyDescent="0.25">
      <c r="A23510" s="253" t="s">
        <v>11532</v>
      </c>
      <c r="B23510" s="254" t="s">
        <v>11533</v>
      </c>
      <c r="C23510" s="10" t="s">
        <v>6635</v>
      </c>
      <c r="F23510" s="255">
        <v>681.13</v>
      </c>
    </row>
    <row r="23511" spans="1:6" ht="15" x14ac:dyDescent="0.25">
      <c r="A23511" s="253" t="s">
        <v>11534</v>
      </c>
      <c r="B23511" s="254" t="s">
        <v>11535</v>
      </c>
      <c r="C23511" s="10" t="s">
        <v>6635</v>
      </c>
      <c r="F23511" s="255">
        <v>226.22</v>
      </c>
    </row>
    <row r="23512" spans="1:6" ht="15" x14ac:dyDescent="0.25">
      <c r="A23512" s="253" t="s">
        <v>11536</v>
      </c>
      <c r="B23512" s="254" t="s">
        <v>11537</v>
      </c>
      <c r="C23512" s="10" t="s">
        <v>6635</v>
      </c>
      <c r="F23512" s="255">
        <v>911.49</v>
      </c>
    </row>
    <row r="23513" spans="1:6" ht="30" x14ac:dyDescent="0.25">
      <c r="A23513" s="253" t="s">
        <v>11538</v>
      </c>
      <c r="B23513" s="254" t="s">
        <v>11539</v>
      </c>
      <c r="C23513" s="10" t="s">
        <v>6635</v>
      </c>
      <c r="F23513" s="255">
        <v>3568.7</v>
      </c>
    </row>
    <row r="23514" spans="1:6" ht="15" x14ac:dyDescent="0.25">
      <c r="A23514" s="253" t="s">
        <v>11540</v>
      </c>
      <c r="B23514" s="254" t="s">
        <v>11541</v>
      </c>
      <c r="C23514" s="10" t="s">
        <v>6635</v>
      </c>
      <c r="F23514" s="255">
        <v>52.68</v>
      </c>
    </row>
    <row r="23515" spans="1:6" ht="15" x14ac:dyDescent="0.25">
      <c r="A23515" s="253" t="s">
        <v>11542</v>
      </c>
      <c r="B23515" s="254" t="s">
        <v>11543</v>
      </c>
      <c r="C23515" s="10" t="s">
        <v>6635</v>
      </c>
      <c r="F23515" s="255">
        <v>224.88</v>
      </c>
    </row>
    <row r="23516" spans="1:6" ht="15" x14ac:dyDescent="0.25">
      <c r="A23516" s="253" t="s">
        <v>11544</v>
      </c>
      <c r="B23516" s="254" t="s">
        <v>11545</v>
      </c>
      <c r="C23516" s="10" t="s">
        <v>6635</v>
      </c>
      <c r="F23516" s="255">
        <v>697.24</v>
      </c>
    </row>
    <row r="23517" spans="1:6" ht="15" x14ac:dyDescent="0.25">
      <c r="A23517" s="253" t="s">
        <v>11546</v>
      </c>
      <c r="B23517" s="254" t="s">
        <v>11547</v>
      </c>
      <c r="C23517" s="10" t="s">
        <v>6635</v>
      </c>
      <c r="F23517" s="255">
        <v>58.83</v>
      </c>
    </row>
    <row r="23518" spans="1:6" ht="15" x14ac:dyDescent="0.25">
      <c r="A23518" s="253" t="s">
        <v>11548</v>
      </c>
      <c r="B23518" s="254" t="s">
        <v>11549</v>
      </c>
      <c r="C23518" s="10" t="s">
        <v>6635</v>
      </c>
      <c r="F23518" s="255">
        <v>105.24</v>
      </c>
    </row>
    <row r="23519" spans="1:6" ht="15" x14ac:dyDescent="0.25">
      <c r="A23519" s="253" t="s">
        <v>11550</v>
      </c>
      <c r="B23519" s="254" t="s">
        <v>11551</v>
      </c>
      <c r="C23519" s="10" t="s">
        <v>6635</v>
      </c>
      <c r="F23519" s="255">
        <v>401.09</v>
      </c>
    </row>
    <row r="23520" spans="1:6" ht="15" x14ac:dyDescent="0.25">
      <c r="A23520" s="253" t="s">
        <v>11552</v>
      </c>
      <c r="B23520" s="254" t="s">
        <v>11553</v>
      </c>
      <c r="C23520" s="10" t="s">
        <v>6635</v>
      </c>
      <c r="F23520" s="255">
        <v>292.62</v>
      </c>
    </row>
    <row r="23521" spans="1:6" ht="15" x14ac:dyDescent="0.25">
      <c r="A23521" s="253" t="s">
        <v>11554</v>
      </c>
      <c r="B23521" s="254" t="s">
        <v>11555</v>
      </c>
      <c r="C23521" s="10" t="s">
        <v>6635</v>
      </c>
      <c r="F23521" s="255">
        <v>260.24</v>
      </c>
    </row>
    <row r="23522" spans="1:6" ht="15" x14ac:dyDescent="0.25">
      <c r="A23522" s="253" t="s">
        <v>11556</v>
      </c>
      <c r="B23522" s="254" t="s">
        <v>11557</v>
      </c>
      <c r="C23522" s="10" t="s">
        <v>6635</v>
      </c>
      <c r="F23522" s="255">
        <v>37.450000000000003</v>
      </c>
    </row>
    <row r="23523" spans="1:6" ht="15" x14ac:dyDescent="0.25">
      <c r="A23523" s="253" t="s">
        <v>11558</v>
      </c>
      <c r="B23523" s="254" t="s">
        <v>11559</v>
      </c>
      <c r="C23523" s="10" t="s">
        <v>6635</v>
      </c>
      <c r="F23523" s="255">
        <v>68.510000000000005</v>
      </c>
    </row>
    <row r="23524" spans="1:6" ht="15" x14ac:dyDescent="0.25">
      <c r="A23524" s="253" t="s">
        <v>11560</v>
      </c>
      <c r="B23524" s="254" t="s">
        <v>11561</v>
      </c>
      <c r="C23524" s="10" t="s">
        <v>6635</v>
      </c>
      <c r="F23524" s="255">
        <v>580.46</v>
      </c>
    </row>
    <row r="23525" spans="1:6" ht="15" x14ac:dyDescent="0.25">
      <c r="A23525" s="253" t="s">
        <v>11562</v>
      </c>
      <c r="B23525" s="254" t="s">
        <v>11563</v>
      </c>
      <c r="C23525" s="10" t="s">
        <v>6635</v>
      </c>
      <c r="F23525" s="255">
        <v>1900.85</v>
      </c>
    </row>
    <row r="23526" spans="1:6" ht="15" x14ac:dyDescent="0.25">
      <c r="A23526" s="253" t="s">
        <v>11564</v>
      </c>
      <c r="B23526" s="254" t="s">
        <v>11565</v>
      </c>
      <c r="C23526" s="10" t="s">
        <v>6635</v>
      </c>
      <c r="F23526" s="255">
        <v>1092.68</v>
      </c>
    </row>
    <row r="23527" spans="1:6" ht="15" x14ac:dyDescent="0.25">
      <c r="A23527" s="253" t="s">
        <v>11566</v>
      </c>
      <c r="B23527" s="254" t="s">
        <v>11567</v>
      </c>
      <c r="C23527" s="10" t="s">
        <v>6635</v>
      </c>
      <c r="F23527" s="255">
        <v>168.38</v>
      </c>
    </row>
    <row r="23528" spans="1:6" ht="15" x14ac:dyDescent="0.25">
      <c r="A23528" s="253" t="s">
        <v>11568</v>
      </c>
      <c r="B23528" s="254" t="s">
        <v>11569</v>
      </c>
      <c r="C23528" s="10" t="s">
        <v>6635</v>
      </c>
      <c r="F23528" s="255">
        <v>122.37</v>
      </c>
    </row>
    <row r="23529" spans="1:6" ht="15" x14ac:dyDescent="0.25">
      <c r="A23529" s="253" t="s">
        <v>11570</v>
      </c>
      <c r="B23529" s="254" t="s">
        <v>11571</v>
      </c>
      <c r="C23529" s="10" t="s">
        <v>6635</v>
      </c>
      <c r="F23529" s="255">
        <v>169.61</v>
      </c>
    </row>
    <row r="23530" spans="1:6" ht="15" x14ac:dyDescent="0.25">
      <c r="A23530" s="253" t="s">
        <v>11572</v>
      </c>
      <c r="B23530" s="254" t="s">
        <v>11573</v>
      </c>
      <c r="C23530" s="10" t="s">
        <v>6635</v>
      </c>
      <c r="F23530" s="255">
        <v>16.05</v>
      </c>
    </row>
    <row r="23531" spans="1:6" ht="15" x14ac:dyDescent="0.25">
      <c r="A23531" s="253" t="s">
        <v>11574</v>
      </c>
      <c r="B23531" s="254" t="s">
        <v>11575</v>
      </c>
      <c r="C23531" s="10" t="s">
        <v>6635</v>
      </c>
      <c r="F23531" s="255">
        <v>346.74</v>
      </c>
    </row>
    <row r="23532" spans="1:6" ht="30" x14ac:dyDescent="0.25">
      <c r="A23532" s="253" t="s">
        <v>11576</v>
      </c>
      <c r="B23532" s="254" t="s">
        <v>11577</v>
      </c>
      <c r="C23532" s="10" t="s">
        <v>6635</v>
      </c>
      <c r="F23532" s="255">
        <v>86.58</v>
      </c>
    </row>
    <row r="23533" spans="1:6" ht="15" x14ac:dyDescent="0.25">
      <c r="A23533" s="253" t="s">
        <v>11578</v>
      </c>
      <c r="B23533" s="254" t="s">
        <v>25069</v>
      </c>
      <c r="C23533" s="10" t="s">
        <v>6635</v>
      </c>
      <c r="F23533" s="255">
        <v>49.37</v>
      </c>
    </row>
    <row r="23534" spans="1:6" ht="15" x14ac:dyDescent="0.25">
      <c r="A23534" s="253" t="s">
        <v>11579</v>
      </c>
      <c r="B23534" s="254" t="s">
        <v>25070</v>
      </c>
      <c r="C23534" s="10" t="s">
        <v>6635</v>
      </c>
      <c r="F23534" s="255">
        <v>44.88</v>
      </c>
    </row>
    <row r="23535" spans="1:6" ht="15" x14ac:dyDescent="0.25">
      <c r="A23535" s="253" t="s">
        <v>11580</v>
      </c>
      <c r="B23535" s="254" t="s">
        <v>11581</v>
      </c>
      <c r="C23535" s="10" t="s">
        <v>6635</v>
      </c>
      <c r="F23535" s="255">
        <v>492.63</v>
      </c>
    </row>
    <row r="23536" spans="1:6" ht="15" x14ac:dyDescent="0.25">
      <c r="A23536" s="253" t="s">
        <v>11582</v>
      </c>
      <c r="B23536" s="254" t="s">
        <v>11583</v>
      </c>
      <c r="C23536" s="10" t="s">
        <v>6635</v>
      </c>
      <c r="F23536" s="255">
        <v>492.88</v>
      </c>
    </row>
    <row r="23537" spans="1:6" ht="15" x14ac:dyDescent="0.25">
      <c r="A23537" s="253" t="s">
        <v>11584</v>
      </c>
      <c r="B23537" s="254" t="s">
        <v>11585</v>
      </c>
      <c r="C23537" s="10" t="s">
        <v>6635</v>
      </c>
      <c r="F23537" s="255">
        <v>45.42</v>
      </c>
    </row>
    <row r="23538" spans="1:6" ht="15" x14ac:dyDescent="0.25">
      <c r="A23538" s="253" t="s">
        <v>11586</v>
      </c>
      <c r="B23538" s="254" t="s">
        <v>11587</v>
      </c>
      <c r="C23538" s="10" t="s">
        <v>6635</v>
      </c>
      <c r="F23538" s="255">
        <v>34.54</v>
      </c>
    </row>
    <row r="23539" spans="1:6" ht="15" x14ac:dyDescent="0.25">
      <c r="A23539" s="253" t="s">
        <v>11588</v>
      </c>
      <c r="B23539" s="254" t="s">
        <v>11589</v>
      </c>
      <c r="C23539" s="10" t="s">
        <v>6635</v>
      </c>
      <c r="F23539" s="255">
        <v>31.29</v>
      </c>
    </row>
    <row r="23540" spans="1:6" ht="15" x14ac:dyDescent="0.25">
      <c r="A23540" s="253" t="s">
        <v>11590</v>
      </c>
      <c r="B23540" s="254" t="s">
        <v>11591</v>
      </c>
      <c r="C23540" s="10" t="s">
        <v>6635</v>
      </c>
      <c r="F23540" s="255">
        <v>33.799999999999997</v>
      </c>
    </row>
    <row r="23541" spans="1:6" ht="15" x14ac:dyDescent="0.25">
      <c r="A23541" s="253" t="s">
        <v>11592</v>
      </c>
      <c r="B23541" s="254" t="s">
        <v>11593</v>
      </c>
      <c r="C23541" s="10" t="s">
        <v>6635</v>
      </c>
      <c r="F23541" s="255">
        <v>62.29</v>
      </c>
    </row>
    <row r="23542" spans="1:6" ht="15" x14ac:dyDescent="0.25">
      <c r="A23542" s="253" t="s">
        <v>11594</v>
      </c>
      <c r="B23542" s="254" t="s">
        <v>11595</v>
      </c>
      <c r="C23542" s="10" t="s">
        <v>6635</v>
      </c>
      <c r="F23542" s="255">
        <v>26.79</v>
      </c>
    </row>
    <row r="23543" spans="1:6" ht="15" x14ac:dyDescent="0.25">
      <c r="A23543" s="253" t="s">
        <v>11596</v>
      </c>
      <c r="B23543" s="254" t="s">
        <v>11597</v>
      </c>
      <c r="C23543" s="10" t="s">
        <v>6635</v>
      </c>
      <c r="F23543" s="255">
        <v>500.53</v>
      </c>
    </row>
    <row r="23544" spans="1:6" ht="15" x14ac:dyDescent="0.25">
      <c r="A23544" s="253" t="s">
        <v>11598</v>
      </c>
      <c r="B23544" s="254" t="s">
        <v>11599</v>
      </c>
      <c r="C23544" s="10" t="s">
        <v>6635</v>
      </c>
      <c r="F23544" s="255">
        <v>82.29</v>
      </c>
    </row>
    <row r="23545" spans="1:6" ht="15" x14ac:dyDescent="0.25">
      <c r="A23545" s="253" t="s">
        <v>11600</v>
      </c>
      <c r="B23545" s="254" t="s">
        <v>11601</v>
      </c>
      <c r="C23545" s="10" t="s">
        <v>6635</v>
      </c>
      <c r="F23545" s="255">
        <v>375.16</v>
      </c>
    </row>
    <row r="23546" spans="1:6" ht="15" x14ac:dyDescent="0.25">
      <c r="A23546" s="253" t="s">
        <v>11602</v>
      </c>
      <c r="B23546" s="254" t="s">
        <v>11603</v>
      </c>
      <c r="C23546" s="10" t="s">
        <v>6635</v>
      </c>
      <c r="F23546" s="255">
        <v>315.85000000000002</v>
      </c>
    </row>
    <row r="23547" spans="1:6" ht="15" x14ac:dyDescent="0.25">
      <c r="A23547" s="253" t="s">
        <v>11604</v>
      </c>
      <c r="B23547" s="254" t="s">
        <v>11605</v>
      </c>
      <c r="C23547" s="10" t="s">
        <v>6635</v>
      </c>
      <c r="F23547" s="255">
        <v>823.19</v>
      </c>
    </row>
    <row r="23548" spans="1:6" ht="15" x14ac:dyDescent="0.25">
      <c r="A23548" s="253" t="s">
        <v>11606</v>
      </c>
      <c r="B23548" s="254" t="s">
        <v>11607</v>
      </c>
      <c r="C23548" s="10" t="s">
        <v>6635</v>
      </c>
      <c r="F23548" s="255">
        <v>1354.35</v>
      </c>
    </row>
    <row r="23549" spans="1:6" ht="15" x14ac:dyDescent="0.25">
      <c r="A23549" s="253" t="s">
        <v>11608</v>
      </c>
      <c r="B23549" s="254" t="s">
        <v>11609</v>
      </c>
      <c r="C23549" s="10" t="s">
        <v>6635</v>
      </c>
      <c r="F23549" s="255">
        <v>71.44</v>
      </c>
    </row>
    <row r="23550" spans="1:6" ht="15" x14ac:dyDescent="0.25">
      <c r="A23550" s="253" t="s">
        <v>11610</v>
      </c>
      <c r="B23550" s="254" t="s">
        <v>11611</v>
      </c>
      <c r="C23550" s="10" t="s">
        <v>6635</v>
      </c>
      <c r="F23550" s="255">
        <v>317.70999999999998</v>
      </c>
    </row>
    <row r="23551" spans="1:6" ht="15" x14ac:dyDescent="0.25">
      <c r="A23551" s="253" t="s">
        <v>11612</v>
      </c>
      <c r="B23551" s="254" t="s">
        <v>11613</v>
      </c>
      <c r="C23551" s="10" t="s">
        <v>6635</v>
      </c>
      <c r="F23551" s="255">
        <v>450.86</v>
      </c>
    </row>
    <row r="23552" spans="1:6" ht="15" x14ac:dyDescent="0.25">
      <c r="A23552" s="253" t="s">
        <v>11614</v>
      </c>
      <c r="B23552" s="254" t="s">
        <v>11615</v>
      </c>
      <c r="C23552" s="10" t="s">
        <v>6635</v>
      </c>
      <c r="F23552" s="255">
        <v>1002.89</v>
      </c>
    </row>
    <row r="23553" spans="1:6" ht="15" x14ac:dyDescent="0.25">
      <c r="A23553" s="253" t="s">
        <v>11616</v>
      </c>
      <c r="B23553" s="254" t="s">
        <v>11617</v>
      </c>
      <c r="C23553" s="10" t="s">
        <v>6635</v>
      </c>
      <c r="F23553" s="255">
        <v>198.97</v>
      </c>
    </row>
    <row r="23554" spans="1:6" ht="15" x14ac:dyDescent="0.25">
      <c r="A23554" s="253" t="s">
        <v>11618</v>
      </c>
      <c r="B23554" s="254" t="s">
        <v>11619</v>
      </c>
      <c r="C23554" s="10" t="s">
        <v>6635</v>
      </c>
      <c r="F23554" s="255">
        <v>95.04</v>
      </c>
    </row>
    <row r="23555" spans="1:6" ht="15" x14ac:dyDescent="0.25">
      <c r="A23555" s="253" t="s">
        <v>11620</v>
      </c>
      <c r="B23555" s="254" t="s">
        <v>11621</v>
      </c>
      <c r="C23555" s="10" t="s">
        <v>6635</v>
      </c>
      <c r="F23555" s="255">
        <v>643.79999999999995</v>
      </c>
    </row>
    <row r="23556" spans="1:6" ht="15" x14ac:dyDescent="0.25">
      <c r="A23556" s="253" t="s">
        <v>11622</v>
      </c>
      <c r="B23556" s="254" t="s">
        <v>11623</v>
      </c>
      <c r="C23556" s="10" t="s">
        <v>6635</v>
      </c>
      <c r="F23556" s="255">
        <v>2.57</v>
      </c>
    </row>
    <row r="23557" spans="1:6" ht="15" x14ac:dyDescent="0.25">
      <c r="A23557" s="253" t="s">
        <v>11624</v>
      </c>
      <c r="B23557" s="254" t="s">
        <v>11625</v>
      </c>
      <c r="C23557" s="10" t="s">
        <v>6635</v>
      </c>
      <c r="F23557" s="255">
        <v>4.03</v>
      </c>
    </row>
    <row r="23558" spans="1:6" ht="30" x14ac:dyDescent="0.25">
      <c r="A23558" s="253" t="s">
        <v>11626</v>
      </c>
      <c r="B23558" s="254" t="s">
        <v>11627</v>
      </c>
      <c r="C23558" s="10" t="s">
        <v>6635</v>
      </c>
      <c r="F23558" s="255">
        <v>932.75</v>
      </c>
    </row>
    <row r="23559" spans="1:6" ht="30" x14ac:dyDescent="0.25">
      <c r="A23559" s="253" t="s">
        <v>11628</v>
      </c>
      <c r="B23559" s="254" t="s">
        <v>11629</v>
      </c>
      <c r="C23559" s="10" t="s">
        <v>6635</v>
      </c>
      <c r="F23559" s="255">
        <v>138.30000000000001</v>
      </c>
    </row>
    <row r="23560" spans="1:6" ht="15" x14ac:dyDescent="0.25">
      <c r="A23560" s="253" t="s">
        <v>11630</v>
      </c>
      <c r="B23560" s="254" t="s">
        <v>11631</v>
      </c>
      <c r="C23560" s="10" t="s">
        <v>6635</v>
      </c>
      <c r="F23560" s="255">
        <v>95.15</v>
      </c>
    </row>
    <row r="23561" spans="1:6" ht="15" x14ac:dyDescent="0.25">
      <c r="A23561" s="253" t="s">
        <v>11632</v>
      </c>
      <c r="B23561" s="254" t="s">
        <v>11633</v>
      </c>
      <c r="C23561" s="10" t="s">
        <v>6635</v>
      </c>
      <c r="F23561" s="255">
        <v>3072.02</v>
      </c>
    </row>
    <row r="23562" spans="1:6" ht="15" x14ac:dyDescent="0.25">
      <c r="A23562" s="253" t="s">
        <v>11634</v>
      </c>
      <c r="B23562" s="254" t="s">
        <v>11635</v>
      </c>
      <c r="C23562" s="10" t="s">
        <v>6635</v>
      </c>
      <c r="F23562" s="255">
        <v>10.59</v>
      </c>
    </row>
    <row r="23563" spans="1:6" ht="30" x14ac:dyDescent="0.25">
      <c r="A23563" s="253" t="s">
        <v>11636</v>
      </c>
      <c r="B23563" s="254" t="s">
        <v>11637</v>
      </c>
      <c r="C23563" s="10" t="s">
        <v>6635</v>
      </c>
      <c r="F23563" s="255">
        <v>179.86</v>
      </c>
    </row>
    <row r="23564" spans="1:6" ht="15" x14ac:dyDescent="0.25">
      <c r="A23564" s="253" t="s">
        <v>11638</v>
      </c>
      <c r="B23564" s="254" t="s">
        <v>11639</v>
      </c>
      <c r="C23564" s="10" t="s">
        <v>6635</v>
      </c>
      <c r="F23564" s="255">
        <v>97.18</v>
      </c>
    </row>
    <row r="23565" spans="1:6" ht="15" x14ac:dyDescent="0.25">
      <c r="A23565" s="253" t="s">
        <v>11640</v>
      </c>
      <c r="B23565" s="254" t="s">
        <v>11641</v>
      </c>
      <c r="C23565" s="10" t="s">
        <v>6635</v>
      </c>
      <c r="F23565" s="255">
        <v>643.02</v>
      </c>
    </row>
    <row r="23566" spans="1:6" ht="15" x14ac:dyDescent="0.25">
      <c r="A23566" s="253" t="s">
        <v>11642</v>
      </c>
      <c r="B23566" s="254" t="s">
        <v>11643</v>
      </c>
      <c r="C23566" s="10" t="s">
        <v>6635</v>
      </c>
      <c r="F23566" s="255">
        <v>97.01</v>
      </c>
    </row>
    <row r="23567" spans="1:6" ht="15" x14ac:dyDescent="0.25">
      <c r="A23567" s="253" t="s">
        <v>11644</v>
      </c>
      <c r="B23567" s="254" t="s">
        <v>11645</v>
      </c>
      <c r="C23567" s="10" t="s">
        <v>6643</v>
      </c>
      <c r="F23567" s="255">
        <v>48.14</v>
      </c>
    </row>
    <row r="23568" spans="1:6" ht="15" x14ac:dyDescent="0.25">
      <c r="A23568" s="253" t="s">
        <v>11646</v>
      </c>
      <c r="B23568" s="254" t="s">
        <v>11647</v>
      </c>
      <c r="C23568" s="10" t="s">
        <v>6635</v>
      </c>
      <c r="F23568" s="255">
        <v>51.03</v>
      </c>
    </row>
    <row r="23569" spans="1:6" ht="15" x14ac:dyDescent="0.25">
      <c r="A23569" s="253" t="s">
        <v>11648</v>
      </c>
      <c r="B23569" s="254" t="s">
        <v>11649</v>
      </c>
      <c r="C23569" s="10" t="s">
        <v>6635</v>
      </c>
      <c r="F23569" s="255">
        <v>135.63999999999999</v>
      </c>
    </row>
    <row r="23570" spans="1:6" ht="15" x14ac:dyDescent="0.25">
      <c r="A23570" s="253" t="s">
        <v>11650</v>
      </c>
      <c r="B23570" s="254" t="s">
        <v>11651</v>
      </c>
      <c r="C23570" s="10" t="s">
        <v>6635</v>
      </c>
      <c r="F23570" s="255">
        <v>57.41</v>
      </c>
    </row>
    <row r="23571" spans="1:6" ht="15" x14ac:dyDescent="0.25">
      <c r="A23571" s="253" t="s">
        <v>11652</v>
      </c>
      <c r="B23571" s="254" t="s">
        <v>11653</v>
      </c>
      <c r="C23571" s="10" t="s">
        <v>6635</v>
      </c>
      <c r="F23571" s="255">
        <v>99.25</v>
      </c>
    </row>
    <row r="23572" spans="1:6" ht="30" x14ac:dyDescent="0.25">
      <c r="A23572" s="253" t="s">
        <v>11654</v>
      </c>
      <c r="B23572" s="254" t="s">
        <v>25071</v>
      </c>
      <c r="C23572" s="10" t="s">
        <v>6635</v>
      </c>
      <c r="F23572" s="255">
        <v>71.430000000000007</v>
      </c>
    </row>
    <row r="23573" spans="1:6" ht="15" x14ac:dyDescent="0.25">
      <c r="A23573" s="253" t="s">
        <v>11655</v>
      </c>
      <c r="B23573" s="254" t="s">
        <v>11656</v>
      </c>
      <c r="C23573" s="10" t="s">
        <v>6635</v>
      </c>
      <c r="F23573" s="255">
        <v>12.15</v>
      </c>
    </row>
    <row r="23574" spans="1:6" ht="15" x14ac:dyDescent="0.25">
      <c r="A23574" s="253" t="s">
        <v>11657</v>
      </c>
      <c r="B23574" s="254" t="s">
        <v>11658</v>
      </c>
      <c r="C23574" s="10" t="s">
        <v>6635</v>
      </c>
      <c r="F23574" s="255">
        <v>6.05</v>
      </c>
    </row>
    <row r="23575" spans="1:6" ht="15" x14ac:dyDescent="0.25">
      <c r="A23575" s="253" t="s">
        <v>11659</v>
      </c>
      <c r="B23575" s="254" t="s">
        <v>11660</v>
      </c>
      <c r="C23575" s="10" t="s">
        <v>6635</v>
      </c>
      <c r="F23575" s="255">
        <v>8.8800000000000008</v>
      </c>
    </row>
    <row r="23576" spans="1:6" ht="15" x14ac:dyDescent="0.25">
      <c r="A23576" s="253" t="s">
        <v>11661</v>
      </c>
      <c r="B23576" s="254" t="s">
        <v>11662</v>
      </c>
      <c r="C23576" s="10" t="s">
        <v>6635</v>
      </c>
      <c r="F23576" s="255">
        <v>9.9600000000000009</v>
      </c>
    </row>
    <row r="23577" spans="1:6" ht="15" x14ac:dyDescent="0.25">
      <c r="A23577" s="253" t="s">
        <v>11663</v>
      </c>
      <c r="B23577" s="254" t="s">
        <v>11664</v>
      </c>
      <c r="C23577" s="10" t="s">
        <v>6635</v>
      </c>
      <c r="F23577" s="255">
        <v>14.98</v>
      </c>
    </row>
    <row r="23578" spans="1:6" ht="15" x14ac:dyDescent="0.25">
      <c r="A23578" s="253" t="s">
        <v>11665</v>
      </c>
      <c r="B23578" s="254" t="s">
        <v>11666</v>
      </c>
      <c r="C23578" s="10" t="s">
        <v>6635</v>
      </c>
      <c r="F23578" s="255">
        <v>22.33</v>
      </c>
    </row>
    <row r="23579" spans="1:6" ht="15" x14ac:dyDescent="0.25">
      <c r="A23579" s="253" t="s">
        <v>11667</v>
      </c>
      <c r="B23579" s="254" t="s">
        <v>11668</v>
      </c>
      <c r="C23579" s="10" t="s">
        <v>6635</v>
      </c>
      <c r="F23579" s="255">
        <v>3.99</v>
      </c>
    </row>
    <row r="23580" spans="1:6" ht="15" x14ac:dyDescent="0.25">
      <c r="A23580" s="253" t="s">
        <v>11669</v>
      </c>
      <c r="B23580" s="254" t="s">
        <v>11670</v>
      </c>
      <c r="C23580" s="10" t="s">
        <v>6635</v>
      </c>
      <c r="F23580" s="255">
        <v>4.5599999999999996</v>
      </c>
    </row>
    <row r="23581" spans="1:6" ht="15" x14ac:dyDescent="0.25">
      <c r="A23581" s="253" t="s">
        <v>11671</v>
      </c>
      <c r="B23581" s="254" t="s">
        <v>11672</v>
      </c>
      <c r="C23581" s="10" t="s">
        <v>6635</v>
      </c>
      <c r="F23581" s="255">
        <v>5.21</v>
      </c>
    </row>
    <row r="23582" spans="1:6" ht="15" x14ac:dyDescent="0.25">
      <c r="A23582" s="253" t="s">
        <v>11673</v>
      </c>
      <c r="B23582" s="254" t="s">
        <v>11674</v>
      </c>
      <c r="C23582" s="10" t="s">
        <v>6635</v>
      </c>
      <c r="F23582" s="255">
        <v>1.7</v>
      </c>
    </row>
    <row r="23583" spans="1:6" ht="15" x14ac:dyDescent="0.25">
      <c r="A23583" s="253" t="s">
        <v>11675</v>
      </c>
      <c r="B23583" s="254" t="s">
        <v>11676</v>
      </c>
      <c r="C23583" s="10" t="s">
        <v>6635</v>
      </c>
      <c r="F23583" s="255">
        <v>2.56</v>
      </c>
    </row>
    <row r="23584" spans="1:6" ht="15" x14ac:dyDescent="0.25">
      <c r="A23584" s="253" t="s">
        <v>11677</v>
      </c>
      <c r="B23584" s="254" t="s">
        <v>11678</v>
      </c>
      <c r="C23584" s="10" t="s">
        <v>6635</v>
      </c>
      <c r="F23584" s="255">
        <v>2.9</v>
      </c>
    </row>
    <row r="23585" spans="1:6" ht="15" x14ac:dyDescent="0.25">
      <c r="A23585" s="253" t="s">
        <v>11679</v>
      </c>
      <c r="B23585" s="254" t="s">
        <v>11680</v>
      </c>
      <c r="C23585" s="10" t="s">
        <v>6635</v>
      </c>
      <c r="F23585" s="255">
        <v>12.43</v>
      </c>
    </row>
    <row r="23586" spans="1:6" ht="15" x14ac:dyDescent="0.25">
      <c r="A23586" s="253" t="s">
        <v>11681</v>
      </c>
      <c r="B23586" s="254" t="s">
        <v>11682</v>
      </c>
      <c r="C23586" s="10" t="s">
        <v>6635</v>
      </c>
      <c r="F23586" s="255">
        <v>3.57</v>
      </c>
    </row>
    <row r="23587" spans="1:6" ht="15" x14ac:dyDescent="0.25">
      <c r="A23587" s="253" t="s">
        <v>11683</v>
      </c>
      <c r="B23587" s="254" t="s">
        <v>11684</v>
      </c>
      <c r="C23587" s="10" t="s">
        <v>6635</v>
      </c>
      <c r="F23587" s="255">
        <v>334.16</v>
      </c>
    </row>
    <row r="23588" spans="1:6" ht="15" x14ac:dyDescent="0.25">
      <c r="A23588" s="253" t="s">
        <v>11685</v>
      </c>
      <c r="B23588" s="254" t="s">
        <v>11686</v>
      </c>
      <c r="C23588" s="10" t="s">
        <v>6635</v>
      </c>
      <c r="F23588" s="255">
        <v>10.23</v>
      </c>
    </row>
    <row r="23589" spans="1:6" ht="15" x14ac:dyDescent="0.25">
      <c r="A23589" s="253" t="s">
        <v>11687</v>
      </c>
      <c r="B23589" s="254" t="s">
        <v>11688</v>
      </c>
      <c r="C23589" s="10" t="s">
        <v>6635</v>
      </c>
      <c r="F23589" s="255">
        <v>14.36</v>
      </c>
    </row>
    <row r="23590" spans="1:6" ht="15" x14ac:dyDescent="0.25">
      <c r="A23590" s="253" t="s">
        <v>11689</v>
      </c>
      <c r="B23590" s="254" t="s">
        <v>11690</v>
      </c>
      <c r="C23590" s="10" t="s">
        <v>6635</v>
      </c>
      <c r="F23590" s="255">
        <v>58.47</v>
      </c>
    </row>
    <row r="23591" spans="1:6" ht="30" x14ac:dyDescent="0.25">
      <c r="A23591" s="253" t="s">
        <v>11691</v>
      </c>
      <c r="B23591" s="254" t="s">
        <v>11692</v>
      </c>
      <c r="C23591" s="10" t="s">
        <v>6643</v>
      </c>
      <c r="F23591" s="255">
        <v>2302.2199999999998</v>
      </c>
    </row>
    <row r="23592" spans="1:6" ht="15" x14ac:dyDescent="0.25">
      <c r="A23592" s="253" t="s">
        <v>11693</v>
      </c>
      <c r="B23592" s="254" t="s">
        <v>11694</v>
      </c>
      <c r="C23592" s="10" t="s">
        <v>6635</v>
      </c>
      <c r="F23592" s="255">
        <v>64.28</v>
      </c>
    </row>
    <row r="23593" spans="1:6" ht="15" x14ac:dyDescent="0.25">
      <c r="A23593" s="253" t="s">
        <v>11695</v>
      </c>
      <c r="B23593" s="254" t="s">
        <v>11696</v>
      </c>
      <c r="C23593" s="10" t="s">
        <v>6635</v>
      </c>
      <c r="F23593" s="255">
        <v>51.96</v>
      </c>
    </row>
    <row r="23594" spans="1:6" ht="15" x14ac:dyDescent="0.25">
      <c r="A23594" s="253" t="s">
        <v>11697</v>
      </c>
      <c r="B23594" s="254" t="s">
        <v>11698</v>
      </c>
      <c r="C23594" s="10" t="s">
        <v>6635</v>
      </c>
      <c r="F23594" s="255">
        <v>1343.1</v>
      </c>
    </row>
    <row r="23595" spans="1:6" ht="15" x14ac:dyDescent="0.25">
      <c r="A23595" s="253" t="s">
        <v>11699</v>
      </c>
      <c r="B23595" s="254" t="s">
        <v>11700</v>
      </c>
      <c r="C23595" s="10" t="s">
        <v>6635</v>
      </c>
      <c r="F23595" s="255">
        <v>83.95</v>
      </c>
    </row>
    <row r="23596" spans="1:6" ht="15" x14ac:dyDescent="0.25">
      <c r="A23596" s="253" t="s">
        <v>11701</v>
      </c>
      <c r="B23596" s="254" t="s">
        <v>11702</v>
      </c>
      <c r="C23596" s="10" t="s">
        <v>6635</v>
      </c>
      <c r="F23596" s="255">
        <v>26.27</v>
      </c>
    </row>
    <row r="23597" spans="1:6" ht="15" x14ac:dyDescent="0.25">
      <c r="A23597" s="253" t="s">
        <v>11703</v>
      </c>
      <c r="B23597" s="254" t="s">
        <v>11704</v>
      </c>
      <c r="C23597" s="10" t="s">
        <v>6635</v>
      </c>
      <c r="F23597" s="255">
        <v>7.2</v>
      </c>
    </row>
    <row r="23598" spans="1:6" ht="15" x14ac:dyDescent="0.25">
      <c r="A23598" s="253" t="s">
        <v>11705</v>
      </c>
      <c r="B23598" s="254" t="s">
        <v>11706</v>
      </c>
      <c r="C23598" s="10" t="s">
        <v>6635</v>
      </c>
      <c r="F23598" s="255">
        <v>33.9</v>
      </c>
    </row>
    <row r="23599" spans="1:6" ht="15" x14ac:dyDescent="0.25">
      <c r="A23599" s="253" t="s">
        <v>11707</v>
      </c>
      <c r="B23599" s="254" t="s">
        <v>11708</v>
      </c>
      <c r="C23599" s="10" t="s">
        <v>6635</v>
      </c>
      <c r="F23599" s="255">
        <v>80.349999999999994</v>
      </c>
    </row>
    <row r="23600" spans="1:6" ht="15" x14ac:dyDescent="0.25">
      <c r="A23600" s="253" t="s">
        <v>11709</v>
      </c>
      <c r="B23600" s="254" t="s">
        <v>11710</v>
      </c>
      <c r="C23600" s="10" t="s">
        <v>6635</v>
      </c>
      <c r="F23600" s="255">
        <v>54.41</v>
      </c>
    </row>
    <row r="23601" spans="1:6" ht="15" x14ac:dyDescent="0.25">
      <c r="A23601" s="253" t="s">
        <v>11711</v>
      </c>
      <c r="B23601" s="254" t="s">
        <v>11712</v>
      </c>
      <c r="C23601" s="10" t="s">
        <v>6635</v>
      </c>
      <c r="F23601" s="255">
        <v>76.02</v>
      </c>
    </row>
    <row r="23602" spans="1:6" ht="15" x14ac:dyDescent="0.25">
      <c r="A23602" s="253" t="s">
        <v>11713</v>
      </c>
      <c r="B23602" s="254" t="s">
        <v>11714</v>
      </c>
      <c r="C23602" s="10" t="s">
        <v>6635</v>
      </c>
      <c r="F23602" s="255">
        <v>61.75</v>
      </c>
    </row>
    <row r="23603" spans="1:6" ht="15" x14ac:dyDescent="0.25">
      <c r="A23603" s="253" t="s">
        <v>11715</v>
      </c>
      <c r="B23603" s="254" t="s">
        <v>11716</v>
      </c>
      <c r="C23603" s="10" t="s">
        <v>6635</v>
      </c>
      <c r="F23603" s="255">
        <v>9.27</v>
      </c>
    </row>
    <row r="23604" spans="1:6" ht="15" x14ac:dyDescent="0.25">
      <c r="A23604" s="253" t="s">
        <v>11717</v>
      </c>
      <c r="B23604" s="254" t="s">
        <v>11718</v>
      </c>
      <c r="C23604" s="10" t="s">
        <v>6650</v>
      </c>
      <c r="F23604" s="255">
        <v>18.239999999999998</v>
      </c>
    </row>
    <row r="23605" spans="1:6" ht="15" x14ac:dyDescent="0.25">
      <c r="A23605" s="253" t="s">
        <v>11719</v>
      </c>
      <c r="B23605" s="254" t="s">
        <v>11720</v>
      </c>
      <c r="C23605" s="10" t="s">
        <v>6635</v>
      </c>
      <c r="F23605" s="255">
        <v>80.930000000000007</v>
      </c>
    </row>
    <row r="23606" spans="1:6" ht="15" x14ac:dyDescent="0.25">
      <c r="A23606" s="253" t="s">
        <v>11721</v>
      </c>
      <c r="B23606" s="254" t="s">
        <v>11722</v>
      </c>
      <c r="C23606" s="10" t="s">
        <v>6635</v>
      </c>
      <c r="F23606" s="255">
        <v>38.65</v>
      </c>
    </row>
    <row r="23607" spans="1:6" ht="15" x14ac:dyDescent="0.25">
      <c r="A23607" s="253" t="s">
        <v>11723</v>
      </c>
      <c r="B23607" s="254" t="s">
        <v>11724</v>
      </c>
      <c r="C23607" s="10" t="s">
        <v>6635</v>
      </c>
      <c r="F23607" s="255">
        <v>18.37</v>
      </c>
    </row>
    <row r="23608" spans="1:6" ht="15" x14ac:dyDescent="0.25">
      <c r="A23608" s="253" t="s">
        <v>11725</v>
      </c>
      <c r="B23608" s="254" t="s">
        <v>11726</v>
      </c>
      <c r="C23608" s="10" t="s">
        <v>6635</v>
      </c>
      <c r="F23608" s="255">
        <v>74.94</v>
      </c>
    </row>
    <row r="23609" spans="1:6" ht="15" x14ac:dyDescent="0.25">
      <c r="A23609" s="253" t="s">
        <v>11727</v>
      </c>
      <c r="B23609" s="254" t="s">
        <v>11728</v>
      </c>
      <c r="C23609" s="10" t="s">
        <v>6635</v>
      </c>
      <c r="F23609" s="255">
        <v>29.09</v>
      </c>
    </row>
    <row r="23610" spans="1:6" ht="15" x14ac:dyDescent="0.25">
      <c r="A23610" s="253" t="s">
        <v>11729</v>
      </c>
      <c r="B23610" s="254" t="s">
        <v>11660</v>
      </c>
      <c r="C23610" s="10" t="s">
        <v>6635</v>
      </c>
      <c r="F23610" s="255">
        <v>7.26</v>
      </c>
    </row>
    <row r="23611" spans="1:6" ht="30" x14ac:dyDescent="0.25">
      <c r="A23611" s="253" t="s">
        <v>11730</v>
      </c>
      <c r="B23611" s="254" t="s">
        <v>11731</v>
      </c>
      <c r="C23611" s="10" t="s">
        <v>6635</v>
      </c>
      <c r="F23611" s="255">
        <v>1252.31</v>
      </c>
    </row>
    <row r="23612" spans="1:6" ht="15" x14ac:dyDescent="0.25">
      <c r="A23612" s="253" t="s">
        <v>11732</v>
      </c>
      <c r="B23612" s="254" t="s">
        <v>11733</v>
      </c>
      <c r="C23612" s="10" t="s">
        <v>6635</v>
      </c>
      <c r="F23612" s="255">
        <v>261.70999999999998</v>
      </c>
    </row>
    <row r="23613" spans="1:6" ht="15" x14ac:dyDescent="0.25">
      <c r="A23613" s="253" t="s">
        <v>11734</v>
      </c>
      <c r="B23613" s="254" t="s">
        <v>11735</v>
      </c>
      <c r="C23613" s="10" t="s">
        <v>6635</v>
      </c>
      <c r="F23613" s="255">
        <v>73.69</v>
      </c>
    </row>
    <row r="23614" spans="1:6" ht="15" x14ac:dyDescent="0.25">
      <c r="A23614" s="253" t="s">
        <v>11736</v>
      </c>
      <c r="B23614" s="254" t="s">
        <v>11737</v>
      </c>
      <c r="C23614" s="10" t="s">
        <v>6635</v>
      </c>
      <c r="F23614" s="255">
        <v>62.89</v>
      </c>
    </row>
    <row r="23615" spans="1:6" ht="15" x14ac:dyDescent="0.25">
      <c r="A23615" s="253" t="s">
        <v>11738</v>
      </c>
      <c r="B23615" s="254" t="s">
        <v>11739</v>
      </c>
      <c r="C23615" s="10" t="s">
        <v>6640</v>
      </c>
      <c r="F23615" s="255">
        <v>68.150000000000006</v>
      </c>
    </row>
    <row r="23616" spans="1:6" ht="15" x14ac:dyDescent="0.25">
      <c r="A23616" s="253" t="s">
        <v>11740</v>
      </c>
      <c r="B23616" s="254" t="s">
        <v>11741</v>
      </c>
      <c r="C23616" s="10" t="s">
        <v>6640</v>
      </c>
      <c r="F23616" s="255">
        <v>88.6</v>
      </c>
    </row>
    <row r="23617" spans="1:6" ht="15" x14ac:dyDescent="0.25">
      <c r="A23617" s="253" t="s">
        <v>11742</v>
      </c>
      <c r="B23617" s="254" t="s">
        <v>11743</v>
      </c>
      <c r="C23617" s="10" t="s">
        <v>6640</v>
      </c>
      <c r="F23617" s="255">
        <v>75.55</v>
      </c>
    </row>
    <row r="23618" spans="1:6" ht="15" x14ac:dyDescent="0.25">
      <c r="A23618" s="253" t="s">
        <v>11744</v>
      </c>
      <c r="B23618" s="254" t="s">
        <v>11745</v>
      </c>
      <c r="C23618" s="10" t="s">
        <v>6640</v>
      </c>
      <c r="F23618" s="255">
        <v>92.53</v>
      </c>
    </row>
    <row r="23619" spans="1:6" ht="15" x14ac:dyDescent="0.25">
      <c r="A23619" s="253" t="s">
        <v>11746</v>
      </c>
      <c r="B23619" s="254" t="s">
        <v>11747</v>
      </c>
      <c r="C23619" s="10" t="s">
        <v>6640</v>
      </c>
      <c r="F23619" s="255">
        <v>125.22</v>
      </c>
    </row>
    <row r="23620" spans="1:6" ht="15" x14ac:dyDescent="0.25">
      <c r="A23620" s="253" t="s">
        <v>11748</v>
      </c>
      <c r="B23620" s="254" t="s">
        <v>11749</v>
      </c>
      <c r="C23620" s="10" t="s">
        <v>6640</v>
      </c>
      <c r="F23620" s="255">
        <v>241.17</v>
      </c>
    </row>
    <row r="23621" spans="1:6" ht="15" x14ac:dyDescent="0.25">
      <c r="A23621" s="253" t="s">
        <v>11750</v>
      </c>
      <c r="B23621" s="254" t="s">
        <v>11751</v>
      </c>
      <c r="C23621" s="10" t="s">
        <v>6640</v>
      </c>
      <c r="F23621" s="255">
        <v>103.94</v>
      </c>
    </row>
    <row r="23622" spans="1:6" ht="15" x14ac:dyDescent="0.25">
      <c r="A23622" s="253" t="s">
        <v>11752</v>
      </c>
      <c r="B23622" s="254" t="s">
        <v>11753</v>
      </c>
      <c r="C23622" s="10" t="s">
        <v>6640</v>
      </c>
      <c r="F23622" s="255">
        <v>435.61</v>
      </c>
    </row>
    <row r="23623" spans="1:6" ht="15" x14ac:dyDescent="0.25">
      <c r="A23623" s="253" t="s">
        <v>11754</v>
      </c>
      <c r="B23623" s="254" t="s">
        <v>11755</v>
      </c>
      <c r="C23623" s="10" t="s">
        <v>6640</v>
      </c>
      <c r="F23623" s="255">
        <v>113.94</v>
      </c>
    </row>
    <row r="23624" spans="1:6" ht="15" x14ac:dyDescent="0.25">
      <c r="A23624" s="253" t="s">
        <v>11756</v>
      </c>
      <c r="B23624" s="254" t="s">
        <v>11757</v>
      </c>
      <c r="C23624" s="10" t="s">
        <v>6640</v>
      </c>
      <c r="F23624" s="255">
        <v>138.4</v>
      </c>
    </row>
    <row r="23625" spans="1:6" ht="15" x14ac:dyDescent="0.25">
      <c r="A23625" s="253" t="s">
        <v>11758</v>
      </c>
      <c r="B23625" s="254" t="s">
        <v>11759</v>
      </c>
      <c r="C23625" s="10" t="s">
        <v>6640</v>
      </c>
      <c r="F23625" s="255">
        <v>241.73</v>
      </c>
    </row>
    <row r="23626" spans="1:6" ht="15" x14ac:dyDescent="0.25">
      <c r="A23626" s="253" t="s">
        <v>11760</v>
      </c>
      <c r="B23626" s="254" t="s">
        <v>11761</v>
      </c>
      <c r="C23626" s="10" t="s">
        <v>6640</v>
      </c>
      <c r="F23626" s="255">
        <v>377.25</v>
      </c>
    </row>
    <row r="23627" spans="1:6" ht="15" x14ac:dyDescent="0.25">
      <c r="A23627" s="253" t="s">
        <v>11762</v>
      </c>
      <c r="B23627" s="254" t="s">
        <v>11763</v>
      </c>
      <c r="C23627" s="10" t="s">
        <v>6640</v>
      </c>
      <c r="F23627" s="255">
        <v>111.18</v>
      </c>
    </row>
    <row r="23628" spans="1:6" ht="15" x14ac:dyDescent="0.25">
      <c r="A23628" s="253" t="s">
        <v>11764</v>
      </c>
      <c r="B23628" s="254" t="s">
        <v>11765</v>
      </c>
      <c r="C23628" s="10" t="s">
        <v>6640</v>
      </c>
      <c r="F23628" s="255">
        <v>187.7</v>
      </c>
    </row>
    <row r="23629" spans="1:6" ht="15" x14ac:dyDescent="0.25">
      <c r="A23629" s="253" t="s">
        <v>11766</v>
      </c>
      <c r="B23629" s="254" t="s">
        <v>11767</v>
      </c>
      <c r="C23629" s="10" t="s">
        <v>6640</v>
      </c>
      <c r="F23629" s="255">
        <v>380.3</v>
      </c>
    </row>
    <row r="23630" spans="1:6" ht="15" x14ac:dyDescent="0.25">
      <c r="A23630" s="253" t="s">
        <v>11768</v>
      </c>
      <c r="B23630" s="254" t="s">
        <v>11769</v>
      </c>
      <c r="C23630" s="10" t="s">
        <v>6640</v>
      </c>
      <c r="F23630" s="255">
        <v>516.32000000000005</v>
      </c>
    </row>
    <row r="23631" spans="1:6" ht="15" x14ac:dyDescent="0.25">
      <c r="A23631" s="253" t="s">
        <v>11770</v>
      </c>
      <c r="B23631" s="254" t="s">
        <v>11771</v>
      </c>
      <c r="C23631" s="10" t="s">
        <v>6640</v>
      </c>
      <c r="F23631" s="255">
        <v>153.08000000000001</v>
      </c>
    </row>
    <row r="23632" spans="1:6" ht="15" x14ac:dyDescent="0.25">
      <c r="A23632" s="253" t="s">
        <v>11772</v>
      </c>
      <c r="B23632" s="254" t="s">
        <v>11773</v>
      </c>
      <c r="C23632" s="10" t="s">
        <v>6640</v>
      </c>
      <c r="F23632" s="255">
        <v>295.88</v>
      </c>
    </row>
    <row r="23633" spans="1:6" ht="15" x14ac:dyDescent="0.25">
      <c r="A23633" s="253" t="s">
        <v>11774</v>
      </c>
      <c r="B23633" s="254" t="s">
        <v>11775</v>
      </c>
      <c r="C23633" s="10" t="s">
        <v>6640</v>
      </c>
      <c r="F23633" s="255">
        <v>470.31</v>
      </c>
    </row>
    <row r="23634" spans="1:6" ht="15" x14ac:dyDescent="0.25">
      <c r="A23634" s="253" t="s">
        <v>11776</v>
      </c>
      <c r="B23634" s="254" t="s">
        <v>11777</v>
      </c>
      <c r="C23634" s="10" t="s">
        <v>6640</v>
      </c>
      <c r="F23634" s="255">
        <v>674.01</v>
      </c>
    </row>
    <row r="23635" spans="1:6" ht="15" x14ac:dyDescent="0.25">
      <c r="A23635" s="253" t="s">
        <v>11778</v>
      </c>
      <c r="B23635" s="254" t="s">
        <v>11779</v>
      </c>
      <c r="C23635" s="10" t="s">
        <v>6635</v>
      </c>
      <c r="F23635" s="255">
        <v>778.33</v>
      </c>
    </row>
    <row r="23636" spans="1:6" ht="15" x14ac:dyDescent="0.25">
      <c r="A23636" s="253" t="s">
        <v>11780</v>
      </c>
      <c r="B23636" s="254" t="s">
        <v>11781</v>
      </c>
      <c r="C23636" s="10" t="s">
        <v>6640</v>
      </c>
      <c r="F23636" s="255">
        <v>522.1</v>
      </c>
    </row>
    <row r="23637" spans="1:6" ht="15" x14ac:dyDescent="0.25">
      <c r="A23637" s="253" t="s">
        <v>11782</v>
      </c>
      <c r="B23637" s="254" t="s">
        <v>11783</v>
      </c>
      <c r="C23637" s="10" t="s">
        <v>6640</v>
      </c>
      <c r="F23637" s="255">
        <v>764.58</v>
      </c>
    </row>
    <row r="23638" spans="1:6" ht="15" x14ac:dyDescent="0.25">
      <c r="A23638" s="253" t="s">
        <v>11784</v>
      </c>
      <c r="B23638" s="254" t="s">
        <v>11785</v>
      </c>
      <c r="C23638" s="10" t="s">
        <v>6635</v>
      </c>
      <c r="F23638" s="255">
        <v>195.49</v>
      </c>
    </row>
    <row r="23639" spans="1:6" ht="15" x14ac:dyDescent="0.25">
      <c r="A23639" s="253" t="s">
        <v>11786</v>
      </c>
      <c r="B23639" s="254" t="s">
        <v>11787</v>
      </c>
      <c r="C23639" s="10" t="s">
        <v>6635</v>
      </c>
      <c r="F23639" s="255">
        <v>310.29000000000002</v>
      </c>
    </row>
    <row r="23640" spans="1:6" ht="15" x14ac:dyDescent="0.25">
      <c r="A23640" s="253" t="s">
        <v>11788</v>
      </c>
      <c r="B23640" s="254" t="s">
        <v>11789</v>
      </c>
      <c r="C23640" s="10" t="s">
        <v>6635</v>
      </c>
      <c r="F23640" s="255">
        <v>381.18</v>
      </c>
    </row>
    <row r="23641" spans="1:6" ht="15" x14ac:dyDescent="0.25">
      <c r="A23641" s="253" t="s">
        <v>11790</v>
      </c>
      <c r="B23641" s="254" t="s">
        <v>11791</v>
      </c>
      <c r="C23641" s="10" t="s">
        <v>6635</v>
      </c>
      <c r="F23641" s="255">
        <v>915.37</v>
      </c>
    </row>
    <row r="23642" spans="1:6" ht="15" x14ac:dyDescent="0.25">
      <c r="A23642" s="253" t="s">
        <v>11792</v>
      </c>
      <c r="B23642" s="254" t="s">
        <v>11793</v>
      </c>
      <c r="C23642" s="10" t="s">
        <v>6640</v>
      </c>
      <c r="F23642" s="255">
        <v>147.74</v>
      </c>
    </row>
    <row r="23643" spans="1:6" ht="15" x14ac:dyDescent="0.25">
      <c r="A23643" s="253" t="s">
        <v>11794</v>
      </c>
      <c r="B23643" s="254" t="s">
        <v>11795</v>
      </c>
      <c r="C23643" s="10" t="s">
        <v>6635</v>
      </c>
      <c r="F23643" s="255">
        <v>66.84</v>
      </c>
    </row>
    <row r="23644" spans="1:6" ht="15" x14ac:dyDescent="0.25">
      <c r="A23644" s="253" t="s">
        <v>11796</v>
      </c>
      <c r="B23644" s="254" t="s">
        <v>11797</v>
      </c>
      <c r="C23644" s="10" t="s">
        <v>6640</v>
      </c>
      <c r="F23644" s="255">
        <v>25.34</v>
      </c>
    </row>
    <row r="23645" spans="1:6" ht="15" x14ac:dyDescent="0.25">
      <c r="A23645" s="253" t="s">
        <v>11798</v>
      </c>
      <c r="B23645" s="254" t="s">
        <v>11799</v>
      </c>
      <c r="C23645" s="10" t="s">
        <v>6635</v>
      </c>
      <c r="F23645" s="255">
        <v>344.42</v>
      </c>
    </row>
    <row r="23646" spans="1:6" ht="15" x14ac:dyDescent="0.25">
      <c r="A23646" s="253" t="s">
        <v>11800</v>
      </c>
      <c r="B23646" s="254" t="s">
        <v>11801</v>
      </c>
      <c r="C23646" s="10" t="s">
        <v>6640</v>
      </c>
      <c r="F23646" s="255">
        <v>143.16999999999999</v>
      </c>
    </row>
    <row r="23647" spans="1:6" ht="15" x14ac:dyDescent="0.25">
      <c r="A23647" s="253" t="s">
        <v>11802</v>
      </c>
      <c r="B23647" s="254" t="s">
        <v>11803</v>
      </c>
      <c r="C23647" s="10" t="s">
        <v>6640</v>
      </c>
      <c r="F23647" s="255">
        <v>202.13</v>
      </c>
    </row>
    <row r="23648" spans="1:6" ht="15" x14ac:dyDescent="0.25">
      <c r="A23648" s="253" t="s">
        <v>11804</v>
      </c>
      <c r="B23648" s="254" t="s">
        <v>11805</v>
      </c>
      <c r="C23648" s="10" t="s">
        <v>6640</v>
      </c>
      <c r="F23648" s="255">
        <v>232.35</v>
      </c>
    </row>
    <row r="23649" spans="1:6" ht="15" x14ac:dyDescent="0.25">
      <c r="A23649" s="253" t="s">
        <v>11806</v>
      </c>
      <c r="B23649" s="254" t="s">
        <v>11807</v>
      </c>
      <c r="C23649" s="10" t="s">
        <v>6640</v>
      </c>
      <c r="F23649" s="255">
        <v>318.85000000000002</v>
      </c>
    </row>
    <row r="23650" spans="1:6" ht="15" x14ac:dyDescent="0.25">
      <c r="A23650" s="253" t="s">
        <v>11808</v>
      </c>
      <c r="B23650" s="254" t="s">
        <v>11809</v>
      </c>
      <c r="C23650" s="10" t="s">
        <v>6640</v>
      </c>
      <c r="F23650" s="255">
        <v>385.65</v>
      </c>
    </row>
    <row r="23651" spans="1:6" ht="15" x14ac:dyDescent="0.25">
      <c r="A23651" s="253" t="s">
        <v>11810</v>
      </c>
      <c r="B23651" s="254" t="s">
        <v>11811</v>
      </c>
      <c r="C23651" s="10" t="s">
        <v>6640</v>
      </c>
      <c r="F23651" s="255">
        <v>818.73</v>
      </c>
    </row>
    <row r="23652" spans="1:6" ht="15" x14ac:dyDescent="0.25">
      <c r="A23652" s="253" t="s">
        <v>11812</v>
      </c>
      <c r="B23652" s="254" t="s">
        <v>11813</v>
      </c>
      <c r="C23652" s="10" t="s">
        <v>6640</v>
      </c>
      <c r="F23652" s="255">
        <v>774.51</v>
      </c>
    </row>
    <row r="23653" spans="1:6" ht="15" x14ac:dyDescent="0.25">
      <c r="A23653" s="253" t="s">
        <v>11814</v>
      </c>
      <c r="B23653" s="254" t="s">
        <v>11815</v>
      </c>
      <c r="C23653" s="10" t="s">
        <v>6640</v>
      </c>
      <c r="F23653" s="255">
        <v>851.87</v>
      </c>
    </row>
    <row r="23654" spans="1:6" ht="15" x14ac:dyDescent="0.25">
      <c r="A23654" s="253" t="s">
        <v>11816</v>
      </c>
      <c r="B23654" s="254" t="s">
        <v>11817</v>
      </c>
      <c r="C23654" s="10" t="s">
        <v>6640</v>
      </c>
      <c r="F23654" s="255">
        <v>36.17</v>
      </c>
    </row>
    <row r="23655" spans="1:6" ht="15" x14ac:dyDescent="0.25">
      <c r="A23655" s="253" t="s">
        <v>11818</v>
      </c>
      <c r="B23655" s="254" t="s">
        <v>11819</v>
      </c>
      <c r="C23655" s="10" t="s">
        <v>6640</v>
      </c>
      <c r="F23655" s="255">
        <v>49.54</v>
      </c>
    </row>
    <row r="23656" spans="1:6" ht="15" x14ac:dyDescent="0.25">
      <c r="A23656" s="253" t="s">
        <v>11820</v>
      </c>
      <c r="B23656" s="254" t="s">
        <v>11821</v>
      </c>
      <c r="C23656" s="10" t="s">
        <v>6640</v>
      </c>
      <c r="F23656" s="255">
        <v>87.15</v>
      </c>
    </row>
    <row r="23657" spans="1:6" ht="15" x14ac:dyDescent="0.25">
      <c r="A23657" s="253" t="s">
        <v>11822</v>
      </c>
      <c r="B23657" s="254" t="s">
        <v>11823</v>
      </c>
      <c r="C23657" s="10" t="s">
        <v>6635</v>
      </c>
      <c r="F23657" s="255">
        <v>983.79</v>
      </c>
    </row>
    <row r="23658" spans="1:6" ht="15" x14ac:dyDescent="0.25">
      <c r="A23658" s="253" t="s">
        <v>11824</v>
      </c>
      <c r="B23658" s="254" t="s">
        <v>11825</v>
      </c>
      <c r="C23658" s="10" t="s">
        <v>6635</v>
      </c>
      <c r="F23658" s="255">
        <v>591.94000000000005</v>
      </c>
    </row>
    <row r="23659" spans="1:6" ht="15" x14ac:dyDescent="0.25">
      <c r="A23659" s="253" t="s">
        <v>11826</v>
      </c>
      <c r="B23659" s="254" t="s">
        <v>11827</v>
      </c>
      <c r="C23659" s="10" t="s">
        <v>6635</v>
      </c>
      <c r="F23659" s="255">
        <v>650.44000000000005</v>
      </c>
    </row>
    <row r="23660" spans="1:6" ht="15" x14ac:dyDescent="0.25">
      <c r="A23660" s="253" t="s">
        <v>11828</v>
      </c>
      <c r="B23660" s="254" t="s">
        <v>11829</v>
      </c>
      <c r="C23660" s="10" t="s">
        <v>6635</v>
      </c>
      <c r="F23660" s="255">
        <v>1116.21</v>
      </c>
    </row>
    <row r="23661" spans="1:6" ht="15" x14ac:dyDescent="0.25">
      <c r="A23661" s="253" t="s">
        <v>11830</v>
      </c>
      <c r="B23661" s="254" t="s">
        <v>11831</v>
      </c>
      <c r="C23661" s="10" t="s">
        <v>6640</v>
      </c>
      <c r="F23661" s="255">
        <v>1078.4000000000001</v>
      </c>
    </row>
    <row r="23662" spans="1:6" ht="30" x14ac:dyDescent="0.25">
      <c r="A23662" s="253" t="s">
        <v>11832</v>
      </c>
      <c r="B23662" s="254" t="s">
        <v>11833</v>
      </c>
      <c r="C23662" s="10" t="s">
        <v>6635</v>
      </c>
      <c r="F23662" s="255">
        <v>2950.55</v>
      </c>
    </row>
    <row r="23663" spans="1:6" ht="30" x14ac:dyDescent="0.25">
      <c r="A23663" s="253" t="s">
        <v>11834</v>
      </c>
      <c r="B23663" s="254" t="s">
        <v>11835</v>
      </c>
      <c r="C23663" s="10" t="s">
        <v>6635</v>
      </c>
      <c r="F23663" s="255">
        <v>4063.43</v>
      </c>
    </row>
    <row r="23664" spans="1:6" ht="30" x14ac:dyDescent="0.25">
      <c r="A23664" s="253" t="s">
        <v>11836</v>
      </c>
      <c r="B23664" s="254" t="s">
        <v>11837</v>
      </c>
      <c r="C23664" s="10" t="s">
        <v>6635</v>
      </c>
      <c r="F23664" s="255">
        <v>1437.84</v>
      </c>
    </row>
    <row r="23665" spans="1:6" ht="30" x14ac:dyDescent="0.25">
      <c r="A23665" s="253" t="s">
        <v>11838</v>
      </c>
      <c r="B23665" s="254" t="s">
        <v>11839</v>
      </c>
      <c r="C23665" s="10" t="s">
        <v>6635</v>
      </c>
      <c r="F23665" s="255">
        <v>1697.24</v>
      </c>
    </row>
    <row r="23666" spans="1:6" ht="15" x14ac:dyDescent="0.25">
      <c r="A23666" s="253" t="s">
        <v>11840</v>
      </c>
      <c r="B23666" s="254" t="s">
        <v>11841</v>
      </c>
      <c r="C23666" s="10" t="s">
        <v>6635</v>
      </c>
      <c r="F23666" s="255">
        <v>638.01</v>
      </c>
    </row>
    <row r="23667" spans="1:6" ht="15" x14ac:dyDescent="0.25">
      <c r="A23667" s="253" t="s">
        <v>11842</v>
      </c>
      <c r="B23667" s="254" t="s">
        <v>11843</v>
      </c>
      <c r="C23667" s="10" t="s">
        <v>6635</v>
      </c>
      <c r="F23667" s="255">
        <v>993.01</v>
      </c>
    </row>
    <row r="23668" spans="1:6" ht="15" x14ac:dyDescent="0.25">
      <c r="A23668" s="253" t="s">
        <v>11844</v>
      </c>
      <c r="B23668" s="254" t="s">
        <v>11845</v>
      </c>
      <c r="C23668" s="10" t="s">
        <v>6635</v>
      </c>
      <c r="F23668" s="255">
        <v>1203.48</v>
      </c>
    </row>
    <row r="23669" spans="1:6" ht="15" x14ac:dyDescent="0.25">
      <c r="A23669" s="253" t="s">
        <v>11846</v>
      </c>
      <c r="B23669" s="254" t="s">
        <v>11847</v>
      </c>
      <c r="C23669" s="10" t="s">
        <v>6640</v>
      </c>
      <c r="F23669" s="255">
        <v>835.54</v>
      </c>
    </row>
    <row r="23670" spans="1:6" ht="15" x14ac:dyDescent="0.25">
      <c r="A23670" s="253" t="s">
        <v>11848</v>
      </c>
      <c r="B23670" s="254" t="s">
        <v>11849</v>
      </c>
      <c r="C23670" s="10" t="s">
        <v>6635</v>
      </c>
      <c r="F23670" s="255">
        <v>340.74</v>
      </c>
    </row>
    <row r="23671" spans="1:6" ht="15" x14ac:dyDescent="0.25">
      <c r="A23671" s="253" t="s">
        <v>11850</v>
      </c>
      <c r="B23671" s="254" t="s">
        <v>11851</v>
      </c>
      <c r="C23671" s="10" t="s">
        <v>6635</v>
      </c>
      <c r="F23671" s="255">
        <v>260.73</v>
      </c>
    </row>
    <row r="23672" spans="1:6" ht="15" x14ac:dyDescent="0.25">
      <c r="A23672" s="253" t="s">
        <v>11852</v>
      </c>
      <c r="B23672" s="254" t="s">
        <v>11853</v>
      </c>
      <c r="C23672" s="10" t="s">
        <v>6635</v>
      </c>
      <c r="F23672" s="255">
        <v>251.43</v>
      </c>
    </row>
    <row r="23673" spans="1:6" ht="15" x14ac:dyDescent="0.25">
      <c r="A23673" s="253" t="s">
        <v>11854</v>
      </c>
      <c r="B23673" s="254" t="s">
        <v>11855</v>
      </c>
      <c r="C23673" s="10" t="s">
        <v>6635</v>
      </c>
      <c r="F23673" s="255">
        <v>745.39</v>
      </c>
    </row>
    <row r="23674" spans="1:6" ht="15" x14ac:dyDescent="0.25">
      <c r="A23674" s="253" t="s">
        <v>11856</v>
      </c>
      <c r="B23674" s="254" t="s">
        <v>11857</v>
      </c>
      <c r="C23674" s="10" t="s">
        <v>6635</v>
      </c>
      <c r="F23674" s="255">
        <v>427</v>
      </c>
    </row>
    <row r="23675" spans="1:6" ht="15" x14ac:dyDescent="0.25">
      <c r="A23675" s="253" t="s">
        <v>11858</v>
      </c>
      <c r="B23675" s="254" t="s">
        <v>11859</v>
      </c>
      <c r="C23675" s="10" t="s">
        <v>6635</v>
      </c>
      <c r="F23675" s="255">
        <v>739.65</v>
      </c>
    </row>
    <row r="23676" spans="1:6" ht="15" x14ac:dyDescent="0.25">
      <c r="A23676" s="253" t="s">
        <v>11860</v>
      </c>
      <c r="B23676" s="254" t="s">
        <v>11861</v>
      </c>
      <c r="C23676" s="10" t="s">
        <v>6635</v>
      </c>
      <c r="F23676" s="255">
        <v>1366.46</v>
      </c>
    </row>
    <row r="23677" spans="1:6" ht="15" x14ac:dyDescent="0.25">
      <c r="A23677" s="253" t="s">
        <v>11862</v>
      </c>
      <c r="B23677" s="254" t="s">
        <v>11863</v>
      </c>
      <c r="C23677" s="10" t="s">
        <v>6635</v>
      </c>
      <c r="F23677" s="255">
        <v>2256.66</v>
      </c>
    </row>
    <row r="23678" spans="1:6" ht="15" x14ac:dyDescent="0.25">
      <c r="A23678" s="253" t="s">
        <v>11864</v>
      </c>
      <c r="B23678" s="254" t="s">
        <v>11865</v>
      </c>
      <c r="C23678" s="10" t="s">
        <v>6640</v>
      </c>
      <c r="F23678" s="255">
        <v>2625.55</v>
      </c>
    </row>
    <row r="23679" spans="1:6" ht="15" x14ac:dyDescent="0.25">
      <c r="A23679" s="253" t="s">
        <v>11866</v>
      </c>
      <c r="B23679" s="254" t="s">
        <v>11867</v>
      </c>
      <c r="C23679" s="10" t="s">
        <v>6635</v>
      </c>
      <c r="F23679" s="255">
        <v>404.3</v>
      </c>
    </row>
    <row r="23680" spans="1:6" ht="15" x14ac:dyDescent="0.25">
      <c r="A23680" s="253" t="s">
        <v>11868</v>
      </c>
      <c r="B23680" s="254" t="s">
        <v>11869</v>
      </c>
      <c r="C23680" s="10" t="s">
        <v>6635</v>
      </c>
      <c r="F23680" s="255">
        <v>708.64</v>
      </c>
    </row>
    <row r="23681" spans="1:6" ht="15" x14ac:dyDescent="0.25">
      <c r="A23681" s="253" t="s">
        <v>11870</v>
      </c>
      <c r="B23681" s="254" t="s">
        <v>11871</v>
      </c>
      <c r="C23681" s="10" t="s">
        <v>6635</v>
      </c>
      <c r="F23681" s="255">
        <v>1675.6</v>
      </c>
    </row>
    <row r="23682" spans="1:6" ht="15" x14ac:dyDescent="0.25">
      <c r="A23682" s="253" t="s">
        <v>11872</v>
      </c>
      <c r="B23682" s="254" t="s">
        <v>11873</v>
      </c>
      <c r="C23682" s="10" t="s">
        <v>6635</v>
      </c>
      <c r="F23682" s="255">
        <v>1197.49</v>
      </c>
    </row>
    <row r="23683" spans="1:6" ht="15" x14ac:dyDescent="0.25">
      <c r="A23683" s="253" t="s">
        <v>11874</v>
      </c>
      <c r="B23683" s="254" t="s">
        <v>11875</v>
      </c>
      <c r="C23683" s="10" t="s">
        <v>6635</v>
      </c>
      <c r="F23683" s="255">
        <v>5196.28</v>
      </c>
    </row>
    <row r="23684" spans="1:6" ht="15" x14ac:dyDescent="0.25">
      <c r="A23684" s="253" t="s">
        <v>11876</v>
      </c>
      <c r="B23684" s="254" t="s">
        <v>11877</v>
      </c>
      <c r="C23684" s="10" t="s">
        <v>6635</v>
      </c>
      <c r="F23684" s="255">
        <v>190.25</v>
      </c>
    </row>
    <row r="23685" spans="1:6" ht="15" x14ac:dyDescent="0.25">
      <c r="A23685" s="253" t="s">
        <v>11878</v>
      </c>
      <c r="B23685" s="254" t="s">
        <v>11879</v>
      </c>
      <c r="C23685" s="10" t="s">
        <v>6640</v>
      </c>
      <c r="F23685" s="255">
        <v>1125.8900000000001</v>
      </c>
    </row>
    <row r="23686" spans="1:6" ht="15" x14ac:dyDescent="0.25">
      <c r="A23686" s="253" t="s">
        <v>11880</v>
      </c>
      <c r="B23686" s="254" t="s">
        <v>11881</v>
      </c>
      <c r="C23686" s="10" t="s">
        <v>6640</v>
      </c>
      <c r="F23686" s="255">
        <v>1141.77</v>
      </c>
    </row>
    <row r="23687" spans="1:6" ht="15" x14ac:dyDescent="0.25">
      <c r="A23687" s="253" t="s">
        <v>11882</v>
      </c>
      <c r="B23687" s="254" t="s">
        <v>11883</v>
      </c>
      <c r="C23687" s="10" t="s">
        <v>6640</v>
      </c>
      <c r="F23687" s="255">
        <v>2380.19</v>
      </c>
    </row>
    <row r="23688" spans="1:6" ht="15" x14ac:dyDescent="0.25">
      <c r="A23688" s="253" t="s">
        <v>11884</v>
      </c>
      <c r="B23688" s="254" t="s">
        <v>11885</v>
      </c>
      <c r="C23688" s="10" t="s">
        <v>6635</v>
      </c>
      <c r="F23688" s="255">
        <v>1003.3</v>
      </c>
    </row>
    <row r="23689" spans="1:6" ht="15" x14ac:dyDescent="0.25">
      <c r="A23689" s="253" t="s">
        <v>11886</v>
      </c>
      <c r="B23689" s="254" t="s">
        <v>11887</v>
      </c>
      <c r="C23689" s="10" t="s">
        <v>6635</v>
      </c>
      <c r="F23689" s="255">
        <v>6411.12</v>
      </c>
    </row>
    <row r="23690" spans="1:6" ht="15" x14ac:dyDescent="0.25">
      <c r="A23690" s="253" t="s">
        <v>11888</v>
      </c>
      <c r="B23690" s="254" t="s">
        <v>11889</v>
      </c>
      <c r="C23690" s="10" t="s">
        <v>6635</v>
      </c>
      <c r="F23690" s="255">
        <v>176.16</v>
      </c>
    </row>
    <row r="23691" spans="1:6" ht="15" x14ac:dyDescent="0.25">
      <c r="A23691" s="253" t="s">
        <v>11890</v>
      </c>
      <c r="B23691" s="254" t="s">
        <v>11891</v>
      </c>
      <c r="C23691" s="10" t="s">
        <v>6635</v>
      </c>
      <c r="F23691" s="255">
        <v>1053.8399999999999</v>
      </c>
    </row>
    <row r="23692" spans="1:6" ht="15" x14ac:dyDescent="0.25">
      <c r="A23692" s="253" t="s">
        <v>11892</v>
      </c>
      <c r="B23692" s="254" t="s">
        <v>11893</v>
      </c>
      <c r="C23692" s="10" t="s">
        <v>6635</v>
      </c>
      <c r="F23692" s="255">
        <v>2279.0700000000002</v>
      </c>
    </row>
    <row r="23693" spans="1:6" ht="15" x14ac:dyDescent="0.25">
      <c r="A23693" s="253" t="s">
        <v>11894</v>
      </c>
      <c r="B23693" s="254" t="s">
        <v>11895</v>
      </c>
      <c r="C23693" s="10" t="s">
        <v>6635</v>
      </c>
      <c r="F23693" s="255">
        <v>125.68</v>
      </c>
    </row>
    <row r="23694" spans="1:6" ht="15" x14ac:dyDescent="0.25">
      <c r="A23694" s="253" t="s">
        <v>11896</v>
      </c>
      <c r="B23694" s="254" t="s">
        <v>11897</v>
      </c>
      <c r="C23694" s="10" t="s">
        <v>6635</v>
      </c>
      <c r="F23694" s="255">
        <v>77.650000000000006</v>
      </c>
    </row>
    <row r="23695" spans="1:6" ht="15" x14ac:dyDescent="0.25">
      <c r="A23695" s="253" t="s">
        <v>11898</v>
      </c>
      <c r="B23695" s="254" t="s">
        <v>11899</v>
      </c>
      <c r="C23695" s="10" t="s">
        <v>6635</v>
      </c>
      <c r="F23695" s="255">
        <v>19.78</v>
      </c>
    </row>
    <row r="23696" spans="1:6" ht="15" x14ac:dyDescent="0.25">
      <c r="A23696" s="253" t="s">
        <v>11900</v>
      </c>
      <c r="B23696" s="254" t="s">
        <v>11901</v>
      </c>
      <c r="C23696" s="10" t="s">
        <v>6635</v>
      </c>
      <c r="F23696" s="255">
        <v>8008.7</v>
      </c>
    </row>
    <row r="23697" spans="1:6" ht="15" x14ac:dyDescent="0.25">
      <c r="A23697" s="253" t="s">
        <v>11902</v>
      </c>
      <c r="B23697" s="254" t="s">
        <v>11903</v>
      </c>
      <c r="C23697" s="10" t="s">
        <v>6635</v>
      </c>
      <c r="F23697" s="255">
        <v>395.68</v>
      </c>
    </row>
    <row r="23698" spans="1:6" ht="15" x14ac:dyDescent="0.25">
      <c r="A23698" s="253" t="s">
        <v>11904</v>
      </c>
      <c r="B23698" s="254" t="s">
        <v>11905</v>
      </c>
      <c r="C23698" s="10" t="s">
        <v>6635</v>
      </c>
      <c r="F23698" s="255">
        <v>146.83000000000001</v>
      </c>
    </row>
    <row r="23699" spans="1:6" ht="15" x14ac:dyDescent="0.25">
      <c r="A23699" s="253" t="s">
        <v>11906</v>
      </c>
      <c r="B23699" s="254" t="s">
        <v>11907</v>
      </c>
      <c r="C23699" s="10" t="s">
        <v>6635</v>
      </c>
      <c r="F23699" s="255">
        <v>67.47</v>
      </c>
    </row>
    <row r="23700" spans="1:6" ht="15" x14ac:dyDescent="0.25">
      <c r="A23700" s="253" t="s">
        <v>11908</v>
      </c>
      <c r="B23700" s="254" t="s">
        <v>11909</v>
      </c>
      <c r="C23700" s="10" t="s">
        <v>6635</v>
      </c>
      <c r="F23700" s="255">
        <v>169.13</v>
      </c>
    </row>
    <row r="23701" spans="1:6" ht="15" x14ac:dyDescent="0.25">
      <c r="A23701" s="253" t="s">
        <v>11910</v>
      </c>
      <c r="B23701" s="254" t="s">
        <v>11911</v>
      </c>
      <c r="C23701" s="10" t="s">
        <v>6635</v>
      </c>
      <c r="F23701" s="255">
        <v>189.2</v>
      </c>
    </row>
    <row r="23702" spans="1:6" ht="15" x14ac:dyDescent="0.25">
      <c r="A23702" s="253" t="s">
        <v>11912</v>
      </c>
      <c r="B23702" s="254" t="s">
        <v>11913</v>
      </c>
      <c r="C23702" s="10" t="s">
        <v>6635</v>
      </c>
      <c r="F23702" s="255">
        <v>1731.68</v>
      </c>
    </row>
    <row r="23703" spans="1:6" ht="15" x14ac:dyDescent="0.25">
      <c r="A23703" s="253" t="s">
        <v>11914</v>
      </c>
      <c r="B23703" s="254" t="s">
        <v>11915</v>
      </c>
      <c r="C23703" s="10" t="s">
        <v>6635</v>
      </c>
      <c r="F23703" s="255">
        <v>232.45</v>
      </c>
    </row>
    <row r="23704" spans="1:6" ht="15" x14ac:dyDescent="0.25">
      <c r="A23704" s="253" t="s">
        <v>11916</v>
      </c>
      <c r="B23704" s="254" t="s">
        <v>11917</v>
      </c>
      <c r="C23704" s="10" t="s">
        <v>6635</v>
      </c>
      <c r="F23704" s="255">
        <v>270.10000000000002</v>
      </c>
    </row>
    <row r="23705" spans="1:6" ht="30" x14ac:dyDescent="0.25">
      <c r="A23705" s="253" t="s">
        <v>11918</v>
      </c>
      <c r="B23705" s="254" t="s">
        <v>11919</v>
      </c>
      <c r="C23705" s="10" t="s">
        <v>6635</v>
      </c>
      <c r="F23705" s="255">
        <v>1748.02</v>
      </c>
    </row>
    <row r="23706" spans="1:6" ht="15" x14ac:dyDescent="0.25">
      <c r="A23706" s="253" t="s">
        <v>11920</v>
      </c>
      <c r="B23706" s="254" t="s">
        <v>11921</v>
      </c>
      <c r="C23706" s="10" t="s">
        <v>6635</v>
      </c>
      <c r="F23706" s="255">
        <v>366.93</v>
      </c>
    </row>
    <row r="23707" spans="1:6" ht="15" x14ac:dyDescent="0.25">
      <c r="A23707" s="253" t="s">
        <v>11922</v>
      </c>
      <c r="B23707" s="254" t="s">
        <v>11923</v>
      </c>
      <c r="C23707" s="10" t="s">
        <v>6640</v>
      </c>
      <c r="F23707" s="255">
        <v>19.62</v>
      </c>
    </row>
    <row r="23708" spans="1:6" ht="15" x14ac:dyDescent="0.25">
      <c r="A23708" s="253" t="s">
        <v>11924</v>
      </c>
      <c r="B23708" s="254" t="s">
        <v>11925</v>
      </c>
      <c r="C23708" s="10" t="s">
        <v>6640</v>
      </c>
      <c r="F23708" s="255">
        <v>28.8</v>
      </c>
    </row>
    <row r="23709" spans="1:6" ht="15" x14ac:dyDescent="0.25">
      <c r="A23709" s="253" t="s">
        <v>11926</v>
      </c>
      <c r="B23709" s="254" t="s">
        <v>11927</v>
      </c>
      <c r="C23709" s="10" t="s">
        <v>6635</v>
      </c>
      <c r="F23709" s="255">
        <v>611.86</v>
      </c>
    </row>
    <row r="23710" spans="1:6" ht="15" x14ac:dyDescent="0.25">
      <c r="A23710" s="253" t="s">
        <v>11928</v>
      </c>
      <c r="B23710" s="254" t="s">
        <v>11929</v>
      </c>
      <c r="C23710" s="10" t="s">
        <v>6635</v>
      </c>
      <c r="F23710" s="255">
        <v>91.52</v>
      </c>
    </row>
    <row r="23711" spans="1:6" ht="15" x14ac:dyDescent="0.25">
      <c r="A23711" s="253" t="s">
        <v>11930</v>
      </c>
      <c r="B23711" s="254" t="s">
        <v>11931</v>
      </c>
      <c r="C23711" s="10" t="s">
        <v>6635</v>
      </c>
      <c r="F23711" s="255">
        <v>178.98</v>
      </c>
    </row>
    <row r="23712" spans="1:6" ht="15" x14ac:dyDescent="0.25">
      <c r="A23712" s="253" t="s">
        <v>11932</v>
      </c>
      <c r="B23712" s="254" t="s">
        <v>157</v>
      </c>
      <c r="C23712" s="10" t="s">
        <v>6650</v>
      </c>
      <c r="F23712" s="255">
        <v>8.2200000000000006</v>
      </c>
    </row>
    <row r="23713" spans="1:6" ht="15" x14ac:dyDescent="0.25">
      <c r="A23713" s="253" t="s">
        <v>11933</v>
      </c>
      <c r="B23713" s="254" t="s">
        <v>158</v>
      </c>
      <c r="C23713" s="10" t="s">
        <v>6650</v>
      </c>
      <c r="F23713" s="255">
        <v>13.61</v>
      </c>
    </row>
    <row r="23714" spans="1:6" ht="15" x14ac:dyDescent="0.25">
      <c r="A23714" s="253" t="s">
        <v>11934</v>
      </c>
      <c r="B23714" s="254" t="s">
        <v>159</v>
      </c>
      <c r="C23714" s="10" t="s">
        <v>20</v>
      </c>
      <c r="F23714" s="255">
        <v>2.48</v>
      </c>
    </row>
    <row r="23715" spans="1:6" ht="15" x14ac:dyDescent="0.25">
      <c r="A23715" s="253" t="s">
        <v>11935</v>
      </c>
      <c r="B23715" s="254" t="s">
        <v>11936</v>
      </c>
      <c r="C23715" s="10" t="s">
        <v>6635</v>
      </c>
      <c r="F23715" s="255">
        <v>35.369999999999997</v>
      </c>
    </row>
    <row r="23716" spans="1:6" ht="15" x14ac:dyDescent="0.25">
      <c r="A23716" s="253" t="s">
        <v>11937</v>
      </c>
      <c r="B23716" s="254" t="s">
        <v>11938</v>
      </c>
      <c r="C23716" s="10" t="s">
        <v>6635</v>
      </c>
      <c r="F23716" s="255">
        <v>30.1</v>
      </c>
    </row>
    <row r="23717" spans="1:6" ht="15" x14ac:dyDescent="0.25">
      <c r="A23717" s="253" t="s">
        <v>11939</v>
      </c>
      <c r="B23717" s="254" t="s">
        <v>11940</v>
      </c>
      <c r="C23717" s="10" t="s">
        <v>6635</v>
      </c>
      <c r="F23717" s="255">
        <v>263.70999999999998</v>
      </c>
    </row>
    <row r="23718" spans="1:6" ht="15" x14ac:dyDescent="0.25">
      <c r="A23718" s="253" t="s">
        <v>11941</v>
      </c>
      <c r="B23718" s="254" t="s">
        <v>11942</v>
      </c>
      <c r="C23718" s="10" t="s">
        <v>6635</v>
      </c>
      <c r="F23718" s="255">
        <v>6113.52</v>
      </c>
    </row>
    <row r="23719" spans="1:6" ht="15" x14ac:dyDescent="0.25">
      <c r="A23719" s="253" t="s">
        <v>11943</v>
      </c>
      <c r="B23719" s="254" t="s">
        <v>11944</v>
      </c>
      <c r="C23719" s="10" t="s">
        <v>6635</v>
      </c>
      <c r="F23719" s="255">
        <v>168.87</v>
      </c>
    </row>
    <row r="23720" spans="1:6" ht="15" x14ac:dyDescent="0.25">
      <c r="A23720" s="253" t="s">
        <v>11945</v>
      </c>
      <c r="B23720" s="254" t="s">
        <v>11946</v>
      </c>
      <c r="C23720" s="10" t="s">
        <v>6635</v>
      </c>
      <c r="F23720" s="255">
        <v>235.5</v>
      </c>
    </row>
    <row r="23721" spans="1:6" ht="30" x14ac:dyDescent="0.25">
      <c r="A23721" s="253" t="s">
        <v>11947</v>
      </c>
      <c r="B23721" s="254" t="s">
        <v>11948</v>
      </c>
      <c r="C23721" s="10" t="s">
        <v>6635</v>
      </c>
      <c r="F23721" s="255">
        <v>30.13</v>
      </c>
    </row>
    <row r="23722" spans="1:6" ht="15" x14ac:dyDescent="0.25">
      <c r="A23722" s="253" t="s">
        <v>11949</v>
      </c>
      <c r="B23722" s="254" t="s">
        <v>11950</v>
      </c>
      <c r="C23722" s="10" t="s">
        <v>6635</v>
      </c>
      <c r="F23722" s="255">
        <v>657.7</v>
      </c>
    </row>
    <row r="23723" spans="1:6" ht="30" x14ac:dyDescent="0.25">
      <c r="A23723" s="253" t="s">
        <v>11951</v>
      </c>
      <c r="B23723" s="254" t="s">
        <v>11952</v>
      </c>
      <c r="C23723" s="10" t="s">
        <v>6635</v>
      </c>
      <c r="F23723" s="255">
        <v>238.82</v>
      </c>
    </row>
    <row r="23724" spans="1:6" ht="30" x14ac:dyDescent="0.25">
      <c r="A23724" s="253" t="s">
        <v>11953</v>
      </c>
      <c r="B23724" s="254" t="s">
        <v>11954</v>
      </c>
      <c r="C23724" s="10" t="s">
        <v>6635</v>
      </c>
      <c r="F23724" s="255">
        <v>310.94</v>
      </c>
    </row>
    <row r="23725" spans="1:6" ht="15" x14ac:dyDescent="0.25">
      <c r="A23725" s="253" t="s">
        <v>11955</v>
      </c>
      <c r="B23725" s="254" t="s">
        <v>11956</v>
      </c>
      <c r="C23725" s="10" t="s">
        <v>6635</v>
      </c>
      <c r="F23725" s="255">
        <v>79.290000000000006</v>
      </c>
    </row>
    <row r="23726" spans="1:6" ht="30" x14ac:dyDescent="0.25">
      <c r="A23726" s="253" t="s">
        <v>11957</v>
      </c>
      <c r="B23726" s="254" t="s">
        <v>11958</v>
      </c>
      <c r="C23726" s="10" t="s">
        <v>6635</v>
      </c>
      <c r="F23726" s="255">
        <v>27.86</v>
      </c>
    </row>
    <row r="23727" spans="1:6" ht="30" x14ac:dyDescent="0.25">
      <c r="A23727" s="253" t="s">
        <v>11959</v>
      </c>
      <c r="B23727" s="254" t="s">
        <v>11960</v>
      </c>
      <c r="C23727" s="10" t="s">
        <v>6635</v>
      </c>
      <c r="F23727" s="255">
        <v>510.93</v>
      </c>
    </row>
    <row r="23728" spans="1:6" ht="15" x14ac:dyDescent="0.25">
      <c r="A23728" s="253" t="s">
        <v>11961</v>
      </c>
      <c r="B23728" s="254" t="s">
        <v>11962</v>
      </c>
      <c r="C23728" s="10" t="s">
        <v>6635</v>
      </c>
      <c r="F23728" s="255">
        <v>216.12</v>
      </c>
    </row>
    <row r="23729" spans="1:6" ht="15" x14ac:dyDescent="0.25">
      <c r="A23729" s="253" t="s">
        <v>11963</v>
      </c>
      <c r="B23729" s="254" t="s">
        <v>11964</v>
      </c>
      <c r="C23729" s="10" t="s">
        <v>6635</v>
      </c>
      <c r="F23729" s="255">
        <v>41311.01</v>
      </c>
    </row>
    <row r="23730" spans="1:6" ht="30" x14ac:dyDescent="0.25">
      <c r="A23730" s="253" t="s">
        <v>11965</v>
      </c>
      <c r="B23730" s="254" t="s">
        <v>11966</v>
      </c>
      <c r="C23730" s="10" t="s">
        <v>6635</v>
      </c>
      <c r="F23730" s="255">
        <v>49462.99</v>
      </c>
    </row>
    <row r="23731" spans="1:6" ht="15" x14ac:dyDescent="0.25">
      <c r="A23731" s="253" t="s">
        <v>11967</v>
      </c>
      <c r="B23731" s="254" t="s">
        <v>11968</v>
      </c>
      <c r="C23731" s="10" t="s">
        <v>6643</v>
      </c>
      <c r="F23731" s="255">
        <v>6598.88</v>
      </c>
    </row>
    <row r="23732" spans="1:6" ht="15" x14ac:dyDescent="0.25">
      <c r="A23732" s="253" t="s">
        <v>11969</v>
      </c>
      <c r="B23732" s="254" t="s">
        <v>11970</v>
      </c>
      <c r="C23732" s="10" t="s">
        <v>6635</v>
      </c>
      <c r="F23732" s="255">
        <v>1441.41</v>
      </c>
    </row>
    <row r="23733" spans="1:6" ht="15" x14ac:dyDescent="0.25">
      <c r="A23733" s="253" t="s">
        <v>11971</v>
      </c>
      <c r="B23733" s="254" t="s">
        <v>11972</v>
      </c>
      <c r="C23733" s="10" t="s">
        <v>6635</v>
      </c>
      <c r="F23733" s="255">
        <v>2245.5100000000002</v>
      </c>
    </row>
    <row r="23734" spans="1:6" ht="15" x14ac:dyDescent="0.25">
      <c r="A23734" s="253" t="s">
        <v>11973</v>
      </c>
      <c r="B23734" s="254" t="s">
        <v>11974</v>
      </c>
      <c r="C23734" s="10" t="s">
        <v>6635</v>
      </c>
      <c r="F23734" s="255">
        <v>1445.3</v>
      </c>
    </row>
    <row r="23735" spans="1:6" ht="15" x14ac:dyDescent="0.25">
      <c r="A23735" s="253" t="s">
        <v>11975</v>
      </c>
      <c r="B23735" s="254" t="s">
        <v>11976</v>
      </c>
      <c r="C23735" s="10" t="s">
        <v>6635</v>
      </c>
      <c r="F23735" s="255">
        <v>2511.29</v>
      </c>
    </row>
    <row r="23736" spans="1:6" ht="15" x14ac:dyDescent="0.25">
      <c r="A23736" s="253" t="s">
        <v>11977</v>
      </c>
      <c r="B23736" s="254" t="s">
        <v>11978</v>
      </c>
      <c r="C23736" s="10" t="s">
        <v>6635</v>
      </c>
      <c r="F23736" s="255">
        <v>1230.42</v>
      </c>
    </row>
    <row r="23737" spans="1:6" ht="15" x14ac:dyDescent="0.25">
      <c r="A23737" s="253" t="s">
        <v>11979</v>
      </c>
      <c r="B23737" s="254" t="s">
        <v>11980</v>
      </c>
      <c r="C23737" s="10" t="s">
        <v>6635</v>
      </c>
      <c r="F23737" s="255">
        <v>1885.69</v>
      </c>
    </row>
    <row r="23738" spans="1:6" ht="15" x14ac:dyDescent="0.25">
      <c r="A23738" s="253" t="s">
        <v>11981</v>
      </c>
      <c r="B23738" s="254" t="s">
        <v>11982</v>
      </c>
      <c r="C23738" s="10" t="s">
        <v>6635</v>
      </c>
      <c r="F23738" s="255">
        <v>210.99</v>
      </c>
    </row>
    <row r="23739" spans="1:6" ht="15" x14ac:dyDescent="0.25">
      <c r="A23739" s="253" t="s">
        <v>11983</v>
      </c>
      <c r="B23739" s="254" t="s">
        <v>11984</v>
      </c>
      <c r="C23739" s="10" t="s">
        <v>6635</v>
      </c>
      <c r="F23739" s="255">
        <v>620.41</v>
      </c>
    </row>
    <row r="23740" spans="1:6" ht="15" x14ac:dyDescent="0.25">
      <c r="A23740" s="253" t="s">
        <v>11985</v>
      </c>
      <c r="B23740" s="254" t="s">
        <v>11986</v>
      </c>
      <c r="C23740" s="10" t="s">
        <v>6635</v>
      </c>
      <c r="F23740" s="255">
        <v>3349.19</v>
      </c>
    </row>
    <row r="23741" spans="1:6" ht="30" x14ac:dyDescent="0.25">
      <c r="A23741" s="253" t="s">
        <v>11987</v>
      </c>
      <c r="B23741" s="254" t="s">
        <v>11988</v>
      </c>
      <c r="C23741" s="10" t="s">
        <v>6635</v>
      </c>
      <c r="F23741" s="255">
        <v>14042.52</v>
      </c>
    </row>
    <row r="23742" spans="1:6" ht="15" x14ac:dyDescent="0.25">
      <c r="A23742" s="253" t="s">
        <v>11989</v>
      </c>
      <c r="B23742" s="254" t="s">
        <v>11990</v>
      </c>
      <c r="C23742" s="10" t="s">
        <v>6635</v>
      </c>
      <c r="F23742" s="255">
        <v>615.83000000000004</v>
      </c>
    </row>
    <row r="23743" spans="1:6" ht="15" x14ac:dyDescent="0.25">
      <c r="A23743" s="253" t="s">
        <v>11991</v>
      </c>
      <c r="B23743" s="254" t="s">
        <v>11992</v>
      </c>
      <c r="C23743" s="10" t="s">
        <v>6635</v>
      </c>
      <c r="F23743" s="255">
        <v>933.3</v>
      </c>
    </row>
    <row r="23744" spans="1:6" ht="15" x14ac:dyDescent="0.25">
      <c r="A23744" s="253" t="s">
        <v>11993</v>
      </c>
      <c r="B23744" s="254" t="s">
        <v>11994</v>
      </c>
      <c r="C23744" s="10" t="s">
        <v>6635</v>
      </c>
      <c r="F23744" s="255">
        <v>574.17999999999995</v>
      </c>
    </row>
    <row r="23745" spans="1:6" ht="15" x14ac:dyDescent="0.25">
      <c r="A23745" s="253" t="s">
        <v>11995</v>
      </c>
      <c r="B23745" s="254" t="s">
        <v>11996</v>
      </c>
      <c r="C23745" s="10" t="s">
        <v>6635</v>
      </c>
      <c r="F23745" s="255">
        <v>9179.17</v>
      </c>
    </row>
    <row r="23746" spans="1:6" ht="15" x14ac:dyDescent="0.25">
      <c r="A23746" s="253" t="s">
        <v>11997</v>
      </c>
      <c r="B23746" s="254" t="s">
        <v>11998</v>
      </c>
      <c r="C23746" s="10" t="s">
        <v>6635</v>
      </c>
      <c r="F23746" s="255">
        <v>1077</v>
      </c>
    </row>
    <row r="23747" spans="1:6" ht="15" x14ac:dyDescent="0.25">
      <c r="A23747" s="253" t="s">
        <v>11999</v>
      </c>
      <c r="B23747" s="254" t="s">
        <v>12000</v>
      </c>
      <c r="C23747" s="10" t="s">
        <v>6635</v>
      </c>
      <c r="F23747" s="255">
        <v>1992.79</v>
      </c>
    </row>
    <row r="23748" spans="1:6" ht="15" x14ac:dyDescent="0.25">
      <c r="A23748" s="253" t="s">
        <v>12001</v>
      </c>
      <c r="B23748" s="254" t="s">
        <v>12002</v>
      </c>
      <c r="C23748" s="10" t="s">
        <v>6635</v>
      </c>
      <c r="F23748" s="255">
        <v>3160.3</v>
      </c>
    </row>
    <row r="23749" spans="1:6" ht="15" x14ac:dyDescent="0.25">
      <c r="A23749" s="253" t="s">
        <v>12003</v>
      </c>
      <c r="B23749" s="254" t="s">
        <v>12004</v>
      </c>
      <c r="C23749" s="10" t="s">
        <v>6635</v>
      </c>
      <c r="F23749" s="255">
        <v>5651.89</v>
      </c>
    </row>
    <row r="23750" spans="1:6" ht="15" x14ac:dyDescent="0.25">
      <c r="A23750" s="253" t="s">
        <v>12005</v>
      </c>
      <c r="B23750" s="254" t="s">
        <v>12006</v>
      </c>
      <c r="C23750" s="10" t="s">
        <v>6635</v>
      </c>
      <c r="F23750" s="255">
        <v>11244.86</v>
      </c>
    </row>
    <row r="23751" spans="1:6" ht="30" x14ac:dyDescent="0.25">
      <c r="A23751" s="253" t="s">
        <v>12007</v>
      </c>
      <c r="B23751" s="254" t="s">
        <v>12008</v>
      </c>
      <c r="C23751" s="10" t="s">
        <v>6635</v>
      </c>
      <c r="F23751" s="255">
        <v>59373.34</v>
      </c>
    </row>
    <row r="23752" spans="1:6" ht="15" x14ac:dyDescent="0.25">
      <c r="A23752" s="253" t="s">
        <v>12009</v>
      </c>
      <c r="B23752" s="254" t="s">
        <v>12010</v>
      </c>
      <c r="C23752" s="10" t="s">
        <v>6643</v>
      </c>
      <c r="F23752" s="255">
        <v>513975.47</v>
      </c>
    </row>
    <row r="23753" spans="1:6" ht="15" x14ac:dyDescent="0.25">
      <c r="A23753" s="253" t="s">
        <v>12011</v>
      </c>
      <c r="B23753" s="254" t="s">
        <v>12012</v>
      </c>
      <c r="C23753" s="10" t="s">
        <v>6635</v>
      </c>
      <c r="F23753" s="255">
        <v>1501.89</v>
      </c>
    </row>
    <row r="23754" spans="1:6" ht="30" x14ac:dyDescent="0.25">
      <c r="A23754" s="253" t="s">
        <v>12013</v>
      </c>
      <c r="B23754" s="254" t="s">
        <v>12014</v>
      </c>
      <c r="C23754" s="10" t="s">
        <v>6640</v>
      </c>
      <c r="F23754" s="255">
        <v>36.28</v>
      </c>
    </row>
    <row r="23755" spans="1:6" ht="30" x14ac:dyDescent="0.25">
      <c r="A23755" s="253" t="s">
        <v>12015</v>
      </c>
      <c r="B23755" s="254" t="s">
        <v>12016</v>
      </c>
      <c r="C23755" s="10" t="s">
        <v>6640</v>
      </c>
      <c r="F23755" s="255">
        <v>43.16</v>
      </c>
    </row>
    <row r="23756" spans="1:6" ht="30" x14ac:dyDescent="0.25">
      <c r="A23756" s="253" t="s">
        <v>12017</v>
      </c>
      <c r="B23756" s="254" t="s">
        <v>12018</v>
      </c>
      <c r="C23756" s="10" t="s">
        <v>6640</v>
      </c>
      <c r="F23756" s="255">
        <v>49.48</v>
      </c>
    </row>
    <row r="23757" spans="1:6" ht="30" x14ac:dyDescent="0.25">
      <c r="A23757" s="253" t="s">
        <v>12019</v>
      </c>
      <c r="B23757" s="254" t="s">
        <v>12020</v>
      </c>
      <c r="C23757" s="10" t="s">
        <v>6640</v>
      </c>
      <c r="F23757" s="255">
        <v>118.34</v>
      </c>
    </row>
    <row r="23758" spans="1:6" ht="15" x14ac:dyDescent="0.25">
      <c r="A23758" s="253" t="s">
        <v>12021</v>
      </c>
      <c r="B23758" s="254" t="s">
        <v>12022</v>
      </c>
      <c r="C23758" s="10" t="s">
        <v>6635</v>
      </c>
      <c r="F23758" s="255">
        <v>13.54</v>
      </c>
    </row>
    <row r="23759" spans="1:6" ht="15" x14ac:dyDescent="0.25">
      <c r="A23759" s="253" t="s">
        <v>12023</v>
      </c>
      <c r="B23759" s="254" t="s">
        <v>12024</v>
      </c>
      <c r="C23759" s="10" t="s">
        <v>6635</v>
      </c>
      <c r="F23759" s="255">
        <v>20.49</v>
      </c>
    </row>
    <row r="23760" spans="1:6" ht="15" x14ac:dyDescent="0.25">
      <c r="A23760" s="253" t="s">
        <v>12025</v>
      </c>
      <c r="B23760" s="254" t="s">
        <v>12026</v>
      </c>
      <c r="C23760" s="10" t="s">
        <v>6635</v>
      </c>
      <c r="F23760" s="255">
        <v>21.11</v>
      </c>
    </row>
    <row r="23761" spans="1:6" ht="15" x14ac:dyDescent="0.25">
      <c r="A23761" s="253" t="s">
        <v>12027</v>
      </c>
      <c r="B23761" s="254" t="s">
        <v>12028</v>
      </c>
      <c r="C23761" s="10" t="s">
        <v>6635</v>
      </c>
      <c r="F23761" s="255">
        <v>32.950000000000003</v>
      </c>
    </row>
    <row r="23762" spans="1:6" ht="15" x14ac:dyDescent="0.25">
      <c r="A23762" s="253" t="s">
        <v>12029</v>
      </c>
      <c r="B23762" s="254" t="s">
        <v>12030</v>
      </c>
      <c r="C23762" s="10" t="s">
        <v>6635</v>
      </c>
      <c r="F23762" s="255">
        <v>13.22</v>
      </c>
    </row>
    <row r="23763" spans="1:6" ht="15" x14ac:dyDescent="0.25">
      <c r="A23763" s="253" t="s">
        <v>12031</v>
      </c>
      <c r="B23763" s="254" t="s">
        <v>12032</v>
      </c>
      <c r="C23763" s="10" t="s">
        <v>6635</v>
      </c>
      <c r="F23763" s="255">
        <v>18.32</v>
      </c>
    </row>
    <row r="23764" spans="1:6" ht="15" x14ac:dyDescent="0.25">
      <c r="A23764" s="253" t="s">
        <v>12033</v>
      </c>
      <c r="B23764" s="254" t="s">
        <v>12034</v>
      </c>
      <c r="C23764" s="10" t="s">
        <v>6635</v>
      </c>
      <c r="F23764" s="255">
        <v>25.5</v>
      </c>
    </row>
    <row r="23765" spans="1:6" ht="15" x14ac:dyDescent="0.25">
      <c r="A23765" s="253" t="s">
        <v>12035</v>
      </c>
      <c r="B23765" s="254" t="s">
        <v>12036</v>
      </c>
      <c r="C23765" s="10" t="s">
        <v>6635</v>
      </c>
      <c r="F23765" s="255">
        <v>41.29</v>
      </c>
    </row>
    <row r="23766" spans="1:6" ht="15" x14ac:dyDescent="0.25">
      <c r="A23766" s="253" t="s">
        <v>12037</v>
      </c>
      <c r="B23766" s="254" t="s">
        <v>12038</v>
      </c>
      <c r="C23766" s="10" t="s">
        <v>6635</v>
      </c>
      <c r="F23766" s="255">
        <v>17.04</v>
      </c>
    </row>
    <row r="23767" spans="1:6" ht="15" x14ac:dyDescent="0.25">
      <c r="A23767" s="253" t="s">
        <v>12039</v>
      </c>
      <c r="B23767" s="254" t="s">
        <v>12040</v>
      </c>
      <c r="C23767" s="10" t="s">
        <v>6635</v>
      </c>
      <c r="F23767" s="255">
        <v>20.78</v>
      </c>
    </row>
    <row r="23768" spans="1:6" ht="15" x14ac:dyDescent="0.25">
      <c r="A23768" s="253" t="s">
        <v>12041</v>
      </c>
      <c r="B23768" s="254" t="s">
        <v>12042</v>
      </c>
      <c r="C23768" s="10" t="s">
        <v>6635</v>
      </c>
      <c r="F23768" s="255">
        <v>24.46</v>
      </c>
    </row>
    <row r="23769" spans="1:6" ht="15" x14ac:dyDescent="0.25">
      <c r="A23769" s="253" t="s">
        <v>12043</v>
      </c>
      <c r="B23769" s="254" t="s">
        <v>12044</v>
      </c>
      <c r="C23769" s="10" t="s">
        <v>6635</v>
      </c>
      <c r="F23769" s="255">
        <v>39.79</v>
      </c>
    </row>
    <row r="23770" spans="1:6" ht="15" x14ac:dyDescent="0.25">
      <c r="A23770" s="253" t="s">
        <v>12045</v>
      </c>
      <c r="B23770" s="254" t="s">
        <v>12046</v>
      </c>
      <c r="C23770" s="10" t="s">
        <v>6635</v>
      </c>
      <c r="F23770" s="255">
        <v>12.92</v>
      </c>
    </row>
    <row r="23771" spans="1:6" ht="15" x14ac:dyDescent="0.25">
      <c r="A23771" s="253" t="s">
        <v>12047</v>
      </c>
      <c r="B23771" s="254" t="s">
        <v>12048</v>
      </c>
      <c r="C23771" s="10" t="s">
        <v>6635</v>
      </c>
      <c r="F23771" s="255">
        <v>18.82</v>
      </c>
    </row>
    <row r="23772" spans="1:6" ht="15" x14ac:dyDescent="0.25">
      <c r="A23772" s="253" t="s">
        <v>12049</v>
      </c>
      <c r="B23772" s="254" t="s">
        <v>12050</v>
      </c>
      <c r="C23772" s="10" t="s">
        <v>6635</v>
      </c>
      <c r="F23772" s="255">
        <v>32.19</v>
      </c>
    </row>
    <row r="23773" spans="1:6" ht="15" x14ac:dyDescent="0.25">
      <c r="A23773" s="253" t="s">
        <v>12051</v>
      </c>
      <c r="B23773" s="254" t="s">
        <v>12052</v>
      </c>
      <c r="C23773" s="10" t="s">
        <v>6635</v>
      </c>
      <c r="F23773" s="255">
        <v>39.119999999999997</v>
      </c>
    </row>
    <row r="23774" spans="1:6" ht="15" x14ac:dyDescent="0.25">
      <c r="A23774" s="253" t="s">
        <v>12053</v>
      </c>
      <c r="B23774" s="254" t="s">
        <v>12054</v>
      </c>
      <c r="C23774" s="10" t="s">
        <v>6635</v>
      </c>
      <c r="F23774" s="255">
        <v>49.57</v>
      </c>
    </row>
    <row r="23775" spans="1:6" ht="15" x14ac:dyDescent="0.25">
      <c r="A23775" s="253" t="s">
        <v>12055</v>
      </c>
      <c r="B23775" s="254" t="s">
        <v>12056</v>
      </c>
      <c r="C23775" s="10" t="s">
        <v>6635</v>
      </c>
      <c r="F23775" s="255">
        <v>87.89</v>
      </c>
    </row>
    <row r="23776" spans="1:6" ht="15" x14ac:dyDescent="0.25">
      <c r="A23776" s="253" t="s">
        <v>12057</v>
      </c>
      <c r="B23776" s="254" t="s">
        <v>12058</v>
      </c>
      <c r="C23776" s="10" t="s">
        <v>6635</v>
      </c>
      <c r="F23776" s="255">
        <v>72.17</v>
      </c>
    </row>
    <row r="23777" spans="1:6" ht="15" x14ac:dyDescent="0.25">
      <c r="A23777" s="253" t="s">
        <v>12059</v>
      </c>
      <c r="B23777" s="254" t="s">
        <v>12060</v>
      </c>
      <c r="C23777" s="10" t="s">
        <v>6635</v>
      </c>
      <c r="F23777" s="255">
        <v>36.729999999999997</v>
      </c>
    </row>
    <row r="23778" spans="1:6" ht="15" x14ac:dyDescent="0.25">
      <c r="A23778" s="253" t="s">
        <v>12061</v>
      </c>
      <c r="B23778" s="254" t="s">
        <v>12062</v>
      </c>
      <c r="C23778" s="10" t="s">
        <v>6635</v>
      </c>
      <c r="F23778" s="255">
        <v>44.51</v>
      </c>
    </row>
    <row r="23779" spans="1:6" ht="15" x14ac:dyDescent="0.25">
      <c r="A23779" s="253" t="s">
        <v>12063</v>
      </c>
      <c r="B23779" s="254" t="s">
        <v>12064</v>
      </c>
      <c r="C23779" s="10" t="s">
        <v>6635</v>
      </c>
      <c r="F23779" s="255">
        <v>82.59</v>
      </c>
    </row>
    <row r="23780" spans="1:6" ht="15" x14ac:dyDescent="0.25">
      <c r="A23780" s="253" t="s">
        <v>12065</v>
      </c>
      <c r="B23780" s="254" t="s">
        <v>12066</v>
      </c>
      <c r="C23780" s="10" t="s">
        <v>6635</v>
      </c>
      <c r="F23780" s="255">
        <v>37.71</v>
      </c>
    </row>
    <row r="23781" spans="1:6" ht="15" x14ac:dyDescent="0.25">
      <c r="A23781" s="253" t="s">
        <v>12067</v>
      </c>
      <c r="B23781" s="254" t="s">
        <v>12068</v>
      </c>
      <c r="C23781" s="10" t="s">
        <v>6635</v>
      </c>
      <c r="F23781" s="255">
        <v>68.56</v>
      </c>
    </row>
    <row r="23782" spans="1:6" ht="15" x14ac:dyDescent="0.25">
      <c r="A23782" s="253" t="s">
        <v>12069</v>
      </c>
      <c r="B23782" s="254" t="s">
        <v>12070</v>
      </c>
      <c r="C23782" s="10" t="s">
        <v>6635</v>
      </c>
      <c r="F23782" s="255">
        <v>54.18</v>
      </c>
    </row>
    <row r="23783" spans="1:6" ht="15" x14ac:dyDescent="0.25">
      <c r="A23783" s="253" t="s">
        <v>12071</v>
      </c>
      <c r="B23783" s="254" t="s">
        <v>12072</v>
      </c>
      <c r="C23783" s="10" t="s">
        <v>6635</v>
      </c>
      <c r="F23783" s="255">
        <v>44.52</v>
      </c>
    </row>
    <row r="23784" spans="1:6" ht="15" x14ac:dyDescent="0.25">
      <c r="A23784" s="253" t="s">
        <v>12073</v>
      </c>
      <c r="B23784" s="254" t="s">
        <v>6457</v>
      </c>
      <c r="C23784" s="10" t="s">
        <v>6635</v>
      </c>
      <c r="F23784" s="255">
        <v>74.61</v>
      </c>
    </row>
    <row r="23785" spans="1:6" ht="15" x14ac:dyDescent="0.25">
      <c r="A23785" s="253" t="s">
        <v>12074</v>
      </c>
      <c r="B23785" s="254" t="s">
        <v>12075</v>
      </c>
      <c r="C23785" s="10" t="s">
        <v>6635</v>
      </c>
      <c r="F23785" s="255">
        <v>116.52</v>
      </c>
    </row>
    <row r="23786" spans="1:6" ht="15" x14ac:dyDescent="0.25">
      <c r="A23786" s="253" t="s">
        <v>12076</v>
      </c>
      <c r="B23786" s="254" t="s">
        <v>12077</v>
      </c>
      <c r="C23786" s="10" t="s">
        <v>6635</v>
      </c>
      <c r="F23786" s="255">
        <v>71.180000000000007</v>
      </c>
    </row>
    <row r="23787" spans="1:6" ht="15" x14ac:dyDescent="0.25">
      <c r="A23787" s="253" t="s">
        <v>12078</v>
      </c>
      <c r="B23787" s="254" t="s">
        <v>12079</v>
      </c>
      <c r="C23787" s="10" t="s">
        <v>6635</v>
      </c>
      <c r="F23787" s="255">
        <v>79.5</v>
      </c>
    </row>
    <row r="23788" spans="1:6" ht="15" x14ac:dyDescent="0.25">
      <c r="A23788" s="253" t="s">
        <v>12080</v>
      </c>
      <c r="B23788" s="254" t="s">
        <v>12081</v>
      </c>
      <c r="C23788" s="10" t="s">
        <v>6635</v>
      </c>
      <c r="F23788" s="255">
        <v>73.040000000000006</v>
      </c>
    </row>
    <row r="23789" spans="1:6" ht="15" x14ac:dyDescent="0.25">
      <c r="A23789" s="253" t="s">
        <v>12082</v>
      </c>
      <c r="B23789" s="254" t="s">
        <v>12083</v>
      </c>
      <c r="C23789" s="10" t="s">
        <v>6635</v>
      </c>
      <c r="F23789" s="255">
        <v>13.36</v>
      </c>
    </row>
    <row r="23790" spans="1:6" ht="15" x14ac:dyDescent="0.25">
      <c r="A23790" s="253" t="s">
        <v>12084</v>
      </c>
      <c r="B23790" s="254" t="s">
        <v>12085</v>
      </c>
      <c r="C23790" s="10" t="s">
        <v>6635</v>
      </c>
      <c r="F23790" s="255">
        <v>32.25</v>
      </c>
    </row>
    <row r="23791" spans="1:6" ht="15" x14ac:dyDescent="0.25">
      <c r="A23791" s="253" t="s">
        <v>12086</v>
      </c>
      <c r="B23791" s="254" t="s">
        <v>12087</v>
      </c>
      <c r="C23791" s="10" t="s">
        <v>6635</v>
      </c>
      <c r="F23791" s="255">
        <v>213.84</v>
      </c>
    </row>
    <row r="23792" spans="1:6" ht="15" x14ac:dyDescent="0.25">
      <c r="A23792" s="253" t="s">
        <v>12088</v>
      </c>
      <c r="B23792" s="254" t="s">
        <v>12089</v>
      </c>
      <c r="C23792" s="10" t="s">
        <v>6635</v>
      </c>
      <c r="F23792" s="255">
        <v>690.99</v>
      </c>
    </row>
    <row r="23793" spans="1:6" ht="15" x14ac:dyDescent="0.25">
      <c r="A23793" s="253" t="s">
        <v>12090</v>
      </c>
      <c r="B23793" s="254" t="s">
        <v>1213</v>
      </c>
      <c r="C23793" s="10" t="s">
        <v>6635</v>
      </c>
      <c r="F23793" s="255">
        <v>30.24</v>
      </c>
    </row>
    <row r="23794" spans="1:6" ht="15" x14ac:dyDescent="0.25">
      <c r="A23794" s="253" t="s">
        <v>12091</v>
      </c>
      <c r="B23794" s="254" t="s">
        <v>12092</v>
      </c>
      <c r="C23794" s="10" t="s">
        <v>6640</v>
      </c>
      <c r="F23794" s="255">
        <v>5.85</v>
      </c>
    </row>
    <row r="23795" spans="1:6" ht="15" x14ac:dyDescent="0.25">
      <c r="A23795" s="253" t="s">
        <v>12093</v>
      </c>
      <c r="B23795" s="254" t="s">
        <v>12094</v>
      </c>
      <c r="C23795" s="10" t="s">
        <v>6640</v>
      </c>
      <c r="F23795" s="255">
        <v>6.26</v>
      </c>
    </row>
    <row r="23796" spans="1:6" ht="15" x14ac:dyDescent="0.25">
      <c r="A23796" s="253" t="s">
        <v>12095</v>
      </c>
      <c r="B23796" s="254" t="s">
        <v>12096</v>
      </c>
      <c r="C23796" s="10" t="s">
        <v>6640</v>
      </c>
      <c r="F23796" s="255">
        <v>8.84</v>
      </c>
    </row>
    <row r="23797" spans="1:6" ht="15" x14ac:dyDescent="0.25">
      <c r="A23797" s="253" t="s">
        <v>12097</v>
      </c>
      <c r="B23797" s="254" t="s">
        <v>12098</v>
      </c>
      <c r="C23797" s="10" t="s">
        <v>6640</v>
      </c>
      <c r="F23797" s="255">
        <v>13.52</v>
      </c>
    </row>
    <row r="23798" spans="1:6" ht="15" x14ac:dyDescent="0.25">
      <c r="A23798" s="253" t="s">
        <v>12099</v>
      </c>
      <c r="B23798" s="254" t="s">
        <v>12100</v>
      </c>
      <c r="C23798" s="10" t="s">
        <v>6640</v>
      </c>
      <c r="F23798" s="255">
        <v>17.43</v>
      </c>
    </row>
    <row r="23799" spans="1:6" ht="15" x14ac:dyDescent="0.25">
      <c r="A23799" s="253" t="s">
        <v>12101</v>
      </c>
      <c r="B23799" s="254" t="s">
        <v>12102</v>
      </c>
      <c r="C23799" s="10" t="s">
        <v>6640</v>
      </c>
      <c r="F23799" s="255">
        <v>22.98</v>
      </c>
    </row>
    <row r="23800" spans="1:6" ht="15" x14ac:dyDescent="0.25">
      <c r="A23800" s="253" t="s">
        <v>12103</v>
      </c>
      <c r="B23800" s="254" t="s">
        <v>12104</v>
      </c>
      <c r="C23800" s="10" t="s">
        <v>6640</v>
      </c>
      <c r="F23800" s="255">
        <v>41.34</v>
      </c>
    </row>
    <row r="23801" spans="1:6" ht="15" x14ac:dyDescent="0.25">
      <c r="A23801" s="253" t="s">
        <v>12105</v>
      </c>
      <c r="B23801" s="254" t="s">
        <v>12106</v>
      </c>
      <c r="C23801" s="10" t="s">
        <v>6640</v>
      </c>
      <c r="F23801" s="255">
        <v>42.41</v>
      </c>
    </row>
    <row r="23802" spans="1:6" ht="15" x14ac:dyDescent="0.25">
      <c r="A23802" s="253" t="s">
        <v>12107</v>
      </c>
      <c r="B23802" s="254" t="s">
        <v>12108</v>
      </c>
      <c r="C23802" s="10" t="s">
        <v>6640</v>
      </c>
      <c r="F23802" s="255">
        <v>67.19</v>
      </c>
    </row>
    <row r="23803" spans="1:6" ht="15" x14ac:dyDescent="0.25">
      <c r="A23803" s="253" t="s">
        <v>12109</v>
      </c>
      <c r="B23803" s="254" t="s">
        <v>12110</v>
      </c>
      <c r="C23803" s="10" t="s">
        <v>6640</v>
      </c>
      <c r="F23803" s="255">
        <v>2.67</v>
      </c>
    </row>
    <row r="23804" spans="1:6" ht="15" x14ac:dyDescent="0.25">
      <c r="A23804" s="253" t="s">
        <v>12111</v>
      </c>
      <c r="B23804" s="254" t="s">
        <v>12112</v>
      </c>
      <c r="C23804" s="10" t="s">
        <v>6640</v>
      </c>
      <c r="F23804" s="255">
        <v>2.11</v>
      </c>
    </row>
    <row r="23805" spans="1:6" ht="15" x14ac:dyDescent="0.25">
      <c r="A23805" s="253" t="s">
        <v>12113</v>
      </c>
      <c r="B23805" s="254" t="s">
        <v>12114</v>
      </c>
      <c r="C23805" s="10" t="s">
        <v>6640</v>
      </c>
      <c r="F23805" s="255">
        <v>4.7300000000000004</v>
      </c>
    </row>
    <row r="23806" spans="1:6" ht="15" x14ac:dyDescent="0.25">
      <c r="A23806" s="253" t="s">
        <v>12115</v>
      </c>
      <c r="B23806" s="254" t="s">
        <v>12116</v>
      </c>
      <c r="C23806" s="10" t="s">
        <v>6640</v>
      </c>
      <c r="F23806" s="255">
        <v>3.02</v>
      </c>
    </row>
    <row r="23807" spans="1:6" ht="15" x14ac:dyDescent="0.25">
      <c r="A23807" s="253" t="s">
        <v>12117</v>
      </c>
      <c r="B23807" s="254" t="s">
        <v>12118</v>
      </c>
      <c r="C23807" s="10" t="s">
        <v>6640</v>
      </c>
      <c r="F23807" s="255">
        <v>5.84</v>
      </c>
    </row>
    <row r="23808" spans="1:6" ht="15" x14ac:dyDescent="0.25">
      <c r="A23808" s="253" t="s">
        <v>12119</v>
      </c>
      <c r="B23808" s="254" t="s">
        <v>12120</v>
      </c>
      <c r="C23808" s="10" t="s">
        <v>6640</v>
      </c>
      <c r="F23808" s="255">
        <v>47.42</v>
      </c>
    </row>
    <row r="23809" spans="1:6" ht="15" x14ac:dyDescent="0.25">
      <c r="A23809" s="253" t="s">
        <v>12121</v>
      </c>
      <c r="B23809" s="254" t="s">
        <v>12122</v>
      </c>
      <c r="C23809" s="10" t="s">
        <v>6640</v>
      </c>
      <c r="F23809" s="255">
        <v>75.77</v>
      </c>
    </row>
    <row r="23810" spans="1:6" ht="15" x14ac:dyDescent="0.25">
      <c r="A23810" s="253" t="s">
        <v>12123</v>
      </c>
      <c r="B23810" s="254" t="s">
        <v>12124</v>
      </c>
      <c r="C23810" s="10" t="s">
        <v>6640</v>
      </c>
      <c r="F23810" s="255">
        <v>95.84</v>
      </c>
    </row>
    <row r="23811" spans="1:6" ht="15" x14ac:dyDescent="0.25">
      <c r="A23811" s="253" t="s">
        <v>12125</v>
      </c>
      <c r="B23811" s="254" t="s">
        <v>12126</v>
      </c>
      <c r="C23811" s="10" t="s">
        <v>6635</v>
      </c>
      <c r="F23811" s="255">
        <v>9.56</v>
      </c>
    </row>
    <row r="23812" spans="1:6" ht="15" x14ac:dyDescent="0.25">
      <c r="A23812" s="253" t="s">
        <v>12127</v>
      </c>
      <c r="B23812" s="254" t="s">
        <v>12128</v>
      </c>
      <c r="C23812" s="10" t="s">
        <v>6635</v>
      </c>
      <c r="F23812" s="255">
        <v>11.86</v>
      </c>
    </row>
    <row r="23813" spans="1:6" ht="15" x14ac:dyDescent="0.25">
      <c r="A23813" s="253" t="s">
        <v>12129</v>
      </c>
      <c r="B23813" s="254" t="s">
        <v>12130</v>
      </c>
      <c r="C23813" s="10" t="s">
        <v>6635</v>
      </c>
      <c r="F23813" s="255">
        <v>10.64</v>
      </c>
    </row>
    <row r="23814" spans="1:6" ht="15" x14ac:dyDescent="0.25">
      <c r="A23814" s="253" t="s">
        <v>12131</v>
      </c>
      <c r="B23814" s="254" t="s">
        <v>12132</v>
      </c>
      <c r="C23814" s="10" t="s">
        <v>6635</v>
      </c>
      <c r="F23814" s="255">
        <v>10.16</v>
      </c>
    </row>
    <row r="23815" spans="1:6" ht="15" x14ac:dyDescent="0.25">
      <c r="A23815" s="253" t="s">
        <v>12133</v>
      </c>
      <c r="B23815" s="254" t="s">
        <v>12134</v>
      </c>
      <c r="C23815" s="10" t="s">
        <v>6640</v>
      </c>
      <c r="F23815" s="255">
        <v>6.94</v>
      </c>
    </row>
    <row r="23816" spans="1:6" ht="15" x14ac:dyDescent="0.25">
      <c r="A23816" s="253" t="s">
        <v>12135</v>
      </c>
      <c r="B23816" s="254" t="s">
        <v>12136</v>
      </c>
      <c r="C23816" s="10" t="s">
        <v>6640</v>
      </c>
      <c r="F23816" s="255">
        <v>5.1100000000000003</v>
      </c>
    </row>
    <row r="23817" spans="1:6" ht="15" x14ac:dyDescent="0.25">
      <c r="A23817" s="253" t="s">
        <v>12137</v>
      </c>
      <c r="B23817" s="254" t="s">
        <v>12138</v>
      </c>
      <c r="C23817" s="10" t="s">
        <v>6640</v>
      </c>
      <c r="F23817" s="255">
        <v>7.35</v>
      </c>
    </row>
    <row r="23818" spans="1:6" ht="15" x14ac:dyDescent="0.25">
      <c r="A23818" s="253" t="s">
        <v>12139</v>
      </c>
      <c r="B23818" s="254" t="s">
        <v>12140</v>
      </c>
      <c r="C23818" s="10" t="s">
        <v>6640</v>
      </c>
      <c r="F23818" s="255">
        <v>14.96</v>
      </c>
    </row>
    <row r="23819" spans="1:6" ht="15" x14ac:dyDescent="0.25">
      <c r="A23819" s="253" t="s">
        <v>12141</v>
      </c>
      <c r="B23819" s="254" t="s">
        <v>12142</v>
      </c>
      <c r="C23819" s="10" t="s">
        <v>6640</v>
      </c>
      <c r="F23819" s="255">
        <v>16.690000000000001</v>
      </c>
    </row>
    <row r="23820" spans="1:6" ht="15" x14ac:dyDescent="0.25">
      <c r="A23820" s="253" t="s">
        <v>12143</v>
      </c>
      <c r="B23820" s="254" t="s">
        <v>12144</v>
      </c>
      <c r="C23820" s="10" t="s">
        <v>6640</v>
      </c>
      <c r="F23820" s="255">
        <v>23.5</v>
      </c>
    </row>
    <row r="23821" spans="1:6" ht="15" x14ac:dyDescent="0.25">
      <c r="A23821" s="253" t="s">
        <v>12145</v>
      </c>
      <c r="B23821" s="254" t="s">
        <v>12146</v>
      </c>
      <c r="C23821" s="10" t="s">
        <v>6640</v>
      </c>
      <c r="F23821" s="255">
        <v>33.950000000000003</v>
      </c>
    </row>
    <row r="23822" spans="1:6" ht="15" x14ac:dyDescent="0.25">
      <c r="A23822" s="253" t="s">
        <v>12147</v>
      </c>
      <c r="B23822" s="254" t="s">
        <v>12148</v>
      </c>
      <c r="C23822" s="10" t="s">
        <v>6640</v>
      </c>
      <c r="F23822" s="255">
        <v>6.21</v>
      </c>
    </row>
    <row r="23823" spans="1:6" ht="15" x14ac:dyDescent="0.25">
      <c r="A23823" s="253" t="s">
        <v>12149</v>
      </c>
      <c r="B23823" s="254" t="s">
        <v>12150</v>
      </c>
      <c r="C23823" s="10" t="s">
        <v>6635</v>
      </c>
      <c r="F23823" s="255">
        <v>692.21</v>
      </c>
    </row>
    <row r="23824" spans="1:6" ht="15" x14ac:dyDescent="0.25">
      <c r="A23824" s="253" t="s">
        <v>12151</v>
      </c>
      <c r="B23824" s="254" t="s">
        <v>12152</v>
      </c>
      <c r="C23824" s="10" t="s">
        <v>6635</v>
      </c>
      <c r="F23824" s="255">
        <v>385.04</v>
      </c>
    </row>
    <row r="23825" spans="1:6" ht="15" x14ac:dyDescent="0.25">
      <c r="A23825" s="253" t="s">
        <v>12153</v>
      </c>
      <c r="B23825" s="254" t="s">
        <v>12154</v>
      </c>
      <c r="C23825" s="10" t="s">
        <v>6635</v>
      </c>
      <c r="F23825" s="255">
        <v>1505.65</v>
      </c>
    </row>
    <row r="23826" spans="1:6" ht="15" x14ac:dyDescent="0.25">
      <c r="A23826" s="253" t="s">
        <v>12155</v>
      </c>
      <c r="B23826" s="254" t="s">
        <v>6613</v>
      </c>
      <c r="C23826" s="10" t="s">
        <v>6635</v>
      </c>
      <c r="F23826" s="255">
        <v>2549.17</v>
      </c>
    </row>
    <row r="23827" spans="1:6" ht="15" x14ac:dyDescent="0.25">
      <c r="A23827" s="253" t="s">
        <v>12156</v>
      </c>
      <c r="B23827" s="254" t="s">
        <v>12157</v>
      </c>
      <c r="C23827" s="10" t="s">
        <v>6640</v>
      </c>
      <c r="F23827" s="255">
        <v>6.89</v>
      </c>
    </row>
    <row r="23828" spans="1:6" ht="15" x14ac:dyDescent="0.25">
      <c r="A23828" s="253" t="s">
        <v>12158</v>
      </c>
      <c r="B23828" s="254" t="s">
        <v>12159</v>
      </c>
      <c r="C23828" s="10" t="s">
        <v>6640</v>
      </c>
      <c r="F23828" s="255">
        <v>13.53</v>
      </c>
    </row>
    <row r="23829" spans="1:6" ht="15" x14ac:dyDescent="0.25">
      <c r="A23829" s="253" t="s">
        <v>12160</v>
      </c>
      <c r="B23829" s="254" t="s">
        <v>12161</v>
      </c>
      <c r="C23829" s="10" t="s">
        <v>6640</v>
      </c>
      <c r="F23829" s="255">
        <v>30.66</v>
      </c>
    </row>
    <row r="23830" spans="1:6" ht="15" x14ac:dyDescent="0.25">
      <c r="A23830" s="253" t="s">
        <v>12162</v>
      </c>
      <c r="B23830" s="254" t="s">
        <v>12163</v>
      </c>
      <c r="C23830" s="10" t="s">
        <v>6640</v>
      </c>
      <c r="F23830" s="255">
        <v>58.99</v>
      </c>
    </row>
    <row r="23831" spans="1:6" ht="15" x14ac:dyDescent="0.25">
      <c r="A23831" s="253" t="s">
        <v>12164</v>
      </c>
      <c r="B23831" s="254" t="s">
        <v>12165</v>
      </c>
      <c r="C23831" s="10" t="s">
        <v>6640</v>
      </c>
      <c r="F23831" s="255">
        <v>16.84</v>
      </c>
    </row>
    <row r="23832" spans="1:6" ht="15" x14ac:dyDescent="0.25">
      <c r="A23832" s="253" t="s">
        <v>12166</v>
      </c>
      <c r="B23832" s="254" t="s">
        <v>12167</v>
      </c>
      <c r="C23832" s="10" t="s">
        <v>6640</v>
      </c>
      <c r="F23832" s="255">
        <v>20.41</v>
      </c>
    </row>
    <row r="23833" spans="1:6" ht="15" x14ac:dyDescent="0.25">
      <c r="A23833" s="253" t="s">
        <v>12168</v>
      </c>
      <c r="B23833" s="254" t="s">
        <v>12169</v>
      </c>
      <c r="C23833" s="10" t="s">
        <v>6640</v>
      </c>
      <c r="F23833" s="255">
        <v>33.35</v>
      </c>
    </row>
    <row r="23834" spans="1:6" ht="15" x14ac:dyDescent="0.25">
      <c r="A23834" s="253" t="s">
        <v>12170</v>
      </c>
      <c r="B23834" s="254" t="s">
        <v>12171</v>
      </c>
      <c r="C23834" s="10" t="s">
        <v>6640</v>
      </c>
      <c r="F23834" s="255">
        <v>39.159999999999997</v>
      </c>
    </row>
    <row r="23835" spans="1:6" ht="15" x14ac:dyDescent="0.25">
      <c r="A23835" s="253" t="s">
        <v>12172</v>
      </c>
      <c r="B23835" s="254" t="s">
        <v>12173</v>
      </c>
      <c r="C23835" s="10" t="s">
        <v>6640</v>
      </c>
      <c r="F23835" s="255">
        <v>48.43</v>
      </c>
    </row>
    <row r="23836" spans="1:6" ht="15" x14ac:dyDescent="0.25">
      <c r="A23836" s="253" t="s">
        <v>12174</v>
      </c>
      <c r="B23836" s="254" t="s">
        <v>12175</v>
      </c>
      <c r="C23836" s="10" t="s">
        <v>6640</v>
      </c>
      <c r="F23836" s="255">
        <v>76.63</v>
      </c>
    </row>
    <row r="23837" spans="1:6" ht="15" x14ac:dyDescent="0.25">
      <c r="A23837" s="253" t="s">
        <v>12176</v>
      </c>
      <c r="B23837" s="254" t="s">
        <v>12177</v>
      </c>
      <c r="C23837" s="10" t="s">
        <v>6640</v>
      </c>
      <c r="F23837" s="255">
        <v>89.23</v>
      </c>
    </row>
    <row r="23838" spans="1:6" ht="15" x14ac:dyDescent="0.25">
      <c r="A23838" s="253" t="s">
        <v>12178</v>
      </c>
      <c r="B23838" s="254" t="s">
        <v>12179</v>
      </c>
      <c r="C23838" s="10" t="s">
        <v>6640</v>
      </c>
      <c r="F23838" s="255">
        <v>114.86</v>
      </c>
    </row>
    <row r="23839" spans="1:6" ht="15" x14ac:dyDescent="0.25">
      <c r="A23839" s="253" t="s">
        <v>12180</v>
      </c>
      <c r="B23839" s="254" t="s">
        <v>12181</v>
      </c>
      <c r="C23839" s="10" t="s">
        <v>6640</v>
      </c>
      <c r="F23839" s="255">
        <v>16.510000000000002</v>
      </c>
    </row>
    <row r="23840" spans="1:6" ht="15" x14ac:dyDescent="0.25">
      <c r="A23840" s="253" t="s">
        <v>12182</v>
      </c>
      <c r="B23840" s="254" t="s">
        <v>12183</v>
      </c>
      <c r="C23840" s="10" t="s">
        <v>6640</v>
      </c>
      <c r="F23840" s="255">
        <v>21.42</v>
      </c>
    </row>
    <row r="23841" spans="1:6" ht="15" x14ac:dyDescent="0.25">
      <c r="A23841" s="253" t="s">
        <v>12184</v>
      </c>
      <c r="B23841" s="254" t="s">
        <v>12185</v>
      </c>
      <c r="C23841" s="10" t="s">
        <v>6640</v>
      </c>
      <c r="F23841" s="255">
        <v>27.88</v>
      </c>
    </row>
    <row r="23842" spans="1:6" ht="15" x14ac:dyDescent="0.25">
      <c r="A23842" s="253" t="s">
        <v>12186</v>
      </c>
      <c r="B23842" s="254" t="s">
        <v>12187</v>
      </c>
      <c r="C23842" s="10" t="s">
        <v>6640</v>
      </c>
      <c r="F23842" s="255">
        <v>38.6</v>
      </c>
    </row>
    <row r="23843" spans="1:6" ht="15" x14ac:dyDescent="0.25">
      <c r="A23843" s="253" t="s">
        <v>12188</v>
      </c>
      <c r="B23843" s="254" t="s">
        <v>12189</v>
      </c>
      <c r="C23843" s="10" t="s">
        <v>6640</v>
      </c>
      <c r="F23843" s="255">
        <v>46.09</v>
      </c>
    </row>
    <row r="23844" spans="1:6" ht="15" x14ac:dyDescent="0.25">
      <c r="A23844" s="253" t="s">
        <v>12190</v>
      </c>
      <c r="B23844" s="254" t="s">
        <v>12191</v>
      </c>
      <c r="C23844" s="10" t="s">
        <v>6640</v>
      </c>
      <c r="F23844" s="255">
        <v>59.27</v>
      </c>
    </row>
    <row r="23845" spans="1:6" ht="15" x14ac:dyDescent="0.25">
      <c r="A23845" s="253" t="s">
        <v>12192</v>
      </c>
      <c r="B23845" s="254" t="s">
        <v>12193</v>
      </c>
      <c r="C23845" s="10" t="s">
        <v>6640</v>
      </c>
      <c r="F23845" s="255">
        <v>89.61</v>
      </c>
    </row>
    <row r="23846" spans="1:6" ht="15" x14ac:dyDescent="0.25">
      <c r="A23846" s="253" t="s">
        <v>12194</v>
      </c>
      <c r="B23846" s="254" t="s">
        <v>12195</v>
      </c>
      <c r="C23846" s="10" t="s">
        <v>6640</v>
      </c>
      <c r="F23846" s="255">
        <v>109.31</v>
      </c>
    </row>
    <row r="23847" spans="1:6" ht="15" x14ac:dyDescent="0.25">
      <c r="A23847" s="253" t="s">
        <v>12196</v>
      </c>
      <c r="B23847" s="254" t="s">
        <v>12197</v>
      </c>
      <c r="C23847" s="10" t="s">
        <v>6640</v>
      </c>
      <c r="F23847" s="255">
        <v>157.52000000000001</v>
      </c>
    </row>
    <row r="23848" spans="1:6" ht="15" x14ac:dyDescent="0.25">
      <c r="A23848" s="253" t="s">
        <v>12198</v>
      </c>
      <c r="B23848" s="254" t="s">
        <v>12199</v>
      </c>
      <c r="C23848" s="10" t="s">
        <v>6640</v>
      </c>
      <c r="F23848" s="255">
        <v>13.79</v>
      </c>
    </row>
    <row r="23849" spans="1:6" ht="15" x14ac:dyDescent="0.25">
      <c r="A23849" s="253" t="s">
        <v>12200</v>
      </c>
      <c r="B23849" s="254" t="s">
        <v>12201</v>
      </c>
      <c r="C23849" s="10" t="s">
        <v>6640</v>
      </c>
      <c r="F23849" s="255">
        <v>17.239999999999998</v>
      </c>
    </row>
    <row r="23850" spans="1:6" ht="15" x14ac:dyDescent="0.25">
      <c r="A23850" s="253" t="s">
        <v>12202</v>
      </c>
      <c r="B23850" s="254" t="s">
        <v>12203</v>
      </c>
      <c r="C23850" s="10" t="s">
        <v>6640</v>
      </c>
      <c r="F23850" s="255">
        <v>28.38</v>
      </c>
    </row>
    <row r="23851" spans="1:6" ht="15" x14ac:dyDescent="0.25">
      <c r="A23851" s="253" t="s">
        <v>12204</v>
      </c>
      <c r="B23851" s="254" t="s">
        <v>12205</v>
      </c>
      <c r="C23851" s="10" t="s">
        <v>6640</v>
      </c>
      <c r="F23851" s="255">
        <v>82.57</v>
      </c>
    </row>
    <row r="23852" spans="1:6" ht="15" x14ac:dyDescent="0.25">
      <c r="A23852" s="253" t="s">
        <v>12206</v>
      </c>
      <c r="B23852" s="254" t="s">
        <v>12207</v>
      </c>
      <c r="C23852" s="10" t="s">
        <v>6640</v>
      </c>
      <c r="F23852" s="255">
        <v>41.44</v>
      </c>
    </row>
    <row r="23853" spans="1:6" ht="15" x14ac:dyDescent="0.25">
      <c r="A23853" s="253" t="s">
        <v>12208</v>
      </c>
      <c r="B23853" s="254" t="s">
        <v>12209</v>
      </c>
      <c r="C23853" s="10" t="s">
        <v>6640</v>
      </c>
      <c r="F23853" s="255">
        <v>66.81</v>
      </c>
    </row>
    <row r="23854" spans="1:6" ht="15" x14ac:dyDescent="0.25">
      <c r="A23854" s="253" t="s">
        <v>12210</v>
      </c>
      <c r="B23854" s="254" t="s">
        <v>12211</v>
      </c>
      <c r="C23854" s="10" t="s">
        <v>6635</v>
      </c>
      <c r="F23854" s="255">
        <v>69.25</v>
      </c>
    </row>
    <row r="23855" spans="1:6" ht="15" x14ac:dyDescent="0.25">
      <c r="A23855" s="253" t="s">
        <v>12212</v>
      </c>
      <c r="B23855" s="254" t="s">
        <v>651</v>
      </c>
      <c r="C23855" s="10" t="s">
        <v>6635</v>
      </c>
      <c r="F23855" s="255">
        <v>45.67</v>
      </c>
    </row>
    <row r="23856" spans="1:6" ht="15" x14ac:dyDescent="0.25">
      <c r="A23856" s="253" t="s">
        <v>12213</v>
      </c>
      <c r="B23856" s="254" t="s">
        <v>12214</v>
      </c>
      <c r="C23856" s="10" t="s">
        <v>6635</v>
      </c>
      <c r="F23856" s="255">
        <v>8.26</v>
      </c>
    </row>
    <row r="23857" spans="1:6" ht="15" x14ac:dyDescent="0.25">
      <c r="A23857" s="253" t="s">
        <v>12215</v>
      </c>
      <c r="B23857" s="254" t="s">
        <v>12216</v>
      </c>
      <c r="C23857" s="10" t="s">
        <v>6640</v>
      </c>
      <c r="F23857" s="255">
        <v>25.96</v>
      </c>
    </row>
    <row r="23858" spans="1:6" ht="15" x14ac:dyDescent="0.25">
      <c r="A23858" s="253" t="s">
        <v>12217</v>
      </c>
      <c r="B23858" s="254" t="s">
        <v>12218</v>
      </c>
      <c r="C23858" s="10" t="s">
        <v>6635</v>
      </c>
      <c r="F23858" s="255">
        <v>0.68</v>
      </c>
    </row>
    <row r="23859" spans="1:6" ht="15" x14ac:dyDescent="0.25">
      <c r="A23859" s="253" t="s">
        <v>12219</v>
      </c>
      <c r="B23859" s="254" t="s">
        <v>12220</v>
      </c>
      <c r="C23859" s="10" t="s">
        <v>6635</v>
      </c>
      <c r="F23859" s="255">
        <v>2.14</v>
      </c>
    </row>
    <row r="23860" spans="1:6" ht="15" x14ac:dyDescent="0.25">
      <c r="A23860" s="253" t="s">
        <v>12221</v>
      </c>
      <c r="B23860" s="254" t="s">
        <v>12222</v>
      </c>
      <c r="C23860" s="10" t="s">
        <v>6640</v>
      </c>
      <c r="F23860" s="255">
        <v>7.99</v>
      </c>
    </row>
    <row r="23861" spans="1:6" ht="15" x14ac:dyDescent="0.25">
      <c r="A23861" s="253" t="s">
        <v>12223</v>
      </c>
      <c r="B23861" s="254" t="s">
        <v>12224</v>
      </c>
      <c r="C23861" s="10" t="s">
        <v>6635</v>
      </c>
      <c r="F23861" s="255">
        <v>69.36</v>
      </c>
    </row>
    <row r="23862" spans="1:6" ht="15" x14ac:dyDescent="0.25">
      <c r="A23862" s="253" t="s">
        <v>12225</v>
      </c>
      <c r="B23862" s="254" t="s">
        <v>12226</v>
      </c>
      <c r="C23862" s="10" t="s">
        <v>6635</v>
      </c>
      <c r="F23862" s="255">
        <v>93.9</v>
      </c>
    </row>
    <row r="23863" spans="1:6" ht="15" x14ac:dyDescent="0.25">
      <c r="A23863" s="253" t="s">
        <v>12227</v>
      </c>
      <c r="B23863" s="254" t="s">
        <v>12228</v>
      </c>
      <c r="C23863" s="10" t="s">
        <v>6635</v>
      </c>
      <c r="F23863" s="255">
        <v>15.56</v>
      </c>
    </row>
    <row r="23864" spans="1:6" ht="15" x14ac:dyDescent="0.25">
      <c r="A23864" s="253" t="s">
        <v>12229</v>
      </c>
      <c r="B23864" s="254" t="s">
        <v>12230</v>
      </c>
      <c r="C23864" s="10" t="s">
        <v>6635</v>
      </c>
      <c r="F23864" s="255">
        <v>662.3</v>
      </c>
    </row>
    <row r="23865" spans="1:6" ht="15" x14ac:dyDescent="0.25">
      <c r="A23865" s="253" t="s">
        <v>12231</v>
      </c>
      <c r="B23865" s="254" t="s">
        <v>12232</v>
      </c>
      <c r="C23865" s="10" t="s">
        <v>6635</v>
      </c>
      <c r="F23865" s="255">
        <v>353.07</v>
      </c>
    </row>
    <row r="23866" spans="1:6" ht="15" x14ac:dyDescent="0.25">
      <c r="A23866" s="253" t="s">
        <v>12233</v>
      </c>
      <c r="B23866" s="254" t="s">
        <v>12234</v>
      </c>
      <c r="C23866" s="10" t="s">
        <v>6635</v>
      </c>
      <c r="F23866" s="255">
        <v>3.17</v>
      </c>
    </row>
    <row r="23867" spans="1:6" ht="15" x14ac:dyDescent="0.25">
      <c r="A23867" s="253" t="s">
        <v>12235</v>
      </c>
      <c r="B23867" s="254" t="s">
        <v>12236</v>
      </c>
      <c r="C23867" s="10" t="s">
        <v>6640</v>
      </c>
      <c r="F23867" s="255">
        <v>49.57</v>
      </c>
    </row>
    <row r="23868" spans="1:6" ht="15" x14ac:dyDescent="0.25">
      <c r="A23868" s="253" t="s">
        <v>12237</v>
      </c>
      <c r="B23868" s="254" t="s">
        <v>12238</v>
      </c>
      <c r="C23868" s="10" t="s">
        <v>6640</v>
      </c>
      <c r="F23868" s="255">
        <v>27.48</v>
      </c>
    </row>
    <row r="23869" spans="1:6" ht="15" x14ac:dyDescent="0.25">
      <c r="A23869" s="253" t="s">
        <v>12239</v>
      </c>
      <c r="B23869" s="254" t="s">
        <v>12240</v>
      </c>
      <c r="C23869" s="10" t="s">
        <v>6640</v>
      </c>
      <c r="F23869" s="255">
        <v>7.63</v>
      </c>
    </row>
    <row r="23870" spans="1:6" ht="15" x14ac:dyDescent="0.25">
      <c r="A23870" s="253" t="s">
        <v>12241</v>
      </c>
      <c r="B23870" s="254" t="s">
        <v>12242</v>
      </c>
      <c r="C23870" s="10" t="s">
        <v>6635</v>
      </c>
      <c r="F23870" s="255">
        <v>19.649999999999999</v>
      </c>
    </row>
    <row r="23871" spans="1:6" ht="15" x14ac:dyDescent="0.25">
      <c r="A23871" s="253" t="s">
        <v>12243</v>
      </c>
      <c r="B23871" s="254" t="s">
        <v>12244</v>
      </c>
      <c r="C23871" s="10" t="s">
        <v>6635</v>
      </c>
      <c r="F23871" s="255">
        <v>25.1</v>
      </c>
    </row>
    <row r="23872" spans="1:6" ht="15" x14ac:dyDescent="0.25">
      <c r="A23872" s="253" t="s">
        <v>12245</v>
      </c>
      <c r="B23872" s="254" t="s">
        <v>12246</v>
      </c>
      <c r="C23872" s="10" t="s">
        <v>6635</v>
      </c>
      <c r="F23872" s="255">
        <v>65.34</v>
      </c>
    </row>
    <row r="23873" spans="1:6" ht="15" x14ac:dyDescent="0.25">
      <c r="A23873" s="253" t="s">
        <v>12247</v>
      </c>
      <c r="B23873" s="254" t="s">
        <v>12248</v>
      </c>
      <c r="C23873" s="10" t="s">
        <v>6635</v>
      </c>
      <c r="F23873" s="255">
        <v>69.45</v>
      </c>
    </row>
    <row r="23874" spans="1:6" ht="15" x14ac:dyDescent="0.25">
      <c r="A23874" s="253" t="s">
        <v>12249</v>
      </c>
      <c r="B23874" s="254" t="s">
        <v>12250</v>
      </c>
      <c r="C23874" s="10" t="s">
        <v>6640</v>
      </c>
      <c r="F23874" s="255">
        <v>42.16</v>
      </c>
    </row>
    <row r="23875" spans="1:6" ht="15" x14ac:dyDescent="0.25">
      <c r="A23875" s="253" t="s">
        <v>12251</v>
      </c>
      <c r="B23875" s="254" t="s">
        <v>12252</v>
      </c>
      <c r="C23875" s="10" t="s">
        <v>6640</v>
      </c>
      <c r="F23875" s="255">
        <v>54.08</v>
      </c>
    </row>
    <row r="23876" spans="1:6" ht="15" x14ac:dyDescent="0.25">
      <c r="A23876" s="253" t="s">
        <v>12253</v>
      </c>
      <c r="B23876" s="254" t="s">
        <v>12254</v>
      </c>
      <c r="C23876" s="10" t="s">
        <v>6640</v>
      </c>
      <c r="F23876" s="255">
        <v>69.069999999999993</v>
      </c>
    </row>
    <row r="23877" spans="1:6" ht="15" x14ac:dyDescent="0.25">
      <c r="A23877" s="253" t="s">
        <v>12255</v>
      </c>
      <c r="B23877" s="254" t="s">
        <v>12256</v>
      </c>
      <c r="C23877" s="10" t="s">
        <v>6640</v>
      </c>
      <c r="F23877" s="255">
        <v>80.19</v>
      </c>
    </row>
    <row r="23878" spans="1:6" ht="15" x14ac:dyDescent="0.25">
      <c r="A23878" s="253" t="s">
        <v>12257</v>
      </c>
      <c r="B23878" s="254" t="s">
        <v>12258</v>
      </c>
      <c r="C23878" s="10" t="s">
        <v>6640</v>
      </c>
      <c r="F23878" s="255">
        <v>97</v>
      </c>
    </row>
    <row r="23879" spans="1:6" ht="15" x14ac:dyDescent="0.25">
      <c r="A23879" s="253" t="s">
        <v>12259</v>
      </c>
      <c r="B23879" s="254" t="s">
        <v>12260</v>
      </c>
      <c r="C23879" s="10" t="s">
        <v>6640</v>
      </c>
      <c r="F23879" s="255">
        <v>82.22</v>
      </c>
    </row>
    <row r="23880" spans="1:6" ht="15" x14ac:dyDescent="0.25">
      <c r="A23880" s="253" t="s">
        <v>12261</v>
      </c>
      <c r="B23880" s="254" t="s">
        <v>12262</v>
      </c>
      <c r="C23880" s="10" t="s">
        <v>6640</v>
      </c>
      <c r="F23880" s="255">
        <v>92.51</v>
      </c>
    </row>
    <row r="23881" spans="1:6" ht="15" x14ac:dyDescent="0.25">
      <c r="A23881" s="253" t="s">
        <v>12263</v>
      </c>
      <c r="B23881" s="254" t="s">
        <v>12264</v>
      </c>
      <c r="C23881" s="10" t="s">
        <v>6640</v>
      </c>
      <c r="F23881" s="255">
        <v>111.05</v>
      </c>
    </row>
    <row r="23882" spans="1:6" ht="15" x14ac:dyDescent="0.25">
      <c r="A23882" s="253" t="s">
        <v>12265</v>
      </c>
      <c r="B23882" s="254" t="s">
        <v>12266</v>
      </c>
      <c r="C23882" s="10" t="s">
        <v>6640</v>
      </c>
      <c r="F23882" s="255">
        <v>124.75</v>
      </c>
    </row>
    <row r="23883" spans="1:6" ht="15" x14ac:dyDescent="0.25">
      <c r="A23883" s="253" t="s">
        <v>12267</v>
      </c>
      <c r="B23883" s="254" t="s">
        <v>12268</v>
      </c>
      <c r="C23883" s="10" t="s">
        <v>6640</v>
      </c>
      <c r="F23883" s="255">
        <v>131.96</v>
      </c>
    </row>
    <row r="23884" spans="1:6" ht="15" x14ac:dyDescent="0.25">
      <c r="A23884" s="253" t="s">
        <v>12269</v>
      </c>
      <c r="B23884" s="254" t="s">
        <v>12270</v>
      </c>
      <c r="C23884" s="10" t="s">
        <v>6640</v>
      </c>
      <c r="F23884" s="255">
        <v>154.63</v>
      </c>
    </row>
    <row r="23885" spans="1:6" ht="15" x14ac:dyDescent="0.25">
      <c r="A23885" s="253" t="s">
        <v>12271</v>
      </c>
      <c r="B23885" s="254" t="s">
        <v>12272</v>
      </c>
      <c r="C23885" s="10" t="s">
        <v>6640</v>
      </c>
      <c r="F23885" s="255">
        <v>44.87</v>
      </c>
    </row>
    <row r="23886" spans="1:6" ht="15" x14ac:dyDescent="0.25">
      <c r="A23886" s="253" t="s">
        <v>12273</v>
      </c>
      <c r="B23886" s="254" t="s">
        <v>12274</v>
      </c>
      <c r="C23886" s="10" t="s">
        <v>6640</v>
      </c>
      <c r="F23886" s="255">
        <v>55.53</v>
      </c>
    </row>
    <row r="23887" spans="1:6" ht="15" x14ac:dyDescent="0.25">
      <c r="A23887" s="253" t="s">
        <v>12275</v>
      </c>
      <c r="B23887" s="254" t="s">
        <v>12276</v>
      </c>
      <c r="C23887" s="10" t="s">
        <v>6640</v>
      </c>
      <c r="F23887" s="255">
        <v>67.75</v>
      </c>
    </row>
    <row r="23888" spans="1:6" ht="15" x14ac:dyDescent="0.25">
      <c r="A23888" s="253" t="s">
        <v>12277</v>
      </c>
      <c r="B23888" s="254" t="s">
        <v>12278</v>
      </c>
      <c r="C23888" s="10" t="s">
        <v>6640</v>
      </c>
      <c r="F23888" s="255">
        <v>77.239999999999995</v>
      </c>
    </row>
    <row r="23889" spans="1:6" ht="15" x14ac:dyDescent="0.25">
      <c r="A23889" s="253" t="s">
        <v>12279</v>
      </c>
      <c r="B23889" s="254" t="s">
        <v>12280</v>
      </c>
      <c r="C23889" s="10" t="s">
        <v>6640</v>
      </c>
      <c r="F23889" s="255">
        <v>78.510000000000005</v>
      </c>
    </row>
    <row r="23890" spans="1:6" ht="15" x14ac:dyDescent="0.25">
      <c r="A23890" s="253" t="s">
        <v>12281</v>
      </c>
      <c r="B23890" s="254" t="s">
        <v>12282</v>
      </c>
      <c r="C23890" s="10" t="s">
        <v>6640</v>
      </c>
      <c r="F23890" s="255">
        <v>89.74</v>
      </c>
    </row>
    <row r="23891" spans="1:6" ht="15" x14ac:dyDescent="0.25">
      <c r="A23891" s="253" t="s">
        <v>12283</v>
      </c>
      <c r="B23891" s="254" t="s">
        <v>12284</v>
      </c>
      <c r="C23891" s="10" t="s">
        <v>6640</v>
      </c>
      <c r="F23891" s="255">
        <v>102.15</v>
      </c>
    </row>
    <row r="23892" spans="1:6" ht="15" x14ac:dyDescent="0.25">
      <c r="A23892" s="253" t="s">
        <v>12285</v>
      </c>
      <c r="B23892" s="254" t="s">
        <v>12286</v>
      </c>
      <c r="C23892" s="10" t="s">
        <v>6640</v>
      </c>
      <c r="F23892" s="255">
        <v>113.79</v>
      </c>
    </row>
    <row r="23893" spans="1:6" ht="15" x14ac:dyDescent="0.25">
      <c r="A23893" s="253" t="s">
        <v>12287</v>
      </c>
      <c r="B23893" s="254" t="s">
        <v>12288</v>
      </c>
      <c r="C23893" s="10" t="s">
        <v>6640</v>
      </c>
      <c r="F23893" s="255">
        <v>172.97</v>
      </c>
    </row>
    <row r="23894" spans="1:6" ht="15" x14ac:dyDescent="0.25">
      <c r="A23894" s="253" t="s">
        <v>12289</v>
      </c>
      <c r="B23894" s="254" t="s">
        <v>12290</v>
      </c>
      <c r="C23894" s="10" t="s">
        <v>6640</v>
      </c>
      <c r="F23894" s="255">
        <v>23.72</v>
      </c>
    </row>
    <row r="23895" spans="1:6" ht="15" x14ac:dyDescent="0.25">
      <c r="A23895" s="253" t="s">
        <v>12291</v>
      </c>
      <c r="B23895" s="254" t="s">
        <v>12292</v>
      </c>
      <c r="C23895" s="10" t="s">
        <v>6640</v>
      </c>
      <c r="F23895" s="255">
        <v>38.11</v>
      </c>
    </row>
    <row r="23896" spans="1:6" ht="15" x14ac:dyDescent="0.25">
      <c r="A23896" s="253" t="s">
        <v>12293</v>
      </c>
      <c r="B23896" s="254" t="s">
        <v>12294</v>
      </c>
      <c r="C23896" s="10" t="s">
        <v>6640</v>
      </c>
      <c r="F23896" s="255">
        <v>53.14</v>
      </c>
    </row>
    <row r="23897" spans="1:6" ht="15" x14ac:dyDescent="0.25">
      <c r="A23897" s="253" t="s">
        <v>12295</v>
      </c>
      <c r="B23897" s="254" t="s">
        <v>12296</v>
      </c>
      <c r="C23897" s="10" t="s">
        <v>6640</v>
      </c>
      <c r="F23897" s="255">
        <v>67.06</v>
      </c>
    </row>
    <row r="23898" spans="1:6" ht="15" x14ac:dyDescent="0.25">
      <c r="A23898" s="253" t="s">
        <v>12297</v>
      </c>
      <c r="B23898" s="254" t="s">
        <v>12298</v>
      </c>
      <c r="C23898" s="10" t="s">
        <v>6640</v>
      </c>
      <c r="F23898" s="255">
        <v>81.78</v>
      </c>
    </row>
    <row r="23899" spans="1:6" ht="15" x14ac:dyDescent="0.25">
      <c r="A23899" s="253" t="s">
        <v>12299</v>
      </c>
      <c r="B23899" s="254" t="s">
        <v>12300</v>
      </c>
      <c r="C23899" s="10" t="s">
        <v>6640</v>
      </c>
      <c r="F23899" s="255">
        <v>96.65</v>
      </c>
    </row>
    <row r="23900" spans="1:6" ht="15" x14ac:dyDescent="0.25">
      <c r="A23900" s="253" t="s">
        <v>12301</v>
      </c>
      <c r="B23900" s="254" t="s">
        <v>12302</v>
      </c>
      <c r="C23900" s="10" t="s">
        <v>6640</v>
      </c>
      <c r="F23900" s="255">
        <v>138.91999999999999</v>
      </c>
    </row>
    <row r="23901" spans="1:6" ht="15" x14ac:dyDescent="0.25">
      <c r="A23901" s="253" t="s">
        <v>12303</v>
      </c>
      <c r="B23901" s="254" t="s">
        <v>12304</v>
      </c>
      <c r="C23901" s="10" t="s">
        <v>6635</v>
      </c>
      <c r="F23901" s="255">
        <v>5.81</v>
      </c>
    </row>
    <row r="23902" spans="1:6" ht="15" x14ac:dyDescent="0.25">
      <c r="A23902" s="253" t="s">
        <v>12305</v>
      </c>
      <c r="B23902" s="254" t="s">
        <v>12306</v>
      </c>
      <c r="C23902" s="10" t="s">
        <v>6635</v>
      </c>
      <c r="F23902" s="255">
        <v>11.59</v>
      </c>
    </row>
    <row r="23903" spans="1:6" ht="15" x14ac:dyDescent="0.25">
      <c r="A23903" s="253" t="s">
        <v>12307</v>
      </c>
      <c r="B23903" s="254" t="s">
        <v>12308</v>
      </c>
      <c r="C23903" s="10" t="s">
        <v>6635</v>
      </c>
      <c r="F23903" s="255">
        <v>14.62</v>
      </c>
    </row>
    <row r="23904" spans="1:6" ht="15" x14ac:dyDescent="0.25">
      <c r="A23904" s="253" t="s">
        <v>12309</v>
      </c>
      <c r="B23904" s="254" t="s">
        <v>12310</v>
      </c>
      <c r="C23904" s="10" t="s">
        <v>6635</v>
      </c>
      <c r="F23904" s="255">
        <v>17.23</v>
      </c>
    </row>
    <row r="23905" spans="1:6" ht="15" x14ac:dyDescent="0.25">
      <c r="A23905" s="253" t="s">
        <v>12311</v>
      </c>
      <c r="B23905" s="254" t="s">
        <v>12312</v>
      </c>
      <c r="C23905" s="10" t="s">
        <v>6635</v>
      </c>
      <c r="F23905" s="255">
        <v>19.63</v>
      </c>
    </row>
    <row r="23906" spans="1:6" ht="15" x14ac:dyDescent="0.25">
      <c r="A23906" s="253" t="s">
        <v>12313</v>
      </c>
      <c r="B23906" s="254" t="s">
        <v>12314</v>
      </c>
      <c r="C23906" s="10" t="s">
        <v>6635</v>
      </c>
      <c r="F23906" s="255">
        <v>23.19</v>
      </c>
    </row>
    <row r="23907" spans="1:6" ht="15" x14ac:dyDescent="0.25">
      <c r="A23907" s="253" t="s">
        <v>12315</v>
      </c>
      <c r="B23907" s="254" t="s">
        <v>12316</v>
      </c>
      <c r="C23907" s="10" t="s">
        <v>6635</v>
      </c>
      <c r="F23907" s="255">
        <v>15.27</v>
      </c>
    </row>
    <row r="23908" spans="1:6" ht="15" x14ac:dyDescent="0.25">
      <c r="A23908" s="253" t="s">
        <v>12317</v>
      </c>
      <c r="B23908" s="254" t="s">
        <v>12318</v>
      </c>
      <c r="C23908" s="10" t="s">
        <v>6635</v>
      </c>
      <c r="F23908" s="255">
        <v>17.39</v>
      </c>
    </row>
    <row r="23909" spans="1:6" ht="15" x14ac:dyDescent="0.25">
      <c r="A23909" s="253" t="s">
        <v>12319</v>
      </c>
      <c r="B23909" s="254" t="s">
        <v>12320</v>
      </c>
      <c r="C23909" s="10" t="s">
        <v>6635</v>
      </c>
      <c r="F23909" s="255">
        <v>21.5</v>
      </c>
    </row>
    <row r="23910" spans="1:6" ht="15" x14ac:dyDescent="0.25">
      <c r="A23910" s="253" t="s">
        <v>12321</v>
      </c>
      <c r="B23910" s="254" t="s">
        <v>12322</v>
      </c>
      <c r="C23910" s="10" t="s">
        <v>6635</v>
      </c>
      <c r="F23910" s="255">
        <v>21.61</v>
      </c>
    </row>
    <row r="23911" spans="1:6" ht="15" x14ac:dyDescent="0.25">
      <c r="A23911" s="253" t="s">
        <v>12323</v>
      </c>
      <c r="B23911" s="254" t="s">
        <v>12324</v>
      </c>
      <c r="C23911" s="10" t="s">
        <v>6635</v>
      </c>
      <c r="F23911" s="255">
        <v>25.63</v>
      </c>
    </row>
    <row r="23912" spans="1:6" ht="15" x14ac:dyDescent="0.25">
      <c r="A23912" s="253" t="s">
        <v>12325</v>
      </c>
      <c r="B23912" s="254" t="s">
        <v>12326</v>
      </c>
      <c r="C23912" s="10" t="s">
        <v>6635</v>
      </c>
      <c r="F23912" s="255">
        <v>30.67</v>
      </c>
    </row>
    <row r="23913" spans="1:6" ht="15" x14ac:dyDescent="0.25">
      <c r="A23913" s="253" t="s">
        <v>12327</v>
      </c>
      <c r="B23913" s="254" t="s">
        <v>12328</v>
      </c>
      <c r="C23913" s="10" t="s">
        <v>6635</v>
      </c>
      <c r="F23913" s="255">
        <v>15.56</v>
      </c>
    </row>
    <row r="23914" spans="1:6" ht="15" x14ac:dyDescent="0.25">
      <c r="A23914" s="253" t="s">
        <v>12329</v>
      </c>
      <c r="B23914" s="254" t="s">
        <v>12330</v>
      </c>
      <c r="C23914" s="10" t="s">
        <v>6635</v>
      </c>
      <c r="F23914" s="255">
        <v>17.73</v>
      </c>
    </row>
    <row r="23915" spans="1:6" ht="15" x14ac:dyDescent="0.25">
      <c r="A23915" s="253" t="s">
        <v>12331</v>
      </c>
      <c r="B23915" s="254" t="s">
        <v>12332</v>
      </c>
      <c r="C23915" s="10" t="s">
        <v>6635</v>
      </c>
      <c r="F23915" s="255">
        <v>22.69</v>
      </c>
    </row>
    <row r="23916" spans="1:6" ht="15" x14ac:dyDescent="0.25">
      <c r="A23916" s="253" t="s">
        <v>12333</v>
      </c>
      <c r="B23916" s="254" t="s">
        <v>12334</v>
      </c>
      <c r="C23916" s="10" t="s">
        <v>6635</v>
      </c>
      <c r="F23916" s="255">
        <v>27.87</v>
      </c>
    </row>
    <row r="23917" spans="1:6" ht="15" x14ac:dyDescent="0.25">
      <c r="A23917" s="253" t="s">
        <v>12335</v>
      </c>
      <c r="B23917" s="254" t="s">
        <v>12336</v>
      </c>
      <c r="C23917" s="10" t="s">
        <v>6635</v>
      </c>
      <c r="F23917" s="255">
        <v>26.25</v>
      </c>
    </row>
    <row r="23918" spans="1:6" ht="15" x14ac:dyDescent="0.25">
      <c r="A23918" s="253" t="s">
        <v>12337</v>
      </c>
      <c r="B23918" s="254" t="s">
        <v>12338</v>
      </c>
      <c r="C23918" s="10" t="s">
        <v>6635</v>
      </c>
      <c r="F23918" s="255">
        <v>35.369999999999997</v>
      </c>
    </row>
    <row r="23919" spans="1:6" ht="15" x14ac:dyDescent="0.25">
      <c r="A23919" s="253" t="s">
        <v>12339</v>
      </c>
      <c r="B23919" s="254" t="s">
        <v>12340</v>
      </c>
      <c r="C23919" s="10" t="s">
        <v>6635</v>
      </c>
      <c r="F23919" s="255">
        <v>48.48</v>
      </c>
    </row>
    <row r="23920" spans="1:6" ht="15" x14ac:dyDescent="0.25">
      <c r="A23920" s="253" t="s">
        <v>12341</v>
      </c>
      <c r="B23920" s="254" t="s">
        <v>12342</v>
      </c>
      <c r="C23920" s="10" t="s">
        <v>6640</v>
      </c>
      <c r="F23920" s="255">
        <v>64.069999999999993</v>
      </c>
    </row>
    <row r="23921" spans="1:6" ht="15" x14ac:dyDescent="0.25">
      <c r="A23921" s="253" t="s">
        <v>12343</v>
      </c>
      <c r="B23921" s="254" t="s">
        <v>12344</v>
      </c>
      <c r="C23921" s="10" t="s">
        <v>6635</v>
      </c>
      <c r="F23921" s="255">
        <v>78.040000000000006</v>
      </c>
    </row>
    <row r="23922" spans="1:6" ht="15" x14ac:dyDescent="0.25">
      <c r="A23922" s="253" t="s">
        <v>12345</v>
      </c>
      <c r="B23922" s="254" t="s">
        <v>12346</v>
      </c>
      <c r="C23922" s="10" t="s">
        <v>6635</v>
      </c>
      <c r="F23922" s="255">
        <v>13.37</v>
      </c>
    </row>
    <row r="23923" spans="1:6" ht="15" x14ac:dyDescent="0.25">
      <c r="A23923" s="253" t="s">
        <v>12347</v>
      </c>
      <c r="B23923" s="254" t="s">
        <v>12348</v>
      </c>
      <c r="C23923" s="10" t="s">
        <v>6635</v>
      </c>
      <c r="F23923" s="255">
        <v>1.71</v>
      </c>
    </row>
    <row r="23924" spans="1:6" ht="15" x14ac:dyDescent="0.25">
      <c r="A23924" s="253" t="s">
        <v>12349</v>
      </c>
      <c r="B23924" s="254" t="s">
        <v>12350</v>
      </c>
      <c r="C23924" s="10" t="s">
        <v>6640</v>
      </c>
      <c r="F23924" s="255">
        <v>90.04</v>
      </c>
    </row>
    <row r="23925" spans="1:6" ht="15" x14ac:dyDescent="0.25">
      <c r="A23925" s="253" t="s">
        <v>12351</v>
      </c>
      <c r="B23925" s="254" t="s">
        <v>12352</v>
      </c>
      <c r="C23925" s="10" t="s">
        <v>6635</v>
      </c>
      <c r="F23925" s="255">
        <v>94.08</v>
      </c>
    </row>
    <row r="23926" spans="1:6" ht="15" x14ac:dyDescent="0.25">
      <c r="A23926" s="253" t="s">
        <v>12353</v>
      </c>
      <c r="B23926" s="254" t="s">
        <v>12354</v>
      </c>
      <c r="C23926" s="10" t="s">
        <v>6635</v>
      </c>
      <c r="F23926" s="255">
        <v>127.34</v>
      </c>
    </row>
    <row r="23927" spans="1:6" ht="15" x14ac:dyDescent="0.25">
      <c r="A23927" s="253" t="s">
        <v>12355</v>
      </c>
      <c r="B23927" s="254" t="s">
        <v>12356</v>
      </c>
      <c r="C23927" s="10" t="s">
        <v>6635</v>
      </c>
      <c r="F23927" s="255">
        <v>30.86</v>
      </c>
    </row>
    <row r="23928" spans="1:6" ht="15" x14ac:dyDescent="0.25">
      <c r="A23928" s="253" t="s">
        <v>12357</v>
      </c>
      <c r="B23928" s="254" t="s">
        <v>12358</v>
      </c>
      <c r="C23928" s="10" t="s">
        <v>6640</v>
      </c>
      <c r="F23928" s="255">
        <v>197.64</v>
      </c>
    </row>
    <row r="23929" spans="1:6" ht="15" x14ac:dyDescent="0.25">
      <c r="A23929" s="253" t="s">
        <v>12359</v>
      </c>
      <c r="B23929" s="254" t="s">
        <v>12360</v>
      </c>
      <c r="C23929" s="10" t="s">
        <v>6640</v>
      </c>
      <c r="F23929" s="255">
        <v>326.72000000000003</v>
      </c>
    </row>
    <row r="23930" spans="1:6" ht="15" x14ac:dyDescent="0.25">
      <c r="A23930" s="253" t="s">
        <v>12361</v>
      </c>
      <c r="B23930" s="254" t="s">
        <v>12362</v>
      </c>
      <c r="C23930" s="10" t="s">
        <v>6640</v>
      </c>
      <c r="F23930" s="255">
        <v>257.31</v>
      </c>
    </row>
    <row r="23931" spans="1:6" ht="15" x14ac:dyDescent="0.25">
      <c r="A23931" s="253" t="s">
        <v>12363</v>
      </c>
      <c r="B23931" s="254" t="s">
        <v>12364</v>
      </c>
      <c r="C23931" s="10" t="s">
        <v>6640</v>
      </c>
      <c r="F23931" s="255">
        <v>239.61</v>
      </c>
    </row>
    <row r="23932" spans="1:6" ht="15" x14ac:dyDescent="0.25">
      <c r="A23932" s="253" t="s">
        <v>12365</v>
      </c>
      <c r="B23932" s="254" t="s">
        <v>12366</v>
      </c>
      <c r="C23932" s="10" t="s">
        <v>6640</v>
      </c>
      <c r="F23932" s="255">
        <v>281.08999999999997</v>
      </c>
    </row>
    <row r="23933" spans="1:6" ht="15" x14ac:dyDescent="0.25">
      <c r="A23933" s="253" t="s">
        <v>12367</v>
      </c>
      <c r="B23933" s="254" t="s">
        <v>12368</v>
      </c>
      <c r="C23933" s="10" t="s">
        <v>6635</v>
      </c>
      <c r="F23933" s="255">
        <v>23.92</v>
      </c>
    </row>
    <row r="23934" spans="1:6" ht="15" x14ac:dyDescent="0.25">
      <c r="A23934" s="253" t="s">
        <v>12369</v>
      </c>
      <c r="B23934" s="254" t="s">
        <v>12370</v>
      </c>
      <c r="C23934" s="10" t="s">
        <v>6635</v>
      </c>
      <c r="F23934" s="255">
        <v>49.71</v>
      </c>
    </row>
    <row r="23935" spans="1:6" ht="15" x14ac:dyDescent="0.25">
      <c r="A23935" s="253" t="s">
        <v>12371</v>
      </c>
      <c r="B23935" s="254" t="s">
        <v>12372</v>
      </c>
      <c r="C23935" s="10" t="s">
        <v>6635</v>
      </c>
      <c r="F23935" s="255">
        <v>415.35</v>
      </c>
    </row>
    <row r="23936" spans="1:6" ht="15" x14ac:dyDescent="0.25">
      <c r="A23936" s="253" t="s">
        <v>12373</v>
      </c>
      <c r="B23936" s="254" t="s">
        <v>12374</v>
      </c>
      <c r="C23936" s="10" t="s">
        <v>6640</v>
      </c>
      <c r="F23936" s="255">
        <v>77.19</v>
      </c>
    </row>
    <row r="23937" spans="1:6" ht="15" x14ac:dyDescent="0.25">
      <c r="A23937" s="253" t="s">
        <v>12375</v>
      </c>
      <c r="B23937" s="254" t="s">
        <v>12376</v>
      </c>
      <c r="C23937" s="10" t="s">
        <v>6640</v>
      </c>
      <c r="F23937" s="255">
        <v>48.36</v>
      </c>
    </row>
    <row r="23938" spans="1:6" ht="15" x14ac:dyDescent="0.25">
      <c r="A23938" s="253" t="s">
        <v>12377</v>
      </c>
      <c r="B23938" s="254" t="s">
        <v>12378</v>
      </c>
      <c r="C23938" s="10" t="s">
        <v>6640</v>
      </c>
      <c r="F23938" s="255">
        <v>3.28</v>
      </c>
    </row>
    <row r="23939" spans="1:6" ht="15" x14ac:dyDescent="0.25">
      <c r="A23939" s="253" t="s">
        <v>12379</v>
      </c>
      <c r="B23939" s="254" t="s">
        <v>12380</v>
      </c>
      <c r="C23939" s="10" t="s">
        <v>6635</v>
      </c>
      <c r="F23939" s="255">
        <v>1.73</v>
      </c>
    </row>
    <row r="23940" spans="1:6" ht="15" x14ac:dyDescent="0.25">
      <c r="A23940" s="253" t="s">
        <v>12381</v>
      </c>
      <c r="B23940" s="254" t="s">
        <v>12382</v>
      </c>
      <c r="C23940" s="10" t="s">
        <v>6635</v>
      </c>
      <c r="F23940" s="255">
        <v>1854.43</v>
      </c>
    </row>
    <row r="23941" spans="1:6" ht="15" x14ac:dyDescent="0.25">
      <c r="A23941" s="253" t="s">
        <v>12383</v>
      </c>
      <c r="B23941" s="254" t="s">
        <v>12384</v>
      </c>
      <c r="C23941" s="10" t="s">
        <v>6635</v>
      </c>
      <c r="F23941" s="255">
        <v>1432.89</v>
      </c>
    </row>
    <row r="23942" spans="1:6" ht="15" x14ac:dyDescent="0.25">
      <c r="A23942" s="253" t="s">
        <v>12385</v>
      </c>
      <c r="B23942" s="254" t="s">
        <v>12386</v>
      </c>
      <c r="C23942" s="10" t="s">
        <v>6635</v>
      </c>
      <c r="F23942" s="255">
        <v>887.66</v>
      </c>
    </row>
    <row r="23943" spans="1:6" ht="15" x14ac:dyDescent="0.25">
      <c r="A23943" s="253" t="s">
        <v>12387</v>
      </c>
      <c r="B23943" s="254" t="s">
        <v>12388</v>
      </c>
      <c r="C23943" s="10" t="s">
        <v>6640</v>
      </c>
      <c r="F23943" s="255">
        <v>9</v>
      </c>
    </row>
    <row r="23944" spans="1:6" ht="15" x14ac:dyDescent="0.25">
      <c r="A23944" s="253" t="s">
        <v>12389</v>
      </c>
      <c r="B23944" s="254" t="s">
        <v>12390</v>
      </c>
      <c r="C23944" s="10" t="s">
        <v>6640</v>
      </c>
      <c r="F23944" s="255">
        <v>12.02</v>
      </c>
    </row>
    <row r="23945" spans="1:6" ht="15" x14ac:dyDescent="0.25">
      <c r="A23945" s="253" t="s">
        <v>12391</v>
      </c>
      <c r="B23945" s="254" t="s">
        <v>12392</v>
      </c>
      <c r="C23945" s="10" t="s">
        <v>6640</v>
      </c>
      <c r="F23945" s="255">
        <v>29.53</v>
      </c>
    </row>
    <row r="23946" spans="1:6" ht="15" x14ac:dyDescent="0.25">
      <c r="A23946" s="253" t="s">
        <v>12393</v>
      </c>
      <c r="B23946" s="254" t="s">
        <v>12394</v>
      </c>
      <c r="C23946" s="10" t="s">
        <v>6635</v>
      </c>
      <c r="F23946" s="255">
        <v>1170.6600000000001</v>
      </c>
    </row>
    <row r="23947" spans="1:6" ht="15" x14ac:dyDescent="0.25">
      <c r="A23947" s="253" t="s">
        <v>12395</v>
      </c>
      <c r="B23947" s="254" t="s">
        <v>12396</v>
      </c>
      <c r="C23947" s="10" t="s">
        <v>6635</v>
      </c>
      <c r="F23947" s="255">
        <v>5686.62</v>
      </c>
    </row>
    <row r="23948" spans="1:6" ht="15" x14ac:dyDescent="0.25">
      <c r="A23948" s="253" t="s">
        <v>12397</v>
      </c>
      <c r="B23948" s="254" t="s">
        <v>12398</v>
      </c>
      <c r="C23948" s="10" t="s">
        <v>6635</v>
      </c>
      <c r="F23948" s="255">
        <v>3147.57</v>
      </c>
    </row>
    <row r="23949" spans="1:6" ht="15" x14ac:dyDescent="0.25">
      <c r="A23949" s="253" t="s">
        <v>12399</v>
      </c>
      <c r="B23949" s="254" t="s">
        <v>12400</v>
      </c>
      <c r="C23949" s="10" t="s">
        <v>6635</v>
      </c>
      <c r="F23949" s="255">
        <v>5491.29</v>
      </c>
    </row>
    <row r="23950" spans="1:6" ht="15" x14ac:dyDescent="0.25">
      <c r="A23950" s="253" t="s">
        <v>12401</v>
      </c>
      <c r="B23950" s="254" t="s">
        <v>12402</v>
      </c>
      <c r="C23950" s="10" t="s">
        <v>6635</v>
      </c>
      <c r="F23950" s="255">
        <v>788.99</v>
      </c>
    </row>
    <row r="23951" spans="1:6" ht="15" x14ac:dyDescent="0.25">
      <c r="A23951" s="253" t="s">
        <v>12403</v>
      </c>
      <c r="B23951" s="254" t="s">
        <v>12404</v>
      </c>
      <c r="C23951" s="10" t="s">
        <v>6635</v>
      </c>
      <c r="F23951" s="255">
        <v>2752.47</v>
      </c>
    </row>
    <row r="23952" spans="1:6" ht="15" x14ac:dyDescent="0.25">
      <c r="A23952" s="253" t="s">
        <v>12405</v>
      </c>
      <c r="B23952" s="254" t="s">
        <v>12406</v>
      </c>
      <c r="C23952" s="10" t="s">
        <v>6635</v>
      </c>
      <c r="F23952" s="255">
        <v>3297.88</v>
      </c>
    </row>
    <row r="23953" spans="1:6" ht="15" x14ac:dyDescent="0.25">
      <c r="A23953" s="253" t="s">
        <v>12407</v>
      </c>
      <c r="B23953" s="254" t="s">
        <v>12408</v>
      </c>
      <c r="C23953" s="10" t="s">
        <v>6635</v>
      </c>
      <c r="F23953" s="255">
        <v>4323.6400000000003</v>
      </c>
    </row>
    <row r="23954" spans="1:6" ht="15" x14ac:dyDescent="0.25">
      <c r="A23954" s="253" t="s">
        <v>12409</v>
      </c>
      <c r="B23954" s="254" t="s">
        <v>12410</v>
      </c>
      <c r="C23954" s="10" t="s">
        <v>6635</v>
      </c>
      <c r="F23954" s="255">
        <v>18.329999999999998</v>
      </c>
    </row>
    <row r="23955" spans="1:6" ht="15" x14ac:dyDescent="0.25">
      <c r="A23955" s="253" t="s">
        <v>12411</v>
      </c>
      <c r="B23955" s="254" t="s">
        <v>12412</v>
      </c>
      <c r="C23955" s="10" t="s">
        <v>6635</v>
      </c>
      <c r="F23955" s="255">
        <v>23.39</v>
      </c>
    </row>
    <row r="23956" spans="1:6" ht="15" x14ac:dyDescent="0.25">
      <c r="A23956" s="253" t="s">
        <v>12413</v>
      </c>
      <c r="B23956" s="254" t="s">
        <v>12414</v>
      </c>
      <c r="C23956" s="10" t="s">
        <v>6635</v>
      </c>
      <c r="F23956" s="255">
        <v>71.36</v>
      </c>
    </row>
    <row r="23957" spans="1:6" ht="15" x14ac:dyDescent="0.25">
      <c r="A23957" s="253" t="s">
        <v>12415</v>
      </c>
      <c r="B23957" s="254" t="s">
        <v>12416</v>
      </c>
      <c r="C23957" s="10" t="s">
        <v>6635</v>
      </c>
      <c r="F23957" s="255">
        <v>23.68</v>
      </c>
    </row>
    <row r="23958" spans="1:6" ht="15" x14ac:dyDescent="0.25">
      <c r="A23958" s="253" t="s">
        <v>12417</v>
      </c>
      <c r="B23958" s="254" t="s">
        <v>12418</v>
      </c>
      <c r="C23958" s="10" t="s">
        <v>6635</v>
      </c>
      <c r="F23958" s="255">
        <v>36.92</v>
      </c>
    </row>
    <row r="23959" spans="1:6" ht="15" x14ac:dyDescent="0.25">
      <c r="A23959" s="253" t="s">
        <v>12419</v>
      </c>
      <c r="B23959" s="254" t="s">
        <v>12420</v>
      </c>
      <c r="C23959" s="10" t="s">
        <v>6635</v>
      </c>
      <c r="F23959" s="255">
        <v>93.7</v>
      </c>
    </row>
    <row r="23960" spans="1:6" ht="15" x14ac:dyDescent="0.25">
      <c r="A23960" s="253" t="s">
        <v>12421</v>
      </c>
      <c r="B23960" s="254" t="s">
        <v>12422</v>
      </c>
      <c r="C23960" s="10" t="s">
        <v>6635</v>
      </c>
      <c r="F23960" s="255">
        <v>20.22</v>
      </c>
    </row>
    <row r="23961" spans="1:6" ht="30" x14ac:dyDescent="0.25">
      <c r="A23961" s="253" t="s">
        <v>12423</v>
      </c>
      <c r="B23961" s="254" t="s">
        <v>12424</v>
      </c>
      <c r="C23961" s="10" t="s">
        <v>1739</v>
      </c>
      <c r="F23961" s="255">
        <v>189.66</v>
      </c>
    </row>
    <row r="23962" spans="1:6" ht="30" x14ac:dyDescent="0.25">
      <c r="A23962" s="253" t="s">
        <v>12425</v>
      </c>
      <c r="B23962" s="254" t="s">
        <v>12426</v>
      </c>
      <c r="C23962" s="10" t="s">
        <v>6635</v>
      </c>
      <c r="F23962" s="255">
        <v>175.01</v>
      </c>
    </row>
    <row r="23963" spans="1:6" ht="30" x14ac:dyDescent="0.25">
      <c r="A23963" s="253" t="s">
        <v>12427</v>
      </c>
      <c r="B23963" s="254" t="s">
        <v>12428</v>
      </c>
      <c r="C23963" s="10" t="s">
        <v>6635</v>
      </c>
      <c r="F23963" s="255">
        <v>487.99</v>
      </c>
    </row>
    <row r="23964" spans="1:6" ht="30" x14ac:dyDescent="0.25">
      <c r="A23964" s="253" t="s">
        <v>12429</v>
      </c>
      <c r="B23964" s="254" t="s">
        <v>12430</v>
      </c>
      <c r="C23964" s="10" t="s">
        <v>6635</v>
      </c>
      <c r="F23964" s="255">
        <v>25.47</v>
      </c>
    </row>
    <row r="23965" spans="1:6" ht="30" x14ac:dyDescent="0.25">
      <c r="A23965" s="253" t="s">
        <v>12431</v>
      </c>
      <c r="B23965" s="254" t="s">
        <v>12432</v>
      </c>
      <c r="C23965" s="10" t="s">
        <v>6635</v>
      </c>
      <c r="F23965" s="255">
        <v>61.57</v>
      </c>
    </row>
    <row r="23966" spans="1:6" ht="30" x14ac:dyDescent="0.25">
      <c r="A23966" s="253" t="s">
        <v>12433</v>
      </c>
      <c r="B23966" s="254" t="s">
        <v>12434</v>
      </c>
      <c r="C23966" s="10" t="s">
        <v>6635</v>
      </c>
      <c r="F23966" s="255">
        <v>83.14</v>
      </c>
    </row>
    <row r="23967" spans="1:6" ht="30" x14ac:dyDescent="0.25">
      <c r="A23967" s="253" t="s">
        <v>12435</v>
      </c>
      <c r="B23967" s="254" t="s">
        <v>12436</v>
      </c>
      <c r="C23967" s="10" t="s">
        <v>6635</v>
      </c>
      <c r="F23967" s="255">
        <v>251.54</v>
      </c>
    </row>
    <row r="23968" spans="1:6" ht="30" x14ac:dyDescent="0.25">
      <c r="A23968" s="253" t="s">
        <v>12437</v>
      </c>
      <c r="B23968" s="254" t="s">
        <v>12438</v>
      </c>
      <c r="C23968" s="10" t="s">
        <v>6635</v>
      </c>
      <c r="F23968" s="255">
        <v>302.92</v>
      </c>
    </row>
    <row r="23969" spans="1:6" ht="15" x14ac:dyDescent="0.25">
      <c r="A23969" s="253" t="s">
        <v>12439</v>
      </c>
      <c r="B23969" s="254" t="s">
        <v>12440</v>
      </c>
      <c r="C23969" s="10" t="s">
        <v>6635</v>
      </c>
      <c r="F23969" s="255">
        <v>25.03</v>
      </c>
    </row>
    <row r="23970" spans="1:6" ht="15" x14ac:dyDescent="0.25">
      <c r="A23970" s="253" t="s">
        <v>12441</v>
      </c>
      <c r="B23970" s="254" t="s">
        <v>12442</v>
      </c>
      <c r="C23970" s="10" t="s">
        <v>6635</v>
      </c>
      <c r="F23970" s="255">
        <v>83.12</v>
      </c>
    </row>
    <row r="23971" spans="1:6" ht="15" x14ac:dyDescent="0.25">
      <c r="A23971" s="253" t="s">
        <v>12443</v>
      </c>
      <c r="B23971" s="254" t="s">
        <v>12444</v>
      </c>
      <c r="C23971" s="10" t="s">
        <v>6635</v>
      </c>
      <c r="F23971" s="255">
        <v>206.85</v>
      </c>
    </row>
    <row r="23972" spans="1:6" ht="30" x14ac:dyDescent="0.25">
      <c r="A23972" s="253" t="s">
        <v>12445</v>
      </c>
      <c r="B23972" s="254" t="s">
        <v>12446</v>
      </c>
      <c r="C23972" s="10" t="s">
        <v>6635</v>
      </c>
      <c r="F23972" s="255">
        <v>509.31</v>
      </c>
    </row>
    <row r="23973" spans="1:6" ht="30" x14ac:dyDescent="0.25">
      <c r="A23973" s="253" t="s">
        <v>12447</v>
      </c>
      <c r="B23973" s="254" t="s">
        <v>12448</v>
      </c>
      <c r="C23973" s="10" t="s">
        <v>6635</v>
      </c>
      <c r="F23973" s="255">
        <v>15.85</v>
      </c>
    </row>
    <row r="23974" spans="1:6" ht="30" x14ac:dyDescent="0.25">
      <c r="A23974" s="253" t="s">
        <v>12449</v>
      </c>
      <c r="B23974" s="254" t="s">
        <v>12450</v>
      </c>
      <c r="C23974" s="10" t="s">
        <v>6635</v>
      </c>
      <c r="F23974" s="255">
        <v>47.87</v>
      </c>
    </row>
    <row r="23975" spans="1:6" ht="15" x14ac:dyDescent="0.25">
      <c r="A23975" s="253" t="s">
        <v>12451</v>
      </c>
      <c r="B23975" s="254" t="s">
        <v>930</v>
      </c>
      <c r="C23975" s="10" t="s">
        <v>6635</v>
      </c>
      <c r="F23975" s="255">
        <v>576.61</v>
      </c>
    </row>
    <row r="23976" spans="1:6" ht="15" x14ac:dyDescent="0.25">
      <c r="A23976" s="253" t="s">
        <v>12452</v>
      </c>
      <c r="B23976" s="254" t="s">
        <v>12453</v>
      </c>
      <c r="C23976" s="10" t="s">
        <v>6635</v>
      </c>
      <c r="F23976" s="255">
        <v>33.6</v>
      </c>
    </row>
    <row r="23977" spans="1:6" ht="15" x14ac:dyDescent="0.25">
      <c r="A23977" s="253" t="s">
        <v>12454</v>
      </c>
      <c r="B23977" s="254" t="s">
        <v>963</v>
      </c>
      <c r="C23977" s="10" t="s">
        <v>6635</v>
      </c>
      <c r="F23977" s="255">
        <v>124.5</v>
      </c>
    </row>
    <row r="23978" spans="1:6" ht="15" x14ac:dyDescent="0.25">
      <c r="A23978" s="253" t="s">
        <v>12455</v>
      </c>
      <c r="B23978" s="254" t="s">
        <v>964</v>
      </c>
      <c r="C23978" s="10" t="s">
        <v>6635</v>
      </c>
      <c r="F23978" s="255">
        <v>96.24</v>
      </c>
    </row>
    <row r="23979" spans="1:6" ht="15" x14ac:dyDescent="0.25">
      <c r="A23979" s="253" t="s">
        <v>12456</v>
      </c>
      <c r="B23979" s="254" t="s">
        <v>965</v>
      </c>
      <c r="C23979" s="10" t="s">
        <v>6635</v>
      </c>
      <c r="F23979" s="255">
        <v>55.57</v>
      </c>
    </row>
    <row r="23980" spans="1:6" ht="15" x14ac:dyDescent="0.25">
      <c r="A23980" s="253" t="s">
        <v>12457</v>
      </c>
      <c r="B23980" s="254" t="s">
        <v>966</v>
      </c>
      <c r="C23980" s="10" t="s">
        <v>6635</v>
      </c>
      <c r="F23980" s="255">
        <v>33.770000000000003</v>
      </c>
    </row>
    <row r="23981" spans="1:6" ht="15" x14ac:dyDescent="0.25">
      <c r="A23981" s="253" t="s">
        <v>12458</v>
      </c>
      <c r="B23981" s="254" t="s">
        <v>12459</v>
      </c>
      <c r="C23981" s="10" t="s">
        <v>6635</v>
      </c>
      <c r="F23981" s="255">
        <v>173</v>
      </c>
    </row>
    <row r="23982" spans="1:6" ht="15" x14ac:dyDescent="0.25">
      <c r="A23982" s="253" t="s">
        <v>12460</v>
      </c>
      <c r="B23982" s="254" t="s">
        <v>12461</v>
      </c>
      <c r="C23982" s="10" t="s">
        <v>6635</v>
      </c>
      <c r="F23982" s="255">
        <v>1831.28</v>
      </c>
    </row>
    <row r="23983" spans="1:6" ht="30" x14ac:dyDescent="0.25">
      <c r="A23983" s="253" t="s">
        <v>12462</v>
      </c>
      <c r="B23983" s="254" t="s">
        <v>12463</v>
      </c>
      <c r="C23983" s="10" t="s">
        <v>6635</v>
      </c>
      <c r="F23983" s="255">
        <v>835.87</v>
      </c>
    </row>
    <row r="23984" spans="1:6" ht="15" x14ac:dyDescent="0.25">
      <c r="A23984" s="253" t="s">
        <v>12464</v>
      </c>
      <c r="B23984" s="254" t="s">
        <v>12465</v>
      </c>
      <c r="C23984" s="10" t="s">
        <v>6635</v>
      </c>
      <c r="F23984" s="255">
        <v>141.71</v>
      </c>
    </row>
    <row r="23985" spans="1:6" ht="15" x14ac:dyDescent="0.25">
      <c r="A23985" s="253" t="s">
        <v>12466</v>
      </c>
      <c r="B23985" s="254" t="s">
        <v>12467</v>
      </c>
      <c r="C23985" s="10" t="s">
        <v>6635</v>
      </c>
      <c r="F23985" s="255">
        <v>208.76</v>
      </c>
    </row>
    <row r="23986" spans="1:6" ht="15" x14ac:dyDescent="0.25">
      <c r="A23986" s="253" t="s">
        <v>12468</v>
      </c>
      <c r="B23986" s="254" t="s">
        <v>12469</v>
      </c>
      <c r="C23986" s="10" t="s">
        <v>6635</v>
      </c>
      <c r="F23986" s="255">
        <v>696.86</v>
      </c>
    </row>
    <row r="23987" spans="1:6" ht="15" x14ac:dyDescent="0.25">
      <c r="A23987" s="253" t="s">
        <v>12470</v>
      </c>
      <c r="B23987" s="254" t="s">
        <v>12471</v>
      </c>
      <c r="C23987" s="10" t="s">
        <v>6635</v>
      </c>
      <c r="F23987" s="255">
        <v>307.20999999999998</v>
      </c>
    </row>
    <row r="23988" spans="1:6" ht="15" x14ac:dyDescent="0.25">
      <c r="A23988" s="253" t="s">
        <v>12472</v>
      </c>
      <c r="B23988" s="254" t="s">
        <v>12473</v>
      </c>
      <c r="C23988" s="10" t="s">
        <v>6635</v>
      </c>
      <c r="F23988" s="255">
        <v>12.11</v>
      </c>
    </row>
    <row r="23989" spans="1:6" ht="15" x14ac:dyDescent="0.25">
      <c r="A23989" s="253" t="s">
        <v>12474</v>
      </c>
      <c r="B23989" s="254" t="s">
        <v>12475</v>
      </c>
      <c r="C23989" s="10" t="s">
        <v>6640</v>
      </c>
      <c r="F23989" s="255">
        <v>1.89</v>
      </c>
    </row>
    <row r="23990" spans="1:6" ht="15" x14ac:dyDescent="0.25">
      <c r="A23990" s="253" t="s">
        <v>12476</v>
      </c>
      <c r="B23990" s="254" t="s">
        <v>12477</v>
      </c>
      <c r="C23990" s="10" t="s">
        <v>6640</v>
      </c>
      <c r="F23990" s="255">
        <v>12.54</v>
      </c>
    </row>
    <row r="23991" spans="1:6" ht="15" x14ac:dyDescent="0.25">
      <c r="A23991" s="253" t="s">
        <v>12478</v>
      </c>
      <c r="B23991" s="254" t="s">
        <v>12479</v>
      </c>
      <c r="C23991" s="10" t="s">
        <v>6640</v>
      </c>
      <c r="F23991" s="255">
        <v>2.98</v>
      </c>
    </row>
    <row r="23992" spans="1:6" ht="15" x14ac:dyDescent="0.25">
      <c r="A23992" s="253" t="s">
        <v>12480</v>
      </c>
      <c r="B23992" s="254" t="s">
        <v>12481</v>
      </c>
      <c r="C23992" s="10" t="s">
        <v>6640</v>
      </c>
      <c r="F23992" s="255">
        <v>4.8</v>
      </c>
    </row>
    <row r="23993" spans="1:6" ht="15" x14ac:dyDescent="0.25">
      <c r="A23993" s="253" t="s">
        <v>12482</v>
      </c>
      <c r="B23993" s="254" t="s">
        <v>12483</v>
      </c>
      <c r="C23993" s="10" t="s">
        <v>6640</v>
      </c>
      <c r="F23993" s="255">
        <v>7.12</v>
      </c>
    </row>
    <row r="23994" spans="1:6" ht="15" x14ac:dyDescent="0.25">
      <c r="A23994" s="253" t="s">
        <v>12484</v>
      </c>
      <c r="B23994" s="254" t="s">
        <v>12485</v>
      </c>
      <c r="C23994" s="10" t="s">
        <v>6640</v>
      </c>
      <c r="F23994" s="255">
        <v>111.21</v>
      </c>
    </row>
    <row r="23995" spans="1:6" ht="15" x14ac:dyDescent="0.25">
      <c r="A23995" s="253" t="s">
        <v>12486</v>
      </c>
      <c r="B23995" s="254" t="s">
        <v>12487</v>
      </c>
      <c r="C23995" s="10" t="s">
        <v>6640</v>
      </c>
      <c r="F23995" s="255">
        <v>18.38</v>
      </c>
    </row>
    <row r="23996" spans="1:6" ht="15" x14ac:dyDescent="0.25">
      <c r="A23996" s="253" t="s">
        <v>12488</v>
      </c>
      <c r="B23996" s="254" t="s">
        <v>12489</v>
      </c>
      <c r="C23996" s="10" t="s">
        <v>6640</v>
      </c>
      <c r="F23996" s="255">
        <v>127.85</v>
      </c>
    </row>
    <row r="23997" spans="1:6" ht="15" x14ac:dyDescent="0.25">
      <c r="A23997" s="253" t="s">
        <v>12490</v>
      </c>
      <c r="B23997" s="254" t="s">
        <v>12491</v>
      </c>
      <c r="C23997" s="10" t="s">
        <v>6640</v>
      </c>
      <c r="F23997" s="255">
        <v>28.63</v>
      </c>
    </row>
    <row r="23998" spans="1:6" ht="15" x14ac:dyDescent="0.25">
      <c r="A23998" s="253" t="s">
        <v>12492</v>
      </c>
      <c r="B23998" s="254" t="s">
        <v>12493</v>
      </c>
      <c r="C23998" s="10" t="s">
        <v>6640</v>
      </c>
      <c r="F23998" s="255">
        <v>41.1</v>
      </c>
    </row>
    <row r="23999" spans="1:6" ht="15" x14ac:dyDescent="0.25">
      <c r="A23999" s="253" t="s">
        <v>12494</v>
      </c>
      <c r="B23999" s="254" t="s">
        <v>12495</v>
      </c>
      <c r="C23999" s="10" t="s">
        <v>6640</v>
      </c>
      <c r="F23999" s="255">
        <v>6.37</v>
      </c>
    </row>
    <row r="24000" spans="1:6" ht="15" x14ac:dyDescent="0.25">
      <c r="A24000" s="253" t="s">
        <v>12496</v>
      </c>
      <c r="B24000" s="254" t="s">
        <v>12497</v>
      </c>
      <c r="C24000" s="10" t="s">
        <v>6640</v>
      </c>
      <c r="F24000" s="255">
        <v>9.6999999999999993</v>
      </c>
    </row>
    <row r="24001" spans="1:6" ht="15" x14ac:dyDescent="0.25">
      <c r="A24001" s="253" t="s">
        <v>12498</v>
      </c>
      <c r="B24001" s="254" t="s">
        <v>12499</v>
      </c>
      <c r="C24001" s="10" t="s">
        <v>6640</v>
      </c>
      <c r="F24001" s="255">
        <v>35.340000000000003</v>
      </c>
    </row>
    <row r="24002" spans="1:6" ht="30" x14ac:dyDescent="0.25">
      <c r="A24002" s="253" t="s">
        <v>12500</v>
      </c>
      <c r="B24002" s="254" t="s">
        <v>12501</v>
      </c>
      <c r="C24002" s="10" t="s">
        <v>6640</v>
      </c>
      <c r="F24002" s="255">
        <v>2.21</v>
      </c>
    </row>
    <row r="24003" spans="1:6" ht="30" x14ac:dyDescent="0.25">
      <c r="A24003" s="253" t="s">
        <v>12502</v>
      </c>
      <c r="B24003" s="254" t="s">
        <v>12503</v>
      </c>
      <c r="C24003" s="10" t="s">
        <v>6640</v>
      </c>
      <c r="F24003" s="255">
        <v>3.44</v>
      </c>
    </row>
    <row r="24004" spans="1:6" ht="30" x14ac:dyDescent="0.25">
      <c r="A24004" s="253" t="s">
        <v>12504</v>
      </c>
      <c r="B24004" s="254" t="s">
        <v>12505</v>
      </c>
      <c r="C24004" s="10" t="s">
        <v>6640</v>
      </c>
      <c r="F24004" s="255">
        <v>5.0199999999999996</v>
      </c>
    </row>
    <row r="24005" spans="1:6" ht="30" x14ac:dyDescent="0.25">
      <c r="A24005" s="253" t="s">
        <v>12506</v>
      </c>
      <c r="B24005" s="254" t="s">
        <v>12507</v>
      </c>
      <c r="C24005" s="10" t="s">
        <v>6640</v>
      </c>
      <c r="F24005" s="255">
        <v>7.16</v>
      </c>
    </row>
    <row r="24006" spans="1:6" ht="30" x14ac:dyDescent="0.25">
      <c r="A24006" s="253" t="s">
        <v>12508</v>
      </c>
      <c r="B24006" s="254" t="s">
        <v>12509</v>
      </c>
      <c r="C24006" s="10" t="s">
        <v>6640</v>
      </c>
      <c r="F24006" s="255">
        <v>11.4</v>
      </c>
    </row>
    <row r="24007" spans="1:6" ht="30" x14ac:dyDescent="0.25">
      <c r="A24007" s="253" t="s">
        <v>12510</v>
      </c>
      <c r="B24007" s="254" t="s">
        <v>12511</v>
      </c>
      <c r="C24007" s="10" t="s">
        <v>6640</v>
      </c>
      <c r="F24007" s="255">
        <v>17.510000000000002</v>
      </c>
    </row>
    <row r="24008" spans="1:6" ht="30" x14ac:dyDescent="0.25">
      <c r="A24008" s="253" t="s">
        <v>12512</v>
      </c>
      <c r="B24008" s="254" t="s">
        <v>12513</v>
      </c>
      <c r="C24008" s="10" t="s">
        <v>6640</v>
      </c>
      <c r="F24008" s="255">
        <v>27.06</v>
      </c>
    </row>
    <row r="24009" spans="1:6" ht="30" x14ac:dyDescent="0.25">
      <c r="A24009" s="253" t="s">
        <v>12514</v>
      </c>
      <c r="B24009" s="254" t="s">
        <v>12515</v>
      </c>
      <c r="C24009" s="10" t="s">
        <v>6640</v>
      </c>
      <c r="F24009" s="255">
        <v>37.04</v>
      </c>
    </row>
    <row r="24010" spans="1:6" ht="30" x14ac:dyDescent="0.25">
      <c r="A24010" s="253" t="s">
        <v>12516</v>
      </c>
      <c r="B24010" s="254" t="s">
        <v>12517</v>
      </c>
      <c r="C24010" s="10" t="s">
        <v>6640</v>
      </c>
      <c r="F24010" s="255">
        <v>52.65</v>
      </c>
    </row>
    <row r="24011" spans="1:6" ht="30" x14ac:dyDescent="0.25">
      <c r="A24011" s="253" t="s">
        <v>12518</v>
      </c>
      <c r="B24011" s="254" t="s">
        <v>12519</v>
      </c>
      <c r="C24011" s="10" t="s">
        <v>6640</v>
      </c>
      <c r="F24011" s="255">
        <v>73.709999999999994</v>
      </c>
    </row>
    <row r="24012" spans="1:6" ht="30" x14ac:dyDescent="0.25">
      <c r="A24012" s="253" t="s">
        <v>12520</v>
      </c>
      <c r="B24012" s="254" t="s">
        <v>12521</v>
      </c>
      <c r="C24012" s="10" t="s">
        <v>6640</v>
      </c>
      <c r="F24012" s="255">
        <v>97.96</v>
      </c>
    </row>
    <row r="24013" spans="1:6" ht="30" x14ac:dyDescent="0.25">
      <c r="A24013" s="253" t="s">
        <v>12522</v>
      </c>
      <c r="B24013" s="254" t="s">
        <v>12523</v>
      </c>
      <c r="C24013" s="10" t="s">
        <v>6640</v>
      </c>
      <c r="F24013" s="255">
        <v>125.35</v>
      </c>
    </row>
    <row r="24014" spans="1:6" ht="30" x14ac:dyDescent="0.25">
      <c r="A24014" s="253" t="s">
        <v>12524</v>
      </c>
      <c r="B24014" s="254" t="s">
        <v>12525</v>
      </c>
      <c r="C24014" s="10" t="s">
        <v>6640</v>
      </c>
      <c r="F24014" s="255">
        <v>155.57</v>
      </c>
    </row>
    <row r="24015" spans="1:6" ht="30" x14ac:dyDescent="0.25">
      <c r="A24015" s="253" t="s">
        <v>12526</v>
      </c>
      <c r="B24015" s="254" t="s">
        <v>12527</v>
      </c>
      <c r="C24015" s="10" t="s">
        <v>6640</v>
      </c>
      <c r="F24015" s="255">
        <v>187.34</v>
      </c>
    </row>
    <row r="24016" spans="1:6" ht="30" x14ac:dyDescent="0.25">
      <c r="A24016" s="253" t="s">
        <v>12528</v>
      </c>
      <c r="B24016" s="254" t="s">
        <v>12529</v>
      </c>
      <c r="C24016" s="10" t="s">
        <v>6640</v>
      </c>
      <c r="F24016" s="255">
        <v>246.78</v>
      </c>
    </row>
    <row r="24017" spans="1:6" ht="15" x14ac:dyDescent="0.25">
      <c r="A24017" s="253" t="s">
        <v>12530</v>
      </c>
      <c r="B24017" s="254" t="s">
        <v>5126</v>
      </c>
      <c r="C24017" s="10" t="s">
        <v>6640</v>
      </c>
      <c r="F24017" s="255">
        <v>2.09</v>
      </c>
    </row>
    <row r="24018" spans="1:6" ht="15" x14ac:dyDescent="0.25">
      <c r="A24018" s="253" t="s">
        <v>12531</v>
      </c>
      <c r="B24018" s="254" t="s">
        <v>5128</v>
      </c>
      <c r="C24018" s="10" t="s">
        <v>6640</v>
      </c>
      <c r="F24018" s="255">
        <v>2.97</v>
      </c>
    </row>
    <row r="24019" spans="1:6" ht="15" x14ac:dyDescent="0.25">
      <c r="A24019" s="253" t="s">
        <v>12532</v>
      </c>
      <c r="B24019" s="254" t="s">
        <v>5130</v>
      </c>
      <c r="C24019" s="10" t="s">
        <v>6640</v>
      </c>
      <c r="F24019" s="255">
        <v>4.5</v>
      </c>
    </row>
    <row r="24020" spans="1:6" ht="15" x14ac:dyDescent="0.25">
      <c r="A24020" s="253" t="s">
        <v>12533</v>
      </c>
      <c r="B24020" s="254" t="s">
        <v>5132</v>
      </c>
      <c r="C24020" s="10" t="s">
        <v>6640</v>
      </c>
      <c r="F24020" s="255">
        <v>6.54</v>
      </c>
    </row>
    <row r="24021" spans="1:6" ht="15" x14ac:dyDescent="0.25">
      <c r="A24021" s="253" t="s">
        <v>12534</v>
      </c>
      <c r="B24021" s="254" t="s">
        <v>5134</v>
      </c>
      <c r="C24021" s="10" t="s">
        <v>6640</v>
      </c>
      <c r="F24021" s="255">
        <v>9.8699999999999992</v>
      </c>
    </row>
    <row r="24022" spans="1:6" ht="15" x14ac:dyDescent="0.25">
      <c r="A24022" s="253" t="s">
        <v>12535</v>
      </c>
      <c r="B24022" s="254" t="s">
        <v>5136</v>
      </c>
      <c r="C24022" s="10" t="s">
        <v>6640</v>
      </c>
      <c r="F24022" s="255">
        <v>16.04</v>
      </c>
    </row>
    <row r="24023" spans="1:6" ht="15" x14ac:dyDescent="0.25">
      <c r="A24023" s="253" t="s">
        <v>12536</v>
      </c>
      <c r="B24023" s="254" t="s">
        <v>5138</v>
      </c>
      <c r="C24023" s="10" t="s">
        <v>6640</v>
      </c>
      <c r="F24023" s="255">
        <v>24.39</v>
      </c>
    </row>
    <row r="24024" spans="1:6" ht="15" x14ac:dyDescent="0.25">
      <c r="A24024" s="253" t="s">
        <v>12537</v>
      </c>
      <c r="B24024" s="254" t="s">
        <v>5140</v>
      </c>
      <c r="C24024" s="10" t="s">
        <v>6640</v>
      </c>
      <c r="F24024" s="255">
        <v>33.93</v>
      </c>
    </row>
    <row r="24025" spans="1:6" ht="15" x14ac:dyDescent="0.25">
      <c r="A24025" s="253" t="s">
        <v>12538</v>
      </c>
      <c r="B24025" s="254" t="s">
        <v>5142</v>
      </c>
      <c r="C24025" s="10" t="s">
        <v>6640</v>
      </c>
      <c r="F24025" s="255">
        <v>49.35</v>
      </c>
    </row>
    <row r="24026" spans="1:6" ht="15" x14ac:dyDescent="0.25">
      <c r="A24026" s="253" t="s">
        <v>12539</v>
      </c>
      <c r="B24026" s="254" t="s">
        <v>5144</v>
      </c>
      <c r="C24026" s="10" t="s">
        <v>6640</v>
      </c>
      <c r="F24026" s="255">
        <v>67.56</v>
      </c>
    </row>
    <row r="24027" spans="1:6" ht="15" x14ac:dyDescent="0.25">
      <c r="A24027" s="253" t="s">
        <v>12540</v>
      </c>
      <c r="B24027" s="254" t="s">
        <v>5146</v>
      </c>
      <c r="C24027" s="10" t="s">
        <v>6640</v>
      </c>
      <c r="F24027" s="255">
        <v>91.27</v>
      </c>
    </row>
    <row r="24028" spans="1:6" ht="15" x14ac:dyDescent="0.25">
      <c r="A24028" s="253" t="s">
        <v>12541</v>
      </c>
      <c r="B24028" s="254" t="s">
        <v>5148</v>
      </c>
      <c r="C24028" s="10" t="s">
        <v>6640</v>
      </c>
      <c r="F24028" s="255">
        <v>116.54</v>
      </c>
    </row>
    <row r="24029" spans="1:6" ht="15" x14ac:dyDescent="0.25">
      <c r="A24029" s="253" t="s">
        <v>12542</v>
      </c>
      <c r="B24029" s="254" t="s">
        <v>5150</v>
      </c>
      <c r="C24029" s="10" t="s">
        <v>6640</v>
      </c>
      <c r="F24029" s="255">
        <v>170.18</v>
      </c>
    </row>
    <row r="24030" spans="1:6" ht="15" x14ac:dyDescent="0.25">
      <c r="A24030" s="253" t="s">
        <v>12543</v>
      </c>
      <c r="B24030" s="254" t="s">
        <v>5152</v>
      </c>
      <c r="C24030" s="10" t="s">
        <v>6640</v>
      </c>
      <c r="F24030" s="255">
        <v>227.72</v>
      </c>
    </row>
    <row r="24031" spans="1:6" ht="15" x14ac:dyDescent="0.25">
      <c r="A24031" s="253" t="s">
        <v>12544</v>
      </c>
      <c r="B24031" s="254" t="s">
        <v>12545</v>
      </c>
      <c r="C24031" s="10" t="s">
        <v>6640</v>
      </c>
      <c r="F24031" s="255">
        <v>140.59</v>
      </c>
    </row>
    <row r="24032" spans="1:6" ht="15" x14ac:dyDescent="0.25">
      <c r="A24032" s="253" t="s">
        <v>12546</v>
      </c>
      <c r="B24032" s="254" t="s">
        <v>12547</v>
      </c>
      <c r="C24032" s="10" t="s">
        <v>6640</v>
      </c>
      <c r="F24032" s="255">
        <v>68.47</v>
      </c>
    </row>
    <row r="24033" spans="1:6" ht="15" x14ac:dyDescent="0.25">
      <c r="A24033" s="253" t="s">
        <v>12548</v>
      </c>
      <c r="B24033" s="254" t="s">
        <v>12549</v>
      </c>
      <c r="C24033" s="10" t="s">
        <v>6640</v>
      </c>
      <c r="F24033" s="255">
        <v>86.71</v>
      </c>
    </row>
    <row r="24034" spans="1:6" ht="15" x14ac:dyDescent="0.25">
      <c r="A24034" s="253" t="s">
        <v>12550</v>
      </c>
      <c r="B24034" s="254" t="s">
        <v>12551</v>
      </c>
      <c r="C24034" s="10" t="s">
        <v>6640</v>
      </c>
      <c r="F24034" s="255">
        <v>239.23</v>
      </c>
    </row>
    <row r="24035" spans="1:6" ht="15" x14ac:dyDescent="0.25">
      <c r="A24035" s="253" t="s">
        <v>12552</v>
      </c>
      <c r="B24035" s="254" t="s">
        <v>12553</v>
      </c>
      <c r="C24035" s="10" t="s">
        <v>6640</v>
      </c>
      <c r="F24035" s="255">
        <v>1.44</v>
      </c>
    </row>
    <row r="24036" spans="1:6" ht="15" x14ac:dyDescent="0.25">
      <c r="A24036" s="253" t="s">
        <v>12554</v>
      </c>
      <c r="B24036" s="254" t="s">
        <v>12555</v>
      </c>
      <c r="C24036" s="10" t="s">
        <v>6640</v>
      </c>
      <c r="F24036" s="255">
        <v>2.1800000000000002</v>
      </c>
    </row>
    <row r="24037" spans="1:6" ht="15" x14ac:dyDescent="0.25">
      <c r="A24037" s="253" t="s">
        <v>12556</v>
      </c>
      <c r="B24037" s="254" t="s">
        <v>12557</v>
      </c>
      <c r="C24037" s="10" t="s">
        <v>6640</v>
      </c>
      <c r="F24037" s="255">
        <v>3.36</v>
      </c>
    </row>
    <row r="24038" spans="1:6" ht="15" x14ac:dyDescent="0.25">
      <c r="A24038" s="253" t="s">
        <v>12558</v>
      </c>
      <c r="B24038" s="254" t="s">
        <v>12559</v>
      </c>
      <c r="C24038" s="10" t="s">
        <v>6640</v>
      </c>
      <c r="F24038" s="255">
        <v>4.83</v>
      </c>
    </row>
    <row r="24039" spans="1:6" ht="15" x14ac:dyDescent="0.25">
      <c r="A24039" s="253" t="s">
        <v>12560</v>
      </c>
      <c r="B24039" s="254" t="s">
        <v>12561</v>
      </c>
      <c r="C24039" s="10" t="s">
        <v>6640</v>
      </c>
      <c r="F24039" s="255">
        <v>8.9499999999999993</v>
      </c>
    </row>
    <row r="24040" spans="1:6" ht="15" x14ac:dyDescent="0.25">
      <c r="A24040" s="253" t="s">
        <v>12562</v>
      </c>
      <c r="B24040" s="254" t="s">
        <v>12563</v>
      </c>
      <c r="C24040" s="10" t="s">
        <v>6640</v>
      </c>
      <c r="F24040" s="255">
        <v>6.52</v>
      </c>
    </row>
    <row r="24041" spans="1:6" ht="15" x14ac:dyDescent="0.25">
      <c r="A24041" s="253" t="s">
        <v>12564</v>
      </c>
      <c r="B24041" s="254" t="s">
        <v>12565</v>
      </c>
      <c r="C24041" s="10" t="s">
        <v>6640</v>
      </c>
      <c r="F24041" s="255">
        <v>88.56</v>
      </c>
    </row>
    <row r="24042" spans="1:6" ht="15" x14ac:dyDescent="0.25">
      <c r="A24042" s="253" t="s">
        <v>12566</v>
      </c>
      <c r="B24042" s="254" t="s">
        <v>12567</v>
      </c>
      <c r="C24042" s="10" t="s">
        <v>6640</v>
      </c>
      <c r="F24042" s="255">
        <v>126.88</v>
      </c>
    </row>
    <row r="24043" spans="1:6" ht="15" x14ac:dyDescent="0.25">
      <c r="A24043" s="253" t="s">
        <v>12568</v>
      </c>
      <c r="B24043" s="254" t="s">
        <v>12569</v>
      </c>
      <c r="C24043" s="10" t="s">
        <v>6640</v>
      </c>
      <c r="F24043" s="255">
        <v>43.75</v>
      </c>
    </row>
    <row r="24044" spans="1:6" ht="30" x14ac:dyDescent="0.25">
      <c r="A24044" s="253" t="s">
        <v>12570</v>
      </c>
      <c r="B24044" s="254" t="s">
        <v>12571</v>
      </c>
      <c r="C24044" s="10" t="s">
        <v>6640</v>
      </c>
      <c r="F24044" s="255">
        <v>6.57</v>
      </c>
    </row>
    <row r="24045" spans="1:6" ht="30" x14ac:dyDescent="0.25">
      <c r="A24045" s="253" t="s">
        <v>12572</v>
      </c>
      <c r="B24045" s="254" t="s">
        <v>12573</v>
      </c>
      <c r="C24045" s="10" t="s">
        <v>6640</v>
      </c>
      <c r="F24045" s="255">
        <v>10.98</v>
      </c>
    </row>
    <row r="24046" spans="1:6" ht="30" x14ac:dyDescent="0.25">
      <c r="A24046" s="253" t="s">
        <v>12574</v>
      </c>
      <c r="B24046" s="254" t="s">
        <v>12575</v>
      </c>
      <c r="C24046" s="10" t="s">
        <v>6640</v>
      </c>
      <c r="F24046" s="255">
        <v>16.96</v>
      </c>
    </row>
    <row r="24047" spans="1:6" ht="30" x14ac:dyDescent="0.25">
      <c r="A24047" s="253" t="s">
        <v>12576</v>
      </c>
      <c r="B24047" s="254" t="s">
        <v>12577</v>
      </c>
      <c r="C24047" s="10" t="s">
        <v>6640</v>
      </c>
      <c r="F24047" s="255">
        <v>24.77</v>
      </c>
    </row>
    <row r="24048" spans="1:6" ht="30" x14ac:dyDescent="0.25">
      <c r="A24048" s="253" t="s">
        <v>12578</v>
      </c>
      <c r="B24048" s="254" t="s">
        <v>12579</v>
      </c>
      <c r="C24048" s="10" t="s">
        <v>6640</v>
      </c>
      <c r="F24048" s="255">
        <v>21.67</v>
      </c>
    </row>
    <row r="24049" spans="1:6" ht="30" x14ac:dyDescent="0.25">
      <c r="A24049" s="253" t="s">
        <v>12580</v>
      </c>
      <c r="B24049" s="254" t="s">
        <v>12581</v>
      </c>
      <c r="C24049" s="10" t="s">
        <v>6640</v>
      </c>
      <c r="F24049" s="255">
        <v>34.549999999999997</v>
      </c>
    </row>
    <row r="24050" spans="1:6" ht="15" x14ac:dyDescent="0.25">
      <c r="A24050" s="253" t="s">
        <v>12582</v>
      </c>
      <c r="B24050" s="254" t="s">
        <v>12583</v>
      </c>
      <c r="C24050" s="10" t="s">
        <v>6640</v>
      </c>
      <c r="F24050" s="255">
        <v>57.4</v>
      </c>
    </row>
    <row r="24051" spans="1:6" ht="15" x14ac:dyDescent="0.25">
      <c r="A24051" s="253" t="s">
        <v>12584</v>
      </c>
      <c r="B24051" s="254" t="s">
        <v>12585</v>
      </c>
      <c r="C24051" s="10" t="s">
        <v>6640</v>
      </c>
      <c r="F24051" s="255">
        <v>12.04</v>
      </c>
    </row>
    <row r="24052" spans="1:6" ht="15" x14ac:dyDescent="0.25">
      <c r="A24052" s="253" t="s">
        <v>12586</v>
      </c>
      <c r="B24052" s="254" t="s">
        <v>12587</v>
      </c>
      <c r="C24052" s="10" t="s">
        <v>6640</v>
      </c>
      <c r="F24052" s="255">
        <v>104.46</v>
      </c>
    </row>
    <row r="24053" spans="1:6" ht="15" x14ac:dyDescent="0.25">
      <c r="A24053" s="253" t="s">
        <v>12588</v>
      </c>
      <c r="B24053" s="254" t="s">
        <v>12589</v>
      </c>
      <c r="C24053" s="10" t="s">
        <v>6640</v>
      </c>
      <c r="F24053" s="255">
        <v>201.43</v>
      </c>
    </row>
    <row r="24054" spans="1:6" ht="15" x14ac:dyDescent="0.25">
      <c r="A24054" s="253" t="s">
        <v>12590</v>
      </c>
      <c r="B24054" s="254" t="s">
        <v>12591</v>
      </c>
      <c r="C24054" s="10" t="s">
        <v>6640</v>
      </c>
      <c r="F24054" s="255">
        <v>75.59</v>
      </c>
    </row>
    <row r="24055" spans="1:6" ht="15" x14ac:dyDescent="0.25">
      <c r="A24055" s="253" t="s">
        <v>12592</v>
      </c>
      <c r="B24055" s="254" t="s">
        <v>12593</v>
      </c>
      <c r="C24055" s="10" t="s">
        <v>6640</v>
      </c>
      <c r="F24055" s="255">
        <v>99.78</v>
      </c>
    </row>
    <row r="24056" spans="1:6" ht="15" x14ac:dyDescent="0.25">
      <c r="A24056" s="253" t="s">
        <v>12594</v>
      </c>
      <c r="B24056" s="254" t="s">
        <v>12595</v>
      </c>
      <c r="C24056" s="10" t="s">
        <v>6640</v>
      </c>
      <c r="F24056" s="255">
        <v>236.64</v>
      </c>
    </row>
    <row r="24057" spans="1:6" ht="15" x14ac:dyDescent="0.25">
      <c r="A24057" s="253" t="s">
        <v>12596</v>
      </c>
      <c r="B24057" s="254" t="s">
        <v>12597</v>
      </c>
      <c r="C24057" s="10" t="s">
        <v>6640</v>
      </c>
      <c r="F24057" s="255">
        <v>80.56</v>
      </c>
    </row>
    <row r="24058" spans="1:6" ht="15" x14ac:dyDescent="0.25">
      <c r="A24058" s="253" t="s">
        <v>12598</v>
      </c>
      <c r="B24058" s="254" t="s">
        <v>12599</v>
      </c>
      <c r="C24058" s="10" t="s">
        <v>6640</v>
      </c>
      <c r="F24058" s="255">
        <v>13.75</v>
      </c>
    </row>
    <row r="24059" spans="1:6" ht="15" x14ac:dyDescent="0.25">
      <c r="A24059" s="253" t="s">
        <v>12600</v>
      </c>
      <c r="B24059" s="254" t="s">
        <v>12601</v>
      </c>
      <c r="C24059" s="10" t="s">
        <v>6635</v>
      </c>
      <c r="F24059" s="255">
        <v>78.19</v>
      </c>
    </row>
    <row r="24060" spans="1:6" ht="15" x14ac:dyDescent="0.25">
      <c r="A24060" s="253" t="s">
        <v>12602</v>
      </c>
      <c r="B24060" s="254" t="s">
        <v>12603</v>
      </c>
      <c r="C24060" s="10" t="s">
        <v>6650</v>
      </c>
      <c r="F24060" s="255">
        <v>33.74</v>
      </c>
    </row>
    <row r="24061" spans="1:6" ht="15" x14ac:dyDescent="0.25">
      <c r="A24061" s="253" t="s">
        <v>12604</v>
      </c>
      <c r="B24061" s="254" t="s">
        <v>12605</v>
      </c>
      <c r="C24061" s="10" t="s">
        <v>6650</v>
      </c>
      <c r="F24061" s="255">
        <v>33.020000000000003</v>
      </c>
    </row>
    <row r="24062" spans="1:6" ht="15" x14ac:dyDescent="0.25">
      <c r="A24062" s="253" t="s">
        <v>12606</v>
      </c>
      <c r="B24062" s="254" t="s">
        <v>12607</v>
      </c>
      <c r="C24062" s="10" t="s">
        <v>6635</v>
      </c>
      <c r="F24062" s="255">
        <v>653.66</v>
      </c>
    </row>
    <row r="24063" spans="1:6" ht="30" x14ac:dyDescent="0.25">
      <c r="A24063" s="253" t="s">
        <v>25052</v>
      </c>
      <c r="B24063" s="254" t="s">
        <v>25072</v>
      </c>
      <c r="C24063" s="10" t="s">
        <v>6640</v>
      </c>
      <c r="F24063" s="255">
        <v>3.54</v>
      </c>
    </row>
    <row r="24064" spans="1:6" ht="30" x14ac:dyDescent="0.25">
      <c r="A24064" s="253" t="s">
        <v>25053</v>
      </c>
      <c r="B24064" s="254" t="s">
        <v>25073</v>
      </c>
      <c r="C24064" s="10" t="s">
        <v>6640</v>
      </c>
      <c r="F24064" s="255">
        <v>2.06</v>
      </c>
    </row>
    <row r="24065" spans="1:6" ht="15" x14ac:dyDescent="0.25">
      <c r="A24065" s="253" t="s">
        <v>12608</v>
      </c>
      <c r="B24065" s="254" t="s">
        <v>12609</v>
      </c>
      <c r="C24065" s="10" t="s">
        <v>6635</v>
      </c>
      <c r="F24065" s="255">
        <v>344.19</v>
      </c>
    </row>
    <row r="24066" spans="1:6" ht="15" x14ac:dyDescent="0.25">
      <c r="A24066" s="253" t="s">
        <v>12610</v>
      </c>
      <c r="B24066" s="254" t="s">
        <v>12611</v>
      </c>
      <c r="C24066" s="10" t="s">
        <v>6640</v>
      </c>
      <c r="F24066" s="255">
        <v>15.4</v>
      </c>
    </row>
    <row r="24067" spans="1:6" ht="15" x14ac:dyDescent="0.25">
      <c r="A24067" s="253" t="s">
        <v>12612</v>
      </c>
      <c r="B24067" s="254" t="s">
        <v>12613</v>
      </c>
      <c r="C24067" s="10" t="s">
        <v>6640</v>
      </c>
      <c r="F24067" s="255">
        <v>19.149999999999999</v>
      </c>
    </row>
    <row r="24068" spans="1:6" ht="15" x14ac:dyDescent="0.25">
      <c r="A24068" s="253" t="s">
        <v>12614</v>
      </c>
      <c r="B24068" s="254" t="s">
        <v>12615</v>
      </c>
      <c r="C24068" s="10" t="s">
        <v>6640</v>
      </c>
      <c r="F24068" s="255">
        <v>0.82</v>
      </c>
    </row>
    <row r="24069" spans="1:6" ht="15" x14ac:dyDescent="0.25">
      <c r="A24069" s="253" t="s">
        <v>12616</v>
      </c>
      <c r="B24069" s="254" t="s">
        <v>12617</v>
      </c>
      <c r="C24069" s="10" t="s">
        <v>6640</v>
      </c>
      <c r="F24069" s="255">
        <v>18.190000000000001</v>
      </c>
    </row>
    <row r="24070" spans="1:6" ht="15" x14ac:dyDescent="0.25">
      <c r="A24070" s="253" t="s">
        <v>12618</v>
      </c>
      <c r="B24070" s="254" t="s">
        <v>12619</v>
      </c>
      <c r="C24070" s="10" t="s">
        <v>6635</v>
      </c>
      <c r="F24070" s="255">
        <v>132.6</v>
      </c>
    </row>
    <row r="24071" spans="1:6" ht="15" x14ac:dyDescent="0.25">
      <c r="A24071" s="253" t="s">
        <v>12620</v>
      </c>
      <c r="B24071" s="254" t="s">
        <v>12621</v>
      </c>
      <c r="C24071" s="10" t="s">
        <v>6635</v>
      </c>
      <c r="F24071" s="255">
        <v>223.91</v>
      </c>
    </row>
    <row r="24072" spans="1:6" ht="30" x14ac:dyDescent="0.25">
      <c r="A24072" s="253" t="s">
        <v>12622</v>
      </c>
      <c r="B24072" s="254" t="s">
        <v>12623</v>
      </c>
      <c r="C24072" s="10" t="s">
        <v>6640</v>
      </c>
      <c r="F24072" s="255">
        <v>13.59</v>
      </c>
    </row>
    <row r="24073" spans="1:6" ht="30" x14ac:dyDescent="0.25">
      <c r="A24073" s="253" t="s">
        <v>12624</v>
      </c>
      <c r="B24073" s="254" t="s">
        <v>12625</v>
      </c>
      <c r="C24073" s="10" t="s">
        <v>6640</v>
      </c>
      <c r="F24073" s="255">
        <v>20.6</v>
      </c>
    </row>
    <row r="24074" spans="1:6" ht="30" x14ac:dyDescent="0.25">
      <c r="A24074" s="253" t="s">
        <v>12626</v>
      </c>
      <c r="B24074" s="254" t="s">
        <v>12627</v>
      </c>
      <c r="C24074" s="10" t="s">
        <v>6640</v>
      </c>
      <c r="F24074" s="255">
        <v>42.74</v>
      </c>
    </row>
    <row r="24075" spans="1:6" ht="30" x14ac:dyDescent="0.25">
      <c r="A24075" s="253" t="s">
        <v>12628</v>
      </c>
      <c r="B24075" s="254" t="s">
        <v>12629</v>
      </c>
      <c r="C24075" s="10" t="s">
        <v>6640</v>
      </c>
      <c r="F24075" s="255">
        <v>14.4</v>
      </c>
    </row>
    <row r="24076" spans="1:6" ht="30" x14ac:dyDescent="0.25">
      <c r="A24076" s="253" t="s">
        <v>12630</v>
      </c>
      <c r="B24076" s="254" t="s">
        <v>12631</v>
      </c>
      <c r="C24076" s="10" t="s">
        <v>6640</v>
      </c>
      <c r="F24076" s="255">
        <v>21.53</v>
      </c>
    </row>
    <row r="24077" spans="1:6" ht="15" x14ac:dyDescent="0.25">
      <c r="A24077" s="253" t="s">
        <v>12632</v>
      </c>
      <c r="B24077" s="254" t="s">
        <v>12633</v>
      </c>
      <c r="C24077" s="10" t="s">
        <v>6640</v>
      </c>
      <c r="F24077" s="255">
        <v>5.0999999999999996</v>
      </c>
    </row>
    <row r="24078" spans="1:6" ht="15" x14ac:dyDescent="0.25">
      <c r="A24078" s="253" t="s">
        <v>12634</v>
      </c>
      <c r="B24078" s="254" t="s">
        <v>12635</v>
      </c>
      <c r="C24078" s="10" t="s">
        <v>6635</v>
      </c>
      <c r="F24078" s="255">
        <v>51.49</v>
      </c>
    </row>
    <row r="24079" spans="1:6" ht="15" x14ac:dyDescent="0.25">
      <c r="A24079" s="253" t="s">
        <v>12636</v>
      </c>
      <c r="B24079" s="254" t="s">
        <v>12637</v>
      </c>
      <c r="C24079" s="10" t="s">
        <v>6635</v>
      </c>
      <c r="F24079" s="255">
        <v>732.66</v>
      </c>
    </row>
    <row r="24080" spans="1:6" ht="30" x14ac:dyDescent="0.25">
      <c r="A24080" s="253" t="s">
        <v>12638</v>
      </c>
      <c r="B24080" s="254" t="s">
        <v>12639</v>
      </c>
      <c r="C24080" s="10" t="s">
        <v>6640</v>
      </c>
      <c r="F24080" s="255">
        <v>9.2100000000000009</v>
      </c>
    </row>
    <row r="24081" spans="1:6" ht="30" x14ac:dyDescent="0.25">
      <c r="A24081" s="253" t="s">
        <v>12640</v>
      </c>
      <c r="B24081" s="254" t="s">
        <v>12641</v>
      </c>
      <c r="C24081" s="10" t="s">
        <v>6640</v>
      </c>
      <c r="F24081" s="255">
        <v>7.94</v>
      </c>
    </row>
    <row r="24082" spans="1:6" ht="30" x14ac:dyDescent="0.25">
      <c r="A24082" s="253" t="s">
        <v>12642</v>
      </c>
      <c r="B24082" s="254" t="s">
        <v>12643</v>
      </c>
      <c r="C24082" s="10" t="s">
        <v>6640</v>
      </c>
      <c r="F24082" s="255">
        <v>13.92</v>
      </c>
    </row>
    <row r="24083" spans="1:6" ht="30" x14ac:dyDescent="0.25">
      <c r="A24083" s="253" t="s">
        <v>12644</v>
      </c>
      <c r="B24083" s="254" t="s">
        <v>12645</v>
      </c>
      <c r="C24083" s="10" t="s">
        <v>6640</v>
      </c>
      <c r="F24083" s="255">
        <v>36.58</v>
      </c>
    </row>
    <row r="24084" spans="1:6" ht="15" x14ac:dyDescent="0.25">
      <c r="A24084" s="253" t="s">
        <v>12646</v>
      </c>
      <c r="B24084" s="254" t="s">
        <v>12647</v>
      </c>
      <c r="C24084" s="10" t="s">
        <v>6640</v>
      </c>
      <c r="F24084" s="255">
        <v>10.16</v>
      </c>
    </row>
    <row r="24085" spans="1:6" ht="15" x14ac:dyDescent="0.25">
      <c r="A24085" s="253" t="s">
        <v>12648</v>
      </c>
      <c r="B24085" s="254" t="s">
        <v>12649</v>
      </c>
      <c r="C24085" s="10" t="s">
        <v>6640</v>
      </c>
      <c r="F24085" s="255">
        <v>8.92</v>
      </c>
    </row>
    <row r="24086" spans="1:6" ht="30" x14ac:dyDescent="0.25">
      <c r="A24086" s="253" t="s">
        <v>12650</v>
      </c>
      <c r="B24086" s="254" t="s">
        <v>25074</v>
      </c>
      <c r="C24086" s="10" t="s">
        <v>6640</v>
      </c>
      <c r="F24086" s="255">
        <v>4.6500000000000004</v>
      </c>
    </row>
    <row r="24087" spans="1:6" ht="30" x14ac:dyDescent="0.25">
      <c r="A24087" s="253" t="s">
        <v>25054</v>
      </c>
      <c r="B24087" s="254" t="s">
        <v>25075</v>
      </c>
      <c r="C24087" s="10" t="s">
        <v>6640</v>
      </c>
      <c r="F24087" s="255">
        <v>22.07</v>
      </c>
    </row>
    <row r="24088" spans="1:6" ht="15" x14ac:dyDescent="0.25">
      <c r="A24088" s="253" t="s">
        <v>12651</v>
      </c>
      <c r="B24088" s="254" t="s">
        <v>12652</v>
      </c>
      <c r="C24088" s="10" t="s">
        <v>6640</v>
      </c>
      <c r="F24088" s="255">
        <v>1.87</v>
      </c>
    </row>
    <row r="24089" spans="1:6" ht="15" x14ac:dyDescent="0.25">
      <c r="A24089" s="253" t="s">
        <v>12653</v>
      </c>
      <c r="B24089" s="254" t="s">
        <v>12654</v>
      </c>
      <c r="C24089" s="10" t="s">
        <v>6640</v>
      </c>
      <c r="F24089" s="255">
        <v>16.63</v>
      </c>
    </row>
    <row r="24090" spans="1:6" ht="30" x14ac:dyDescent="0.25">
      <c r="A24090" s="253" t="s">
        <v>12655</v>
      </c>
      <c r="B24090" s="254" t="s">
        <v>12656</v>
      </c>
      <c r="C24090" s="10" t="s">
        <v>6640</v>
      </c>
      <c r="F24090" s="255">
        <v>39.44</v>
      </c>
    </row>
    <row r="24091" spans="1:6" ht="30" x14ac:dyDescent="0.25">
      <c r="A24091" s="253" t="s">
        <v>12657</v>
      </c>
      <c r="B24091" s="254" t="s">
        <v>12658</v>
      </c>
      <c r="C24091" s="10" t="s">
        <v>6640</v>
      </c>
      <c r="F24091" s="255">
        <v>75.209999999999994</v>
      </c>
    </row>
    <row r="24092" spans="1:6" ht="30" x14ac:dyDescent="0.25">
      <c r="A24092" s="253" t="s">
        <v>12659</v>
      </c>
      <c r="B24092" s="254" t="s">
        <v>12660</v>
      </c>
      <c r="C24092" s="10" t="s">
        <v>6640</v>
      </c>
      <c r="F24092" s="255">
        <v>5.58</v>
      </c>
    </row>
    <row r="24093" spans="1:6" ht="30" x14ac:dyDescent="0.25">
      <c r="A24093" s="253" t="s">
        <v>12661</v>
      </c>
      <c r="B24093" s="254" t="s">
        <v>12662</v>
      </c>
      <c r="C24093" s="10" t="s">
        <v>6640</v>
      </c>
      <c r="F24093" s="255">
        <v>4.6900000000000004</v>
      </c>
    </row>
    <row r="24094" spans="1:6" ht="30" x14ac:dyDescent="0.25">
      <c r="A24094" s="253" t="s">
        <v>12663</v>
      </c>
      <c r="B24094" s="254" t="s">
        <v>12664</v>
      </c>
      <c r="C24094" s="10" t="s">
        <v>6640</v>
      </c>
      <c r="F24094" s="255">
        <v>53.85</v>
      </c>
    </row>
    <row r="24095" spans="1:6" ht="15" x14ac:dyDescent="0.25">
      <c r="A24095" s="253" t="s">
        <v>12665</v>
      </c>
      <c r="B24095" s="254" t="s">
        <v>12666</v>
      </c>
      <c r="C24095" s="10" t="s">
        <v>6635</v>
      </c>
      <c r="F24095" s="255">
        <v>3942.21</v>
      </c>
    </row>
    <row r="24096" spans="1:6" ht="15" x14ac:dyDescent="0.25">
      <c r="A24096" s="253" t="s">
        <v>12667</v>
      </c>
      <c r="B24096" s="254" t="s">
        <v>12668</v>
      </c>
      <c r="C24096" s="10" t="s">
        <v>6635</v>
      </c>
      <c r="F24096" s="255">
        <v>608.85</v>
      </c>
    </row>
    <row r="24097" spans="1:6" ht="15" x14ac:dyDescent="0.25">
      <c r="A24097" s="253" t="s">
        <v>12669</v>
      </c>
      <c r="B24097" s="254" t="s">
        <v>12670</v>
      </c>
      <c r="C24097" s="10" t="s">
        <v>6635</v>
      </c>
      <c r="F24097" s="255">
        <v>5396.88</v>
      </c>
    </row>
    <row r="24098" spans="1:6" ht="15" x14ac:dyDescent="0.25">
      <c r="A24098" s="253" t="s">
        <v>12671</v>
      </c>
      <c r="B24098" s="254" t="s">
        <v>12672</v>
      </c>
      <c r="C24098" s="10" t="s">
        <v>6635</v>
      </c>
      <c r="F24098" s="255">
        <v>212285.42</v>
      </c>
    </row>
    <row r="24099" spans="1:6" ht="15" x14ac:dyDescent="0.25">
      <c r="A24099" s="253" t="s">
        <v>12673</v>
      </c>
      <c r="B24099" s="254" t="s">
        <v>12674</v>
      </c>
      <c r="C24099" s="10" t="s">
        <v>6635</v>
      </c>
      <c r="F24099" s="255">
        <v>244270.06</v>
      </c>
    </row>
    <row r="24100" spans="1:6" ht="15" x14ac:dyDescent="0.25">
      <c r="A24100" s="253" t="s">
        <v>12675</v>
      </c>
      <c r="B24100" s="254" t="s">
        <v>12676</v>
      </c>
      <c r="C24100" s="10" t="s">
        <v>6635</v>
      </c>
      <c r="F24100" s="255">
        <v>103027.06</v>
      </c>
    </row>
    <row r="24101" spans="1:6" ht="15" x14ac:dyDescent="0.25">
      <c r="A24101" s="253" t="s">
        <v>12677</v>
      </c>
      <c r="B24101" s="254" t="s">
        <v>12678</v>
      </c>
      <c r="C24101" s="10" t="s">
        <v>6635</v>
      </c>
      <c r="F24101" s="255">
        <v>131105.70000000001</v>
      </c>
    </row>
    <row r="24102" spans="1:6" ht="15" x14ac:dyDescent="0.25">
      <c r="A24102" s="253" t="s">
        <v>12679</v>
      </c>
      <c r="B24102" s="254" t="s">
        <v>12680</v>
      </c>
      <c r="C24102" s="10" t="s">
        <v>6635</v>
      </c>
      <c r="F24102" s="255">
        <v>155412.59</v>
      </c>
    </row>
    <row r="24103" spans="1:6" ht="15" x14ac:dyDescent="0.25">
      <c r="A24103" s="253" t="s">
        <v>12681</v>
      </c>
      <c r="B24103" s="254" t="s">
        <v>12682</v>
      </c>
      <c r="C24103" s="10" t="s">
        <v>6635</v>
      </c>
      <c r="F24103" s="255">
        <v>429588</v>
      </c>
    </row>
    <row r="24104" spans="1:6" ht="15" x14ac:dyDescent="0.25">
      <c r="A24104" s="253" t="s">
        <v>12683</v>
      </c>
      <c r="B24104" s="254" t="s">
        <v>12684</v>
      </c>
      <c r="C24104" s="10" t="s">
        <v>6643</v>
      </c>
      <c r="F24104" s="255">
        <v>420408.81</v>
      </c>
    </row>
    <row r="24105" spans="1:6" ht="15" x14ac:dyDescent="0.25">
      <c r="A24105" s="253" t="s">
        <v>12685</v>
      </c>
      <c r="B24105" s="254" t="s">
        <v>12686</v>
      </c>
      <c r="C24105" s="10" t="s">
        <v>6643</v>
      </c>
      <c r="F24105" s="255">
        <v>415967.78</v>
      </c>
    </row>
    <row r="24106" spans="1:6" ht="15" x14ac:dyDescent="0.25">
      <c r="A24106" s="253" t="s">
        <v>12687</v>
      </c>
      <c r="B24106" s="254" t="s">
        <v>12688</v>
      </c>
      <c r="C24106" s="10" t="s">
        <v>6635</v>
      </c>
      <c r="F24106" s="255">
        <v>25478.45</v>
      </c>
    </row>
    <row r="24107" spans="1:6" ht="15" x14ac:dyDescent="0.25">
      <c r="A24107" s="253" t="s">
        <v>12689</v>
      </c>
      <c r="B24107" s="254" t="s">
        <v>12690</v>
      </c>
      <c r="C24107" s="10" t="s">
        <v>6635</v>
      </c>
      <c r="F24107" s="255">
        <v>9686.44</v>
      </c>
    </row>
    <row r="24108" spans="1:6" ht="15" x14ac:dyDescent="0.25">
      <c r="A24108" s="253" t="s">
        <v>12691</v>
      </c>
      <c r="B24108" s="254" t="s">
        <v>12692</v>
      </c>
      <c r="C24108" s="10" t="s">
        <v>6635</v>
      </c>
      <c r="F24108" s="255">
        <v>6761.75</v>
      </c>
    </row>
    <row r="24109" spans="1:6" ht="15" x14ac:dyDescent="0.25">
      <c r="A24109" s="253" t="s">
        <v>12693</v>
      </c>
      <c r="B24109" s="254" t="s">
        <v>12694</v>
      </c>
      <c r="C24109" s="10" t="s">
        <v>6643</v>
      </c>
      <c r="F24109" s="255">
        <v>18844.75</v>
      </c>
    </row>
    <row r="24110" spans="1:6" ht="15" x14ac:dyDescent="0.25">
      <c r="A24110" s="253" t="s">
        <v>12695</v>
      </c>
      <c r="B24110" s="254" t="s">
        <v>12696</v>
      </c>
      <c r="C24110" s="10" t="s">
        <v>6635</v>
      </c>
      <c r="F24110" s="255">
        <v>33401.57</v>
      </c>
    </row>
    <row r="24111" spans="1:6" ht="15" x14ac:dyDescent="0.25">
      <c r="A24111" s="253" t="s">
        <v>12697</v>
      </c>
      <c r="B24111" s="254" t="s">
        <v>12698</v>
      </c>
      <c r="C24111" s="10" t="s">
        <v>6635</v>
      </c>
      <c r="F24111" s="255">
        <v>12172.52</v>
      </c>
    </row>
    <row r="24112" spans="1:6" ht="15" x14ac:dyDescent="0.25">
      <c r="A24112" s="253" t="s">
        <v>12699</v>
      </c>
      <c r="B24112" s="254" t="s">
        <v>12700</v>
      </c>
      <c r="C24112" s="10" t="s">
        <v>6635</v>
      </c>
      <c r="F24112" s="255">
        <v>3944.62</v>
      </c>
    </row>
    <row r="24113" spans="1:6" ht="15" x14ac:dyDescent="0.25">
      <c r="A24113" s="253" t="s">
        <v>12701</v>
      </c>
      <c r="B24113" s="254" t="s">
        <v>12702</v>
      </c>
      <c r="C24113" s="10" t="s">
        <v>6635</v>
      </c>
      <c r="F24113" s="255">
        <v>50942.86</v>
      </c>
    </row>
    <row r="24114" spans="1:6" ht="15" x14ac:dyDescent="0.25">
      <c r="A24114" s="253" t="s">
        <v>12703</v>
      </c>
      <c r="B24114" s="254" t="s">
        <v>12704</v>
      </c>
      <c r="C24114" s="10" t="s">
        <v>6635</v>
      </c>
      <c r="F24114" s="255">
        <v>7354.46</v>
      </c>
    </row>
    <row r="24115" spans="1:6" ht="15" x14ac:dyDescent="0.25">
      <c r="A24115" s="253" t="s">
        <v>12705</v>
      </c>
      <c r="B24115" s="254" t="s">
        <v>12706</v>
      </c>
      <c r="C24115" s="10" t="s">
        <v>6635</v>
      </c>
      <c r="F24115" s="255">
        <v>17220.830000000002</v>
      </c>
    </row>
    <row r="24116" spans="1:6" ht="15" x14ac:dyDescent="0.25">
      <c r="A24116" s="253" t="s">
        <v>12707</v>
      </c>
      <c r="B24116" s="254" t="s">
        <v>12708</v>
      </c>
      <c r="C24116" s="10" t="s">
        <v>6635</v>
      </c>
      <c r="F24116" s="255">
        <v>13014.48</v>
      </c>
    </row>
    <row r="24117" spans="1:6" ht="15" x14ac:dyDescent="0.25">
      <c r="A24117" s="253" t="s">
        <v>12709</v>
      </c>
      <c r="B24117" s="254" t="s">
        <v>12710</v>
      </c>
      <c r="C24117" s="10" t="s">
        <v>6635</v>
      </c>
      <c r="F24117" s="255">
        <v>10966.06</v>
      </c>
    </row>
    <row r="24118" spans="1:6" ht="15" x14ac:dyDescent="0.25">
      <c r="A24118" s="253" t="s">
        <v>12711</v>
      </c>
      <c r="B24118" s="254" t="s">
        <v>12712</v>
      </c>
      <c r="C24118" s="10" t="s">
        <v>6635</v>
      </c>
      <c r="F24118" s="255">
        <v>10149.89</v>
      </c>
    </row>
    <row r="24119" spans="1:6" ht="15" x14ac:dyDescent="0.25">
      <c r="A24119" s="253" t="s">
        <v>12713</v>
      </c>
      <c r="B24119" s="254" t="s">
        <v>12714</v>
      </c>
      <c r="C24119" s="10" t="s">
        <v>6635</v>
      </c>
      <c r="F24119" s="255">
        <v>19215.25</v>
      </c>
    </row>
    <row r="24120" spans="1:6" ht="15" x14ac:dyDescent="0.25">
      <c r="A24120" s="253" t="s">
        <v>12715</v>
      </c>
      <c r="B24120" s="254" t="s">
        <v>12716</v>
      </c>
      <c r="C24120" s="10" t="s">
        <v>6635</v>
      </c>
      <c r="F24120" s="255">
        <v>11166.05</v>
      </c>
    </row>
    <row r="24121" spans="1:6" ht="15" x14ac:dyDescent="0.25">
      <c r="A24121" s="253" t="s">
        <v>12717</v>
      </c>
      <c r="B24121" s="254" t="s">
        <v>12718</v>
      </c>
      <c r="C24121" s="10" t="s">
        <v>6635</v>
      </c>
      <c r="F24121" s="255">
        <v>4260.8500000000004</v>
      </c>
    </row>
    <row r="24122" spans="1:6" ht="15" x14ac:dyDescent="0.25">
      <c r="A24122" s="253" t="s">
        <v>12719</v>
      </c>
      <c r="B24122" s="254" t="s">
        <v>12720</v>
      </c>
      <c r="C24122" s="10" t="s">
        <v>6635</v>
      </c>
      <c r="F24122" s="255">
        <v>13511.61</v>
      </c>
    </row>
    <row r="24123" spans="1:6" ht="15" x14ac:dyDescent="0.25">
      <c r="A24123" s="253" t="s">
        <v>12721</v>
      </c>
      <c r="B24123" s="254" t="s">
        <v>12722</v>
      </c>
      <c r="C24123" s="10" t="s">
        <v>6635</v>
      </c>
      <c r="F24123" s="255">
        <v>29490.62</v>
      </c>
    </row>
    <row r="24124" spans="1:6" ht="15" x14ac:dyDescent="0.25">
      <c r="A24124" s="253" t="s">
        <v>12723</v>
      </c>
      <c r="B24124" s="254" t="s">
        <v>12724</v>
      </c>
      <c r="C24124" s="10" t="s">
        <v>6635</v>
      </c>
      <c r="F24124" s="255">
        <v>8404.24</v>
      </c>
    </row>
    <row r="24125" spans="1:6" ht="30" x14ac:dyDescent="0.25">
      <c r="A24125" s="253" t="s">
        <v>12725</v>
      </c>
      <c r="B24125" s="254" t="s">
        <v>12726</v>
      </c>
      <c r="C24125" s="10" t="s">
        <v>6635</v>
      </c>
      <c r="F24125" s="255">
        <v>2088.7800000000002</v>
      </c>
    </row>
    <row r="24126" spans="1:6" ht="15" x14ac:dyDescent="0.25">
      <c r="A24126" s="253" t="s">
        <v>12727</v>
      </c>
      <c r="B24126" s="254" t="s">
        <v>12728</v>
      </c>
      <c r="C24126" s="10" t="s">
        <v>6635</v>
      </c>
      <c r="F24126" s="255">
        <v>1922.14</v>
      </c>
    </row>
    <row r="24127" spans="1:6" ht="15" x14ac:dyDescent="0.25">
      <c r="A24127" s="253" t="s">
        <v>12729</v>
      </c>
      <c r="B24127" s="254" t="s">
        <v>12730</v>
      </c>
      <c r="C24127" s="10" t="s">
        <v>6635</v>
      </c>
      <c r="F24127" s="255">
        <v>22979.759999999998</v>
      </c>
    </row>
    <row r="24128" spans="1:6" ht="15" x14ac:dyDescent="0.25">
      <c r="A24128" s="253" t="s">
        <v>12731</v>
      </c>
      <c r="B24128" s="254" t="s">
        <v>12732</v>
      </c>
      <c r="C24128" s="10" t="s">
        <v>6635</v>
      </c>
      <c r="F24128" s="255">
        <v>16407.11</v>
      </c>
    </row>
    <row r="24129" spans="1:6" ht="15" x14ac:dyDescent="0.25">
      <c r="A24129" s="253" t="s">
        <v>12733</v>
      </c>
      <c r="B24129" s="254" t="s">
        <v>12734</v>
      </c>
      <c r="C24129" s="10" t="s">
        <v>6635</v>
      </c>
      <c r="F24129" s="255">
        <v>2812.92</v>
      </c>
    </row>
    <row r="24130" spans="1:6" ht="15" x14ac:dyDescent="0.25">
      <c r="A24130" s="253" t="s">
        <v>12735</v>
      </c>
      <c r="B24130" s="254" t="s">
        <v>12736</v>
      </c>
      <c r="C24130" s="10" t="s">
        <v>6635</v>
      </c>
      <c r="F24130" s="255">
        <v>4684.1400000000003</v>
      </c>
    </row>
    <row r="24131" spans="1:6" ht="15" x14ac:dyDescent="0.25">
      <c r="A24131" s="253" t="s">
        <v>12737</v>
      </c>
      <c r="B24131" s="254" t="s">
        <v>12738</v>
      </c>
      <c r="C24131" s="10" t="s">
        <v>6635</v>
      </c>
      <c r="F24131" s="255">
        <v>2194.7199999999998</v>
      </c>
    </row>
    <row r="24132" spans="1:6" ht="15" x14ac:dyDescent="0.25">
      <c r="A24132" s="253" t="s">
        <v>12739</v>
      </c>
      <c r="B24132" s="254" t="s">
        <v>12740</v>
      </c>
      <c r="C24132" s="10" t="s">
        <v>6635</v>
      </c>
      <c r="F24132" s="255">
        <v>20157.16</v>
      </c>
    </row>
    <row r="24133" spans="1:6" ht="15" x14ac:dyDescent="0.25">
      <c r="A24133" s="253" t="s">
        <v>12741</v>
      </c>
      <c r="B24133" s="254" t="s">
        <v>12742</v>
      </c>
      <c r="C24133" s="10" t="s">
        <v>6635</v>
      </c>
      <c r="F24133" s="255">
        <v>11602.85</v>
      </c>
    </row>
    <row r="24134" spans="1:6" ht="15" x14ac:dyDescent="0.25">
      <c r="A24134" s="253" t="s">
        <v>12743</v>
      </c>
      <c r="B24134" s="254" t="s">
        <v>12744</v>
      </c>
      <c r="C24134" s="10" t="s">
        <v>6635</v>
      </c>
      <c r="F24134" s="255">
        <v>3967.11</v>
      </c>
    </row>
    <row r="24135" spans="1:6" ht="15" x14ac:dyDescent="0.25">
      <c r="A24135" s="253" t="s">
        <v>12745</v>
      </c>
      <c r="B24135" s="254" t="s">
        <v>12746</v>
      </c>
      <c r="C24135" s="10" t="s">
        <v>6635</v>
      </c>
      <c r="F24135" s="255">
        <v>6222.26</v>
      </c>
    </row>
    <row r="24136" spans="1:6" ht="15" x14ac:dyDescent="0.25">
      <c r="A24136" s="253" t="s">
        <v>12747</v>
      </c>
      <c r="B24136" s="254" t="s">
        <v>12748</v>
      </c>
      <c r="C24136" s="10" t="s">
        <v>6635</v>
      </c>
      <c r="F24136" s="255">
        <v>5600.13</v>
      </c>
    </row>
    <row r="24137" spans="1:6" ht="15" x14ac:dyDescent="0.25">
      <c r="A24137" s="253" t="s">
        <v>12749</v>
      </c>
      <c r="B24137" s="254" t="s">
        <v>12750</v>
      </c>
      <c r="C24137" s="10" t="s">
        <v>6635</v>
      </c>
      <c r="F24137" s="255">
        <v>8591.0499999999993</v>
      </c>
    </row>
    <row r="24138" spans="1:6" ht="15" x14ac:dyDescent="0.25">
      <c r="A24138" s="253" t="s">
        <v>12751</v>
      </c>
      <c r="B24138" s="254" t="s">
        <v>12752</v>
      </c>
      <c r="C24138" s="10" t="s">
        <v>6635</v>
      </c>
      <c r="F24138" s="255">
        <v>11973.6</v>
      </c>
    </row>
    <row r="24139" spans="1:6" ht="15" x14ac:dyDescent="0.25">
      <c r="A24139" s="253" t="s">
        <v>12753</v>
      </c>
      <c r="B24139" s="254" t="s">
        <v>12754</v>
      </c>
      <c r="C24139" s="10" t="s">
        <v>6635</v>
      </c>
      <c r="F24139" s="255">
        <v>3012.78</v>
      </c>
    </row>
    <row r="24140" spans="1:6" ht="15" x14ac:dyDescent="0.25">
      <c r="A24140" s="253" t="s">
        <v>12755</v>
      </c>
      <c r="B24140" s="254" t="s">
        <v>12756</v>
      </c>
      <c r="C24140" s="10" t="s">
        <v>6635</v>
      </c>
      <c r="F24140" s="255">
        <v>3664.1</v>
      </c>
    </row>
    <row r="24141" spans="1:6" ht="15" x14ac:dyDescent="0.25">
      <c r="A24141" s="253" t="s">
        <v>12757</v>
      </c>
      <c r="B24141" s="254" t="s">
        <v>12758</v>
      </c>
      <c r="C24141" s="10" t="s">
        <v>6635</v>
      </c>
      <c r="F24141" s="255">
        <v>2704.4</v>
      </c>
    </row>
    <row r="24142" spans="1:6" ht="15" x14ac:dyDescent="0.25">
      <c r="A24142" s="253" t="s">
        <v>12759</v>
      </c>
      <c r="B24142" s="254" t="s">
        <v>12760</v>
      </c>
      <c r="C24142" s="10" t="s">
        <v>6635</v>
      </c>
      <c r="F24142" s="255">
        <v>7076.55</v>
      </c>
    </row>
    <row r="24143" spans="1:6" ht="15" x14ac:dyDescent="0.25">
      <c r="A24143" s="253" t="s">
        <v>12761</v>
      </c>
      <c r="B24143" s="254" t="s">
        <v>12762</v>
      </c>
      <c r="C24143" s="10" t="s">
        <v>6635</v>
      </c>
      <c r="F24143" s="255">
        <v>99124.34</v>
      </c>
    </row>
    <row r="24144" spans="1:6" ht="30" x14ac:dyDescent="0.25">
      <c r="A24144" s="253" t="s">
        <v>12763</v>
      </c>
      <c r="B24144" s="254" t="s">
        <v>12764</v>
      </c>
      <c r="C24144" s="10" t="s">
        <v>6635</v>
      </c>
      <c r="F24144" s="255">
        <v>239.51</v>
      </c>
    </row>
    <row r="24145" spans="1:6" ht="15" x14ac:dyDescent="0.25">
      <c r="A24145" s="253" t="s">
        <v>12765</v>
      </c>
      <c r="B24145" s="254" t="s">
        <v>12766</v>
      </c>
      <c r="C24145" s="10" t="s">
        <v>6635</v>
      </c>
      <c r="F24145" s="255">
        <v>42608.67</v>
      </c>
    </row>
    <row r="24146" spans="1:6" ht="15" x14ac:dyDescent="0.25">
      <c r="A24146" s="253" t="s">
        <v>12767</v>
      </c>
      <c r="B24146" s="254" t="s">
        <v>12768</v>
      </c>
      <c r="C24146" s="10" t="s">
        <v>6635</v>
      </c>
      <c r="F24146" s="255">
        <v>3763.52</v>
      </c>
    </row>
    <row r="24147" spans="1:6" ht="15" x14ac:dyDescent="0.25">
      <c r="A24147" s="253" t="s">
        <v>12769</v>
      </c>
      <c r="B24147" s="254" t="s">
        <v>12770</v>
      </c>
      <c r="C24147" s="10" t="s">
        <v>6635</v>
      </c>
      <c r="F24147" s="255">
        <v>5839.55</v>
      </c>
    </row>
    <row r="24148" spans="1:6" ht="15" x14ac:dyDescent="0.25">
      <c r="A24148" s="253" t="s">
        <v>12771</v>
      </c>
      <c r="B24148" s="254" t="s">
        <v>953</v>
      </c>
      <c r="C24148" s="10" t="s">
        <v>6635</v>
      </c>
      <c r="F24148" s="255">
        <v>88406.83</v>
      </c>
    </row>
    <row r="24149" spans="1:6" ht="15" x14ac:dyDescent="0.25">
      <c r="A24149" s="253" t="s">
        <v>12772</v>
      </c>
      <c r="B24149" s="254" t="s">
        <v>12773</v>
      </c>
      <c r="C24149" s="10" t="s">
        <v>6635</v>
      </c>
      <c r="F24149" s="255">
        <v>3007.71</v>
      </c>
    </row>
    <row r="24150" spans="1:6" ht="15" x14ac:dyDescent="0.25">
      <c r="A24150" s="253" t="s">
        <v>12774</v>
      </c>
      <c r="B24150" s="254" t="s">
        <v>12775</v>
      </c>
      <c r="C24150" s="10" t="s">
        <v>6635</v>
      </c>
      <c r="F24150" s="255">
        <v>290</v>
      </c>
    </row>
    <row r="24151" spans="1:6" ht="15" x14ac:dyDescent="0.25">
      <c r="A24151" s="253" t="s">
        <v>12776</v>
      </c>
      <c r="B24151" s="254" t="s">
        <v>12777</v>
      </c>
      <c r="C24151" s="10" t="s">
        <v>6635</v>
      </c>
      <c r="F24151" s="255">
        <v>31307.06</v>
      </c>
    </row>
    <row r="24152" spans="1:6" ht="15" x14ac:dyDescent="0.25">
      <c r="A24152" s="253" t="s">
        <v>12778</v>
      </c>
      <c r="B24152" s="254" t="s">
        <v>12779</v>
      </c>
      <c r="C24152" s="10" t="s">
        <v>6635</v>
      </c>
      <c r="F24152" s="255">
        <v>243.59</v>
      </c>
    </row>
    <row r="24153" spans="1:6" ht="15" x14ac:dyDescent="0.25">
      <c r="A24153" s="253" t="s">
        <v>12780</v>
      </c>
      <c r="B24153" s="254" t="s">
        <v>12781</v>
      </c>
      <c r="C24153" s="10" t="s">
        <v>6635</v>
      </c>
      <c r="F24153" s="255">
        <v>390.93</v>
      </c>
    </row>
    <row r="24154" spans="1:6" ht="15" x14ac:dyDescent="0.25">
      <c r="A24154" s="253" t="s">
        <v>12782</v>
      </c>
      <c r="B24154" s="254" t="s">
        <v>12783</v>
      </c>
      <c r="C24154" s="10" t="s">
        <v>6635</v>
      </c>
      <c r="F24154" s="255">
        <v>22917.439999999999</v>
      </c>
    </row>
    <row r="24155" spans="1:6" ht="15" x14ac:dyDescent="0.25">
      <c r="A24155" s="253" t="s">
        <v>12784</v>
      </c>
      <c r="B24155" s="254" t="s">
        <v>12785</v>
      </c>
      <c r="C24155" s="10" t="s">
        <v>6635</v>
      </c>
      <c r="F24155" s="255">
        <v>414.41</v>
      </c>
    </row>
    <row r="24156" spans="1:6" ht="15" x14ac:dyDescent="0.25">
      <c r="A24156" s="253" t="s">
        <v>12786</v>
      </c>
      <c r="B24156" s="254" t="s">
        <v>12787</v>
      </c>
      <c r="C24156" s="10" t="s">
        <v>6635</v>
      </c>
      <c r="F24156" s="255">
        <v>50851.27</v>
      </c>
    </row>
    <row r="24157" spans="1:6" ht="15" x14ac:dyDescent="0.25">
      <c r="A24157" s="253" t="s">
        <v>12788</v>
      </c>
      <c r="B24157" s="254" t="s">
        <v>12789</v>
      </c>
      <c r="C24157" s="10" t="s">
        <v>6635</v>
      </c>
      <c r="F24157" s="255">
        <v>25318.55</v>
      </c>
    </row>
    <row r="24158" spans="1:6" ht="15" x14ac:dyDescent="0.25">
      <c r="A24158" s="253" t="s">
        <v>12790</v>
      </c>
      <c r="B24158" s="254" t="s">
        <v>12791</v>
      </c>
      <c r="C24158" s="10" t="s">
        <v>6635</v>
      </c>
      <c r="F24158" s="255">
        <v>166.16</v>
      </c>
    </row>
    <row r="24159" spans="1:6" ht="15" x14ac:dyDescent="0.25">
      <c r="A24159" s="253" t="s">
        <v>12792</v>
      </c>
      <c r="B24159" s="254" t="s">
        <v>12793</v>
      </c>
      <c r="C24159" s="10" t="s">
        <v>6635</v>
      </c>
      <c r="F24159" s="255">
        <v>113160.56</v>
      </c>
    </row>
    <row r="24160" spans="1:6" ht="15" x14ac:dyDescent="0.25">
      <c r="A24160" s="253" t="s">
        <v>12794</v>
      </c>
      <c r="B24160" s="254" t="s">
        <v>12795</v>
      </c>
      <c r="C24160" s="10" t="s">
        <v>6635</v>
      </c>
      <c r="F24160" s="255">
        <v>18841.47</v>
      </c>
    </row>
    <row r="24161" spans="1:6" ht="15" x14ac:dyDescent="0.25">
      <c r="A24161" s="253" t="s">
        <v>12796</v>
      </c>
      <c r="B24161" s="254" t="s">
        <v>12797</v>
      </c>
      <c r="C24161" s="10" t="s">
        <v>6635</v>
      </c>
      <c r="F24161" s="255">
        <v>94711.52</v>
      </c>
    </row>
    <row r="24162" spans="1:6" ht="15" x14ac:dyDescent="0.25">
      <c r="A24162" s="253" t="s">
        <v>12798</v>
      </c>
      <c r="B24162" s="254" t="s">
        <v>12799</v>
      </c>
      <c r="C24162" s="10" t="s">
        <v>6635</v>
      </c>
      <c r="F24162" s="255">
        <v>146290.95000000001</v>
      </c>
    </row>
    <row r="24163" spans="1:6" ht="15" x14ac:dyDescent="0.25">
      <c r="A24163" s="253" t="s">
        <v>12800</v>
      </c>
      <c r="B24163" s="254" t="s">
        <v>941</v>
      </c>
      <c r="C24163" s="10" t="s">
        <v>6635</v>
      </c>
      <c r="F24163" s="255">
        <v>79847.199999999997</v>
      </c>
    </row>
    <row r="24164" spans="1:6" ht="15" x14ac:dyDescent="0.25">
      <c r="A24164" s="253" t="s">
        <v>12801</v>
      </c>
      <c r="B24164" s="254" t="s">
        <v>940</v>
      </c>
      <c r="C24164" s="10" t="s">
        <v>6635</v>
      </c>
      <c r="F24164" s="255">
        <v>43186.68</v>
      </c>
    </row>
    <row r="24165" spans="1:6" ht="30" x14ac:dyDescent="0.25">
      <c r="A24165" s="253" t="s">
        <v>12802</v>
      </c>
      <c r="B24165" s="254" t="s">
        <v>12803</v>
      </c>
      <c r="C24165" s="10" t="s">
        <v>6635</v>
      </c>
      <c r="F24165" s="255">
        <v>143454.57999999999</v>
      </c>
    </row>
    <row r="24166" spans="1:6" ht="15" x14ac:dyDescent="0.25">
      <c r="A24166" s="253" t="s">
        <v>12804</v>
      </c>
      <c r="B24166" s="254" t="s">
        <v>12805</v>
      </c>
      <c r="C24166" s="10" t="s">
        <v>6635</v>
      </c>
      <c r="F24166" s="255">
        <v>45116.34</v>
      </c>
    </row>
    <row r="24167" spans="1:6" ht="15" x14ac:dyDescent="0.25">
      <c r="A24167" s="253" t="s">
        <v>12806</v>
      </c>
      <c r="B24167" s="254" t="s">
        <v>12807</v>
      </c>
      <c r="C24167" s="10" t="s">
        <v>6635</v>
      </c>
      <c r="F24167" s="255">
        <v>50269.27</v>
      </c>
    </row>
    <row r="24168" spans="1:6" ht="15" x14ac:dyDescent="0.25">
      <c r="A24168" s="253" t="s">
        <v>12808</v>
      </c>
      <c r="B24168" s="254" t="s">
        <v>944</v>
      </c>
      <c r="C24168" s="10" t="s">
        <v>6635</v>
      </c>
      <c r="F24168" s="255">
        <v>87386.94</v>
      </c>
    </row>
    <row r="24169" spans="1:6" ht="15" x14ac:dyDescent="0.25">
      <c r="A24169" s="253" t="s">
        <v>12809</v>
      </c>
      <c r="B24169" s="254" t="s">
        <v>12810</v>
      </c>
      <c r="C24169" s="10" t="s">
        <v>6635</v>
      </c>
      <c r="F24169" s="255">
        <v>46.82</v>
      </c>
    </row>
    <row r="24170" spans="1:6" ht="15" x14ac:dyDescent="0.25">
      <c r="A24170" s="253" t="s">
        <v>12811</v>
      </c>
      <c r="B24170" s="254" t="s">
        <v>12812</v>
      </c>
      <c r="C24170" s="10" t="s">
        <v>6635</v>
      </c>
      <c r="F24170" s="255">
        <v>112.05</v>
      </c>
    </row>
    <row r="24171" spans="1:6" ht="15" x14ac:dyDescent="0.25">
      <c r="A24171" s="253" t="s">
        <v>12813</v>
      </c>
      <c r="B24171" s="254" t="s">
        <v>12814</v>
      </c>
      <c r="C24171" s="10" t="s">
        <v>6635</v>
      </c>
      <c r="F24171" s="255">
        <v>682.2</v>
      </c>
    </row>
    <row r="24172" spans="1:6" ht="30" x14ac:dyDescent="0.25">
      <c r="A24172" s="253" t="s">
        <v>12815</v>
      </c>
      <c r="B24172" s="254" t="s">
        <v>12816</v>
      </c>
      <c r="C24172" s="10" t="s">
        <v>6635</v>
      </c>
      <c r="F24172" s="255">
        <v>541.1</v>
      </c>
    </row>
    <row r="24173" spans="1:6" ht="30" x14ac:dyDescent="0.25">
      <c r="A24173" s="253" t="s">
        <v>12817</v>
      </c>
      <c r="B24173" s="254" t="s">
        <v>12818</v>
      </c>
      <c r="C24173" s="10" t="s">
        <v>6635</v>
      </c>
      <c r="F24173" s="255">
        <v>7550.28</v>
      </c>
    </row>
    <row r="24174" spans="1:6" ht="30" x14ac:dyDescent="0.25">
      <c r="A24174" s="253" t="s">
        <v>12819</v>
      </c>
      <c r="B24174" s="254" t="s">
        <v>12820</v>
      </c>
      <c r="C24174" s="10" t="s">
        <v>6635</v>
      </c>
      <c r="F24174" s="255">
        <v>864.42</v>
      </c>
    </row>
    <row r="24175" spans="1:6" ht="30" x14ac:dyDescent="0.25">
      <c r="A24175" s="253" t="s">
        <v>12821</v>
      </c>
      <c r="B24175" s="254" t="s">
        <v>12822</v>
      </c>
      <c r="C24175" s="10" t="s">
        <v>6635</v>
      </c>
      <c r="F24175" s="255">
        <v>2690.9</v>
      </c>
    </row>
    <row r="24176" spans="1:6" ht="15" x14ac:dyDescent="0.25">
      <c r="A24176" s="253" t="s">
        <v>12823</v>
      </c>
      <c r="B24176" s="254" t="s">
        <v>12824</v>
      </c>
      <c r="C24176" s="10" t="s">
        <v>6635</v>
      </c>
      <c r="F24176" s="255">
        <v>1085.29</v>
      </c>
    </row>
    <row r="24177" spans="1:6" ht="15" x14ac:dyDescent="0.25">
      <c r="A24177" s="253" t="s">
        <v>12825</v>
      </c>
      <c r="B24177" s="254" t="s">
        <v>12826</v>
      </c>
      <c r="C24177" s="10" t="s">
        <v>6635</v>
      </c>
      <c r="F24177" s="255">
        <v>134095.73000000001</v>
      </c>
    </row>
    <row r="24178" spans="1:6" ht="30" x14ac:dyDescent="0.25">
      <c r="A24178" s="253" t="s">
        <v>12827</v>
      </c>
      <c r="B24178" s="254" t="s">
        <v>12828</v>
      </c>
      <c r="C24178" s="10" t="s">
        <v>6635</v>
      </c>
      <c r="F24178" s="255">
        <v>5359.73</v>
      </c>
    </row>
    <row r="24179" spans="1:6" ht="30" x14ac:dyDescent="0.25">
      <c r="A24179" s="253" t="s">
        <v>12829</v>
      </c>
      <c r="B24179" s="254" t="s">
        <v>12830</v>
      </c>
      <c r="C24179" s="10" t="s">
        <v>6635</v>
      </c>
      <c r="F24179" s="255">
        <v>6397.69</v>
      </c>
    </row>
    <row r="24180" spans="1:6" ht="15" x14ac:dyDescent="0.25">
      <c r="A24180" s="253" t="s">
        <v>12831</v>
      </c>
      <c r="B24180" s="254" t="s">
        <v>12832</v>
      </c>
      <c r="C24180" s="10" t="s">
        <v>6635</v>
      </c>
      <c r="F24180" s="255">
        <v>85.82</v>
      </c>
    </row>
    <row r="24181" spans="1:6" ht="15" x14ac:dyDescent="0.25">
      <c r="A24181" s="253" t="s">
        <v>12833</v>
      </c>
      <c r="B24181" s="254" t="s">
        <v>12834</v>
      </c>
      <c r="C24181" s="10" t="s">
        <v>6635</v>
      </c>
      <c r="F24181" s="255">
        <v>86.14</v>
      </c>
    </row>
    <row r="24182" spans="1:6" ht="15" x14ac:dyDescent="0.25">
      <c r="A24182" s="253" t="s">
        <v>12835</v>
      </c>
      <c r="B24182" s="254" t="s">
        <v>12836</v>
      </c>
      <c r="C24182" s="10" t="s">
        <v>6635</v>
      </c>
      <c r="F24182" s="255">
        <v>111.01</v>
      </c>
    </row>
    <row r="24183" spans="1:6" ht="30" x14ac:dyDescent="0.25">
      <c r="A24183" s="253" t="s">
        <v>12837</v>
      </c>
      <c r="B24183" s="254" t="s">
        <v>12838</v>
      </c>
      <c r="C24183" s="10" t="s">
        <v>6643</v>
      </c>
      <c r="F24183" s="255">
        <v>55.56</v>
      </c>
    </row>
    <row r="24184" spans="1:6" ht="15" x14ac:dyDescent="0.25">
      <c r="A24184" s="253" t="s">
        <v>12839</v>
      </c>
      <c r="B24184" s="254" t="s">
        <v>12840</v>
      </c>
      <c r="C24184" s="10" t="s">
        <v>6643</v>
      </c>
      <c r="F24184" s="255">
        <v>28.69</v>
      </c>
    </row>
    <row r="24185" spans="1:6" ht="15" x14ac:dyDescent="0.25">
      <c r="A24185" s="253" t="s">
        <v>12841</v>
      </c>
      <c r="B24185" s="254" t="s">
        <v>12842</v>
      </c>
      <c r="C24185" s="10" t="s">
        <v>6635</v>
      </c>
      <c r="F24185" s="255">
        <v>53.19</v>
      </c>
    </row>
    <row r="24186" spans="1:6" ht="15" x14ac:dyDescent="0.25">
      <c r="A24186" s="253" t="s">
        <v>12843</v>
      </c>
      <c r="B24186" s="254" t="s">
        <v>12844</v>
      </c>
      <c r="C24186" s="10" t="s">
        <v>6635</v>
      </c>
      <c r="F24186" s="255">
        <v>4.37</v>
      </c>
    </row>
    <row r="24187" spans="1:6" ht="15" x14ac:dyDescent="0.25">
      <c r="A24187" s="253" t="s">
        <v>12845</v>
      </c>
      <c r="B24187" s="254" t="s">
        <v>12846</v>
      </c>
      <c r="C24187" s="10" t="s">
        <v>6635</v>
      </c>
      <c r="F24187" s="255">
        <v>10.050000000000001</v>
      </c>
    </row>
    <row r="24188" spans="1:6" ht="15" x14ac:dyDescent="0.25">
      <c r="A24188" s="253" t="s">
        <v>12847</v>
      </c>
      <c r="B24188" s="254" t="s">
        <v>12848</v>
      </c>
      <c r="C24188" s="10" t="s">
        <v>6635</v>
      </c>
      <c r="F24188" s="255">
        <v>126.82</v>
      </c>
    </row>
    <row r="24189" spans="1:6" ht="15" x14ac:dyDescent="0.25">
      <c r="A24189" s="253" t="s">
        <v>12849</v>
      </c>
      <c r="B24189" s="254" t="s">
        <v>12850</v>
      </c>
      <c r="C24189" s="10" t="s">
        <v>6635</v>
      </c>
      <c r="F24189" s="255">
        <v>105.22</v>
      </c>
    </row>
    <row r="24190" spans="1:6" ht="15" x14ac:dyDescent="0.25">
      <c r="A24190" s="253" t="s">
        <v>12851</v>
      </c>
      <c r="B24190" s="254" t="s">
        <v>12852</v>
      </c>
      <c r="C24190" s="10" t="s">
        <v>6635</v>
      </c>
      <c r="F24190" s="255">
        <v>8.9499999999999993</v>
      </c>
    </row>
    <row r="24191" spans="1:6" ht="15" x14ac:dyDescent="0.25">
      <c r="A24191" s="253" t="s">
        <v>12853</v>
      </c>
      <c r="B24191" s="254" t="s">
        <v>12854</v>
      </c>
      <c r="C24191" s="10" t="s">
        <v>6635</v>
      </c>
      <c r="F24191" s="255">
        <v>40.479999999999997</v>
      </c>
    </row>
    <row r="24192" spans="1:6" ht="30" x14ac:dyDescent="0.25">
      <c r="A24192" s="253" t="s">
        <v>12855</v>
      </c>
      <c r="B24192" s="254" t="s">
        <v>12856</v>
      </c>
      <c r="C24192" s="10" t="s">
        <v>6635</v>
      </c>
      <c r="F24192" s="255">
        <v>37.94</v>
      </c>
    </row>
    <row r="24193" spans="1:6" ht="15" x14ac:dyDescent="0.25">
      <c r="A24193" s="253" t="s">
        <v>12857</v>
      </c>
      <c r="B24193" s="254" t="s">
        <v>12858</v>
      </c>
      <c r="C24193" s="10" t="s">
        <v>6635</v>
      </c>
      <c r="F24193" s="255">
        <v>464.25</v>
      </c>
    </row>
    <row r="24194" spans="1:6" ht="15" x14ac:dyDescent="0.25">
      <c r="A24194" s="253" t="s">
        <v>12859</v>
      </c>
      <c r="B24194" s="254" t="s">
        <v>12860</v>
      </c>
      <c r="C24194" s="10" t="s">
        <v>6635</v>
      </c>
      <c r="F24194" s="255">
        <v>3207.63</v>
      </c>
    </row>
    <row r="24195" spans="1:6" ht="15" x14ac:dyDescent="0.25">
      <c r="A24195" s="253" t="s">
        <v>12861</v>
      </c>
      <c r="B24195" s="254" t="s">
        <v>12862</v>
      </c>
      <c r="C24195" s="10" t="s">
        <v>6635</v>
      </c>
      <c r="F24195" s="255">
        <v>12.22</v>
      </c>
    </row>
    <row r="24196" spans="1:6" ht="30" x14ac:dyDescent="0.25">
      <c r="A24196" s="253" t="s">
        <v>12863</v>
      </c>
      <c r="B24196" s="254" t="s">
        <v>25076</v>
      </c>
      <c r="C24196" s="10" t="s">
        <v>6635</v>
      </c>
      <c r="F24196" s="255">
        <v>16.14</v>
      </c>
    </row>
    <row r="24197" spans="1:6" ht="30" x14ac:dyDescent="0.25">
      <c r="A24197" s="253" t="s">
        <v>12864</v>
      </c>
      <c r="B24197" s="254" t="s">
        <v>25077</v>
      </c>
      <c r="C24197" s="10" t="s">
        <v>6635</v>
      </c>
      <c r="F24197" s="255">
        <v>19.29</v>
      </c>
    </row>
    <row r="24198" spans="1:6" ht="30" x14ac:dyDescent="0.25">
      <c r="A24198" s="253" t="s">
        <v>12865</v>
      </c>
      <c r="B24198" s="254" t="s">
        <v>25078</v>
      </c>
      <c r="C24198" s="10" t="s">
        <v>6635</v>
      </c>
      <c r="F24198" s="255">
        <v>30.16</v>
      </c>
    </row>
    <row r="24199" spans="1:6" ht="30" x14ac:dyDescent="0.25">
      <c r="A24199" s="253" t="s">
        <v>12866</v>
      </c>
      <c r="B24199" s="254" t="s">
        <v>25079</v>
      </c>
      <c r="C24199" s="10" t="s">
        <v>6635</v>
      </c>
      <c r="F24199" s="255">
        <v>57.6</v>
      </c>
    </row>
    <row r="24200" spans="1:6" ht="15" x14ac:dyDescent="0.25">
      <c r="A24200" s="253" t="s">
        <v>12867</v>
      </c>
      <c r="B24200" s="254" t="s">
        <v>699</v>
      </c>
      <c r="C24200" s="10" t="s">
        <v>6635</v>
      </c>
      <c r="F24200" s="255">
        <v>3.78</v>
      </c>
    </row>
    <row r="24201" spans="1:6" ht="30" x14ac:dyDescent="0.25">
      <c r="A24201" s="253" t="s">
        <v>12868</v>
      </c>
      <c r="B24201" s="254" t="s">
        <v>25080</v>
      </c>
      <c r="C24201" s="10" t="s">
        <v>6635</v>
      </c>
      <c r="F24201" s="255">
        <v>148.94999999999999</v>
      </c>
    </row>
    <row r="24202" spans="1:6" ht="15" x14ac:dyDescent="0.25">
      <c r="A24202" s="253" t="s">
        <v>12869</v>
      </c>
      <c r="B24202" s="254" t="s">
        <v>698</v>
      </c>
      <c r="C24202" s="10" t="s">
        <v>6635</v>
      </c>
      <c r="F24202" s="255">
        <v>7.62</v>
      </c>
    </row>
    <row r="24203" spans="1:6" ht="30" x14ac:dyDescent="0.25">
      <c r="A24203" s="253" t="s">
        <v>12870</v>
      </c>
      <c r="B24203" s="254" t="s">
        <v>25081</v>
      </c>
      <c r="C24203" s="10" t="s">
        <v>6635</v>
      </c>
      <c r="F24203" s="255">
        <v>183.15</v>
      </c>
    </row>
    <row r="24204" spans="1:6" ht="15" x14ac:dyDescent="0.25">
      <c r="A24204" s="253" t="s">
        <v>12871</v>
      </c>
      <c r="B24204" s="254" t="s">
        <v>12872</v>
      </c>
      <c r="C24204" s="10" t="s">
        <v>6635</v>
      </c>
      <c r="F24204" s="255">
        <v>220.64</v>
      </c>
    </row>
    <row r="24205" spans="1:6" ht="15" x14ac:dyDescent="0.25">
      <c r="A24205" s="253" t="s">
        <v>12873</v>
      </c>
      <c r="B24205" s="254" t="s">
        <v>12874</v>
      </c>
      <c r="C24205" s="10" t="s">
        <v>6635</v>
      </c>
      <c r="F24205" s="255">
        <v>264.95999999999998</v>
      </c>
    </row>
    <row r="24206" spans="1:6" ht="15" x14ac:dyDescent="0.25">
      <c r="A24206" s="253" t="s">
        <v>12875</v>
      </c>
      <c r="B24206" s="254" t="s">
        <v>12876</v>
      </c>
      <c r="C24206" s="10" t="s">
        <v>6635</v>
      </c>
      <c r="F24206" s="255">
        <v>431.14</v>
      </c>
    </row>
    <row r="24207" spans="1:6" ht="15" x14ac:dyDescent="0.25">
      <c r="A24207" s="253" t="s">
        <v>12877</v>
      </c>
      <c r="B24207" s="254" t="s">
        <v>12878</v>
      </c>
      <c r="C24207" s="10" t="s">
        <v>6635</v>
      </c>
      <c r="F24207" s="255">
        <v>8.9600000000000009</v>
      </c>
    </row>
    <row r="24208" spans="1:6" ht="15" x14ac:dyDescent="0.25">
      <c r="A24208" s="253" t="s">
        <v>12879</v>
      </c>
      <c r="B24208" s="254" t="s">
        <v>12880</v>
      </c>
      <c r="C24208" s="10" t="s">
        <v>6635</v>
      </c>
      <c r="F24208" s="255">
        <v>32.549999999999997</v>
      </c>
    </row>
    <row r="24209" spans="1:6" ht="15" x14ac:dyDescent="0.25">
      <c r="A24209" s="253" t="s">
        <v>12881</v>
      </c>
      <c r="B24209" s="254" t="s">
        <v>12882</v>
      </c>
      <c r="C24209" s="10" t="s">
        <v>6635</v>
      </c>
      <c r="F24209" s="255">
        <v>26.62</v>
      </c>
    </row>
    <row r="24210" spans="1:6" ht="15" x14ac:dyDescent="0.25">
      <c r="A24210" s="253" t="s">
        <v>12883</v>
      </c>
      <c r="B24210" s="254" t="s">
        <v>12884</v>
      </c>
      <c r="C24210" s="10" t="s">
        <v>6635</v>
      </c>
      <c r="F24210" s="255">
        <v>16.420000000000002</v>
      </c>
    </row>
    <row r="24211" spans="1:6" ht="15" x14ac:dyDescent="0.25">
      <c r="A24211" s="253" t="s">
        <v>12885</v>
      </c>
      <c r="B24211" s="254" t="s">
        <v>12886</v>
      </c>
      <c r="C24211" s="10" t="s">
        <v>6635</v>
      </c>
      <c r="F24211" s="255">
        <v>56.21</v>
      </c>
    </row>
    <row r="24212" spans="1:6" ht="15" x14ac:dyDescent="0.25">
      <c r="A24212" s="253" t="s">
        <v>12887</v>
      </c>
      <c r="B24212" s="254" t="s">
        <v>12888</v>
      </c>
      <c r="C24212" s="10" t="s">
        <v>6635</v>
      </c>
      <c r="F24212" s="255">
        <v>47.9</v>
      </c>
    </row>
    <row r="24213" spans="1:6" ht="15" x14ac:dyDescent="0.25">
      <c r="A24213" s="253" t="s">
        <v>12889</v>
      </c>
      <c r="B24213" s="254" t="s">
        <v>12890</v>
      </c>
      <c r="C24213" s="10" t="s">
        <v>6635</v>
      </c>
      <c r="F24213" s="255">
        <v>29.61</v>
      </c>
    </row>
    <row r="24214" spans="1:6" ht="15" x14ac:dyDescent="0.25">
      <c r="A24214" s="253" t="s">
        <v>12891</v>
      </c>
      <c r="B24214" s="254" t="s">
        <v>12892</v>
      </c>
      <c r="C24214" s="10" t="s">
        <v>6635</v>
      </c>
      <c r="F24214" s="255">
        <v>1.97</v>
      </c>
    </row>
    <row r="24215" spans="1:6" ht="15" x14ac:dyDescent="0.25">
      <c r="A24215" s="253" t="s">
        <v>12893</v>
      </c>
      <c r="B24215" s="254" t="s">
        <v>12894</v>
      </c>
      <c r="C24215" s="10" t="s">
        <v>6635</v>
      </c>
      <c r="F24215" s="255">
        <v>2.37</v>
      </c>
    </row>
    <row r="24216" spans="1:6" ht="15" x14ac:dyDescent="0.25">
      <c r="A24216" s="253" t="s">
        <v>12895</v>
      </c>
      <c r="B24216" s="254" t="s">
        <v>12896</v>
      </c>
      <c r="C24216" s="10" t="s">
        <v>6635</v>
      </c>
      <c r="F24216" s="255">
        <v>3.58</v>
      </c>
    </row>
    <row r="24217" spans="1:6" ht="15" x14ac:dyDescent="0.25">
      <c r="A24217" s="253" t="s">
        <v>12897</v>
      </c>
      <c r="B24217" s="254" t="s">
        <v>12898</v>
      </c>
      <c r="C24217" s="10" t="s">
        <v>6635</v>
      </c>
      <c r="F24217" s="255">
        <v>2.87</v>
      </c>
    </row>
    <row r="24218" spans="1:6" ht="15" x14ac:dyDescent="0.25">
      <c r="A24218" s="253" t="s">
        <v>12899</v>
      </c>
      <c r="B24218" s="254" t="s">
        <v>12900</v>
      </c>
      <c r="C24218" s="10" t="s">
        <v>6643</v>
      </c>
      <c r="F24218" s="255">
        <v>14.98</v>
      </c>
    </row>
    <row r="24219" spans="1:6" ht="15" x14ac:dyDescent="0.25">
      <c r="A24219" s="253" t="s">
        <v>12901</v>
      </c>
      <c r="B24219" s="254" t="s">
        <v>12902</v>
      </c>
      <c r="C24219" s="10" t="s">
        <v>6643</v>
      </c>
      <c r="F24219" s="255">
        <v>19.54</v>
      </c>
    </row>
    <row r="24220" spans="1:6" ht="15" x14ac:dyDescent="0.25">
      <c r="A24220" s="253" t="s">
        <v>12903</v>
      </c>
      <c r="B24220" s="254" t="s">
        <v>12904</v>
      </c>
      <c r="C24220" s="10" t="s">
        <v>6643</v>
      </c>
      <c r="F24220" s="255">
        <v>50.62</v>
      </c>
    </row>
    <row r="24221" spans="1:6" ht="15" x14ac:dyDescent="0.25">
      <c r="A24221" s="253" t="s">
        <v>12905</v>
      </c>
      <c r="B24221" s="254" t="s">
        <v>12906</v>
      </c>
      <c r="C24221" s="10" t="s">
        <v>6643</v>
      </c>
      <c r="F24221" s="255">
        <v>53.82</v>
      </c>
    </row>
    <row r="24222" spans="1:6" ht="15" x14ac:dyDescent="0.25">
      <c r="A24222" s="253" t="s">
        <v>12907</v>
      </c>
      <c r="B24222" s="254" t="s">
        <v>12908</v>
      </c>
      <c r="C24222" s="10" t="s">
        <v>6643</v>
      </c>
      <c r="F24222" s="255">
        <v>25.07</v>
      </c>
    </row>
    <row r="24223" spans="1:6" ht="15" x14ac:dyDescent="0.25">
      <c r="A24223" s="253" t="s">
        <v>12909</v>
      </c>
      <c r="B24223" s="254" t="s">
        <v>12910</v>
      </c>
      <c r="C24223" s="10" t="s">
        <v>6643</v>
      </c>
      <c r="F24223" s="255">
        <v>25.28</v>
      </c>
    </row>
    <row r="24224" spans="1:6" ht="15" x14ac:dyDescent="0.25">
      <c r="A24224" s="253" t="s">
        <v>12911</v>
      </c>
      <c r="B24224" s="254" t="s">
        <v>12912</v>
      </c>
      <c r="C24224" s="10" t="s">
        <v>6643</v>
      </c>
      <c r="F24224" s="255">
        <v>13.36</v>
      </c>
    </row>
    <row r="24225" spans="1:6" ht="15" x14ac:dyDescent="0.25">
      <c r="A24225" s="253" t="s">
        <v>12913</v>
      </c>
      <c r="B24225" s="254" t="s">
        <v>12914</v>
      </c>
      <c r="C24225" s="10" t="s">
        <v>6643</v>
      </c>
      <c r="F24225" s="255">
        <v>27.85</v>
      </c>
    </row>
    <row r="24226" spans="1:6" ht="15" x14ac:dyDescent="0.25">
      <c r="A24226" s="253" t="s">
        <v>12915</v>
      </c>
      <c r="B24226" s="254" t="s">
        <v>12916</v>
      </c>
      <c r="C24226" s="10" t="s">
        <v>6643</v>
      </c>
      <c r="F24226" s="255">
        <v>13.52</v>
      </c>
    </row>
    <row r="24227" spans="1:6" ht="15" x14ac:dyDescent="0.25">
      <c r="A24227" s="253" t="s">
        <v>12917</v>
      </c>
      <c r="B24227" s="254" t="s">
        <v>12918</v>
      </c>
      <c r="C24227" s="10" t="s">
        <v>6643</v>
      </c>
      <c r="F24227" s="255">
        <v>19.350000000000001</v>
      </c>
    </row>
    <row r="24228" spans="1:6" ht="15" x14ac:dyDescent="0.25">
      <c r="A24228" s="253" t="s">
        <v>12919</v>
      </c>
      <c r="B24228" s="254" t="s">
        <v>12920</v>
      </c>
      <c r="C24228" s="10" t="s">
        <v>6635</v>
      </c>
      <c r="F24228" s="255">
        <v>22.6</v>
      </c>
    </row>
    <row r="24229" spans="1:6" ht="15" x14ac:dyDescent="0.25">
      <c r="A24229" s="253" t="s">
        <v>12921</v>
      </c>
      <c r="B24229" s="254" t="s">
        <v>12922</v>
      </c>
      <c r="C24229" s="10" t="s">
        <v>6643</v>
      </c>
      <c r="F24229" s="255">
        <v>19.86</v>
      </c>
    </row>
    <row r="24230" spans="1:6" ht="30" x14ac:dyDescent="0.25">
      <c r="A24230" s="253" t="s">
        <v>12923</v>
      </c>
      <c r="B24230" s="254" t="s">
        <v>12924</v>
      </c>
      <c r="C24230" s="10" t="s">
        <v>6635</v>
      </c>
      <c r="F24230" s="255">
        <v>460.6</v>
      </c>
    </row>
    <row r="24231" spans="1:6" ht="15" x14ac:dyDescent="0.25">
      <c r="A24231" s="253" t="s">
        <v>12925</v>
      </c>
      <c r="B24231" s="254" t="s">
        <v>12926</v>
      </c>
      <c r="C24231" s="10" t="s">
        <v>6643</v>
      </c>
      <c r="F24231" s="255">
        <v>353.98</v>
      </c>
    </row>
    <row r="24232" spans="1:6" ht="15" x14ac:dyDescent="0.25">
      <c r="A24232" s="253" t="s">
        <v>12927</v>
      </c>
      <c r="B24232" s="254" t="s">
        <v>12928</v>
      </c>
      <c r="C24232" s="10" t="s">
        <v>6643</v>
      </c>
      <c r="F24232" s="255">
        <v>13.51</v>
      </c>
    </row>
    <row r="24233" spans="1:6" ht="15" x14ac:dyDescent="0.25">
      <c r="A24233" s="253" t="s">
        <v>12929</v>
      </c>
      <c r="B24233" s="254" t="s">
        <v>12930</v>
      </c>
      <c r="C24233" s="10" t="s">
        <v>6643</v>
      </c>
      <c r="F24233" s="255">
        <v>15.28</v>
      </c>
    </row>
    <row r="24234" spans="1:6" ht="15" x14ac:dyDescent="0.25">
      <c r="A24234" s="253" t="s">
        <v>12931</v>
      </c>
      <c r="B24234" s="254" t="s">
        <v>12932</v>
      </c>
      <c r="C24234" s="10" t="s">
        <v>6643</v>
      </c>
      <c r="F24234" s="255">
        <v>34.020000000000003</v>
      </c>
    </row>
    <row r="24235" spans="1:6" ht="15" x14ac:dyDescent="0.25">
      <c r="A24235" s="253" t="s">
        <v>12933</v>
      </c>
      <c r="B24235" s="254" t="s">
        <v>12934</v>
      </c>
      <c r="C24235" s="10" t="s">
        <v>6643</v>
      </c>
      <c r="F24235" s="255">
        <v>27.36</v>
      </c>
    </row>
    <row r="24236" spans="1:6" ht="15" x14ac:dyDescent="0.25">
      <c r="A24236" s="253" t="s">
        <v>12935</v>
      </c>
      <c r="B24236" s="254" t="s">
        <v>12936</v>
      </c>
      <c r="C24236" s="10" t="s">
        <v>6643</v>
      </c>
      <c r="F24236" s="255">
        <v>34</v>
      </c>
    </row>
    <row r="24237" spans="1:6" ht="15" x14ac:dyDescent="0.25">
      <c r="A24237" s="253" t="s">
        <v>12937</v>
      </c>
      <c r="B24237" s="254" t="s">
        <v>12938</v>
      </c>
      <c r="C24237" s="10" t="s">
        <v>6643</v>
      </c>
      <c r="F24237" s="255">
        <v>302.3</v>
      </c>
    </row>
    <row r="24238" spans="1:6" ht="15" x14ac:dyDescent="0.25">
      <c r="A24238" s="253" t="s">
        <v>12939</v>
      </c>
      <c r="B24238" s="254" t="s">
        <v>12940</v>
      </c>
      <c r="C24238" s="10" t="s">
        <v>6635</v>
      </c>
      <c r="F24238" s="255">
        <v>37.119999999999997</v>
      </c>
    </row>
    <row r="24239" spans="1:6" ht="15" x14ac:dyDescent="0.25">
      <c r="A24239" s="253" t="s">
        <v>12941</v>
      </c>
      <c r="B24239" s="254" t="s">
        <v>12942</v>
      </c>
      <c r="C24239" s="10" t="s">
        <v>6635</v>
      </c>
      <c r="F24239" s="255">
        <v>21.88</v>
      </c>
    </row>
    <row r="24240" spans="1:6" ht="30" x14ac:dyDescent="0.25">
      <c r="A24240" s="253" t="s">
        <v>12943</v>
      </c>
      <c r="B24240" s="254" t="s">
        <v>12944</v>
      </c>
      <c r="C24240" s="10" t="s">
        <v>6635</v>
      </c>
      <c r="F24240" s="255">
        <v>483.3</v>
      </c>
    </row>
    <row r="24241" spans="1:6" ht="15" x14ac:dyDescent="0.25">
      <c r="A24241" s="253" t="s">
        <v>12945</v>
      </c>
      <c r="B24241" s="254" t="s">
        <v>12946</v>
      </c>
      <c r="C24241" s="10" t="s">
        <v>6635</v>
      </c>
      <c r="F24241" s="255">
        <v>9.84</v>
      </c>
    </row>
    <row r="24242" spans="1:6" ht="15" x14ac:dyDescent="0.25">
      <c r="A24242" s="253" t="s">
        <v>12947</v>
      </c>
      <c r="B24242" s="254" t="s">
        <v>12948</v>
      </c>
      <c r="C24242" s="10" t="s">
        <v>6635</v>
      </c>
      <c r="F24242" s="255">
        <v>11.11</v>
      </c>
    </row>
    <row r="24243" spans="1:6" ht="15" x14ac:dyDescent="0.25">
      <c r="A24243" s="253" t="s">
        <v>12949</v>
      </c>
      <c r="B24243" s="254" t="s">
        <v>12950</v>
      </c>
      <c r="C24243" s="10" t="s">
        <v>6635</v>
      </c>
      <c r="F24243" s="255">
        <v>67.37</v>
      </c>
    </row>
    <row r="24244" spans="1:6" ht="15" x14ac:dyDescent="0.25">
      <c r="A24244" s="253" t="s">
        <v>12951</v>
      </c>
      <c r="B24244" s="254" t="s">
        <v>12952</v>
      </c>
      <c r="C24244" s="10" t="s">
        <v>6643</v>
      </c>
      <c r="F24244" s="255">
        <v>20.329999999999998</v>
      </c>
    </row>
    <row r="24245" spans="1:6" ht="15" x14ac:dyDescent="0.25">
      <c r="A24245" s="253" t="s">
        <v>12953</v>
      </c>
      <c r="B24245" s="254" t="s">
        <v>12954</v>
      </c>
      <c r="C24245" s="10" t="s">
        <v>6643</v>
      </c>
      <c r="F24245" s="255">
        <v>306.93</v>
      </c>
    </row>
    <row r="24246" spans="1:6" ht="15" x14ac:dyDescent="0.25">
      <c r="A24246" s="253" t="s">
        <v>12955</v>
      </c>
      <c r="B24246" s="254" t="s">
        <v>12956</v>
      </c>
      <c r="C24246" s="10" t="s">
        <v>6635</v>
      </c>
      <c r="F24246" s="255">
        <v>11.58</v>
      </c>
    </row>
    <row r="24247" spans="1:6" ht="15" x14ac:dyDescent="0.25">
      <c r="A24247" s="253" t="s">
        <v>12957</v>
      </c>
      <c r="B24247" s="254" t="s">
        <v>12958</v>
      </c>
      <c r="C24247" s="10" t="s">
        <v>6635</v>
      </c>
      <c r="F24247" s="255">
        <v>18.07</v>
      </c>
    </row>
    <row r="24248" spans="1:6" ht="15" x14ac:dyDescent="0.25">
      <c r="A24248" s="253" t="s">
        <v>12959</v>
      </c>
      <c r="B24248" s="254" t="s">
        <v>12960</v>
      </c>
      <c r="C24248" s="10" t="s">
        <v>6635</v>
      </c>
      <c r="F24248" s="255">
        <v>16.87</v>
      </c>
    </row>
    <row r="24249" spans="1:6" ht="15" x14ac:dyDescent="0.25">
      <c r="A24249" s="253" t="s">
        <v>12961</v>
      </c>
      <c r="B24249" s="254" t="s">
        <v>12962</v>
      </c>
      <c r="C24249" s="10" t="s">
        <v>6635</v>
      </c>
      <c r="F24249" s="255">
        <v>11.13</v>
      </c>
    </row>
    <row r="24250" spans="1:6" ht="15" x14ac:dyDescent="0.25">
      <c r="A24250" s="253" t="s">
        <v>12963</v>
      </c>
      <c r="B24250" s="254" t="s">
        <v>12964</v>
      </c>
      <c r="C24250" s="10" t="s">
        <v>6635</v>
      </c>
      <c r="F24250" s="255">
        <v>14.8</v>
      </c>
    </row>
    <row r="24251" spans="1:6" ht="15" x14ac:dyDescent="0.25">
      <c r="A24251" s="253" t="s">
        <v>12965</v>
      </c>
      <c r="B24251" s="254" t="s">
        <v>12966</v>
      </c>
      <c r="C24251" s="10" t="s">
        <v>6635</v>
      </c>
      <c r="F24251" s="255">
        <v>14.29</v>
      </c>
    </row>
    <row r="24252" spans="1:6" ht="15" x14ac:dyDescent="0.25">
      <c r="A24252" s="253" t="s">
        <v>12967</v>
      </c>
      <c r="B24252" s="254" t="s">
        <v>12968</v>
      </c>
      <c r="C24252" s="10" t="s">
        <v>6635</v>
      </c>
      <c r="F24252" s="255">
        <v>23.51</v>
      </c>
    </row>
    <row r="24253" spans="1:6" ht="15" x14ac:dyDescent="0.25">
      <c r="A24253" s="253" t="s">
        <v>12969</v>
      </c>
      <c r="B24253" s="254" t="s">
        <v>12970</v>
      </c>
      <c r="C24253" s="10" t="s">
        <v>6635</v>
      </c>
      <c r="F24253" s="255">
        <v>8.08</v>
      </c>
    </row>
    <row r="24254" spans="1:6" ht="15" x14ac:dyDescent="0.25">
      <c r="A24254" s="253" t="s">
        <v>12971</v>
      </c>
      <c r="B24254" s="254" t="s">
        <v>12972</v>
      </c>
      <c r="C24254" s="10" t="s">
        <v>6635</v>
      </c>
      <c r="F24254" s="255">
        <v>18.350000000000001</v>
      </c>
    </row>
    <row r="24255" spans="1:6" ht="15" x14ac:dyDescent="0.25">
      <c r="A24255" s="253" t="s">
        <v>12973</v>
      </c>
      <c r="B24255" s="254" t="s">
        <v>12974</v>
      </c>
      <c r="C24255" s="10" t="s">
        <v>6635</v>
      </c>
      <c r="F24255" s="255">
        <v>28.66</v>
      </c>
    </row>
    <row r="24256" spans="1:6" ht="30" x14ac:dyDescent="0.25">
      <c r="A24256" s="253" t="s">
        <v>12975</v>
      </c>
      <c r="B24256" s="254" t="s">
        <v>12976</v>
      </c>
      <c r="C24256" s="10" t="s">
        <v>6635</v>
      </c>
      <c r="F24256" s="255">
        <v>52.82</v>
      </c>
    </row>
    <row r="24257" spans="1:6" ht="30" x14ac:dyDescent="0.25">
      <c r="A24257" s="253" t="s">
        <v>12977</v>
      </c>
      <c r="B24257" s="254" t="s">
        <v>25082</v>
      </c>
      <c r="C24257" s="10" t="s">
        <v>6635</v>
      </c>
      <c r="F24257" s="255">
        <v>15.03</v>
      </c>
    </row>
    <row r="24258" spans="1:6" ht="15" x14ac:dyDescent="0.25">
      <c r="A24258" s="253" t="s">
        <v>12978</v>
      </c>
      <c r="B24258" s="254" t="s">
        <v>12979</v>
      </c>
      <c r="C24258" s="10" t="s">
        <v>6635</v>
      </c>
      <c r="F24258" s="255">
        <v>15.1</v>
      </c>
    </row>
    <row r="24259" spans="1:6" ht="30" x14ac:dyDescent="0.25">
      <c r="A24259" s="253" t="s">
        <v>12980</v>
      </c>
      <c r="B24259" s="254" t="s">
        <v>12981</v>
      </c>
      <c r="C24259" s="10" t="s">
        <v>6635</v>
      </c>
      <c r="F24259" s="255">
        <v>13.83</v>
      </c>
    </row>
    <row r="24260" spans="1:6" ht="30" x14ac:dyDescent="0.25">
      <c r="A24260" s="253" t="s">
        <v>12982</v>
      </c>
      <c r="B24260" s="254" t="s">
        <v>25083</v>
      </c>
      <c r="C24260" s="10" t="s">
        <v>6635</v>
      </c>
      <c r="F24260" s="255">
        <v>16.32</v>
      </c>
    </row>
    <row r="24261" spans="1:6" ht="15" x14ac:dyDescent="0.25">
      <c r="A24261" s="253" t="s">
        <v>12983</v>
      </c>
      <c r="B24261" s="254" t="s">
        <v>12984</v>
      </c>
      <c r="C24261" s="10" t="s">
        <v>6635</v>
      </c>
      <c r="F24261" s="255">
        <v>17.55</v>
      </c>
    </row>
    <row r="24262" spans="1:6" ht="15" x14ac:dyDescent="0.25">
      <c r="A24262" s="253" t="s">
        <v>12985</v>
      </c>
      <c r="B24262" s="254" t="s">
        <v>12986</v>
      </c>
      <c r="C24262" s="10" t="s">
        <v>6635</v>
      </c>
      <c r="F24262" s="255">
        <v>17.010000000000002</v>
      </c>
    </row>
    <row r="24263" spans="1:6" ht="30" x14ac:dyDescent="0.25">
      <c r="A24263" s="253" t="s">
        <v>12987</v>
      </c>
      <c r="B24263" s="254" t="s">
        <v>12988</v>
      </c>
      <c r="C24263" s="10" t="s">
        <v>6635</v>
      </c>
      <c r="F24263" s="255">
        <v>18.39</v>
      </c>
    </row>
    <row r="24264" spans="1:6" ht="15" x14ac:dyDescent="0.25">
      <c r="A24264" s="253" t="s">
        <v>12989</v>
      </c>
      <c r="B24264" s="254" t="s">
        <v>12990</v>
      </c>
      <c r="C24264" s="10" t="s">
        <v>6635</v>
      </c>
      <c r="F24264" s="255">
        <v>17.920000000000002</v>
      </c>
    </row>
    <row r="24265" spans="1:6" ht="30" x14ac:dyDescent="0.25">
      <c r="A24265" s="253" t="s">
        <v>12991</v>
      </c>
      <c r="B24265" s="254" t="s">
        <v>12992</v>
      </c>
      <c r="C24265" s="10" t="s">
        <v>6635</v>
      </c>
      <c r="F24265" s="255">
        <v>35.39</v>
      </c>
    </row>
    <row r="24266" spans="1:6" ht="15" x14ac:dyDescent="0.25">
      <c r="A24266" s="253" t="s">
        <v>12993</v>
      </c>
      <c r="B24266" s="254" t="s">
        <v>12994</v>
      </c>
      <c r="C24266" s="10" t="s">
        <v>6635</v>
      </c>
      <c r="F24266" s="255">
        <v>277.11</v>
      </c>
    </row>
    <row r="24267" spans="1:6" ht="30" x14ac:dyDescent="0.25">
      <c r="A24267" s="253" t="s">
        <v>12995</v>
      </c>
      <c r="B24267" s="254" t="s">
        <v>25084</v>
      </c>
      <c r="C24267" s="10" t="s">
        <v>6635</v>
      </c>
      <c r="F24267" s="255">
        <v>265.38</v>
      </c>
    </row>
    <row r="24268" spans="1:6" ht="15" x14ac:dyDescent="0.25">
      <c r="A24268" s="253" t="s">
        <v>12996</v>
      </c>
      <c r="B24268" s="254" t="s">
        <v>12997</v>
      </c>
      <c r="C24268" s="10" t="s">
        <v>6635</v>
      </c>
      <c r="F24268" s="255">
        <v>79.27</v>
      </c>
    </row>
    <row r="24269" spans="1:6" ht="30" x14ac:dyDescent="0.25">
      <c r="A24269" s="253" t="s">
        <v>12998</v>
      </c>
      <c r="B24269" s="254" t="s">
        <v>12999</v>
      </c>
      <c r="C24269" s="10" t="s">
        <v>6635</v>
      </c>
      <c r="F24269" s="255">
        <v>116.44</v>
      </c>
    </row>
    <row r="24270" spans="1:6" ht="30" x14ac:dyDescent="0.25">
      <c r="A24270" s="253" t="s">
        <v>13000</v>
      </c>
      <c r="B24270" s="254" t="s">
        <v>13001</v>
      </c>
      <c r="C24270" s="10" t="s">
        <v>6635</v>
      </c>
      <c r="F24270" s="255">
        <v>86.19</v>
      </c>
    </row>
    <row r="24271" spans="1:6" ht="30" x14ac:dyDescent="0.25">
      <c r="A24271" s="253" t="s">
        <v>13002</v>
      </c>
      <c r="B24271" s="254" t="s">
        <v>13003</v>
      </c>
      <c r="C24271" s="10" t="s">
        <v>6635</v>
      </c>
      <c r="F24271" s="255">
        <v>119.42</v>
      </c>
    </row>
    <row r="24272" spans="1:6" ht="30" x14ac:dyDescent="0.25">
      <c r="A24272" s="253" t="s">
        <v>13004</v>
      </c>
      <c r="B24272" s="254" t="s">
        <v>13005</v>
      </c>
      <c r="C24272" s="10" t="s">
        <v>6635</v>
      </c>
      <c r="F24272" s="255">
        <v>168.07</v>
      </c>
    </row>
    <row r="24273" spans="1:6" ht="30" x14ac:dyDescent="0.25">
      <c r="A24273" s="253" t="s">
        <v>13006</v>
      </c>
      <c r="B24273" s="254" t="s">
        <v>13007</v>
      </c>
      <c r="C24273" s="10" t="s">
        <v>6635</v>
      </c>
      <c r="F24273" s="255">
        <v>145.12</v>
      </c>
    </row>
    <row r="24274" spans="1:6" ht="30" x14ac:dyDescent="0.25">
      <c r="A24274" s="253" t="s">
        <v>13008</v>
      </c>
      <c r="B24274" s="254" t="s">
        <v>13009</v>
      </c>
      <c r="C24274" s="10" t="s">
        <v>6635</v>
      </c>
      <c r="F24274" s="255">
        <v>72.45</v>
      </c>
    </row>
    <row r="24275" spans="1:6" ht="30" x14ac:dyDescent="0.25">
      <c r="A24275" s="253" t="s">
        <v>13010</v>
      </c>
      <c r="B24275" s="254" t="s">
        <v>13011</v>
      </c>
      <c r="C24275" s="10" t="s">
        <v>6635</v>
      </c>
      <c r="F24275" s="255">
        <v>340.2</v>
      </c>
    </row>
    <row r="24276" spans="1:6" ht="30" x14ac:dyDescent="0.25">
      <c r="A24276" s="253" t="s">
        <v>13012</v>
      </c>
      <c r="B24276" s="254" t="s">
        <v>13013</v>
      </c>
      <c r="C24276" s="10" t="s">
        <v>6635</v>
      </c>
      <c r="F24276" s="255">
        <v>157.82</v>
      </c>
    </row>
    <row r="24277" spans="1:6" ht="30" x14ac:dyDescent="0.25">
      <c r="A24277" s="253" t="s">
        <v>13014</v>
      </c>
      <c r="B24277" s="254" t="s">
        <v>13015</v>
      </c>
      <c r="C24277" s="10" t="s">
        <v>6635</v>
      </c>
      <c r="F24277" s="255">
        <v>116.28</v>
      </c>
    </row>
    <row r="24278" spans="1:6" ht="15" x14ac:dyDescent="0.25">
      <c r="A24278" s="253" t="s">
        <v>13016</v>
      </c>
      <c r="B24278" s="254" t="s">
        <v>13017</v>
      </c>
      <c r="C24278" s="10" t="s">
        <v>6635</v>
      </c>
      <c r="F24278" s="255">
        <v>1430.09</v>
      </c>
    </row>
    <row r="24279" spans="1:6" ht="30" x14ac:dyDescent="0.25">
      <c r="A24279" s="253" t="s">
        <v>13018</v>
      </c>
      <c r="B24279" s="254" t="s">
        <v>25085</v>
      </c>
      <c r="C24279" s="10" t="s">
        <v>6635</v>
      </c>
      <c r="F24279" s="255">
        <v>550.97</v>
      </c>
    </row>
    <row r="24280" spans="1:6" ht="30" x14ac:dyDescent="0.25">
      <c r="A24280" s="253" t="s">
        <v>13019</v>
      </c>
      <c r="B24280" s="254" t="s">
        <v>25086</v>
      </c>
      <c r="C24280" s="10" t="s">
        <v>6635</v>
      </c>
      <c r="F24280" s="255">
        <v>326.57</v>
      </c>
    </row>
    <row r="24281" spans="1:6" ht="30" x14ac:dyDescent="0.25">
      <c r="A24281" s="253" t="s">
        <v>13020</v>
      </c>
      <c r="B24281" s="254" t="s">
        <v>13021</v>
      </c>
      <c r="C24281" s="10" t="s">
        <v>6635</v>
      </c>
      <c r="F24281" s="255">
        <v>292.31</v>
      </c>
    </row>
    <row r="24282" spans="1:6" ht="30" x14ac:dyDescent="0.25">
      <c r="A24282" s="253" t="s">
        <v>13022</v>
      </c>
      <c r="B24282" s="254" t="s">
        <v>13023</v>
      </c>
      <c r="C24282" s="10" t="s">
        <v>6635</v>
      </c>
      <c r="F24282" s="255">
        <v>522.04999999999995</v>
      </c>
    </row>
    <row r="24283" spans="1:6" ht="30" x14ac:dyDescent="0.25">
      <c r="A24283" s="253" t="s">
        <v>13024</v>
      </c>
      <c r="B24283" s="254" t="s">
        <v>25087</v>
      </c>
      <c r="C24283" s="10" t="s">
        <v>6635</v>
      </c>
      <c r="F24283" s="255">
        <v>129.96</v>
      </c>
    </row>
    <row r="24284" spans="1:6" ht="15" x14ac:dyDescent="0.25">
      <c r="A24284" s="253" t="s">
        <v>13025</v>
      </c>
      <c r="B24284" s="254" t="s">
        <v>13026</v>
      </c>
      <c r="C24284" s="10" t="s">
        <v>6635</v>
      </c>
      <c r="F24284" s="255">
        <v>131.69</v>
      </c>
    </row>
    <row r="24285" spans="1:6" ht="30" x14ac:dyDescent="0.25">
      <c r="A24285" s="253" t="s">
        <v>13027</v>
      </c>
      <c r="B24285" s="254" t="s">
        <v>13028</v>
      </c>
      <c r="C24285" s="10" t="s">
        <v>6635</v>
      </c>
      <c r="F24285" s="255">
        <v>919.06</v>
      </c>
    </row>
    <row r="24286" spans="1:6" ht="30" x14ac:dyDescent="0.25">
      <c r="A24286" s="253" t="s">
        <v>13029</v>
      </c>
      <c r="B24286" s="254" t="s">
        <v>13030</v>
      </c>
      <c r="C24286" s="10" t="s">
        <v>6635</v>
      </c>
      <c r="F24286" s="255">
        <v>7672</v>
      </c>
    </row>
    <row r="24287" spans="1:6" ht="15" x14ac:dyDescent="0.25">
      <c r="A24287" s="253" t="s">
        <v>13031</v>
      </c>
      <c r="B24287" s="254" t="s">
        <v>13032</v>
      </c>
      <c r="C24287" s="10" t="s">
        <v>6635</v>
      </c>
      <c r="F24287" s="255">
        <v>80.53</v>
      </c>
    </row>
    <row r="24288" spans="1:6" ht="30" x14ac:dyDescent="0.25">
      <c r="A24288" s="253" t="s">
        <v>13033</v>
      </c>
      <c r="B24288" s="254" t="s">
        <v>13034</v>
      </c>
      <c r="C24288" s="10" t="s">
        <v>6635</v>
      </c>
      <c r="F24288" s="255">
        <v>89.65</v>
      </c>
    </row>
    <row r="24289" spans="1:6" ht="30" x14ac:dyDescent="0.25">
      <c r="A24289" s="253" t="s">
        <v>13035</v>
      </c>
      <c r="B24289" s="254" t="s">
        <v>13036</v>
      </c>
      <c r="C24289" s="10" t="s">
        <v>6635</v>
      </c>
      <c r="F24289" s="255">
        <v>44.5</v>
      </c>
    </row>
    <row r="24290" spans="1:6" ht="30" x14ac:dyDescent="0.25">
      <c r="A24290" s="253" t="s">
        <v>13037</v>
      </c>
      <c r="B24290" s="254" t="s">
        <v>25088</v>
      </c>
      <c r="C24290" s="10" t="s">
        <v>6635</v>
      </c>
      <c r="F24290" s="255">
        <v>975.62</v>
      </c>
    </row>
    <row r="24291" spans="1:6" ht="15" x14ac:dyDescent="0.25">
      <c r="A24291" s="253" t="s">
        <v>13038</v>
      </c>
      <c r="B24291" s="254" t="s">
        <v>13039</v>
      </c>
      <c r="C24291" s="10" t="s">
        <v>6635</v>
      </c>
      <c r="F24291" s="255">
        <v>51.39</v>
      </c>
    </row>
    <row r="24292" spans="1:6" ht="15" x14ac:dyDescent="0.25">
      <c r="A24292" s="253" t="s">
        <v>13040</v>
      </c>
      <c r="B24292" s="254" t="s">
        <v>13041</v>
      </c>
      <c r="C24292" s="10" t="s">
        <v>6635</v>
      </c>
      <c r="F24292" s="255">
        <v>72.77</v>
      </c>
    </row>
    <row r="24293" spans="1:6" ht="30" x14ac:dyDescent="0.25">
      <c r="A24293" s="253" t="s">
        <v>13042</v>
      </c>
      <c r="B24293" s="254" t="s">
        <v>13043</v>
      </c>
      <c r="C24293" s="10" t="s">
        <v>6635</v>
      </c>
      <c r="F24293" s="255">
        <v>125.27</v>
      </c>
    </row>
    <row r="24294" spans="1:6" ht="15" x14ac:dyDescent="0.25">
      <c r="A24294" s="253" t="s">
        <v>13044</v>
      </c>
      <c r="B24294" s="254" t="s">
        <v>13045</v>
      </c>
      <c r="C24294" s="10" t="s">
        <v>6635</v>
      </c>
      <c r="F24294" s="255">
        <v>143.15</v>
      </c>
    </row>
    <row r="24295" spans="1:6" ht="15" x14ac:dyDescent="0.25">
      <c r="A24295" s="253" t="s">
        <v>13046</v>
      </c>
      <c r="B24295" s="254" t="s">
        <v>13047</v>
      </c>
      <c r="C24295" s="10" t="s">
        <v>6635</v>
      </c>
      <c r="F24295" s="255">
        <v>273.88</v>
      </c>
    </row>
    <row r="24296" spans="1:6" ht="15" x14ac:dyDescent="0.25">
      <c r="A24296" s="253" t="s">
        <v>13048</v>
      </c>
      <c r="B24296" s="254" t="s">
        <v>13049</v>
      </c>
      <c r="C24296" s="10" t="s">
        <v>6635</v>
      </c>
      <c r="F24296" s="255">
        <v>259.04000000000002</v>
      </c>
    </row>
    <row r="24297" spans="1:6" ht="15" x14ac:dyDescent="0.25">
      <c r="A24297" s="253" t="s">
        <v>13050</v>
      </c>
      <c r="B24297" s="254" t="s">
        <v>13051</v>
      </c>
      <c r="C24297" s="10" t="s">
        <v>6635</v>
      </c>
      <c r="F24297" s="255">
        <v>7.65</v>
      </c>
    </row>
    <row r="24298" spans="1:6" ht="30" x14ac:dyDescent="0.25">
      <c r="A24298" s="253" t="s">
        <v>13052</v>
      </c>
      <c r="B24298" s="254" t="s">
        <v>13053</v>
      </c>
      <c r="C24298" s="10" t="s">
        <v>6635</v>
      </c>
      <c r="F24298" s="255">
        <v>178.17</v>
      </c>
    </row>
    <row r="24299" spans="1:6" ht="30" x14ac:dyDescent="0.25">
      <c r="A24299" s="253" t="s">
        <v>13054</v>
      </c>
      <c r="B24299" s="254" t="s">
        <v>13055</v>
      </c>
      <c r="C24299" s="10" t="s">
        <v>6635</v>
      </c>
      <c r="F24299" s="255">
        <v>45.75</v>
      </c>
    </row>
    <row r="24300" spans="1:6" ht="30" x14ac:dyDescent="0.25">
      <c r="A24300" s="253" t="s">
        <v>13056</v>
      </c>
      <c r="B24300" s="254" t="s">
        <v>13057</v>
      </c>
      <c r="C24300" s="10" t="s">
        <v>6635</v>
      </c>
      <c r="F24300" s="255">
        <v>62.61</v>
      </c>
    </row>
    <row r="24301" spans="1:6" ht="15" x14ac:dyDescent="0.25">
      <c r="A24301" s="253" t="s">
        <v>13058</v>
      </c>
      <c r="B24301" s="254" t="s">
        <v>13059</v>
      </c>
      <c r="C24301" s="10" t="s">
        <v>6635</v>
      </c>
      <c r="F24301" s="255">
        <v>92.08</v>
      </c>
    </row>
    <row r="24302" spans="1:6" ht="30" x14ac:dyDescent="0.25">
      <c r="A24302" s="253" t="s">
        <v>13060</v>
      </c>
      <c r="B24302" s="254" t="s">
        <v>13061</v>
      </c>
      <c r="C24302" s="10" t="s">
        <v>6635</v>
      </c>
      <c r="F24302" s="255">
        <v>84.49</v>
      </c>
    </row>
    <row r="24303" spans="1:6" ht="30" x14ac:dyDescent="0.25">
      <c r="A24303" s="253" t="s">
        <v>13062</v>
      </c>
      <c r="B24303" s="254" t="s">
        <v>13063</v>
      </c>
      <c r="C24303" s="10" t="s">
        <v>6635</v>
      </c>
      <c r="F24303" s="255">
        <v>125.66</v>
      </c>
    </row>
    <row r="24304" spans="1:6" ht="15" x14ac:dyDescent="0.25">
      <c r="A24304" s="253" t="s">
        <v>13064</v>
      </c>
      <c r="B24304" s="254" t="s">
        <v>13065</v>
      </c>
      <c r="C24304" s="10" t="s">
        <v>6635</v>
      </c>
      <c r="F24304" s="255">
        <v>12.34</v>
      </c>
    </row>
    <row r="24305" spans="1:6" ht="15" x14ac:dyDescent="0.25">
      <c r="A24305" s="253" t="s">
        <v>13066</v>
      </c>
      <c r="B24305" s="254" t="s">
        <v>13067</v>
      </c>
      <c r="C24305" s="10" t="s">
        <v>6635</v>
      </c>
      <c r="F24305" s="255">
        <v>6.5</v>
      </c>
    </row>
    <row r="24306" spans="1:6" ht="30" x14ac:dyDescent="0.25">
      <c r="A24306" s="253" t="s">
        <v>13068</v>
      </c>
      <c r="B24306" s="254" t="s">
        <v>13069</v>
      </c>
      <c r="C24306" s="10" t="s">
        <v>6635</v>
      </c>
      <c r="F24306" s="255">
        <v>209.75</v>
      </c>
    </row>
    <row r="24307" spans="1:6" ht="15" x14ac:dyDescent="0.25">
      <c r="A24307" s="253" t="s">
        <v>13070</v>
      </c>
      <c r="B24307" s="254" t="s">
        <v>13071</v>
      </c>
      <c r="C24307" s="10" t="s">
        <v>6635</v>
      </c>
      <c r="F24307" s="255">
        <v>159.65</v>
      </c>
    </row>
    <row r="24308" spans="1:6" ht="15" x14ac:dyDescent="0.25">
      <c r="A24308" s="253" t="s">
        <v>13072</v>
      </c>
      <c r="B24308" s="254" t="s">
        <v>13073</v>
      </c>
      <c r="C24308" s="10" t="s">
        <v>6635</v>
      </c>
      <c r="F24308" s="255">
        <v>244.02</v>
      </c>
    </row>
    <row r="24309" spans="1:6" ht="30" x14ac:dyDescent="0.25">
      <c r="A24309" s="253" t="s">
        <v>13074</v>
      </c>
      <c r="B24309" s="254" t="s">
        <v>13075</v>
      </c>
      <c r="C24309" s="10" t="s">
        <v>6635</v>
      </c>
      <c r="F24309" s="255">
        <v>149.76</v>
      </c>
    </row>
    <row r="24310" spans="1:6" ht="30" x14ac:dyDescent="0.25">
      <c r="A24310" s="253" t="s">
        <v>13076</v>
      </c>
      <c r="B24310" s="254" t="s">
        <v>13077</v>
      </c>
      <c r="C24310" s="10" t="s">
        <v>6635</v>
      </c>
      <c r="F24310" s="255">
        <v>124.27</v>
      </c>
    </row>
    <row r="24311" spans="1:6" ht="15" x14ac:dyDescent="0.25">
      <c r="A24311" s="253" t="s">
        <v>13078</v>
      </c>
      <c r="B24311" s="254" t="s">
        <v>13079</v>
      </c>
      <c r="C24311" s="10" t="s">
        <v>6635</v>
      </c>
      <c r="F24311" s="255">
        <v>364.32</v>
      </c>
    </row>
    <row r="24312" spans="1:6" ht="15" x14ac:dyDescent="0.25">
      <c r="A24312" s="253" t="s">
        <v>13080</v>
      </c>
      <c r="B24312" s="254" t="s">
        <v>13081</v>
      </c>
      <c r="C24312" s="10" t="s">
        <v>6635</v>
      </c>
      <c r="F24312" s="255">
        <v>68.62</v>
      </c>
    </row>
    <row r="24313" spans="1:6" ht="15" x14ac:dyDescent="0.25">
      <c r="A24313" s="253" t="s">
        <v>13082</v>
      </c>
      <c r="B24313" s="254" t="s">
        <v>13083</v>
      </c>
      <c r="C24313" s="10" t="s">
        <v>6635</v>
      </c>
      <c r="F24313" s="255">
        <v>95.45</v>
      </c>
    </row>
    <row r="24314" spans="1:6" ht="30" x14ac:dyDescent="0.25">
      <c r="A24314" s="253" t="s">
        <v>13084</v>
      </c>
      <c r="B24314" s="254" t="s">
        <v>13085</v>
      </c>
      <c r="C24314" s="10" t="s">
        <v>6635</v>
      </c>
      <c r="F24314" s="255">
        <v>192.67</v>
      </c>
    </row>
    <row r="24315" spans="1:6" ht="30" x14ac:dyDescent="0.25">
      <c r="A24315" s="253" t="s">
        <v>13086</v>
      </c>
      <c r="B24315" s="254" t="s">
        <v>13087</v>
      </c>
      <c r="C24315" s="10" t="s">
        <v>6635</v>
      </c>
      <c r="F24315" s="255">
        <v>79.069999999999993</v>
      </c>
    </row>
    <row r="24316" spans="1:6" ht="15" x14ac:dyDescent="0.25">
      <c r="A24316" s="253" t="s">
        <v>13088</v>
      </c>
      <c r="B24316" s="254" t="s">
        <v>13089</v>
      </c>
      <c r="C24316" s="10" t="s">
        <v>6635</v>
      </c>
      <c r="F24316" s="255">
        <v>545.17999999999995</v>
      </c>
    </row>
    <row r="24317" spans="1:6" ht="15" x14ac:dyDescent="0.25">
      <c r="A24317" s="253" t="s">
        <v>13090</v>
      </c>
      <c r="B24317" s="254" t="s">
        <v>13091</v>
      </c>
      <c r="C24317" s="10" t="s">
        <v>6635</v>
      </c>
      <c r="F24317" s="255">
        <v>847.58</v>
      </c>
    </row>
    <row r="24318" spans="1:6" ht="15" x14ac:dyDescent="0.25">
      <c r="A24318" s="253" t="s">
        <v>13092</v>
      </c>
      <c r="B24318" s="254" t="s">
        <v>13093</v>
      </c>
      <c r="C24318" s="10" t="s">
        <v>6635</v>
      </c>
      <c r="F24318" s="255">
        <v>23661.17</v>
      </c>
    </row>
    <row r="24319" spans="1:6" ht="30" x14ac:dyDescent="0.25">
      <c r="A24319" s="253" t="s">
        <v>13094</v>
      </c>
      <c r="B24319" s="254" t="s">
        <v>13095</v>
      </c>
      <c r="C24319" s="10" t="s">
        <v>6635</v>
      </c>
      <c r="F24319" s="255">
        <v>777.48</v>
      </c>
    </row>
    <row r="24320" spans="1:6" ht="30" x14ac:dyDescent="0.25">
      <c r="A24320" s="253" t="s">
        <v>13096</v>
      </c>
      <c r="B24320" s="254" t="s">
        <v>13097</v>
      </c>
      <c r="C24320" s="10" t="s">
        <v>6635</v>
      </c>
      <c r="F24320" s="255">
        <v>1639.96</v>
      </c>
    </row>
    <row r="24321" spans="1:6" ht="30" x14ac:dyDescent="0.25">
      <c r="A24321" s="253" t="s">
        <v>13098</v>
      </c>
      <c r="B24321" s="254" t="s">
        <v>13099</v>
      </c>
      <c r="C24321" s="10" t="s">
        <v>6635</v>
      </c>
      <c r="F24321" s="255">
        <v>2587.83</v>
      </c>
    </row>
    <row r="24322" spans="1:6" ht="30" x14ac:dyDescent="0.25">
      <c r="A24322" s="253" t="s">
        <v>13100</v>
      </c>
      <c r="B24322" s="254" t="s">
        <v>13101</v>
      </c>
      <c r="C24322" s="10" t="s">
        <v>6635</v>
      </c>
      <c r="F24322" s="255">
        <v>5860.42</v>
      </c>
    </row>
    <row r="24323" spans="1:6" ht="15" x14ac:dyDescent="0.25">
      <c r="A24323" s="253" t="s">
        <v>13102</v>
      </c>
      <c r="B24323" s="254" t="s">
        <v>13103</v>
      </c>
      <c r="C24323" s="10" t="s">
        <v>6635</v>
      </c>
      <c r="F24323" s="255">
        <v>155.35</v>
      </c>
    </row>
    <row r="24324" spans="1:6" ht="15" x14ac:dyDescent="0.25">
      <c r="A24324" s="253" t="s">
        <v>13104</v>
      </c>
      <c r="B24324" s="254" t="s">
        <v>13105</v>
      </c>
      <c r="C24324" s="10" t="s">
        <v>6635</v>
      </c>
      <c r="F24324" s="255">
        <v>2718.56</v>
      </c>
    </row>
    <row r="24325" spans="1:6" ht="15" x14ac:dyDescent="0.25">
      <c r="A24325" s="253" t="s">
        <v>13106</v>
      </c>
      <c r="B24325" s="254" t="s">
        <v>95</v>
      </c>
      <c r="C24325" s="10" t="s">
        <v>6635</v>
      </c>
      <c r="F24325" s="255">
        <v>24.24</v>
      </c>
    </row>
    <row r="24326" spans="1:6" ht="15" x14ac:dyDescent="0.25">
      <c r="A24326" s="253" t="s">
        <v>13107</v>
      </c>
      <c r="B24326" s="254" t="s">
        <v>13108</v>
      </c>
      <c r="C24326" s="10" t="s">
        <v>6635</v>
      </c>
      <c r="F24326" s="255">
        <v>1424.34</v>
      </c>
    </row>
    <row r="24327" spans="1:6" ht="15" x14ac:dyDescent="0.25">
      <c r="A24327" s="253" t="s">
        <v>13109</v>
      </c>
      <c r="B24327" s="254" t="s">
        <v>13110</v>
      </c>
      <c r="C24327" s="10" t="s">
        <v>6635</v>
      </c>
      <c r="F24327" s="255">
        <v>923.88</v>
      </c>
    </row>
    <row r="24328" spans="1:6" ht="15" x14ac:dyDescent="0.25">
      <c r="A24328" s="253" t="s">
        <v>13111</v>
      </c>
      <c r="B24328" s="254" t="s">
        <v>7919</v>
      </c>
      <c r="C24328" s="10" t="s">
        <v>6635</v>
      </c>
      <c r="F24328" s="255">
        <v>94.17</v>
      </c>
    </row>
    <row r="24329" spans="1:6" ht="15" x14ac:dyDescent="0.25">
      <c r="A24329" s="253" t="s">
        <v>13112</v>
      </c>
      <c r="B24329" s="254" t="s">
        <v>13113</v>
      </c>
      <c r="C24329" s="10" t="s">
        <v>6635</v>
      </c>
      <c r="F24329" s="255">
        <v>124.36</v>
      </c>
    </row>
    <row r="24330" spans="1:6" ht="15" x14ac:dyDescent="0.25">
      <c r="A24330" s="253" t="s">
        <v>13114</v>
      </c>
      <c r="B24330" s="254" t="s">
        <v>7921</v>
      </c>
      <c r="C24330" s="10" t="s">
        <v>6635</v>
      </c>
      <c r="F24330" s="255">
        <v>201.56</v>
      </c>
    </row>
    <row r="24331" spans="1:6" ht="15" x14ac:dyDescent="0.25">
      <c r="A24331" s="253" t="s">
        <v>13115</v>
      </c>
      <c r="B24331" s="254" t="s">
        <v>94</v>
      </c>
      <c r="C24331" s="10" t="s">
        <v>6635</v>
      </c>
      <c r="F24331" s="255">
        <v>39.47</v>
      </c>
    </row>
    <row r="24332" spans="1:6" ht="30" x14ac:dyDescent="0.25">
      <c r="A24332" s="253" t="s">
        <v>13116</v>
      </c>
      <c r="B24332" s="254" t="s">
        <v>13117</v>
      </c>
      <c r="C24332" s="10" t="s">
        <v>6635</v>
      </c>
      <c r="F24332" s="255">
        <v>206.63</v>
      </c>
    </row>
    <row r="24333" spans="1:6" ht="15" x14ac:dyDescent="0.25">
      <c r="A24333" s="253" t="s">
        <v>13118</v>
      </c>
      <c r="B24333" s="254" t="s">
        <v>169</v>
      </c>
      <c r="C24333" s="10" t="s">
        <v>6635</v>
      </c>
      <c r="F24333" s="255">
        <v>1301.96</v>
      </c>
    </row>
    <row r="24334" spans="1:6" ht="15" x14ac:dyDescent="0.25">
      <c r="A24334" s="253" t="s">
        <v>13119</v>
      </c>
      <c r="B24334" s="254" t="s">
        <v>13120</v>
      </c>
      <c r="C24334" s="10" t="s">
        <v>6635</v>
      </c>
      <c r="F24334" s="255">
        <v>910</v>
      </c>
    </row>
    <row r="24335" spans="1:6" ht="30" x14ac:dyDescent="0.25">
      <c r="A24335" s="253" t="s">
        <v>13121</v>
      </c>
      <c r="B24335" s="254" t="s">
        <v>13122</v>
      </c>
      <c r="C24335" s="10" t="s">
        <v>6635</v>
      </c>
      <c r="F24335" s="255">
        <v>174.12</v>
      </c>
    </row>
    <row r="24336" spans="1:6" ht="30" x14ac:dyDescent="0.25">
      <c r="A24336" s="253" t="s">
        <v>13123</v>
      </c>
      <c r="B24336" s="254" t="s">
        <v>13124</v>
      </c>
      <c r="C24336" s="10" t="s">
        <v>6635</v>
      </c>
      <c r="F24336" s="255">
        <v>1146.8399999999999</v>
      </c>
    </row>
    <row r="24337" spans="1:6" ht="30" x14ac:dyDescent="0.25">
      <c r="A24337" s="253" t="s">
        <v>13125</v>
      </c>
      <c r="B24337" s="254" t="s">
        <v>13126</v>
      </c>
      <c r="C24337" s="10" t="s">
        <v>6635</v>
      </c>
      <c r="F24337" s="255">
        <v>4333.2299999999996</v>
      </c>
    </row>
    <row r="24338" spans="1:6" ht="15" x14ac:dyDescent="0.25">
      <c r="A24338" s="253" t="s">
        <v>13127</v>
      </c>
      <c r="B24338" s="254" t="s">
        <v>13128</v>
      </c>
      <c r="C24338" s="10" t="s">
        <v>6635</v>
      </c>
      <c r="F24338" s="255">
        <v>12394.67</v>
      </c>
    </row>
    <row r="24339" spans="1:6" ht="15" x14ac:dyDescent="0.25">
      <c r="A24339" s="253" t="s">
        <v>13129</v>
      </c>
      <c r="B24339" s="254" t="s">
        <v>13130</v>
      </c>
      <c r="C24339" s="10" t="s">
        <v>6635</v>
      </c>
      <c r="F24339" s="255">
        <v>15214.3</v>
      </c>
    </row>
    <row r="24340" spans="1:6" ht="15" x14ac:dyDescent="0.25">
      <c r="A24340" s="253" t="s">
        <v>13131</v>
      </c>
      <c r="B24340" s="254" t="s">
        <v>4745</v>
      </c>
      <c r="C24340" s="10" t="s">
        <v>6635</v>
      </c>
      <c r="F24340" s="255">
        <v>1189.22</v>
      </c>
    </row>
    <row r="24341" spans="1:6" ht="15" x14ac:dyDescent="0.25">
      <c r="A24341" s="253" t="s">
        <v>13132</v>
      </c>
      <c r="B24341" s="254" t="s">
        <v>13133</v>
      </c>
      <c r="C24341" s="10" t="s">
        <v>6635</v>
      </c>
      <c r="F24341" s="255">
        <v>161.63999999999999</v>
      </c>
    </row>
    <row r="24342" spans="1:6" ht="15" x14ac:dyDescent="0.25">
      <c r="A24342" s="253" t="s">
        <v>13134</v>
      </c>
      <c r="B24342" s="254" t="s">
        <v>13135</v>
      </c>
      <c r="C24342" s="10" t="s">
        <v>6643</v>
      </c>
      <c r="F24342" s="255">
        <v>12688.31</v>
      </c>
    </row>
    <row r="24343" spans="1:6" ht="30" x14ac:dyDescent="0.25">
      <c r="A24343" s="253" t="s">
        <v>13136</v>
      </c>
      <c r="B24343" s="254" t="s">
        <v>13137</v>
      </c>
      <c r="C24343" s="10" t="s">
        <v>6635</v>
      </c>
      <c r="F24343" s="255">
        <v>4037.79</v>
      </c>
    </row>
    <row r="24344" spans="1:6" ht="15" x14ac:dyDescent="0.25">
      <c r="A24344" s="253" t="s">
        <v>13138</v>
      </c>
      <c r="B24344" s="254" t="s">
        <v>13139</v>
      </c>
      <c r="C24344" s="10" t="s">
        <v>6643</v>
      </c>
      <c r="F24344" s="255">
        <v>19180.060000000001</v>
      </c>
    </row>
    <row r="24345" spans="1:6" ht="15" x14ac:dyDescent="0.25">
      <c r="A24345" s="253" t="s">
        <v>13140</v>
      </c>
      <c r="B24345" s="254" t="s">
        <v>13141</v>
      </c>
      <c r="C24345" s="10" t="s">
        <v>6643</v>
      </c>
      <c r="F24345" s="255">
        <v>38924.69</v>
      </c>
    </row>
    <row r="24346" spans="1:6" ht="15" x14ac:dyDescent="0.25">
      <c r="A24346" s="253" t="s">
        <v>13142</v>
      </c>
      <c r="B24346" s="254" t="s">
        <v>13143</v>
      </c>
      <c r="C24346" s="10" t="s">
        <v>6635</v>
      </c>
      <c r="F24346" s="255">
        <v>2470.4499999999998</v>
      </c>
    </row>
    <row r="24347" spans="1:6" ht="15" x14ac:dyDescent="0.25">
      <c r="A24347" s="253" t="s">
        <v>13144</v>
      </c>
      <c r="B24347" s="254" t="s">
        <v>13145</v>
      </c>
      <c r="C24347" s="10" t="s">
        <v>6635</v>
      </c>
      <c r="F24347" s="255">
        <v>390.41</v>
      </c>
    </row>
    <row r="24348" spans="1:6" ht="15" x14ac:dyDescent="0.25">
      <c r="A24348" s="253" t="s">
        <v>13146</v>
      </c>
      <c r="B24348" s="254" t="s">
        <v>13147</v>
      </c>
      <c r="C24348" s="10" t="s">
        <v>6635</v>
      </c>
      <c r="F24348" s="255">
        <v>275.66000000000003</v>
      </c>
    </row>
    <row r="24349" spans="1:6" ht="15" x14ac:dyDescent="0.25">
      <c r="A24349" s="253" t="s">
        <v>13148</v>
      </c>
      <c r="B24349" s="254" t="s">
        <v>13149</v>
      </c>
      <c r="C24349" s="10" t="s">
        <v>6635</v>
      </c>
      <c r="F24349" s="255">
        <v>3122.47</v>
      </c>
    </row>
    <row r="24350" spans="1:6" ht="30" x14ac:dyDescent="0.25">
      <c r="A24350" s="253" t="s">
        <v>13150</v>
      </c>
      <c r="B24350" s="254" t="s">
        <v>13151</v>
      </c>
      <c r="C24350" s="10" t="s">
        <v>6635</v>
      </c>
      <c r="F24350" s="255">
        <v>193.15</v>
      </c>
    </row>
    <row r="24351" spans="1:6" ht="15" x14ac:dyDescent="0.25">
      <c r="A24351" s="253" t="s">
        <v>13152</v>
      </c>
      <c r="B24351" s="254" t="s">
        <v>5810</v>
      </c>
      <c r="C24351" s="10" t="s">
        <v>6635</v>
      </c>
      <c r="F24351" s="255">
        <v>1983.71</v>
      </c>
    </row>
    <row r="24352" spans="1:6" ht="15" x14ac:dyDescent="0.25">
      <c r="A24352" s="253" t="s">
        <v>13153</v>
      </c>
      <c r="B24352" s="254" t="s">
        <v>13154</v>
      </c>
      <c r="C24352" s="10" t="s">
        <v>6635</v>
      </c>
      <c r="F24352" s="255">
        <v>4881.0200000000004</v>
      </c>
    </row>
    <row r="24353" spans="1:6" ht="15" x14ac:dyDescent="0.25">
      <c r="A24353" s="253" t="s">
        <v>13155</v>
      </c>
      <c r="B24353" s="254" t="s">
        <v>6128</v>
      </c>
      <c r="C24353" s="10" t="s">
        <v>6635</v>
      </c>
      <c r="F24353" s="255">
        <v>3212.94</v>
      </c>
    </row>
    <row r="24354" spans="1:6" ht="15" x14ac:dyDescent="0.25">
      <c r="A24354" s="253" t="s">
        <v>13156</v>
      </c>
      <c r="B24354" s="254" t="s">
        <v>13157</v>
      </c>
      <c r="C24354" s="10" t="s">
        <v>6635</v>
      </c>
      <c r="F24354" s="255">
        <v>959.88</v>
      </c>
    </row>
    <row r="24355" spans="1:6" ht="15" x14ac:dyDescent="0.25">
      <c r="A24355" s="253" t="s">
        <v>13158</v>
      </c>
      <c r="B24355" s="254" t="s">
        <v>13159</v>
      </c>
      <c r="C24355" s="10" t="s">
        <v>6635</v>
      </c>
      <c r="F24355" s="255">
        <v>3111.32</v>
      </c>
    </row>
    <row r="24356" spans="1:6" ht="15" x14ac:dyDescent="0.25">
      <c r="A24356" s="253" t="s">
        <v>13160</v>
      </c>
      <c r="B24356" s="254" t="s">
        <v>13161</v>
      </c>
      <c r="C24356" s="10" t="s">
        <v>6635</v>
      </c>
      <c r="F24356" s="255">
        <v>80.03</v>
      </c>
    </row>
    <row r="24357" spans="1:6" ht="30" x14ac:dyDescent="0.25">
      <c r="A24357" s="253" t="s">
        <v>13162</v>
      </c>
      <c r="B24357" s="254" t="s">
        <v>13163</v>
      </c>
      <c r="C24357" s="10" t="s">
        <v>6635</v>
      </c>
      <c r="F24357" s="255">
        <v>1057.31</v>
      </c>
    </row>
    <row r="24358" spans="1:6" ht="15" x14ac:dyDescent="0.25">
      <c r="A24358" s="253" t="s">
        <v>13164</v>
      </c>
      <c r="B24358" s="254" t="s">
        <v>13165</v>
      </c>
      <c r="C24358" s="10" t="s">
        <v>6635</v>
      </c>
      <c r="F24358" s="255">
        <v>1982.89</v>
      </c>
    </row>
    <row r="24359" spans="1:6" ht="15" x14ac:dyDescent="0.25">
      <c r="A24359" s="253" t="s">
        <v>13166</v>
      </c>
      <c r="B24359" s="254" t="s">
        <v>13167</v>
      </c>
      <c r="C24359" s="10" t="s">
        <v>6635</v>
      </c>
      <c r="F24359" s="255">
        <v>445.83</v>
      </c>
    </row>
    <row r="24360" spans="1:6" ht="15" x14ac:dyDescent="0.25">
      <c r="A24360" s="253" t="s">
        <v>13168</v>
      </c>
      <c r="B24360" s="254" t="s">
        <v>13169</v>
      </c>
      <c r="C24360" s="10" t="s">
        <v>6635</v>
      </c>
      <c r="F24360" s="255">
        <v>94.71</v>
      </c>
    </row>
    <row r="24361" spans="1:6" ht="30" x14ac:dyDescent="0.25">
      <c r="A24361" s="253" t="s">
        <v>13170</v>
      </c>
      <c r="B24361" s="254" t="s">
        <v>13171</v>
      </c>
      <c r="C24361" s="10" t="s">
        <v>6635</v>
      </c>
      <c r="F24361" s="255">
        <v>1103.1099999999999</v>
      </c>
    </row>
    <row r="24362" spans="1:6" ht="15" x14ac:dyDescent="0.25">
      <c r="A24362" s="253" t="s">
        <v>13172</v>
      </c>
      <c r="B24362" s="254" t="s">
        <v>13173</v>
      </c>
      <c r="C24362" s="10" t="s">
        <v>6643</v>
      </c>
      <c r="F24362" s="255">
        <v>3544.58</v>
      </c>
    </row>
    <row r="24363" spans="1:6" ht="15" x14ac:dyDescent="0.25">
      <c r="A24363" s="253" t="s">
        <v>13174</v>
      </c>
      <c r="B24363" s="254" t="s">
        <v>13175</v>
      </c>
      <c r="C24363" s="10" t="s">
        <v>6635</v>
      </c>
      <c r="F24363" s="255">
        <v>1907.88</v>
      </c>
    </row>
    <row r="24364" spans="1:6" ht="15" x14ac:dyDescent="0.25">
      <c r="A24364" s="253" t="s">
        <v>13176</v>
      </c>
      <c r="B24364" s="254" t="s">
        <v>13177</v>
      </c>
      <c r="C24364" s="10" t="s">
        <v>6643</v>
      </c>
      <c r="F24364" s="255">
        <v>1753.52</v>
      </c>
    </row>
    <row r="24365" spans="1:6" ht="15" x14ac:dyDescent="0.25">
      <c r="A24365" s="253" t="s">
        <v>13178</v>
      </c>
      <c r="B24365" s="254" t="s">
        <v>13179</v>
      </c>
      <c r="C24365" s="10" t="s">
        <v>6643</v>
      </c>
      <c r="F24365" s="255">
        <v>217.08</v>
      </c>
    </row>
    <row r="24366" spans="1:6" ht="30" x14ac:dyDescent="0.25">
      <c r="A24366" s="253" t="s">
        <v>13180</v>
      </c>
      <c r="B24366" s="254" t="s">
        <v>13181</v>
      </c>
      <c r="C24366" s="10" t="s">
        <v>6643</v>
      </c>
      <c r="F24366" s="255">
        <v>6370.43</v>
      </c>
    </row>
    <row r="24367" spans="1:6" ht="30" x14ac:dyDescent="0.25">
      <c r="A24367" s="253" t="s">
        <v>13182</v>
      </c>
      <c r="B24367" s="254" t="s">
        <v>13183</v>
      </c>
      <c r="C24367" s="10" t="s">
        <v>6643</v>
      </c>
      <c r="F24367" s="255">
        <v>2176.56</v>
      </c>
    </row>
    <row r="24368" spans="1:6" ht="30" x14ac:dyDescent="0.25">
      <c r="A24368" s="253" t="s">
        <v>13184</v>
      </c>
      <c r="B24368" s="254" t="s">
        <v>13185</v>
      </c>
      <c r="C24368" s="10" t="s">
        <v>6643</v>
      </c>
      <c r="F24368" s="255">
        <v>302.04000000000002</v>
      </c>
    </row>
    <row r="24369" spans="1:6" ht="30" x14ac:dyDescent="0.25">
      <c r="A24369" s="253" t="s">
        <v>13186</v>
      </c>
      <c r="B24369" s="254" t="s">
        <v>13187</v>
      </c>
      <c r="C24369" s="10" t="s">
        <v>6643</v>
      </c>
      <c r="F24369" s="255">
        <v>676.4</v>
      </c>
    </row>
    <row r="24370" spans="1:6" ht="15" x14ac:dyDescent="0.25">
      <c r="A24370" s="253" t="s">
        <v>13188</v>
      </c>
      <c r="B24370" s="254" t="s">
        <v>13189</v>
      </c>
      <c r="C24370" s="10" t="s">
        <v>6635</v>
      </c>
      <c r="F24370" s="255">
        <v>41517.19</v>
      </c>
    </row>
    <row r="24371" spans="1:6" ht="15" x14ac:dyDescent="0.25">
      <c r="A24371" s="253" t="s">
        <v>13190</v>
      </c>
      <c r="B24371" s="254" t="s">
        <v>13191</v>
      </c>
      <c r="C24371" s="10" t="s">
        <v>6635</v>
      </c>
      <c r="F24371" s="255">
        <v>5856.41</v>
      </c>
    </row>
    <row r="24372" spans="1:6" ht="15" x14ac:dyDescent="0.25">
      <c r="A24372" s="253" t="s">
        <v>13192</v>
      </c>
      <c r="B24372" s="254" t="s">
        <v>13193</v>
      </c>
      <c r="C24372" s="10" t="s">
        <v>6635</v>
      </c>
      <c r="F24372" s="255">
        <v>2982.5</v>
      </c>
    </row>
    <row r="24373" spans="1:6" ht="15" x14ac:dyDescent="0.25">
      <c r="A24373" s="253" t="s">
        <v>13194</v>
      </c>
      <c r="B24373" s="254" t="s">
        <v>13195</v>
      </c>
      <c r="C24373" s="10" t="s">
        <v>6635</v>
      </c>
      <c r="F24373" s="255">
        <v>4448.51</v>
      </c>
    </row>
    <row r="24374" spans="1:6" ht="15" x14ac:dyDescent="0.25">
      <c r="A24374" s="253" t="s">
        <v>13196</v>
      </c>
      <c r="B24374" s="254" t="s">
        <v>13197</v>
      </c>
      <c r="C24374" s="10" t="s">
        <v>6635</v>
      </c>
      <c r="F24374" s="255">
        <v>9248.61</v>
      </c>
    </row>
    <row r="24375" spans="1:6" ht="15" x14ac:dyDescent="0.25">
      <c r="A24375" s="253" t="s">
        <v>13198</v>
      </c>
      <c r="B24375" s="254" t="s">
        <v>13199</v>
      </c>
      <c r="C24375" s="10" t="s">
        <v>6635</v>
      </c>
      <c r="F24375" s="255">
        <v>461.64</v>
      </c>
    </row>
    <row r="24376" spans="1:6" ht="15" x14ac:dyDescent="0.25">
      <c r="A24376" s="253" t="s">
        <v>13200</v>
      </c>
      <c r="B24376" s="254" t="s">
        <v>13201</v>
      </c>
      <c r="C24376" s="10" t="s">
        <v>6635</v>
      </c>
      <c r="F24376" s="255">
        <v>189.51</v>
      </c>
    </row>
    <row r="24377" spans="1:6" ht="30" x14ac:dyDescent="0.25">
      <c r="A24377" s="253" t="s">
        <v>13202</v>
      </c>
      <c r="B24377" s="254" t="s">
        <v>13203</v>
      </c>
      <c r="C24377" s="10" t="s">
        <v>6635</v>
      </c>
      <c r="F24377" s="255">
        <v>737.38</v>
      </c>
    </row>
    <row r="24378" spans="1:6" ht="15" x14ac:dyDescent="0.25">
      <c r="A24378" s="253" t="s">
        <v>13204</v>
      </c>
      <c r="B24378" s="254" t="s">
        <v>13205</v>
      </c>
      <c r="C24378" s="10" t="s">
        <v>6635</v>
      </c>
      <c r="F24378" s="255">
        <v>19.010000000000002</v>
      </c>
    </row>
    <row r="24379" spans="1:6" ht="15" x14ac:dyDescent="0.25">
      <c r="A24379" s="253" t="s">
        <v>13206</v>
      </c>
      <c r="B24379" s="254" t="s">
        <v>13207</v>
      </c>
      <c r="C24379" s="10" t="s">
        <v>6635</v>
      </c>
      <c r="F24379" s="255">
        <v>11.51</v>
      </c>
    </row>
    <row r="24380" spans="1:6" ht="15" x14ac:dyDescent="0.25">
      <c r="A24380" s="253" t="s">
        <v>13208</v>
      </c>
      <c r="B24380" s="254" t="s">
        <v>13209</v>
      </c>
      <c r="C24380" s="10" t="s">
        <v>6635</v>
      </c>
      <c r="F24380" s="255">
        <v>13.18</v>
      </c>
    </row>
    <row r="24381" spans="1:6" ht="15" x14ac:dyDescent="0.25">
      <c r="A24381" s="253" t="s">
        <v>13210</v>
      </c>
      <c r="B24381" s="254" t="s">
        <v>13211</v>
      </c>
      <c r="C24381" s="10" t="s">
        <v>6635</v>
      </c>
      <c r="F24381" s="255">
        <v>530.57000000000005</v>
      </c>
    </row>
    <row r="24382" spans="1:6" ht="15" x14ac:dyDescent="0.25">
      <c r="A24382" s="253" t="s">
        <v>13212</v>
      </c>
      <c r="B24382" s="254" t="s">
        <v>13213</v>
      </c>
      <c r="C24382" s="10" t="s">
        <v>6635</v>
      </c>
      <c r="F24382" s="255">
        <v>872.25</v>
      </c>
    </row>
    <row r="24383" spans="1:6" ht="30" x14ac:dyDescent="0.25">
      <c r="A24383" s="253" t="s">
        <v>13214</v>
      </c>
      <c r="B24383" s="254" t="s">
        <v>13215</v>
      </c>
      <c r="C24383" s="10" t="s">
        <v>6635</v>
      </c>
      <c r="F24383" s="255">
        <v>11.31</v>
      </c>
    </row>
    <row r="24384" spans="1:6" ht="15" x14ac:dyDescent="0.25">
      <c r="A24384" s="253" t="s">
        <v>13216</v>
      </c>
      <c r="B24384" s="254" t="s">
        <v>13217</v>
      </c>
      <c r="C24384" s="10" t="s">
        <v>6635</v>
      </c>
      <c r="F24384" s="255">
        <v>245.3</v>
      </c>
    </row>
    <row r="24385" spans="1:6" ht="15" x14ac:dyDescent="0.25">
      <c r="A24385" s="253" t="s">
        <v>13218</v>
      </c>
      <c r="B24385" s="254" t="s">
        <v>13219</v>
      </c>
      <c r="C24385" s="10" t="s">
        <v>6635</v>
      </c>
      <c r="F24385" s="255">
        <v>544.79999999999995</v>
      </c>
    </row>
    <row r="24386" spans="1:6" ht="15" x14ac:dyDescent="0.25">
      <c r="A24386" s="253" t="s">
        <v>13220</v>
      </c>
      <c r="B24386" s="254" t="s">
        <v>13221</v>
      </c>
      <c r="C24386" s="10" t="s">
        <v>6635</v>
      </c>
      <c r="F24386" s="255">
        <v>100.24</v>
      </c>
    </row>
    <row r="24387" spans="1:6" ht="15" x14ac:dyDescent="0.25">
      <c r="A24387" s="253" t="s">
        <v>13222</v>
      </c>
      <c r="B24387" s="254" t="s">
        <v>13223</v>
      </c>
      <c r="C24387" s="10" t="s">
        <v>6635</v>
      </c>
      <c r="F24387" s="255">
        <v>1006.16</v>
      </c>
    </row>
    <row r="24388" spans="1:6" ht="15" x14ac:dyDescent="0.25">
      <c r="A24388" s="253" t="s">
        <v>13224</v>
      </c>
      <c r="B24388" s="254" t="s">
        <v>13225</v>
      </c>
      <c r="C24388" s="10" t="s">
        <v>6635</v>
      </c>
      <c r="F24388" s="255">
        <v>21064.35</v>
      </c>
    </row>
    <row r="24389" spans="1:6" ht="15" x14ac:dyDescent="0.25">
      <c r="A24389" s="253" t="s">
        <v>13226</v>
      </c>
      <c r="B24389" s="254" t="s">
        <v>13227</v>
      </c>
      <c r="C24389" s="10" t="s">
        <v>6635</v>
      </c>
      <c r="F24389" s="255">
        <v>6085.24</v>
      </c>
    </row>
    <row r="24390" spans="1:6" ht="15" x14ac:dyDescent="0.25">
      <c r="A24390" s="253" t="s">
        <v>13228</v>
      </c>
      <c r="B24390" s="254" t="s">
        <v>13229</v>
      </c>
      <c r="C24390" s="10" t="s">
        <v>6635</v>
      </c>
      <c r="F24390" s="255">
        <v>37324.239999999998</v>
      </c>
    </row>
    <row r="24391" spans="1:6" ht="15" x14ac:dyDescent="0.25">
      <c r="A24391" s="253" t="s">
        <v>13230</v>
      </c>
      <c r="B24391" s="254" t="s">
        <v>13231</v>
      </c>
      <c r="C24391" s="10" t="s">
        <v>6635</v>
      </c>
      <c r="F24391" s="255">
        <v>39553.980000000003</v>
      </c>
    </row>
    <row r="24392" spans="1:6" ht="15" x14ac:dyDescent="0.25">
      <c r="A24392" s="253" t="s">
        <v>13232</v>
      </c>
      <c r="B24392" s="254" t="s">
        <v>13233</v>
      </c>
      <c r="C24392" s="10" t="s">
        <v>6635</v>
      </c>
      <c r="F24392" s="255">
        <v>48034.63</v>
      </c>
    </row>
    <row r="24393" spans="1:6" ht="15" x14ac:dyDescent="0.25">
      <c r="A24393" s="253" t="s">
        <v>13234</v>
      </c>
      <c r="B24393" s="254" t="s">
        <v>13235</v>
      </c>
      <c r="C24393" s="10" t="s">
        <v>6635</v>
      </c>
      <c r="F24393" s="255">
        <v>14151.28</v>
      </c>
    </row>
    <row r="24394" spans="1:6" ht="15" x14ac:dyDescent="0.25">
      <c r="A24394" s="253" t="s">
        <v>13236</v>
      </c>
      <c r="B24394" s="254" t="s">
        <v>13237</v>
      </c>
      <c r="C24394" s="10" t="s">
        <v>6635</v>
      </c>
      <c r="F24394" s="255">
        <v>968.35</v>
      </c>
    </row>
    <row r="24395" spans="1:6" ht="15" x14ac:dyDescent="0.25">
      <c r="A24395" s="253" t="s">
        <v>13238</v>
      </c>
      <c r="B24395" s="254" t="s">
        <v>13239</v>
      </c>
      <c r="C24395" s="10" t="s">
        <v>6635</v>
      </c>
      <c r="F24395" s="255">
        <v>38074.44</v>
      </c>
    </row>
    <row r="24396" spans="1:6" ht="15" x14ac:dyDescent="0.25">
      <c r="A24396" s="253" t="s">
        <v>13240</v>
      </c>
      <c r="B24396" s="254" t="s">
        <v>13241</v>
      </c>
      <c r="C24396" s="10" t="s">
        <v>6635</v>
      </c>
      <c r="F24396" s="255">
        <v>42377.02</v>
      </c>
    </row>
    <row r="24397" spans="1:6" ht="15" x14ac:dyDescent="0.25">
      <c r="A24397" s="253" t="s">
        <v>13242</v>
      </c>
      <c r="B24397" s="254" t="s">
        <v>13243</v>
      </c>
      <c r="C24397" s="10" t="s">
        <v>6635</v>
      </c>
      <c r="F24397" s="255">
        <v>57123.37</v>
      </c>
    </row>
    <row r="24398" spans="1:6" ht="15" x14ac:dyDescent="0.25">
      <c r="A24398" s="253" t="s">
        <v>13244</v>
      </c>
      <c r="B24398" s="254" t="s">
        <v>13245</v>
      </c>
      <c r="C24398" s="10" t="s">
        <v>6635</v>
      </c>
      <c r="F24398" s="255">
        <v>123821.57</v>
      </c>
    </row>
    <row r="24399" spans="1:6" ht="15" x14ac:dyDescent="0.25">
      <c r="A24399" s="253" t="s">
        <v>13246</v>
      </c>
      <c r="B24399" s="254" t="s">
        <v>13247</v>
      </c>
      <c r="C24399" s="10" t="s">
        <v>6635</v>
      </c>
      <c r="F24399" s="255">
        <v>142634.31</v>
      </c>
    </row>
    <row r="24400" spans="1:6" ht="15" x14ac:dyDescent="0.25">
      <c r="A24400" s="253" t="s">
        <v>13248</v>
      </c>
      <c r="B24400" s="254" t="s">
        <v>13249</v>
      </c>
      <c r="C24400" s="10" t="s">
        <v>6635</v>
      </c>
      <c r="F24400" s="255">
        <v>51411.16</v>
      </c>
    </row>
    <row r="24401" spans="1:6" ht="15" x14ac:dyDescent="0.25">
      <c r="A24401" s="253" t="s">
        <v>13250</v>
      </c>
      <c r="B24401" s="254" t="s">
        <v>13251</v>
      </c>
      <c r="C24401" s="10" t="s">
        <v>6635</v>
      </c>
      <c r="F24401" s="255">
        <v>65115.92</v>
      </c>
    </row>
    <row r="24402" spans="1:6" ht="15" x14ac:dyDescent="0.25">
      <c r="A24402" s="253" t="s">
        <v>13252</v>
      </c>
      <c r="B24402" s="254" t="s">
        <v>13253</v>
      </c>
      <c r="C24402" s="10" t="s">
        <v>6635</v>
      </c>
      <c r="F24402" s="255">
        <v>30671.79</v>
      </c>
    </row>
    <row r="24403" spans="1:6" ht="15" x14ac:dyDescent="0.25">
      <c r="A24403" s="253" t="s">
        <v>13254</v>
      </c>
      <c r="B24403" s="254" t="s">
        <v>13255</v>
      </c>
      <c r="C24403" s="10" t="s">
        <v>6635</v>
      </c>
      <c r="F24403" s="255">
        <v>36133.660000000003</v>
      </c>
    </row>
    <row r="24404" spans="1:6" ht="15" x14ac:dyDescent="0.25">
      <c r="A24404" s="253" t="s">
        <v>13256</v>
      </c>
      <c r="B24404" s="254" t="s">
        <v>13257</v>
      </c>
      <c r="C24404" s="10" t="s">
        <v>6635</v>
      </c>
      <c r="F24404" s="255">
        <v>43030.7</v>
      </c>
    </row>
    <row r="24405" spans="1:6" ht="30" x14ac:dyDescent="0.25">
      <c r="A24405" s="253" t="s">
        <v>13258</v>
      </c>
      <c r="B24405" s="254" t="s">
        <v>13259</v>
      </c>
      <c r="C24405" s="10" t="s">
        <v>6635</v>
      </c>
      <c r="F24405" s="255">
        <v>97863.27</v>
      </c>
    </row>
    <row r="24406" spans="1:6" ht="15" x14ac:dyDescent="0.25">
      <c r="A24406" s="253" t="s">
        <v>13260</v>
      </c>
      <c r="B24406" s="254" t="s">
        <v>13261</v>
      </c>
      <c r="C24406" s="10" t="s">
        <v>6635</v>
      </c>
      <c r="F24406" s="255">
        <v>17.61</v>
      </c>
    </row>
    <row r="24407" spans="1:6" ht="15" x14ac:dyDescent="0.25">
      <c r="A24407" s="253" t="s">
        <v>13262</v>
      </c>
      <c r="B24407" s="254" t="s">
        <v>13263</v>
      </c>
      <c r="C24407" s="10" t="s">
        <v>6635</v>
      </c>
      <c r="F24407" s="255">
        <v>275.24</v>
      </c>
    </row>
    <row r="24408" spans="1:6" ht="15" x14ac:dyDescent="0.25">
      <c r="A24408" s="253" t="s">
        <v>13264</v>
      </c>
      <c r="B24408" s="254" t="s">
        <v>13265</v>
      </c>
      <c r="C24408" s="10" t="s">
        <v>6635</v>
      </c>
      <c r="F24408" s="255">
        <v>1750.93</v>
      </c>
    </row>
    <row r="24409" spans="1:6" ht="15" x14ac:dyDescent="0.25">
      <c r="A24409" s="253" t="s">
        <v>13266</v>
      </c>
      <c r="B24409" s="254" t="s">
        <v>13267</v>
      </c>
      <c r="C24409" s="10" t="s">
        <v>6635</v>
      </c>
      <c r="F24409" s="255">
        <v>196.24</v>
      </c>
    </row>
    <row r="24410" spans="1:6" ht="30" x14ac:dyDescent="0.25">
      <c r="A24410" s="253" t="s">
        <v>13268</v>
      </c>
      <c r="B24410" s="254" t="s">
        <v>13269</v>
      </c>
      <c r="C24410" s="10" t="s">
        <v>6635</v>
      </c>
      <c r="F24410" s="255">
        <v>334.49</v>
      </c>
    </row>
    <row r="24411" spans="1:6" ht="30" x14ac:dyDescent="0.25">
      <c r="A24411" s="253" t="s">
        <v>13270</v>
      </c>
      <c r="B24411" s="254" t="s">
        <v>13271</v>
      </c>
      <c r="C24411" s="10" t="s">
        <v>6635</v>
      </c>
      <c r="F24411" s="255">
        <v>81.81</v>
      </c>
    </row>
    <row r="24412" spans="1:6" ht="15" x14ac:dyDescent="0.25">
      <c r="A24412" s="253" t="s">
        <v>13272</v>
      </c>
      <c r="B24412" s="254" t="s">
        <v>13273</v>
      </c>
      <c r="C24412" s="10" t="s">
        <v>6635</v>
      </c>
      <c r="F24412" s="255">
        <v>82.86</v>
      </c>
    </row>
    <row r="24413" spans="1:6" ht="15" x14ac:dyDescent="0.25">
      <c r="A24413" s="253" t="s">
        <v>13274</v>
      </c>
      <c r="B24413" s="254" t="s">
        <v>13275</v>
      </c>
      <c r="C24413" s="10" t="s">
        <v>6635</v>
      </c>
      <c r="F24413" s="255">
        <v>80.48</v>
      </c>
    </row>
    <row r="24414" spans="1:6" ht="30" x14ac:dyDescent="0.25">
      <c r="A24414" s="253" t="s">
        <v>13276</v>
      </c>
      <c r="B24414" s="254" t="s">
        <v>13277</v>
      </c>
      <c r="C24414" s="10" t="s">
        <v>6635</v>
      </c>
      <c r="F24414" s="255">
        <v>4754.7</v>
      </c>
    </row>
    <row r="24415" spans="1:6" ht="30" x14ac:dyDescent="0.25">
      <c r="A24415" s="253" t="s">
        <v>13278</v>
      </c>
      <c r="B24415" s="254" t="s">
        <v>13279</v>
      </c>
      <c r="C24415" s="10" t="s">
        <v>6635</v>
      </c>
      <c r="F24415" s="255">
        <v>9615.23</v>
      </c>
    </row>
    <row r="24416" spans="1:6" ht="15" x14ac:dyDescent="0.25">
      <c r="A24416" s="253" t="s">
        <v>13280</v>
      </c>
      <c r="B24416" s="254" t="s">
        <v>13281</v>
      </c>
      <c r="C24416" s="10" t="s">
        <v>6635</v>
      </c>
      <c r="F24416" s="255">
        <v>12945.95</v>
      </c>
    </row>
    <row r="24417" spans="1:6" ht="15" x14ac:dyDescent="0.25">
      <c r="A24417" s="253" t="s">
        <v>13282</v>
      </c>
      <c r="B24417" s="254" t="s">
        <v>25089</v>
      </c>
      <c r="C24417" s="10" t="s">
        <v>6643</v>
      </c>
      <c r="F24417" s="255">
        <v>2302.0100000000002</v>
      </c>
    </row>
    <row r="24418" spans="1:6" ht="15" x14ac:dyDescent="0.25">
      <c r="A24418" s="253" t="s">
        <v>13283</v>
      </c>
      <c r="B24418" s="254" t="s">
        <v>13284</v>
      </c>
      <c r="C24418" s="10" t="s">
        <v>6635</v>
      </c>
      <c r="F24418" s="255">
        <v>2766.52</v>
      </c>
    </row>
    <row r="24419" spans="1:6" ht="15" x14ac:dyDescent="0.25">
      <c r="A24419" s="253" t="s">
        <v>13285</v>
      </c>
      <c r="B24419" s="254" t="s">
        <v>13286</v>
      </c>
      <c r="C24419" s="10" t="s">
        <v>6635</v>
      </c>
      <c r="F24419" s="255">
        <v>852.48</v>
      </c>
    </row>
    <row r="24420" spans="1:6" ht="15" x14ac:dyDescent="0.25">
      <c r="A24420" s="253" t="s">
        <v>13287</v>
      </c>
      <c r="B24420" s="254" t="s">
        <v>13288</v>
      </c>
      <c r="C24420" s="10" t="s">
        <v>6635</v>
      </c>
      <c r="F24420" s="255">
        <v>15087.62</v>
      </c>
    </row>
    <row r="24421" spans="1:6" ht="15" x14ac:dyDescent="0.25">
      <c r="A24421" s="253" t="s">
        <v>13289</v>
      </c>
      <c r="B24421" s="254" t="s">
        <v>13290</v>
      </c>
      <c r="C24421" s="10" t="s">
        <v>6635</v>
      </c>
      <c r="F24421" s="255">
        <v>10.15</v>
      </c>
    </row>
    <row r="24422" spans="1:6" ht="15" x14ac:dyDescent="0.25">
      <c r="A24422" s="253" t="s">
        <v>13291</v>
      </c>
      <c r="B24422" s="254" t="s">
        <v>13292</v>
      </c>
      <c r="C24422" s="10" t="s">
        <v>6635</v>
      </c>
      <c r="F24422" s="255">
        <v>15.53</v>
      </c>
    </row>
    <row r="24423" spans="1:6" ht="15" x14ac:dyDescent="0.25">
      <c r="A24423" s="253" t="s">
        <v>13293</v>
      </c>
      <c r="B24423" s="254" t="s">
        <v>13294</v>
      </c>
      <c r="C24423" s="10" t="s">
        <v>6635</v>
      </c>
      <c r="F24423" s="255">
        <v>769.63</v>
      </c>
    </row>
    <row r="24424" spans="1:6" ht="15" x14ac:dyDescent="0.25">
      <c r="A24424" s="253" t="s">
        <v>13295</v>
      </c>
      <c r="B24424" s="254" t="s">
        <v>13296</v>
      </c>
      <c r="C24424" s="10" t="s">
        <v>6635</v>
      </c>
      <c r="F24424" s="255">
        <v>1800.55</v>
      </c>
    </row>
    <row r="24425" spans="1:6" ht="15" x14ac:dyDescent="0.25">
      <c r="A24425" s="253" t="s">
        <v>13297</v>
      </c>
      <c r="B24425" s="254" t="s">
        <v>13298</v>
      </c>
      <c r="C24425" s="10" t="s">
        <v>6635</v>
      </c>
      <c r="F24425" s="255">
        <v>606.86</v>
      </c>
    </row>
    <row r="24426" spans="1:6" ht="15" x14ac:dyDescent="0.25">
      <c r="A24426" s="253" t="s">
        <v>13299</v>
      </c>
      <c r="B24426" s="254" t="s">
        <v>13300</v>
      </c>
      <c r="C24426" s="10" t="s">
        <v>6635</v>
      </c>
      <c r="F24426" s="255">
        <v>139.84</v>
      </c>
    </row>
    <row r="24427" spans="1:6" ht="15" x14ac:dyDescent="0.25">
      <c r="A24427" s="253" t="s">
        <v>13301</v>
      </c>
      <c r="B24427" s="254" t="s">
        <v>13302</v>
      </c>
      <c r="C24427" s="10" t="s">
        <v>6635</v>
      </c>
      <c r="F24427" s="255">
        <v>2749.76</v>
      </c>
    </row>
    <row r="24428" spans="1:6" ht="15" x14ac:dyDescent="0.25">
      <c r="A24428" s="253" t="s">
        <v>13303</v>
      </c>
      <c r="B24428" s="254" t="s">
        <v>13304</v>
      </c>
      <c r="C24428" s="10" t="s">
        <v>6635</v>
      </c>
      <c r="F24428" s="255">
        <v>1173.47</v>
      </c>
    </row>
    <row r="24429" spans="1:6" ht="15" x14ac:dyDescent="0.25">
      <c r="A24429" s="253" t="s">
        <v>13305</v>
      </c>
      <c r="B24429" s="254" t="s">
        <v>13306</v>
      </c>
      <c r="C24429" s="10" t="s">
        <v>6635</v>
      </c>
      <c r="F24429" s="255">
        <v>1249.98</v>
      </c>
    </row>
    <row r="24430" spans="1:6" ht="15" x14ac:dyDescent="0.25">
      <c r="A24430" s="253" t="s">
        <v>13307</v>
      </c>
      <c r="B24430" s="254" t="s">
        <v>13308</v>
      </c>
      <c r="C24430" s="10" t="s">
        <v>6635</v>
      </c>
      <c r="F24430" s="255">
        <v>1758.22</v>
      </c>
    </row>
    <row r="24431" spans="1:6" ht="15" x14ac:dyDescent="0.25">
      <c r="A24431" s="253" t="s">
        <v>13309</v>
      </c>
      <c r="B24431" s="254" t="s">
        <v>13310</v>
      </c>
      <c r="C24431" s="10" t="s">
        <v>6635</v>
      </c>
      <c r="F24431" s="255">
        <v>131.41999999999999</v>
      </c>
    </row>
    <row r="24432" spans="1:6" ht="15" x14ac:dyDescent="0.25">
      <c r="A24432" s="253" t="s">
        <v>13311</v>
      </c>
      <c r="B24432" s="254" t="s">
        <v>13312</v>
      </c>
      <c r="C24432" s="10" t="s">
        <v>6635</v>
      </c>
      <c r="F24432" s="255">
        <v>202.31</v>
      </c>
    </row>
    <row r="24433" spans="1:6" ht="15" x14ac:dyDescent="0.25">
      <c r="A24433" s="253" t="s">
        <v>13313</v>
      </c>
      <c r="B24433" s="254" t="s">
        <v>13314</v>
      </c>
      <c r="C24433" s="10" t="s">
        <v>6635</v>
      </c>
      <c r="F24433" s="255">
        <v>243.32</v>
      </c>
    </row>
    <row r="24434" spans="1:6" ht="15" x14ac:dyDescent="0.25">
      <c r="A24434" s="253" t="s">
        <v>13315</v>
      </c>
      <c r="B24434" s="254" t="s">
        <v>13316</v>
      </c>
      <c r="C24434" s="10" t="s">
        <v>6635</v>
      </c>
      <c r="F24434" s="255">
        <v>251.81</v>
      </c>
    </row>
    <row r="24435" spans="1:6" ht="15" x14ac:dyDescent="0.25">
      <c r="A24435" s="253" t="s">
        <v>13317</v>
      </c>
      <c r="B24435" s="254" t="s">
        <v>13318</v>
      </c>
      <c r="C24435" s="10" t="s">
        <v>6635</v>
      </c>
      <c r="F24435" s="255">
        <v>50.85</v>
      </c>
    </row>
    <row r="24436" spans="1:6" ht="15" x14ac:dyDescent="0.25">
      <c r="A24436" s="253" t="s">
        <v>13319</v>
      </c>
      <c r="B24436" s="254" t="s">
        <v>13320</v>
      </c>
      <c r="C24436" s="10" t="s">
        <v>6635</v>
      </c>
      <c r="F24436" s="255">
        <v>128.55000000000001</v>
      </c>
    </row>
    <row r="24437" spans="1:6" ht="15" x14ac:dyDescent="0.25">
      <c r="A24437" s="253" t="s">
        <v>13321</v>
      </c>
      <c r="B24437" s="254" t="s">
        <v>13322</v>
      </c>
      <c r="C24437" s="10" t="s">
        <v>6635</v>
      </c>
      <c r="F24437" s="255">
        <v>229.63</v>
      </c>
    </row>
    <row r="24438" spans="1:6" ht="15" x14ac:dyDescent="0.25">
      <c r="A24438" s="253" t="s">
        <v>13323</v>
      </c>
      <c r="B24438" s="254" t="s">
        <v>13324</v>
      </c>
      <c r="C24438" s="10" t="s">
        <v>6635</v>
      </c>
      <c r="F24438" s="255">
        <v>420.22</v>
      </c>
    </row>
    <row r="24439" spans="1:6" ht="15" x14ac:dyDescent="0.25">
      <c r="A24439" s="253" t="s">
        <v>13325</v>
      </c>
      <c r="B24439" s="254" t="s">
        <v>13326</v>
      </c>
      <c r="C24439" s="10" t="s">
        <v>6635</v>
      </c>
      <c r="F24439" s="255">
        <v>1466.02</v>
      </c>
    </row>
    <row r="24440" spans="1:6" ht="15" x14ac:dyDescent="0.25">
      <c r="A24440" s="253" t="s">
        <v>13327</v>
      </c>
      <c r="B24440" s="254" t="s">
        <v>13328</v>
      </c>
      <c r="C24440" s="10" t="s">
        <v>6635</v>
      </c>
      <c r="F24440" s="255">
        <v>60.81</v>
      </c>
    </row>
    <row r="24441" spans="1:6" ht="15" x14ac:dyDescent="0.25">
      <c r="A24441" s="253" t="s">
        <v>13329</v>
      </c>
      <c r="B24441" s="254" t="s">
        <v>13330</v>
      </c>
      <c r="C24441" s="10" t="s">
        <v>6635</v>
      </c>
      <c r="F24441" s="255">
        <v>120.38</v>
      </c>
    </row>
    <row r="24442" spans="1:6" ht="15" x14ac:dyDescent="0.25">
      <c r="A24442" s="253" t="s">
        <v>13331</v>
      </c>
      <c r="B24442" s="254" t="s">
        <v>13332</v>
      </c>
      <c r="C24442" s="10" t="s">
        <v>6635</v>
      </c>
      <c r="F24442" s="255">
        <v>251.9</v>
      </c>
    </row>
    <row r="24443" spans="1:6" ht="15" x14ac:dyDescent="0.25">
      <c r="A24443" s="253" t="s">
        <v>13333</v>
      </c>
      <c r="B24443" s="254" t="s">
        <v>13334</v>
      </c>
      <c r="C24443" s="10" t="s">
        <v>6635</v>
      </c>
      <c r="F24443" s="255">
        <v>381.78</v>
      </c>
    </row>
    <row r="24444" spans="1:6" ht="30" x14ac:dyDescent="0.25">
      <c r="A24444" s="253" t="s">
        <v>13335</v>
      </c>
      <c r="B24444" s="254" t="s">
        <v>13336</v>
      </c>
      <c r="C24444" s="10" t="s">
        <v>6643</v>
      </c>
      <c r="F24444" s="255">
        <v>162624.06</v>
      </c>
    </row>
    <row r="24445" spans="1:6" ht="15" x14ac:dyDescent="0.25">
      <c r="A24445" s="253" t="s">
        <v>13337</v>
      </c>
      <c r="B24445" s="254" t="s">
        <v>13338</v>
      </c>
      <c r="C24445" s="10" t="s">
        <v>6635</v>
      </c>
      <c r="F24445" s="255">
        <v>406.82</v>
      </c>
    </row>
    <row r="24446" spans="1:6" ht="15" x14ac:dyDescent="0.25">
      <c r="A24446" s="253" t="s">
        <v>13339</v>
      </c>
      <c r="B24446" s="254" t="s">
        <v>13340</v>
      </c>
      <c r="C24446" s="10" t="s">
        <v>6635</v>
      </c>
      <c r="F24446" s="255">
        <v>450.03</v>
      </c>
    </row>
    <row r="24447" spans="1:6" ht="15" x14ac:dyDescent="0.25">
      <c r="A24447" s="253" t="s">
        <v>13341</v>
      </c>
      <c r="B24447" s="254" t="s">
        <v>13342</v>
      </c>
      <c r="C24447" s="10" t="s">
        <v>6635</v>
      </c>
      <c r="F24447" s="255">
        <v>620.67999999999995</v>
      </c>
    </row>
    <row r="24448" spans="1:6" ht="15" x14ac:dyDescent="0.25">
      <c r="A24448" s="253" t="s">
        <v>13343</v>
      </c>
      <c r="B24448" s="254" t="s">
        <v>13344</v>
      </c>
      <c r="C24448" s="10" t="s">
        <v>6635</v>
      </c>
      <c r="F24448" s="255">
        <v>635.94000000000005</v>
      </c>
    </row>
    <row r="24449" spans="1:6" ht="15" x14ac:dyDescent="0.25">
      <c r="A24449" s="253" t="s">
        <v>13345</v>
      </c>
      <c r="B24449" s="254" t="s">
        <v>13346</v>
      </c>
      <c r="C24449" s="10" t="s">
        <v>6635</v>
      </c>
      <c r="F24449" s="255">
        <v>942.66</v>
      </c>
    </row>
    <row r="24450" spans="1:6" ht="15" x14ac:dyDescent="0.25">
      <c r="A24450" s="253" t="s">
        <v>13347</v>
      </c>
      <c r="B24450" s="254" t="s">
        <v>13348</v>
      </c>
      <c r="C24450" s="10" t="s">
        <v>6635</v>
      </c>
      <c r="F24450" s="255">
        <v>1262.01</v>
      </c>
    </row>
    <row r="24451" spans="1:6" ht="15" x14ac:dyDescent="0.25">
      <c r="A24451" s="253" t="s">
        <v>13349</v>
      </c>
      <c r="B24451" s="254" t="s">
        <v>13350</v>
      </c>
      <c r="C24451" s="10" t="s">
        <v>6635</v>
      </c>
      <c r="F24451" s="255">
        <v>505.45</v>
      </c>
    </row>
    <row r="24452" spans="1:6" ht="15" x14ac:dyDescent="0.25">
      <c r="A24452" s="253" t="s">
        <v>13351</v>
      </c>
      <c r="B24452" s="254" t="s">
        <v>13352</v>
      </c>
      <c r="C24452" s="10" t="s">
        <v>6635</v>
      </c>
      <c r="F24452" s="255">
        <v>622.48</v>
      </c>
    </row>
    <row r="24453" spans="1:6" ht="15" x14ac:dyDescent="0.25">
      <c r="A24453" s="253" t="s">
        <v>13353</v>
      </c>
      <c r="B24453" s="254" t="s">
        <v>13354</v>
      </c>
      <c r="C24453" s="10" t="s">
        <v>6635</v>
      </c>
      <c r="F24453" s="255">
        <v>721.5</v>
      </c>
    </row>
    <row r="24454" spans="1:6" ht="15" x14ac:dyDescent="0.25">
      <c r="A24454" s="253" t="s">
        <v>13355</v>
      </c>
      <c r="B24454" s="254" t="s">
        <v>13356</v>
      </c>
      <c r="C24454" s="10" t="s">
        <v>6635</v>
      </c>
      <c r="F24454" s="255">
        <v>996.18</v>
      </c>
    </row>
    <row r="24455" spans="1:6" ht="15" x14ac:dyDescent="0.25">
      <c r="A24455" s="253" t="s">
        <v>13357</v>
      </c>
      <c r="B24455" s="254" t="s">
        <v>13358</v>
      </c>
      <c r="C24455" s="10" t="s">
        <v>6635</v>
      </c>
      <c r="F24455" s="255">
        <v>1294.31</v>
      </c>
    </row>
    <row r="24456" spans="1:6" ht="15" x14ac:dyDescent="0.25">
      <c r="A24456" s="253" t="s">
        <v>13359</v>
      </c>
      <c r="B24456" s="254" t="s">
        <v>13360</v>
      </c>
      <c r="C24456" s="10" t="s">
        <v>6635</v>
      </c>
      <c r="F24456" s="255">
        <v>1763.08</v>
      </c>
    </row>
    <row r="24457" spans="1:6" ht="30" x14ac:dyDescent="0.25">
      <c r="A24457" s="253" t="s">
        <v>13361</v>
      </c>
      <c r="B24457" s="254" t="s">
        <v>13362</v>
      </c>
      <c r="C24457" s="10" t="s">
        <v>6643</v>
      </c>
      <c r="F24457" s="255">
        <v>140158.22</v>
      </c>
    </row>
    <row r="24458" spans="1:6" ht="15" x14ac:dyDescent="0.25">
      <c r="A24458" s="253" t="s">
        <v>13363</v>
      </c>
      <c r="B24458" s="254" t="s">
        <v>13364</v>
      </c>
      <c r="C24458" s="10" t="s">
        <v>6637</v>
      </c>
      <c r="F24458" s="255">
        <v>2894.77</v>
      </c>
    </row>
    <row r="24459" spans="1:6" ht="30" x14ac:dyDescent="0.25">
      <c r="A24459" s="253" t="s">
        <v>13365</v>
      </c>
      <c r="B24459" s="254" t="s">
        <v>13366</v>
      </c>
      <c r="C24459" s="10" t="s">
        <v>6637</v>
      </c>
      <c r="F24459" s="255">
        <v>414.33</v>
      </c>
    </row>
    <row r="24460" spans="1:6" ht="15" x14ac:dyDescent="0.25">
      <c r="A24460" s="253" t="s">
        <v>13367</v>
      </c>
      <c r="B24460" s="254" t="s">
        <v>13368</v>
      </c>
      <c r="C24460" s="10" t="s">
        <v>6635</v>
      </c>
      <c r="F24460" s="255">
        <v>1624.28</v>
      </c>
    </row>
    <row r="24461" spans="1:6" ht="15" x14ac:dyDescent="0.25">
      <c r="A24461" s="253" t="s">
        <v>13369</v>
      </c>
      <c r="B24461" s="254" t="s">
        <v>13370</v>
      </c>
      <c r="C24461" s="10" t="s">
        <v>6635</v>
      </c>
      <c r="F24461" s="255">
        <v>130.69999999999999</v>
      </c>
    </row>
    <row r="24462" spans="1:6" ht="15" x14ac:dyDescent="0.25">
      <c r="A24462" s="253" t="s">
        <v>13371</v>
      </c>
      <c r="B24462" s="254" t="s">
        <v>13372</v>
      </c>
      <c r="C24462" s="10" t="s">
        <v>6635</v>
      </c>
      <c r="F24462" s="255">
        <v>20.18</v>
      </c>
    </row>
    <row r="24463" spans="1:6" ht="15" x14ac:dyDescent="0.25">
      <c r="A24463" s="253" t="s">
        <v>13373</v>
      </c>
      <c r="B24463" s="254" t="s">
        <v>13374</v>
      </c>
      <c r="C24463" s="10" t="s">
        <v>6635</v>
      </c>
      <c r="F24463" s="255">
        <v>17.18</v>
      </c>
    </row>
    <row r="24464" spans="1:6" ht="15" x14ac:dyDescent="0.25">
      <c r="A24464" s="253" t="s">
        <v>13375</v>
      </c>
      <c r="B24464" s="254" t="s">
        <v>13376</v>
      </c>
      <c r="C24464" s="10" t="s">
        <v>6643</v>
      </c>
      <c r="F24464" s="255">
        <v>6.81</v>
      </c>
    </row>
    <row r="24465" spans="1:6" ht="15" x14ac:dyDescent="0.25">
      <c r="A24465" s="253" t="s">
        <v>13377</v>
      </c>
      <c r="B24465" s="254" t="s">
        <v>13378</v>
      </c>
      <c r="C24465" s="10" t="s">
        <v>6635</v>
      </c>
      <c r="F24465" s="255">
        <v>3.03</v>
      </c>
    </row>
    <row r="24466" spans="1:6" ht="15" x14ac:dyDescent="0.25">
      <c r="A24466" s="253" t="s">
        <v>13379</v>
      </c>
      <c r="B24466" s="254" t="s">
        <v>13380</v>
      </c>
      <c r="C24466" s="10" t="s">
        <v>6635</v>
      </c>
      <c r="F24466" s="255">
        <v>84.31</v>
      </c>
    </row>
    <row r="24467" spans="1:6" ht="15" x14ac:dyDescent="0.25">
      <c r="A24467" s="253" t="s">
        <v>13381</v>
      </c>
      <c r="B24467" s="254" t="s">
        <v>13382</v>
      </c>
      <c r="C24467" s="10" t="s">
        <v>6635</v>
      </c>
      <c r="F24467" s="255">
        <v>118.16</v>
      </c>
    </row>
    <row r="24468" spans="1:6" ht="15" x14ac:dyDescent="0.25">
      <c r="A24468" s="253" t="s">
        <v>13383</v>
      </c>
      <c r="B24468" s="254" t="s">
        <v>13384</v>
      </c>
      <c r="C24468" s="10" t="s">
        <v>6635</v>
      </c>
      <c r="F24468" s="255">
        <v>17.510000000000002</v>
      </c>
    </row>
    <row r="24469" spans="1:6" ht="15" x14ac:dyDescent="0.25">
      <c r="A24469" s="253" t="s">
        <v>13385</v>
      </c>
      <c r="B24469" s="254" t="s">
        <v>13386</v>
      </c>
      <c r="C24469" s="10" t="s">
        <v>6635</v>
      </c>
      <c r="F24469" s="255">
        <v>5.93</v>
      </c>
    </row>
    <row r="24470" spans="1:6" ht="15" x14ac:dyDescent="0.25">
      <c r="A24470" s="253" t="s">
        <v>13387</v>
      </c>
      <c r="B24470" s="254" t="s">
        <v>13388</v>
      </c>
      <c r="C24470" s="10" t="s">
        <v>6635</v>
      </c>
      <c r="F24470" s="255">
        <v>8.83</v>
      </c>
    </row>
    <row r="24471" spans="1:6" ht="15" x14ac:dyDescent="0.25">
      <c r="A24471" s="253" t="s">
        <v>13389</v>
      </c>
      <c r="B24471" s="254" t="s">
        <v>13390</v>
      </c>
      <c r="C24471" s="10" t="s">
        <v>6635</v>
      </c>
      <c r="F24471" s="255">
        <v>14.52</v>
      </c>
    </row>
    <row r="24472" spans="1:6" ht="15" x14ac:dyDescent="0.25">
      <c r="A24472" s="253" t="s">
        <v>13391</v>
      </c>
      <c r="B24472" s="254" t="s">
        <v>13392</v>
      </c>
      <c r="C24472" s="10" t="s">
        <v>6635</v>
      </c>
      <c r="F24472" s="255">
        <v>18.7</v>
      </c>
    </row>
    <row r="24473" spans="1:6" ht="15" x14ac:dyDescent="0.25">
      <c r="A24473" s="253" t="s">
        <v>13393</v>
      </c>
      <c r="B24473" s="254" t="s">
        <v>13394</v>
      </c>
      <c r="C24473" s="10" t="s">
        <v>6635</v>
      </c>
      <c r="F24473" s="255">
        <v>11.41</v>
      </c>
    </row>
    <row r="24474" spans="1:6" ht="15" x14ac:dyDescent="0.25">
      <c r="A24474" s="253" t="s">
        <v>13395</v>
      </c>
      <c r="B24474" s="254" t="s">
        <v>13396</v>
      </c>
      <c r="C24474" s="10" t="s">
        <v>6635</v>
      </c>
      <c r="F24474" s="255">
        <v>16.989999999999998</v>
      </c>
    </row>
    <row r="24475" spans="1:6" ht="15" x14ac:dyDescent="0.25">
      <c r="A24475" s="253" t="s">
        <v>13397</v>
      </c>
      <c r="B24475" s="254" t="s">
        <v>13398</v>
      </c>
      <c r="C24475" s="10" t="s">
        <v>6635</v>
      </c>
      <c r="F24475" s="255">
        <v>15.27</v>
      </c>
    </row>
    <row r="24476" spans="1:6" ht="15" x14ac:dyDescent="0.25">
      <c r="A24476" s="253" t="s">
        <v>13399</v>
      </c>
      <c r="B24476" s="254" t="s">
        <v>13400</v>
      </c>
      <c r="C24476" s="10" t="s">
        <v>6635</v>
      </c>
      <c r="F24476" s="255">
        <v>19.739999999999998</v>
      </c>
    </row>
    <row r="24477" spans="1:6" ht="15" x14ac:dyDescent="0.25">
      <c r="A24477" s="253" t="s">
        <v>13401</v>
      </c>
      <c r="B24477" s="254" t="s">
        <v>13402</v>
      </c>
      <c r="C24477" s="10" t="s">
        <v>6635</v>
      </c>
      <c r="F24477" s="255">
        <v>13.23</v>
      </c>
    </row>
    <row r="24478" spans="1:6" ht="15" x14ac:dyDescent="0.25">
      <c r="A24478" s="253" t="s">
        <v>13403</v>
      </c>
      <c r="B24478" s="254" t="s">
        <v>13404</v>
      </c>
      <c r="C24478" s="10" t="s">
        <v>6635</v>
      </c>
      <c r="F24478" s="255">
        <v>11.82</v>
      </c>
    </row>
    <row r="24479" spans="1:6" ht="15" x14ac:dyDescent="0.25">
      <c r="A24479" s="253" t="s">
        <v>13405</v>
      </c>
      <c r="B24479" s="254" t="s">
        <v>13406</v>
      </c>
      <c r="C24479" s="10" t="s">
        <v>6635</v>
      </c>
      <c r="F24479" s="255">
        <v>53.15</v>
      </c>
    </row>
    <row r="24480" spans="1:6" ht="15" x14ac:dyDescent="0.25">
      <c r="A24480" s="253" t="s">
        <v>13407</v>
      </c>
      <c r="B24480" s="254" t="s">
        <v>13408</v>
      </c>
      <c r="C24480" s="10" t="s">
        <v>6635</v>
      </c>
      <c r="F24480" s="255">
        <v>151.22</v>
      </c>
    </row>
    <row r="24481" spans="1:6" ht="15" x14ac:dyDescent="0.25">
      <c r="A24481" s="253" t="s">
        <v>13409</v>
      </c>
      <c r="B24481" s="254" t="s">
        <v>13410</v>
      </c>
      <c r="C24481" s="10" t="s">
        <v>6640</v>
      </c>
      <c r="F24481" s="255">
        <v>71.58</v>
      </c>
    </row>
    <row r="24482" spans="1:6" ht="15" x14ac:dyDescent="0.25">
      <c r="A24482" s="253" t="s">
        <v>13411</v>
      </c>
      <c r="B24482" s="254" t="s">
        <v>13412</v>
      </c>
      <c r="C24482" s="10" t="s">
        <v>6635</v>
      </c>
      <c r="F24482" s="255">
        <v>17.98</v>
      </c>
    </row>
    <row r="24483" spans="1:6" ht="15" x14ac:dyDescent="0.25">
      <c r="A24483" s="253" t="s">
        <v>13413</v>
      </c>
      <c r="B24483" s="254" t="s">
        <v>13414</v>
      </c>
      <c r="C24483" s="10" t="s">
        <v>6635</v>
      </c>
      <c r="F24483" s="255">
        <v>28</v>
      </c>
    </row>
    <row r="24484" spans="1:6" ht="15" x14ac:dyDescent="0.25">
      <c r="A24484" s="253" t="s">
        <v>13415</v>
      </c>
      <c r="B24484" s="254" t="s">
        <v>13416</v>
      </c>
      <c r="C24484" s="10" t="s">
        <v>6635</v>
      </c>
      <c r="F24484" s="255">
        <v>15.01</v>
      </c>
    </row>
    <row r="24485" spans="1:6" ht="15" x14ac:dyDescent="0.25">
      <c r="A24485" s="253" t="s">
        <v>13417</v>
      </c>
      <c r="B24485" s="254" t="s">
        <v>13418</v>
      </c>
      <c r="C24485" s="10" t="s">
        <v>6635</v>
      </c>
      <c r="F24485" s="255">
        <v>26.95</v>
      </c>
    </row>
    <row r="24486" spans="1:6" ht="30" x14ac:dyDescent="0.25">
      <c r="A24486" s="253" t="s">
        <v>13419</v>
      </c>
      <c r="B24486" s="254" t="s">
        <v>13420</v>
      </c>
      <c r="C24486" s="10" t="s">
        <v>6635</v>
      </c>
      <c r="F24486" s="255">
        <v>17.45</v>
      </c>
    </row>
    <row r="24487" spans="1:6" ht="30" x14ac:dyDescent="0.25">
      <c r="A24487" s="253" t="s">
        <v>13421</v>
      </c>
      <c r="B24487" s="254" t="s">
        <v>13422</v>
      </c>
      <c r="C24487" s="10" t="s">
        <v>6635</v>
      </c>
      <c r="F24487" s="255">
        <v>4.96</v>
      </c>
    </row>
    <row r="24488" spans="1:6" ht="30" x14ac:dyDescent="0.25">
      <c r="A24488" s="253" t="s">
        <v>13423</v>
      </c>
      <c r="B24488" s="254" t="s">
        <v>13424</v>
      </c>
      <c r="C24488" s="10" t="s">
        <v>6635</v>
      </c>
      <c r="F24488" s="255">
        <v>183.13</v>
      </c>
    </row>
    <row r="24489" spans="1:6" ht="15" x14ac:dyDescent="0.25">
      <c r="A24489" s="253" t="s">
        <v>13425</v>
      </c>
      <c r="B24489" s="254" t="s">
        <v>13426</v>
      </c>
      <c r="C24489" s="10" t="s">
        <v>6635</v>
      </c>
      <c r="F24489" s="255">
        <v>47.97</v>
      </c>
    </row>
    <row r="24490" spans="1:6" ht="15" x14ac:dyDescent="0.25">
      <c r="A24490" s="253" t="s">
        <v>13427</v>
      </c>
      <c r="B24490" s="254" t="s">
        <v>13428</v>
      </c>
      <c r="C24490" s="10" t="s">
        <v>6635</v>
      </c>
      <c r="F24490" s="255">
        <v>10.39</v>
      </c>
    </row>
    <row r="24491" spans="1:6" ht="15" x14ac:dyDescent="0.25">
      <c r="A24491" s="253" t="s">
        <v>13429</v>
      </c>
      <c r="B24491" s="254" t="s">
        <v>13430</v>
      </c>
      <c r="C24491" s="10" t="s">
        <v>6635</v>
      </c>
      <c r="F24491" s="255">
        <v>9.35</v>
      </c>
    </row>
    <row r="24492" spans="1:6" ht="15" x14ac:dyDescent="0.25">
      <c r="A24492" s="253" t="s">
        <v>13431</v>
      </c>
      <c r="B24492" s="254" t="s">
        <v>13432</v>
      </c>
      <c r="C24492" s="10" t="s">
        <v>6635</v>
      </c>
      <c r="F24492" s="255">
        <v>48.15</v>
      </c>
    </row>
    <row r="24493" spans="1:6" ht="15" x14ac:dyDescent="0.25">
      <c r="A24493" s="253" t="s">
        <v>13433</v>
      </c>
      <c r="B24493" s="254" t="s">
        <v>13434</v>
      </c>
      <c r="C24493" s="10" t="s">
        <v>6635</v>
      </c>
      <c r="F24493" s="255">
        <v>233.74</v>
      </c>
    </row>
    <row r="24494" spans="1:6" ht="15" x14ac:dyDescent="0.25">
      <c r="A24494" s="253" t="s">
        <v>13435</v>
      </c>
      <c r="B24494" s="254" t="s">
        <v>13436</v>
      </c>
      <c r="C24494" s="10" t="s">
        <v>6635</v>
      </c>
      <c r="F24494" s="255">
        <v>286.98</v>
      </c>
    </row>
    <row r="24495" spans="1:6" ht="15" x14ac:dyDescent="0.25">
      <c r="A24495" s="253" t="s">
        <v>13437</v>
      </c>
      <c r="B24495" s="254" t="s">
        <v>13438</v>
      </c>
      <c r="C24495" s="10" t="s">
        <v>6635</v>
      </c>
      <c r="F24495" s="255">
        <v>6.14</v>
      </c>
    </row>
    <row r="24496" spans="1:6" ht="15" x14ac:dyDescent="0.25">
      <c r="A24496" s="253" t="s">
        <v>13439</v>
      </c>
      <c r="B24496" s="254" t="s">
        <v>13440</v>
      </c>
      <c r="C24496" s="10" t="s">
        <v>6635</v>
      </c>
      <c r="F24496" s="255">
        <v>32.22</v>
      </c>
    </row>
    <row r="24497" spans="1:6" ht="15" x14ac:dyDescent="0.25">
      <c r="A24497" s="253" t="s">
        <v>13441</v>
      </c>
      <c r="B24497" s="254" t="s">
        <v>13442</v>
      </c>
      <c r="C24497" s="10" t="s">
        <v>6635</v>
      </c>
      <c r="F24497" s="255">
        <v>18.420000000000002</v>
      </c>
    </row>
    <row r="24498" spans="1:6" ht="15" x14ac:dyDescent="0.25">
      <c r="A24498" s="253" t="s">
        <v>13443</v>
      </c>
      <c r="B24498" s="254" t="s">
        <v>13444</v>
      </c>
      <c r="C24498" s="10" t="s">
        <v>6635</v>
      </c>
      <c r="F24498" s="255">
        <v>56.34</v>
      </c>
    </row>
    <row r="24499" spans="1:6" ht="15" x14ac:dyDescent="0.25">
      <c r="A24499" s="253" t="s">
        <v>13445</v>
      </c>
      <c r="B24499" s="254" t="s">
        <v>13446</v>
      </c>
      <c r="C24499" s="10" t="s">
        <v>6635</v>
      </c>
      <c r="F24499" s="255">
        <v>33.770000000000003</v>
      </c>
    </row>
    <row r="24500" spans="1:6" ht="15" x14ac:dyDescent="0.25">
      <c r="A24500" s="253" t="s">
        <v>13447</v>
      </c>
      <c r="B24500" s="254" t="s">
        <v>13448</v>
      </c>
      <c r="C24500" s="10" t="s">
        <v>6635</v>
      </c>
      <c r="F24500" s="255">
        <v>55.57</v>
      </c>
    </row>
    <row r="24501" spans="1:6" ht="15" x14ac:dyDescent="0.25">
      <c r="A24501" s="253" t="s">
        <v>13449</v>
      </c>
      <c r="B24501" s="254" t="s">
        <v>13450</v>
      </c>
      <c r="C24501" s="10" t="s">
        <v>6635</v>
      </c>
      <c r="F24501" s="255">
        <v>92.7</v>
      </c>
    </row>
    <row r="24502" spans="1:6" ht="15" x14ac:dyDescent="0.25">
      <c r="A24502" s="253" t="s">
        <v>13451</v>
      </c>
      <c r="B24502" s="254" t="s">
        <v>13452</v>
      </c>
      <c r="C24502" s="10" t="s">
        <v>6635</v>
      </c>
      <c r="F24502" s="255">
        <v>10.57</v>
      </c>
    </row>
    <row r="24503" spans="1:6" ht="15" x14ac:dyDescent="0.25">
      <c r="A24503" s="253" t="s">
        <v>13453</v>
      </c>
      <c r="B24503" s="254" t="s">
        <v>13454</v>
      </c>
      <c r="C24503" s="10" t="s">
        <v>6640</v>
      </c>
      <c r="F24503" s="255">
        <v>193.76</v>
      </c>
    </row>
    <row r="24504" spans="1:6" ht="30" x14ac:dyDescent="0.25">
      <c r="A24504" s="253" t="s">
        <v>13455</v>
      </c>
      <c r="B24504" s="254" t="s">
        <v>13456</v>
      </c>
      <c r="C24504" s="10" t="s">
        <v>6635</v>
      </c>
      <c r="F24504" s="255">
        <v>441.39</v>
      </c>
    </row>
    <row r="24505" spans="1:6" ht="30" x14ac:dyDescent="0.25">
      <c r="A24505" s="253" t="s">
        <v>13457</v>
      </c>
      <c r="B24505" s="254" t="s">
        <v>13458</v>
      </c>
      <c r="C24505" s="10" t="s">
        <v>6635</v>
      </c>
      <c r="F24505" s="255">
        <v>300.75</v>
      </c>
    </row>
    <row r="24506" spans="1:6" ht="15" x14ac:dyDescent="0.25">
      <c r="A24506" s="253" t="s">
        <v>13459</v>
      </c>
      <c r="B24506" s="254" t="s">
        <v>13460</v>
      </c>
      <c r="C24506" s="10" t="s">
        <v>6650</v>
      </c>
      <c r="F24506" s="255">
        <v>86.19</v>
      </c>
    </row>
    <row r="24507" spans="1:6" ht="15" x14ac:dyDescent="0.25">
      <c r="A24507" s="253" t="s">
        <v>13461</v>
      </c>
      <c r="B24507" s="254" t="s">
        <v>13462</v>
      </c>
      <c r="C24507" s="10" t="s">
        <v>6635</v>
      </c>
      <c r="F24507" s="255">
        <v>3.88</v>
      </c>
    </row>
    <row r="24508" spans="1:6" ht="15" x14ac:dyDescent="0.25">
      <c r="A24508" s="253" t="s">
        <v>13463</v>
      </c>
      <c r="B24508" s="254" t="s">
        <v>13464</v>
      </c>
      <c r="C24508" s="10" t="s">
        <v>6635</v>
      </c>
      <c r="F24508" s="255">
        <v>29.62</v>
      </c>
    </row>
    <row r="24509" spans="1:6" ht="15" x14ac:dyDescent="0.25">
      <c r="A24509" s="253" t="s">
        <v>13465</v>
      </c>
      <c r="B24509" s="254" t="s">
        <v>13466</v>
      </c>
      <c r="C24509" s="10" t="s">
        <v>6635</v>
      </c>
      <c r="F24509" s="255">
        <v>1.1000000000000001</v>
      </c>
    </row>
    <row r="24510" spans="1:6" ht="15" x14ac:dyDescent="0.25">
      <c r="A24510" s="253" t="s">
        <v>13467</v>
      </c>
      <c r="B24510" s="254" t="s">
        <v>13468</v>
      </c>
      <c r="C24510" s="10" t="s">
        <v>6635</v>
      </c>
      <c r="F24510" s="255">
        <v>1.1200000000000001</v>
      </c>
    </row>
    <row r="24511" spans="1:6" ht="15" x14ac:dyDescent="0.25">
      <c r="A24511" s="253" t="s">
        <v>13469</v>
      </c>
      <c r="B24511" s="254" t="s">
        <v>13470</v>
      </c>
      <c r="C24511" s="10" t="s">
        <v>6635</v>
      </c>
      <c r="F24511" s="255">
        <v>6.29</v>
      </c>
    </row>
    <row r="24512" spans="1:6" ht="15" x14ac:dyDescent="0.25">
      <c r="A24512" s="253" t="s">
        <v>13471</v>
      </c>
      <c r="B24512" s="254" t="s">
        <v>13472</v>
      </c>
      <c r="C24512" s="10" t="s">
        <v>6635</v>
      </c>
      <c r="F24512" s="255">
        <v>6.14</v>
      </c>
    </row>
    <row r="24513" spans="1:6" ht="15" x14ac:dyDescent="0.25">
      <c r="A24513" s="253" t="s">
        <v>13473</v>
      </c>
      <c r="B24513" s="254" t="s">
        <v>13474</v>
      </c>
      <c r="C24513" s="10" t="s">
        <v>6635</v>
      </c>
      <c r="F24513" s="255">
        <v>5.24</v>
      </c>
    </row>
    <row r="24514" spans="1:6" ht="15" x14ac:dyDescent="0.25">
      <c r="A24514" s="253" t="s">
        <v>13475</v>
      </c>
      <c r="B24514" s="254" t="s">
        <v>13476</v>
      </c>
      <c r="C24514" s="10" t="s">
        <v>6635</v>
      </c>
      <c r="F24514" s="255">
        <v>55.3</v>
      </c>
    </row>
    <row r="24515" spans="1:6" ht="15" x14ac:dyDescent="0.25">
      <c r="A24515" s="253" t="s">
        <v>13477</v>
      </c>
      <c r="B24515" s="254" t="s">
        <v>13478</v>
      </c>
      <c r="C24515" s="10" t="s">
        <v>6635</v>
      </c>
      <c r="F24515" s="255">
        <v>3.27</v>
      </c>
    </row>
    <row r="24516" spans="1:6" ht="15" x14ac:dyDescent="0.25">
      <c r="A24516" s="253" t="s">
        <v>13479</v>
      </c>
      <c r="B24516" s="254" t="s">
        <v>13480</v>
      </c>
      <c r="C24516" s="10" t="s">
        <v>6635</v>
      </c>
      <c r="F24516" s="255">
        <v>5.29</v>
      </c>
    </row>
    <row r="24517" spans="1:6" ht="15" x14ac:dyDescent="0.25">
      <c r="A24517" s="253" t="s">
        <v>13481</v>
      </c>
      <c r="B24517" s="254" t="s">
        <v>13482</v>
      </c>
      <c r="C24517" s="10" t="s">
        <v>6635</v>
      </c>
      <c r="F24517" s="255">
        <v>8.15</v>
      </c>
    </row>
    <row r="24518" spans="1:6" ht="15" x14ac:dyDescent="0.25">
      <c r="A24518" s="253" t="s">
        <v>13483</v>
      </c>
      <c r="B24518" s="254" t="s">
        <v>13484</v>
      </c>
      <c r="C24518" s="10" t="s">
        <v>6635</v>
      </c>
      <c r="F24518" s="255">
        <v>7.02</v>
      </c>
    </row>
    <row r="24519" spans="1:6" ht="15" x14ac:dyDescent="0.25">
      <c r="A24519" s="253" t="s">
        <v>13485</v>
      </c>
      <c r="B24519" s="254" t="s">
        <v>13486</v>
      </c>
      <c r="C24519" s="10" t="s">
        <v>6635</v>
      </c>
      <c r="F24519" s="255">
        <v>101.91</v>
      </c>
    </row>
    <row r="24520" spans="1:6" ht="15" x14ac:dyDescent="0.25">
      <c r="A24520" s="253" t="s">
        <v>13487</v>
      </c>
      <c r="B24520" s="254" t="s">
        <v>13488</v>
      </c>
      <c r="C24520" s="10" t="s">
        <v>6637</v>
      </c>
      <c r="F24520" s="255">
        <v>276</v>
      </c>
    </row>
    <row r="24521" spans="1:6" ht="15" x14ac:dyDescent="0.25">
      <c r="A24521" s="253" t="s">
        <v>13489</v>
      </c>
      <c r="B24521" s="254" t="s">
        <v>13490</v>
      </c>
      <c r="C24521" s="10" t="s">
        <v>6640</v>
      </c>
      <c r="F24521" s="255">
        <v>61.42</v>
      </c>
    </row>
    <row r="24522" spans="1:6" ht="15" x14ac:dyDescent="0.25">
      <c r="A24522" s="253" t="s">
        <v>13491</v>
      </c>
      <c r="B24522" s="254" t="s">
        <v>13492</v>
      </c>
      <c r="C24522" s="10" t="s">
        <v>6635</v>
      </c>
      <c r="F24522" s="255">
        <v>41.72</v>
      </c>
    </row>
    <row r="24523" spans="1:6" ht="15" x14ac:dyDescent="0.25">
      <c r="A24523" s="253" t="s">
        <v>13493</v>
      </c>
      <c r="B24523" s="254" t="s">
        <v>13494</v>
      </c>
      <c r="C24523" s="10" t="s">
        <v>6640</v>
      </c>
      <c r="F24523" s="255">
        <v>10.47</v>
      </c>
    </row>
    <row r="24524" spans="1:6" ht="15" x14ac:dyDescent="0.25">
      <c r="A24524" s="253" t="s">
        <v>13495</v>
      </c>
      <c r="B24524" s="254" t="s">
        <v>13496</v>
      </c>
      <c r="C24524" s="10" t="s">
        <v>6640</v>
      </c>
      <c r="F24524" s="255">
        <v>19.16</v>
      </c>
    </row>
    <row r="24525" spans="1:6" ht="15" x14ac:dyDescent="0.25">
      <c r="A24525" s="253" t="s">
        <v>13497</v>
      </c>
      <c r="B24525" s="254" t="s">
        <v>13498</v>
      </c>
      <c r="C24525" s="10" t="s">
        <v>6635</v>
      </c>
      <c r="F24525" s="255">
        <v>224.37</v>
      </c>
    </row>
    <row r="24526" spans="1:6" ht="15" x14ac:dyDescent="0.25">
      <c r="A24526" s="253" t="s">
        <v>13499</v>
      </c>
      <c r="B24526" s="254" t="s">
        <v>13500</v>
      </c>
      <c r="C24526" s="10" t="s">
        <v>6635</v>
      </c>
      <c r="F24526" s="255">
        <v>9.76</v>
      </c>
    </row>
    <row r="24527" spans="1:6" ht="15" x14ac:dyDescent="0.25">
      <c r="A24527" s="253" t="s">
        <v>13501</v>
      </c>
      <c r="B24527" s="254" t="s">
        <v>13502</v>
      </c>
      <c r="C24527" s="10" t="s">
        <v>6635</v>
      </c>
      <c r="F24527" s="255">
        <v>20.14</v>
      </c>
    </row>
    <row r="24528" spans="1:6" ht="15" x14ac:dyDescent="0.25">
      <c r="A24528" s="253" t="s">
        <v>13503</v>
      </c>
      <c r="B24528" s="254" t="s">
        <v>13504</v>
      </c>
      <c r="C24528" s="10" t="s">
        <v>6635</v>
      </c>
      <c r="F24528" s="255">
        <v>42.83</v>
      </c>
    </row>
    <row r="24529" spans="1:6" ht="15" x14ac:dyDescent="0.25">
      <c r="A24529" s="253" t="s">
        <v>13505</v>
      </c>
      <c r="B24529" s="254" t="s">
        <v>13506</v>
      </c>
      <c r="C24529" s="10" t="s">
        <v>6635</v>
      </c>
      <c r="F24529" s="255">
        <v>149.16</v>
      </c>
    </row>
    <row r="24530" spans="1:6" ht="15" x14ac:dyDescent="0.25">
      <c r="A24530" s="253" t="s">
        <v>13507</v>
      </c>
      <c r="B24530" s="254" t="s">
        <v>13508</v>
      </c>
      <c r="C24530" s="10" t="s">
        <v>6635</v>
      </c>
      <c r="F24530" s="255">
        <v>85.1</v>
      </c>
    </row>
    <row r="24531" spans="1:6" ht="15" x14ac:dyDescent="0.25">
      <c r="A24531" s="253" t="s">
        <v>13509</v>
      </c>
      <c r="B24531" s="254" t="s">
        <v>13510</v>
      </c>
      <c r="C24531" s="10" t="s">
        <v>6635</v>
      </c>
      <c r="F24531" s="255">
        <v>91.55</v>
      </c>
    </row>
    <row r="24532" spans="1:6" ht="15" x14ac:dyDescent="0.25">
      <c r="A24532" s="253" t="s">
        <v>13511</v>
      </c>
      <c r="B24532" s="254" t="s">
        <v>13512</v>
      </c>
      <c r="C24532" s="10" t="s">
        <v>6635</v>
      </c>
      <c r="F24532" s="255">
        <v>142.47</v>
      </c>
    </row>
    <row r="24533" spans="1:6" ht="15" x14ac:dyDescent="0.25">
      <c r="A24533" s="253" t="s">
        <v>13513</v>
      </c>
      <c r="B24533" s="254" t="s">
        <v>13514</v>
      </c>
      <c r="C24533" s="10" t="s">
        <v>6635</v>
      </c>
      <c r="F24533" s="255">
        <v>169.35</v>
      </c>
    </row>
    <row r="24534" spans="1:6" ht="15" x14ac:dyDescent="0.25">
      <c r="A24534" s="253" t="s">
        <v>13515</v>
      </c>
      <c r="B24534" s="254" t="s">
        <v>13516</v>
      </c>
      <c r="C24534" s="10" t="s">
        <v>6635</v>
      </c>
      <c r="F24534" s="255">
        <v>172.59</v>
      </c>
    </row>
    <row r="24535" spans="1:6" ht="15" x14ac:dyDescent="0.25">
      <c r="A24535" s="253" t="s">
        <v>13517</v>
      </c>
      <c r="B24535" s="254" t="s">
        <v>13518</v>
      </c>
      <c r="C24535" s="10" t="s">
        <v>6635</v>
      </c>
      <c r="F24535" s="255">
        <v>80.14</v>
      </c>
    </row>
    <row r="24536" spans="1:6" ht="15" x14ac:dyDescent="0.25">
      <c r="A24536" s="253" t="s">
        <v>13519</v>
      </c>
      <c r="B24536" s="254" t="s">
        <v>13520</v>
      </c>
      <c r="C24536" s="10" t="s">
        <v>6635</v>
      </c>
      <c r="F24536" s="255">
        <v>99.31</v>
      </c>
    </row>
    <row r="24537" spans="1:6" ht="15" x14ac:dyDescent="0.25">
      <c r="A24537" s="253" t="s">
        <v>13521</v>
      </c>
      <c r="B24537" s="254" t="s">
        <v>13522</v>
      </c>
      <c r="C24537" s="10" t="s">
        <v>6635</v>
      </c>
      <c r="F24537" s="255">
        <v>92.17</v>
      </c>
    </row>
    <row r="24538" spans="1:6" ht="15" x14ac:dyDescent="0.25">
      <c r="A24538" s="253" t="s">
        <v>13523</v>
      </c>
      <c r="B24538" s="254" t="s">
        <v>13524</v>
      </c>
      <c r="C24538" s="10" t="s">
        <v>6635</v>
      </c>
      <c r="F24538" s="255">
        <v>205.03</v>
      </c>
    </row>
    <row r="24539" spans="1:6" ht="15" x14ac:dyDescent="0.25">
      <c r="A24539" s="253" t="s">
        <v>13525</v>
      </c>
      <c r="B24539" s="254" t="s">
        <v>13526</v>
      </c>
      <c r="C24539" s="10" t="s">
        <v>6635</v>
      </c>
      <c r="F24539" s="255">
        <v>206.48</v>
      </c>
    </row>
    <row r="24540" spans="1:6" ht="15" x14ac:dyDescent="0.25">
      <c r="A24540" s="253" t="s">
        <v>13527</v>
      </c>
      <c r="B24540" s="254" t="s">
        <v>13528</v>
      </c>
      <c r="C24540" s="10" t="s">
        <v>6635</v>
      </c>
      <c r="F24540" s="255">
        <v>211.17</v>
      </c>
    </row>
    <row r="24541" spans="1:6" ht="15" x14ac:dyDescent="0.25">
      <c r="A24541" s="253" t="s">
        <v>13529</v>
      </c>
      <c r="B24541" s="254" t="s">
        <v>13530</v>
      </c>
      <c r="C24541" s="10" t="s">
        <v>6635</v>
      </c>
      <c r="F24541" s="255">
        <v>225.65</v>
      </c>
    </row>
    <row r="24542" spans="1:6" ht="15" x14ac:dyDescent="0.25">
      <c r="A24542" s="253" t="s">
        <v>13531</v>
      </c>
      <c r="B24542" s="254" t="s">
        <v>13532</v>
      </c>
      <c r="C24542" s="10" t="s">
        <v>6635</v>
      </c>
      <c r="F24542" s="255">
        <v>91.03</v>
      </c>
    </row>
    <row r="24543" spans="1:6" ht="15" x14ac:dyDescent="0.25">
      <c r="A24543" s="253" t="s">
        <v>13533</v>
      </c>
      <c r="B24543" s="254" t="s">
        <v>13534</v>
      </c>
      <c r="C24543" s="10" t="s">
        <v>6635</v>
      </c>
      <c r="F24543" s="255">
        <v>104.91</v>
      </c>
    </row>
    <row r="24544" spans="1:6" ht="15" x14ac:dyDescent="0.25">
      <c r="A24544" s="253" t="s">
        <v>13535</v>
      </c>
      <c r="B24544" s="254" t="s">
        <v>13536</v>
      </c>
      <c r="C24544" s="10" t="s">
        <v>6635</v>
      </c>
      <c r="F24544" s="255">
        <v>113.49</v>
      </c>
    </row>
    <row r="24545" spans="1:6" ht="15" x14ac:dyDescent="0.25">
      <c r="A24545" s="253" t="s">
        <v>13537</v>
      </c>
      <c r="B24545" s="254" t="s">
        <v>13538</v>
      </c>
      <c r="C24545" s="10" t="s">
        <v>6635</v>
      </c>
      <c r="F24545" s="255">
        <v>341.39</v>
      </c>
    </row>
    <row r="24546" spans="1:6" ht="15" x14ac:dyDescent="0.25">
      <c r="A24546" s="253" t="s">
        <v>13539</v>
      </c>
      <c r="B24546" s="254" t="s">
        <v>13540</v>
      </c>
      <c r="C24546" s="10" t="s">
        <v>6635</v>
      </c>
      <c r="F24546" s="255">
        <v>170.51</v>
      </c>
    </row>
    <row r="24547" spans="1:6" ht="15" x14ac:dyDescent="0.25">
      <c r="A24547" s="253" t="s">
        <v>13541</v>
      </c>
      <c r="B24547" s="254" t="s">
        <v>13542</v>
      </c>
      <c r="C24547" s="10" t="s">
        <v>6635</v>
      </c>
      <c r="F24547" s="255">
        <v>169.38</v>
      </c>
    </row>
    <row r="24548" spans="1:6" ht="15" x14ac:dyDescent="0.25">
      <c r="A24548" s="253" t="s">
        <v>13543</v>
      </c>
      <c r="B24548" s="254" t="s">
        <v>13544</v>
      </c>
      <c r="C24548" s="10" t="s">
        <v>6635</v>
      </c>
      <c r="F24548" s="255">
        <v>92.58</v>
      </c>
    </row>
    <row r="24549" spans="1:6" ht="15" x14ac:dyDescent="0.25">
      <c r="A24549" s="253" t="s">
        <v>13545</v>
      </c>
      <c r="B24549" s="254" t="s">
        <v>13546</v>
      </c>
      <c r="C24549" s="10" t="s">
        <v>6635</v>
      </c>
      <c r="F24549" s="255">
        <v>102.99</v>
      </c>
    </row>
    <row r="24550" spans="1:6" ht="15" x14ac:dyDescent="0.25">
      <c r="A24550" s="253" t="s">
        <v>13547</v>
      </c>
      <c r="B24550" s="254" t="s">
        <v>13548</v>
      </c>
      <c r="C24550" s="10" t="s">
        <v>6635</v>
      </c>
      <c r="F24550" s="255">
        <v>106.41</v>
      </c>
    </row>
    <row r="24551" spans="1:6" ht="15" x14ac:dyDescent="0.25">
      <c r="A24551" s="253" t="s">
        <v>13549</v>
      </c>
      <c r="B24551" s="254" t="s">
        <v>13550</v>
      </c>
      <c r="C24551" s="10" t="s">
        <v>6635</v>
      </c>
      <c r="F24551" s="255">
        <v>568.21</v>
      </c>
    </row>
    <row r="24552" spans="1:6" ht="15" x14ac:dyDescent="0.25">
      <c r="A24552" s="253" t="s">
        <v>13551</v>
      </c>
      <c r="B24552" s="254" t="s">
        <v>13552</v>
      </c>
      <c r="C24552" s="10" t="s">
        <v>6635</v>
      </c>
      <c r="F24552" s="255">
        <v>81.86</v>
      </c>
    </row>
    <row r="24553" spans="1:6" ht="15" x14ac:dyDescent="0.25">
      <c r="A24553" s="253" t="s">
        <v>13553</v>
      </c>
      <c r="B24553" s="254" t="s">
        <v>13554</v>
      </c>
      <c r="C24553" s="10" t="s">
        <v>6635</v>
      </c>
      <c r="F24553" s="255">
        <v>27.13</v>
      </c>
    </row>
    <row r="24554" spans="1:6" ht="15" x14ac:dyDescent="0.25">
      <c r="A24554" s="253" t="s">
        <v>13555</v>
      </c>
      <c r="B24554" s="254" t="s">
        <v>13556</v>
      </c>
      <c r="C24554" s="10" t="s">
        <v>6635</v>
      </c>
      <c r="F24554" s="255">
        <v>8.9700000000000006</v>
      </c>
    </row>
    <row r="24555" spans="1:6" ht="15" x14ac:dyDescent="0.25">
      <c r="A24555" s="253" t="s">
        <v>13557</v>
      </c>
      <c r="B24555" s="254" t="s">
        <v>13558</v>
      </c>
      <c r="C24555" s="10" t="s">
        <v>6635</v>
      </c>
      <c r="F24555" s="255">
        <v>48.18</v>
      </c>
    </row>
    <row r="24556" spans="1:6" ht="15" x14ac:dyDescent="0.25">
      <c r="A24556" s="253" t="s">
        <v>13559</v>
      </c>
      <c r="B24556" s="254" t="s">
        <v>13560</v>
      </c>
      <c r="C24556" s="10" t="s">
        <v>6635</v>
      </c>
      <c r="F24556" s="255">
        <v>23.93</v>
      </c>
    </row>
    <row r="24557" spans="1:6" ht="15" x14ac:dyDescent="0.25">
      <c r="A24557" s="253" t="s">
        <v>13561</v>
      </c>
      <c r="B24557" s="254" t="s">
        <v>13562</v>
      </c>
      <c r="C24557" s="10" t="s">
        <v>6635</v>
      </c>
      <c r="F24557" s="255">
        <v>20.59</v>
      </c>
    </row>
    <row r="24558" spans="1:6" ht="15" x14ac:dyDescent="0.25">
      <c r="A24558" s="253" t="s">
        <v>13563</v>
      </c>
      <c r="B24558" s="254" t="s">
        <v>13564</v>
      </c>
      <c r="C24558" s="10" t="s">
        <v>6635</v>
      </c>
      <c r="F24558" s="255">
        <v>6.31</v>
      </c>
    </row>
    <row r="24559" spans="1:6" ht="15" x14ac:dyDescent="0.25">
      <c r="A24559" s="253" t="s">
        <v>13565</v>
      </c>
      <c r="B24559" s="254" t="s">
        <v>13566</v>
      </c>
      <c r="C24559" s="10" t="s">
        <v>6635</v>
      </c>
      <c r="F24559" s="255">
        <v>25.81</v>
      </c>
    </row>
    <row r="24560" spans="1:6" ht="15" x14ac:dyDescent="0.25">
      <c r="A24560" s="253" t="s">
        <v>13567</v>
      </c>
      <c r="B24560" s="254" t="s">
        <v>13568</v>
      </c>
      <c r="C24560" s="10" t="s">
        <v>6635</v>
      </c>
      <c r="F24560" s="255">
        <v>21.15</v>
      </c>
    </row>
    <row r="24561" spans="1:6" ht="15" x14ac:dyDescent="0.25">
      <c r="A24561" s="253" t="s">
        <v>13569</v>
      </c>
      <c r="B24561" s="254" t="s">
        <v>13570</v>
      </c>
      <c r="C24561" s="10" t="s">
        <v>6635</v>
      </c>
      <c r="F24561" s="255">
        <v>4.68</v>
      </c>
    </row>
    <row r="24562" spans="1:6" ht="15" x14ac:dyDescent="0.25">
      <c r="A24562" s="253" t="s">
        <v>13571</v>
      </c>
      <c r="B24562" s="254" t="s">
        <v>13572</v>
      </c>
      <c r="C24562" s="10" t="s">
        <v>6635</v>
      </c>
      <c r="F24562" s="255">
        <v>30.89</v>
      </c>
    </row>
    <row r="24563" spans="1:6" ht="15" x14ac:dyDescent="0.25">
      <c r="A24563" s="253" t="s">
        <v>13573</v>
      </c>
      <c r="B24563" s="254" t="s">
        <v>13574</v>
      </c>
      <c r="C24563" s="10" t="s">
        <v>6635</v>
      </c>
      <c r="F24563" s="255">
        <v>4.4000000000000004</v>
      </c>
    </row>
    <row r="24564" spans="1:6" ht="15" x14ac:dyDescent="0.25">
      <c r="A24564" s="253" t="s">
        <v>13575</v>
      </c>
      <c r="B24564" s="254" t="s">
        <v>935</v>
      </c>
      <c r="C24564" s="10" t="s">
        <v>6635</v>
      </c>
      <c r="F24564" s="255">
        <v>56.35</v>
      </c>
    </row>
    <row r="24565" spans="1:6" ht="15" x14ac:dyDescent="0.25">
      <c r="A24565" s="253" t="s">
        <v>13576</v>
      </c>
      <c r="B24565" s="254" t="s">
        <v>13577</v>
      </c>
      <c r="C24565" s="10" t="s">
        <v>6635</v>
      </c>
      <c r="F24565" s="255">
        <v>28.04</v>
      </c>
    </row>
    <row r="24566" spans="1:6" ht="15" x14ac:dyDescent="0.25">
      <c r="A24566" s="253" t="s">
        <v>13578</v>
      </c>
      <c r="B24566" s="254" t="s">
        <v>13579</v>
      </c>
      <c r="C24566" s="10" t="s">
        <v>6635</v>
      </c>
      <c r="F24566" s="255">
        <v>162.27000000000001</v>
      </c>
    </row>
    <row r="24567" spans="1:6" ht="15" x14ac:dyDescent="0.25">
      <c r="A24567" s="253" t="s">
        <v>13580</v>
      </c>
      <c r="B24567" s="254" t="s">
        <v>13581</v>
      </c>
      <c r="C24567" s="10" t="s">
        <v>6635</v>
      </c>
      <c r="F24567" s="255">
        <v>30.77</v>
      </c>
    </row>
    <row r="24568" spans="1:6" ht="15" x14ac:dyDescent="0.25">
      <c r="A24568" s="253" t="s">
        <v>13582</v>
      </c>
      <c r="B24568" s="254" t="s">
        <v>13583</v>
      </c>
      <c r="C24568" s="10" t="s">
        <v>6635</v>
      </c>
      <c r="F24568" s="255">
        <v>170.92</v>
      </c>
    </row>
    <row r="24569" spans="1:6" ht="15" x14ac:dyDescent="0.25">
      <c r="A24569" s="253" t="s">
        <v>13584</v>
      </c>
      <c r="B24569" s="254" t="s">
        <v>49</v>
      </c>
      <c r="C24569" s="10" t="s">
        <v>6635</v>
      </c>
      <c r="F24569" s="255">
        <v>6.44</v>
      </c>
    </row>
    <row r="24570" spans="1:6" ht="15" x14ac:dyDescent="0.25">
      <c r="A24570" s="253" t="s">
        <v>13585</v>
      </c>
      <c r="B24570" s="254" t="s">
        <v>48</v>
      </c>
      <c r="C24570" s="10" t="s">
        <v>6635</v>
      </c>
      <c r="F24570" s="255">
        <v>2.13</v>
      </c>
    </row>
    <row r="24571" spans="1:6" ht="30" x14ac:dyDescent="0.25">
      <c r="A24571" s="253" t="s">
        <v>13586</v>
      </c>
      <c r="B24571" s="254" t="s">
        <v>13587</v>
      </c>
      <c r="C24571" s="10" t="s">
        <v>6635</v>
      </c>
      <c r="F24571" s="255">
        <v>13.78</v>
      </c>
    </row>
    <row r="24572" spans="1:6" ht="15" x14ac:dyDescent="0.25">
      <c r="A24572" s="253" t="s">
        <v>13588</v>
      </c>
      <c r="B24572" s="254" t="s">
        <v>13589</v>
      </c>
      <c r="C24572" s="10" t="s">
        <v>6635</v>
      </c>
      <c r="F24572" s="255">
        <v>33.630000000000003</v>
      </c>
    </row>
    <row r="24573" spans="1:6" ht="15" x14ac:dyDescent="0.25">
      <c r="A24573" s="253" t="s">
        <v>13590</v>
      </c>
      <c r="B24573" s="254" t="s">
        <v>13591</v>
      </c>
      <c r="C24573" s="10" t="s">
        <v>6635</v>
      </c>
      <c r="F24573" s="255">
        <v>78.77</v>
      </c>
    </row>
    <row r="24574" spans="1:6" ht="15" x14ac:dyDescent="0.25">
      <c r="A24574" s="253" t="s">
        <v>13592</v>
      </c>
      <c r="B24574" s="254" t="s">
        <v>13593</v>
      </c>
      <c r="C24574" s="10" t="s">
        <v>6635</v>
      </c>
      <c r="F24574" s="255">
        <v>141.18</v>
      </c>
    </row>
    <row r="24575" spans="1:6" ht="15" x14ac:dyDescent="0.25">
      <c r="A24575" s="253" t="s">
        <v>13594</v>
      </c>
      <c r="B24575" s="254" t="s">
        <v>13595</v>
      </c>
      <c r="C24575" s="10" t="s">
        <v>6635</v>
      </c>
      <c r="F24575" s="255">
        <v>68.75</v>
      </c>
    </row>
    <row r="24576" spans="1:6" ht="15" x14ac:dyDescent="0.25">
      <c r="A24576" s="253" t="s">
        <v>13596</v>
      </c>
      <c r="B24576" s="254" t="s">
        <v>13597</v>
      </c>
      <c r="C24576" s="10" t="s">
        <v>6635</v>
      </c>
      <c r="F24576" s="255">
        <v>229.14</v>
      </c>
    </row>
    <row r="24577" spans="1:6" ht="15" x14ac:dyDescent="0.25">
      <c r="A24577" s="253" t="s">
        <v>13598</v>
      </c>
      <c r="B24577" s="254" t="s">
        <v>13599</v>
      </c>
      <c r="C24577" s="10" t="s">
        <v>6635</v>
      </c>
      <c r="F24577" s="255">
        <v>238.27</v>
      </c>
    </row>
    <row r="24578" spans="1:6" ht="15" x14ac:dyDescent="0.25">
      <c r="A24578" s="253" t="s">
        <v>13600</v>
      </c>
      <c r="B24578" s="254" t="s">
        <v>13601</v>
      </c>
      <c r="C24578" s="10" t="s">
        <v>6635</v>
      </c>
      <c r="F24578" s="255">
        <v>263.26</v>
      </c>
    </row>
    <row r="24579" spans="1:6" ht="15" x14ac:dyDescent="0.25">
      <c r="A24579" s="253" t="s">
        <v>13602</v>
      </c>
      <c r="B24579" s="254" t="s">
        <v>13603</v>
      </c>
      <c r="C24579" s="10" t="s">
        <v>6635</v>
      </c>
      <c r="F24579" s="255">
        <v>217.23</v>
      </c>
    </row>
    <row r="24580" spans="1:6" ht="30" x14ac:dyDescent="0.25">
      <c r="A24580" s="253" t="s">
        <v>13604</v>
      </c>
      <c r="B24580" s="254" t="s">
        <v>13605</v>
      </c>
      <c r="C24580" s="10" t="s">
        <v>6643</v>
      </c>
      <c r="F24580" s="255">
        <v>283.24</v>
      </c>
    </row>
    <row r="24581" spans="1:6" ht="30" x14ac:dyDescent="0.25">
      <c r="A24581" s="253" t="s">
        <v>13606</v>
      </c>
      <c r="B24581" s="254" t="s">
        <v>13607</v>
      </c>
      <c r="C24581" s="10" t="s">
        <v>6643</v>
      </c>
      <c r="F24581" s="255">
        <v>273.55</v>
      </c>
    </row>
    <row r="24582" spans="1:6" ht="15" x14ac:dyDescent="0.25">
      <c r="A24582" s="253" t="s">
        <v>13608</v>
      </c>
      <c r="B24582" s="254" t="s">
        <v>13609</v>
      </c>
      <c r="C24582" s="10" t="s">
        <v>6635</v>
      </c>
      <c r="F24582" s="255">
        <v>1972.3</v>
      </c>
    </row>
    <row r="24583" spans="1:6" ht="15" x14ac:dyDescent="0.25">
      <c r="A24583" s="253" t="s">
        <v>13610</v>
      </c>
      <c r="B24583" s="254" t="s">
        <v>13611</v>
      </c>
      <c r="C24583" s="10" t="s">
        <v>6635</v>
      </c>
      <c r="F24583" s="255">
        <v>2418.4499999999998</v>
      </c>
    </row>
    <row r="24584" spans="1:6" ht="15" x14ac:dyDescent="0.25">
      <c r="A24584" s="253" t="s">
        <v>13612</v>
      </c>
      <c r="B24584" s="254" t="s">
        <v>13613</v>
      </c>
      <c r="C24584" s="10" t="s">
        <v>6635</v>
      </c>
      <c r="F24584" s="255">
        <v>1693.08</v>
      </c>
    </row>
    <row r="24585" spans="1:6" ht="15" x14ac:dyDescent="0.25">
      <c r="A24585" s="253" t="s">
        <v>13614</v>
      </c>
      <c r="B24585" s="254" t="s">
        <v>13615</v>
      </c>
      <c r="C24585" s="10" t="s">
        <v>6635</v>
      </c>
      <c r="F24585" s="255">
        <v>1771.4</v>
      </c>
    </row>
    <row r="24586" spans="1:6" ht="15" x14ac:dyDescent="0.25">
      <c r="A24586" s="253" t="s">
        <v>13616</v>
      </c>
      <c r="B24586" s="254" t="s">
        <v>13617</v>
      </c>
      <c r="C24586" s="10" t="s">
        <v>6635</v>
      </c>
      <c r="F24586" s="255">
        <v>980.86</v>
      </c>
    </row>
    <row r="24587" spans="1:6" ht="15" x14ac:dyDescent="0.25">
      <c r="A24587" s="253" t="s">
        <v>13618</v>
      </c>
      <c r="B24587" s="254" t="s">
        <v>13619</v>
      </c>
      <c r="C24587" s="10" t="s">
        <v>6635</v>
      </c>
      <c r="F24587" s="255">
        <v>2296.29</v>
      </c>
    </row>
    <row r="24588" spans="1:6" ht="15" x14ac:dyDescent="0.25">
      <c r="A24588" s="253" t="s">
        <v>13620</v>
      </c>
      <c r="B24588" s="254" t="s">
        <v>13621</v>
      </c>
      <c r="C24588" s="10" t="s">
        <v>6635</v>
      </c>
      <c r="F24588" s="255">
        <v>2771.81</v>
      </c>
    </row>
    <row r="24589" spans="1:6" ht="15" x14ac:dyDescent="0.25">
      <c r="A24589" s="253" t="s">
        <v>13622</v>
      </c>
      <c r="B24589" s="254" t="s">
        <v>13623</v>
      </c>
      <c r="C24589" s="10" t="s">
        <v>6635</v>
      </c>
      <c r="F24589" s="255">
        <v>4571.92</v>
      </c>
    </row>
    <row r="24590" spans="1:6" ht="15" x14ac:dyDescent="0.25">
      <c r="A24590" s="253" t="s">
        <v>13624</v>
      </c>
      <c r="B24590" s="254" t="s">
        <v>13625</v>
      </c>
      <c r="C24590" s="10" t="s">
        <v>6635</v>
      </c>
      <c r="F24590" s="255">
        <v>756.67</v>
      </c>
    </row>
    <row r="24591" spans="1:6" ht="15" x14ac:dyDescent="0.25">
      <c r="A24591" s="253" t="s">
        <v>13626</v>
      </c>
      <c r="B24591" s="254" t="s">
        <v>13627</v>
      </c>
      <c r="C24591" s="10" t="s">
        <v>6635</v>
      </c>
      <c r="F24591" s="255">
        <v>1357.66</v>
      </c>
    </row>
    <row r="24592" spans="1:6" ht="15" x14ac:dyDescent="0.25">
      <c r="A24592" s="253" t="s">
        <v>13628</v>
      </c>
      <c r="B24592" s="254" t="s">
        <v>13629</v>
      </c>
      <c r="C24592" s="10" t="s">
        <v>6635</v>
      </c>
      <c r="F24592" s="255">
        <v>31.12</v>
      </c>
    </row>
    <row r="24593" spans="1:6" ht="15" x14ac:dyDescent="0.25">
      <c r="A24593" s="253" t="s">
        <v>13630</v>
      </c>
      <c r="B24593" s="254" t="s">
        <v>13631</v>
      </c>
      <c r="C24593" s="10" t="s">
        <v>6640</v>
      </c>
      <c r="F24593" s="255">
        <v>6.02</v>
      </c>
    </row>
    <row r="24594" spans="1:6" ht="15" x14ac:dyDescent="0.25">
      <c r="A24594" s="253" t="s">
        <v>13632</v>
      </c>
      <c r="B24594" s="254" t="s">
        <v>13633</v>
      </c>
      <c r="C24594" s="10" t="s">
        <v>6640</v>
      </c>
      <c r="F24594" s="255">
        <v>8.11</v>
      </c>
    </row>
    <row r="24595" spans="1:6" ht="15" x14ac:dyDescent="0.25">
      <c r="A24595" s="253" t="s">
        <v>13634</v>
      </c>
      <c r="B24595" s="254" t="s">
        <v>13635</v>
      </c>
      <c r="C24595" s="10" t="s">
        <v>6640</v>
      </c>
      <c r="F24595" s="255">
        <v>8.61</v>
      </c>
    </row>
    <row r="24596" spans="1:6" ht="30" x14ac:dyDescent="0.25">
      <c r="A24596" s="253" t="s">
        <v>13636</v>
      </c>
      <c r="B24596" s="254" t="s">
        <v>13637</v>
      </c>
      <c r="C24596" s="10" t="s">
        <v>1739</v>
      </c>
      <c r="F24596" s="255">
        <v>607.65</v>
      </c>
    </row>
    <row r="24597" spans="1:6" ht="15" x14ac:dyDescent="0.25">
      <c r="A24597" s="253" t="s">
        <v>13638</v>
      </c>
      <c r="B24597" s="254" t="s">
        <v>13639</v>
      </c>
      <c r="C24597" s="10" t="s">
        <v>6635</v>
      </c>
      <c r="F24597" s="255">
        <v>87.92</v>
      </c>
    </row>
    <row r="24598" spans="1:6" ht="15" x14ac:dyDescent="0.25">
      <c r="A24598" s="253" t="s">
        <v>13640</v>
      </c>
      <c r="B24598" s="254" t="s">
        <v>13641</v>
      </c>
      <c r="C24598" s="10" t="s">
        <v>6650</v>
      </c>
      <c r="F24598" s="255">
        <v>138.86000000000001</v>
      </c>
    </row>
    <row r="24599" spans="1:6" ht="15" x14ac:dyDescent="0.25">
      <c r="A24599" s="253" t="s">
        <v>13642</v>
      </c>
      <c r="B24599" s="254" t="s">
        <v>13643</v>
      </c>
      <c r="C24599" s="10" t="s">
        <v>6635</v>
      </c>
      <c r="F24599" s="255">
        <v>13.66</v>
      </c>
    </row>
    <row r="24600" spans="1:6" ht="15" x14ac:dyDescent="0.25">
      <c r="A24600" s="253" t="s">
        <v>13644</v>
      </c>
      <c r="B24600" s="254" t="s">
        <v>13645</v>
      </c>
      <c r="C24600" s="10" t="s">
        <v>6635</v>
      </c>
      <c r="F24600" s="255">
        <v>7.39</v>
      </c>
    </row>
    <row r="24601" spans="1:6" ht="15" x14ac:dyDescent="0.25">
      <c r="A24601" s="253" t="s">
        <v>13646</v>
      </c>
      <c r="B24601" s="254" t="s">
        <v>13647</v>
      </c>
      <c r="C24601" s="10" t="s">
        <v>6640</v>
      </c>
      <c r="F24601" s="255">
        <v>6.35</v>
      </c>
    </row>
    <row r="24602" spans="1:6" ht="15" x14ac:dyDescent="0.25">
      <c r="A24602" s="253" t="s">
        <v>13648</v>
      </c>
      <c r="B24602" s="254" t="s">
        <v>13649</v>
      </c>
      <c r="C24602" s="10" t="s">
        <v>6640</v>
      </c>
      <c r="F24602" s="255">
        <v>12.83</v>
      </c>
    </row>
    <row r="24603" spans="1:6" ht="15" x14ac:dyDescent="0.25">
      <c r="A24603" s="253" t="s">
        <v>13650</v>
      </c>
      <c r="B24603" s="254" t="s">
        <v>5800</v>
      </c>
      <c r="C24603" s="10" t="s">
        <v>6635</v>
      </c>
      <c r="F24603" s="255">
        <v>110.83</v>
      </c>
    </row>
    <row r="24604" spans="1:6" ht="15" x14ac:dyDescent="0.25">
      <c r="A24604" s="253" t="s">
        <v>13651</v>
      </c>
      <c r="B24604" s="254" t="s">
        <v>13652</v>
      </c>
      <c r="C24604" s="10" t="s">
        <v>6635</v>
      </c>
      <c r="F24604" s="255">
        <v>99.94</v>
      </c>
    </row>
    <row r="24605" spans="1:6" ht="15" x14ac:dyDescent="0.25">
      <c r="A24605" s="253" t="s">
        <v>13653</v>
      </c>
      <c r="B24605" s="254" t="s">
        <v>13654</v>
      </c>
      <c r="C24605" s="10" t="s">
        <v>6640</v>
      </c>
      <c r="F24605" s="255">
        <v>0.41</v>
      </c>
    </row>
    <row r="24606" spans="1:6" ht="15" x14ac:dyDescent="0.25">
      <c r="A24606" s="253" t="s">
        <v>13655</v>
      </c>
      <c r="B24606" s="254" t="s">
        <v>13656</v>
      </c>
      <c r="C24606" s="10" t="s">
        <v>6640</v>
      </c>
      <c r="F24606" s="255">
        <v>3</v>
      </c>
    </row>
    <row r="24607" spans="1:6" ht="15" x14ac:dyDescent="0.25">
      <c r="A24607" s="253" t="s">
        <v>13657</v>
      </c>
      <c r="B24607" s="254" t="s">
        <v>13658</v>
      </c>
      <c r="C24607" s="10" t="s">
        <v>6635</v>
      </c>
      <c r="F24607" s="255">
        <v>0.78</v>
      </c>
    </row>
    <row r="24608" spans="1:6" ht="15" x14ac:dyDescent="0.25">
      <c r="A24608" s="253" t="s">
        <v>13659</v>
      </c>
      <c r="B24608" s="254" t="s">
        <v>13660</v>
      </c>
      <c r="C24608" s="10" t="s">
        <v>6635</v>
      </c>
      <c r="F24608" s="255">
        <v>33.65</v>
      </c>
    </row>
    <row r="24609" spans="1:6" ht="15" x14ac:dyDescent="0.25">
      <c r="A24609" s="253" t="s">
        <v>13661</v>
      </c>
      <c r="B24609" s="254" t="s">
        <v>13662</v>
      </c>
      <c r="C24609" s="10" t="s">
        <v>6635</v>
      </c>
      <c r="F24609" s="255">
        <v>27779.49</v>
      </c>
    </row>
    <row r="24610" spans="1:6" ht="15" x14ac:dyDescent="0.25">
      <c r="A24610" s="253" t="s">
        <v>13663</v>
      </c>
      <c r="B24610" s="254" t="s">
        <v>13664</v>
      </c>
      <c r="C24610" s="10" t="s">
        <v>6635</v>
      </c>
      <c r="F24610" s="255">
        <v>15901.05</v>
      </c>
    </row>
    <row r="24611" spans="1:6" ht="15" x14ac:dyDescent="0.25">
      <c r="A24611" s="253" t="s">
        <v>13665</v>
      </c>
      <c r="B24611" s="254" t="s">
        <v>13666</v>
      </c>
      <c r="C24611" s="10" t="s">
        <v>6635</v>
      </c>
      <c r="F24611" s="255">
        <v>21772.32</v>
      </c>
    </row>
    <row r="24612" spans="1:6" ht="30" x14ac:dyDescent="0.25">
      <c r="A24612" s="253" t="s">
        <v>13667</v>
      </c>
      <c r="B24612" s="254" t="s">
        <v>13668</v>
      </c>
      <c r="C24612" s="10" t="s">
        <v>6635</v>
      </c>
      <c r="F24612" s="255">
        <v>60000.3</v>
      </c>
    </row>
    <row r="24613" spans="1:6" ht="15" x14ac:dyDescent="0.25">
      <c r="A24613" s="253" t="s">
        <v>13669</v>
      </c>
      <c r="B24613" s="254" t="s">
        <v>13670</v>
      </c>
      <c r="C24613" s="10" t="s">
        <v>6635</v>
      </c>
      <c r="F24613" s="255">
        <v>1839.37</v>
      </c>
    </row>
    <row r="24614" spans="1:6" ht="30" x14ac:dyDescent="0.25">
      <c r="A24614" s="253" t="s">
        <v>13671</v>
      </c>
      <c r="B24614" s="254" t="s">
        <v>13672</v>
      </c>
      <c r="C24614" s="10" t="s">
        <v>6635</v>
      </c>
      <c r="F24614" s="255">
        <v>35440</v>
      </c>
    </row>
    <row r="24615" spans="1:6" ht="30" x14ac:dyDescent="0.25">
      <c r="A24615" s="253" t="s">
        <v>13673</v>
      </c>
      <c r="B24615" s="254" t="s">
        <v>13674</v>
      </c>
      <c r="C24615" s="10" t="s">
        <v>6635</v>
      </c>
      <c r="F24615" s="255">
        <v>63354.7</v>
      </c>
    </row>
    <row r="24616" spans="1:6" ht="15" x14ac:dyDescent="0.25">
      <c r="A24616" s="253" t="s">
        <v>13675</v>
      </c>
      <c r="B24616" s="254" t="s">
        <v>13676</v>
      </c>
      <c r="C24616" s="10" t="s">
        <v>6635</v>
      </c>
      <c r="F24616" s="255">
        <v>89209.27</v>
      </c>
    </row>
    <row r="24617" spans="1:6" ht="15" x14ac:dyDescent="0.25">
      <c r="A24617" s="253" t="s">
        <v>13677</v>
      </c>
      <c r="B24617" s="254" t="s">
        <v>13678</v>
      </c>
      <c r="C24617" s="10" t="s">
        <v>6635</v>
      </c>
      <c r="F24617" s="255">
        <v>152939.9</v>
      </c>
    </row>
    <row r="24618" spans="1:6" ht="30" x14ac:dyDescent="0.25">
      <c r="A24618" s="253" t="s">
        <v>13679</v>
      </c>
      <c r="B24618" s="254" t="s">
        <v>13680</v>
      </c>
      <c r="C24618" s="10" t="s">
        <v>6635</v>
      </c>
      <c r="F24618" s="255">
        <v>375483.38</v>
      </c>
    </row>
    <row r="24619" spans="1:6" ht="30" x14ac:dyDescent="0.25">
      <c r="A24619" s="253" t="s">
        <v>13681</v>
      </c>
      <c r="B24619" s="254" t="s">
        <v>13682</v>
      </c>
      <c r="C24619" s="10" t="s">
        <v>6635</v>
      </c>
      <c r="F24619" s="255">
        <v>631.07000000000005</v>
      </c>
    </row>
    <row r="24620" spans="1:6" ht="15" x14ac:dyDescent="0.25">
      <c r="A24620" s="253" t="s">
        <v>13683</v>
      </c>
      <c r="B24620" s="254" t="s">
        <v>13684</v>
      </c>
      <c r="C24620" s="10" t="s">
        <v>6635</v>
      </c>
      <c r="F24620" s="255">
        <v>475.4</v>
      </c>
    </row>
    <row r="24621" spans="1:6" ht="15" x14ac:dyDescent="0.25">
      <c r="A24621" s="253" t="s">
        <v>13685</v>
      </c>
      <c r="B24621" s="254" t="s">
        <v>13686</v>
      </c>
      <c r="C24621" s="10" t="s">
        <v>6635</v>
      </c>
      <c r="F24621" s="255">
        <v>428.72</v>
      </c>
    </row>
    <row r="24622" spans="1:6" ht="30" x14ac:dyDescent="0.25">
      <c r="A24622" s="253" t="s">
        <v>13687</v>
      </c>
      <c r="B24622" s="254" t="s">
        <v>13688</v>
      </c>
      <c r="C24622" s="10" t="s">
        <v>6635</v>
      </c>
      <c r="F24622" s="255">
        <v>399.26</v>
      </c>
    </row>
    <row r="24623" spans="1:6" ht="30" x14ac:dyDescent="0.25">
      <c r="A24623" s="253" t="s">
        <v>13689</v>
      </c>
      <c r="B24623" s="254" t="s">
        <v>13690</v>
      </c>
      <c r="C24623" s="10" t="s">
        <v>6635</v>
      </c>
      <c r="F24623" s="255">
        <v>853.88</v>
      </c>
    </row>
    <row r="24624" spans="1:6" ht="15" x14ac:dyDescent="0.25">
      <c r="A24624" s="253" t="s">
        <v>13691</v>
      </c>
      <c r="B24624" s="254" t="s">
        <v>13692</v>
      </c>
      <c r="C24624" s="10" t="s">
        <v>6635</v>
      </c>
      <c r="F24624" s="255">
        <v>138.02000000000001</v>
      </c>
    </row>
    <row r="24625" spans="1:6" ht="15" x14ac:dyDescent="0.25">
      <c r="A24625" s="253" t="s">
        <v>13693</v>
      </c>
      <c r="B24625" s="254" t="s">
        <v>13694</v>
      </c>
      <c r="C24625" s="10" t="s">
        <v>6635</v>
      </c>
      <c r="F24625" s="255">
        <v>228.33</v>
      </c>
    </row>
    <row r="24626" spans="1:6" ht="15" x14ac:dyDescent="0.25">
      <c r="A24626" s="253" t="s">
        <v>13695</v>
      </c>
      <c r="B24626" s="254" t="s">
        <v>13696</v>
      </c>
      <c r="C24626" s="10" t="s">
        <v>6635</v>
      </c>
      <c r="F24626" s="255">
        <v>482.09</v>
      </c>
    </row>
    <row r="24627" spans="1:6" ht="15" x14ac:dyDescent="0.25">
      <c r="A24627" s="253" t="s">
        <v>13697</v>
      </c>
      <c r="B24627" s="254" t="s">
        <v>13698</v>
      </c>
      <c r="C24627" s="10" t="s">
        <v>6635</v>
      </c>
      <c r="F24627" s="255">
        <v>336.44</v>
      </c>
    </row>
    <row r="24628" spans="1:6" ht="15" x14ac:dyDescent="0.25">
      <c r="A24628" s="253" t="s">
        <v>13699</v>
      </c>
      <c r="B24628" s="254" t="s">
        <v>13700</v>
      </c>
      <c r="C24628" s="10" t="s">
        <v>6635</v>
      </c>
      <c r="F24628" s="255">
        <v>283.58999999999997</v>
      </c>
    </row>
    <row r="24629" spans="1:6" ht="15" x14ac:dyDescent="0.25">
      <c r="A24629" s="253" t="s">
        <v>13701</v>
      </c>
      <c r="B24629" s="254" t="s">
        <v>13702</v>
      </c>
      <c r="C24629" s="10" t="s">
        <v>6635</v>
      </c>
      <c r="F24629" s="255">
        <v>9756.5</v>
      </c>
    </row>
    <row r="24630" spans="1:6" ht="30" x14ac:dyDescent="0.25">
      <c r="A24630" s="253" t="s">
        <v>13703</v>
      </c>
      <c r="B24630" s="254" t="s">
        <v>13704</v>
      </c>
      <c r="C24630" s="10" t="s">
        <v>6635</v>
      </c>
      <c r="F24630" s="255">
        <v>20.86</v>
      </c>
    </row>
    <row r="24631" spans="1:6" ht="30" x14ac:dyDescent="0.25">
      <c r="A24631" s="253" t="s">
        <v>13705</v>
      </c>
      <c r="B24631" s="254" t="s">
        <v>13706</v>
      </c>
      <c r="C24631" s="10" t="s">
        <v>6635</v>
      </c>
      <c r="F24631" s="255">
        <v>38.99</v>
      </c>
    </row>
    <row r="24632" spans="1:6" ht="30" x14ac:dyDescent="0.25">
      <c r="A24632" s="253" t="s">
        <v>13707</v>
      </c>
      <c r="B24632" s="254" t="s">
        <v>13708</v>
      </c>
      <c r="C24632" s="10" t="s">
        <v>6635</v>
      </c>
      <c r="F24632" s="255">
        <v>98.75</v>
      </c>
    </row>
    <row r="24633" spans="1:6" ht="30" x14ac:dyDescent="0.25">
      <c r="A24633" s="253" t="s">
        <v>13709</v>
      </c>
      <c r="B24633" s="254" t="s">
        <v>13710</v>
      </c>
      <c r="C24633" s="10" t="s">
        <v>6635</v>
      </c>
      <c r="F24633" s="255">
        <v>116.1</v>
      </c>
    </row>
    <row r="24634" spans="1:6" ht="30" x14ac:dyDescent="0.25">
      <c r="A24634" s="253" t="s">
        <v>13711</v>
      </c>
      <c r="B24634" s="254" t="s">
        <v>13712</v>
      </c>
      <c r="C24634" s="10" t="s">
        <v>6635</v>
      </c>
      <c r="F24634" s="255">
        <v>119.63</v>
      </c>
    </row>
    <row r="24635" spans="1:6" ht="30" x14ac:dyDescent="0.25">
      <c r="A24635" s="253" t="s">
        <v>13713</v>
      </c>
      <c r="B24635" s="254" t="s">
        <v>13714</v>
      </c>
      <c r="C24635" s="10" t="s">
        <v>6635</v>
      </c>
      <c r="F24635" s="255">
        <v>121.24</v>
      </c>
    </row>
    <row r="24636" spans="1:6" ht="30" x14ac:dyDescent="0.25">
      <c r="A24636" s="253" t="s">
        <v>13715</v>
      </c>
      <c r="B24636" s="254" t="s">
        <v>13716</v>
      </c>
      <c r="C24636" s="10" t="s">
        <v>6635</v>
      </c>
      <c r="F24636" s="255">
        <v>437.06</v>
      </c>
    </row>
    <row r="24637" spans="1:6" ht="30" x14ac:dyDescent="0.25">
      <c r="A24637" s="253" t="s">
        <v>13717</v>
      </c>
      <c r="B24637" s="254" t="s">
        <v>13718</v>
      </c>
      <c r="C24637" s="10" t="s">
        <v>6635</v>
      </c>
      <c r="F24637" s="255">
        <v>3457.02</v>
      </c>
    </row>
    <row r="24638" spans="1:6" ht="30" x14ac:dyDescent="0.25">
      <c r="A24638" s="253" t="s">
        <v>13719</v>
      </c>
      <c r="B24638" s="254" t="s">
        <v>13720</v>
      </c>
      <c r="C24638" s="10" t="s">
        <v>6635</v>
      </c>
      <c r="F24638" s="255">
        <v>2313.58</v>
      </c>
    </row>
    <row r="24639" spans="1:6" ht="15" x14ac:dyDescent="0.25">
      <c r="A24639" s="253" t="s">
        <v>13721</v>
      </c>
      <c r="B24639" s="254" t="s">
        <v>13722</v>
      </c>
      <c r="C24639" s="10" t="s">
        <v>6635</v>
      </c>
      <c r="F24639" s="255">
        <v>43.91</v>
      </c>
    </row>
    <row r="24640" spans="1:6" ht="15" x14ac:dyDescent="0.25">
      <c r="A24640" s="253" t="s">
        <v>13723</v>
      </c>
      <c r="B24640" s="254" t="s">
        <v>13724</v>
      </c>
      <c r="C24640" s="10" t="s">
        <v>6635</v>
      </c>
      <c r="F24640" s="255">
        <v>46.47</v>
      </c>
    </row>
    <row r="24641" spans="1:6" ht="15" x14ac:dyDescent="0.25">
      <c r="A24641" s="253" t="s">
        <v>13725</v>
      </c>
      <c r="B24641" s="254" t="s">
        <v>13726</v>
      </c>
      <c r="C24641" s="10" t="s">
        <v>6635</v>
      </c>
      <c r="F24641" s="255">
        <v>54.36</v>
      </c>
    </row>
    <row r="24642" spans="1:6" ht="15" x14ac:dyDescent="0.25">
      <c r="A24642" s="253" t="s">
        <v>13727</v>
      </c>
      <c r="B24642" s="254" t="s">
        <v>13728</v>
      </c>
      <c r="C24642" s="10" t="s">
        <v>6635</v>
      </c>
      <c r="F24642" s="255">
        <v>138.83000000000001</v>
      </c>
    </row>
    <row r="24643" spans="1:6" ht="15" x14ac:dyDescent="0.25">
      <c r="A24643" s="253" t="s">
        <v>13729</v>
      </c>
      <c r="B24643" s="254" t="s">
        <v>13730</v>
      </c>
      <c r="C24643" s="10" t="s">
        <v>6635</v>
      </c>
      <c r="F24643" s="255">
        <v>59.92</v>
      </c>
    </row>
    <row r="24644" spans="1:6" ht="15" x14ac:dyDescent="0.25">
      <c r="A24644" s="253" t="s">
        <v>13731</v>
      </c>
      <c r="B24644" s="254" t="s">
        <v>13732</v>
      </c>
      <c r="C24644" s="10" t="s">
        <v>6635</v>
      </c>
      <c r="F24644" s="255">
        <v>65.819999999999993</v>
      </c>
    </row>
    <row r="24645" spans="1:6" ht="15" x14ac:dyDescent="0.25">
      <c r="A24645" s="253" t="s">
        <v>13733</v>
      </c>
      <c r="B24645" s="254" t="s">
        <v>13734</v>
      </c>
      <c r="C24645" s="10" t="s">
        <v>6635</v>
      </c>
      <c r="F24645" s="255">
        <v>77.14</v>
      </c>
    </row>
    <row r="24646" spans="1:6" ht="15" x14ac:dyDescent="0.25">
      <c r="A24646" s="253" t="s">
        <v>13735</v>
      </c>
      <c r="B24646" s="254" t="s">
        <v>13736</v>
      </c>
      <c r="C24646" s="10" t="s">
        <v>6635</v>
      </c>
      <c r="F24646" s="255">
        <v>909.61</v>
      </c>
    </row>
    <row r="24647" spans="1:6" ht="15" x14ac:dyDescent="0.25">
      <c r="A24647" s="253" t="s">
        <v>13737</v>
      </c>
      <c r="B24647" s="254" t="s">
        <v>13738</v>
      </c>
      <c r="C24647" s="10" t="s">
        <v>6635</v>
      </c>
      <c r="F24647" s="255">
        <v>12.03</v>
      </c>
    </row>
    <row r="24648" spans="1:6" ht="15" x14ac:dyDescent="0.25">
      <c r="A24648" s="253" t="s">
        <v>13739</v>
      </c>
      <c r="B24648" s="254" t="s">
        <v>13740</v>
      </c>
      <c r="C24648" s="10" t="s">
        <v>6635</v>
      </c>
      <c r="F24648" s="255">
        <v>13.17</v>
      </c>
    </row>
    <row r="24649" spans="1:6" ht="15" x14ac:dyDescent="0.25">
      <c r="A24649" s="253" t="s">
        <v>13741</v>
      </c>
      <c r="B24649" s="254" t="s">
        <v>13742</v>
      </c>
      <c r="C24649" s="10" t="s">
        <v>6635</v>
      </c>
      <c r="F24649" s="255">
        <v>288.89999999999998</v>
      </c>
    </row>
    <row r="24650" spans="1:6" ht="15" x14ac:dyDescent="0.25">
      <c r="A24650" s="253" t="s">
        <v>13743</v>
      </c>
      <c r="B24650" s="254" t="s">
        <v>13744</v>
      </c>
      <c r="C24650" s="10" t="s">
        <v>6635</v>
      </c>
      <c r="F24650" s="255">
        <v>375.24</v>
      </c>
    </row>
    <row r="24651" spans="1:6" ht="15" x14ac:dyDescent="0.25">
      <c r="A24651" s="253" t="s">
        <v>13745</v>
      </c>
      <c r="B24651" s="254" t="s">
        <v>13746</v>
      </c>
      <c r="C24651" s="10" t="s">
        <v>6635</v>
      </c>
      <c r="F24651" s="255">
        <v>198.99</v>
      </c>
    </row>
    <row r="24652" spans="1:6" ht="15" x14ac:dyDescent="0.25">
      <c r="A24652" s="253" t="s">
        <v>13747</v>
      </c>
      <c r="B24652" s="254" t="s">
        <v>13748</v>
      </c>
      <c r="C24652" s="10" t="s">
        <v>6635</v>
      </c>
      <c r="F24652" s="255">
        <v>36.1</v>
      </c>
    </row>
    <row r="24653" spans="1:6" ht="15" x14ac:dyDescent="0.25">
      <c r="A24653" s="253" t="s">
        <v>13749</v>
      </c>
      <c r="B24653" s="254" t="s">
        <v>13750</v>
      </c>
      <c r="C24653" s="10" t="s">
        <v>6635</v>
      </c>
      <c r="F24653" s="255">
        <v>80.48</v>
      </c>
    </row>
    <row r="24654" spans="1:6" ht="15" x14ac:dyDescent="0.25">
      <c r="A24654" s="253" t="s">
        <v>13751</v>
      </c>
      <c r="B24654" s="254" t="s">
        <v>13752</v>
      </c>
      <c r="C24654" s="10" t="s">
        <v>6635</v>
      </c>
      <c r="F24654" s="255">
        <v>134.1</v>
      </c>
    </row>
    <row r="24655" spans="1:6" ht="15" x14ac:dyDescent="0.25">
      <c r="A24655" s="253" t="s">
        <v>13753</v>
      </c>
      <c r="B24655" s="254" t="s">
        <v>13754</v>
      </c>
      <c r="C24655" s="10" t="s">
        <v>6635</v>
      </c>
      <c r="F24655" s="255">
        <v>186.8</v>
      </c>
    </row>
    <row r="24656" spans="1:6" ht="15" x14ac:dyDescent="0.25">
      <c r="A24656" s="253" t="s">
        <v>13755</v>
      </c>
      <c r="B24656" s="254" t="s">
        <v>13756</v>
      </c>
      <c r="C24656" s="10" t="s">
        <v>6635</v>
      </c>
      <c r="F24656" s="255">
        <v>1451.26</v>
      </c>
    </row>
    <row r="24657" spans="1:6" ht="15" x14ac:dyDescent="0.25">
      <c r="A24657" s="253" t="s">
        <v>13757</v>
      </c>
      <c r="B24657" s="254" t="s">
        <v>13758</v>
      </c>
      <c r="C24657" s="10" t="s">
        <v>6635</v>
      </c>
      <c r="F24657" s="255">
        <v>494.4</v>
      </c>
    </row>
    <row r="24658" spans="1:6" ht="15" x14ac:dyDescent="0.25">
      <c r="A24658" s="253" t="s">
        <v>13759</v>
      </c>
      <c r="B24658" s="254" t="s">
        <v>13760</v>
      </c>
      <c r="C24658" s="10" t="s">
        <v>6635</v>
      </c>
      <c r="F24658" s="255">
        <v>200.05</v>
      </c>
    </row>
    <row r="24659" spans="1:6" ht="15" x14ac:dyDescent="0.25">
      <c r="A24659" s="253" t="s">
        <v>13761</v>
      </c>
      <c r="B24659" s="254" t="s">
        <v>13762</v>
      </c>
      <c r="C24659" s="10" t="s">
        <v>6635</v>
      </c>
      <c r="F24659" s="255">
        <v>281.64999999999998</v>
      </c>
    </row>
    <row r="24660" spans="1:6" ht="15" x14ac:dyDescent="0.25">
      <c r="A24660" s="253" t="s">
        <v>13763</v>
      </c>
      <c r="B24660" s="254" t="s">
        <v>13764</v>
      </c>
      <c r="C24660" s="10" t="s">
        <v>6635</v>
      </c>
      <c r="F24660" s="255">
        <v>751.45</v>
      </c>
    </row>
    <row r="24661" spans="1:6" ht="15" x14ac:dyDescent="0.25">
      <c r="A24661" s="253" t="s">
        <v>13765</v>
      </c>
      <c r="B24661" s="254" t="s">
        <v>13766</v>
      </c>
      <c r="C24661" s="10" t="s">
        <v>6635</v>
      </c>
      <c r="F24661" s="255">
        <v>480.65</v>
      </c>
    </row>
    <row r="24662" spans="1:6" ht="15" x14ac:dyDescent="0.25">
      <c r="A24662" s="253" t="s">
        <v>13767</v>
      </c>
      <c r="B24662" s="254" t="s">
        <v>13768</v>
      </c>
      <c r="C24662" s="10" t="s">
        <v>6635</v>
      </c>
      <c r="F24662" s="255">
        <v>342.58</v>
      </c>
    </row>
    <row r="24663" spans="1:6" ht="15" x14ac:dyDescent="0.25">
      <c r="A24663" s="253" t="s">
        <v>13769</v>
      </c>
      <c r="B24663" s="254" t="s">
        <v>13770</v>
      </c>
      <c r="C24663" s="10" t="s">
        <v>6635</v>
      </c>
      <c r="F24663" s="255">
        <v>2594.1</v>
      </c>
    </row>
    <row r="24664" spans="1:6" ht="15" x14ac:dyDescent="0.25">
      <c r="A24664" s="253" t="s">
        <v>13771</v>
      </c>
      <c r="B24664" s="254" t="s">
        <v>13772</v>
      </c>
      <c r="C24664" s="10" t="s">
        <v>6635</v>
      </c>
      <c r="F24664" s="255">
        <v>556.80999999999995</v>
      </c>
    </row>
    <row r="24665" spans="1:6" ht="15" x14ac:dyDescent="0.25">
      <c r="A24665" s="253" t="s">
        <v>13773</v>
      </c>
      <c r="B24665" s="254" t="s">
        <v>13774</v>
      </c>
      <c r="C24665" s="10" t="s">
        <v>6635</v>
      </c>
      <c r="F24665" s="255">
        <v>2016.57</v>
      </c>
    </row>
    <row r="24666" spans="1:6" ht="15" x14ac:dyDescent="0.25">
      <c r="A24666" s="253" t="s">
        <v>13775</v>
      </c>
      <c r="B24666" s="254" t="s">
        <v>13776</v>
      </c>
      <c r="C24666" s="10" t="s">
        <v>6635</v>
      </c>
      <c r="F24666" s="255">
        <v>2479.89</v>
      </c>
    </row>
    <row r="24667" spans="1:6" ht="15" x14ac:dyDescent="0.25">
      <c r="A24667" s="253" t="s">
        <v>13777</v>
      </c>
      <c r="B24667" s="254" t="s">
        <v>13778</v>
      </c>
      <c r="C24667" s="10" t="s">
        <v>6635</v>
      </c>
      <c r="F24667" s="255">
        <v>482.21</v>
      </c>
    </row>
    <row r="24668" spans="1:6" ht="15" x14ac:dyDescent="0.25">
      <c r="A24668" s="253" t="s">
        <v>13779</v>
      </c>
      <c r="B24668" s="254" t="s">
        <v>13780</v>
      </c>
      <c r="C24668" s="10" t="s">
        <v>6635</v>
      </c>
      <c r="F24668" s="255">
        <v>598.04</v>
      </c>
    </row>
    <row r="24669" spans="1:6" ht="15" x14ac:dyDescent="0.25">
      <c r="A24669" s="253" t="s">
        <v>13781</v>
      </c>
      <c r="B24669" s="254" t="s">
        <v>13782</v>
      </c>
      <c r="C24669" s="10" t="s">
        <v>6635</v>
      </c>
      <c r="F24669" s="255">
        <v>1447.58</v>
      </c>
    </row>
    <row r="24670" spans="1:6" ht="15" x14ac:dyDescent="0.25">
      <c r="A24670" s="253" t="s">
        <v>13783</v>
      </c>
      <c r="B24670" s="254" t="s">
        <v>13784</v>
      </c>
      <c r="C24670" s="10" t="s">
        <v>6635</v>
      </c>
      <c r="F24670" s="255">
        <v>1935.68</v>
      </c>
    </row>
    <row r="24671" spans="1:6" ht="15" x14ac:dyDescent="0.25">
      <c r="A24671" s="253" t="s">
        <v>13785</v>
      </c>
      <c r="B24671" s="254" t="s">
        <v>13786</v>
      </c>
      <c r="C24671" s="10" t="s">
        <v>6635</v>
      </c>
      <c r="F24671" s="255">
        <v>4380.95</v>
      </c>
    </row>
    <row r="24672" spans="1:6" ht="15" x14ac:dyDescent="0.25">
      <c r="A24672" s="253" t="s">
        <v>13787</v>
      </c>
      <c r="B24672" s="254" t="s">
        <v>13788</v>
      </c>
      <c r="C24672" s="10" t="s">
        <v>6635</v>
      </c>
      <c r="F24672" s="255">
        <v>4871.91</v>
      </c>
    </row>
    <row r="24673" spans="1:6" ht="15" x14ac:dyDescent="0.25">
      <c r="A24673" s="253" t="s">
        <v>13789</v>
      </c>
      <c r="B24673" s="254" t="s">
        <v>13790</v>
      </c>
      <c r="C24673" s="10" t="s">
        <v>6635</v>
      </c>
      <c r="F24673" s="255">
        <v>10086.74</v>
      </c>
    </row>
    <row r="24674" spans="1:6" ht="15" x14ac:dyDescent="0.25">
      <c r="A24674" s="253" t="s">
        <v>13791</v>
      </c>
      <c r="B24674" s="254" t="s">
        <v>13792</v>
      </c>
      <c r="C24674" s="10" t="s">
        <v>6635</v>
      </c>
      <c r="F24674" s="255">
        <v>368.77</v>
      </c>
    </row>
    <row r="24675" spans="1:6" ht="15" x14ac:dyDescent="0.25">
      <c r="A24675" s="253" t="s">
        <v>13793</v>
      </c>
      <c r="B24675" s="254" t="s">
        <v>13794</v>
      </c>
      <c r="C24675" s="10" t="s">
        <v>6635</v>
      </c>
      <c r="F24675" s="255">
        <v>929.47</v>
      </c>
    </row>
    <row r="24676" spans="1:6" ht="15" x14ac:dyDescent="0.25">
      <c r="A24676" s="253" t="s">
        <v>13795</v>
      </c>
      <c r="B24676" s="254" t="s">
        <v>13796</v>
      </c>
      <c r="C24676" s="10" t="s">
        <v>6635</v>
      </c>
      <c r="F24676" s="255">
        <v>1297.48</v>
      </c>
    </row>
    <row r="24677" spans="1:6" ht="30" x14ac:dyDescent="0.25">
      <c r="A24677" s="253" t="s">
        <v>13797</v>
      </c>
      <c r="B24677" s="254" t="s">
        <v>13798</v>
      </c>
      <c r="C24677" s="10" t="s">
        <v>6635</v>
      </c>
      <c r="F24677" s="255">
        <v>1767.02</v>
      </c>
    </row>
    <row r="24678" spans="1:6" ht="15" x14ac:dyDescent="0.25">
      <c r="A24678" s="253" t="s">
        <v>13799</v>
      </c>
      <c r="B24678" s="254" t="s">
        <v>13800</v>
      </c>
      <c r="C24678" s="10" t="s">
        <v>6635</v>
      </c>
      <c r="F24678" s="255">
        <v>5432.35</v>
      </c>
    </row>
    <row r="24679" spans="1:6" ht="15" x14ac:dyDescent="0.25">
      <c r="A24679" s="253" t="s">
        <v>13801</v>
      </c>
      <c r="B24679" s="254" t="s">
        <v>13802</v>
      </c>
      <c r="C24679" s="10" t="s">
        <v>6635</v>
      </c>
      <c r="F24679" s="255">
        <v>7570.12</v>
      </c>
    </row>
    <row r="24680" spans="1:6" ht="15" x14ac:dyDescent="0.25">
      <c r="A24680" s="253" t="s">
        <v>13803</v>
      </c>
      <c r="B24680" s="254" t="s">
        <v>13804</v>
      </c>
      <c r="C24680" s="10" t="s">
        <v>6635</v>
      </c>
      <c r="F24680" s="255">
        <v>11765.69</v>
      </c>
    </row>
    <row r="24681" spans="1:6" ht="15" x14ac:dyDescent="0.25">
      <c r="A24681" s="253" t="s">
        <v>13805</v>
      </c>
      <c r="B24681" s="254" t="s">
        <v>13806</v>
      </c>
      <c r="C24681" s="10" t="s">
        <v>6635</v>
      </c>
      <c r="F24681" s="255">
        <v>10542.44</v>
      </c>
    </row>
    <row r="24682" spans="1:6" ht="15" x14ac:dyDescent="0.25">
      <c r="A24682" s="253" t="s">
        <v>13807</v>
      </c>
      <c r="B24682" s="254" t="s">
        <v>13808</v>
      </c>
      <c r="C24682" s="10" t="s">
        <v>6635</v>
      </c>
      <c r="F24682" s="255">
        <v>5105.21</v>
      </c>
    </row>
    <row r="24683" spans="1:6" ht="15" x14ac:dyDescent="0.25">
      <c r="A24683" s="253" t="s">
        <v>13809</v>
      </c>
      <c r="B24683" s="254" t="s">
        <v>13810</v>
      </c>
      <c r="C24683" s="10" t="s">
        <v>6635</v>
      </c>
      <c r="F24683" s="255">
        <v>2943.16</v>
      </c>
    </row>
    <row r="24684" spans="1:6" ht="15" x14ac:dyDescent="0.25">
      <c r="A24684" s="253" t="s">
        <v>13811</v>
      </c>
      <c r="B24684" s="254" t="s">
        <v>13812</v>
      </c>
      <c r="C24684" s="10" t="s">
        <v>6635</v>
      </c>
      <c r="F24684" s="255">
        <v>2216.79</v>
      </c>
    </row>
    <row r="24685" spans="1:6" ht="15" x14ac:dyDescent="0.25">
      <c r="A24685" s="253" t="s">
        <v>13813</v>
      </c>
      <c r="B24685" s="254" t="s">
        <v>13814</v>
      </c>
      <c r="C24685" s="10" t="s">
        <v>6635</v>
      </c>
      <c r="F24685" s="255">
        <v>1428.35</v>
      </c>
    </row>
    <row r="24686" spans="1:6" ht="15" x14ac:dyDescent="0.25">
      <c r="A24686" s="253" t="s">
        <v>13815</v>
      </c>
      <c r="B24686" s="254" t="s">
        <v>13816</v>
      </c>
      <c r="C24686" s="10" t="s">
        <v>6635</v>
      </c>
      <c r="F24686" s="255">
        <v>2027.42</v>
      </c>
    </row>
    <row r="24687" spans="1:6" ht="15" x14ac:dyDescent="0.25">
      <c r="A24687" s="253" t="s">
        <v>13817</v>
      </c>
      <c r="B24687" s="254" t="s">
        <v>13818</v>
      </c>
      <c r="C24687" s="10" t="s">
        <v>6635</v>
      </c>
      <c r="F24687" s="255">
        <v>2412.3200000000002</v>
      </c>
    </row>
    <row r="24688" spans="1:6" ht="15" x14ac:dyDescent="0.25">
      <c r="A24688" s="253" t="s">
        <v>13819</v>
      </c>
      <c r="B24688" s="254" t="s">
        <v>13820</v>
      </c>
      <c r="C24688" s="10" t="s">
        <v>6635</v>
      </c>
      <c r="F24688" s="255">
        <v>2727.85</v>
      </c>
    </row>
    <row r="24689" spans="1:6" ht="15" x14ac:dyDescent="0.25">
      <c r="A24689" s="253" t="s">
        <v>13821</v>
      </c>
      <c r="B24689" s="254" t="s">
        <v>13822</v>
      </c>
      <c r="C24689" s="10" t="s">
        <v>6635</v>
      </c>
      <c r="F24689" s="255">
        <v>53.87</v>
      </c>
    </row>
    <row r="24690" spans="1:6" ht="15" x14ac:dyDescent="0.25">
      <c r="A24690" s="253" t="s">
        <v>13823</v>
      </c>
      <c r="B24690" s="254" t="s">
        <v>13824</v>
      </c>
      <c r="C24690" s="10" t="s">
        <v>6635</v>
      </c>
      <c r="F24690" s="255">
        <v>62.07</v>
      </c>
    </row>
    <row r="24691" spans="1:6" ht="15" x14ac:dyDescent="0.25">
      <c r="A24691" s="253" t="s">
        <v>13825</v>
      </c>
      <c r="B24691" s="254" t="s">
        <v>13826</v>
      </c>
      <c r="C24691" s="10" t="s">
        <v>6635</v>
      </c>
      <c r="F24691" s="255">
        <v>44.49</v>
      </c>
    </row>
    <row r="24692" spans="1:6" ht="15" x14ac:dyDescent="0.25">
      <c r="A24692" s="253" t="s">
        <v>13827</v>
      </c>
      <c r="B24692" s="254" t="s">
        <v>13828</v>
      </c>
      <c r="C24692" s="10" t="s">
        <v>6635</v>
      </c>
      <c r="F24692" s="255">
        <v>164.06</v>
      </c>
    </row>
    <row r="24693" spans="1:6" ht="15" x14ac:dyDescent="0.25">
      <c r="A24693" s="253" t="s">
        <v>13829</v>
      </c>
      <c r="B24693" s="254" t="s">
        <v>13830</v>
      </c>
      <c r="C24693" s="10" t="s">
        <v>6635</v>
      </c>
      <c r="F24693" s="255">
        <v>228.97</v>
      </c>
    </row>
    <row r="24694" spans="1:6" ht="15" x14ac:dyDescent="0.25">
      <c r="A24694" s="253" t="s">
        <v>13831</v>
      </c>
      <c r="B24694" s="254" t="s">
        <v>13832</v>
      </c>
      <c r="C24694" s="10" t="s">
        <v>6635</v>
      </c>
      <c r="F24694" s="255">
        <v>10067.92</v>
      </c>
    </row>
    <row r="24695" spans="1:6" ht="15" x14ac:dyDescent="0.25">
      <c r="A24695" s="253" t="s">
        <v>13833</v>
      </c>
      <c r="B24695" s="254" t="s">
        <v>25090</v>
      </c>
      <c r="C24695" s="10" t="s">
        <v>6635</v>
      </c>
      <c r="F24695" s="255">
        <v>6.04</v>
      </c>
    </row>
    <row r="24696" spans="1:6" ht="15" x14ac:dyDescent="0.25">
      <c r="A24696" s="253" t="s">
        <v>13834</v>
      </c>
      <c r="B24696" s="254" t="s">
        <v>25091</v>
      </c>
      <c r="C24696" s="10" t="s">
        <v>6635</v>
      </c>
      <c r="F24696" s="255">
        <v>4.32</v>
      </c>
    </row>
    <row r="24697" spans="1:6" ht="15" x14ac:dyDescent="0.25">
      <c r="A24697" s="253" t="s">
        <v>13835</v>
      </c>
      <c r="B24697" s="254" t="s">
        <v>13836</v>
      </c>
      <c r="C24697" s="10" t="s">
        <v>6635</v>
      </c>
      <c r="F24697" s="255">
        <v>922.45</v>
      </c>
    </row>
    <row r="24698" spans="1:6" ht="15" x14ac:dyDescent="0.25">
      <c r="A24698" s="253" t="s">
        <v>13837</v>
      </c>
      <c r="B24698" s="254" t="s">
        <v>13838</v>
      </c>
      <c r="C24698" s="10" t="s">
        <v>6635</v>
      </c>
      <c r="F24698" s="255">
        <v>189.59</v>
      </c>
    </row>
    <row r="24699" spans="1:6" ht="15" x14ac:dyDescent="0.25">
      <c r="A24699" s="253" t="s">
        <v>13839</v>
      </c>
      <c r="B24699" s="254" t="s">
        <v>13840</v>
      </c>
      <c r="C24699" s="10" t="s">
        <v>6635</v>
      </c>
      <c r="F24699" s="255">
        <v>145.94</v>
      </c>
    </row>
    <row r="24700" spans="1:6" ht="15" x14ac:dyDescent="0.25">
      <c r="A24700" s="253" t="s">
        <v>13841</v>
      </c>
      <c r="B24700" s="254" t="s">
        <v>13842</v>
      </c>
      <c r="C24700" s="10" t="s">
        <v>6635</v>
      </c>
      <c r="F24700" s="255">
        <v>187.05</v>
      </c>
    </row>
    <row r="24701" spans="1:6" ht="15" x14ac:dyDescent="0.25">
      <c r="A24701" s="253" t="s">
        <v>13843</v>
      </c>
      <c r="B24701" s="254" t="s">
        <v>13844</v>
      </c>
      <c r="C24701" s="10" t="s">
        <v>6635</v>
      </c>
      <c r="F24701" s="255">
        <v>45.54</v>
      </c>
    </row>
    <row r="24702" spans="1:6" ht="15" x14ac:dyDescent="0.25">
      <c r="A24702" s="253" t="s">
        <v>13845</v>
      </c>
      <c r="B24702" s="254" t="s">
        <v>13846</v>
      </c>
      <c r="C24702" s="10" t="s">
        <v>6635</v>
      </c>
      <c r="F24702" s="255">
        <v>666.15</v>
      </c>
    </row>
    <row r="24703" spans="1:6" ht="30" x14ac:dyDescent="0.25">
      <c r="A24703" s="253" t="s">
        <v>13847</v>
      </c>
      <c r="B24703" s="254" t="s">
        <v>13848</v>
      </c>
      <c r="C24703" s="10" t="s">
        <v>6635</v>
      </c>
      <c r="F24703" s="255">
        <v>438</v>
      </c>
    </row>
    <row r="24704" spans="1:6" ht="15" x14ac:dyDescent="0.25">
      <c r="A24704" s="253" t="s">
        <v>13849</v>
      </c>
      <c r="B24704" s="254" t="s">
        <v>13850</v>
      </c>
      <c r="C24704" s="10" t="s">
        <v>6635</v>
      </c>
      <c r="F24704" s="255">
        <v>38.72</v>
      </c>
    </row>
    <row r="24705" spans="1:6" ht="15" x14ac:dyDescent="0.25">
      <c r="A24705" s="253" t="s">
        <v>13851</v>
      </c>
      <c r="B24705" s="254" t="s">
        <v>13852</v>
      </c>
      <c r="C24705" s="10" t="s">
        <v>6635</v>
      </c>
      <c r="F24705" s="255">
        <v>146.56</v>
      </c>
    </row>
    <row r="24706" spans="1:6" ht="15" x14ac:dyDescent="0.25">
      <c r="A24706" s="253" t="s">
        <v>13853</v>
      </c>
      <c r="B24706" s="254" t="s">
        <v>13854</v>
      </c>
      <c r="C24706" s="10" t="s">
        <v>6635</v>
      </c>
      <c r="F24706" s="255">
        <v>102.26</v>
      </c>
    </row>
    <row r="24707" spans="1:6" ht="15" x14ac:dyDescent="0.25">
      <c r="A24707" s="253" t="s">
        <v>13855</v>
      </c>
      <c r="B24707" s="254" t="s">
        <v>13856</v>
      </c>
      <c r="C24707" s="10" t="s">
        <v>6635</v>
      </c>
      <c r="F24707" s="255">
        <v>86.45</v>
      </c>
    </row>
    <row r="24708" spans="1:6" ht="15" x14ac:dyDescent="0.25">
      <c r="A24708" s="253" t="s">
        <v>13857</v>
      </c>
      <c r="B24708" s="254" t="s">
        <v>13858</v>
      </c>
      <c r="C24708" s="10" t="s">
        <v>6635</v>
      </c>
      <c r="F24708" s="255">
        <v>55.62</v>
      </c>
    </row>
    <row r="24709" spans="1:6" ht="15" x14ac:dyDescent="0.25">
      <c r="A24709" s="253" t="s">
        <v>13859</v>
      </c>
      <c r="B24709" s="254" t="s">
        <v>13860</v>
      </c>
      <c r="C24709" s="10" t="s">
        <v>6635</v>
      </c>
      <c r="F24709" s="255">
        <v>53.08</v>
      </c>
    </row>
    <row r="24710" spans="1:6" ht="15" x14ac:dyDescent="0.25">
      <c r="A24710" s="253" t="s">
        <v>13861</v>
      </c>
      <c r="B24710" s="254" t="s">
        <v>13862</v>
      </c>
      <c r="C24710" s="10" t="s">
        <v>6635</v>
      </c>
      <c r="F24710" s="255">
        <v>54.89</v>
      </c>
    </row>
    <row r="24711" spans="1:6" ht="15" x14ac:dyDescent="0.25">
      <c r="A24711" s="253" t="s">
        <v>13863</v>
      </c>
      <c r="B24711" s="254" t="s">
        <v>13864</v>
      </c>
      <c r="C24711" s="10" t="s">
        <v>6635</v>
      </c>
      <c r="F24711" s="255">
        <v>61.6</v>
      </c>
    </row>
    <row r="24712" spans="1:6" ht="15" x14ac:dyDescent="0.25">
      <c r="A24712" s="253" t="s">
        <v>13865</v>
      </c>
      <c r="B24712" s="254" t="s">
        <v>13866</v>
      </c>
      <c r="C24712" s="10" t="s">
        <v>6635</v>
      </c>
      <c r="F24712" s="255">
        <v>35.35</v>
      </c>
    </row>
    <row r="24713" spans="1:6" ht="15" x14ac:dyDescent="0.25">
      <c r="A24713" s="253" t="s">
        <v>13867</v>
      </c>
      <c r="B24713" s="254" t="s">
        <v>13868</v>
      </c>
      <c r="C24713" s="10" t="s">
        <v>6635</v>
      </c>
      <c r="F24713" s="255">
        <v>345.29</v>
      </c>
    </row>
    <row r="24714" spans="1:6" ht="15" x14ac:dyDescent="0.25">
      <c r="A24714" s="253" t="s">
        <v>13869</v>
      </c>
      <c r="B24714" s="254" t="s">
        <v>13870</v>
      </c>
      <c r="C24714" s="10" t="s">
        <v>6635</v>
      </c>
      <c r="F24714" s="255">
        <v>129.88</v>
      </c>
    </row>
    <row r="24715" spans="1:6" ht="15" x14ac:dyDescent="0.25">
      <c r="A24715" s="253" t="s">
        <v>13871</v>
      </c>
      <c r="B24715" s="254" t="s">
        <v>13872</v>
      </c>
      <c r="C24715" s="10" t="s">
        <v>6635</v>
      </c>
      <c r="F24715" s="255">
        <v>261.02</v>
      </c>
    </row>
    <row r="24716" spans="1:6" ht="15" x14ac:dyDescent="0.25">
      <c r="A24716" s="253" t="s">
        <v>13873</v>
      </c>
      <c r="B24716" s="254" t="s">
        <v>13874</v>
      </c>
      <c r="C24716" s="10" t="s">
        <v>6635</v>
      </c>
      <c r="F24716" s="255">
        <v>94.76</v>
      </c>
    </row>
    <row r="24717" spans="1:6" ht="15" x14ac:dyDescent="0.25">
      <c r="A24717" s="253" t="s">
        <v>13875</v>
      </c>
      <c r="B24717" s="254" t="s">
        <v>13876</v>
      </c>
      <c r="C24717" s="10" t="s">
        <v>6635</v>
      </c>
      <c r="F24717" s="255">
        <v>327.88</v>
      </c>
    </row>
    <row r="24718" spans="1:6" ht="15" x14ac:dyDescent="0.25">
      <c r="A24718" s="253" t="s">
        <v>13877</v>
      </c>
      <c r="B24718" s="254" t="s">
        <v>13878</v>
      </c>
      <c r="C24718" s="10" t="s">
        <v>6635</v>
      </c>
      <c r="F24718" s="255">
        <v>315.70999999999998</v>
      </c>
    </row>
    <row r="24719" spans="1:6" ht="15" x14ac:dyDescent="0.25">
      <c r="A24719" s="253" t="s">
        <v>13879</v>
      </c>
      <c r="B24719" s="254" t="s">
        <v>13880</v>
      </c>
      <c r="C24719" s="10" t="s">
        <v>6635</v>
      </c>
      <c r="F24719" s="255">
        <v>327.66000000000003</v>
      </c>
    </row>
    <row r="24720" spans="1:6" ht="15" x14ac:dyDescent="0.25">
      <c r="A24720" s="253" t="s">
        <v>13881</v>
      </c>
      <c r="B24720" s="254" t="s">
        <v>13882</v>
      </c>
      <c r="C24720" s="10" t="s">
        <v>6635</v>
      </c>
      <c r="F24720" s="255">
        <v>358.94</v>
      </c>
    </row>
    <row r="24721" spans="1:6" ht="15" x14ac:dyDescent="0.25">
      <c r="A24721" s="253" t="s">
        <v>13883</v>
      </c>
      <c r="B24721" s="254" t="s">
        <v>13884</v>
      </c>
      <c r="C24721" s="10" t="s">
        <v>6635</v>
      </c>
      <c r="F24721" s="255">
        <v>552.45000000000005</v>
      </c>
    </row>
    <row r="24722" spans="1:6" ht="15" x14ac:dyDescent="0.25">
      <c r="A24722" s="253" t="s">
        <v>13885</v>
      </c>
      <c r="B24722" s="254" t="s">
        <v>13886</v>
      </c>
      <c r="C24722" s="10" t="s">
        <v>6635</v>
      </c>
      <c r="F24722" s="255">
        <v>726.01</v>
      </c>
    </row>
    <row r="24723" spans="1:6" ht="15" x14ac:dyDescent="0.25">
      <c r="A24723" s="253" t="s">
        <v>13887</v>
      </c>
      <c r="B24723" s="254" t="s">
        <v>13888</v>
      </c>
      <c r="C24723" s="10" t="s">
        <v>6635</v>
      </c>
      <c r="F24723" s="255">
        <v>1593.95</v>
      </c>
    </row>
    <row r="24724" spans="1:6" ht="15" x14ac:dyDescent="0.25">
      <c r="A24724" s="253" t="s">
        <v>13889</v>
      </c>
      <c r="B24724" s="254" t="s">
        <v>13890</v>
      </c>
      <c r="C24724" s="10" t="s">
        <v>6635</v>
      </c>
      <c r="F24724" s="255">
        <v>311.83999999999997</v>
      </c>
    </row>
    <row r="24725" spans="1:6" ht="15" x14ac:dyDescent="0.25">
      <c r="A24725" s="253" t="s">
        <v>13891</v>
      </c>
      <c r="B24725" s="254" t="s">
        <v>13892</v>
      </c>
      <c r="C24725" s="10" t="s">
        <v>6635</v>
      </c>
      <c r="F24725" s="255">
        <v>295.18</v>
      </c>
    </row>
    <row r="24726" spans="1:6" ht="15" x14ac:dyDescent="0.25">
      <c r="A24726" s="253" t="s">
        <v>13893</v>
      </c>
      <c r="B24726" s="254" t="s">
        <v>13894</v>
      </c>
      <c r="C24726" s="10" t="s">
        <v>6635</v>
      </c>
      <c r="F24726" s="255">
        <v>470.03</v>
      </c>
    </row>
    <row r="24727" spans="1:6" ht="15" x14ac:dyDescent="0.25">
      <c r="A24727" s="253" t="s">
        <v>13895</v>
      </c>
      <c r="B24727" s="254" t="s">
        <v>13896</v>
      </c>
      <c r="C24727" s="10" t="s">
        <v>6635</v>
      </c>
      <c r="F24727" s="255">
        <v>4377.6000000000004</v>
      </c>
    </row>
    <row r="24728" spans="1:6" ht="15" x14ac:dyDescent="0.25">
      <c r="A24728" s="253" t="s">
        <v>13897</v>
      </c>
      <c r="B24728" s="254" t="s">
        <v>13898</v>
      </c>
      <c r="C24728" s="10" t="s">
        <v>6635</v>
      </c>
      <c r="F24728" s="255">
        <v>112.65</v>
      </c>
    </row>
    <row r="24729" spans="1:6" ht="15" x14ac:dyDescent="0.25">
      <c r="A24729" s="253" t="s">
        <v>13899</v>
      </c>
      <c r="B24729" s="254" t="s">
        <v>13900</v>
      </c>
      <c r="C24729" s="10" t="s">
        <v>6635</v>
      </c>
      <c r="F24729" s="255">
        <v>102.25</v>
      </c>
    </row>
    <row r="24730" spans="1:6" ht="15" x14ac:dyDescent="0.25">
      <c r="A24730" s="253" t="s">
        <v>13901</v>
      </c>
      <c r="B24730" s="254" t="s">
        <v>13902</v>
      </c>
      <c r="C24730" s="10" t="s">
        <v>6635</v>
      </c>
      <c r="F24730" s="255">
        <v>123.79</v>
      </c>
    </row>
    <row r="24731" spans="1:6" ht="15" x14ac:dyDescent="0.25">
      <c r="A24731" s="253" t="s">
        <v>13903</v>
      </c>
      <c r="B24731" s="254" t="s">
        <v>13904</v>
      </c>
      <c r="C24731" s="10" t="s">
        <v>6635</v>
      </c>
      <c r="F24731" s="255">
        <v>150.41999999999999</v>
      </c>
    </row>
    <row r="24732" spans="1:6" ht="15" x14ac:dyDescent="0.25">
      <c r="A24732" s="253" t="s">
        <v>13905</v>
      </c>
      <c r="B24732" s="254" t="s">
        <v>13906</v>
      </c>
      <c r="C24732" s="10" t="s">
        <v>6635</v>
      </c>
      <c r="F24732" s="255">
        <v>2769.28</v>
      </c>
    </row>
    <row r="24733" spans="1:6" ht="15" x14ac:dyDescent="0.25">
      <c r="A24733" s="253" t="s">
        <v>13907</v>
      </c>
      <c r="B24733" s="254" t="s">
        <v>13908</v>
      </c>
      <c r="C24733" s="10" t="s">
        <v>6635</v>
      </c>
      <c r="F24733" s="255">
        <v>3258.81</v>
      </c>
    </row>
    <row r="24734" spans="1:6" ht="15" x14ac:dyDescent="0.25">
      <c r="A24734" s="253" t="s">
        <v>13909</v>
      </c>
      <c r="B24734" s="254" t="s">
        <v>13910</v>
      </c>
      <c r="C24734" s="10" t="s">
        <v>6635</v>
      </c>
      <c r="F24734" s="255">
        <v>275.36</v>
      </c>
    </row>
    <row r="24735" spans="1:6" ht="15" x14ac:dyDescent="0.25">
      <c r="A24735" s="253" t="s">
        <v>13911</v>
      </c>
      <c r="B24735" s="254" t="s">
        <v>13912</v>
      </c>
      <c r="C24735" s="10" t="s">
        <v>6635</v>
      </c>
      <c r="F24735" s="255">
        <v>5642.49</v>
      </c>
    </row>
    <row r="24736" spans="1:6" ht="15" x14ac:dyDescent="0.25">
      <c r="A24736" s="253" t="s">
        <v>13913</v>
      </c>
      <c r="B24736" s="254" t="s">
        <v>13914</v>
      </c>
      <c r="C24736" s="10" t="s">
        <v>6635</v>
      </c>
      <c r="F24736" s="255">
        <v>1050.98</v>
      </c>
    </row>
    <row r="24737" spans="1:6" ht="15" x14ac:dyDescent="0.25">
      <c r="A24737" s="253" t="s">
        <v>13915</v>
      </c>
      <c r="B24737" s="254" t="s">
        <v>13916</v>
      </c>
      <c r="C24737" s="10" t="s">
        <v>6635</v>
      </c>
      <c r="F24737" s="255">
        <v>2268.6799999999998</v>
      </c>
    </row>
    <row r="24738" spans="1:6" ht="15" x14ac:dyDescent="0.25">
      <c r="A24738" s="253" t="s">
        <v>13917</v>
      </c>
      <c r="B24738" s="254" t="s">
        <v>13918</v>
      </c>
      <c r="C24738" s="10" t="s">
        <v>6635</v>
      </c>
      <c r="F24738" s="255">
        <v>78.45</v>
      </c>
    </row>
    <row r="24739" spans="1:6" ht="15" x14ac:dyDescent="0.25">
      <c r="A24739" s="253" t="s">
        <v>13919</v>
      </c>
      <c r="B24739" s="254" t="s">
        <v>13920</v>
      </c>
      <c r="C24739" s="10" t="s">
        <v>6635</v>
      </c>
      <c r="F24739" s="255">
        <v>304.14999999999998</v>
      </c>
    </row>
    <row r="24740" spans="1:6" ht="15" x14ac:dyDescent="0.25">
      <c r="A24740" s="253" t="s">
        <v>13921</v>
      </c>
      <c r="B24740" s="254" t="s">
        <v>13922</v>
      </c>
      <c r="C24740" s="10" t="s">
        <v>6635</v>
      </c>
      <c r="F24740" s="255">
        <v>222.79</v>
      </c>
    </row>
    <row r="24741" spans="1:6" ht="15" x14ac:dyDescent="0.25">
      <c r="A24741" s="253" t="s">
        <v>13923</v>
      </c>
      <c r="B24741" s="254" t="s">
        <v>13924</v>
      </c>
      <c r="C24741" s="10" t="s">
        <v>6635</v>
      </c>
      <c r="F24741" s="255">
        <v>9.36</v>
      </c>
    </row>
    <row r="24742" spans="1:6" ht="15" x14ac:dyDescent="0.25">
      <c r="A24742" s="253" t="s">
        <v>13925</v>
      </c>
      <c r="B24742" s="254" t="s">
        <v>13926</v>
      </c>
      <c r="C24742" s="10" t="s">
        <v>6635</v>
      </c>
      <c r="F24742" s="255">
        <v>13.44</v>
      </c>
    </row>
    <row r="24743" spans="1:6" ht="15" x14ac:dyDescent="0.25">
      <c r="A24743" s="253" t="s">
        <v>13927</v>
      </c>
      <c r="B24743" s="254" t="s">
        <v>13928</v>
      </c>
      <c r="C24743" s="10" t="s">
        <v>6635</v>
      </c>
      <c r="F24743" s="255">
        <v>13.49</v>
      </c>
    </row>
    <row r="24744" spans="1:6" ht="15" x14ac:dyDescent="0.25">
      <c r="A24744" s="253" t="s">
        <v>13929</v>
      </c>
      <c r="B24744" s="254" t="s">
        <v>13930</v>
      </c>
      <c r="C24744" s="10" t="s">
        <v>6635</v>
      </c>
      <c r="F24744" s="255">
        <v>13.66</v>
      </c>
    </row>
    <row r="24745" spans="1:6" ht="15" x14ac:dyDescent="0.25">
      <c r="A24745" s="253" t="s">
        <v>13931</v>
      </c>
      <c r="B24745" s="254" t="s">
        <v>13932</v>
      </c>
      <c r="C24745" s="10" t="s">
        <v>6635</v>
      </c>
      <c r="F24745" s="255">
        <v>16.04</v>
      </c>
    </row>
    <row r="24746" spans="1:6" ht="15" x14ac:dyDescent="0.25">
      <c r="A24746" s="253" t="s">
        <v>13933</v>
      </c>
      <c r="B24746" s="254" t="s">
        <v>13934</v>
      </c>
      <c r="C24746" s="10" t="s">
        <v>6635</v>
      </c>
      <c r="F24746" s="255">
        <v>18.12</v>
      </c>
    </row>
    <row r="24747" spans="1:6" ht="15" x14ac:dyDescent="0.25">
      <c r="A24747" s="253" t="s">
        <v>13935</v>
      </c>
      <c r="B24747" s="254" t="s">
        <v>13936</v>
      </c>
      <c r="C24747" s="10" t="s">
        <v>6635</v>
      </c>
      <c r="F24747" s="255">
        <v>20.68</v>
      </c>
    </row>
    <row r="24748" spans="1:6" ht="15" x14ac:dyDescent="0.25">
      <c r="A24748" s="253" t="s">
        <v>13937</v>
      </c>
      <c r="B24748" s="254" t="s">
        <v>13938</v>
      </c>
      <c r="C24748" s="10" t="s">
        <v>6635</v>
      </c>
      <c r="F24748" s="255">
        <v>0.98</v>
      </c>
    </row>
    <row r="24749" spans="1:6" ht="15" x14ac:dyDescent="0.25">
      <c r="A24749" s="253" t="s">
        <v>13939</v>
      </c>
      <c r="B24749" s="254" t="s">
        <v>13940</v>
      </c>
      <c r="C24749" s="10" t="s">
        <v>6635</v>
      </c>
      <c r="F24749" s="255">
        <v>7.11</v>
      </c>
    </row>
    <row r="24750" spans="1:6" ht="15" x14ac:dyDescent="0.25">
      <c r="A24750" s="253" t="s">
        <v>13941</v>
      </c>
      <c r="B24750" s="254" t="s">
        <v>13942</v>
      </c>
      <c r="C24750" s="10" t="s">
        <v>6635</v>
      </c>
      <c r="F24750" s="255">
        <v>7.88</v>
      </c>
    </row>
    <row r="24751" spans="1:6" ht="15" x14ac:dyDescent="0.25">
      <c r="A24751" s="253" t="s">
        <v>13943</v>
      </c>
      <c r="B24751" s="254" t="s">
        <v>13944</v>
      </c>
      <c r="C24751" s="10" t="s">
        <v>6635</v>
      </c>
      <c r="F24751" s="255">
        <v>9.49</v>
      </c>
    </row>
    <row r="24752" spans="1:6" ht="15" x14ac:dyDescent="0.25">
      <c r="A24752" s="253" t="s">
        <v>13945</v>
      </c>
      <c r="B24752" s="254" t="s">
        <v>13946</v>
      </c>
      <c r="C24752" s="10" t="s">
        <v>6635</v>
      </c>
      <c r="F24752" s="255">
        <v>15.99</v>
      </c>
    </row>
    <row r="24753" spans="1:6" ht="15" x14ac:dyDescent="0.25">
      <c r="A24753" s="253" t="s">
        <v>13947</v>
      </c>
      <c r="B24753" s="254" t="s">
        <v>13948</v>
      </c>
      <c r="C24753" s="10" t="s">
        <v>6635</v>
      </c>
      <c r="F24753" s="255">
        <v>16.149999999999999</v>
      </c>
    </row>
    <row r="24754" spans="1:6" ht="15" x14ac:dyDescent="0.25">
      <c r="A24754" s="253" t="s">
        <v>13949</v>
      </c>
      <c r="B24754" s="254" t="s">
        <v>13950</v>
      </c>
      <c r="C24754" s="10" t="s">
        <v>6635</v>
      </c>
      <c r="F24754" s="255">
        <v>24.28</v>
      </c>
    </row>
    <row r="24755" spans="1:6" ht="15" x14ac:dyDescent="0.25">
      <c r="A24755" s="253" t="s">
        <v>13951</v>
      </c>
      <c r="B24755" s="254" t="s">
        <v>13952</v>
      </c>
      <c r="C24755" s="10" t="s">
        <v>6635</v>
      </c>
      <c r="F24755" s="255">
        <v>43.98</v>
      </c>
    </row>
    <row r="24756" spans="1:6" ht="15" x14ac:dyDescent="0.25">
      <c r="A24756" s="253" t="s">
        <v>13953</v>
      </c>
      <c r="B24756" s="254" t="s">
        <v>13954</v>
      </c>
      <c r="C24756" s="10" t="s">
        <v>6635</v>
      </c>
      <c r="F24756" s="255">
        <v>52.56</v>
      </c>
    </row>
    <row r="24757" spans="1:6" ht="30" x14ac:dyDescent="0.25">
      <c r="A24757" s="253" t="s">
        <v>13955</v>
      </c>
      <c r="B24757" s="254" t="s">
        <v>13956</v>
      </c>
      <c r="C24757" s="10" t="s">
        <v>6635</v>
      </c>
      <c r="F24757" s="255">
        <v>16.420000000000002</v>
      </c>
    </row>
    <row r="24758" spans="1:6" ht="15" x14ac:dyDescent="0.25">
      <c r="A24758" s="253" t="s">
        <v>13957</v>
      </c>
      <c r="B24758" s="254" t="s">
        <v>13958</v>
      </c>
      <c r="C24758" s="10" t="s">
        <v>6635</v>
      </c>
      <c r="F24758" s="255">
        <v>34.07</v>
      </c>
    </row>
    <row r="24759" spans="1:6" ht="15" x14ac:dyDescent="0.25">
      <c r="A24759" s="253" t="s">
        <v>13959</v>
      </c>
      <c r="B24759" s="254" t="s">
        <v>13960</v>
      </c>
      <c r="C24759" s="10" t="s">
        <v>6635</v>
      </c>
      <c r="F24759" s="255">
        <v>48.16</v>
      </c>
    </row>
    <row r="24760" spans="1:6" ht="15" x14ac:dyDescent="0.25">
      <c r="A24760" s="253" t="s">
        <v>13961</v>
      </c>
      <c r="B24760" s="254" t="s">
        <v>13962</v>
      </c>
      <c r="C24760" s="10" t="s">
        <v>6635</v>
      </c>
      <c r="F24760" s="255">
        <v>9.07</v>
      </c>
    </row>
    <row r="24761" spans="1:6" ht="15" x14ac:dyDescent="0.25">
      <c r="A24761" s="253" t="s">
        <v>13963</v>
      </c>
      <c r="B24761" s="254" t="s">
        <v>25092</v>
      </c>
      <c r="C24761" s="10" t="s">
        <v>6635</v>
      </c>
      <c r="F24761" s="255">
        <v>6.38</v>
      </c>
    </row>
    <row r="24762" spans="1:6" ht="15" x14ac:dyDescent="0.25">
      <c r="A24762" s="253" t="s">
        <v>13964</v>
      </c>
      <c r="B24762" s="254" t="s">
        <v>13965</v>
      </c>
      <c r="C24762" s="10" t="s">
        <v>6635</v>
      </c>
      <c r="F24762" s="255">
        <v>10.49</v>
      </c>
    </row>
    <row r="24763" spans="1:6" ht="15" x14ac:dyDescent="0.25">
      <c r="A24763" s="253" t="s">
        <v>13966</v>
      </c>
      <c r="B24763" s="254" t="s">
        <v>13967</v>
      </c>
      <c r="C24763" s="10" t="s">
        <v>6635</v>
      </c>
      <c r="F24763" s="255">
        <v>34.44</v>
      </c>
    </row>
    <row r="24764" spans="1:6" ht="15" x14ac:dyDescent="0.25">
      <c r="A24764" s="253" t="s">
        <v>13968</v>
      </c>
      <c r="B24764" s="254" t="s">
        <v>13969</v>
      </c>
      <c r="C24764" s="10" t="s">
        <v>6635</v>
      </c>
      <c r="F24764" s="255">
        <v>13.13</v>
      </c>
    </row>
    <row r="24765" spans="1:6" ht="15" x14ac:dyDescent="0.25">
      <c r="A24765" s="253" t="s">
        <v>13970</v>
      </c>
      <c r="B24765" s="254" t="s">
        <v>6055</v>
      </c>
      <c r="C24765" s="10" t="s">
        <v>6635</v>
      </c>
      <c r="F24765" s="255">
        <v>7.42</v>
      </c>
    </row>
    <row r="24766" spans="1:6" ht="15" x14ac:dyDescent="0.25">
      <c r="A24766" s="253" t="s">
        <v>13971</v>
      </c>
      <c r="B24766" s="254" t="s">
        <v>13972</v>
      </c>
      <c r="C24766" s="10" t="s">
        <v>6635</v>
      </c>
      <c r="F24766" s="255">
        <v>263</v>
      </c>
    </row>
    <row r="24767" spans="1:6" ht="15" x14ac:dyDescent="0.25">
      <c r="A24767" s="253" t="s">
        <v>13973</v>
      </c>
      <c r="B24767" s="254" t="s">
        <v>13974</v>
      </c>
      <c r="C24767" s="10" t="s">
        <v>6635</v>
      </c>
      <c r="F24767" s="255">
        <v>283.56</v>
      </c>
    </row>
    <row r="24768" spans="1:6" ht="15" x14ac:dyDescent="0.25">
      <c r="A24768" s="253" t="s">
        <v>13975</v>
      </c>
      <c r="B24768" s="254" t="s">
        <v>920</v>
      </c>
      <c r="C24768" s="10" t="s">
        <v>6635</v>
      </c>
      <c r="F24768" s="255">
        <v>19.309999999999999</v>
      </c>
    </row>
    <row r="24769" spans="1:6" ht="15" x14ac:dyDescent="0.25">
      <c r="A24769" s="253" t="s">
        <v>13976</v>
      </c>
      <c r="B24769" s="254" t="s">
        <v>13977</v>
      </c>
      <c r="C24769" s="10" t="s">
        <v>6643</v>
      </c>
      <c r="F24769" s="255">
        <v>27688.57</v>
      </c>
    </row>
    <row r="24770" spans="1:6" ht="15" x14ac:dyDescent="0.25">
      <c r="A24770" s="253" t="s">
        <v>13978</v>
      </c>
      <c r="B24770" s="254" t="s">
        <v>13979</v>
      </c>
      <c r="C24770" s="10" t="s">
        <v>6643</v>
      </c>
      <c r="F24770" s="255">
        <v>28517.279999999999</v>
      </c>
    </row>
    <row r="24771" spans="1:6" ht="15" x14ac:dyDescent="0.25">
      <c r="A24771" s="253" t="s">
        <v>13980</v>
      </c>
      <c r="B24771" s="254" t="s">
        <v>13981</v>
      </c>
      <c r="C24771" s="10" t="s">
        <v>6643</v>
      </c>
      <c r="F24771" s="255">
        <v>83225.16</v>
      </c>
    </row>
    <row r="24772" spans="1:6" ht="15" x14ac:dyDescent="0.25">
      <c r="A24772" s="253" t="s">
        <v>13982</v>
      </c>
      <c r="B24772" s="254" t="s">
        <v>13983</v>
      </c>
      <c r="C24772" s="10" t="s">
        <v>6643</v>
      </c>
      <c r="F24772" s="255">
        <v>2872.58</v>
      </c>
    </row>
    <row r="24773" spans="1:6" ht="15" x14ac:dyDescent="0.25">
      <c r="A24773" s="253" t="s">
        <v>13984</v>
      </c>
      <c r="B24773" s="254" t="s">
        <v>13985</v>
      </c>
      <c r="C24773" s="10" t="s">
        <v>6643</v>
      </c>
      <c r="F24773" s="255">
        <v>3834.46</v>
      </c>
    </row>
    <row r="24774" spans="1:6" ht="15" x14ac:dyDescent="0.25">
      <c r="A24774" s="253" t="s">
        <v>13986</v>
      </c>
      <c r="B24774" s="254" t="s">
        <v>13987</v>
      </c>
      <c r="C24774" s="10" t="s">
        <v>6643</v>
      </c>
      <c r="F24774" s="255">
        <v>7421.58</v>
      </c>
    </row>
    <row r="24775" spans="1:6" ht="15" x14ac:dyDescent="0.25">
      <c r="A24775" s="253" t="s">
        <v>13988</v>
      </c>
      <c r="B24775" s="254" t="s">
        <v>13989</v>
      </c>
      <c r="C24775" s="10" t="s">
        <v>6635</v>
      </c>
      <c r="F24775" s="255">
        <v>15238.19</v>
      </c>
    </row>
    <row r="24776" spans="1:6" ht="30" x14ac:dyDescent="0.25">
      <c r="A24776" s="253" t="s">
        <v>13990</v>
      </c>
      <c r="B24776" s="254" t="s">
        <v>13991</v>
      </c>
      <c r="C24776" s="10" t="s">
        <v>6635</v>
      </c>
      <c r="F24776" s="255">
        <v>300.17</v>
      </c>
    </row>
    <row r="24777" spans="1:6" ht="30" x14ac:dyDescent="0.25">
      <c r="A24777" s="253" t="s">
        <v>13992</v>
      </c>
      <c r="B24777" s="254" t="s">
        <v>13993</v>
      </c>
      <c r="C24777" s="10" t="s">
        <v>6635</v>
      </c>
      <c r="F24777" s="255">
        <v>412.98</v>
      </c>
    </row>
    <row r="24778" spans="1:6" ht="15" x14ac:dyDescent="0.25">
      <c r="A24778" s="253" t="s">
        <v>13994</v>
      </c>
      <c r="B24778" s="254" t="s">
        <v>13995</v>
      </c>
      <c r="C24778" s="10" t="s">
        <v>6643</v>
      </c>
      <c r="F24778" s="255">
        <v>6998.06</v>
      </c>
    </row>
    <row r="24779" spans="1:6" ht="15" x14ac:dyDescent="0.25">
      <c r="A24779" s="253" t="s">
        <v>13996</v>
      </c>
      <c r="B24779" s="254" t="s">
        <v>13997</v>
      </c>
      <c r="C24779" s="10" t="s">
        <v>6643</v>
      </c>
      <c r="F24779" s="255">
        <v>6069.91</v>
      </c>
    </row>
    <row r="24780" spans="1:6" ht="15" x14ac:dyDescent="0.25">
      <c r="A24780" s="253" t="s">
        <v>13998</v>
      </c>
      <c r="B24780" s="254" t="s">
        <v>13999</v>
      </c>
      <c r="C24780" s="10" t="s">
        <v>6643</v>
      </c>
      <c r="F24780" s="255">
        <v>8544.7099999999991</v>
      </c>
    </row>
    <row r="24781" spans="1:6" ht="15" x14ac:dyDescent="0.25">
      <c r="A24781" s="253" t="s">
        <v>14000</v>
      </c>
      <c r="B24781" s="254" t="s">
        <v>14001</v>
      </c>
      <c r="C24781" s="10" t="s">
        <v>6643</v>
      </c>
      <c r="F24781" s="255">
        <v>11636.85</v>
      </c>
    </row>
    <row r="24782" spans="1:6" ht="15" x14ac:dyDescent="0.25">
      <c r="A24782" s="253" t="s">
        <v>14002</v>
      </c>
      <c r="B24782" s="254" t="s">
        <v>14003</v>
      </c>
      <c r="C24782" s="10" t="s">
        <v>6643</v>
      </c>
      <c r="F24782" s="255">
        <v>6216.25</v>
      </c>
    </row>
    <row r="24783" spans="1:6" ht="15" x14ac:dyDescent="0.25">
      <c r="A24783" s="253" t="s">
        <v>14004</v>
      </c>
      <c r="B24783" s="254" t="s">
        <v>14005</v>
      </c>
      <c r="C24783" s="10" t="s">
        <v>6643</v>
      </c>
      <c r="F24783" s="255">
        <v>9717.2800000000007</v>
      </c>
    </row>
    <row r="24784" spans="1:6" ht="15" x14ac:dyDescent="0.25">
      <c r="A24784" s="253" t="s">
        <v>14006</v>
      </c>
      <c r="B24784" s="254" t="s">
        <v>14007</v>
      </c>
      <c r="C24784" s="10" t="s">
        <v>6643</v>
      </c>
      <c r="F24784" s="255">
        <v>10311.540000000001</v>
      </c>
    </row>
    <row r="24785" spans="1:6" ht="15" x14ac:dyDescent="0.25">
      <c r="A24785" s="253" t="s">
        <v>14008</v>
      </c>
      <c r="B24785" s="254" t="s">
        <v>14009</v>
      </c>
      <c r="C24785" s="10" t="s">
        <v>6643</v>
      </c>
      <c r="F24785" s="255">
        <v>994.04</v>
      </c>
    </row>
    <row r="24786" spans="1:6" ht="15" x14ac:dyDescent="0.25">
      <c r="A24786" s="253" t="s">
        <v>14010</v>
      </c>
      <c r="B24786" s="254" t="s">
        <v>14011</v>
      </c>
      <c r="C24786" s="10" t="s">
        <v>6643</v>
      </c>
      <c r="F24786" s="255">
        <v>1228.54</v>
      </c>
    </row>
    <row r="24787" spans="1:6" ht="15" x14ac:dyDescent="0.25">
      <c r="A24787" s="253" t="s">
        <v>14012</v>
      </c>
      <c r="B24787" s="254" t="s">
        <v>104</v>
      </c>
      <c r="C24787" s="10" t="s">
        <v>6637</v>
      </c>
      <c r="F24787" s="255">
        <v>2143.16</v>
      </c>
    </row>
    <row r="24788" spans="1:6" ht="15" x14ac:dyDescent="0.25">
      <c r="A24788" s="253" t="s">
        <v>14013</v>
      </c>
      <c r="B24788" s="254" t="s">
        <v>103</v>
      </c>
      <c r="C24788" s="10" t="s">
        <v>6637</v>
      </c>
      <c r="F24788" s="255">
        <v>2583.02</v>
      </c>
    </row>
    <row r="24789" spans="1:6" ht="15" x14ac:dyDescent="0.25">
      <c r="A24789" s="253" t="s">
        <v>14014</v>
      </c>
      <c r="B24789" s="254" t="s">
        <v>14015</v>
      </c>
      <c r="C24789" s="10" t="s">
        <v>6635</v>
      </c>
      <c r="F24789" s="255">
        <v>113392.67</v>
      </c>
    </row>
    <row r="24790" spans="1:6" ht="15" x14ac:dyDescent="0.25">
      <c r="A24790" s="253" t="s">
        <v>14016</v>
      </c>
      <c r="B24790" s="254" t="s">
        <v>14017</v>
      </c>
      <c r="C24790" s="10" t="s">
        <v>6635</v>
      </c>
      <c r="F24790" s="255">
        <v>45947.01</v>
      </c>
    </row>
    <row r="24791" spans="1:6" ht="15" x14ac:dyDescent="0.25">
      <c r="A24791" s="253" t="s">
        <v>14018</v>
      </c>
      <c r="B24791" s="254" t="s">
        <v>14019</v>
      </c>
      <c r="C24791" s="10" t="s">
        <v>6635</v>
      </c>
      <c r="F24791" s="255">
        <v>53112.7</v>
      </c>
    </row>
    <row r="24792" spans="1:6" ht="15" x14ac:dyDescent="0.25">
      <c r="A24792" s="253" t="s">
        <v>14020</v>
      </c>
      <c r="B24792" s="254" t="s">
        <v>14021</v>
      </c>
      <c r="C24792" s="10" t="s">
        <v>6635</v>
      </c>
      <c r="F24792" s="255">
        <v>61367.82</v>
      </c>
    </row>
    <row r="24793" spans="1:6" ht="15" x14ac:dyDescent="0.25">
      <c r="A24793" s="253" t="s">
        <v>14022</v>
      </c>
      <c r="B24793" s="254" t="s">
        <v>14023</v>
      </c>
      <c r="C24793" s="10" t="s">
        <v>6635</v>
      </c>
      <c r="F24793" s="255">
        <v>68387.5</v>
      </c>
    </row>
    <row r="24794" spans="1:6" ht="30" x14ac:dyDescent="0.25">
      <c r="A24794" s="253" t="s">
        <v>14024</v>
      </c>
      <c r="B24794" s="254" t="s">
        <v>14025</v>
      </c>
      <c r="C24794" s="10" t="s">
        <v>6635</v>
      </c>
      <c r="F24794" s="255">
        <v>271396.81</v>
      </c>
    </row>
    <row r="24795" spans="1:6" ht="15" x14ac:dyDescent="0.25">
      <c r="A24795" s="253" t="s">
        <v>14026</v>
      </c>
      <c r="B24795" s="254" t="s">
        <v>14027</v>
      </c>
      <c r="C24795" s="10" t="s">
        <v>6635</v>
      </c>
      <c r="F24795" s="255">
        <v>83439.88</v>
      </c>
    </row>
    <row r="24796" spans="1:6" ht="30" x14ac:dyDescent="0.25">
      <c r="A24796" s="253" t="s">
        <v>14028</v>
      </c>
      <c r="B24796" s="254" t="s">
        <v>14029</v>
      </c>
      <c r="C24796" s="10" t="s">
        <v>6635</v>
      </c>
      <c r="F24796" s="255">
        <v>480168.07</v>
      </c>
    </row>
    <row r="24797" spans="1:6" ht="15" x14ac:dyDescent="0.25">
      <c r="A24797" s="253" t="s">
        <v>14030</v>
      </c>
      <c r="B24797" s="254" t="s">
        <v>14031</v>
      </c>
      <c r="C24797" s="10" t="s">
        <v>6635</v>
      </c>
      <c r="F24797" s="255">
        <v>4417.82</v>
      </c>
    </row>
    <row r="24798" spans="1:6" ht="15" x14ac:dyDescent="0.25">
      <c r="A24798" s="253" t="s">
        <v>14032</v>
      </c>
      <c r="B24798" s="254" t="s">
        <v>14033</v>
      </c>
      <c r="C24798" s="10" t="s">
        <v>6635</v>
      </c>
      <c r="F24798" s="255">
        <v>5711.48</v>
      </c>
    </row>
    <row r="24799" spans="1:6" ht="15" x14ac:dyDescent="0.25">
      <c r="A24799" s="253" t="s">
        <v>14034</v>
      </c>
      <c r="B24799" s="254" t="s">
        <v>14035</v>
      </c>
      <c r="C24799" s="10" t="s">
        <v>6635</v>
      </c>
      <c r="F24799" s="255">
        <v>7679.67</v>
      </c>
    </row>
    <row r="24800" spans="1:6" ht="15" x14ac:dyDescent="0.25">
      <c r="A24800" s="253" t="s">
        <v>14036</v>
      </c>
      <c r="B24800" s="254" t="s">
        <v>14037</v>
      </c>
      <c r="C24800" s="10" t="s">
        <v>6635</v>
      </c>
      <c r="F24800" s="255">
        <v>4918.05</v>
      </c>
    </row>
    <row r="24801" spans="1:6" ht="15" x14ac:dyDescent="0.25">
      <c r="A24801" s="253" t="s">
        <v>14038</v>
      </c>
      <c r="B24801" s="254" t="s">
        <v>14039</v>
      </c>
      <c r="C24801" s="10" t="s">
        <v>6635</v>
      </c>
      <c r="F24801" s="255">
        <v>5662.96</v>
      </c>
    </row>
    <row r="24802" spans="1:6" ht="15" x14ac:dyDescent="0.25">
      <c r="A24802" s="253" t="s">
        <v>14040</v>
      </c>
      <c r="B24802" s="254" t="s">
        <v>14041</v>
      </c>
      <c r="C24802" s="10" t="s">
        <v>6635</v>
      </c>
      <c r="F24802" s="255">
        <v>6723.34</v>
      </c>
    </row>
    <row r="24803" spans="1:6" ht="15" x14ac:dyDescent="0.25">
      <c r="A24803" s="253" t="s">
        <v>14042</v>
      </c>
      <c r="B24803" s="254" t="s">
        <v>14043</v>
      </c>
      <c r="C24803" s="10" t="s">
        <v>6635</v>
      </c>
      <c r="F24803" s="255">
        <v>7787.12</v>
      </c>
    </row>
    <row r="24804" spans="1:6" ht="15" x14ac:dyDescent="0.25">
      <c r="A24804" s="253" t="s">
        <v>14044</v>
      </c>
      <c r="B24804" s="254" t="s">
        <v>14045</v>
      </c>
      <c r="C24804" s="10" t="s">
        <v>6635</v>
      </c>
      <c r="F24804" s="255">
        <v>4538.91</v>
      </c>
    </row>
    <row r="24805" spans="1:6" ht="15" x14ac:dyDescent="0.25">
      <c r="A24805" s="253" t="s">
        <v>14046</v>
      </c>
      <c r="B24805" s="254" t="s">
        <v>14047</v>
      </c>
      <c r="C24805" s="10" t="s">
        <v>6635</v>
      </c>
      <c r="F24805" s="255">
        <v>5156.8</v>
      </c>
    </row>
    <row r="24806" spans="1:6" ht="15" x14ac:dyDescent="0.25">
      <c r="A24806" s="253" t="s">
        <v>14048</v>
      </c>
      <c r="B24806" s="254" t="s">
        <v>14049</v>
      </c>
      <c r="C24806" s="10" t="s">
        <v>6635</v>
      </c>
      <c r="F24806" s="255">
        <v>5597.14</v>
      </c>
    </row>
    <row r="24807" spans="1:6" ht="15" x14ac:dyDescent="0.25">
      <c r="A24807" s="253" t="s">
        <v>14050</v>
      </c>
      <c r="B24807" s="254" t="s">
        <v>14051</v>
      </c>
      <c r="C24807" s="10" t="s">
        <v>6635</v>
      </c>
      <c r="F24807" s="255">
        <v>5780.72</v>
      </c>
    </row>
    <row r="24808" spans="1:6" ht="15" x14ac:dyDescent="0.25">
      <c r="A24808" s="253" t="s">
        <v>14052</v>
      </c>
      <c r="B24808" s="254" t="s">
        <v>14053</v>
      </c>
      <c r="C24808" s="10" t="s">
        <v>6635</v>
      </c>
      <c r="F24808" s="255">
        <v>6843.47</v>
      </c>
    </row>
    <row r="24809" spans="1:6" ht="15" x14ac:dyDescent="0.25">
      <c r="A24809" s="253" t="s">
        <v>14054</v>
      </c>
      <c r="B24809" s="254" t="s">
        <v>14055</v>
      </c>
      <c r="C24809" s="10" t="s">
        <v>6640</v>
      </c>
      <c r="F24809" s="255">
        <v>14.75</v>
      </c>
    </row>
    <row r="24810" spans="1:6" ht="15" x14ac:dyDescent="0.25">
      <c r="A24810" s="253" t="s">
        <v>14056</v>
      </c>
      <c r="B24810" s="254" t="s">
        <v>14057</v>
      </c>
      <c r="C24810" s="10" t="s">
        <v>6640</v>
      </c>
      <c r="F24810" s="255">
        <v>21.94</v>
      </c>
    </row>
    <row r="24811" spans="1:6" ht="15" x14ac:dyDescent="0.25">
      <c r="A24811" s="253" t="s">
        <v>14058</v>
      </c>
      <c r="B24811" s="254" t="s">
        <v>14059</v>
      </c>
      <c r="C24811" s="10" t="s">
        <v>6640</v>
      </c>
      <c r="F24811" s="255">
        <v>27.55</v>
      </c>
    </row>
    <row r="24812" spans="1:6" ht="30" x14ac:dyDescent="0.25">
      <c r="A24812" s="253" t="s">
        <v>14060</v>
      </c>
      <c r="B24812" s="254" t="s">
        <v>14061</v>
      </c>
      <c r="C24812" s="10" t="s">
        <v>6637</v>
      </c>
      <c r="F24812" s="255">
        <v>7145.19</v>
      </c>
    </row>
    <row r="24813" spans="1:6" ht="30" x14ac:dyDescent="0.25">
      <c r="A24813" s="253" t="s">
        <v>14062</v>
      </c>
      <c r="B24813" s="254" t="s">
        <v>14063</v>
      </c>
      <c r="C24813" s="10" t="s">
        <v>6635</v>
      </c>
      <c r="F24813" s="255">
        <v>1263.57</v>
      </c>
    </row>
    <row r="24814" spans="1:6" ht="15" x14ac:dyDescent="0.25">
      <c r="A24814" s="253" t="s">
        <v>14064</v>
      </c>
      <c r="B24814" s="254" t="s">
        <v>14065</v>
      </c>
      <c r="C24814" s="10" t="s">
        <v>6637</v>
      </c>
      <c r="F24814" s="255">
        <v>2074.2600000000002</v>
      </c>
    </row>
    <row r="24815" spans="1:6" ht="30" x14ac:dyDescent="0.25">
      <c r="A24815" s="253" t="s">
        <v>14066</v>
      </c>
      <c r="B24815" s="254" t="s">
        <v>14067</v>
      </c>
      <c r="C24815" s="10" t="s">
        <v>6635</v>
      </c>
      <c r="F24815" s="255">
        <v>10107.719999999999</v>
      </c>
    </row>
    <row r="24816" spans="1:6" ht="30" x14ac:dyDescent="0.25">
      <c r="A24816" s="253" t="s">
        <v>14068</v>
      </c>
      <c r="B24816" s="254" t="s">
        <v>14069</v>
      </c>
      <c r="C24816" s="10" t="s">
        <v>6635</v>
      </c>
      <c r="F24816" s="255">
        <v>188.46</v>
      </c>
    </row>
    <row r="24817" spans="1:6" ht="15" x14ac:dyDescent="0.25">
      <c r="A24817" s="253" t="s">
        <v>14070</v>
      </c>
      <c r="B24817" s="254" t="s">
        <v>14071</v>
      </c>
      <c r="C24817" s="10" t="s">
        <v>6637</v>
      </c>
      <c r="F24817" s="255">
        <v>1744.39</v>
      </c>
    </row>
    <row r="24818" spans="1:6" ht="15" x14ac:dyDescent="0.25">
      <c r="A24818" s="253" t="s">
        <v>14072</v>
      </c>
      <c r="B24818" s="254" t="s">
        <v>14073</v>
      </c>
      <c r="C24818" s="10" t="s">
        <v>6635</v>
      </c>
      <c r="F24818" s="255">
        <v>379.38</v>
      </c>
    </row>
    <row r="24819" spans="1:6" ht="15" x14ac:dyDescent="0.25">
      <c r="A24819" s="253" t="s">
        <v>14074</v>
      </c>
      <c r="B24819" s="254" t="s">
        <v>14075</v>
      </c>
      <c r="C24819" s="10" t="s">
        <v>6637</v>
      </c>
      <c r="F24819" s="255">
        <v>1428.12</v>
      </c>
    </row>
    <row r="24820" spans="1:6" ht="15" x14ac:dyDescent="0.25">
      <c r="A24820" s="253" t="s">
        <v>14076</v>
      </c>
      <c r="B24820" s="254" t="s">
        <v>14077</v>
      </c>
      <c r="C24820" s="10" t="s">
        <v>6635</v>
      </c>
      <c r="F24820" s="255">
        <v>297.13</v>
      </c>
    </row>
    <row r="24821" spans="1:6" ht="15" x14ac:dyDescent="0.25">
      <c r="A24821" s="253" t="s">
        <v>14078</v>
      </c>
      <c r="B24821" s="254" t="s">
        <v>14079</v>
      </c>
      <c r="C24821" s="10" t="s">
        <v>6637</v>
      </c>
      <c r="F24821" s="255">
        <v>4629.38</v>
      </c>
    </row>
    <row r="24822" spans="1:6" ht="15" x14ac:dyDescent="0.25">
      <c r="A24822" s="253" t="s">
        <v>14080</v>
      </c>
      <c r="B24822" s="254" t="s">
        <v>14081</v>
      </c>
      <c r="C24822" s="10" t="s">
        <v>6640</v>
      </c>
      <c r="F24822" s="255">
        <v>4872.21</v>
      </c>
    </row>
    <row r="24823" spans="1:6" ht="15" x14ac:dyDescent="0.25">
      <c r="A24823" s="253" t="s">
        <v>14082</v>
      </c>
      <c r="B24823" s="254" t="s">
        <v>14083</v>
      </c>
      <c r="C24823" s="10" t="s">
        <v>6635</v>
      </c>
      <c r="F24823" s="255">
        <v>98.1</v>
      </c>
    </row>
    <row r="24824" spans="1:6" ht="15" x14ac:dyDescent="0.25">
      <c r="A24824" s="253" t="s">
        <v>14084</v>
      </c>
      <c r="B24824" s="254" t="s">
        <v>14085</v>
      </c>
      <c r="C24824" s="10" t="s">
        <v>6635</v>
      </c>
      <c r="F24824" s="255">
        <v>123.87</v>
      </c>
    </row>
    <row r="24825" spans="1:6" ht="15" x14ac:dyDescent="0.25">
      <c r="A24825" s="253" t="s">
        <v>14086</v>
      </c>
      <c r="B24825" s="254" t="s">
        <v>14087</v>
      </c>
      <c r="C24825" s="10" t="s">
        <v>6637</v>
      </c>
      <c r="F24825" s="255">
        <v>2782.05</v>
      </c>
    </row>
    <row r="24826" spans="1:6" ht="15" x14ac:dyDescent="0.25">
      <c r="A24826" s="253" t="s">
        <v>14088</v>
      </c>
      <c r="B24826" s="254" t="s">
        <v>14089</v>
      </c>
      <c r="C24826" s="10" t="s">
        <v>6637</v>
      </c>
      <c r="F24826" s="255">
        <v>2009.02</v>
      </c>
    </row>
    <row r="24827" spans="1:6" ht="15" x14ac:dyDescent="0.25">
      <c r="A24827" s="253" t="s">
        <v>14090</v>
      </c>
      <c r="B24827" s="254" t="s">
        <v>14091</v>
      </c>
      <c r="C24827" s="10" t="s">
        <v>6637</v>
      </c>
      <c r="F24827" s="255">
        <v>1602.34</v>
      </c>
    </row>
    <row r="24828" spans="1:6" ht="15" x14ac:dyDescent="0.25">
      <c r="A24828" s="253" t="s">
        <v>14092</v>
      </c>
      <c r="B24828" s="254" t="s">
        <v>14093</v>
      </c>
      <c r="C24828" s="10" t="s">
        <v>6637</v>
      </c>
      <c r="F24828" s="255">
        <v>1437.63</v>
      </c>
    </row>
    <row r="24829" spans="1:6" ht="15" x14ac:dyDescent="0.25">
      <c r="A24829" s="253" t="s">
        <v>14094</v>
      </c>
      <c r="B24829" s="254" t="s">
        <v>14095</v>
      </c>
      <c r="C24829" s="10" t="s">
        <v>6637</v>
      </c>
      <c r="F24829" s="255">
        <v>1272.6199999999999</v>
      </c>
    </row>
    <row r="24830" spans="1:6" ht="15" x14ac:dyDescent="0.25">
      <c r="A24830" s="253" t="s">
        <v>14096</v>
      </c>
      <c r="B24830" s="254" t="s">
        <v>14097</v>
      </c>
      <c r="C24830" s="10" t="s">
        <v>6637</v>
      </c>
      <c r="F24830" s="255">
        <v>4228.7299999999996</v>
      </c>
    </row>
    <row r="24831" spans="1:6" ht="15" x14ac:dyDescent="0.25">
      <c r="A24831" s="253" t="s">
        <v>14098</v>
      </c>
      <c r="B24831" s="254" t="s">
        <v>14099</v>
      </c>
      <c r="C24831" s="10" t="s">
        <v>6637</v>
      </c>
      <c r="F24831" s="255">
        <v>2383.1799999999998</v>
      </c>
    </row>
    <row r="24832" spans="1:6" ht="15" x14ac:dyDescent="0.25">
      <c r="A24832" s="253" t="s">
        <v>14100</v>
      </c>
      <c r="B24832" s="254" t="s">
        <v>14101</v>
      </c>
      <c r="C24832" s="10" t="s">
        <v>6637</v>
      </c>
      <c r="F24832" s="255">
        <v>1892.21</v>
      </c>
    </row>
    <row r="24833" spans="1:6" ht="30" x14ac:dyDescent="0.25">
      <c r="A24833" s="253" t="s">
        <v>14102</v>
      </c>
      <c r="B24833" s="254" t="s">
        <v>14103</v>
      </c>
      <c r="C24833" s="10" t="s">
        <v>6637</v>
      </c>
      <c r="F24833" s="255">
        <v>1942.14</v>
      </c>
    </row>
    <row r="24834" spans="1:6" ht="30" x14ac:dyDescent="0.25">
      <c r="A24834" s="253" t="s">
        <v>14104</v>
      </c>
      <c r="B24834" s="254" t="s">
        <v>14105</v>
      </c>
      <c r="C24834" s="10" t="s">
        <v>6637</v>
      </c>
      <c r="F24834" s="255">
        <v>2392.1999999999998</v>
      </c>
    </row>
    <row r="24835" spans="1:6" ht="30" x14ac:dyDescent="0.25">
      <c r="A24835" s="253" t="s">
        <v>14106</v>
      </c>
      <c r="B24835" s="254" t="s">
        <v>14107</v>
      </c>
      <c r="C24835" s="10" t="s">
        <v>6637</v>
      </c>
      <c r="F24835" s="255">
        <v>4274.63</v>
      </c>
    </row>
    <row r="24836" spans="1:6" ht="30" x14ac:dyDescent="0.25">
      <c r="A24836" s="253" t="s">
        <v>14108</v>
      </c>
      <c r="B24836" s="254" t="s">
        <v>14109</v>
      </c>
      <c r="C24836" s="10" t="s">
        <v>6637</v>
      </c>
      <c r="F24836" s="255">
        <v>100.74</v>
      </c>
    </row>
    <row r="24837" spans="1:6" ht="30" x14ac:dyDescent="0.25">
      <c r="A24837" s="253" t="s">
        <v>14110</v>
      </c>
      <c r="B24837" s="254" t="s">
        <v>14111</v>
      </c>
      <c r="C24837" s="10" t="s">
        <v>6635</v>
      </c>
      <c r="F24837" s="255">
        <v>6658.66</v>
      </c>
    </row>
    <row r="24838" spans="1:6" ht="30" x14ac:dyDescent="0.25">
      <c r="A24838" s="253" t="s">
        <v>14112</v>
      </c>
      <c r="B24838" s="254" t="s">
        <v>14113</v>
      </c>
      <c r="C24838" s="10" t="s">
        <v>6635</v>
      </c>
      <c r="F24838" s="255">
        <v>19619.810000000001</v>
      </c>
    </row>
    <row r="24839" spans="1:6" ht="30" x14ac:dyDescent="0.25">
      <c r="A24839" s="253" t="s">
        <v>14114</v>
      </c>
      <c r="B24839" s="254" t="s">
        <v>14115</v>
      </c>
      <c r="C24839" s="10" t="s">
        <v>6635</v>
      </c>
      <c r="F24839" s="255">
        <v>459994.81</v>
      </c>
    </row>
    <row r="24840" spans="1:6" ht="15" x14ac:dyDescent="0.25">
      <c r="A24840" s="253" t="s">
        <v>14116</v>
      </c>
      <c r="B24840" s="254" t="s">
        <v>14117</v>
      </c>
      <c r="C24840" s="10" t="s">
        <v>6635</v>
      </c>
      <c r="F24840" s="255">
        <v>10466.34</v>
      </c>
    </row>
    <row r="24841" spans="1:6" ht="15" x14ac:dyDescent="0.25">
      <c r="A24841" s="253" t="s">
        <v>14118</v>
      </c>
      <c r="B24841" s="254" t="s">
        <v>14119</v>
      </c>
      <c r="C24841" s="10" t="s">
        <v>6635</v>
      </c>
      <c r="F24841" s="255">
        <v>3475</v>
      </c>
    </row>
    <row r="24842" spans="1:6" ht="15" x14ac:dyDescent="0.25">
      <c r="A24842" s="253" t="s">
        <v>14120</v>
      </c>
      <c r="B24842" s="254" t="s">
        <v>14121</v>
      </c>
      <c r="C24842" s="10" t="s">
        <v>6635</v>
      </c>
      <c r="F24842" s="255">
        <v>4059.23</v>
      </c>
    </row>
    <row r="24843" spans="1:6" ht="30" x14ac:dyDescent="0.25">
      <c r="A24843" s="253" t="s">
        <v>14122</v>
      </c>
      <c r="B24843" s="254" t="s">
        <v>14123</v>
      </c>
      <c r="C24843" s="10" t="s">
        <v>6635</v>
      </c>
      <c r="F24843" s="255">
        <v>671650.81</v>
      </c>
    </row>
    <row r="24844" spans="1:6" ht="30" x14ac:dyDescent="0.25">
      <c r="A24844" s="253" t="s">
        <v>14124</v>
      </c>
      <c r="B24844" s="254" t="s">
        <v>14125</v>
      </c>
      <c r="C24844" s="10" t="s">
        <v>6635</v>
      </c>
      <c r="F24844" s="255">
        <v>5316.9</v>
      </c>
    </row>
    <row r="24845" spans="1:6" ht="30" x14ac:dyDescent="0.25">
      <c r="A24845" s="253" t="s">
        <v>14126</v>
      </c>
      <c r="B24845" s="254" t="s">
        <v>14127</v>
      </c>
      <c r="C24845" s="10" t="s">
        <v>6635</v>
      </c>
      <c r="F24845" s="255">
        <v>5546.3</v>
      </c>
    </row>
    <row r="24846" spans="1:6" ht="30" x14ac:dyDescent="0.25">
      <c r="A24846" s="253" t="s">
        <v>14128</v>
      </c>
      <c r="B24846" s="254" t="s">
        <v>14129</v>
      </c>
      <c r="C24846" s="10" t="s">
        <v>6635</v>
      </c>
      <c r="F24846" s="255">
        <v>5851</v>
      </c>
    </row>
    <row r="24847" spans="1:6" ht="30" x14ac:dyDescent="0.25">
      <c r="A24847" s="253" t="s">
        <v>14130</v>
      </c>
      <c r="B24847" s="254" t="s">
        <v>14131</v>
      </c>
      <c r="C24847" s="10" t="s">
        <v>6635</v>
      </c>
      <c r="F24847" s="255">
        <v>6089.83</v>
      </c>
    </row>
    <row r="24848" spans="1:6" ht="30" x14ac:dyDescent="0.25">
      <c r="A24848" s="253" t="s">
        <v>14132</v>
      </c>
      <c r="B24848" s="254" t="s">
        <v>14133</v>
      </c>
      <c r="C24848" s="10" t="s">
        <v>6635</v>
      </c>
      <c r="F24848" s="255">
        <v>6324.53</v>
      </c>
    </row>
    <row r="24849" spans="1:6" ht="30" x14ac:dyDescent="0.25">
      <c r="A24849" s="253" t="s">
        <v>14134</v>
      </c>
      <c r="B24849" s="254" t="s">
        <v>14135</v>
      </c>
      <c r="C24849" s="10" t="s">
        <v>6635</v>
      </c>
      <c r="F24849" s="255">
        <v>7204.96</v>
      </c>
    </row>
    <row r="24850" spans="1:6" ht="30" x14ac:dyDescent="0.25">
      <c r="A24850" s="253" t="s">
        <v>14136</v>
      </c>
      <c r="B24850" s="254" t="s">
        <v>14137</v>
      </c>
      <c r="C24850" s="10" t="s">
        <v>6635</v>
      </c>
      <c r="F24850" s="255">
        <v>7394.29</v>
      </c>
    </row>
    <row r="24851" spans="1:6" ht="30" x14ac:dyDescent="0.25">
      <c r="A24851" s="253" t="s">
        <v>14138</v>
      </c>
      <c r="B24851" s="254" t="s">
        <v>14139</v>
      </c>
      <c r="C24851" s="10" t="s">
        <v>6635</v>
      </c>
      <c r="F24851" s="255">
        <v>23065.7</v>
      </c>
    </row>
    <row r="24852" spans="1:6" ht="30" x14ac:dyDescent="0.25">
      <c r="A24852" s="253" t="s">
        <v>14140</v>
      </c>
      <c r="B24852" s="254" t="s">
        <v>14141</v>
      </c>
      <c r="C24852" s="10" t="s">
        <v>6635</v>
      </c>
      <c r="F24852" s="255">
        <v>64602.97</v>
      </c>
    </row>
    <row r="24853" spans="1:6" ht="30" x14ac:dyDescent="0.25">
      <c r="A24853" s="253" t="s">
        <v>14142</v>
      </c>
      <c r="B24853" s="254" t="s">
        <v>14143</v>
      </c>
      <c r="C24853" s="10" t="s">
        <v>6635</v>
      </c>
      <c r="F24853" s="255">
        <v>58812.77</v>
      </c>
    </row>
    <row r="24854" spans="1:6" ht="15" x14ac:dyDescent="0.25">
      <c r="A24854" s="253" t="s">
        <v>14144</v>
      </c>
      <c r="B24854" s="254" t="s">
        <v>14145</v>
      </c>
      <c r="C24854" s="10" t="s">
        <v>6635</v>
      </c>
      <c r="F24854" s="255">
        <v>20092.82</v>
      </c>
    </row>
    <row r="24855" spans="1:6" ht="15" x14ac:dyDescent="0.25">
      <c r="A24855" s="253" t="s">
        <v>14146</v>
      </c>
      <c r="B24855" s="254" t="s">
        <v>14147</v>
      </c>
      <c r="C24855" s="10" t="s">
        <v>6635</v>
      </c>
      <c r="F24855" s="255">
        <v>1095.72</v>
      </c>
    </row>
    <row r="24856" spans="1:6" ht="15" x14ac:dyDescent="0.25">
      <c r="A24856" s="253" t="s">
        <v>14148</v>
      </c>
      <c r="B24856" s="254" t="s">
        <v>14149</v>
      </c>
      <c r="C24856" s="10" t="s">
        <v>6635</v>
      </c>
      <c r="F24856" s="255">
        <v>3046.92</v>
      </c>
    </row>
    <row r="24857" spans="1:6" ht="15" x14ac:dyDescent="0.25">
      <c r="A24857" s="253" t="s">
        <v>14150</v>
      </c>
      <c r="B24857" s="254" t="s">
        <v>7657</v>
      </c>
      <c r="C24857" s="10" t="s">
        <v>6635</v>
      </c>
      <c r="F24857" s="255">
        <v>2649.17</v>
      </c>
    </row>
    <row r="24858" spans="1:6" ht="30" x14ac:dyDescent="0.25">
      <c r="A24858" s="253" t="s">
        <v>14151</v>
      </c>
      <c r="B24858" s="254" t="s">
        <v>14152</v>
      </c>
      <c r="C24858" s="10" t="s">
        <v>6635</v>
      </c>
      <c r="F24858" s="255">
        <v>2591.94</v>
      </c>
    </row>
    <row r="24859" spans="1:6" ht="15" x14ac:dyDescent="0.25">
      <c r="A24859" s="253" t="s">
        <v>14153</v>
      </c>
      <c r="B24859" s="254" t="s">
        <v>14154</v>
      </c>
      <c r="C24859" s="10" t="s">
        <v>6635</v>
      </c>
      <c r="F24859" s="255">
        <v>399.04</v>
      </c>
    </row>
    <row r="24860" spans="1:6" ht="15" x14ac:dyDescent="0.25">
      <c r="A24860" s="253" t="s">
        <v>14155</v>
      </c>
      <c r="B24860" s="254" t="s">
        <v>14156</v>
      </c>
      <c r="C24860" s="10" t="s">
        <v>6635</v>
      </c>
      <c r="F24860" s="255">
        <v>2531.08</v>
      </c>
    </row>
    <row r="24861" spans="1:6" ht="15" x14ac:dyDescent="0.25">
      <c r="A24861" s="253" t="s">
        <v>14157</v>
      </c>
      <c r="B24861" s="254" t="s">
        <v>14158</v>
      </c>
      <c r="C24861" s="10" t="s">
        <v>6635</v>
      </c>
      <c r="F24861" s="255">
        <v>1158.04</v>
      </c>
    </row>
    <row r="24862" spans="1:6" ht="15" x14ac:dyDescent="0.25">
      <c r="A24862" s="253" t="s">
        <v>14159</v>
      </c>
      <c r="B24862" s="254" t="s">
        <v>14160</v>
      </c>
      <c r="C24862" s="10" t="s">
        <v>6635</v>
      </c>
      <c r="F24862" s="255">
        <v>2576.4</v>
      </c>
    </row>
    <row r="24863" spans="1:6" ht="15" x14ac:dyDescent="0.25">
      <c r="A24863" s="253" t="s">
        <v>14161</v>
      </c>
      <c r="B24863" s="254" t="s">
        <v>14162</v>
      </c>
      <c r="C24863" s="10" t="s">
        <v>6637</v>
      </c>
      <c r="F24863" s="255">
        <v>1552.6</v>
      </c>
    </row>
    <row r="24864" spans="1:6" ht="15" x14ac:dyDescent="0.25">
      <c r="A24864" s="253" t="s">
        <v>14163</v>
      </c>
      <c r="B24864" s="254" t="s">
        <v>14164</v>
      </c>
      <c r="C24864" s="10" t="s">
        <v>6637</v>
      </c>
      <c r="F24864" s="255">
        <v>1426.55</v>
      </c>
    </row>
    <row r="24865" spans="1:6" ht="15" x14ac:dyDescent="0.25">
      <c r="A24865" s="253" t="s">
        <v>14165</v>
      </c>
      <c r="B24865" s="254" t="s">
        <v>14166</v>
      </c>
      <c r="C24865" s="10" t="s">
        <v>6635</v>
      </c>
      <c r="F24865" s="255">
        <v>208.63</v>
      </c>
    </row>
    <row r="24866" spans="1:6" ht="15" x14ac:dyDescent="0.25">
      <c r="A24866" s="253" t="s">
        <v>14167</v>
      </c>
      <c r="B24866" s="254" t="s">
        <v>14168</v>
      </c>
      <c r="C24866" s="10" t="s">
        <v>6635</v>
      </c>
      <c r="F24866" s="255">
        <v>323.16000000000003</v>
      </c>
    </row>
    <row r="24867" spans="1:6" ht="15" x14ac:dyDescent="0.25">
      <c r="A24867" s="253" t="s">
        <v>14169</v>
      </c>
      <c r="B24867" s="254" t="s">
        <v>14170</v>
      </c>
      <c r="C24867" s="10" t="s">
        <v>20</v>
      </c>
      <c r="F24867" s="255">
        <v>21.67</v>
      </c>
    </row>
    <row r="24868" spans="1:6" ht="15" x14ac:dyDescent="0.25">
      <c r="A24868" s="253" t="s">
        <v>14171</v>
      </c>
      <c r="B24868" s="254" t="s">
        <v>14172</v>
      </c>
      <c r="C24868" s="10" t="s">
        <v>20</v>
      </c>
      <c r="F24868" s="255">
        <v>11.22</v>
      </c>
    </row>
    <row r="24869" spans="1:6" ht="15" x14ac:dyDescent="0.25">
      <c r="A24869" s="253" t="s">
        <v>14173</v>
      </c>
      <c r="B24869" s="254" t="s">
        <v>14174</v>
      </c>
      <c r="C24869" s="10" t="s">
        <v>6650</v>
      </c>
      <c r="F24869" s="255">
        <v>45.94</v>
      </c>
    </row>
    <row r="24870" spans="1:6" ht="15" x14ac:dyDescent="0.25">
      <c r="A24870" s="253" t="s">
        <v>14175</v>
      </c>
      <c r="B24870" s="254" t="s">
        <v>14176</v>
      </c>
      <c r="C24870" s="10" t="s">
        <v>6637</v>
      </c>
      <c r="F24870" s="255">
        <v>213.16</v>
      </c>
    </row>
    <row r="24871" spans="1:6" ht="15" x14ac:dyDescent="0.25">
      <c r="A24871" s="253" t="s">
        <v>14177</v>
      </c>
      <c r="B24871" s="254" t="s">
        <v>14178</v>
      </c>
      <c r="C24871" s="10" t="s">
        <v>6637</v>
      </c>
      <c r="F24871" s="255">
        <v>6.58</v>
      </c>
    </row>
    <row r="24872" spans="1:6" ht="15" x14ac:dyDescent="0.25">
      <c r="A24872" s="253" t="s">
        <v>14179</v>
      </c>
      <c r="B24872" s="254" t="s">
        <v>14180</v>
      </c>
      <c r="C24872" s="10" t="s">
        <v>6637</v>
      </c>
      <c r="F24872" s="255">
        <v>5.71</v>
      </c>
    </row>
    <row r="24873" spans="1:6" ht="15" x14ac:dyDescent="0.25">
      <c r="A24873" s="253" t="s">
        <v>14181</v>
      </c>
      <c r="B24873" s="254" t="s">
        <v>14182</v>
      </c>
      <c r="C24873" s="10" t="s">
        <v>6637</v>
      </c>
      <c r="F24873" s="255">
        <v>13.48</v>
      </c>
    </row>
    <row r="24874" spans="1:6" ht="30" x14ac:dyDescent="0.25">
      <c r="A24874" s="253" t="s">
        <v>14183</v>
      </c>
      <c r="B24874" s="254" t="s">
        <v>14184</v>
      </c>
      <c r="C24874" s="10" t="s">
        <v>6650</v>
      </c>
      <c r="F24874" s="255">
        <v>43.79</v>
      </c>
    </row>
    <row r="24875" spans="1:6" ht="30" x14ac:dyDescent="0.25">
      <c r="A24875" s="253" t="s">
        <v>14185</v>
      </c>
      <c r="B24875" s="254" t="s">
        <v>14186</v>
      </c>
      <c r="C24875" s="10" t="s">
        <v>6650</v>
      </c>
      <c r="F24875" s="255">
        <v>33</v>
      </c>
    </row>
    <row r="24876" spans="1:6" ht="15" x14ac:dyDescent="0.25">
      <c r="A24876" s="253" t="s">
        <v>14187</v>
      </c>
      <c r="B24876" s="254" t="s">
        <v>1006</v>
      </c>
      <c r="C24876" s="10" t="s">
        <v>6637</v>
      </c>
      <c r="F24876" s="255">
        <v>9.59</v>
      </c>
    </row>
    <row r="24877" spans="1:6" ht="15" x14ac:dyDescent="0.25">
      <c r="A24877" s="253" t="s">
        <v>14188</v>
      </c>
      <c r="B24877" s="254" t="s">
        <v>14189</v>
      </c>
      <c r="C24877" s="10" t="s">
        <v>6642</v>
      </c>
      <c r="F24877" s="255">
        <v>226.31</v>
      </c>
    </row>
    <row r="24878" spans="1:6" ht="15" x14ac:dyDescent="0.25">
      <c r="A24878" s="253" t="s">
        <v>14190</v>
      </c>
      <c r="B24878" s="254" t="s">
        <v>14191</v>
      </c>
      <c r="C24878" s="10" t="s">
        <v>6642</v>
      </c>
      <c r="F24878" s="255">
        <v>75.77</v>
      </c>
    </row>
    <row r="24879" spans="1:6" ht="15" x14ac:dyDescent="0.25">
      <c r="A24879" s="253" t="s">
        <v>14192</v>
      </c>
      <c r="B24879" s="254" t="s">
        <v>14193</v>
      </c>
      <c r="C24879" s="10" t="s">
        <v>6642</v>
      </c>
      <c r="F24879" s="255">
        <v>157.53</v>
      </c>
    </row>
    <row r="24880" spans="1:6" ht="15" x14ac:dyDescent="0.25">
      <c r="A24880" s="253" t="s">
        <v>14194</v>
      </c>
      <c r="B24880" s="254" t="s">
        <v>14195</v>
      </c>
      <c r="C24880" s="10" t="s">
        <v>6642</v>
      </c>
      <c r="F24880" s="255">
        <v>31.27</v>
      </c>
    </row>
    <row r="24881" spans="1:6" ht="15" x14ac:dyDescent="0.25">
      <c r="A24881" s="253" t="s">
        <v>14196</v>
      </c>
      <c r="B24881" s="254" t="s">
        <v>14197</v>
      </c>
      <c r="C24881" s="10" t="s">
        <v>6642</v>
      </c>
      <c r="F24881" s="255">
        <v>106.29</v>
      </c>
    </row>
    <row r="24882" spans="1:6" ht="15" x14ac:dyDescent="0.25">
      <c r="A24882" s="253" t="s">
        <v>14198</v>
      </c>
      <c r="B24882" s="254" t="s">
        <v>14199</v>
      </c>
      <c r="C24882" s="10" t="s">
        <v>6642</v>
      </c>
      <c r="F24882" s="255">
        <v>340.67</v>
      </c>
    </row>
    <row r="24883" spans="1:6" ht="15" x14ac:dyDescent="0.25">
      <c r="A24883" s="253" t="s">
        <v>14200</v>
      </c>
      <c r="B24883" s="254" t="s">
        <v>14201</v>
      </c>
      <c r="C24883" s="10" t="s">
        <v>6642</v>
      </c>
      <c r="F24883" s="255">
        <v>38.590000000000003</v>
      </c>
    </row>
    <row r="24884" spans="1:6" ht="15" x14ac:dyDescent="0.25">
      <c r="A24884" s="253" t="s">
        <v>14202</v>
      </c>
      <c r="B24884" s="254" t="s">
        <v>14203</v>
      </c>
      <c r="C24884" s="10" t="s">
        <v>6642</v>
      </c>
      <c r="F24884" s="255">
        <v>151.88</v>
      </c>
    </row>
    <row r="24885" spans="1:6" ht="15" x14ac:dyDescent="0.25">
      <c r="A24885" s="253" t="s">
        <v>14204</v>
      </c>
      <c r="B24885" s="254" t="s">
        <v>14205</v>
      </c>
      <c r="C24885" s="10" t="s">
        <v>6642</v>
      </c>
      <c r="F24885" s="255">
        <v>224.92</v>
      </c>
    </row>
    <row r="24886" spans="1:6" ht="15" x14ac:dyDescent="0.25">
      <c r="A24886" s="253" t="s">
        <v>14206</v>
      </c>
      <c r="B24886" s="254" t="s">
        <v>14207</v>
      </c>
      <c r="C24886" s="10" t="s">
        <v>6642</v>
      </c>
      <c r="F24886" s="255">
        <v>159.72999999999999</v>
      </c>
    </row>
    <row r="24887" spans="1:6" ht="15" x14ac:dyDescent="0.25">
      <c r="A24887" s="253" t="s">
        <v>14208</v>
      </c>
      <c r="B24887" s="254" t="s">
        <v>14209</v>
      </c>
      <c r="C24887" s="10" t="s">
        <v>6642</v>
      </c>
      <c r="F24887" s="255">
        <v>512.97</v>
      </c>
    </row>
    <row r="24888" spans="1:6" ht="15" x14ac:dyDescent="0.25">
      <c r="A24888" s="253" t="s">
        <v>14210</v>
      </c>
      <c r="B24888" s="254" t="s">
        <v>14211</v>
      </c>
      <c r="C24888" s="10" t="s">
        <v>6642</v>
      </c>
      <c r="F24888" s="255">
        <v>467.04</v>
      </c>
    </row>
    <row r="24889" spans="1:6" ht="15" x14ac:dyDescent="0.25">
      <c r="A24889" s="253" t="s">
        <v>14212</v>
      </c>
      <c r="B24889" s="254" t="s">
        <v>14213</v>
      </c>
      <c r="C24889" s="10" t="s">
        <v>6642</v>
      </c>
      <c r="F24889" s="255">
        <v>276.89999999999998</v>
      </c>
    </row>
    <row r="24890" spans="1:6" ht="15" x14ac:dyDescent="0.25">
      <c r="A24890" s="253" t="s">
        <v>14214</v>
      </c>
      <c r="B24890" s="254" t="s">
        <v>14215</v>
      </c>
      <c r="C24890" s="10" t="s">
        <v>6642</v>
      </c>
      <c r="F24890" s="255">
        <v>213.38</v>
      </c>
    </row>
    <row r="24891" spans="1:6" ht="15" x14ac:dyDescent="0.25">
      <c r="A24891" s="253" t="s">
        <v>14216</v>
      </c>
      <c r="B24891" s="254" t="s">
        <v>14217</v>
      </c>
      <c r="C24891" s="10" t="s">
        <v>6642</v>
      </c>
      <c r="F24891" s="255">
        <v>241.9</v>
      </c>
    </row>
    <row r="24892" spans="1:6" ht="15" x14ac:dyDescent="0.25">
      <c r="A24892" s="253" t="s">
        <v>14218</v>
      </c>
      <c r="B24892" s="254" t="s">
        <v>14219</v>
      </c>
      <c r="C24892" s="10" t="s">
        <v>6642</v>
      </c>
      <c r="F24892" s="255">
        <v>397.34</v>
      </c>
    </row>
    <row r="24893" spans="1:6" ht="15" x14ac:dyDescent="0.25">
      <c r="A24893" s="253" t="s">
        <v>14220</v>
      </c>
      <c r="B24893" s="254" t="s">
        <v>14221</v>
      </c>
      <c r="C24893" s="10" t="s">
        <v>6642</v>
      </c>
      <c r="F24893" s="255">
        <v>303.56</v>
      </c>
    </row>
    <row r="24894" spans="1:6" ht="15" x14ac:dyDescent="0.25">
      <c r="A24894" s="253" t="s">
        <v>14222</v>
      </c>
      <c r="B24894" s="254" t="s">
        <v>14223</v>
      </c>
      <c r="C24894" s="10" t="s">
        <v>6642</v>
      </c>
      <c r="F24894" s="255">
        <v>32.53</v>
      </c>
    </row>
    <row r="24895" spans="1:6" ht="15" x14ac:dyDescent="0.25">
      <c r="A24895" s="253" t="s">
        <v>14224</v>
      </c>
      <c r="B24895" s="254" t="s">
        <v>14225</v>
      </c>
      <c r="C24895" s="10" t="s">
        <v>6642</v>
      </c>
      <c r="F24895" s="255">
        <v>186.99</v>
      </c>
    </row>
    <row r="24896" spans="1:6" ht="15" x14ac:dyDescent="0.25">
      <c r="A24896" s="253" t="s">
        <v>14226</v>
      </c>
      <c r="B24896" s="254" t="s">
        <v>14227</v>
      </c>
      <c r="C24896" s="10" t="s">
        <v>6642</v>
      </c>
      <c r="F24896" s="255">
        <v>237.55</v>
      </c>
    </row>
    <row r="24897" spans="1:6" ht="15" x14ac:dyDescent="0.25">
      <c r="A24897" s="253" t="s">
        <v>14228</v>
      </c>
      <c r="B24897" s="254" t="s">
        <v>14229</v>
      </c>
      <c r="C24897" s="10" t="s">
        <v>6642</v>
      </c>
      <c r="F24897" s="255">
        <v>764.42</v>
      </c>
    </row>
    <row r="24898" spans="1:6" ht="15" x14ac:dyDescent="0.25">
      <c r="A24898" s="253" t="s">
        <v>14230</v>
      </c>
      <c r="B24898" s="254" t="s">
        <v>14231</v>
      </c>
      <c r="C24898" s="10" t="s">
        <v>6642</v>
      </c>
      <c r="F24898" s="255">
        <v>301.91000000000003</v>
      </c>
    </row>
    <row r="24899" spans="1:6" ht="15" x14ac:dyDescent="0.25">
      <c r="A24899" s="253" t="s">
        <v>14232</v>
      </c>
      <c r="B24899" s="254" t="s">
        <v>14233</v>
      </c>
      <c r="C24899" s="10" t="s">
        <v>6642</v>
      </c>
      <c r="F24899" s="255">
        <v>79.209999999999994</v>
      </c>
    </row>
    <row r="24900" spans="1:6" ht="15" x14ac:dyDescent="0.25">
      <c r="A24900" s="253" t="s">
        <v>14234</v>
      </c>
      <c r="B24900" s="254" t="s">
        <v>14235</v>
      </c>
      <c r="C24900" s="10" t="s">
        <v>6642</v>
      </c>
      <c r="F24900" s="255">
        <v>258.04000000000002</v>
      </c>
    </row>
    <row r="24901" spans="1:6" ht="15" x14ac:dyDescent="0.25">
      <c r="A24901" s="253" t="s">
        <v>14236</v>
      </c>
      <c r="B24901" s="254" t="s">
        <v>14237</v>
      </c>
      <c r="C24901" s="10" t="s">
        <v>6642</v>
      </c>
      <c r="F24901" s="255">
        <v>105.87</v>
      </c>
    </row>
    <row r="24902" spans="1:6" ht="15" x14ac:dyDescent="0.25">
      <c r="A24902" s="253" t="s">
        <v>14238</v>
      </c>
      <c r="B24902" s="254" t="s">
        <v>14239</v>
      </c>
      <c r="C24902" s="10" t="s">
        <v>6642</v>
      </c>
      <c r="F24902" s="255">
        <v>16.739999999999998</v>
      </c>
    </row>
    <row r="24903" spans="1:6" ht="15" x14ac:dyDescent="0.25">
      <c r="A24903" s="253" t="s">
        <v>14240</v>
      </c>
      <c r="B24903" s="254" t="s">
        <v>14241</v>
      </c>
      <c r="C24903" s="10" t="s">
        <v>6642</v>
      </c>
      <c r="F24903" s="255">
        <v>0.76</v>
      </c>
    </row>
    <row r="24904" spans="1:6" ht="15" x14ac:dyDescent="0.25">
      <c r="A24904" s="253" t="s">
        <v>14242</v>
      </c>
      <c r="B24904" s="254" t="s">
        <v>14243</v>
      </c>
      <c r="C24904" s="10" t="s">
        <v>6642</v>
      </c>
      <c r="F24904" s="255">
        <v>810.46</v>
      </c>
    </row>
    <row r="24905" spans="1:6" ht="15" x14ac:dyDescent="0.25">
      <c r="A24905" s="253" t="s">
        <v>14244</v>
      </c>
      <c r="B24905" s="254" t="s">
        <v>14245</v>
      </c>
      <c r="C24905" s="10" t="s">
        <v>6637</v>
      </c>
      <c r="F24905" s="255">
        <v>35.49</v>
      </c>
    </row>
    <row r="24906" spans="1:6" ht="15" x14ac:dyDescent="0.25">
      <c r="A24906" s="253" t="s">
        <v>14246</v>
      </c>
      <c r="B24906" s="254" t="s">
        <v>30</v>
      </c>
      <c r="C24906" s="10" t="s">
        <v>6637</v>
      </c>
      <c r="F24906" s="255">
        <v>69.319999999999993</v>
      </c>
    </row>
    <row r="24907" spans="1:6" ht="15" x14ac:dyDescent="0.25">
      <c r="A24907" s="253" t="s">
        <v>14247</v>
      </c>
      <c r="B24907" s="254" t="s">
        <v>14248</v>
      </c>
      <c r="C24907" s="10" t="s">
        <v>6637</v>
      </c>
      <c r="F24907" s="255">
        <v>60.34</v>
      </c>
    </row>
    <row r="24908" spans="1:6" ht="15" x14ac:dyDescent="0.25">
      <c r="A24908" s="253" t="s">
        <v>14249</v>
      </c>
      <c r="B24908" s="254" t="s">
        <v>14250</v>
      </c>
      <c r="C24908" s="10" t="s">
        <v>6637</v>
      </c>
      <c r="F24908" s="255">
        <v>1244.17</v>
      </c>
    </row>
    <row r="24909" spans="1:6" ht="15" x14ac:dyDescent="0.25">
      <c r="A24909" s="253" t="s">
        <v>14251</v>
      </c>
      <c r="B24909" s="254" t="s">
        <v>14252</v>
      </c>
      <c r="C24909" s="10" t="s">
        <v>6650</v>
      </c>
      <c r="F24909" s="255">
        <v>35.229999999999997</v>
      </c>
    </row>
    <row r="24910" spans="1:6" ht="15" x14ac:dyDescent="0.25">
      <c r="A24910" s="253" t="s">
        <v>14253</v>
      </c>
      <c r="B24910" s="254" t="s">
        <v>14254</v>
      </c>
      <c r="C24910" s="10" t="s">
        <v>6650</v>
      </c>
      <c r="F24910" s="255">
        <v>10.92</v>
      </c>
    </row>
    <row r="24911" spans="1:6" ht="15" x14ac:dyDescent="0.25">
      <c r="A24911" s="253" t="s">
        <v>14255</v>
      </c>
      <c r="B24911" s="254" t="s">
        <v>14256</v>
      </c>
      <c r="C24911" s="10" t="s">
        <v>6650</v>
      </c>
      <c r="F24911" s="255">
        <v>53.89</v>
      </c>
    </row>
    <row r="24912" spans="1:6" ht="15" x14ac:dyDescent="0.25">
      <c r="A24912" s="253" t="s">
        <v>14257</v>
      </c>
      <c r="B24912" s="254" t="s">
        <v>14258</v>
      </c>
      <c r="C24912" s="10" t="s">
        <v>6635</v>
      </c>
      <c r="F24912" s="255">
        <v>22.5</v>
      </c>
    </row>
    <row r="24913" spans="1:6" ht="15" x14ac:dyDescent="0.25">
      <c r="A24913" s="253" t="s">
        <v>14259</v>
      </c>
      <c r="B24913" s="254" t="s">
        <v>14260</v>
      </c>
      <c r="C24913" s="10" t="s">
        <v>6640</v>
      </c>
      <c r="F24913" s="255">
        <v>13.7</v>
      </c>
    </row>
    <row r="24914" spans="1:6" ht="15" x14ac:dyDescent="0.25">
      <c r="A24914" s="253" t="s">
        <v>14261</v>
      </c>
      <c r="B24914" s="254" t="s">
        <v>14262</v>
      </c>
      <c r="C24914" s="10" t="s">
        <v>6640</v>
      </c>
      <c r="F24914" s="255">
        <v>63.61</v>
      </c>
    </row>
    <row r="24915" spans="1:6" ht="15" x14ac:dyDescent="0.25">
      <c r="A24915" s="253" t="s">
        <v>14263</v>
      </c>
      <c r="B24915" s="254" t="s">
        <v>14264</v>
      </c>
      <c r="C24915" s="10" t="s">
        <v>6650</v>
      </c>
      <c r="F24915" s="255">
        <v>11.57</v>
      </c>
    </row>
    <row r="24916" spans="1:6" ht="15" x14ac:dyDescent="0.25">
      <c r="A24916" s="253" t="s">
        <v>14265</v>
      </c>
      <c r="B24916" s="254" t="s">
        <v>14266</v>
      </c>
      <c r="C24916" s="10" t="s">
        <v>6640</v>
      </c>
      <c r="F24916" s="255">
        <v>27.77</v>
      </c>
    </row>
    <row r="24917" spans="1:6" ht="15" x14ac:dyDescent="0.25">
      <c r="A24917" s="253" t="s">
        <v>14267</v>
      </c>
      <c r="B24917" s="254" t="s">
        <v>14268</v>
      </c>
      <c r="C24917" s="10" t="s">
        <v>6635</v>
      </c>
      <c r="F24917" s="255">
        <v>128.47999999999999</v>
      </c>
    </row>
    <row r="24918" spans="1:6" ht="15" x14ac:dyDescent="0.25">
      <c r="A24918" s="253" t="s">
        <v>14269</v>
      </c>
      <c r="B24918" s="254" t="s">
        <v>14270</v>
      </c>
      <c r="C24918" s="10" t="s">
        <v>6635</v>
      </c>
      <c r="F24918" s="255">
        <v>1460.4</v>
      </c>
    </row>
    <row r="24919" spans="1:6" ht="15" x14ac:dyDescent="0.25">
      <c r="A24919" s="253" t="s">
        <v>14271</v>
      </c>
      <c r="B24919" s="254" t="s">
        <v>14272</v>
      </c>
      <c r="C24919" s="10" t="s">
        <v>6635</v>
      </c>
      <c r="F24919" s="255">
        <v>910.79</v>
      </c>
    </row>
    <row r="24920" spans="1:6" ht="15" x14ac:dyDescent="0.25">
      <c r="A24920" s="253" t="s">
        <v>14273</v>
      </c>
      <c r="B24920" s="254" t="s">
        <v>14274</v>
      </c>
      <c r="C24920" s="10" t="s">
        <v>6635</v>
      </c>
      <c r="F24920" s="255">
        <v>1089.19</v>
      </c>
    </row>
    <row r="24921" spans="1:6" ht="15" x14ac:dyDescent="0.25">
      <c r="A24921" s="253" t="s">
        <v>14275</v>
      </c>
      <c r="B24921" s="254" t="s">
        <v>14276</v>
      </c>
      <c r="C24921" s="10" t="s">
        <v>6637</v>
      </c>
      <c r="F24921" s="255">
        <v>997.92</v>
      </c>
    </row>
    <row r="24922" spans="1:6" ht="15" x14ac:dyDescent="0.25">
      <c r="A24922" s="253" t="s">
        <v>14277</v>
      </c>
      <c r="B24922" s="254" t="s">
        <v>14278</v>
      </c>
      <c r="C24922" s="10" t="s">
        <v>6642</v>
      </c>
      <c r="F24922" s="255">
        <v>10.46</v>
      </c>
    </row>
    <row r="24923" spans="1:6" ht="15" x14ac:dyDescent="0.25">
      <c r="A24923" s="253" t="s">
        <v>14279</v>
      </c>
      <c r="B24923" s="254" t="s">
        <v>14280</v>
      </c>
      <c r="C24923" s="10" t="s">
        <v>6635</v>
      </c>
      <c r="F24923" s="255">
        <v>191.35</v>
      </c>
    </row>
    <row r="24924" spans="1:6" ht="15" x14ac:dyDescent="0.25">
      <c r="A24924" s="253" t="s">
        <v>14281</v>
      </c>
      <c r="B24924" s="254" t="s">
        <v>14282</v>
      </c>
      <c r="C24924" s="10" t="s">
        <v>6635</v>
      </c>
      <c r="F24924" s="255">
        <v>186.76</v>
      </c>
    </row>
    <row r="24925" spans="1:6" ht="15" x14ac:dyDescent="0.25">
      <c r="A24925" s="253" t="s">
        <v>14283</v>
      </c>
      <c r="B24925" s="254" t="s">
        <v>14284</v>
      </c>
      <c r="C24925" s="10" t="s">
        <v>6635</v>
      </c>
      <c r="F24925" s="255">
        <v>239.08</v>
      </c>
    </row>
    <row r="24926" spans="1:6" ht="15" x14ac:dyDescent="0.25">
      <c r="A24926" s="253" t="s">
        <v>14285</v>
      </c>
      <c r="B24926" s="254" t="s">
        <v>14286</v>
      </c>
      <c r="C24926" s="10" t="s">
        <v>6642</v>
      </c>
      <c r="F24926" s="255">
        <v>25.67</v>
      </c>
    </row>
    <row r="24927" spans="1:6" ht="15" x14ac:dyDescent="0.25">
      <c r="A24927" s="253" t="s">
        <v>14287</v>
      </c>
      <c r="B24927" s="254" t="s">
        <v>14288</v>
      </c>
      <c r="C24927" s="10" t="s">
        <v>6642</v>
      </c>
      <c r="F24927" s="255">
        <v>235.34</v>
      </c>
    </row>
    <row r="24928" spans="1:6" ht="15" x14ac:dyDescent="0.25">
      <c r="A24928" s="253" t="s">
        <v>14289</v>
      </c>
      <c r="B24928" s="254" t="s">
        <v>14290</v>
      </c>
      <c r="C24928" s="10" t="s">
        <v>6642</v>
      </c>
      <c r="F24928" s="255">
        <v>21.08</v>
      </c>
    </row>
    <row r="24929" spans="1:6" ht="15" x14ac:dyDescent="0.25">
      <c r="A24929" s="253" t="s">
        <v>14291</v>
      </c>
      <c r="B24929" s="254" t="s">
        <v>14292</v>
      </c>
      <c r="C24929" s="10" t="s">
        <v>6642</v>
      </c>
      <c r="F24929" s="255">
        <v>10.71</v>
      </c>
    </row>
    <row r="24930" spans="1:6" ht="15" x14ac:dyDescent="0.25">
      <c r="A24930" s="253" t="s">
        <v>14293</v>
      </c>
      <c r="B24930" s="254" t="s">
        <v>14294</v>
      </c>
      <c r="C24930" s="10" t="s">
        <v>6642</v>
      </c>
      <c r="F24930" s="255">
        <v>231.71</v>
      </c>
    </row>
    <row r="24931" spans="1:6" ht="30" x14ac:dyDescent="0.25">
      <c r="A24931" s="253" t="s">
        <v>14295</v>
      </c>
      <c r="B24931" s="254" t="s">
        <v>14296</v>
      </c>
      <c r="C24931" s="10" t="s">
        <v>6642</v>
      </c>
      <c r="F24931" s="255">
        <v>174.05</v>
      </c>
    </row>
    <row r="24932" spans="1:6" ht="15" x14ac:dyDescent="0.25">
      <c r="A24932" s="253" t="s">
        <v>14297</v>
      </c>
      <c r="B24932" s="254" t="s">
        <v>14298</v>
      </c>
      <c r="C24932" s="10" t="s">
        <v>6640</v>
      </c>
      <c r="F24932" s="255">
        <v>54.94</v>
      </c>
    </row>
    <row r="24933" spans="1:6" ht="15" x14ac:dyDescent="0.25">
      <c r="A24933" s="253" t="s">
        <v>14299</v>
      </c>
      <c r="B24933" s="254" t="s">
        <v>14300</v>
      </c>
      <c r="C24933" s="10" t="s">
        <v>6640</v>
      </c>
      <c r="F24933" s="255">
        <v>227.62</v>
      </c>
    </row>
    <row r="24934" spans="1:6" ht="15" x14ac:dyDescent="0.25">
      <c r="A24934" s="253" t="s">
        <v>14301</v>
      </c>
      <c r="B24934" s="254" t="s">
        <v>14302</v>
      </c>
      <c r="C24934" s="10" t="s">
        <v>6637</v>
      </c>
      <c r="F24934" s="255">
        <v>29.6</v>
      </c>
    </row>
    <row r="24935" spans="1:6" ht="15" x14ac:dyDescent="0.25">
      <c r="A24935" s="253" t="s">
        <v>14303</v>
      </c>
      <c r="B24935" s="254" t="s">
        <v>14304</v>
      </c>
      <c r="C24935" s="10" t="s">
        <v>6640</v>
      </c>
      <c r="F24935" s="255">
        <v>36.19</v>
      </c>
    </row>
    <row r="24936" spans="1:6" ht="15" x14ac:dyDescent="0.25">
      <c r="A24936" s="253" t="s">
        <v>14305</v>
      </c>
      <c r="B24936" s="254" t="s">
        <v>14306</v>
      </c>
      <c r="C24936" s="10" t="s">
        <v>6641</v>
      </c>
      <c r="F24936" s="255">
        <v>3611.87</v>
      </c>
    </row>
    <row r="24937" spans="1:6" ht="15" x14ac:dyDescent="0.25">
      <c r="A24937" s="253" t="s">
        <v>14307</v>
      </c>
      <c r="B24937" s="254" t="s">
        <v>14308</v>
      </c>
      <c r="C24937" s="10" t="s">
        <v>6637</v>
      </c>
      <c r="F24937" s="255">
        <v>38.71</v>
      </c>
    </row>
    <row r="24938" spans="1:6" ht="15" x14ac:dyDescent="0.25">
      <c r="A24938" s="253" t="s">
        <v>14309</v>
      </c>
      <c r="B24938" s="254" t="s">
        <v>14310</v>
      </c>
      <c r="C24938" s="10" t="s">
        <v>6647</v>
      </c>
      <c r="F24938" s="255">
        <v>23.01</v>
      </c>
    </row>
    <row r="24939" spans="1:6" ht="15" x14ac:dyDescent="0.25">
      <c r="A24939" s="253" t="s">
        <v>14311</v>
      </c>
      <c r="B24939" s="254" t="s">
        <v>14312</v>
      </c>
      <c r="C24939" s="10" t="s">
        <v>14313</v>
      </c>
      <c r="F24939" s="255">
        <v>19.03</v>
      </c>
    </row>
    <row r="24940" spans="1:6" ht="15" x14ac:dyDescent="0.25">
      <c r="A24940" s="253" t="s">
        <v>14314</v>
      </c>
      <c r="B24940" s="254" t="s">
        <v>14315</v>
      </c>
      <c r="C24940" s="10" t="s">
        <v>6640</v>
      </c>
      <c r="F24940" s="255">
        <v>142.08000000000001</v>
      </c>
    </row>
    <row r="24941" spans="1:6" ht="15" x14ac:dyDescent="0.25">
      <c r="A24941" s="253" t="s">
        <v>14316</v>
      </c>
      <c r="B24941" s="254" t="s">
        <v>14317</v>
      </c>
      <c r="C24941" s="10" t="s">
        <v>6640</v>
      </c>
      <c r="F24941" s="255">
        <v>275.44</v>
      </c>
    </row>
    <row r="24942" spans="1:6" ht="15" x14ac:dyDescent="0.25">
      <c r="A24942" s="253" t="s">
        <v>14318</v>
      </c>
      <c r="B24942" s="254" t="s">
        <v>14319</v>
      </c>
      <c r="C24942" s="10" t="s">
        <v>6640</v>
      </c>
      <c r="F24942" s="255">
        <v>114.18</v>
      </c>
    </row>
    <row r="24943" spans="1:6" ht="15" x14ac:dyDescent="0.25">
      <c r="A24943" s="253" t="s">
        <v>14320</v>
      </c>
      <c r="B24943" s="254" t="s">
        <v>14321</v>
      </c>
      <c r="C24943" s="10" t="s">
        <v>6640</v>
      </c>
      <c r="F24943" s="255">
        <v>171.9</v>
      </c>
    </row>
    <row r="24944" spans="1:6" ht="15" x14ac:dyDescent="0.25">
      <c r="A24944" s="253" t="s">
        <v>14322</v>
      </c>
      <c r="B24944" s="254" t="s">
        <v>14323</v>
      </c>
      <c r="C24944" s="10" t="s">
        <v>6640</v>
      </c>
      <c r="F24944" s="255">
        <v>202.49</v>
      </c>
    </row>
    <row r="24945" spans="1:6" ht="15" x14ac:dyDescent="0.25">
      <c r="A24945" s="253" t="s">
        <v>14324</v>
      </c>
      <c r="B24945" s="254" t="s">
        <v>14325</v>
      </c>
      <c r="C24945" s="10" t="s">
        <v>6635</v>
      </c>
      <c r="F24945" s="255">
        <v>4.4800000000000004</v>
      </c>
    </row>
    <row r="24946" spans="1:6" ht="15" x14ac:dyDescent="0.25">
      <c r="A24946" s="253" t="s">
        <v>14326</v>
      </c>
      <c r="B24946" s="254" t="s">
        <v>14327</v>
      </c>
      <c r="C24946" s="10" t="s">
        <v>6640</v>
      </c>
      <c r="F24946" s="255">
        <v>7.61</v>
      </c>
    </row>
    <row r="24947" spans="1:6" ht="15" x14ac:dyDescent="0.25">
      <c r="A24947" s="253" t="s">
        <v>14328</v>
      </c>
      <c r="B24947" s="254" t="s">
        <v>14329</v>
      </c>
      <c r="C24947" s="10" t="s">
        <v>6637</v>
      </c>
      <c r="F24947" s="255">
        <v>291.91000000000003</v>
      </c>
    </row>
    <row r="24948" spans="1:6" ht="15" x14ac:dyDescent="0.25">
      <c r="A24948" s="253" t="s">
        <v>14330</v>
      </c>
      <c r="B24948" s="254" t="s">
        <v>14331</v>
      </c>
      <c r="C24948" s="10" t="s">
        <v>6635</v>
      </c>
      <c r="F24948" s="255">
        <v>43.31</v>
      </c>
    </row>
    <row r="24949" spans="1:6" ht="15" x14ac:dyDescent="0.25">
      <c r="A24949" s="253" t="s">
        <v>14332</v>
      </c>
      <c r="B24949" s="254" t="s">
        <v>14333</v>
      </c>
      <c r="C24949" s="10" t="s">
        <v>6650</v>
      </c>
      <c r="F24949" s="255">
        <v>38.549999999999997</v>
      </c>
    </row>
    <row r="24950" spans="1:6" ht="15" x14ac:dyDescent="0.25">
      <c r="A24950" s="253" t="s">
        <v>14334</v>
      </c>
      <c r="B24950" s="254" t="s">
        <v>14335</v>
      </c>
      <c r="C24950" s="10" t="s">
        <v>6635</v>
      </c>
      <c r="F24950" s="255">
        <v>0.04</v>
      </c>
    </row>
    <row r="24951" spans="1:6" ht="15" x14ac:dyDescent="0.25">
      <c r="A24951" s="253" t="s">
        <v>14336</v>
      </c>
      <c r="B24951" s="254" t="s">
        <v>14337</v>
      </c>
      <c r="C24951" s="10" t="s">
        <v>6640</v>
      </c>
      <c r="F24951" s="255">
        <v>49.12</v>
      </c>
    </row>
    <row r="24952" spans="1:6" ht="15" x14ac:dyDescent="0.25">
      <c r="A24952" s="253" t="s">
        <v>14338</v>
      </c>
      <c r="B24952" s="254" t="s">
        <v>14339</v>
      </c>
      <c r="C24952" s="10" t="s">
        <v>6640</v>
      </c>
      <c r="F24952" s="255">
        <v>6.68</v>
      </c>
    </row>
    <row r="24953" spans="1:6" ht="15" x14ac:dyDescent="0.25">
      <c r="A24953" s="253" t="s">
        <v>14340</v>
      </c>
      <c r="B24953" s="254" t="s">
        <v>14341</v>
      </c>
      <c r="C24953" s="10" t="s">
        <v>6643</v>
      </c>
      <c r="F24953" s="255">
        <v>0.8</v>
      </c>
    </row>
    <row r="24954" spans="1:6" ht="15" x14ac:dyDescent="0.25">
      <c r="A24954" s="253" t="s">
        <v>14342</v>
      </c>
      <c r="B24954" s="254" t="s">
        <v>25093</v>
      </c>
      <c r="C24954" s="10" t="s">
        <v>6643</v>
      </c>
      <c r="F24954" s="255">
        <v>1.3</v>
      </c>
    </row>
    <row r="24955" spans="1:6" ht="15" x14ac:dyDescent="0.25">
      <c r="A24955" s="253" t="s">
        <v>14343</v>
      </c>
      <c r="B24955" s="254" t="s">
        <v>14344</v>
      </c>
      <c r="C24955" s="10" t="s">
        <v>6640</v>
      </c>
      <c r="F24955" s="255">
        <v>42.69</v>
      </c>
    </row>
    <row r="24956" spans="1:6" ht="15" x14ac:dyDescent="0.25">
      <c r="A24956" s="253" t="s">
        <v>14345</v>
      </c>
      <c r="B24956" s="254" t="s">
        <v>14346</v>
      </c>
      <c r="C24956" s="10" t="s">
        <v>20</v>
      </c>
      <c r="F24956" s="255">
        <v>308.27999999999997</v>
      </c>
    </row>
    <row r="24957" spans="1:6" ht="15" x14ac:dyDescent="0.25">
      <c r="A24957" s="253" t="s">
        <v>14347</v>
      </c>
      <c r="B24957" s="254" t="s">
        <v>14348</v>
      </c>
      <c r="C24957" s="10" t="s">
        <v>6640</v>
      </c>
      <c r="F24957" s="255">
        <v>88.96</v>
      </c>
    </row>
    <row r="24958" spans="1:6" ht="15" x14ac:dyDescent="0.25">
      <c r="A24958" s="253" t="s">
        <v>14349</v>
      </c>
      <c r="B24958" s="254" t="s">
        <v>14350</v>
      </c>
      <c r="C24958" s="10" t="s">
        <v>6650</v>
      </c>
      <c r="F24958" s="255">
        <v>19.37</v>
      </c>
    </row>
    <row r="24959" spans="1:6" ht="15" x14ac:dyDescent="0.25">
      <c r="A24959" s="253" t="s">
        <v>14351</v>
      </c>
      <c r="B24959" s="254" t="s">
        <v>14352</v>
      </c>
      <c r="C24959" s="10" t="s">
        <v>20</v>
      </c>
      <c r="F24959" s="255">
        <v>62.82</v>
      </c>
    </row>
    <row r="24960" spans="1:6" ht="15" x14ac:dyDescent="0.25">
      <c r="A24960" s="253" t="s">
        <v>14353</v>
      </c>
      <c r="B24960" s="254" t="s">
        <v>14354</v>
      </c>
      <c r="C24960" s="10" t="s">
        <v>6637</v>
      </c>
      <c r="F24960" s="255">
        <v>995.24</v>
      </c>
    </row>
    <row r="24961" spans="1:6" ht="15" x14ac:dyDescent="0.25">
      <c r="A24961" s="253" t="s">
        <v>14355</v>
      </c>
      <c r="B24961" s="254" t="s">
        <v>14356</v>
      </c>
      <c r="C24961" s="10" t="s">
        <v>6650</v>
      </c>
      <c r="F24961" s="255">
        <v>90.09</v>
      </c>
    </row>
    <row r="24962" spans="1:6" ht="30" x14ac:dyDescent="0.25">
      <c r="A24962" s="253" t="s">
        <v>14357</v>
      </c>
      <c r="B24962" s="254" t="s">
        <v>14358</v>
      </c>
      <c r="C24962" s="10" t="s">
        <v>6643</v>
      </c>
      <c r="F24962" s="255">
        <v>204152.38</v>
      </c>
    </row>
    <row r="24963" spans="1:6" ht="30" x14ac:dyDescent="0.25">
      <c r="A24963" s="253" t="s">
        <v>14359</v>
      </c>
      <c r="B24963" s="254" t="s">
        <v>14360</v>
      </c>
      <c r="C24963" s="10" t="s">
        <v>6643</v>
      </c>
      <c r="F24963" s="255">
        <v>205866.67</v>
      </c>
    </row>
    <row r="24964" spans="1:6" ht="30" x14ac:dyDescent="0.25">
      <c r="A24964" s="253" t="s">
        <v>14361</v>
      </c>
      <c r="B24964" s="254" t="s">
        <v>14362</v>
      </c>
      <c r="C24964" s="10" t="s">
        <v>6643</v>
      </c>
      <c r="F24964" s="255">
        <v>230195.95</v>
      </c>
    </row>
    <row r="24965" spans="1:6" ht="30" x14ac:dyDescent="0.25">
      <c r="A24965" s="253" t="s">
        <v>14363</v>
      </c>
      <c r="B24965" s="254" t="s">
        <v>14364</v>
      </c>
      <c r="C24965" s="10" t="s">
        <v>6643</v>
      </c>
      <c r="F24965" s="255">
        <v>249478.42</v>
      </c>
    </row>
    <row r="24966" spans="1:6" ht="30" x14ac:dyDescent="0.25">
      <c r="A24966" s="253" t="s">
        <v>14365</v>
      </c>
      <c r="B24966" s="254" t="s">
        <v>14366</v>
      </c>
      <c r="C24966" s="10" t="s">
        <v>6643</v>
      </c>
      <c r="F24966" s="255">
        <v>216633.33</v>
      </c>
    </row>
    <row r="24967" spans="1:6" ht="15" x14ac:dyDescent="0.25">
      <c r="A24967" s="253" t="s">
        <v>14367</v>
      </c>
      <c r="B24967" s="254" t="s">
        <v>14368</v>
      </c>
      <c r="C24967" s="10" t="s">
        <v>6637</v>
      </c>
      <c r="F24967" s="255">
        <v>1739.7</v>
      </c>
    </row>
    <row r="24968" spans="1:6" ht="15" x14ac:dyDescent="0.25">
      <c r="A24968" s="253" t="s">
        <v>14369</v>
      </c>
      <c r="B24968" s="254" t="s">
        <v>14370</v>
      </c>
      <c r="C24968" s="10" t="s">
        <v>6637</v>
      </c>
      <c r="F24968" s="255">
        <v>27.14</v>
      </c>
    </row>
    <row r="24969" spans="1:6" ht="15" x14ac:dyDescent="0.25">
      <c r="A24969" s="253" t="s">
        <v>14371</v>
      </c>
      <c r="B24969" s="254" t="s">
        <v>14372</v>
      </c>
      <c r="C24969" s="10" t="s">
        <v>6635</v>
      </c>
      <c r="F24969" s="255">
        <v>37.4</v>
      </c>
    </row>
    <row r="24970" spans="1:6" ht="15" x14ac:dyDescent="0.25">
      <c r="A24970" s="253" t="s">
        <v>14373</v>
      </c>
      <c r="B24970" s="254" t="s">
        <v>14374</v>
      </c>
      <c r="C24970" s="10" t="s">
        <v>6635</v>
      </c>
      <c r="F24970" s="255">
        <v>49.18</v>
      </c>
    </row>
    <row r="24971" spans="1:6" ht="15" x14ac:dyDescent="0.25">
      <c r="A24971" s="253" t="s">
        <v>14375</v>
      </c>
      <c r="B24971" s="254" t="s">
        <v>14376</v>
      </c>
      <c r="C24971" s="10" t="s">
        <v>6637</v>
      </c>
      <c r="F24971" s="255">
        <v>589.25</v>
      </c>
    </row>
    <row r="24972" spans="1:6" ht="15" x14ac:dyDescent="0.25">
      <c r="A24972" s="253" t="s">
        <v>14377</v>
      </c>
      <c r="B24972" s="254" t="s">
        <v>14378</v>
      </c>
      <c r="C24972" s="10" t="s">
        <v>6637</v>
      </c>
      <c r="F24972" s="255">
        <v>917.63</v>
      </c>
    </row>
    <row r="24973" spans="1:6" ht="15" x14ac:dyDescent="0.25">
      <c r="A24973" s="253" t="s">
        <v>14379</v>
      </c>
      <c r="B24973" s="254" t="s">
        <v>14380</v>
      </c>
      <c r="C24973" s="10" t="s">
        <v>6637</v>
      </c>
      <c r="F24973" s="255">
        <v>77.790000000000006</v>
      </c>
    </row>
    <row r="24974" spans="1:6" ht="15" x14ac:dyDescent="0.25">
      <c r="A24974" s="253" t="s">
        <v>25055</v>
      </c>
      <c r="B24974" s="254" t="s">
        <v>25094</v>
      </c>
      <c r="C24974" s="10" t="s">
        <v>6635</v>
      </c>
      <c r="F24974" s="255">
        <v>8.49</v>
      </c>
    </row>
    <row r="24975" spans="1:6" ht="15" x14ac:dyDescent="0.25">
      <c r="A24975" s="253" t="s">
        <v>25056</v>
      </c>
      <c r="B24975" s="254" t="s">
        <v>25095</v>
      </c>
      <c r="C24975" s="10" t="s">
        <v>6650</v>
      </c>
      <c r="F24975" s="255">
        <v>9.86</v>
      </c>
    </row>
    <row r="24976" spans="1:6" ht="15" x14ac:dyDescent="0.25">
      <c r="A24976" s="253" t="s">
        <v>14381</v>
      </c>
      <c r="B24976" s="254" t="s">
        <v>14382</v>
      </c>
      <c r="C24976" s="10" t="s">
        <v>6637</v>
      </c>
      <c r="F24976" s="255">
        <v>51.12</v>
      </c>
    </row>
    <row r="24977" spans="1:6" ht="15" x14ac:dyDescent="0.25">
      <c r="A24977" s="253" t="s">
        <v>14383</v>
      </c>
      <c r="B24977" s="254" t="s">
        <v>14384</v>
      </c>
      <c r="C24977" s="10" t="s">
        <v>6635</v>
      </c>
      <c r="F24977" s="255">
        <v>7.78</v>
      </c>
    </row>
    <row r="24978" spans="1:6" ht="30" x14ac:dyDescent="0.25">
      <c r="A24978" s="253" t="s">
        <v>14385</v>
      </c>
      <c r="B24978" s="254" t="s">
        <v>14386</v>
      </c>
      <c r="C24978" s="10" t="s">
        <v>6637</v>
      </c>
      <c r="F24978" s="255">
        <v>170.46</v>
      </c>
    </row>
    <row r="24979" spans="1:6" ht="30" x14ac:dyDescent="0.25">
      <c r="A24979" s="253" t="s">
        <v>14387</v>
      </c>
      <c r="B24979" s="254" t="s">
        <v>14388</v>
      </c>
      <c r="C24979" s="10" t="s">
        <v>6635</v>
      </c>
      <c r="F24979" s="255">
        <v>149.63</v>
      </c>
    </row>
    <row r="24980" spans="1:6" ht="15" x14ac:dyDescent="0.25">
      <c r="A24980" s="253" t="s">
        <v>14389</v>
      </c>
      <c r="B24980" s="254" t="s">
        <v>14390</v>
      </c>
      <c r="C24980" s="10" t="s">
        <v>6640</v>
      </c>
      <c r="F24980" s="255">
        <v>173.72</v>
      </c>
    </row>
    <row r="24981" spans="1:6" ht="15" x14ac:dyDescent="0.25">
      <c r="A24981" s="253" t="s">
        <v>14391</v>
      </c>
      <c r="B24981" s="254" t="s">
        <v>14392</v>
      </c>
      <c r="C24981" s="10" t="s">
        <v>6635</v>
      </c>
      <c r="F24981" s="255">
        <v>15.71</v>
      </c>
    </row>
    <row r="24982" spans="1:6" ht="15" x14ac:dyDescent="0.25">
      <c r="A24982" s="253" t="s">
        <v>14393</v>
      </c>
      <c r="B24982" s="254" t="s">
        <v>14394</v>
      </c>
      <c r="C24982" s="10" t="s">
        <v>6635</v>
      </c>
      <c r="F24982" s="255">
        <v>227.19</v>
      </c>
    </row>
    <row r="24983" spans="1:6" ht="15" x14ac:dyDescent="0.25">
      <c r="A24983" s="253" t="s">
        <v>14395</v>
      </c>
      <c r="B24983" s="254" t="s">
        <v>14396</v>
      </c>
      <c r="C24983" s="10" t="s">
        <v>6742</v>
      </c>
      <c r="F24983" s="255">
        <v>1371.79</v>
      </c>
    </row>
    <row r="24984" spans="1:6" ht="15" x14ac:dyDescent="0.25">
      <c r="A24984" s="253" t="s">
        <v>14397</v>
      </c>
      <c r="B24984" s="254" t="s">
        <v>14398</v>
      </c>
      <c r="C24984" s="10" t="s">
        <v>20</v>
      </c>
      <c r="F24984" s="255">
        <v>14.42</v>
      </c>
    </row>
    <row r="24985" spans="1:6" ht="15" x14ac:dyDescent="0.25">
      <c r="A24985" s="253" t="s">
        <v>14399</v>
      </c>
      <c r="B24985" s="254" t="s">
        <v>14400</v>
      </c>
      <c r="C24985" s="10" t="s">
        <v>6635</v>
      </c>
      <c r="F24985" s="255">
        <v>5.75</v>
      </c>
    </row>
    <row r="24986" spans="1:6" ht="15" x14ac:dyDescent="0.25">
      <c r="A24986" s="253" t="s">
        <v>14401</v>
      </c>
      <c r="B24986" s="254" t="s">
        <v>14402</v>
      </c>
      <c r="C24986" s="10" t="s">
        <v>6635</v>
      </c>
      <c r="F24986" s="255">
        <v>0.78</v>
      </c>
    </row>
    <row r="24987" spans="1:6" ht="15" x14ac:dyDescent="0.25">
      <c r="A24987" s="253" t="s">
        <v>14403</v>
      </c>
      <c r="B24987" s="254" t="s">
        <v>14404</v>
      </c>
      <c r="C24987" s="10" t="s">
        <v>6650</v>
      </c>
      <c r="F24987" s="255">
        <v>17.579999999999998</v>
      </c>
    </row>
    <row r="24988" spans="1:6" ht="15" x14ac:dyDescent="0.25">
      <c r="A24988" s="253" t="s">
        <v>14405</v>
      </c>
      <c r="B24988" s="254" t="s">
        <v>14406</v>
      </c>
      <c r="C24988" s="10" t="s">
        <v>6635</v>
      </c>
      <c r="F24988" s="255">
        <v>265</v>
      </c>
    </row>
    <row r="24989" spans="1:6" ht="15" x14ac:dyDescent="0.25">
      <c r="A24989" s="253" t="s">
        <v>14407</v>
      </c>
      <c r="B24989" s="254" t="s">
        <v>14408</v>
      </c>
      <c r="C24989" s="10" t="s">
        <v>6640</v>
      </c>
      <c r="F24989" s="255">
        <v>34.479999999999997</v>
      </c>
    </row>
    <row r="24990" spans="1:6" ht="15" x14ac:dyDescent="0.25">
      <c r="A24990" s="253" t="s">
        <v>14409</v>
      </c>
      <c r="B24990" s="254" t="s">
        <v>14410</v>
      </c>
      <c r="C24990" s="10" t="s">
        <v>6640</v>
      </c>
      <c r="F24990" s="255">
        <v>81</v>
      </c>
    </row>
    <row r="24991" spans="1:6" ht="15" x14ac:dyDescent="0.25">
      <c r="A24991" s="253" t="s">
        <v>14411</v>
      </c>
      <c r="B24991" s="254" t="s">
        <v>14412</v>
      </c>
      <c r="C24991" s="10" t="s">
        <v>6635</v>
      </c>
      <c r="F24991" s="255">
        <v>21.4</v>
      </c>
    </row>
    <row r="24992" spans="1:6" ht="15" x14ac:dyDescent="0.25">
      <c r="A24992" s="253" t="s">
        <v>14413</v>
      </c>
      <c r="B24992" s="254" t="s">
        <v>14414</v>
      </c>
      <c r="C24992" s="10" t="s">
        <v>6635</v>
      </c>
      <c r="F24992" s="255">
        <v>35.299999999999997</v>
      </c>
    </row>
    <row r="24993" spans="1:6" ht="15" x14ac:dyDescent="0.25">
      <c r="A24993" s="253" t="s">
        <v>14415</v>
      </c>
      <c r="B24993" s="254" t="s">
        <v>14416</v>
      </c>
      <c r="C24993" s="10" t="s">
        <v>6642</v>
      </c>
      <c r="F24993" s="255">
        <v>1.06</v>
      </c>
    </row>
    <row r="24994" spans="1:6" ht="15" x14ac:dyDescent="0.25">
      <c r="A24994" s="253" t="s">
        <v>14417</v>
      </c>
      <c r="B24994" s="254" t="s">
        <v>14418</v>
      </c>
      <c r="C24994" s="10" t="s">
        <v>6640</v>
      </c>
      <c r="F24994" s="255">
        <v>0.21</v>
      </c>
    </row>
    <row r="24995" spans="1:6" ht="15" x14ac:dyDescent="0.25">
      <c r="A24995" s="253" t="s">
        <v>14419</v>
      </c>
      <c r="B24995" s="254" t="s">
        <v>14420</v>
      </c>
      <c r="C24995" s="10" t="s">
        <v>6635</v>
      </c>
      <c r="F24995" s="255">
        <v>1.6</v>
      </c>
    </row>
    <row r="24996" spans="1:6" ht="15" x14ac:dyDescent="0.25">
      <c r="A24996" s="253" t="s">
        <v>14421</v>
      </c>
      <c r="B24996" s="254" t="s">
        <v>14422</v>
      </c>
      <c r="C24996" s="10" t="s">
        <v>6635</v>
      </c>
      <c r="F24996" s="255">
        <v>764.78</v>
      </c>
    </row>
    <row r="24997" spans="1:6" ht="15" x14ac:dyDescent="0.25">
      <c r="A24997" s="253" t="s">
        <v>14423</v>
      </c>
      <c r="B24997" s="254" t="s">
        <v>14424</v>
      </c>
      <c r="C24997" s="10" t="s">
        <v>6637</v>
      </c>
      <c r="F24997" s="255">
        <v>1078.53</v>
      </c>
    </row>
    <row r="24998" spans="1:6" ht="15" x14ac:dyDescent="0.25">
      <c r="A24998" s="253" t="s">
        <v>14425</v>
      </c>
      <c r="B24998" s="254" t="s">
        <v>14426</v>
      </c>
      <c r="C24998" s="10" t="s">
        <v>6635</v>
      </c>
      <c r="F24998" s="255">
        <v>225.53</v>
      </c>
    </row>
    <row r="24999" spans="1:6" ht="15" x14ac:dyDescent="0.25">
      <c r="A24999" s="253" t="s">
        <v>14427</v>
      </c>
      <c r="B24999" s="254" t="s">
        <v>8287</v>
      </c>
      <c r="C24999" s="10" t="s">
        <v>6635</v>
      </c>
      <c r="F24999" s="255">
        <v>10.43</v>
      </c>
    </row>
    <row r="25000" spans="1:6" ht="15" x14ac:dyDescent="0.25">
      <c r="A25000" s="253" t="s">
        <v>14428</v>
      </c>
      <c r="B25000" s="254" t="s">
        <v>8289</v>
      </c>
      <c r="C25000" s="10" t="s">
        <v>6635</v>
      </c>
      <c r="F25000" s="255">
        <v>22.52</v>
      </c>
    </row>
    <row r="25001" spans="1:6" ht="15" x14ac:dyDescent="0.25">
      <c r="A25001" s="253" t="s">
        <v>14429</v>
      </c>
      <c r="B25001" s="254" t="s">
        <v>14430</v>
      </c>
      <c r="C25001" s="10" t="s">
        <v>20</v>
      </c>
      <c r="F25001" s="255">
        <v>2.6</v>
      </c>
    </row>
    <row r="25002" spans="1:6" ht="15" x14ac:dyDescent="0.25">
      <c r="A25002" s="253" t="s">
        <v>14431</v>
      </c>
      <c r="B25002" s="254" t="s">
        <v>14432</v>
      </c>
      <c r="C25002" s="10" t="s">
        <v>6650</v>
      </c>
      <c r="F25002" s="255">
        <v>211.89</v>
      </c>
    </row>
    <row r="25003" spans="1:6" ht="15" x14ac:dyDescent="0.25">
      <c r="A25003" s="253" t="s">
        <v>14433</v>
      </c>
      <c r="B25003" s="254" t="s">
        <v>14434</v>
      </c>
      <c r="C25003" s="10" t="s">
        <v>6643</v>
      </c>
      <c r="F25003" s="255">
        <v>0.64</v>
      </c>
    </row>
    <row r="25004" spans="1:6" ht="15" x14ac:dyDescent="0.25">
      <c r="A25004" s="253" t="s">
        <v>14435</v>
      </c>
      <c r="B25004" s="254" t="s">
        <v>14436</v>
      </c>
      <c r="C25004" s="10" t="s">
        <v>6642</v>
      </c>
      <c r="F25004" s="255">
        <v>1.32</v>
      </c>
    </row>
    <row r="25005" spans="1:6" ht="15" x14ac:dyDescent="0.25">
      <c r="A25005" s="253" t="s">
        <v>14437</v>
      </c>
      <c r="B25005" s="254" t="s">
        <v>14438</v>
      </c>
      <c r="C25005" s="10" t="s">
        <v>6642</v>
      </c>
      <c r="F25005" s="255">
        <v>31.27</v>
      </c>
    </row>
    <row r="25006" spans="1:6" ht="15" x14ac:dyDescent="0.25">
      <c r="A25006" s="253" t="s">
        <v>14439</v>
      </c>
      <c r="B25006" s="254" t="s">
        <v>14440</v>
      </c>
      <c r="C25006" s="10" t="s">
        <v>6642</v>
      </c>
      <c r="F25006" s="255">
        <v>3.15</v>
      </c>
    </row>
    <row r="25007" spans="1:6" ht="15" x14ac:dyDescent="0.25">
      <c r="A25007" s="253" t="s">
        <v>14441</v>
      </c>
      <c r="B25007" s="254" t="s">
        <v>14442</v>
      </c>
      <c r="C25007" s="10" t="s">
        <v>6642</v>
      </c>
      <c r="F25007" s="255">
        <v>4.1500000000000004</v>
      </c>
    </row>
    <row r="25008" spans="1:6" ht="15" x14ac:dyDescent="0.25">
      <c r="A25008" s="253" t="s">
        <v>14443</v>
      </c>
      <c r="B25008" s="254" t="s">
        <v>14444</v>
      </c>
      <c r="C25008" s="10" t="s">
        <v>6642</v>
      </c>
      <c r="F25008" s="255">
        <v>4.13</v>
      </c>
    </row>
    <row r="25009" spans="1:6" ht="15" x14ac:dyDescent="0.25">
      <c r="A25009" s="253" t="s">
        <v>14445</v>
      </c>
      <c r="B25009" s="254" t="s">
        <v>14446</v>
      </c>
      <c r="C25009" s="10" t="s">
        <v>6642</v>
      </c>
      <c r="F25009" s="255">
        <v>193.71</v>
      </c>
    </row>
    <row r="25010" spans="1:6" ht="15" x14ac:dyDescent="0.25">
      <c r="A25010" s="253" t="s">
        <v>14447</v>
      </c>
      <c r="B25010" s="254" t="s">
        <v>14448</v>
      </c>
      <c r="C25010" s="10" t="s">
        <v>6642</v>
      </c>
      <c r="F25010" s="255">
        <v>342.17</v>
      </c>
    </row>
    <row r="25011" spans="1:6" ht="15" x14ac:dyDescent="0.25">
      <c r="A25011" s="253" t="s">
        <v>14449</v>
      </c>
      <c r="B25011" s="254" t="s">
        <v>14450</v>
      </c>
      <c r="C25011" s="10" t="s">
        <v>6642</v>
      </c>
      <c r="F25011" s="255">
        <v>317.62</v>
      </c>
    </row>
    <row r="25012" spans="1:6" ht="15" x14ac:dyDescent="0.25">
      <c r="A25012" s="253" t="s">
        <v>14451</v>
      </c>
      <c r="B25012" s="254" t="s">
        <v>14452</v>
      </c>
      <c r="C25012" s="10" t="s">
        <v>6642</v>
      </c>
      <c r="F25012" s="255">
        <v>348.06</v>
      </c>
    </row>
    <row r="25013" spans="1:6" ht="15" x14ac:dyDescent="0.25">
      <c r="A25013" s="253" t="s">
        <v>14453</v>
      </c>
      <c r="B25013" s="254" t="s">
        <v>14454</v>
      </c>
      <c r="C25013" s="10" t="s">
        <v>6637</v>
      </c>
      <c r="F25013" s="255">
        <v>864.19</v>
      </c>
    </row>
    <row r="25014" spans="1:6" ht="15" x14ac:dyDescent="0.25">
      <c r="A25014" s="253" t="s">
        <v>14455</v>
      </c>
      <c r="B25014" s="254" t="s">
        <v>14456</v>
      </c>
      <c r="C25014" s="10" t="s">
        <v>20</v>
      </c>
      <c r="F25014" s="255">
        <v>6.12</v>
      </c>
    </row>
    <row r="25015" spans="1:6" ht="15" x14ac:dyDescent="0.25">
      <c r="A25015" s="253" t="s">
        <v>14457</v>
      </c>
      <c r="B25015" s="254" t="s">
        <v>14458</v>
      </c>
      <c r="C25015" s="10" t="s">
        <v>6640</v>
      </c>
      <c r="F25015" s="255">
        <v>382.87</v>
      </c>
    </row>
    <row r="25016" spans="1:6" ht="15" x14ac:dyDescent="0.25">
      <c r="A25016" s="253" t="s">
        <v>14459</v>
      </c>
      <c r="B25016" s="254" t="s">
        <v>14460</v>
      </c>
      <c r="C25016" s="10" t="s">
        <v>6640</v>
      </c>
      <c r="F25016" s="255">
        <v>1009.85</v>
      </c>
    </row>
    <row r="25017" spans="1:6" ht="15" x14ac:dyDescent="0.25">
      <c r="A25017" s="253" t="s">
        <v>14461</v>
      </c>
      <c r="B25017" s="254" t="s">
        <v>14462</v>
      </c>
      <c r="C25017" s="10" t="s">
        <v>6640</v>
      </c>
      <c r="F25017" s="255">
        <v>884.55</v>
      </c>
    </row>
    <row r="25018" spans="1:6" ht="15" x14ac:dyDescent="0.25">
      <c r="A25018" s="253" t="s">
        <v>14463</v>
      </c>
      <c r="B25018" s="254" t="s">
        <v>14464</v>
      </c>
      <c r="C25018" s="10" t="s">
        <v>6637</v>
      </c>
      <c r="F25018" s="255">
        <v>3.37</v>
      </c>
    </row>
    <row r="25019" spans="1:6" ht="15" x14ac:dyDescent="0.25">
      <c r="A25019" s="253" t="s">
        <v>14465</v>
      </c>
      <c r="B25019" s="254" t="s">
        <v>14466</v>
      </c>
      <c r="C25019" s="10" t="s">
        <v>6640</v>
      </c>
      <c r="F25019" s="255">
        <v>3.2</v>
      </c>
    </row>
    <row r="25020" spans="1:6" ht="15" x14ac:dyDescent="0.25">
      <c r="A25020" s="253" t="s">
        <v>14467</v>
      </c>
      <c r="B25020" s="254" t="s">
        <v>14468</v>
      </c>
      <c r="C25020" s="10" t="s">
        <v>6640</v>
      </c>
      <c r="F25020" s="255">
        <v>4.87</v>
      </c>
    </row>
    <row r="25021" spans="1:6" ht="15" x14ac:dyDescent="0.25">
      <c r="A25021" s="253" t="s">
        <v>14469</v>
      </c>
      <c r="B25021" s="254" t="s">
        <v>14470</v>
      </c>
      <c r="C25021" s="10" t="s">
        <v>6640</v>
      </c>
      <c r="F25021" s="255">
        <v>65.03</v>
      </c>
    </row>
    <row r="25022" spans="1:6" ht="15" x14ac:dyDescent="0.25">
      <c r="A25022" s="253" t="s">
        <v>14471</v>
      </c>
      <c r="B25022" s="254" t="s">
        <v>14472</v>
      </c>
      <c r="C25022" s="10" t="s">
        <v>6640</v>
      </c>
      <c r="F25022" s="255">
        <v>11.44</v>
      </c>
    </row>
    <row r="25023" spans="1:6" ht="15" x14ac:dyDescent="0.25">
      <c r="A25023" s="253" t="s">
        <v>14473</v>
      </c>
      <c r="B25023" s="254" t="s">
        <v>14474</v>
      </c>
      <c r="C25023" s="10" t="s">
        <v>6640</v>
      </c>
      <c r="F25023" s="255">
        <v>7.58</v>
      </c>
    </row>
    <row r="25024" spans="1:6" ht="15" x14ac:dyDescent="0.25">
      <c r="A25024" s="253" t="s">
        <v>14475</v>
      </c>
      <c r="B25024" s="254" t="s">
        <v>14476</v>
      </c>
      <c r="C25024" s="10" t="s">
        <v>6654</v>
      </c>
      <c r="F25024" s="255">
        <v>593.4</v>
      </c>
    </row>
    <row r="25025" spans="1:6" ht="15" x14ac:dyDescent="0.25">
      <c r="A25025" s="253" t="s">
        <v>14477</v>
      </c>
      <c r="B25025" s="254" t="s">
        <v>14478</v>
      </c>
      <c r="C25025" s="10" t="s">
        <v>6654</v>
      </c>
      <c r="F25025" s="255">
        <v>619.97</v>
      </c>
    </row>
    <row r="25026" spans="1:6" ht="15" x14ac:dyDescent="0.25">
      <c r="A25026" s="253" t="s">
        <v>14479</v>
      </c>
      <c r="B25026" s="254" t="s">
        <v>14480</v>
      </c>
      <c r="C25026" s="10" t="s">
        <v>6637</v>
      </c>
      <c r="F25026" s="255">
        <v>167.56</v>
      </c>
    </row>
    <row r="25027" spans="1:6" ht="15" x14ac:dyDescent="0.25">
      <c r="A25027" s="253" t="s">
        <v>14481</v>
      </c>
      <c r="B25027" s="254" t="s">
        <v>14482</v>
      </c>
      <c r="C25027" s="10" t="s">
        <v>6637</v>
      </c>
      <c r="F25027" s="255">
        <v>244.33</v>
      </c>
    </row>
    <row r="25028" spans="1:6" ht="15" x14ac:dyDescent="0.25">
      <c r="A25028" s="253" t="s">
        <v>14483</v>
      </c>
      <c r="B25028" s="254" t="s">
        <v>14484</v>
      </c>
      <c r="C25028" s="10" t="s">
        <v>6635</v>
      </c>
      <c r="F25028" s="255">
        <v>0.83</v>
      </c>
    </row>
    <row r="25029" spans="1:6" ht="15" x14ac:dyDescent="0.25">
      <c r="A25029" s="253" t="s">
        <v>14485</v>
      </c>
      <c r="B25029" s="254" t="s">
        <v>14486</v>
      </c>
      <c r="C25029" s="10" t="s">
        <v>6635</v>
      </c>
      <c r="F25029" s="255">
        <v>350.55</v>
      </c>
    </row>
    <row r="25030" spans="1:6" ht="15" x14ac:dyDescent="0.25">
      <c r="A25030" s="253" t="s">
        <v>14487</v>
      </c>
      <c r="B25030" s="254" t="s">
        <v>14488</v>
      </c>
      <c r="C25030" s="10" t="s">
        <v>6650</v>
      </c>
      <c r="F25030" s="255">
        <v>14.49</v>
      </c>
    </row>
    <row r="25031" spans="1:6" ht="15" x14ac:dyDescent="0.25">
      <c r="A25031" s="253" t="s">
        <v>14489</v>
      </c>
      <c r="B25031" s="254" t="s">
        <v>14490</v>
      </c>
      <c r="C25031" s="10" t="s">
        <v>6635</v>
      </c>
      <c r="F25031" s="255">
        <v>77.98</v>
      </c>
    </row>
    <row r="25032" spans="1:6" ht="15" x14ac:dyDescent="0.25">
      <c r="A25032" s="253" t="s">
        <v>14491</v>
      </c>
      <c r="B25032" s="254" t="s">
        <v>14492</v>
      </c>
      <c r="C25032" s="10" t="s">
        <v>20</v>
      </c>
      <c r="F25032" s="255">
        <v>51.91</v>
      </c>
    </row>
    <row r="25033" spans="1:6" ht="15" x14ac:dyDescent="0.25">
      <c r="A25033" s="253" t="s">
        <v>14493</v>
      </c>
      <c r="B25033" s="254" t="s">
        <v>25096</v>
      </c>
      <c r="C25033" s="10" t="s">
        <v>6637</v>
      </c>
      <c r="F25033" s="255">
        <v>597.23</v>
      </c>
    </row>
    <row r="25034" spans="1:6" ht="15" x14ac:dyDescent="0.25">
      <c r="A25034" s="253" t="s">
        <v>14494</v>
      </c>
      <c r="B25034" s="254" t="s">
        <v>14495</v>
      </c>
      <c r="C25034" s="10" t="s">
        <v>6637</v>
      </c>
      <c r="F25034" s="255">
        <v>1031.8800000000001</v>
      </c>
    </row>
    <row r="25035" spans="1:6" ht="15" x14ac:dyDescent="0.25">
      <c r="A25035" s="253" t="s">
        <v>14496</v>
      </c>
      <c r="B25035" s="254" t="s">
        <v>14497</v>
      </c>
      <c r="C25035" s="10" t="s">
        <v>6640</v>
      </c>
      <c r="F25035" s="255">
        <v>1.44</v>
      </c>
    </row>
    <row r="25036" spans="1:6" ht="15" x14ac:dyDescent="0.25">
      <c r="A25036" s="253" t="s">
        <v>25057</v>
      </c>
      <c r="B25036" s="254" t="s">
        <v>25097</v>
      </c>
      <c r="C25036" s="10" t="s">
        <v>20</v>
      </c>
      <c r="F25036" s="255">
        <v>71.23</v>
      </c>
    </row>
    <row r="25037" spans="1:6" ht="15" x14ac:dyDescent="0.25">
      <c r="A25037" s="253" t="s">
        <v>14498</v>
      </c>
      <c r="B25037" s="254" t="s">
        <v>14499</v>
      </c>
      <c r="C25037" s="10" t="s">
        <v>6643</v>
      </c>
      <c r="F25037" s="255">
        <v>2785.64</v>
      </c>
    </row>
    <row r="25038" spans="1:6" ht="15" x14ac:dyDescent="0.25">
      <c r="A25038" s="253" t="s">
        <v>14500</v>
      </c>
      <c r="B25038" s="254" t="s">
        <v>14501</v>
      </c>
      <c r="C25038" s="10" t="s">
        <v>6635</v>
      </c>
      <c r="F25038" s="255">
        <v>2015.53</v>
      </c>
    </row>
    <row r="25039" spans="1:6" ht="15" x14ac:dyDescent="0.25">
      <c r="A25039" s="253" t="s">
        <v>14502</v>
      </c>
      <c r="B25039" s="254" t="s">
        <v>14503</v>
      </c>
      <c r="C25039" s="10" t="s">
        <v>6635</v>
      </c>
      <c r="F25039" s="255">
        <v>94.04</v>
      </c>
    </row>
    <row r="25040" spans="1:6" ht="15" x14ac:dyDescent="0.25">
      <c r="A25040" s="253" t="s">
        <v>14504</v>
      </c>
      <c r="B25040" s="254" t="s">
        <v>14505</v>
      </c>
      <c r="C25040" s="10" t="s">
        <v>6641</v>
      </c>
      <c r="F25040" s="255">
        <v>656.29</v>
      </c>
    </row>
    <row r="25041" spans="1:6" ht="15" x14ac:dyDescent="0.25">
      <c r="A25041" s="253" t="s">
        <v>14506</v>
      </c>
      <c r="B25041" s="254" t="s">
        <v>14507</v>
      </c>
      <c r="C25041" s="10" t="s">
        <v>6641</v>
      </c>
      <c r="F25041" s="255">
        <v>587.88</v>
      </c>
    </row>
    <row r="25042" spans="1:6" ht="15" x14ac:dyDescent="0.25">
      <c r="A25042" s="253" t="s">
        <v>14508</v>
      </c>
      <c r="B25042" s="254" t="s">
        <v>14509</v>
      </c>
      <c r="C25042" s="10" t="s">
        <v>6643</v>
      </c>
      <c r="F25042" s="255">
        <v>853.81</v>
      </c>
    </row>
    <row r="25043" spans="1:6" ht="15" x14ac:dyDescent="0.25">
      <c r="A25043" s="253" t="s">
        <v>14510</v>
      </c>
      <c r="B25043" s="254" t="s">
        <v>14511</v>
      </c>
      <c r="C25043" s="10" t="s">
        <v>6635</v>
      </c>
      <c r="F25043" s="255">
        <v>1169.74</v>
      </c>
    </row>
    <row r="25044" spans="1:6" ht="15" x14ac:dyDescent="0.25">
      <c r="A25044" s="253" t="s">
        <v>14512</v>
      </c>
      <c r="B25044" s="254" t="s">
        <v>14513</v>
      </c>
      <c r="C25044" s="10" t="s">
        <v>6635</v>
      </c>
      <c r="F25044" s="255">
        <v>1462.78</v>
      </c>
    </row>
    <row r="25045" spans="1:6" ht="15" x14ac:dyDescent="0.25">
      <c r="A25045" s="253" t="s">
        <v>14514</v>
      </c>
      <c r="B25045" s="254" t="s">
        <v>1634</v>
      </c>
      <c r="C25045" s="10" t="s">
        <v>6650</v>
      </c>
      <c r="F25045" s="255">
        <v>2.5499999999999998</v>
      </c>
    </row>
    <row r="25046" spans="1:6" ht="15" x14ac:dyDescent="0.25">
      <c r="A25046" s="253" t="s">
        <v>14515</v>
      </c>
      <c r="B25046" s="254" t="s">
        <v>8132</v>
      </c>
      <c r="C25046" s="10" t="s">
        <v>6637</v>
      </c>
      <c r="F25046" s="255">
        <v>145.52000000000001</v>
      </c>
    </row>
    <row r="25047" spans="1:6" ht="15" x14ac:dyDescent="0.25">
      <c r="A25047" s="253" t="s">
        <v>14516</v>
      </c>
      <c r="B25047" s="254" t="s">
        <v>14517</v>
      </c>
      <c r="C25047" s="10" t="s">
        <v>6635</v>
      </c>
      <c r="F25047" s="255">
        <v>432.48</v>
      </c>
    </row>
    <row r="25048" spans="1:6" ht="15" x14ac:dyDescent="0.25">
      <c r="A25048" s="253" t="s">
        <v>14518</v>
      </c>
      <c r="B25048" s="254" t="s">
        <v>14519</v>
      </c>
      <c r="C25048" s="10" t="s">
        <v>6642</v>
      </c>
      <c r="F25048" s="255">
        <v>184.92</v>
      </c>
    </row>
    <row r="25049" spans="1:6" ht="15" x14ac:dyDescent="0.25">
      <c r="A25049" s="253" t="s">
        <v>14520</v>
      </c>
      <c r="B25049" s="254" t="s">
        <v>6320</v>
      </c>
      <c r="C25049" s="10" t="s">
        <v>6637</v>
      </c>
      <c r="F25049" s="255">
        <v>419.69</v>
      </c>
    </row>
    <row r="25050" spans="1:6" ht="15" x14ac:dyDescent="0.25">
      <c r="A25050" s="253" t="s">
        <v>14521</v>
      </c>
      <c r="B25050" s="254" t="s">
        <v>6321</v>
      </c>
      <c r="C25050" s="10" t="s">
        <v>6637</v>
      </c>
      <c r="F25050" s="255">
        <v>464.21</v>
      </c>
    </row>
    <row r="25051" spans="1:6" ht="15" x14ac:dyDescent="0.25">
      <c r="A25051" s="253" t="s">
        <v>14522</v>
      </c>
      <c r="B25051" s="254" t="s">
        <v>6322</v>
      </c>
      <c r="C25051" s="10" t="s">
        <v>6637</v>
      </c>
      <c r="F25051" s="255">
        <v>518.30999999999995</v>
      </c>
    </row>
    <row r="25052" spans="1:6" ht="15" x14ac:dyDescent="0.25">
      <c r="A25052" s="253" t="s">
        <v>14523</v>
      </c>
      <c r="B25052" s="254" t="s">
        <v>14524</v>
      </c>
      <c r="C25052" s="10" t="s">
        <v>6642</v>
      </c>
      <c r="F25052" s="255">
        <v>1.86</v>
      </c>
    </row>
    <row r="25053" spans="1:6" ht="15" x14ac:dyDescent="0.25">
      <c r="A25053" s="253" t="s">
        <v>14525</v>
      </c>
      <c r="B25053" s="254" t="s">
        <v>14526</v>
      </c>
      <c r="C25053" s="10" t="s">
        <v>6635</v>
      </c>
      <c r="F25053" s="255">
        <v>375.8</v>
      </c>
    </row>
    <row r="25054" spans="1:6" ht="15" x14ac:dyDescent="0.25">
      <c r="A25054" s="253" t="s">
        <v>14527</v>
      </c>
      <c r="B25054" s="254" t="s">
        <v>14528</v>
      </c>
      <c r="C25054" s="10" t="s">
        <v>6635</v>
      </c>
      <c r="F25054" s="255">
        <v>428</v>
      </c>
    </row>
    <row r="25055" spans="1:6" ht="15" x14ac:dyDescent="0.25">
      <c r="A25055" s="253" t="s">
        <v>14529</v>
      </c>
      <c r="B25055" s="254" t="s">
        <v>14530</v>
      </c>
      <c r="C25055" s="10" t="s">
        <v>6641</v>
      </c>
      <c r="F25055" s="255">
        <v>323.85000000000002</v>
      </c>
    </row>
    <row r="25056" spans="1:6" ht="15" x14ac:dyDescent="0.25">
      <c r="A25056" s="253" t="s">
        <v>14531</v>
      </c>
      <c r="B25056" s="254" t="s">
        <v>8139</v>
      </c>
      <c r="C25056" s="10" t="s">
        <v>6653</v>
      </c>
      <c r="F25056" s="255">
        <v>2.82</v>
      </c>
    </row>
    <row r="25057" spans="1:6" ht="15" x14ac:dyDescent="0.25">
      <c r="A25057" s="253" t="s">
        <v>14532</v>
      </c>
      <c r="B25057" s="254" t="s">
        <v>14533</v>
      </c>
      <c r="C25057" s="10" t="s">
        <v>6642</v>
      </c>
      <c r="F25057" s="255">
        <v>0.86</v>
      </c>
    </row>
    <row r="25058" spans="1:6" ht="15" x14ac:dyDescent="0.25">
      <c r="A25058" s="253" t="s">
        <v>14534</v>
      </c>
      <c r="B25058" s="254" t="s">
        <v>14535</v>
      </c>
      <c r="C25058" s="10" t="s">
        <v>6642</v>
      </c>
      <c r="F25058" s="255">
        <v>219.55</v>
      </c>
    </row>
    <row r="25059" spans="1:6" ht="15" x14ac:dyDescent="0.25">
      <c r="A25059" s="253" t="s">
        <v>14536</v>
      </c>
      <c r="B25059" s="254" t="s">
        <v>14537</v>
      </c>
      <c r="C25059" s="10" t="s">
        <v>6642</v>
      </c>
      <c r="F25059" s="255">
        <v>40.24</v>
      </c>
    </row>
    <row r="25060" spans="1:6" ht="15" x14ac:dyDescent="0.25">
      <c r="A25060" s="253" t="s">
        <v>14538</v>
      </c>
      <c r="B25060" s="254" t="s">
        <v>14539</v>
      </c>
      <c r="C25060" s="10" t="s">
        <v>6635</v>
      </c>
      <c r="F25060" s="255">
        <v>18.54</v>
      </c>
    </row>
    <row r="25061" spans="1:6" ht="15" x14ac:dyDescent="0.25">
      <c r="A25061" s="253" t="s">
        <v>14540</v>
      </c>
      <c r="B25061" s="254" t="s">
        <v>14541</v>
      </c>
      <c r="C25061" s="10" t="s">
        <v>6635</v>
      </c>
      <c r="F25061" s="255">
        <v>23.11</v>
      </c>
    </row>
    <row r="25062" spans="1:6" ht="15" x14ac:dyDescent="0.25">
      <c r="A25062" s="253" t="s">
        <v>14542</v>
      </c>
      <c r="B25062" s="254" t="s">
        <v>14543</v>
      </c>
      <c r="C25062" s="10" t="s">
        <v>6635</v>
      </c>
      <c r="F25062" s="255">
        <v>22.9</v>
      </c>
    </row>
    <row r="25063" spans="1:6" ht="15" x14ac:dyDescent="0.25">
      <c r="A25063" s="253" t="s">
        <v>14544</v>
      </c>
      <c r="B25063" s="254" t="s">
        <v>14545</v>
      </c>
      <c r="C25063" s="10" t="s">
        <v>6635</v>
      </c>
      <c r="F25063" s="255">
        <v>27.62</v>
      </c>
    </row>
    <row r="25064" spans="1:6" ht="15" x14ac:dyDescent="0.25">
      <c r="A25064" s="253" t="s">
        <v>14546</v>
      </c>
      <c r="B25064" s="254" t="s">
        <v>14547</v>
      </c>
      <c r="C25064" s="10" t="s">
        <v>6635</v>
      </c>
      <c r="F25064" s="255">
        <v>62.01</v>
      </c>
    </row>
    <row r="25065" spans="1:6" ht="15" x14ac:dyDescent="0.25">
      <c r="A25065" s="253" t="s">
        <v>14548</v>
      </c>
      <c r="B25065" s="254" t="s">
        <v>14549</v>
      </c>
      <c r="C25065" s="10" t="s">
        <v>6635</v>
      </c>
      <c r="F25065" s="255">
        <v>64.27</v>
      </c>
    </row>
    <row r="25066" spans="1:6" ht="15" x14ac:dyDescent="0.25">
      <c r="A25066" s="253" t="s">
        <v>14550</v>
      </c>
      <c r="B25066" s="254" t="s">
        <v>14551</v>
      </c>
      <c r="C25066" s="10" t="s">
        <v>6635</v>
      </c>
      <c r="F25066" s="255">
        <v>33.950000000000003</v>
      </c>
    </row>
    <row r="25067" spans="1:6" ht="15" x14ac:dyDescent="0.25">
      <c r="A25067" s="253" t="s">
        <v>14552</v>
      </c>
      <c r="B25067" s="254" t="s">
        <v>14553</v>
      </c>
      <c r="C25067" s="10" t="s">
        <v>6635</v>
      </c>
      <c r="F25067" s="255">
        <v>32.42</v>
      </c>
    </row>
    <row r="25068" spans="1:6" ht="15" x14ac:dyDescent="0.25">
      <c r="A25068" s="253" t="s">
        <v>14554</v>
      </c>
      <c r="B25068" s="254" t="s">
        <v>14555</v>
      </c>
      <c r="C25068" s="10" t="s">
        <v>6635</v>
      </c>
      <c r="F25068" s="255">
        <v>40.5</v>
      </c>
    </row>
    <row r="25069" spans="1:6" ht="15" x14ac:dyDescent="0.25">
      <c r="A25069" s="253" t="s">
        <v>14556</v>
      </c>
      <c r="B25069" s="254" t="s">
        <v>14557</v>
      </c>
      <c r="C25069" s="10" t="s">
        <v>6635</v>
      </c>
      <c r="F25069" s="255">
        <v>40.880000000000003</v>
      </c>
    </row>
    <row r="25070" spans="1:6" ht="15" x14ac:dyDescent="0.25">
      <c r="A25070" s="253" t="s">
        <v>14558</v>
      </c>
      <c r="B25070" s="254" t="s">
        <v>14559</v>
      </c>
      <c r="C25070" s="10" t="s">
        <v>6635</v>
      </c>
      <c r="F25070" s="255">
        <v>58.61</v>
      </c>
    </row>
    <row r="25071" spans="1:6" ht="15" x14ac:dyDescent="0.25">
      <c r="A25071" s="253" t="s">
        <v>14560</v>
      </c>
      <c r="B25071" s="254" t="s">
        <v>14561</v>
      </c>
      <c r="C25071" s="10" t="s">
        <v>6635</v>
      </c>
      <c r="F25071" s="255">
        <v>56.13</v>
      </c>
    </row>
    <row r="25072" spans="1:6" ht="15" x14ac:dyDescent="0.25">
      <c r="A25072" s="253" t="s">
        <v>14562</v>
      </c>
      <c r="B25072" s="254" t="s">
        <v>14563</v>
      </c>
      <c r="C25072" s="10" t="s">
        <v>6642</v>
      </c>
      <c r="F25072" s="255">
        <v>4.8499999999999996</v>
      </c>
    </row>
    <row r="25073" spans="1:6" ht="15" x14ac:dyDescent="0.25">
      <c r="A25073" s="253" t="s">
        <v>14564</v>
      </c>
      <c r="B25073" s="254" t="s">
        <v>14565</v>
      </c>
      <c r="C25073" s="10" t="s">
        <v>6642</v>
      </c>
      <c r="F25073" s="255">
        <v>2.25</v>
      </c>
    </row>
    <row r="25074" spans="1:6" ht="15" x14ac:dyDescent="0.25">
      <c r="A25074" s="253" t="s">
        <v>14566</v>
      </c>
      <c r="B25074" s="254" t="s">
        <v>14567</v>
      </c>
      <c r="C25074" s="10" t="s">
        <v>6642</v>
      </c>
      <c r="F25074" s="255">
        <v>403.96</v>
      </c>
    </row>
    <row r="25075" spans="1:6" ht="15" x14ac:dyDescent="0.25">
      <c r="A25075" s="253" t="s">
        <v>14568</v>
      </c>
      <c r="B25075" s="254" t="s">
        <v>14569</v>
      </c>
      <c r="C25075" s="10" t="s">
        <v>6642</v>
      </c>
      <c r="F25075" s="255">
        <v>310.39</v>
      </c>
    </row>
    <row r="25076" spans="1:6" ht="30" x14ac:dyDescent="0.25">
      <c r="A25076" s="253" t="s">
        <v>14570</v>
      </c>
      <c r="B25076" s="254" t="s">
        <v>14571</v>
      </c>
      <c r="C25076" s="10" t="s">
        <v>14572</v>
      </c>
      <c r="F25076" s="255">
        <v>2.2400000000000002</v>
      </c>
    </row>
    <row r="25077" spans="1:6" ht="15" x14ac:dyDescent="0.25">
      <c r="A25077" s="253" t="s">
        <v>14573</v>
      </c>
      <c r="B25077" s="254" t="s">
        <v>29</v>
      </c>
      <c r="C25077" s="10" t="s">
        <v>6650</v>
      </c>
      <c r="F25077" s="255">
        <v>32.909999999999997</v>
      </c>
    </row>
  </sheetData>
  <mergeCells count="6">
    <mergeCell ref="B4107:B4108"/>
    <mergeCell ref="B2:F2"/>
    <mergeCell ref="A3:F3"/>
    <mergeCell ref="A4:F4"/>
    <mergeCell ref="A5:F5"/>
    <mergeCell ref="A9:F9"/>
  </mergeCells>
  <conditionalFormatting sqref="D14:D4100">
    <cfRule type="expression" dxfId="33" priority="11" stopIfTrue="1">
      <formula>#REF!&lt;6</formula>
    </cfRule>
  </conditionalFormatting>
  <conditionalFormatting sqref="E14:E4100">
    <cfRule type="expression" dxfId="32" priority="12" stopIfTrue="1">
      <formula>#REF!&lt;6</formula>
    </cfRule>
  </conditionalFormatting>
  <conditionalFormatting sqref="A4099:A4100">
    <cfRule type="expression" dxfId="31" priority="13" stopIfTrue="1">
      <formula>#REF!&lt;6</formula>
    </cfRule>
  </conditionalFormatting>
  <conditionalFormatting sqref="B4099:B4100">
    <cfRule type="expression" dxfId="30" priority="14" stopIfTrue="1">
      <formula>#REF!&lt;6</formula>
    </cfRule>
  </conditionalFormatting>
  <conditionalFormatting sqref="C4099:C4100">
    <cfRule type="expression" dxfId="29" priority="15" stopIfTrue="1">
      <formula>#REF!&lt;6</formula>
    </cfRule>
  </conditionalFormatting>
  <conditionalFormatting sqref="F4099:F4100">
    <cfRule type="expression" dxfId="28" priority="10" stopIfTrue="1">
      <formula>G4099&lt;6</formula>
    </cfRule>
  </conditionalFormatting>
  <conditionalFormatting sqref="F14:F3743">
    <cfRule type="expression" dxfId="27" priority="7" stopIfTrue="1">
      <formula>G14&lt;6</formula>
    </cfRule>
  </conditionalFormatting>
  <conditionalFormatting sqref="A14:A4098">
    <cfRule type="expression" dxfId="26" priority="9" stopIfTrue="1">
      <formula>G14&lt;6</formula>
    </cfRule>
  </conditionalFormatting>
  <conditionalFormatting sqref="B14:B4098">
    <cfRule type="expression" dxfId="25" priority="8" stopIfTrue="1">
      <formula>G14&lt;6</formula>
    </cfRule>
  </conditionalFormatting>
  <conditionalFormatting sqref="F3744:F4098">
    <cfRule type="expression" dxfId="24" priority="6" stopIfTrue="1">
      <formula>G3744&lt;6</formula>
    </cfRule>
  </conditionalFormatting>
  <conditionalFormatting sqref="C14:C4098">
    <cfRule type="expression" dxfId="23" priority="5" stopIfTrue="1">
      <formula>G14&lt;6</formula>
    </cfRule>
  </conditionalFormatting>
  <conditionalFormatting sqref="A17753:A21841">
    <cfRule type="expression" dxfId="22" priority="4" stopIfTrue="1">
      <formula>G17753&lt;6</formula>
    </cfRule>
  </conditionalFormatting>
  <conditionalFormatting sqref="B17753:B21841">
    <cfRule type="expression" dxfId="21" priority="3" stopIfTrue="1">
      <formula>G17753&lt;6</formula>
    </cfRule>
  </conditionalFormatting>
  <conditionalFormatting sqref="C17753:C21841">
    <cfRule type="expression" dxfId="20" priority="2" stopIfTrue="1">
      <formula>G17753&lt;6</formula>
    </cfRule>
  </conditionalFormatting>
  <conditionalFormatting sqref="F17753:F21841">
    <cfRule type="expression" dxfId="19" priority="1" stopIfTrue="1">
      <formula>G17753&lt;6</formula>
    </cfRule>
  </conditionalFormatting>
  <pageMargins left="0.511811024" right="0.511811024" top="0.78740157499999996" bottom="0.78740157499999996" header="0.31496062000000002" footer="0.31496062000000002"/>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
    <tabColor rgb="FFFFFF00"/>
    <pageSetUpPr fitToPage="1"/>
  </sheetPr>
  <dimension ref="A1:CY73"/>
  <sheetViews>
    <sheetView view="pageBreakPreview" zoomScale="120" zoomScaleNormal="55" zoomScaleSheetLayoutView="120" zoomScalePageLayoutView="70" workbookViewId="0">
      <selection activeCell="M74" sqref="A1:M74"/>
    </sheetView>
  </sheetViews>
  <sheetFormatPr defaultColWidth="9.140625" defaultRowHeight="15.75" x14ac:dyDescent="0.25"/>
  <cols>
    <col min="1" max="1" width="11.28515625" style="303" customWidth="1"/>
    <col min="2" max="2" width="9.140625" style="13" bestFit="1" customWidth="1"/>
    <col min="3" max="3" width="21.42578125" style="19" customWidth="1"/>
    <col min="4" max="4" width="53.5703125" style="500" customWidth="1"/>
    <col min="5" max="5" width="9.42578125" style="385" bestFit="1" customWidth="1"/>
    <col min="6" max="6" width="13.7109375" style="519" bestFit="1" customWidth="1"/>
    <col min="7" max="8" width="13.28515625" style="22" hidden="1" customWidth="1"/>
    <col min="9" max="9" width="23" style="22" customWidth="1"/>
    <col min="10" max="10" width="23.28515625" style="21" hidden="1" customWidth="1"/>
    <col min="11" max="11" width="15.42578125" style="172" bestFit="1" customWidth="1"/>
    <col min="12" max="12" width="15.42578125" style="172" customWidth="1"/>
    <col min="13" max="13" width="19.28515625" style="13" bestFit="1" customWidth="1"/>
    <col min="14" max="14" width="0.7109375" style="13" hidden="1" customWidth="1"/>
    <col min="15" max="15" width="11.5703125" style="13" hidden="1" customWidth="1"/>
    <col min="16" max="16" width="18.7109375" style="13" hidden="1" customWidth="1"/>
    <col min="17" max="17" width="0.7109375" style="13" hidden="1" customWidth="1"/>
    <col min="18" max="18" width="11.5703125" style="13" hidden="1" customWidth="1"/>
    <col min="19" max="19" width="16.42578125" style="13" hidden="1" customWidth="1"/>
    <col min="20" max="20" width="0.7109375" style="13" hidden="1" customWidth="1"/>
    <col min="21" max="21" width="11.5703125" style="13" hidden="1" customWidth="1"/>
    <col min="22" max="22" width="18.42578125" style="13" hidden="1" customWidth="1"/>
    <col min="23" max="23" width="0.7109375" style="13" hidden="1" customWidth="1"/>
    <col min="24" max="24" width="11.5703125" style="13" hidden="1" customWidth="1"/>
    <col min="25" max="25" width="18.42578125" style="13" hidden="1" customWidth="1"/>
    <col min="26" max="26" width="0.7109375" style="13" hidden="1" customWidth="1"/>
    <col min="27" max="27" width="11.5703125" style="13" hidden="1" customWidth="1"/>
    <col min="28" max="28" width="18.42578125" style="13" hidden="1" customWidth="1"/>
    <col min="29" max="29" width="0.7109375" style="13" hidden="1" customWidth="1"/>
    <col min="30" max="30" width="11.5703125" style="13" hidden="1" customWidth="1"/>
    <col min="31" max="31" width="18.42578125" style="13" hidden="1" customWidth="1"/>
    <col min="32" max="32" width="0.7109375" style="13" hidden="1" customWidth="1"/>
    <col min="33" max="33" width="12.85546875" style="13" hidden="1" customWidth="1"/>
    <col min="34" max="34" width="18.42578125" style="13" hidden="1" customWidth="1"/>
    <col min="35" max="35" width="0.7109375" style="13" hidden="1" customWidth="1"/>
    <col min="36" max="36" width="16.140625" style="13" hidden="1" customWidth="1"/>
    <col min="37" max="37" width="18.42578125" style="13" hidden="1" customWidth="1"/>
    <col min="38" max="38" width="0.7109375" style="13" customWidth="1"/>
    <col min="39" max="39" width="12.85546875" style="172" bestFit="1" customWidth="1"/>
    <col min="40" max="40" width="18.42578125" style="13" customWidth="1"/>
    <col min="41" max="41" width="0.7109375" style="13" hidden="1" customWidth="1"/>
    <col min="42" max="42" width="9.140625" style="13" hidden="1" customWidth="1"/>
    <col min="43" max="43" width="18.42578125" style="13" hidden="1" customWidth="1"/>
    <col min="44" max="44" width="0.7109375" style="13" hidden="1" customWidth="1"/>
    <col min="45" max="45" width="9.140625" style="13" hidden="1" customWidth="1"/>
    <col min="46" max="46" width="18.42578125" style="13" hidden="1" customWidth="1"/>
    <col min="47" max="47" width="0.7109375" style="13" hidden="1" customWidth="1"/>
    <col min="48" max="48" width="9.140625" style="13" hidden="1" customWidth="1"/>
    <col min="49" max="49" width="18.42578125" style="13" hidden="1" customWidth="1"/>
    <col min="50" max="50" width="0.7109375" style="13" hidden="1" customWidth="1"/>
    <col min="51" max="51" width="9.140625" style="13" hidden="1" customWidth="1"/>
    <col min="52" max="52" width="18.42578125" style="13" hidden="1" customWidth="1"/>
    <col min="53" max="53" width="0.7109375" style="13" hidden="1" customWidth="1"/>
    <col min="54" max="54" width="9.140625" style="13" hidden="1" customWidth="1"/>
    <col min="55" max="55" width="18.42578125" style="13" hidden="1" customWidth="1"/>
    <col min="56" max="56" width="0.7109375" style="13" hidden="1" customWidth="1"/>
    <col min="57" max="57" width="9.140625" style="13" hidden="1" customWidth="1"/>
    <col min="58" max="58" width="18.42578125" style="13" hidden="1" customWidth="1"/>
    <col min="59" max="59" width="0.7109375" style="13" hidden="1" customWidth="1"/>
    <col min="60" max="60" width="9.140625" style="13" hidden="1" customWidth="1"/>
    <col min="61" max="61" width="18.42578125" style="13" hidden="1" customWidth="1"/>
    <col min="62" max="62" width="0.7109375" style="13" hidden="1" customWidth="1"/>
    <col min="63" max="63" width="9.140625" style="13" hidden="1" customWidth="1"/>
    <col min="64" max="64" width="18.42578125" style="13" hidden="1" customWidth="1"/>
    <col min="65" max="65" width="0.7109375" style="13" hidden="1" customWidth="1"/>
    <col min="66" max="66" width="9.140625" style="13" hidden="1" customWidth="1"/>
    <col min="67" max="67" width="18.42578125" style="13" hidden="1" customWidth="1"/>
    <col min="68" max="68" width="0.7109375" style="13" hidden="1" customWidth="1"/>
    <col min="69" max="69" width="9.140625" style="13" hidden="1" customWidth="1"/>
    <col min="70" max="70" width="18.42578125" style="13" hidden="1" customWidth="1"/>
    <col min="71" max="71" width="0.7109375" style="13" hidden="1" customWidth="1"/>
    <col min="72" max="72" width="9.140625" style="13" hidden="1" customWidth="1"/>
    <col min="73" max="73" width="18.42578125" style="13" hidden="1" customWidth="1"/>
    <col min="74" max="74" width="0.7109375" style="13" hidden="1" customWidth="1"/>
    <col min="75" max="75" width="9.140625" style="13" hidden="1" customWidth="1"/>
    <col min="76" max="76" width="18.42578125" style="13" hidden="1" customWidth="1"/>
    <col min="77" max="77" width="0.7109375" style="13" hidden="1" customWidth="1"/>
    <col min="78" max="78" width="9.140625" style="13" hidden="1" customWidth="1"/>
    <col min="79" max="79" width="18.42578125" style="13" hidden="1" customWidth="1"/>
    <col min="80" max="80" width="0.7109375" style="13" hidden="1" customWidth="1"/>
    <col min="81" max="81" width="9.140625" style="13" hidden="1" customWidth="1"/>
    <col min="82" max="82" width="18.42578125" style="13" hidden="1" customWidth="1"/>
    <col min="83" max="83" width="0.7109375" style="13" hidden="1" customWidth="1"/>
    <col min="84" max="84" width="9.140625" style="13" hidden="1" customWidth="1"/>
    <col min="85" max="85" width="18.42578125" style="13" hidden="1" customWidth="1"/>
    <col min="86" max="86" width="0.85546875" style="13" customWidth="1"/>
    <col min="87" max="87" width="13.5703125" style="180" customWidth="1"/>
    <col min="88" max="88" width="12.85546875" style="13" bestFit="1" customWidth="1"/>
    <col min="89" max="89" width="18.85546875" style="195" customWidth="1"/>
    <col min="90" max="90" width="0.7109375" style="13" customWidth="1"/>
    <col min="91" max="91" width="12.85546875" style="13" bestFit="1" customWidth="1"/>
    <col min="92" max="92" width="19.42578125" style="172" customWidth="1"/>
    <col min="93" max="93" width="11.28515625" style="13" customWidth="1"/>
    <col min="94" max="94" width="10.28515625" style="13" customWidth="1"/>
    <col min="95" max="95" width="12.140625" style="13" bestFit="1" customWidth="1"/>
    <col min="96" max="96" width="14.42578125" style="13" bestFit="1" customWidth="1"/>
    <col min="97" max="97" width="0.7109375" style="13" customWidth="1"/>
    <col min="98" max="98" width="10.28515625" style="13" customWidth="1"/>
    <col min="99" max="99" width="12.140625" style="13" bestFit="1" customWidth="1"/>
    <col min="100" max="100" width="18" style="13" bestFit="1" customWidth="1"/>
    <col min="101" max="101" width="0.7109375" style="13" customWidth="1"/>
    <col min="102" max="102" width="13.7109375" style="13" customWidth="1"/>
    <col min="103" max="103" width="15.7109375" style="13" bestFit="1" customWidth="1"/>
    <col min="104" max="16384" width="9.140625" style="13"/>
  </cols>
  <sheetData>
    <row r="1" spans="1:103" ht="26.25" customHeight="1" x14ac:dyDescent="0.25">
      <c r="A1" s="619" t="s">
        <v>7719</v>
      </c>
      <c r="B1" s="619"/>
      <c r="C1" s="619"/>
      <c r="D1" s="619"/>
      <c r="E1" s="619"/>
      <c r="F1" s="619"/>
      <c r="G1" s="619"/>
      <c r="H1" s="619"/>
      <c r="I1" s="619"/>
      <c r="J1" s="619"/>
    </row>
    <row r="2" spans="1:103" ht="15" x14ac:dyDescent="0.25">
      <c r="A2" s="620" t="s">
        <v>7930</v>
      </c>
      <c r="B2" s="620"/>
      <c r="C2" s="620"/>
      <c r="D2" s="620"/>
      <c r="E2" s="620"/>
      <c r="F2" s="620"/>
      <c r="G2" s="620"/>
      <c r="H2" s="620"/>
      <c r="I2" s="620"/>
      <c r="J2" s="620"/>
    </row>
    <row r="3" spans="1:103" ht="15" customHeight="1" x14ac:dyDescent="0.25">
      <c r="A3" s="299"/>
      <c r="B3" s="49"/>
      <c r="C3" s="50"/>
      <c r="D3" s="498"/>
      <c r="E3" s="50"/>
      <c r="F3" s="301"/>
      <c r="G3" s="50"/>
      <c r="H3" s="50"/>
      <c r="I3" s="50"/>
      <c r="J3" s="50"/>
    </row>
    <row r="4" spans="1:103" ht="26.25" customHeight="1" x14ac:dyDescent="0.25">
      <c r="A4" s="619" t="s">
        <v>7927</v>
      </c>
      <c r="B4" s="619"/>
      <c r="C4" s="619"/>
      <c r="D4" s="619"/>
      <c r="E4" s="619"/>
      <c r="F4" s="619"/>
      <c r="G4" s="619"/>
      <c r="H4" s="619"/>
      <c r="I4" s="619"/>
      <c r="J4" s="619"/>
    </row>
    <row r="5" spans="1:103" ht="15" customHeight="1" x14ac:dyDescent="0.25">
      <c r="B5" s="49"/>
      <c r="C5" s="15"/>
      <c r="E5" s="386"/>
      <c r="F5" s="518"/>
      <c r="G5" s="32"/>
      <c r="H5" s="32"/>
      <c r="I5" s="32"/>
      <c r="J5" s="32"/>
    </row>
    <row r="6" spans="1:103" ht="21.75" customHeight="1" x14ac:dyDescent="0.25">
      <c r="A6" s="441" t="s">
        <v>7928</v>
      </c>
      <c r="B6" s="15"/>
      <c r="C6" s="598" t="s">
        <v>14599</v>
      </c>
      <c r="D6" s="598"/>
      <c r="E6" s="386"/>
      <c r="F6" s="518"/>
      <c r="G6" s="32"/>
      <c r="H6" s="32"/>
      <c r="I6" s="32"/>
      <c r="J6" s="144"/>
    </row>
    <row r="7" spans="1:103" ht="21.75" customHeight="1" x14ac:dyDescent="0.25">
      <c r="A7" s="441" t="s">
        <v>7929</v>
      </c>
      <c r="B7" s="15"/>
      <c r="C7" s="620" t="s">
        <v>8032</v>
      </c>
      <c r="D7" s="620"/>
      <c r="E7" s="386"/>
      <c r="F7" s="518"/>
      <c r="G7" s="32"/>
      <c r="H7" s="32"/>
      <c r="I7" s="32"/>
      <c r="J7" s="145"/>
      <c r="O7" s="612" t="s">
        <v>7953</v>
      </c>
      <c r="P7" s="612"/>
      <c r="R7" s="612" t="s">
        <v>7953</v>
      </c>
      <c r="S7" s="612"/>
      <c r="U7" s="612" t="s">
        <v>7953</v>
      </c>
      <c r="V7" s="612"/>
      <c r="X7" s="612" t="s">
        <v>7953</v>
      </c>
      <c r="Y7" s="612"/>
      <c r="AA7" s="612" t="s">
        <v>7953</v>
      </c>
      <c r="AB7" s="612"/>
      <c r="AD7" s="612" t="s">
        <v>7953</v>
      </c>
      <c r="AE7" s="612"/>
      <c r="AG7" s="612" t="s">
        <v>7953</v>
      </c>
      <c r="AH7" s="612"/>
      <c r="AJ7" s="612" t="s">
        <v>7953</v>
      </c>
      <c r="AK7" s="612"/>
      <c r="AM7" s="612" t="s">
        <v>7953</v>
      </c>
      <c r="AN7" s="612"/>
      <c r="AP7" s="612" t="s">
        <v>7953</v>
      </c>
      <c r="AQ7" s="612"/>
      <c r="AS7" s="612" t="s">
        <v>7953</v>
      </c>
      <c r="AT7" s="612"/>
      <c r="AV7" s="612" t="s">
        <v>7953</v>
      </c>
      <c r="AW7" s="612"/>
      <c r="AY7" s="612" t="s">
        <v>7953</v>
      </c>
      <c r="AZ7" s="612"/>
      <c r="BB7" s="612" t="s">
        <v>7953</v>
      </c>
      <c r="BC7" s="612"/>
      <c r="BE7" s="612" t="s">
        <v>7953</v>
      </c>
      <c r="BF7" s="612"/>
      <c r="BH7" s="612" t="s">
        <v>7953</v>
      </c>
      <c r="BI7" s="612"/>
      <c r="BK7" s="612" t="s">
        <v>7953</v>
      </c>
      <c r="BL7" s="612"/>
      <c r="BN7" s="612" t="s">
        <v>7953</v>
      </c>
      <c r="BO7" s="612"/>
      <c r="BQ7" s="612" t="s">
        <v>7953</v>
      </c>
      <c r="BR7" s="612"/>
      <c r="BT7" s="612" t="s">
        <v>7953</v>
      </c>
      <c r="BU7" s="612"/>
      <c r="BW7" s="612" t="s">
        <v>7953</v>
      </c>
      <c r="BX7" s="612"/>
      <c r="BZ7" s="612" t="s">
        <v>7953</v>
      </c>
      <c r="CA7" s="612"/>
      <c r="CC7" s="612" t="s">
        <v>7953</v>
      </c>
      <c r="CD7" s="612"/>
      <c r="CF7" s="612" t="s">
        <v>7953</v>
      </c>
      <c r="CG7" s="612"/>
    </row>
    <row r="8" spans="1:103" ht="6.75" customHeight="1" x14ac:dyDescent="0.25">
      <c r="A8" s="442"/>
      <c r="B8" s="51"/>
      <c r="C8" s="32"/>
      <c r="E8" s="386"/>
      <c r="F8" s="518"/>
      <c r="G8" s="32"/>
      <c r="H8" s="32"/>
      <c r="I8" s="32"/>
      <c r="J8" s="32"/>
      <c r="O8" s="612"/>
      <c r="P8" s="612"/>
      <c r="R8" s="612"/>
      <c r="S8" s="612"/>
      <c r="U8" s="612"/>
      <c r="V8" s="612"/>
      <c r="X8" s="612"/>
      <c r="Y8" s="612"/>
      <c r="AA8" s="612"/>
      <c r="AB8" s="612"/>
      <c r="AD8" s="612"/>
      <c r="AE8" s="612"/>
      <c r="AG8" s="612"/>
      <c r="AH8" s="612"/>
      <c r="AJ8" s="612"/>
      <c r="AK8" s="612"/>
      <c r="AM8" s="612"/>
      <c r="AN8" s="612"/>
      <c r="AP8" s="612"/>
      <c r="AQ8" s="612"/>
      <c r="AS8" s="612"/>
      <c r="AT8" s="612"/>
      <c r="AV8" s="612"/>
      <c r="AW8" s="612"/>
      <c r="AY8" s="612"/>
      <c r="AZ8" s="612"/>
      <c r="BB8" s="612"/>
      <c r="BC8" s="612"/>
      <c r="BE8" s="612"/>
      <c r="BF8" s="612"/>
      <c r="BH8" s="612"/>
      <c r="BI8" s="612"/>
      <c r="BK8" s="612"/>
      <c r="BL8" s="612"/>
      <c r="BN8" s="612"/>
      <c r="BO8" s="612"/>
      <c r="BQ8" s="612"/>
      <c r="BR8" s="612"/>
      <c r="BT8" s="612"/>
      <c r="BU8" s="612"/>
      <c r="BW8" s="612"/>
      <c r="BX8" s="612"/>
      <c r="BZ8" s="612"/>
      <c r="CA8" s="612"/>
      <c r="CC8" s="612"/>
      <c r="CD8" s="612"/>
      <c r="CF8" s="612"/>
      <c r="CG8" s="612"/>
    </row>
    <row r="9" spans="1:103" ht="31.5" customHeight="1" x14ac:dyDescent="0.25">
      <c r="A9" s="441" t="s">
        <v>7931</v>
      </c>
      <c r="B9" s="15"/>
      <c r="C9" s="604" t="s">
        <v>25098</v>
      </c>
      <c r="D9" s="604"/>
      <c r="E9" s="386"/>
      <c r="F9" s="518"/>
      <c r="G9" s="95" t="s">
        <v>5</v>
      </c>
      <c r="H9" s="96" t="e">
        <f>#REF!</f>
        <v>#REF!</v>
      </c>
      <c r="I9" s="32"/>
      <c r="K9" s="543" t="s">
        <v>5</v>
      </c>
      <c r="L9" s="544"/>
      <c r="M9" s="590">
        <f>'BDI_Obra (2)'!C26</f>
        <v>0.22470000000000001</v>
      </c>
      <c r="O9" s="613">
        <v>45371</v>
      </c>
      <c r="P9" s="614"/>
      <c r="R9" s="613">
        <v>45418</v>
      </c>
      <c r="S9" s="614"/>
      <c r="U9" s="613">
        <v>45440</v>
      </c>
      <c r="V9" s="614"/>
      <c r="X9" s="613">
        <v>45475</v>
      </c>
      <c r="Y9" s="614"/>
      <c r="AA9" s="613">
        <v>45525</v>
      </c>
      <c r="AB9" s="614"/>
      <c r="AD9" s="613"/>
      <c r="AE9" s="614"/>
      <c r="AG9" s="613"/>
      <c r="AH9" s="614"/>
      <c r="AJ9" s="613">
        <v>45625</v>
      </c>
      <c r="AK9" s="614"/>
      <c r="AM9" s="613"/>
      <c r="AN9" s="614"/>
      <c r="AP9" s="613"/>
      <c r="AQ9" s="614"/>
      <c r="AS9" s="613"/>
      <c r="AT9" s="614"/>
      <c r="AV9" s="613"/>
      <c r="AW9" s="614"/>
      <c r="AY9" s="613"/>
      <c r="AZ9" s="614"/>
      <c r="BB9" s="613"/>
      <c r="BC9" s="614"/>
      <c r="BE9" s="613"/>
      <c r="BF9" s="614"/>
      <c r="BH9" s="613"/>
      <c r="BI9" s="614"/>
      <c r="BK9" s="613"/>
      <c r="BL9" s="614"/>
      <c r="BN9" s="613"/>
      <c r="BO9" s="614"/>
      <c r="BQ9" s="613"/>
      <c r="BR9" s="614"/>
      <c r="BT9" s="613"/>
      <c r="BU9" s="614"/>
      <c r="BW9" s="613"/>
      <c r="BX9" s="614"/>
      <c r="BZ9" s="613"/>
      <c r="CA9" s="614"/>
      <c r="CC9" s="613"/>
      <c r="CD9" s="614"/>
      <c r="CF9" s="613"/>
      <c r="CG9" s="614"/>
    </row>
    <row r="10" spans="1:103" ht="6.75" customHeight="1" thickBot="1" x14ac:dyDescent="0.3">
      <c r="A10" s="380"/>
      <c r="B10" s="15"/>
      <c r="C10" s="13"/>
      <c r="D10" s="19"/>
      <c r="E10" s="386"/>
      <c r="I10" s="32"/>
      <c r="J10" s="13"/>
    </row>
    <row r="11" spans="1:103" ht="16.5" thickBot="1" x14ac:dyDescent="0.3">
      <c r="A11" s="381"/>
      <c r="B11" s="46"/>
      <c r="C11" s="29"/>
      <c r="D11" s="484"/>
      <c r="E11" s="387"/>
      <c r="F11" s="520"/>
      <c r="G11" s="14"/>
      <c r="H11" s="14"/>
      <c r="I11" s="14"/>
      <c r="J11" s="117"/>
      <c r="K11" s="627"/>
      <c r="L11" s="628"/>
      <c r="M11" s="629"/>
      <c r="O11" s="615" t="s">
        <v>7941</v>
      </c>
      <c r="P11" s="616"/>
      <c r="R11" s="615" t="s">
        <v>7942</v>
      </c>
      <c r="S11" s="616"/>
      <c r="U11" s="615" t="s">
        <v>7943</v>
      </c>
      <c r="V11" s="616"/>
      <c r="X11" s="615" t="s">
        <v>7944</v>
      </c>
      <c r="Y11" s="616"/>
      <c r="AA11" s="615" t="s">
        <v>7945</v>
      </c>
      <c r="AB11" s="616"/>
      <c r="AD11" s="615" t="s">
        <v>8094</v>
      </c>
      <c r="AE11" s="616"/>
      <c r="AG11" s="615" t="s">
        <v>8095</v>
      </c>
      <c r="AH11" s="616"/>
      <c r="AJ11" s="615" t="s">
        <v>8096</v>
      </c>
      <c r="AK11" s="616"/>
      <c r="AM11" s="615" t="s">
        <v>8103</v>
      </c>
      <c r="AN11" s="616"/>
      <c r="AP11" s="615" t="s">
        <v>8097</v>
      </c>
      <c r="AQ11" s="616"/>
      <c r="AS11" s="615" t="s">
        <v>8098</v>
      </c>
      <c r="AT11" s="616"/>
      <c r="AV11" s="615" t="s">
        <v>8099</v>
      </c>
      <c r="AW11" s="616"/>
      <c r="AY11" s="615" t="s">
        <v>8100</v>
      </c>
      <c r="AZ11" s="616"/>
      <c r="BB11" s="615" t="s">
        <v>8101</v>
      </c>
      <c r="BC11" s="616"/>
      <c r="BE11" s="615" t="s">
        <v>8102</v>
      </c>
      <c r="BF11" s="616"/>
      <c r="BH11" s="615" t="s">
        <v>8103</v>
      </c>
      <c r="BI11" s="616"/>
      <c r="BK11" s="615" t="s">
        <v>8104</v>
      </c>
      <c r="BL11" s="616"/>
      <c r="BN11" s="615" t="s">
        <v>8105</v>
      </c>
      <c r="BO11" s="616"/>
      <c r="BQ11" s="615" t="s">
        <v>8106</v>
      </c>
      <c r="BR11" s="616"/>
      <c r="BT11" s="615" t="s">
        <v>8107</v>
      </c>
      <c r="BU11" s="616"/>
      <c r="BW11" s="615" t="s">
        <v>8108</v>
      </c>
      <c r="BX11" s="616"/>
      <c r="BZ11" s="615" t="s">
        <v>8109</v>
      </c>
      <c r="CA11" s="616"/>
      <c r="CC11" s="615" t="s">
        <v>8110</v>
      </c>
      <c r="CD11" s="616"/>
      <c r="CF11" s="615" t="s">
        <v>8111</v>
      </c>
      <c r="CG11" s="616"/>
      <c r="CI11" s="607" t="s">
        <v>7946</v>
      </c>
      <c r="CJ11" s="608"/>
      <c r="CK11" s="609"/>
      <c r="CM11" s="607" t="s">
        <v>7947</v>
      </c>
      <c r="CN11" s="609"/>
      <c r="CP11" s="621" t="s">
        <v>7951</v>
      </c>
      <c r="CQ11" s="622"/>
      <c r="CR11" s="623"/>
      <c r="CT11" s="624" t="s">
        <v>7952</v>
      </c>
      <c r="CU11" s="625"/>
      <c r="CV11" s="626"/>
      <c r="CX11" s="607" t="s">
        <v>7947</v>
      </c>
      <c r="CY11" s="609"/>
    </row>
    <row r="12" spans="1:103" ht="15" customHeight="1" x14ac:dyDescent="0.2">
      <c r="A12" s="637" t="s">
        <v>7774</v>
      </c>
      <c r="B12" s="639" t="s">
        <v>0</v>
      </c>
      <c r="C12" s="639" t="s">
        <v>1</v>
      </c>
      <c r="D12" s="641" t="s">
        <v>2</v>
      </c>
      <c r="E12" s="643" t="s">
        <v>3</v>
      </c>
      <c r="F12" s="632" t="s">
        <v>4</v>
      </c>
      <c r="G12" s="633" t="s">
        <v>7986</v>
      </c>
      <c r="H12" s="634"/>
      <c r="I12" s="635" t="s">
        <v>7926</v>
      </c>
      <c r="J12" s="632" t="s">
        <v>7782</v>
      </c>
      <c r="K12" s="605" t="s">
        <v>7954</v>
      </c>
      <c r="L12" s="605" t="s">
        <v>24987</v>
      </c>
      <c r="M12" s="605" t="s">
        <v>7782</v>
      </c>
      <c r="O12" s="617" t="s">
        <v>7948</v>
      </c>
      <c r="P12" s="617" t="s">
        <v>7</v>
      </c>
      <c r="R12" s="617" t="s">
        <v>7948</v>
      </c>
      <c r="S12" s="617" t="s">
        <v>7</v>
      </c>
      <c r="U12" s="617" t="s">
        <v>7948</v>
      </c>
      <c r="V12" s="617" t="s">
        <v>7</v>
      </c>
      <c r="X12" s="617" t="s">
        <v>7948</v>
      </c>
      <c r="Y12" s="617" t="s">
        <v>7</v>
      </c>
      <c r="AA12" s="617" t="s">
        <v>7948</v>
      </c>
      <c r="AB12" s="617" t="s">
        <v>7</v>
      </c>
      <c r="AD12" s="617" t="s">
        <v>7948</v>
      </c>
      <c r="AE12" s="617" t="s">
        <v>7</v>
      </c>
      <c r="AG12" s="617" t="s">
        <v>7948</v>
      </c>
      <c r="AH12" s="617" t="s">
        <v>7</v>
      </c>
      <c r="AJ12" s="617" t="s">
        <v>7948</v>
      </c>
      <c r="AK12" s="617" t="s">
        <v>7</v>
      </c>
      <c r="AM12" s="617" t="s">
        <v>7948</v>
      </c>
      <c r="AN12" s="617" t="s">
        <v>7</v>
      </c>
      <c r="AP12" s="617" t="s">
        <v>7948</v>
      </c>
      <c r="AQ12" s="617" t="s">
        <v>7</v>
      </c>
      <c r="AS12" s="617" t="s">
        <v>7948</v>
      </c>
      <c r="AT12" s="617" t="s">
        <v>7</v>
      </c>
      <c r="AV12" s="617" t="s">
        <v>7948</v>
      </c>
      <c r="AW12" s="617" t="s">
        <v>7</v>
      </c>
      <c r="AY12" s="617" t="s">
        <v>7948</v>
      </c>
      <c r="AZ12" s="617" t="s">
        <v>7</v>
      </c>
      <c r="BB12" s="617" t="s">
        <v>7948</v>
      </c>
      <c r="BC12" s="617" t="s">
        <v>7</v>
      </c>
      <c r="BE12" s="617" t="s">
        <v>7948</v>
      </c>
      <c r="BF12" s="617" t="s">
        <v>7</v>
      </c>
      <c r="BH12" s="617" t="s">
        <v>7948</v>
      </c>
      <c r="BI12" s="617" t="s">
        <v>7</v>
      </c>
      <c r="BK12" s="617" t="s">
        <v>7948</v>
      </c>
      <c r="BL12" s="617" t="s">
        <v>7</v>
      </c>
      <c r="BN12" s="617" t="s">
        <v>7948</v>
      </c>
      <c r="BO12" s="617" t="s">
        <v>7</v>
      </c>
      <c r="BQ12" s="617" t="s">
        <v>7948</v>
      </c>
      <c r="BR12" s="617" t="s">
        <v>7</v>
      </c>
      <c r="BT12" s="617" t="s">
        <v>7948</v>
      </c>
      <c r="BU12" s="617" t="s">
        <v>7</v>
      </c>
      <c r="BW12" s="617" t="s">
        <v>7948</v>
      </c>
      <c r="BX12" s="617" t="s">
        <v>7</v>
      </c>
      <c r="BZ12" s="617" t="s">
        <v>7948</v>
      </c>
      <c r="CA12" s="617" t="s">
        <v>7</v>
      </c>
      <c r="CC12" s="617" t="s">
        <v>7948</v>
      </c>
      <c r="CD12" s="617" t="s">
        <v>7</v>
      </c>
      <c r="CF12" s="617" t="s">
        <v>7948</v>
      </c>
      <c r="CG12" s="617" t="s">
        <v>7</v>
      </c>
      <c r="CH12" s="60"/>
      <c r="CI12" s="610" t="s">
        <v>7960</v>
      </c>
      <c r="CJ12" s="649" t="s">
        <v>7948</v>
      </c>
      <c r="CK12" s="647" t="s">
        <v>7</v>
      </c>
      <c r="CL12" s="60"/>
      <c r="CM12" s="617" t="s">
        <v>7948</v>
      </c>
      <c r="CN12" s="617" t="s">
        <v>7</v>
      </c>
      <c r="CP12" s="645" t="s">
        <v>7948</v>
      </c>
      <c r="CQ12" s="645" t="s">
        <v>8114</v>
      </c>
      <c r="CR12" s="645" t="s">
        <v>7</v>
      </c>
      <c r="CS12" s="60"/>
      <c r="CT12" s="630" t="s">
        <v>7948</v>
      </c>
      <c r="CU12" s="630" t="s">
        <v>8114</v>
      </c>
      <c r="CV12" s="630" t="s">
        <v>7</v>
      </c>
      <c r="CW12" s="60"/>
      <c r="CX12" s="617" t="s">
        <v>7948</v>
      </c>
      <c r="CY12" s="617" t="s">
        <v>7</v>
      </c>
    </row>
    <row r="13" spans="1:103" ht="15" x14ac:dyDescent="0.2">
      <c r="A13" s="638"/>
      <c r="B13" s="640"/>
      <c r="C13" s="640"/>
      <c r="D13" s="642"/>
      <c r="E13" s="644"/>
      <c r="F13" s="605"/>
      <c r="G13" s="499" t="s">
        <v>7984</v>
      </c>
      <c r="H13" s="499" t="s">
        <v>7985</v>
      </c>
      <c r="I13" s="636"/>
      <c r="J13" s="605"/>
      <c r="K13" s="606"/>
      <c r="L13" s="606"/>
      <c r="M13" s="606"/>
      <c r="O13" s="618"/>
      <c r="P13" s="618"/>
      <c r="R13" s="618"/>
      <c r="S13" s="618"/>
      <c r="U13" s="618"/>
      <c r="V13" s="618"/>
      <c r="X13" s="618"/>
      <c r="Y13" s="618"/>
      <c r="AA13" s="618"/>
      <c r="AB13" s="618"/>
      <c r="AD13" s="618"/>
      <c r="AE13" s="618"/>
      <c r="AG13" s="618"/>
      <c r="AH13" s="618"/>
      <c r="AJ13" s="618"/>
      <c r="AK13" s="618"/>
      <c r="AM13" s="618"/>
      <c r="AN13" s="618"/>
      <c r="AP13" s="618"/>
      <c r="AQ13" s="618"/>
      <c r="AS13" s="618"/>
      <c r="AT13" s="618"/>
      <c r="AV13" s="618"/>
      <c r="AW13" s="618"/>
      <c r="AY13" s="618"/>
      <c r="AZ13" s="618"/>
      <c r="BB13" s="618"/>
      <c r="BC13" s="618"/>
      <c r="BE13" s="618"/>
      <c r="BF13" s="618"/>
      <c r="BH13" s="618"/>
      <c r="BI13" s="618"/>
      <c r="BK13" s="618"/>
      <c r="BL13" s="618"/>
      <c r="BN13" s="618"/>
      <c r="BO13" s="618"/>
      <c r="BQ13" s="618"/>
      <c r="BR13" s="618"/>
      <c r="BT13" s="618"/>
      <c r="BU13" s="618"/>
      <c r="BW13" s="618"/>
      <c r="BX13" s="618"/>
      <c r="BZ13" s="618"/>
      <c r="CA13" s="618"/>
      <c r="CC13" s="618"/>
      <c r="CD13" s="618"/>
      <c r="CF13" s="618"/>
      <c r="CG13" s="618"/>
      <c r="CH13" s="60"/>
      <c r="CI13" s="611"/>
      <c r="CJ13" s="650"/>
      <c r="CK13" s="648"/>
      <c r="CL13" s="60"/>
      <c r="CM13" s="618"/>
      <c r="CN13" s="618"/>
      <c r="CP13" s="646"/>
      <c r="CQ13" s="646"/>
      <c r="CR13" s="646"/>
      <c r="CS13" s="60"/>
      <c r="CT13" s="631"/>
      <c r="CU13" s="631"/>
      <c r="CV13" s="631"/>
      <c r="CW13" s="60"/>
      <c r="CX13" s="618"/>
      <c r="CY13" s="618"/>
    </row>
    <row r="14" spans="1:103" s="15" customFormat="1" x14ac:dyDescent="0.25">
      <c r="A14" s="444">
        <v>1</v>
      </c>
      <c r="B14" s="33"/>
      <c r="C14" s="34"/>
      <c r="D14" s="485" t="s">
        <v>7949</v>
      </c>
      <c r="E14" s="33"/>
      <c r="F14" s="521"/>
      <c r="G14" s="35" t="str">
        <f>IF($B14="","",VLOOKUP($C14,'[2]BOLETIM 161'!$A$7:$F$4000,6,0))</f>
        <v/>
      </c>
      <c r="H14" s="121"/>
      <c r="I14" s="35"/>
      <c r="J14" s="120" t="e">
        <f>SUM(J15:J17)</f>
        <v>#REF!</v>
      </c>
      <c r="K14" s="545"/>
      <c r="L14" s="546"/>
      <c r="M14" s="120">
        <f>SUM(M15:M17)</f>
        <v>8735.81</v>
      </c>
      <c r="O14" s="134"/>
      <c r="P14" s="120">
        <f>SUM(P15:P17)</f>
        <v>6035.81</v>
      </c>
      <c r="R14" s="134"/>
      <c r="S14" s="120">
        <f>SUM(S15:S17)</f>
        <v>0</v>
      </c>
      <c r="U14" s="134"/>
      <c r="V14" s="120">
        <f>SUM(V15:V17)</f>
        <v>0</v>
      </c>
      <c r="X14" s="162"/>
      <c r="Y14" s="120">
        <f>SUM(Y15:Y17)</f>
        <v>2567.5</v>
      </c>
      <c r="AA14" s="134"/>
      <c r="AB14" s="120">
        <f>SUM(AB15:AB17)</f>
        <v>2567.5</v>
      </c>
      <c r="AD14" s="134"/>
      <c r="AE14" s="120">
        <f>SUM(AE15:AE17)</f>
        <v>0</v>
      </c>
      <c r="AG14" s="134"/>
      <c r="AH14" s="120">
        <f>SUM(AH15:AH17)</f>
        <v>2567.5</v>
      </c>
      <c r="AJ14" s="134"/>
      <c r="AK14" s="120">
        <f>SUM(AK15:AK17)</f>
        <v>2567.5</v>
      </c>
      <c r="AM14" s="220"/>
      <c r="AN14" s="120">
        <f>SUM(AN15:AN17)</f>
        <v>51.35</v>
      </c>
      <c r="AP14" s="134"/>
      <c r="AQ14" s="120">
        <f>SUM(AQ15:AQ17)</f>
        <v>0</v>
      </c>
      <c r="AS14" s="134"/>
      <c r="AT14" s="120">
        <f>SUM(AT15:AT17)</f>
        <v>0</v>
      </c>
      <c r="AV14" s="134"/>
      <c r="AW14" s="120">
        <f>SUM(AW15:AW17)</f>
        <v>0</v>
      </c>
      <c r="AY14" s="134"/>
      <c r="AZ14" s="120">
        <f>SUM(AZ15:AZ17)</f>
        <v>0</v>
      </c>
      <c r="BB14" s="134"/>
      <c r="BC14" s="120">
        <f>SUM(BC15:BC17)</f>
        <v>0</v>
      </c>
      <c r="BE14" s="134"/>
      <c r="BF14" s="120">
        <f>SUM(BF15:BF17)</f>
        <v>0</v>
      </c>
      <c r="BH14" s="134"/>
      <c r="BI14" s="120">
        <f>SUM(BI15:BI17)</f>
        <v>0</v>
      </c>
      <c r="BK14" s="134"/>
      <c r="BL14" s="120">
        <f>SUM(BL15:BL17)</f>
        <v>0</v>
      </c>
      <c r="BN14" s="134"/>
      <c r="BO14" s="120">
        <f>SUM(BO15:BO17)</f>
        <v>0</v>
      </c>
      <c r="BQ14" s="134"/>
      <c r="BR14" s="120">
        <f>SUM(BR15:BR17)</f>
        <v>0</v>
      </c>
      <c r="BT14" s="134"/>
      <c r="BU14" s="120">
        <f>SUM(BU15:BU17)</f>
        <v>0</v>
      </c>
      <c r="BW14" s="134"/>
      <c r="BX14" s="120">
        <f>SUM(BX15:BX17)</f>
        <v>0</v>
      </c>
      <c r="BZ14" s="134"/>
      <c r="CA14" s="120">
        <f>SUM(CA15:CA17)</f>
        <v>0</v>
      </c>
      <c r="CC14" s="134"/>
      <c r="CD14" s="120">
        <f>SUM(CD15:CD17)</f>
        <v>0</v>
      </c>
      <c r="CF14" s="134"/>
      <c r="CG14" s="120">
        <f>SUM(CG15:CG17)</f>
        <v>0</v>
      </c>
      <c r="CH14" s="62"/>
      <c r="CI14" s="181"/>
      <c r="CJ14" s="158"/>
      <c r="CK14" s="201">
        <f>SUM(CK15:CK17)</f>
        <v>23578.78</v>
      </c>
      <c r="CL14" s="62"/>
      <c r="CM14" s="130"/>
      <c r="CN14" s="204">
        <f>SUM(CN15:CN17)</f>
        <v>-14842.97</v>
      </c>
      <c r="CP14" s="130"/>
      <c r="CQ14" s="148"/>
      <c r="CR14" s="120">
        <f>SUM(CR15:CR17)</f>
        <v>0</v>
      </c>
      <c r="CS14" s="62"/>
      <c r="CT14" s="130"/>
      <c r="CU14" s="148"/>
      <c r="CV14" s="120">
        <f>SUM(CV15:CV17)</f>
        <v>0</v>
      </c>
      <c r="CW14" s="62"/>
      <c r="CX14" s="130"/>
      <c r="CY14" s="120">
        <f>SUM(CY15:CY17)</f>
        <v>8735.81</v>
      </c>
    </row>
    <row r="15" spans="1:103" ht="30" x14ac:dyDescent="0.25">
      <c r="A15" s="445" t="s">
        <v>7775</v>
      </c>
      <c r="B15" s="31" t="s">
        <v>6631</v>
      </c>
      <c r="C15" s="17" t="s">
        <v>1876</v>
      </c>
      <c r="D15" s="486" t="str">
        <f>IF($B15="","",VLOOKUP($C15,atualizado!12:97334,2,0))</f>
        <v>Placa em lona com impressão digital e requadro em metalon</v>
      </c>
      <c r="E15" s="388" t="str">
        <f>IF($B15="","",VLOOKUP($C15,atualizado!12:97334,3,0))</f>
        <v>M2</v>
      </c>
      <c r="F15" s="522">
        <f>2*5.5</f>
        <v>11</v>
      </c>
      <c r="G15" s="127" t="e">
        <f>IF($B15="","",ROUND(VLOOKUP($C15,#REF!,6,0),2))</f>
        <v>#REF!</v>
      </c>
      <c r="H15" s="128" t="e">
        <f>G15*(1+$H$9)</f>
        <v>#REF!</v>
      </c>
      <c r="I15" s="135" t="s">
        <v>8088</v>
      </c>
      <c r="J15" s="129" t="e">
        <f>H15*F15</f>
        <v>#REF!</v>
      </c>
      <c r="K15" s="547">
        <f>IF(B15="","",ROUND(VLOOKUP(C15,atualizado!12:97334,6,0),2))</f>
        <v>448.04</v>
      </c>
      <c r="L15" s="548">
        <f>K15*(1+$M$9)</f>
        <v>548.71</v>
      </c>
      <c r="M15" s="129">
        <f>TRUNC(L15*F15,2)</f>
        <v>6035.81</v>
      </c>
      <c r="O15" s="122">
        <v>11</v>
      </c>
      <c r="P15" s="123">
        <f>($M15/$F15)*O15</f>
        <v>6035.81</v>
      </c>
      <c r="R15" s="122"/>
      <c r="S15" s="123">
        <f>($M15/$F15)*R15</f>
        <v>0</v>
      </c>
      <c r="U15" s="122"/>
      <c r="V15" s="123">
        <f>($M15/$F15)*U15</f>
        <v>0</v>
      </c>
      <c r="X15" s="163"/>
      <c r="Y15" s="123">
        <f>($M15/$F15)*X15</f>
        <v>0</v>
      </c>
      <c r="AA15" s="122"/>
      <c r="AB15" s="123">
        <f>($M15/$F15)*AA15</f>
        <v>0</v>
      </c>
      <c r="AD15" s="122"/>
      <c r="AE15" s="123">
        <f>($M15/$F15)*AD15</f>
        <v>0</v>
      </c>
      <c r="AG15" s="122"/>
      <c r="AH15" s="123">
        <f>($M15/$F15)*AG15</f>
        <v>0</v>
      </c>
      <c r="AJ15" s="122"/>
      <c r="AK15" s="123">
        <f>($M15/$F15)*AJ15</f>
        <v>0</v>
      </c>
      <c r="AM15" s="170"/>
      <c r="AN15" s="123">
        <f>($M15/$F15)*AM15</f>
        <v>0</v>
      </c>
      <c r="AP15" s="122"/>
      <c r="AQ15" s="123">
        <f>($M15/$F15)*AP15</f>
        <v>0</v>
      </c>
      <c r="AS15" s="122"/>
      <c r="AT15" s="123">
        <f>($M15/$F15)*AS15</f>
        <v>0</v>
      </c>
      <c r="AV15" s="122"/>
      <c r="AW15" s="123">
        <f>($M15/$F15)*AV15</f>
        <v>0</v>
      </c>
      <c r="AY15" s="122"/>
      <c r="AZ15" s="123">
        <f>($M15/$F15)*AY15</f>
        <v>0</v>
      </c>
      <c r="BB15" s="122"/>
      <c r="BC15" s="123">
        <f>($M15/$F15)*BB15</f>
        <v>0</v>
      </c>
      <c r="BE15" s="122"/>
      <c r="BF15" s="123">
        <f>($M15/$F15)*BE15</f>
        <v>0</v>
      </c>
      <c r="BH15" s="122"/>
      <c r="BI15" s="123">
        <f>($M15/$F15)*BH15</f>
        <v>0</v>
      </c>
      <c r="BK15" s="122"/>
      <c r="BL15" s="123">
        <f>($M15/$F15)*BK15</f>
        <v>0</v>
      </c>
      <c r="BN15" s="122"/>
      <c r="BO15" s="123">
        <f>($M15/$F15)*BN15</f>
        <v>0</v>
      </c>
      <c r="BQ15" s="122"/>
      <c r="BR15" s="123">
        <f>($M15/$F15)*BQ15</f>
        <v>0</v>
      </c>
      <c r="BT15" s="122"/>
      <c r="BU15" s="123">
        <f>($M15/$F15)*BT15</f>
        <v>0</v>
      </c>
      <c r="BW15" s="122"/>
      <c r="BX15" s="123">
        <f>($M15/$F15)*BW15</f>
        <v>0</v>
      </c>
      <c r="BZ15" s="122"/>
      <c r="CA15" s="123">
        <f>($M15/$F15)*BZ15</f>
        <v>0</v>
      </c>
      <c r="CC15" s="122"/>
      <c r="CD15" s="123">
        <f>($M15/$F15)*CC15</f>
        <v>0</v>
      </c>
      <c r="CF15" s="122"/>
      <c r="CG15" s="123">
        <f>($M15/$F15)*CF15</f>
        <v>0</v>
      </c>
      <c r="CH15" s="69"/>
      <c r="CI15" s="188">
        <f>CJ15/F15</f>
        <v>1</v>
      </c>
      <c r="CJ15" s="157">
        <f>O15+R15+U15+X15+AA15+AD15+AG15+AJ15+AM15+AP15+AS15+AV15+AY15+BB15+BE15+BH15+BK15+BN15+BQ15+BT15+BW15+BZ15+CC15+CF15</f>
        <v>11</v>
      </c>
      <c r="CK15" s="202">
        <f>P15+S15+V15+Y15+AB15+AE15+AH15+AK15+AN15+AQ15+AT15+AW15+AZ15+BC15+BF15+BI15+BL15+BO15+BR15+BU15+BX15+CA15+CD15+CG15</f>
        <v>6035.81</v>
      </c>
      <c r="CL15" s="69"/>
      <c r="CM15" s="70">
        <f>F15-CJ15</f>
        <v>0</v>
      </c>
      <c r="CN15" s="70">
        <f>M15-CK15</f>
        <v>0</v>
      </c>
      <c r="CP15" s="67"/>
      <c r="CQ15" s="149"/>
      <c r="CR15" s="68">
        <f>($M15/$F15)*CP15</f>
        <v>0</v>
      </c>
      <c r="CS15" s="69"/>
      <c r="CT15" s="67"/>
      <c r="CU15" s="149"/>
      <c r="CV15" s="68">
        <f>($M15/$F15)*CT15</f>
        <v>0</v>
      </c>
      <c r="CW15" s="69"/>
      <c r="CX15" s="70">
        <f>F15+CP15-CT15</f>
        <v>11</v>
      </c>
      <c r="CY15" s="70">
        <f>M15+CR15-CV15</f>
        <v>6035.81</v>
      </c>
    </row>
    <row r="16" spans="1:103" ht="30" x14ac:dyDescent="0.25">
      <c r="A16" s="445" t="s">
        <v>14604</v>
      </c>
      <c r="B16" s="31" t="s">
        <v>6631</v>
      </c>
      <c r="C16" s="17" t="s">
        <v>6150</v>
      </c>
      <c r="D16" s="486" t="str">
        <f>IF($B16="","",VLOOKUP($C16,atualizado!13:97335,2,0))</f>
        <v>Andaime torre metálico (1,5 x 1,5 m) com piso metálico</v>
      </c>
      <c r="E16" s="388" t="str">
        <f>IF($B16="","",VLOOKUP($C16,atualizado!13:97335,3,0))</f>
        <v>MXMES</v>
      </c>
      <c r="F16" s="522">
        <f>6*6*2</f>
        <v>72</v>
      </c>
      <c r="G16" s="127" t="e">
        <f>IF($B16="","",ROUND(VLOOKUP($C16,#REF!,6,0),2))</f>
        <v>#REF!</v>
      </c>
      <c r="H16" s="128" t="e">
        <f>G16*(1+$H$9)</f>
        <v>#REF!</v>
      </c>
      <c r="I16" s="135"/>
      <c r="J16" s="129" t="e">
        <f>H16*F16</f>
        <v>#REF!</v>
      </c>
      <c r="K16" s="547">
        <f>IF(B16="","",ROUND(VLOOKUP(C16,atualizado!13:97335,6,0),2))</f>
        <v>28.36</v>
      </c>
      <c r="L16" s="548">
        <f>K16*(1+$M$9)</f>
        <v>34.729999999999997</v>
      </c>
      <c r="M16" s="129">
        <f>TRUNC(L16*F16,2)</f>
        <v>2500.56</v>
      </c>
      <c r="O16" s="122"/>
      <c r="P16" s="123">
        <f>($M16/$F16)*O16</f>
        <v>0</v>
      </c>
      <c r="R16" s="122"/>
      <c r="S16" s="123">
        <f>($M16/$F16)*R16</f>
        <v>0</v>
      </c>
      <c r="U16" s="122"/>
      <c r="V16" s="123">
        <f>($M16/$F16)*U16</f>
        <v>0</v>
      </c>
      <c r="X16" s="163">
        <v>50</v>
      </c>
      <c r="Y16" s="123">
        <f>($M16/$F16)*X16</f>
        <v>1736.5</v>
      </c>
      <c r="AA16" s="122">
        <v>50</v>
      </c>
      <c r="AB16" s="123">
        <f>($M16/$F16)*AA16</f>
        <v>1736.5</v>
      </c>
      <c r="AD16" s="122"/>
      <c r="AE16" s="123">
        <f>($M16/$F16)*AD16</f>
        <v>0</v>
      </c>
      <c r="AG16" s="122">
        <v>50</v>
      </c>
      <c r="AH16" s="123">
        <f>($M16/$F16)*AG16</f>
        <v>1736.5</v>
      </c>
      <c r="AJ16" s="122">
        <v>50</v>
      </c>
      <c r="AK16" s="123">
        <f>($M16/$F16)*AJ16</f>
        <v>1736.5</v>
      </c>
      <c r="AM16" s="123">
        <v>1</v>
      </c>
      <c r="AN16" s="123">
        <f>($M16/$F16)*AM16</f>
        <v>34.729999999999997</v>
      </c>
      <c r="AP16" s="122"/>
      <c r="AQ16" s="123">
        <f>($M16/$F16)*AP16</f>
        <v>0</v>
      </c>
      <c r="AS16" s="122"/>
      <c r="AT16" s="123">
        <f>($M16/$F16)*AS16</f>
        <v>0</v>
      </c>
      <c r="AV16" s="122"/>
      <c r="AW16" s="123">
        <f>($M16/$F16)*AV16</f>
        <v>0</v>
      </c>
      <c r="AY16" s="122"/>
      <c r="AZ16" s="123">
        <f>($M16/$F16)*AY16</f>
        <v>0</v>
      </c>
      <c r="BB16" s="122"/>
      <c r="BC16" s="123">
        <f>($M16/$F16)*BB16</f>
        <v>0</v>
      </c>
      <c r="BE16" s="122"/>
      <c r="BF16" s="123">
        <f>($M16/$F16)*BE16</f>
        <v>0</v>
      </c>
      <c r="BH16" s="122"/>
      <c r="BI16" s="123">
        <f>($M16/$F16)*BH16</f>
        <v>0</v>
      </c>
      <c r="BK16" s="122"/>
      <c r="BL16" s="123">
        <f>($M16/$F16)*BK16</f>
        <v>0</v>
      </c>
      <c r="BN16" s="122"/>
      <c r="BO16" s="123">
        <f>($M16/$F16)*BN16</f>
        <v>0</v>
      </c>
      <c r="BQ16" s="122"/>
      <c r="BR16" s="123">
        <f>($M16/$F16)*BQ16</f>
        <v>0</v>
      </c>
      <c r="BT16" s="122"/>
      <c r="BU16" s="123">
        <f>($M16/$F16)*BT16</f>
        <v>0</v>
      </c>
      <c r="BW16" s="122"/>
      <c r="BX16" s="123">
        <f>($M16/$F16)*BW16</f>
        <v>0</v>
      </c>
      <c r="BZ16" s="122"/>
      <c r="CA16" s="123">
        <f>($M16/$F16)*BZ16</f>
        <v>0</v>
      </c>
      <c r="CC16" s="122"/>
      <c r="CD16" s="123">
        <f>($M16/$F16)*CC16</f>
        <v>0</v>
      </c>
      <c r="CF16" s="122"/>
      <c r="CG16" s="123">
        <f>($M16/$F16)*CF16</f>
        <v>0</v>
      </c>
      <c r="CH16" s="69"/>
      <c r="CI16" s="214">
        <f>CJ16/F16</f>
        <v>4.6669999999999998</v>
      </c>
      <c r="CJ16" s="169">
        <f>335+AM16</f>
        <v>336</v>
      </c>
      <c r="CK16" s="203">
        <f>CJ16*K16*1.2452</f>
        <v>11865.46</v>
      </c>
      <c r="CL16" s="69"/>
      <c r="CM16" s="70">
        <f>F16-CJ16</f>
        <v>-264</v>
      </c>
      <c r="CN16" s="70">
        <f>M16-CK16</f>
        <v>-9364.9</v>
      </c>
      <c r="CP16" s="67"/>
      <c r="CQ16" s="149"/>
      <c r="CR16" s="68">
        <f>($M16/$F16)*CP16</f>
        <v>0</v>
      </c>
      <c r="CS16" s="69"/>
      <c r="CT16" s="67"/>
      <c r="CU16" s="149"/>
      <c r="CV16" s="68">
        <f>($M16/$F16)*CT16</f>
        <v>0</v>
      </c>
      <c r="CW16" s="69"/>
      <c r="CX16" s="70">
        <f>F16+CP16-CT16</f>
        <v>72</v>
      </c>
      <c r="CY16" s="70">
        <f>M16+CR16-CV16</f>
        <v>2500.56</v>
      </c>
    </row>
    <row r="17" spans="1:103" ht="30" x14ac:dyDescent="0.25">
      <c r="A17" s="445" t="s">
        <v>7776</v>
      </c>
      <c r="B17" s="31" t="s">
        <v>6631</v>
      </c>
      <c r="C17" s="17" t="s">
        <v>1869</v>
      </c>
      <c r="D17" s="486" t="str">
        <f>IF($B17="","",VLOOKUP($C17,atualizado!14:97336,2,0))</f>
        <v>Montagem e desmontagem de andaime torre metálica com altura até 10 m</v>
      </c>
      <c r="E17" s="388" t="str">
        <f>IF($B17="","",VLOOKUP($C17,atualizado!14:97336,3,0))</f>
        <v>M</v>
      </c>
      <c r="F17" s="522">
        <f>6*2</f>
        <v>12</v>
      </c>
      <c r="G17" s="127" t="e">
        <f>IF($B17="","",ROUND(VLOOKUP($C17,#REF!,6,0),2))</f>
        <v>#REF!</v>
      </c>
      <c r="H17" s="128" t="e">
        <f>G17*(1+$H$9)</f>
        <v>#REF!</v>
      </c>
      <c r="I17" s="135"/>
      <c r="J17" s="129" t="e">
        <f>H17*F17</f>
        <v>#REF!</v>
      </c>
      <c r="K17" s="547">
        <f>IF(B17="","",ROUND(VLOOKUP(C17,atualizado!14:97336,6,0),2))</f>
        <v>13.57</v>
      </c>
      <c r="L17" s="548">
        <f>K17*(1+$M$9)</f>
        <v>16.62</v>
      </c>
      <c r="M17" s="129">
        <f>TRUNC(L17*F17,2)</f>
        <v>199.44</v>
      </c>
      <c r="O17" s="122"/>
      <c r="P17" s="123">
        <f>($M17/$F17)*O17</f>
        <v>0</v>
      </c>
      <c r="R17" s="122"/>
      <c r="S17" s="123">
        <f>($M17/$F17)*R17</f>
        <v>0</v>
      </c>
      <c r="U17" s="122"/>
      <c r="V17" s="123">
        <f>($M17/$F17)*U17</f>
        <v>0</v>
      </c>
      <c r="X17" s="163">
        <v>50</v>
      </c>
      <c r="Y17" s="123">
        <f>($M17/$F17)*X17</f>
        <v>831</v>
      </c>
      <c r="AA17" s="122">
        <v>50</v>
      </c>
      <c r="AB17" s="123">
        <f>($M17/$F17)*AA17</f>
        <v>831</v>
      </c>
      <c r="AD17" s="122"/>
      <c r="AE17" s="123">
        <f>($M17/$F17)*AD17</f>
        <v>0</v>
      </c>
      <c r="AG17" s="122">
        <v>50</v>
      </c>
      <c r="AH17" s="123">
        <f>($M17/$F17)*AG17</f>
        <v>831</v>
      </c>
      <c r="AJ17" s="122">
        <v>50</v>
      </c>
      <c r="AK17" s="123">
        <f>($M17/$F17)*AJ17</f>
        <v>831</v>
      </c>
      <c r="AM17" s="123">
        <v>1</v>
      </c>
      <c r="AN17" s="123">
        <f>($M17/$F17)*AM17</f>
        <v>16.62</v>
      </c>
      <c r="AP17" s="122"/>
      <c r="AQ17" s="123">
        <f>($M17/$F17)*AP17</f>
        <v>0</v>
      </c>
      <c r="AS17" s="122"/>
      <c r="AT17" s="123">
        <f>($M17/$F17)*AS17</f>
        <v>0</v>
      </c>
      <c r="AV17" s="122"/>
      <c r="AW17" s="123">
        <f>($M17/$F17)*AV17</f>
        <v>0</v>
      </c>
      <c r="AY17" s="122"/>
      <c r="AZ17" s="123">
        <f>($M17/$F17)*AY17</f>
        <v>0</v>
      </c>
      <c r="BB17" s="122"/>
      <c r="BC17" s="123">
        <f>($M17/$F17)*BB17</f>
        <v>0</v>
      </c>
      <c r="BE17" s="122"/>
      <c r="BF17" s="123">
        <f>($M17/$F17)*BE17</f>
        <v>0</v>
      </c>
      <c r="BH17" s="122"/>
      <c r="BI17" s="123">
        <f>($M17/$F17)*BH17</f>
        <v>0</v>
      </c>
      <c r="BK17" s="122"/>
      <c r="BL17" s="123">
        <f>($M17/$F17)*BK17</f>
        <v>0</v>
      </c>
      <c r="BN17" s="122"/>
      <c r="BO17" s="123">
        <f>($M17/$F17)*BN17</f>
        <v>0</v>
      </c>
      <c r="BQ17" s="122"/>
      <c r="BR17" s="123">
        <f>($M17/$F17)*BQ17</f>
        <v>0</v>
      </c>
      <c r="BT17" s="122"/>
      <c r="BU17" s="123">
        <f>($M17/$F17)*BT17</f>
        <v>0</v>
      </c>
      <c r="BW17" s="122"/>
      <c r="BX17" s="123">
        <f>($M17/$F17)*BW17</f>
        <v>0</v>
      </c>
      <c r="BZ17" s="122"/>
      <c r="CA17" s="123">
        <f>($M17/$F17)*BZ17</f>
        <v>0</v>
      </c>
      <c r="CC17" s="122"/>
      <c r="CD17" s="123">
        <f>($M17/$F17)*CC17</f>
        <v>0</v>
      </c>
      <c r="CF17" s="122"/>
      <c r="CG17" s="123">
        <f>($M17/$F17)*CF17</f>
        <v>0</v>
      </c>
      <c r="CH17" s="69"/>
      <c r="CI17" s="214">
        <f>CJ17/F17</f>
        <v>28</v>
      </c>
      <c r="CJ17" s="169">
        <f>335+1</f>
        <v>336</v>
      </c>
      <c r="CK17" s="203">
        <f>CJ17*K17*1.2452</f>
        <v>5677.51</v>
      </c>
      <c r="CL17" s="69"/>
      <c r="CM17" s="70">
        <f>F17-CJ17</f>
        <v>-324</v>
      </c>
      <c r="CN17" s="70">
        <f>M17-CK17</f>
        <v>-5478.07</v>
      </c>
      <c r="CP17" s="67"/>
      <c r="CQ17" s="149"/>
      <c r="CR17" s="68">
        <f>($M17/$F17)*CP17</f>
        <v>0</v>
      </c>
      <c r="CS17" s="69"/>
      <c r="CT17" s="67"/>
      <c r="CU17" s="149"/>
      <c r="CV17" s="68">
        <f>($M17/$F17)*CT17</f>
        <v>0</v>
      </c>
      <c r="CW17" s="69"/>
      <c r="CX17" s="70">
        <f>F17+CP17-CT17</f>
        <v>12</v>
      </c>
      <c r="CY17" s="70">
        <f>M17+CR17-CV17</f>
        <v>199.44</v>
      </c>
    </row>
    <row r="18" spans="1:103" s="15" customFormat="1" x14ac:dyDescent="0.25">
      <c r="A18" s="378"/>
      <c r="B18" s="31"/>
      <c r="C18" s="17"/>
      <c r="D18" s="388"/>
      <c r="E18" s="388"/>
      <c r="F18" s="523"/>
      <c r="G18" s="16"/>
      <c r="H18" s="93"/>
      <c r="I18" s="139"/>
      <c r="J18" s="132"/>
      <c r="K18" s="175"/>
      <c r="L18" s="458"/>
      <c r="M18" s="132"/>
      <c r="O18" s="122"/>
      <c r="P18" s="123"/>
      <c r="R18" s="122"/>
      <c r="S18" s="123"/>
      <c r="U18" s="122"/>
      <c r="V18" s="123"/>
      <c r="X18" s="163"/>
      <c r="Y18" s="123"/>
      <c r="AA18" s="122"/>
      <c r="AB18" s="123"/>
      <c r="AD18" s="122"/>
      <c r="AE18" s="123"/>
      <c r="AG18" s="122"/>
      <c r="AH18" s="123"/>
      <c r="AJ18" s="122"/>
      <c r="AK18" s="123"/>
      <c r="AM18" s="170"/>
      <c r="AN18" s="123"/>
      <c r="AP18" s="122"/>
      <c r="AQ18" s="123"/>
      <c r="AS18" s="122"/>
      <c r="AT18" s="123"/>
      <c r="AV18" s="122"/>
      <c r="AW18" s="123"/>
      <c r="AY18" s="122"/>
      <c r="AZ18" s="123"/>
      <c r="BB18" s="122"/>
      <c r="BC18" s="123"/>
      <c r="BE18" s="122"/>
      <c r="BF18" s="123"/>
      <c r="BH18" s="122"/>
      <c r="BI18" s="123"/>
      <c r="BK18" s="122"/>
      <c r="BL18" s="123"/>
      <c r="BN18" s="122"/>
      <c r="BO18" s="123"/>
      <c r="BQ18" s="122"/>
      <c r="BR18" s="123"/>
      <c r="BT18" s="122"/>
      <c r="BU18" s="123"/>
      <c r="BW18" s="122"/>
      <c r="BX18" s="123"/>
      <c r="BZ18" s="122"/>
      <c r="CA18" s="123"/>
      <c r="CC18" s="122"/>
      <c r="CD18" s="123"/>
      <c r="CF18" s="122"/>
      <c r="CG18" s="123"/>
      <c r="CH18" s="69"/>
      <c r="CI18" s="171"/>
      <c r="CJ18" s="160"/>
      <c r="CK18" s="206"/>
      <c r="CL18" s="69"/>
      <c r="CM18" s="132"/>
      <c r="CN18" s="209"/>
      <c r="CO18" s="13"/>
      <c r="CP18" s="132"/>
      <c r="CQ18" s="152"/>
      <c r="CR18" s="132"/>
      <c r="CS18" s="66"/>
      <c r="CT18" s="132"/>
      <c r="CU18" s="152"/>
      <c r="CV18" s="132"/>
      <c r="CW18" s="66"/>
      <c r="CX18" s="132"/>
      <c r="CY18" s="132"/>
    </row>
    <row r="19" spans="1:103" s="100" customFormat="1" ht="15.75" customHeight="1" x14ac:dyDescent="0.25">
      <c r="A19" s="447">
        <v>2</v>
      </c>
      <c r="B19" s="97"/>
      <c r="C19" s="98"/>
      <c r="D19" s="487" t="s">
        <v>14589</v>
      </c>
      <c r="E19" s="97"/>
      <c r="F19" s="524"/>
      <c r="G19" s="99" t="str">
        <f>IF($B19="","",VLOOKUP($C19,#REF!,6,0))</f>
        <v/>
      </c>
      <c r="H19" s="99"/>
      <c r="I19" s="138"/>
      <c r="J19" s="131" t="e">
        <f>SUBTOTAL(9,J20:J22)</f>
        <v>#REF!</v>
      </c>
      <c r="K19" s="549"/>
      <c r="L19" s="550"/>
      <c r="M19" s="131">
        <f>SUBTOTAL(9,M20:M22)</f>
        <v>31083.119999999999</v>
      </c>
      <c r="N19" s="15"/>
      <c r="O19" s="131"/>
      <c r="P19" s="131">
        <f>SUBTOTAL(9,P20:P22)</f>
        <v>0</v>
      </c>
      <c r="Q19" s="15"/>
      <c r="R19" s="131"/>
      <c r="S19" s="131">
        <f>SUBTOTAL(9,S20:S22)</f>
        <v>0</v>
      </c>
      <c r="T19" s="15"/>
      <c r="U19" s="131"/>
      <c r="V19" s="131">
        <f>SUBTOTAL(9,V20:V22)</f>
        <v>0</v>
      </c>
      <c r="W19" s="15"/>
      <c r="X19" s="165"/>
      <c r="Y19" s="131">
        <f>SUBTOTAL(9,Y20:Y22)</f>
        <v>0</v>
      </c>
      <c r="Z19" s="15"/>
      <c r="AA19" s="131"/>
      <c r="AB19" s="131">
        <f>SUBTOTAL(9,AB20:AB22)</f>
        <v>0</v>
      </c>
      <c r="AC19" s="15"/>
      <c r="AD19" s="131"/>
      <c r="AE19" s="131">
        <f>SUBTOTAL(9,AE20:AE22)</f>
        <v>0</v>
      </c>
      <c r="AF19" s="15"/>
      <c r="AG19" s="131"/>
      <c r="AH19" s="131">
        <f>SUBTOTAL(9,AH20:AH22)</f>
        <v>0</v>
      </c>
      <c r="AI19" s="15"/>
      <c r="AJ19" s="131"/>
      <c r="AK19" s="131">
        <f>SUBTOTAL(9,AK20:AK22)</f>
        <v>0</v>
      </c>
      <c r="AL19" s="15"/>
      <c r="AM19" s="221"/>
      <c r="AN19" s="131">
        <f>SUBTOTAL(9,AN20:AN22)</f>
        <v>0</v>
      </c>
      <c r="AO19" s="15"/>
      <c r="AP19" s="131"/>
      <c r="AQ19" s="131">
        <f>SUBTOTAL(9,AQ20:AQ22)</f>
        <v>0</v>
      </c>
      <c r="AR19" s="15"/>
      <c r="AS19" s="131"/>
      <c r="AT19" s="131">
        <f>SUBTOTAL(9,AT20:AT22)</f>
        <v>0</v>
      </c>
      <c r="AU19" s="15"/>
      <c r="AV19" s="131"/>
      <c r="AW19" s="131">
        <f>SUBTOTAL(9,AW20:AW22)</f>
        <v>0</v>
      </c>
      <c r="AX19" s="15"/>
      <c r="AY19" s="131"/>
      <c r="AZ19" s="131">
        <f>SUBTOTAL(9,AZ20:AZ22)</f>
        <v>0</v>
      </c>
      <c r="BA19" s="15"/>
      <c r="BB19" s="131"/>
      <c r="BC19" s="131">
        <f>SUBTOTAL(9,BC20:BC22)</f>
        <v>0</v>
      </c>
      <c r="BD19" s="15"/>
      <c r="BE19" s="131"/>
      <c r="BF19" s="131">
        <f>SUBTOTAL(9,BF20:BF22)</f>
        <v>0</v>
      </c>
      <c r="BG19" s="15"/>
      <c r="BH19" s="131"/>
      <c r="BI19" s="131">
        <f>SUBTOTAL(9,BI20:BI22)</f>
        <v>0</v>
      </c>
      <c r="BJ19" s="15"/>
      <c r="BK19" s="131"/>
      <c r="BL19" s="131">
        <f>SUBTOTAL(9,BL20:BL22)</f>
        <v>0</v>
      </c>
      <c r="BM19" s="15"/>
      <c r="BN19" s="131"/>
      <c r="BO19" s="131">
        <f>SUBTOTAL(9,BO20:BO22)</f>
        <v>0</v>
      </c>
      <c r="BP19" s="15"/>
      <c r="BQ19" s="131"/>
      <c r="BR19" s="131">
        <f>SUBTOTAL(9,BR20:BR22)</f>
        <v>0</v>
      </c>
      <c r="BS19" s="15"/>
      <c r="BT19" s="131"/>
      <c r="BU19" s="131">
        <f>SUBTOTAL(9,BU20:BU22)</f>
        <v>0</v>
      </c>
      <c r="BV19" s="15"/>
      <c r="BW19" s="131"/>
      <c r="BX19" s="131">
        <f>SUBTOTAL(9,BX20:BX22)</f>
        <v>0</v>
      </c>
      <c r="BY19" s="15"/>
      <c r="BZ19" s="131"/>
      <c r="CA19" s="131">
        <f>SUBTOTAL(9,CA20:CA22)</f>
        <v>0</v>
      </c>
      <c r="CB19" s="15"/>
      <c r="CC19" s="131"/>
      <c r="CD19" s="131">
        <f>SUBTOTAL(9,CD20:CD22)</f>
        <v>0</v>
      </c>
      <c r="CE19" s="15"/>
      <c r="CF19" s="131"/>
      <c r="CG19" s="131">
        <f>SUBTOTAL(9,CG20:CG22)</f>
        <v>0</v>
      </c>
      <c r="CH19" s="101"/>
      <c r="CI19" s="183"/>
      <c r="CJ19" s="159"/>
      <c r="CK19" s="205">
        <f>SUBTOTAL(9,CK20:CK22)</f>
        <v>0</v>
      </c>
      <c r="CL19" s="101"/>
      <c r="CM19" s="131"/>
      <c r="CN19" s="208">
        <f>SUBTOTAL(9,CN20:CN22)</f>
        <v>31083.119999999999</v>
      </c>
      <c r="CO19" s="15"/>
      <c r="CP19" s="131"/>
      <c r="CQ19" s="151"/>
      <c r="CR19" s="131">
        <f>SUBTOTAL(9,CR20:CR22)</f>
        <v>0</v>
      </c>
      <c r="CS19" s="102"/>
      <c r="CT19" s="131"/>
      <c r="CU19" s="151"/>
      <c r="CV19" s="131">
        <f>SUBTOTAL(9,CV20:CV22)</f>
        <v>0</v>
      </c>
      <c r="CW19" s="101"/>
      <c r="CX19" s="131"/>
      <c r="CY19" s="131">
        <f>SUBTOTAL(9,CY20:CY22)</f>
        <v>31083.119999999999</v>
      </c>
    </row>
    <row r="20" spans="1:103" s="15" customFormat="1" ht="30" customHeight="1" x14ac:dyDescent="0.25">
      <c r="A20" s="445" t="s">
        <v>7777</v>
      </c>
      <c r="B20" s="31" t="s">
        <v>6631</v>
      </c>
      <c r="C20" s="17" t="s">
        <v>2940</v>
      </c>
      <c r="D20" s="486" t="str">
        <f>IF($B20="","",VLOOKUP($C20,atualizado!17:97339,2,0))</f>
        <v>Impermeabilização em manta asfáltica com armadura, tipo III-B, espessura de 4 mm</v>
      </c>
      <c r="E20" s="388" t="str">
        <f>IF($B20="","",VLOOKUP($C20,atualizado!17:97339,3,0))</f>
        <v>M2</v>
      </c>
      <c r="F20" s="522">
        <f>33+12+7+155</f>
        <v>207</v>
      </c>
      <c r="G20" s="124" t="e">
        <f>IF($B20="","",ROUND(VLOOKUP($C20,#REF!,6,0),2))</f>
        <v>#REF!</v>
      </c>
      <c r="H20" s="125" t="e">
        <f>G20*(1+$H$9)</f>
        <v>#REF!</v>
      </c>
      <c r="I20" s="135" t="s">
        <v>8089</v>
      </c>
      <c r="J20" s="129" t="e">
        <f>H20*F20</f>
        <v>#REF!</v>
      </c>
      <c r="K20" s="547">
        <f>IF(B20="","",ROUND(VLOOKUP(C20,atualizado!17:97339,6,0),2))</f>
        <v>96.23</v>
      </c>
      <c r="L20" s="548">
        <f>K20*(1+$M$9)</f>
        <v>117.85</v>
      </c>
      <c r="M20" s="129">
        <f>TRUNC(L20*F20,2)</f>
        <v>24394.95</v>
      </c>
      <c r="N20" s="13"/>
      <c r="O20" s="122"/>
      <c r="P20" s="123">
        <f>($M20/$F20)*O20</f>
        <v>0</v>
      </c>
      <c r="Q20" s="13"/>
      <c r="R20" s="122"/>
      <c r="S20" s="123">
        <f>($M20/$F20)*R20</f>
        <v>0</v>
      </c>
      <c r="T20" s="13"/>
      <c r="U20" s="122"/>
      <c r="V20" s="123">
        <f>($M20/$F20)*U20</f>
        <v>0</v>
      </c>
      <c r="W20" s="13"/>
      <c r="X20" s="163"/>
      <c r="Y20" s="123">
        <f>($M20/$F20)*X20</f>
        <v>0</v>
      </c>
      <c r="Z20" s="13"/>
      <c r="AA20" s="122"/>
      <c r="AB20" s="123">
        <f>($M20/$F20)*AA20</f>
        <v>0</v>
      </c>
      <c r="AC20" s="13"/>
      <c r="AD20" s="122"/>
      <c r="AE20" s="123">
        <f>($M20/$F20)*AD20</f>
        <v>0</v>
      </c>
      <c r="AF20" s="13"/>
      <c r="AG20" s="122"/>
      <c r="AH20" s="123">
        <f>($M20/$F20)*AG20</f>
        <v>0</v>
      </c>
      <c r="AI20" s="13"/>
      <c r="AJ20" s="122"/>
      <c r="AK20" s="123">
        <f>($M20/$F20)*AJ20</f>
        <v>0</v>
      </c>
      <c r="AL20" s="13"/>
      <c r="AM20" s="170"/>
      <c r="AN20" s="123">
        <f>($M20/$F20)*AM20</f>
        <v>0</v>
      </c>
      <c r="AO20" s="13"/>
      <c r="AP20" s="122"/>
      <c r="AQ20" s="123">
        <f>($M20/$F20)*AP20</f>
        <v>0</v>
      </c>
      <c r="AR20" s="13"/>
      <c r="AS20" s="122"/>
      <c r="AT20" s="123">
        <f>($M20/$F20)*AS20</f>
        <v>0</v>
      </c>
      <c r="AU20" s="13"/>
      <c r="AV20" s="122"/>
      <c r="AW20" s="123">
        <f>($M20/$F20)*AV20</f>
        <v>0</v>
      </c>
      <c r="AX20" s="13"/>
      <c r="AY20" s="122"/>
      <c r="AZ20" s="123">
        <f>($M20/$F20)*AY20</f>
        <v>0</v>
      </c>
      <c r="BA20" s="13"/>
      <c r="BB20" s="122"/>
      <c r="BC20" s="123">
        <f>($M20/$F20)*BB20</f>
        <v>0</v>
      </c>
      <c r="BD20" s="13"/>
      <c r="BE20" s="122"/>
      <c r="BF20" s="123">
        <f>($M20/$F20)*BE20</f>
        <v>0</v>
      </c>
      <c r="BG20" s="13"/>
      <c r="BH20" s="122"/>
      <c r="BI20" s="123">
        <f>($M20/$F20)*BH20</f>
        <v>0</v>
      </c>
      <c r="BJ20" s="13"/>
      <c r="BK20" s="122"/>
      <c r="BL20" s="123">
        <f>($M20/$F20)*BK20</f>
        <v>0</v>
      </c>
      <c r="BM20" s="13"/>
      <c r="BN20" s="122"/>
      <c r="BO20" s="123">
        <f>($M20/$F20)*BN20</f>
        <v>0</v>
      </c>
      <c r="BP20" s="13"/>
      <c r="BQ20" s="122"/>
      <c r="BR20" s="123">
        <f>($M20/$F20)*BQ20</f>
        <v>0</v>
      </c>
      <c r="BS20" s="13"/>
      <c r="BT20" s="122"/>
      <c r="BU20" s="123">
        <f>($M20/$F20)*BT20</f>
        <v>0</v>
      </c>
      <c r="BV20" s="13"/>
      <c r="BW20" s="122"/>
      <c r="BX20" s="123">
        <f>($M20/$F20)*BW20</f>
        <v>0</v>
      </c>
      <c r="BY20" s="13"/>
      <c r="BZ20" s="122"/>
      <c r="CA20" s="123">
        <f>($M20/$F20)*BZ20</f>
        <v>0</v>
      </c>
      <c r="CB20" s="13"/>
      <c r="CC20" s="122"/>
      <c r="CD20" s="123">
        <f>($M20/$F20)*CC20</f>
        <v>0</v>
      </c>
      <c r="CE20" s="13"/>
      <c r="CF20" s="122"/>
      <c r="CG20" s="123">
        <f>($M20/$F20)*CF20</f>
        <v>0</v>
      </c>
      <c r="CH20" s="69"/>
      <c r="CI20" s="191">
        <f>CJ20/F20</f>
        <v>0</v>
      </c>
      <c r="CJ20" s="192">
        <f t="shared" ref="CJ20:CK22" si="0">O20+R20+U20+X20+AA20+AD20+AG20+AJ20+AM20+AP20+AS20+AV20+AY20+BB20+BE20+BH20+BK20+BN20+BQ20+BT20+BW20+BZ20+CC20+CF20</f>
        <v>0</v>
      </c>
      <c r="CK20" s="198">
        <f t="shared" si="0"/>
        <v>0</v>
      </c>
      <c r="CL20" s="189"/>
      <c r="CM20" s="190">
        <f>F20-CJ20</f>
        <v>207</v>
      </c>
      <c r="CN20" s="70">
        <f>M20-CK20</f>
        <v>24394.95</v>
      </c>
      <c r="CO20" s="13"/>
      <c r="CP20" s="67"/>
      <c r="CQ20" s="149"/>
      <c r="CR20" s="68">
        <f>($M20/$F20)*CP20</f>
        <v>0</v>
      </c>
      <c r="CS20" s="69"/>
      <c r="CT20" s="67"/>
      <c r="CU20" s="149"/>
      <c r="CV20" s="68">
        <f>($M20/$F20)*CT20</f>
        <v>0</v>
      </c>
      <c r="CW20" s="69"/>
      <c r="CX20" s="70">
        <f>F20+CP20-CT20</f>
        <v>207</v>
      </c>
      <c r="CY20" s="70">
        <f>M20+CR20-CV20</f>
        <v>24394.95</v>
      </c>
    </row>
    <row r="21" spans="1:103" s="15" customFormat="1" ht="38.25" customHeight="1" x14ac:dyDescent="0.25">
      <c r="A21" s="445" t="s">
        <v>7778</v>
      </c>
      <c r="B21" s="31" t="s">
        <v>6631</v>
      </c>
      <c r="C21" s="17" t="s">
        <v>2394</v>
      </c>
      <c r="D21" s="486" t="str">
        <f>IF($B21="","",VLOOKUP($C21,atualizado!18:97340,2,0))</f>
        <v>Argamassa de regularização e/ou proteção</v>
      </c>
      <c r="E21" s="388" t="str">
        <f>IF($B21="","",VLOOKUP($C21,atualizado!18:97340,3,0))</f>
        <v>M3</v>
      </c>
      <c r="F21" s="522">
        <f>F20*0.02</f>
        <v>4.1399999999999997</v>
      </c>
      <c r="G21" s="124" t="e">
        <f>IF($B21="","",ROUND(VLOOKUP($C21,#REF!,6,0),2))</f>
        <v>#REF!</v>
      </c>
      <c r="H21" s="125" t="e">
        <f>G21*(1+$H$9)</f>
        <v>#REF!</v>
      </c>
      <c r="I21" s="135" t="s">
        <v>8090</v>
      </c>
      <c r="J21" s="129" t="e">
        <f>H21*F21</f>
        <v>#REF!</v>
      </c>
      <c r="K21" s="547">
        <f>IF(B21="","",ROUND(VLOOKUP(C21,atualizado!18:97340,6,0),2))</f>
        <v>851.23</v>
      </c>
      <c r="L21" s="548">
        <f t="shared" ref="L21" si="1">K21*(1+$M$9)</f>
        <v>1042.5</v>
      </c>
      <c r="M21" s="129">
        <f t="shared" ref="M21" si="2">TRUNC(L21*F21,2)</f>
        <v>4315.95</v>
      </c>
      <c r="N21" s="13"/>
      <c r="O21" s="122"/>
      <c r="P21" s="123">
        <f>($M21/$F21)*O21</f>
        <v>0</v>
      </c>
      <c r="Q21" s="13"/>
      <c r="R21" s="122"/>
      <c r="S21" s="123">
        <f>($M21/$F21)*R21</f>
        <v>0</v>
      </c>
      <c r="T21" s="13"/>
      <c r="U21" s="122"/>
      <c r="V21" s="123">
        <f>($M21/$F21)*U21</f>
        <v>0</v>
      </c>
      <c r="W21" s="13"/>
      <c r="X21" s="163"/>
      <c r="Y21" s="123">
        <f>($M21/$F21)*X21</f>
        <v>0</v>
      </c>
      <c r="Z21" s="13"/>
      <c r="AA21" s="122"/>
      <c r="AB21" s="123">
        <f>($M21/$F21)*AA21</f>
        <v>0</v>
      </c>
      <c r="AC21" s="13"/>
      <c r="AD21" s="122"/>
      <c r="AE21" s="123">
        <f>($M21/$F21)*AD21</f>
        <v>0</v>
      </c>
      <c r="AF21" s="13"/>
      <c r="AG21" s="122"/>
      <c r="AH21" s="123">
        <f>($M21/$F21)*AG21</f>
        <v>0</v>
      </c>
      <c r="AI21" s="13"/>
      <c r="AJ21" s="122"/>
      <c r="AK21" s="123">
        <f>($M21/$F21)*AJ21</f>
        <v>0</v>
      </c>
      <c r="AL21" s="13"/>
      <c r="AM21" s="170"/>
      <c r="AN21" s="123">
        <f>($M21/$F21)*AM21</f>
        <v>0</v>
      </c>
      <c r="AO21" s="13"/>
      <c r="AP21" s="122"/>
      <c r="AQ21" s="123">
        <f>($M21/$F21)*AP21</f>
        <v>0</v>
      </c>
      <c r="AR21" s="13"/>
      <c r="AS21" s="122"/>
      <c r="AT21" s="123">
        <f>($M21/$F21)*AS21</f>
        <v>0</v>
      </c>
      <c r="AU21" s="13"/>
      <c r="AV21" s="122"/>
      <c r="AW21" s="123">
        <f>($M21/$F21)*AV21</f>
        <v>0</v>
      </c>
      <c r="AX21" s="13"/>
      <c r="AY21" s="122"/>
      <c r="AZ21" s="123">
        <f>($M21/$F21)*AY21</f>
        <v>0</v>
      </c>
      <c r="BA21" s="13"/>
      <c r="BB21" s="122"/>
      <c r="BC21" s="123">
        <f>($M21/$F21)*BB21</f>
        <v>0</v>
      </c>
      <c r="BD21" s="13"/>
      <c r="BE21" s="122"/>
      <c r="BF21" s="123">
        <f>($M21/$F21)*BE21</f>
        <v>0</v>
      </c>
      <c r="BG21" s="13"/>
      <c r="BH21" s="122"/>
      <c r="BI21" s="123">
        <f>($M21/$F21)*BH21</f>
        <v>0</v>
      </c>
      <c r="BJ21" s="13"/>
      <c r="BK21" s="122"/>
      <c r="BL21" s="123">
        <f>($M21/$F21)*BK21</f>
        <v>0</v>
      </c>
      <c r="BM21" s="13"/>
      <c r="BN21" s="122"/>
      <c r="BO21" s="123">
        <f>($M21/$F21)*BN21</f>
        <v>0</v>
      </c>
      <c r="BP21" s="13"/>
      <c r="BQ21" s="122"/>
      <c r="BR21" s="123">
        <f>($M21/$F21)*BQ21</f>
        <v>0</v>
      </c>
      <c r="BS21" s="13"/>
      <c r="BT21" s="122"/>
      <c r="BU21" s="123">
        <f>($M21/$F21)*BT21</f>
        <v>0</v>
      </c>
      <c r="BV21" s="13"/>
      <c r="BW21" s="122"/>
      <c r="BX21" s="123">
        <f>($M21/$F21)*BW21</f>
        <v>0</v>
      </c>
      <c r="BY21" s="13"/>
      <c r="BZ21" s="122"/>
      <c r="CA21" s="123">
        <f>($M21/$F21)*BZ21</f>
        <v>0</v>
      </c>
      <c r="CB21" s="13"/>
      <c r="CC21" s="122"/>
      <c r="CD21" s="123">
        <f>($M21/$F21)*CC21</f>
        <v>0</v>
      </c>
      <c r="CE21" s="13"/>
      <c r="CF21" s="122"/>
      <c r="CG21" s="123">
        <f>($M21/$F21)*CF21</f>
        <v>0</v>
      </c>
      <c r="CH21" s="69"/>
      <c r="CI21" s="191">
        <f>CJ21/F21</f>
        <v>0</v>
      </c>
      <c r="CJ21" s="192">
        <f t="shared" si="0"/>
        <v>0</v>
      </c>
      <c r="CK21" s="198">
        <f t="shared" si="0"/>
        <v>0</v>
      </c>
      <c r="CL21" s="189"/>
      <c r="CM21" s="190">
        <f>F21-CJ21</f>
        <v>4.1399999999999997</v>
      </c>
      <c r="CN21" s="70">
        <f>M21-CK21</f>
        <v>4315.95</v>
      </c>
      <c r="CO21" s="13"/>
      <c r="CP21" s="67"/>
      <c r="CQ21" s="149"/>
      <c r="CR21" s="68">
        <f>($M21/$F21)*CP21</f>
        <v>0</v>
      </c>
      <c r="CS21" s="69"/>
      <c r="CT21" s="67"/>
      <c r="CU21" s="149"/>
      <c r="CV21" s="68">
        <f>($M21/$F21)*CT21</f>
        <v>0</v>
      </c>
      <c r="CW21" s="69"/>
      <c r="CX21" s="70">
        <f>F21+CP21-CT21</f>
        <v>4.1399999999999997</v>
      </c>
      <c r="CY21" s="70">
        <f>M21+CR21-CV21</f>
        <v>4315.95</v>
      </c>
    </row>
    <row r="22" spans="1:103" s="15" customFormat="1" ht="15.75" customHeight="1" x14ac:dyDescent="0.25">
      <c r="A22" s="445" t="s">
        <v>7779</v>
      </c>
      <c r="B22" s="31" t="s">
        <v>6631</v>
      </c>
      <c r="C22" s="17" t="s">
        <v>2956</v>
      </c>
      <c r="D22" s="486" t="str">
        <f>IF($B22="","",VLOOKUP($C22,atualizado!19:97341,2,0))</f>
        <v>Aplicação de papel Kraft</v>
      </c>
      <c r="E22" s="388" t="str">
        <f>IF($B22="","",VLOOKUP($C22,atualizado!19:97341,3,0))</f>
        <v>M2</v>
      </c>
      <c r="F22" s="522">
        <f>F20</f>
        <v>207</v>
      </c>
      <c r="G22" s="124" t="e">
        <f>IF($B22="","",ROUND(VLOOKUP($C22,#REF!,6,0),2))</f>
        <v>#REF!</v>
      </c>
      <c r="H22" s="125" t="e">
        <f>G22*(1+$H$9)</f>
        <v>#REF!</v>
      </c>
      <c r="I22" s="135" t="s">
        <v>8089</v>
      </c>
      <c r="J22" s="129" t="e">
        <f>H22*F22</f>
        <v>#REF!</v>
      </c>
      <c r="K22" s="547">
        <f>IF(B22="","",ROUND(VLOOKUP(C22,atualizado!19:97341,6,0),2))</f>
        <v>9.36</v>
      </c>
      <c r="L22" s="548">
        <f>K22*(1+$M$9)</f>
        <v>11.46</v>
      </c>
      <c r="M22" s="129">
        <f>TRUNC(L22*F22,2)</f>
        <v>2372.2199999999998</v>
      </c>
      <c r="N22" s="13"/>
      <c r="O22" s="122"/>
      <c r="P22" s="123">
        <f>($M22/$F22)*O22</f>
        <v>0</v>
      </c>
      <c r="Q22" s="13"/>
      <c r="R22" s="122"/>
      <c r="S22" s="123">
        <f>($M22/$F22)*R22</f>
        <v>0</v>
      </c>
      <c r="T22" s="13"/>
      <c r="U22" s="122"/>
      <c r="V22" s="123">
        <f>($M22/$F22)*U22</f>
        <v>0</v>
      </c>
      <c r="W22" s="13"/>
      <c r="X22" s="163"/>
      <c r="Y22" s="123">
        <f>($M22/$F22)*X22</f>
        <v>0</v>
      </c>
      <c r="Z22" s="13"/>
      <c r="AA22" s="122"/>
      <c r="AB22" s="123">
        <f>($M22/$F22)*AA22</f>
        <v>0</v>
      </c>
      <c r="AC22" s="13"/>
      <c r="AD22" s="122"/>
      <c r="AE22" s="123">
        <f>($M22/$F22)*AD22</f>
        <v>0</v>
      </c>
      <c r="AF22" s="13"/>
      <c r="AG22" s="122"/>
      <c r="AH22" s="123">
        <f>($M22/$F22)*AG22</f>
        <v>0</v>
      </c>
      <c r="AI22" s="13"/>
      <c r="AJ22" s="122"/>
      <c r="AK22" s="123">
        <f>($M22/$F22)*AJ22</f>
        <v>0</v>
      </c>
      <c r="AL22" s="13"/>
      <c r="AM22" s="170"/>
      <c r="AN22" s="123">
        <f>($M22/$F22)*AM22</f>
        <v>0</v>
      </c>
      <c r="AO22" s="13"/>
      <c r="AP22" s="122"/>
      <c r="AQ22" s="123">
        <f>($M22/$F22)*AP22</f>
        <v>0</v>
      </c>
      <c r="AR22" s="13"/>
      <c r="AS22" s="122"/>
      <c r="AT22" s="123">
        <f>($M22/$F22)*AS22</f>
        <v>0</v>
      </c>
      <c r="AU22" s="13"/>
      <c r="AV22" s="122"/>
      <c r="AW22" s="123">
        <f>($M22/$F22)*AV22</f>
        <v>0</v>
      </c>
      <c r="AX22" s="13"/>
      <c r="AY22" s="122"/>
      <c r="AZ22" s="123">
        <f>($M22/$F22)*AY22</f>
        <v>0</v>
      </c>
      <c r="BA22" s="13"/>
      <c r="BB22" s="122"/>
      <c r="BC22" s="123">
        <f>($M22/$F22)*BB22</f>
        <v>0</v>
      </c>
      <c r="BD22" s="13"/>
      <c r="BE22" s="122"/>
      <c r="BF22" s="123">
        <f>($M22/$F22)*BE22</f>
        <v>0</v>
      </c>
      <c r="BG22" s="13"/>
      <c r="BH22" s="122"/>
      <c r="BI22" s="123">
        <f>($M22/$F22)*BH22</f>
        <v>0</v>
      </c>
      <c r="BJ22" s="13"/>
      <c r="BK22" s="122"/>
      <c r="BL22" s="123">
        <f>($M22/$F22)*BK22</f>
        <v>0</v>
      </c>
      <c r="BM22" s="13"/>
      <c r="BN22" s="122"/>
      <c r="BO22" s="123">
        <f>($M22/$F22)*BN22</f>
        <v>0</v>
      </c>
      <c r="BP22" s="13"/>
      <c r="BQ22" s="122"/>
      <c r="BR22" s="123">
        <f>($M22/$F22)*BQ22</f>
        <v>0</v>
      </c>
      <c r="BS22" s="13"/>
      <c r="BT22" s="122"/>
      <c r="BU22" s="123">
        <f>($M22/$F22)*BT22</f>
        <v>0</v>
      </c>
      <c r="BV22" s="13"/>
      <c r="BW22" s="122"/>
      <c r="BX22" s="123">
        <f>($M22/$F22)*BW22</f>
        <v>0</v>
      </c>
      <c r="BY22" s="13"/>
      <c r="BZ22" s="122"/>
      <c r="CA22" s="123">
        <f>($M22/$F22)*BZ22</f>
        <v>0</v>
      </c>
      <c r="CB22" s="13"/>
      <c r="CC22" s="122"/>
      <c r="CD22" s="123">
        <f>($M22/$F22)*CC22</f>
        <v>0</v>
      </c>
      <c r="CE22" s="13"/>
      <c r="CF22" s="122"/>
      <c r="CG22" s="123">
        <f>($M22/$F22)*CF22</f>
        <v>0</v>
      </c>
      <c r="CH22" s="69"/>
      <c r="CI22" s="191">
        <f>CJ22/F22</f>
        <v>0</v>
      </c>
      <c r="CJ22" s="192">
        <f t="shared" si="0"/>
        <v>0</v>
      </c>
      <c r="CK22" s="198">
        <f t="shared" si="0"/>
        <v>0</v>
      </c>
      <c r="CL22" s="189"/>
      <c r="CM22" s="190">
        <f>F22-CJ22</f>
        <v>207</v>
      </c>
      <c r="CN22" s="70">
        <f>M22-CK22</f>
        <v>2372.2199999999998</v>
      </c>
      <c r="CO22" s="13"/>
      <c r="CP22" s="67"/>
      <c r="CQ22" s="149"/>
      <c r="CR22" s="68">
        <f>($M22/$F22)*CP22</f>
        <v>0</v>
      </c>
      <c r="CS22" s="69"/>
      <c r="CT22" s="67"/>
      <c r="CU22" s="149"/>
      <c r="CV22" s="68">
        <f>($M22/$F22)*CT22</f>
        <v>0</v>
      </c>
      <c r="CW22" s="69"/>
      <c r="CX22" s="70">
        <f>F22+CP22-CT22</f>
        <v>207</v>
      </c>
      <c r="CY22" s="70">
        <f>M22+CR22-CV22</f>
        <v>2372.2199999999998</v>
      </c>
    </row>
    <row r="23" spans="1:103" s="15" customFormat="1" ht="15.75" customHeight="1" x14ac:dyDescent="0.25">
      <c r="A23" s="382"/>
      <c r="B23" s="55"/>
      <c r="C23" s="56"/>
      <c r="D23" s="389"/>
      <c r="E23" s="389"/>
      <c r="F23" s="525"/>
      <c r="G23" s="57"/>
      <c r="H23" s="94"/>
      <c r="I23" s="136"/>
      <c r="J23" s="129"/>
      <c r="K23" s="176"/>
      <c r="L23" s="439"/>
      <c r="M23" s="129"/>
      <c r="O23" s="122"/>
      <c r="P23" s="123"/>
      <c r="R23" s="122"/>
      <c r="S23" s="123"/>
      <c r="U23" s="122"/>
      <c r="V23" s="123"/>
      <c r="X23" s="163"/>
      <c r="Y23" s="123"/>
      <c r="AA23" s="122"/>
      <c r="AB23" s="123"/>
      <c r="AD23" s="122"/>
      <c r="AE23" s="123"/>
      <c r="AG23" s="122"/>
      <c r="AH23" s="123"/>
      <c r="AJ23" s="122"/>
      <c r="AK23" s="123"/>
      <c r="AM23" s="170"/>
      <c r="AN23" s="123"/>
      <c r="AP23" s="122"/>
      <c r="AQ23" s="123"/>
      <c r="AS23" s="122"/>
      <c r="AT23" s="123"/>
      <c r="AV23" s="122"/>
      <c r="AW23" s="123"/>
      <c r="AY23" s="122"/>
      <c r="AZ23" s="123"/>
      <c r="BB23" s="122"/>
      <c r="BC23" s="123"/>
      <c r="BE23" s="122"/>
      <c r="BF23" s="123"/>
      <c r="BH23" s="122"/>
      <c r="BI23" s="123"/>
      <c r="BK23" s="122"/>
      <c r="BL23" s="123"/>
      <c r="BN23" s="122"/>
      <c r="BO23" s="123"/>
      <c r="BQ23" s="122"/>
      <c r="BR23" s="123"/>
      <c r="BT23" s="122"/>
      <c r="BU23" s="123"/>
      <c r="BW23" s="122"/>
      <c r="BX23" s="123"/>
      <c r="BZ23" s="122"/>
      <c r="CA23" s="123"/>
      <c r="CC23" s="122"/>
      <c r="CD23" s="123"/>
      <c r="CF23" s="122"/>
      <c r="CG23" s="123"/>
      <c r="CH23" s="69"/>
      <c r="CI23" s="171"/>
      <c r="CJ23" s="157"/>
      <c r="CK23" s="197" t="s">
        <v>8126</v>
      </c>
      <c r="CL23" s="69"/>
      <c r="CM23" s="70"/>
      <c r="CN23" s="173"/>
      <c r="CP23" s="67"/>
      <c r="CQ23" s="149"/>
      <c r="CR23" s="68"/>
      <c r="CS23" s="69"/>
      <c r="CT23" s="67"/>
      <c r="CU23" s="149"/>
      <c r="CV23" s="68"/>
      <c r="CW23" s="69"/>
      <c r="CX23" s="70"/>
      <c r="CY23" s="70"/>
    </row>
    <row r="24" spans="1:103" s="15" customFormat="1" x14ac:dyDescent="0.25">
      <c r="A24" s="448">
        <v>3</v>
      </c>
      <c r="B24" s="43"/>
      <c r="C24" s="44"/>
      <c r="D24" s="488" t="s">
        <v>8031</v>
      </c>
      <c r="E24" s="43"/>
      <c r="F24" s="526"/>
      <c r="G24" s="45" t="str">
        <f>IF($B24="","",VLOOKUP($C24,#REF!,6,0))</f>
        <v/>
      </c>
      <c r="H24" s="45"/>
      <c r="I24" s="137"/>
      <c r="J24" s="130" t="e">
        <f>SUBTOTAL(9,J25:J33)</f>
        <v>#REF!</v>
      </c>
      <c r="K24" s="545" t="s">
        <v>8113</v>
      </c>
      <c r="L24" s="551"/>
      <c r="M24" s="130">
        <f>SUBTOTAL(9,M25:M33)</f>
        <v>782798.69</v>
      </c>
      <c r="O24" s="130"/>
      <c r="P24" s="130">
        <f>SUBTOTAL(9,P25:P33)</f>
        <v>0</v>
      </c>
      <c r="R24" s="130"/>
      <c r="S24" s="130">
        <f>SUBTOTAL(9,S25:S33)</f>
        <v>0</v>
      </c>
      <c r="U24" s="130"/>
      <c r="V24" s="130">
        <f>SUBTOTAL(9,V25:V33)</f>
        <v>0</v>
      </c>
      <c r="X24" s="164"/>
      <c r="Y24" s="130">
        <f>SUBTOTAL(9,Y25:Y33)</f>
        <v>0</v>
      </c>
      <c r="AA24" s="130"/>
      <c r="AB24" s="130">
        <f>SUBTOTAL(9,AB25:AB33)</f>
        <v>0</v>
      </c>
      <c r="AD24" s="130"/>
      <c r="AE24" s="130">
        <f>SUBTOTAL(9,AE25:AE33)</f>
        <v>0</v>
      </c>
      <c r="AG24" s="130"/>
      <c r="AH24" s="130">
        <f>SUBTOTAL(9,AH25:AH33)</f>
        <v>0</v>
      </c>
      <c r="AJ24" s="130"/>
      <c r="AK24" s="130">
        <f>SUBTOTAL(9,AK25:AK33)</f>
        <v>0</v>
      </c>
      <c r="AM24" s="174"/>
      <c r="AN24" s="130">
        <f>SUBTOTAL(9,AN25:AN33)</f>
        <v>0</v>
      </c>
      <c r="AP24" s="130"/>
      <c r="AQ24" s="130">
        <f>SUBTOTAL(9,AQ25:AQ33)</f>
        <v>0</v>
      </c>
      <c r="AS24" s="130"/>
      <c r="AT24" s="130">
        <f>SUBTOTAL(9,AT25:AT33)</f>
        <v>0</v>
      </c>
      <c r="AV24" s="130"/>
      <c r="AW24" s="130">
        <f>SUBTOTAL(9,AW25:AW33)</f>
        <v>0</v>
      </c>
      <c r="AY24" s="130"/>
      <c r="AZ24" s="130">
        <f>SUBTOTAL(9,AZ25:AZ33)</f>
        <v>0</v>
      </c>
      <c r="BB24" s="130"/>
      <c r="BC24" s="130">
        <f>SUBTOTAL(9,BC25:BC33)</f>
        <v>0</v>
      </c>
      <c r="BE24" s="130"/>
      <c r="BF24" s="130">
        <f>SUBTOTAL(9,BF25:BF33)</f>
        <v>0</v>
      </c>
      <c r="BH24" s="130"/>
      <c r="BI24" s="130">
        <f>SUBTOTAL(9,BI25:BI33)</f>
        <v>0</v>
      </c>
      <c r="BK24" s="130"/>
      <c r="BL24" s="130">
        <f>SUBTOTAL(9,BL25:BL33)</f>
        <v>0</v>
      </c>
      <c r="BN24" s="130"/>
      <c r="BO24" s="130">
        <f>SUBTOTAL(9,BO25:BO33)</f>
        <v>0</v>
      </c>
      <c r="BQ24" s="130"/>
      <c r="BR24" s="130">
        <f>SUBTOTAL(9,BR25:BR33)</f>
        <v>0</v>
      </c>
      <c r="BT24" s="130"/>
      <c r="BU24" s="130">
        <f>SUBTOTAL(9,BU25:BU33)</f>
        <v>0</v>
      </c>
      <c r="BW24" s="130"/>
      <c r="BX24" s="130">
        <f>SUBTOTAL(9,BX25:BX33)</f>
        <v>0</v>
      </c>
      <c r="BZ24" s="130"/>
      <c r="CA24" s="130">
        <f>SUBTOTAL(9,CA25:CA33)</f>
        <v>0</v>
      </c>
      <c r="CC24" s="130"/>
      <c r="CD24" s="130">
        <f>SUBTOTAL(9,CD25:CD33)</f>
        <v>0</v>
      </c>
      <c r="CF24" s="130"/>
      <c r="CG24" s="130">
        <f>SUBTOTAL(9,CG25:CG33)</f>
        <v>0</v>
      </c>
      <c r="CH24" s="66"/>
      <c r="CI24" s="182"/>
      <c r="CJ24" s="158"/>
      <c r="CK24" s="196">
        <f>SUBTOTAL(9,CK25:CK33)</f>
        <v>0</v>
      </c>
      <c r="CL24" s="66"/>
      <c r="CM24" s="130"/>
      <c r="CN24" s="207">
        <f>SUBTOTAL(9,CN25:CN33)</f>
        <v>782798.69</v>
      </c>
      <c r="CP24" s="130"/>
      <c r="CQ24" s="150"/>
      <c r="CR24" s="130">
        <f>SUBTOTAL(9,CR25:CR33)</f>
        <v>0</v>
      </c>
      <c r="CS24" s="62"/>
      <c r="CT24" s="130"/>
      <c r="CU24" s="150"/>
      <c r="CV24" s="130">
        <f>SUBTOTAL(9,CV25:CV33)</f>
        <v>0</v>
      </c>
      <c r="CW24" s="66"/>
      <c r="CX24" s="130"/>
      <c r="CY24" s="130">
        <f>SUBTOTAL(9,CY25:CY33)</f>
        <v>782798.69</v>
      </c>
    </row>
    <row r="25" spans="1:103" s="15" customFormat="1" ht="100.5" customHeight="1" x14ac:dyDescent="0.25">
      <c r="A25" s="445" t="s">
        <v>7780</v>
      </c>
      <c r="B25" s="222" t="s">
        <v>7955</v>
      </c>
      <c r="C25" s="223" t="s">
        <v>8033</v>
      </c>
      <c r="D25" s="486" t="s">
        <v>14603</v>
      </c>
      <c r="E25" s="388" t="s">
        <v>6637</v>
      </c>
      <c r="F25" s="527">
        <v>2108.4</v>
      </c>
      <c r="G25" s="215">
        <v>57.91</v>
      </c>
      <c r="H25" s="216" t="e">
        <f>G25*(1+$H$9)</f>
        <v>#REF!</v>
      </c>
      <c r="I25" s="213"/>
      <c r="J25" s="129" t="e">
        <f>H25*F25</f>
        <v>#REF!</v>
      </c>
      <c r="K25" s="547">
        <v>52.41</v>
      </c>
      <c r="L25" s="548">
        <f>K25*(1+$M$9)</f>
        <v>64.19</v>
      </c>
      <c r="M25" s="129">
        <f>TRUNC(L25*F25,2)</f>
        <v>135338.19</v>
      </c>
      <c r="N25" s="13"/>
      <c r="O25" s="122"/>
      <c r="P25" s="123">
        <f t="shared" ref="P25:P33" si="3">($M25/$F25)*O25</f>
        <v>0</v>
      </c>
      <c r="Q25" s="13"/>
      <c r="R25" s="122"/>
      <c r="S25" s="123">
        <f t="shared" ref="S25:S33" si="4">($M25/$F25)*R25</f>
        <v>0</v>
      </c>
      <c r="T25" s="13"/>
      <c r="U25" s="122"/>
      <c r="V25" s="123">
        <f t="shared" ref="V25:V33" si="5">($M25/$F25)*U25</f>
        <v>0</v>
      </c>
      <c r="W25" s="13"/>
      <c r="X25" s="163"/>
      <c r="Y25" s="123">
        <f t="shared" ref="Y25:Y33" si="6">($M25/$F25)*X25</f>
        <v>0</v>
      </c>
      <c r="Z25" s="13"/>
      <c r="AA25" s="122"/>
      <c r="AB25" s="123">
        <f t="shared" ref="AB25:AB33" si="7">($M25/$F25)*AA25</f>
        <v>0</v>
      </c>
      <c r="AC25" s="13"/>
      <c r="AD25" s="122"/>
      <c r="AE25" s="123">
        <f t="shared" ref="AE25:AE33" si="8">($M25/$F25)*AD25</f>
        <v>0</v>
      </c>
      <c r="AF25" s="13"/>
      <c r="AG25" s="122"/>
      <c r="AH25" s="123">
        <f t="shared" ref="AH25:AH33" si="9">($M25/$F25)*AG25</f>
        <v>0</v>
      </c>
      <c r="AI25" s="13"/>
      <c r="AJ25" s="122"/>
      <c r="AK25" s="123">
        <f t="shared" ref="AK25:AK33" si="10">($M25/$F25)*AJ25</f>
        <v>0</v>
      </c>
      <c r="AL25" s="13"/>
      <c r="AM25" s="170"/>
      <c r="AN25" s="123">
        <f t="shared" ref="AN25:AN33" si="11">($M25/$F25)*AM25</f>
        <v>0</v>
      </c>
      <c r="AO25" s="13"/>
      <c r="AP25" s="122"/>
      <c r="AQ25" s="123">
        <f t="shared" ref="AQ25:AQ33" si="12">($M25/$F25)*AP25</f>
        <v>0</v>
      </c>
      <c r="AR25" s="13"/>
      <c r="AS25" s="122"/>
      <c r="AT25" s="123">
        <f t="shared" ref="AT25:AT33" si="13">($M25/$F25)*AS25</f>
        <v>0</v>
      </c>
      <c r="AU25" s="13"/>
      <c r="AV25" s="122"/>
      <c r="AW25" s="123">
        <f t="shared" ref="AW25:AW33" si="14">($M25/$F25)*AV25</f>
        <v>0</v>
      </c>
      <c r="AX25" s="13"/>
      <c r="AY25" s="122"/>
      <c r="AZ25" s="123">
        <f t="shared" ref="AZ25:AZ33" si="15">($M25/$F25)*AY25</f>
        <v>0</v>
      </c>
      <c r="BA25" s="13"/>
      <c r="BB25" s="122"/>
      <c r="BC25" s="123">
        <f t="shared" ref="BC25:BC33" si="16">($M25/$F25)*BB25</f>
        <v>0</v>
      </c>
      <c r="BD25" s="13"/>
      <c r="BE25" s="122"/>
      <c r="BF25" s="123">
        <f t="shared" ref="BF25:BF33" si="17">($M25/$F25)*BE25</f>
        <v>0</v>
      </c>
      <c r="BG25" s="13"/>
      <c r="BH25" s="122"/>
      <c r="BI25" s="123">
        <f t="shared" ref="BI25:BI33" si="18">($M25/$F25)*BH25</f>
        <v>0</v>
      </c>
      <c r="BJ25" s="13"/>
      <c r="BK25" s="122"/>
      <c r="BL25" s="123">
        <f t="shared" ref="BL25:BL33" si="19">($M25/$F25)*BK25</f>
        <v>0</v>
      </c>
      <c r="BM25" s="13"/>
      <c r="BN25" s="122"/>
      <c r="BO25" s="123">
        <f t="shared" ref="BO25:BO33" si="20">($M25/$F25)*BN25</f>
        <v>0</v>
      </c>
      <c r="BP25" s="13"/>
      <c r="BQ25" s="122"/>
      <c r="BR25" s="123">
        <f t="shared" ref="BR25:BR33" si="21">($M25/$F25)*BQ25</f>
        <v>0</v>
      </c>
      <c r="BS25" s="13"/>
      <c r="BT25" s="122"/>
      <c r="BU25" s="123">
        <f t="shared" ref="BU25:BU33" si="22">($M25/$F25)*BT25</f>
        <v>0</v>
      </c>
      <c r="BV25" s="13"/>
      <c r="BW25" s="122"/>
      <c r="BX25" s="123">
        <f t="shared" ref="BX25:BX33" si="23">($M25/$F25)*BW25</f>
        <v>0</v>
      </c>
      <c r="BY25" s="13"/>
      <c r="BZ25" s="122"/>
      <c r="CA25" s="123">
        <f t="shared" ref="CA25:CA33" si="24">($M25/$F25)*BZ25</f>
        <v>0</v>
      </c>
      <c r="CB25" s="13"/>
      <c r="CC25" s="122"/>
      <c r="CD25" s="123">
        <f t="shared" ref="CD25:CD33" si="25">($M25/$F25)*CC25</f>
        <v>0</v>
      </c>
      <c r="CE25" s="13"/>
      <c r="CF25" s="122"/>
      <c r="CG25" s="123">
        <f t="shared" ref="CG25:CG33" si="26">($M25/$F25)*CF25</f>
        <v>0</v>
      </c>
      <c r="CH25" s="69"/>
      <c r="CI25" s="188">
        <f t="shared" ref="CI25:CI33" si="27">CJ25/F25</f>
        <v>0</v>
      </c>
      <c r="CJ25" s="157">
        <f t="shared" ref="CJ25:CJ33" si="28">O25+R25+U25+X25+AA25+AD25+AG25+AJ25+AM25+AP25+AS25+AV25+AY25+BB25+BE25+BH25+BK25+BN25+BQ25+BT25+BW25+BZ25+CC25+CF25</f>
        <v>0</v>
      </c>
      <c r="CK25" s="197">
        <f t="shared" ref="CK25:CK33" si="29">P25+S25+V25+Y25+AB25+AE25+AH25+AK25+AN25+AQ25+AT25+AW25+AZ25+BC25+BF25+BI25+BL25+BO25+BR25+BU25+BX25+CA25+CD25+CG25</f>
        <v>0</v>
      </c>
      <c r="CL25" s="69"/>
      <c r="CM25" s="70">
        <f t="shared" ref="CM25:CM33" si="30">F25-CJ25</f>
        <v>2108.4</v>
      </c>
      <c r="CN25" s="70">
        <f t="shared" ref="CN25:CN33" si="31">M25-CK25</f>
        <v>135338.19</v>
      </c>
      <c r="CO25" s="13"/>
      <c r="CP25" s="67"/>
      <c r="CQ25" s="149"/>
      <c r="CR25" s="68">
        <f t="shared" ref="CR25:CR33" si="32">($M25/$F25)*CP25</f>
        <v>0</v>
      </c>
      <c r="CS25" s="69"/>
      <c r="CT25" s="67"/>
      <c r="CU25" s="149"/>
      <c r="CV25" s="68">
        <f t="shared" ref="CV25:CV33" si="33">($M25/$F25)*CT25</f>
        <v>0</v>
      </c>
      <c r="CW25" s="69"/>
      <c r="CX25" s="70">
        <f t="shared" ref="CX25:CX33" si="34">F25+CP25-CT25</f>
        <v>2108.4</v>
      </c>
      <c r="CY25" s="70">
        <f t="shared" ref="CY25:CY33" si="35">M25+CR25-CV25</f>
        <v>135338.19</v>
      </c>
    </row>
    <row r="26" spans="1:103" s="15" customFormat="1" ht="52.5" customHeight="1" x14ac:dyDescent="0.25">
      <c r="A26" s="445" t="s">
        <v>7781</v>
      </c>
      <c r="B26" s="31" t="s">
        <v>6631</v>
      </c>
      <c r="C26" s="17" t="s">
        <v>2372</v>
      </c>
      <c r="D26" s="486" t="str">
        <f>IF($B26="","",VLOOKUP($C26,atualizado!23:97345,2,0))</f>
        <v>Telhamento em chapa de aço pré-pintada, tipo sanduíche, espessura de 0,50mm, com poliisocianurato (PIR)</v>
      </c>
      <c r="E26" s="388" t="str">
        <f>IF($B26="","",VLOOKUP($C26,atualizado!23:97345,3,0))</f>
        <v>M2</v>
      </c>
      <c r="F26" s="527">
        <v>2108.4</v>
      </c>
      <c r="G26" s="124" t="e">
        <f>IF($B26="","",ROUND(VLOOKUP($C26,#REF!,6,0),2))</f>
        <v>#REF!</v>
      </c>
      <c r="H26" s="125" t="e">
        <f t="shared" ref="H26:H32" si="36">G26*(1+$H$9)</f>
        <v>#REF!</v>
      </c>
      <c r="I26" s="213"/>
      <c r="J26" s="129" t="e">
        <f t="shared" ref="J26:J32" si="37">H26*F26</f>
        <v>#REF!</v>
      </c>
      <c r="K26" s="547">
        <f>IF(B26="","",ROUND(VLOOKUP(C26,atualizado!23:97345,6,0),2))</f>
        <v>191.74</v>
      </c>
      <c r="L26" s="548">
        <f t="shared" ref="L26:L33" si="38">K26*(1+$M$9)</f>
        <v>234.82</v>
      </c>
      <c r="M26" s="129">
        <f t="shared" ref="M26:M33" si="39">TRUNC(L26*F26,2)</f>
        <v>495094.48</v>
      </c>
      <c r="N26" s="13"/>
      <c r="O26" s="122"/>
      <c r="P26" s="123">
        <f t="shared" si="3"/>
        <v>0</v>
      </c>
      <c r="Q26" s="13"/>
      <c r="R26" s="122"/>
      <c r="S26" s="123">
        <f t="shared" si="4"/>
        <v>0</v>
      </c>
      <c r="T26" s="13"/>
      <c r="U26" s="122"/>
      <c r="V26" s="123">
        <f t="shared" si="5"/>
        <v>0</v>
      </c>
      <c r="W26" s="13"/>
      <c r="X26" s="163"/>
      <c r="Y26" s="123">
        <f t="shared" si="6"/>
        <v>0</v>
      </c>
      <c r="Z26" s="13"/>
      <c r="AA26" s="122"/>
      <c r="AB26" s="123">
        <f t="shared" si="7"/>
        <v>0</v>
      </c>
      <c r="AC26" s="13"/>
      <c r="AD26" s="122"/>
      <c r="AE26" s="123">
        <f t="shared" si="8"/>
        <v>0</v>
      </c>
      <c r="AF26" s="13"/>
      <c r="AG26" s="122"/>
      <c r="AH26" s="123">
        <f t="shared" si="9"/>
        <v>0</v>
      </c>
      <c r="AI26" s="13"/>
      <c r="AJ26" s="122"/>
      <c r="AK26" s="123">
        <f t="shared" si="10"/>
        <v>0</v>
      </c>
      <c r="AL26" s="13"/>
      <c r="AM26" s="170"/>
      <c r="AN26" s="123">
        <f t="shared" si="11"/>
        <v>0</v>
      </c>
      <c r="AO26" s="13"/>
      <c r="AP26" s="122"/>
      <c r="AQ26" s="123">
        <f t="shared" si="12"/>
        <v>0</v>
      </c>
      <c r="AR26" s="13"/>
      <c r="AS26" s="122"/>
      <c r="AT26" s="123">
        <f t="shared" si="13"/>
        <v>0</v>
      </c>
      <c r="AU26" s="13"/>
      <c r="AV26" s="122"/>
      <c r="AW26" s="123">
        <f t="shared" si="14"/>
        <v>0</v>
      </c>
      <c r="AX26" s="13"/>
      <c r="AY26" s="122"/>
      <c r="AZ26" s="123">
        <f t="shared" si="15"/>
        <v>0</v>
      </c>
      <c r="BA26" s="13"/>
      <c r="BB26" s="122"/>
      <c r="BC26" s="123">
        <f t="shared" si="16"/>
        <v>0</v>
      </c>
      <c r="BD26" s="13"/>
      <c r="BE26" s="122"/>
      <c r="BF26" s="123">
        <f t="shared" si="17"/>
        <v>0</v>
      </c>
      <c r="BG26" s="13"/>
      <c r="BH26" s="122"/>
      <c r="BI26" s="123">
        <f t="shared" si="18"/>
        <v>0</v>
      </c>
      <c r="BJ26" s="13"/>
      <c r="BK26" s="122"/>
      <c r="BL26" s="123">
        <f t="shared" si="19"/>
        <v>0</v>
      </c>
      <c r="BM26" s="13"/>
      <c r="BN26" s="122"/>
      <c r="BO26" s="123">
        <f t="shared" si="20"/>
        <v>0</v>
      </c>
      <c r="BP26" s="13"/>
      <c r="BQ26" s="122"/>
      <c r="BR26" s="123">
        <f t="shared" si="21"/>
        <v>0</v>
      </c>
      <c r="BS26" s="13"/>
      <c r="BT26" s="122"/>
      <c r="BU26" s="123">
        <f t="shared" si="22"/>
        <v>0</v>
      </c>
      <c r="BV26" s="13"/>
      <c r="BW26" s="122"/>
      <c r="BX26" s="123">
        <f t="shared" si="23"/>
        <v>0</v>
      </c>
      <c r="BY26" s="13"/>
      <c r="BZ26" s="122"/>
      <c r="CA26" s="123">
        <f t="shared" si="24"/>
        <v>0</v>
      </c>
      <c r="CB26" s="13"/>
      <c r="CC26" s="122"/>
      <c r="CD26" s="123">
        <f t="shared" si="25"/>
        <v>0</v>
      </c>
      <c r="CE26" s="13"/>
      <c r="CF26" s="122"/>
      <c r="CG26" s="123">
        <f t="shared" si="26"/>
        <v>0</v>
      </c>
      <c r="CH26" s="69"/>
      <c r="CI26" s="188">
        <f t="shared" si="27"/>
        <v>0</v>
      </c>
      <c r="CJ26" s="157">
        <f t="shared" si="28"/>
        <v>0</v>
      </c>
      <c r="CK26" s="197">
        <f t="shared" si="29"/>
        <v>0</v>
      </c>
      <c r="CL26" s="69"/>
      <c r="CM26" s="70">
        <f t="shared" si="30"/>
        <v>2108.4</v>
      </c>
      <c r="CN26" s="70">
        <f t="shared" si="31"/>
        <v>495094.48</v>
      </c>
      <c r="CO26" s="13"/>
      <c r="CP26" s="67"/>
      <c r="CQ26" s="149"/>
      <c r="CR26" s="68">
        <f t="shared" si="32"/>
        <v>0</v>
      </c>
      <c r="CS26" s="69"/>
      <c r="CT26" s="67"/>
      <c r="CU26" s="149"/>
      <c r="CV26" s="68">
        <f t="shared" si="33"/>
        <v>0</v>
      </c>
      <c r="CW26" s="69"/>
      <c r="CX26" s="70">
        <f t="shared" si="34"/>
        <v>2108.4</v>
      </c>
      <c r="CY26" s="70">
        <f t="shared" si="35"/>
        <v>495094.48</v>
      </c>
    </row>
    <row r="27" spans="1:103" s="15" customFormat="1" ht="30" x14ac:dyDescent="0.25">
      <c r="A27" s="445" t="s">
        <v>14590</v>
      </c>
      <c r="B27" s="31" t="s">
        <v>6631</v>
      </c>
      <c r="C27" s="17" t="s">
        <v>2369</v>
      </c>
      <c r="D27" s="486" t="str">
        <f>IF($B27="","",VLOOKUP($C27,atualizado!24:97346,2,0))</f>
        <v>Cumeeira em chapa de aço pré-pintada, perfil trapezoidal, com espessura de 0,50mm</v>
      </c>
      <c r="E27" s="388" t="str">
        <f>IF($B27="","",VLOOKUP($C27,atualizado!24:97346,3,0))</f>
        <v>M</v>
      </c>
      <c r="F27" s="527">
        <f>30.95+34.8+13.95+9.5</f>
        <v>89.2</v>
      </c>
      <c r="G27" s="429" t="e">
        <f>IF($B27="","",ROUND(VLOOKUP($C27,#REF!,6,0),2))</f>
        <v>#REF!</v>
      </c>
      <c r="H27" s="430" t="e">
        <f>G27*(1+$H$9)</f>
        <v>#REF!</v>
      </c>
      <c r="I27" s="213"/>
      <c r="J27" s="129" t="e">
        <f>H27*F27</f>
        <v>#REF!</v>
      </c>
      <c r="K27" s="547">
        <f>IF(B27="","",ROUND(VLOOKUP(C27,atualizado!24:97346,6,0),2))</f>
        <v>85.78</v>
      </c>
      <c r="L27" s="548">
        <f t="shared" si="38"/>
        <v>105.05</v>
      </c>
      <c r="M27" s="129">
        <f t="shared" si="39"/>
        <v>9370.4599999999991</v>
      </c>
      <c r="N27" s="13"/>
      <c r="O27" s="122"/>
      <c r="P27" s="123">
        <f t="shared" si="3"/>
        <v>0</v>
      </c>
      <c r="Q27" s="13"/>
      <c r="R27" s="122"/>
      <c r="S27" s="123">
        <f t="shared" si="4"/>
        <v>0</v>
      </c>
      <c r="T27" s="13"/>
      <c r="U27" s="122"/>
      <c r="V27" s="123">
        <f t="shared" si="5"/>
        <v>0</v>
      </c>
      <c r="W27" s="13"/>
      <c r="X27" s="163"/>
      <c r="Y27" s="123">
        <f t="shared" si="6"/>
        <v>0</v>
      </c>
      <c r="Z27" s="13"/>
      <c r="AA27" s="122"/>
      <c r="AB27" s="123">
        <f t="shared" si="7"/>
        <v>0</v>
      </c>
      <c r="AC27" s="13"/>
      <c r="AD27" s="122"/>
      <c r="AE27" s="123">
        <f t="shared" si="8"/>
        <v>0</v>
      </c>
      <c r="AF27" s="13"/>
      <c r="AG27" s="122"/>
      <c r="AH27" s="123">
        <f t="shared" si="9"/>
        <v>0</v>
      </c>
      <c r="AI27" s="13"/>
      <c r="AJ27" s="122"/>
      <c r="AK27" s="123">
        <f t="shared" si="10"/>
        <v>0</v>
      </c>
      <c r="AL27" s="13"/>
      <c r="AM27" s="170"/>
      <c r="AN27" s="123">
        <f t="shared" si="11"/>
        <v>0</v>
      </c>
      <c r="AO27" s="13"/>
      <c r="AP27" s="122"/>
      <c r="AQ27" s="123">
        <f t="shared" si="12"/>
        <v>0</v>
      </c>
      <c r="AR27" s="13"/>
      <c r="AS27" s="122"/>
      <c r="AT27" s="123">
        <f t="shared" si="13"/>
        <v>0</v>
      </c>
      <c r="AU27" s="13"/>
      <c r="AV27" s="122"/>
      <c r="AW27" s="123">
        <f t="shared" si="14"/>
        <v>0</v>
      </c>
      <c r="AX27" s="13"/>
      <c r="AY27" s="122"/>
      <c r="AZ27" s="123">
        <f t="shared" si="15"/>
        <v>0</v>
      </c>
      <c r="BA27" s="13"/>
      <c r="BB27" s="122"/>
      <c r="BC27" s="123">
        <f t="shared" si="16"/>
        <v>0</v>
      </c>
      <c r="BD27" s="13"/>
      <c r="BE27" s="122"/>
      <c r="BF27" s="123">
        <f t="shared" si="17"/>
        <v>0</v>
      </c>
      <c r="BG27" s="13"/>
      <c r="BH27" s="122"/>
      <c r="BI27" s="123">
        <f t="shared" si="18"/>
        <v>0</v>
      </c>
      <c r="BJ27" s="13"/>
      <c r="BK27" s="122"/>
      <c r="BL27" s="123">
        <f t="shared" si="19"/>
        <v>0</v>
      </c>
      <c r="BM27" s="13"/>
      <c r="BN27" s="122"/>
      <c r="BO27" s="123">
        <f t="shared" si="20"/>
        <v>0</v>
      </c>
      <c r="BP27" s="13"/>
      <c r="BQ27" s="122"/>
      <c r="BR27" s="123">
        <f t="shared" si="21"/>
        <v>0</v>
      </c>
      <c r="BS27" s="13"/>
      <c r="BT27" s="122"/>
      <c r="BU27" s="123">
        <f t="shared" si="22"/>
        <v>0</v>
      </c>
      <c r="BV27" s="13"/>
      <c r="BW27" s="122"/>
      <c r="BX27" s="123">
        <f t="shared" si="23"/>
        <v>0</v>
      </c>
      <c r="BY27" s="13"/>
      <c r="BZ27" s="122"/>
      <c r="CA27" s="123">
        <f t="shared" si="24"/>
        <v>0</v>
      </c>
      <c r="CB27" s="13"/>
      <c r="CC27" s="122"/>
      <c r="CD27" s="123">
        <f t="shared" si="25"/>
        <v>0</v>
      </c>
      <c r="CE27" s="13"/>
      <c r="CF27" s="122"/>
      <c r="CG27" s="123">
        <f t="shared" si="26"/>
        <v>0</v>
      </c>
      <c r="CH27" s="69"/>
      <c r="CI27" s="188">
        <f t="shared" si="27"/>
        <v>0</v>
      </c>
      <c r="CJ27" s="157">
        <f t="shared" si="28"/>
        <v>0</v>
      </c>
      <c r="CK27" s="197">
        <f t="shared" si="29"/>
        <v>0</v>
      </c>
      <c r="CL27" s="69"/>
      <c r="CM27" s="70">
        <f t="shared" si="30"/>
        <v>89.2</v>
      </c>
      <c r="CN27" s="70">
        <f t="shared" si="31"/>
        <v>9370.4599999999991</v>
      </c>
      <c r="CO27" s="13"/>
      <c r="CP27" s="67"/>
      <c r="CQ27" s="149"/>
      <c r="CR27" s="68">
        <f t="shared" si="32"/>
        <v>0</v>
      </c>
      <c r="CS27" s="69"/>
      <c r="CT27" s="67"/>
      <c r="CU27" s="149"/>
      <c r="CV27" s="68">
        <f t="shared" si="33"/>
        <v>0</v>
      </c>
      <c r="CW27" s="69"/>
      <c r="CX27" s="70">
        <f t="shared" si="34"/>
        <v>89.2</v>
      </c>
      <c r="CY27" s="70">
        <f t="shared" si="35"/>
        <v>9370.4599999999991</v>
      </c>
    </row>
    <row r="28" spans="1:103" s="15" customFormat="1" ht="30" x14ac:dyDescent="0.25">
      <c r="A28" s="445" t="s">
        <v>14591</v>
      </c>
      <c r="B28" s="31" t="s">
        <v>6631</v>
      </c>
      <c r="C28" s="17" t="s">
        <v>7034</v>
      </c>
      <c r="D28" s="486" t="str">
        <f>IF($B28="","",VLOOKUP($C28,atualizado!25:97347,2,0))</f>
        <v>Insuflador de ar compacto, para renovação de ar em ambientes, vazão máxima 93 m³/h</v>
      </c>
      <c r="E28" s="388" t="str">
        <f>IF($B28="","",VLOOKUP($C28,atualizado!25:97347,3,0))</f>
        <v>UN</v>
      </c>
      <c r="F28" s="522">
        <v>4</v>
      </c>
      <c r="G28" s="124">
        <f>1894.34/1.23/2.2087*1.9778</f>
        <v>1379.11</v>
      </c>
      <c r="H28" s="125" t="e">
        <f>G28*(1+$H$9)</f>
        <v>#REF!</v>
      </c>
      <c r="I28" s="135"/>
      <c r="J28" s="129" t="e">
        <f>H28*F28</f>
        <v>#REF!</v>
      </c>
      <c r="K28" s="547">
        <f>IF(B28="","",ROUND(VLOOKUP(C28,atualizado!25:97347,6,0),2))</f>
        <v>354.97</v>
      </c>
      <c r="L28" s="548">
        <f t="shared" si="38"/>
        <v>434.73</v>
      </c>
      <c r="M28" s="129">
        <f t="shared" si="39"/>
        <v>1738.92</v>
      </c>
      <c r="N28" s="13"/>
      <c r="O28" s="122"/>
      <c r="P28" s="123">
        <f t="shared" si="3"/>
        <v>0</v>
      </c>
      <c r="Q28" s="13"/>
      <c r="R28" s="122"/>
      <c r="S28" s="123">
        <f t="shared" si="4"/>
        <v>0</v>
      </c>
      <c r="T28" s="13"/>
      <c r="U28" s="122"/>
      <c r="V28" s="123">
        <f t="shared" si="5"/>
        <v>0</v>
      </c>
      <c r="W28" s="13"/>
      <c r="X28" s="163"/>
      <c r="Y28" s="123">
        <f t="shared" si="6"/>
        <v>0</v>
      </c>
      <c r="Z28" s="13"/>
      <c r="AA28" s="122"/>
      <c r="AB28" s="123">
        <f t="shared" si="7"/>
        <v>0</v>
      </c>
      <c r="AC28" s="13"/>
      <c r="AD28" s="122"/>
      <c r="AE28" s="123">
        <f t="shared" si="8"/>
        <v>0</v>
      </c>
      <c r="AF28" s="13"/>
      <c r="AG28" s="122"/>
      <c r="AH28" s="123">
        <f t="shared" si="9"/>
        <v>0</v>
      </c>
      <c r="AI28" s="13"/>
      <c r="AJ28" s="122"/>
      <c r="AK28" s="123">
        <f t="shared" si="10"/>
        <v>0</v>
      </c>
      <c r="AL28" s="13"/>
      <c r="AM28" s="170"/>
      <c r="AN28" s="123">
        <f t="shared" si="11"/>
        <v>0</v>
      </c>
      <c r="AO28" s="13"/>
      <c r="AP28" s="122"/>
      <c r="AQ28" s="123">
        <f t="shared" si="12"/>
        <v>0</v>
      </c>
      <c r="AR28" s="13"/>
      <c r="AS28" s="122"/>
      <c r="AT28" s="123">
        <f t="shared" si="13"/>
        <v>0</v>
      </c>
      <c r="AU28" s="13"/>
      <c r="AV28" s="122"/>
      <c r="AW28" s="123">
        <f t="shared" si="14"/>
        <v>0</v>
      </c>
      <c r="AX28" s="13"/>
      <c r="AY28" s="122"/>
      <c r="AZ28" s="123">
        <f t="shared" si="15"/>
        <v>0</v>
      </c>
      <c r="BA28" s="13"/>
      <c r="BB28" s="122"/>
      <c r="BC28" s="123">
        <f t="shared" si="16"/>
        <v>0</v>
      </c>
      <c r="BD28" s="13"/>
      <c r="BE28" s="122"/>
      <c r="BF28" s="123">
        <f t="shared" si="17"/>
        <v>0</v>
      </c>
      <c r="BG28" s="13"/>
      <c r="BH28" s="122"/>
      <c r="BI28" s="123">
        <f t="shared" si="18"/>
        <v>0</v>
      </c>
      <c r="BJ28" s="13"/>
      <c r="BK28" s="122"/>
      <c r="BL28" s="123">
        <f t="shared" si="19"/>
        <v>0</v>
      </c>
      <c r="BM28" s="13"/>
      <c r="BN28" s="122"/>
      <c r="BO28" s="123">
        <f t="shared" si="20"/>
        <v>0</v>
      </c>
      <c r="BP28" s="13"/>
      <c r="BQ28" s="122"/>
      <c r="BR28" s="123">
        <f t="shared" si="21"/>
        <v>0</v>
      </c>
      <c r="BS28" s="13"/>
      <c r="BT28" s="122"/>
      <c r="BU28" s="123">
        <f t="shared" si="22"/>
        <v>0</v>
      </c>
      <c r="BV28" s="13"/>
      <c r="BW28" s="122"/>
      <c r="BX28" s="123">
        <f t="shared" si="23"/>
        <v>0</v>
      </c>
      <c r="BY28" s="13"/>
      <c r="BZ28" s="122"/>
      <c r="CA28" s="123">
        <f t="shared" si="24"/>
        <v>0</v>
      </c>
      <c r="CB28" s="13"/>
      <c r="CC28" s="122"/>
      <c r="CD28" s="123">
        <f t="shared" si="25"/>
        <v>0</v>
      </c>
      <c r="CE28" s="13"/>
      <c r="CF28" s="122"/>
      <c r="CG28" s="123">
        <f t="shared" si="26"/>
        <v>0</v>
      </c>
      <c r="CH28" s="69"/>
      <c r="CI28" s="188">
        <f t="shared" si="27"/>
        <v>0</v>
      </c>
      <c r="CJ28" s="157">
        <f t="shared" si="28"/>
        <v>0</v>
      </c>
      <c r="CK28" s="197">
        <f t="shared" si="29"/>
        <v>0</v>
      </c>
      <c r="CL28" s="69"/>
      <c r="CM28" s="70">
        <f t="shared" si="30"/>
        <v>4</v>
      </c>
      <c r="CN28" s="70">
        <f t="shared" si="31"/>
        <v>1738.92</v>
      </c>
      <c r="CO28" s="13"/>
      <c r="CP28" s="67"/>
      <c r="CQ28" s="149"/>
      <c r="CR28" s="68">
        <f t="shared" si="32"/>
        <v>0</v>
      </c>
      <c r="CS28" s="69"/>
      <c r="CT28" s="67"/>
      <c r="CU28" s="149"/>
      <c r="CV28" s="68">
        <f t="shared" si="33"/>
        <v>0</v>
      </c>
      <c r="CW28" s="69"/>
      <c r="CX28" s="70">
        <f t="shared" si="34"/>
        <v>4</v>
      </c>
      <c r="CY28" s="70">
        <f t="shared" si="35"/>
        <v>1738.92</v>
      </c>
    </row>
    <row r="29" spans="1:103" s="15" customFormat="1" x14ac:dyDescent="0.25">
      <c r="A29" s="445" t="s">
        <v>14592</v>
      </c>
      <c r="B29" s="31" t="s">
        <v>6631</v>
      </c>
      <c r="C29" s="17" t="s">
        <v>2767</v>
      </c>
      <c r="D29" s="486" t="str">
        <f>IF($B29="","",VLOOKUP($C29,atualizado!26:97348,2,0))</f>
        <v>Vidro temperado incolor de 10 mm</v>
      </c>
      <c r="E29" s="388" t="str">
        <f>IF($B29="","",VLOOKUP($C29,atualizado!26:97348,3,0))</f>
        <v>M2</v>
      </c>
      <c r="F29" s="527">
        <f>4.41*4+20.42</f>
        <v>38.06</v>
      </c>
      <c r="G29" s="124" t="e">
        <f>IF($B29="","",ROUND(VLOOKUP($C29,#REF!,6,0),2))</f>
        <v>#REF!</v>
      </c>
      <c r="H29" s="125" t="e">
        <f>G29*(1+$H$9)</f>
        <v>#REF!</v>
      </c>
      <c r="I29" s="366" t="s">
        <v>8128</v>
      </c>
      <c r="J29" s="129" t="e">
        <f>H29*F29</f>
        <v>#REF!</v>
      </c>
      <c r="K29" s="547">
        <f>IF(B29="","",ROUND(VLOOKUP(C29,atualizado!26:97348,6,0),2))</f>
        <v>276.24</v>
      </c>
      <c r="L29" s="548">
        <f t="shared" si="38"/>
        <v>338.31</v>
      </c>
      <c r="M29" s="129">
        <f t="shared" si="39"/>
        <v>12876.07</v>
      </c>
      <c r="N29" s="13"/>
      <c r="O29" s="122"/>
      <c r="P29" s="123">
        <f t="shared" si="3"/>
        <v>0</v>
      </c>
      <c r="Q29" s="13"/>
      <c r="R29" s="122"/>
      <c r="S29" s="123">
        <f t="shared" si="4"/>
        <v>0</v>
      </c>
      <c r="T29" s="13"/>
      <c r="U29" s="122"/>
      <c r="V29" s="123">
        <f t="shared" si="5"/>
        <v>0</v>
      </c>
      <c r="W29" s="13"/>
      <c r="X29" s="163"/>
      <c r="Y29" s="123">
        <f t="shared" si="6"/>
        <v>0</v>
      </c>
      <c r="Z29" s="13"/>
      <c r="AA29" s="122"/>
      <c r="AB29" s="123">
        <f t="shared" si="7"/>
        <v>0</v>
      </c>
      <c r="AC29" s="13"/>
      <c r="AD29" s="122"/>
      <c r="AE29" s="123">
        <f t="shared" si="8"/>
        <v>0</v>
      </c>
      <c r="AF29" s="13"/>
      <c r="AG29" s="122"/>
      <c r="AH29" s="123">
        <f t="shared" si="9"/>
        <v>0</v>
      </c>
      <c r="AI29" s="13"/>
      <c r="AJ29" s="122"/>
      <c r="AK29" s="123">
        <f t="shared" si="10"/>
        <v>0</v>
      </c>
      <c r="AL29" s="13"/>
      <c r="AM29" s="170"/>
      <c r="AN29" s="123">
        <f t="shared" si="11"/>
        <v>0</v>
      </c>
      <c r="AO29" s="13"/>
      <c r="AP29" s="122"/>
      <c r="AQ29" s="123">
        <f t="shared" si="12"/>
        <v>0</v>
      </c>
      <c r="AR29" s="13"/>
      <c r="AS29" s="122"/>
      <c r="AT29" s="123">
        <f t="shared" si="13"/>
        <v>0</v>
      </c>
      <c r="AU29" s="13"/>
      <c r="AV29" s="122"/>
      <c r="AW29" s="123">
        <f t="shared" si="14"/>
        <v>0</v>
      </c>
      <c r="AX29" s="13"/>
      <c r="AY29" s="122"/>
      <c r="AZ29" s="123">
        <f t="shared" si="15"/>
        <v>0</v>
      </c>
      <c r="BA29" s="13"/>
      <c r="BB29" s="122"/>
      <c r="BC29" s="123">
        <f t="shared" si="16"/>
        <v>0</v>
      </c>
      <c r="BD29" s="13"/>
      <c r="BE29" s="122"/>
      <c r="BF29" s="123">
        <f t="shared" si="17"/>
        <v>0</v>
      </c>
      <c r="BG29" s="13"/>
      <c r="BH29" s="122"/>
      <c r="BI29" s="123">
        <f t="shared" si="18"/>
        <v>0</v>
      </c>
      <c r="BJ29" s="13"/>
      <c r="BK29" s="122"/>
      <c r="BL29" s="123">
        <f t="shared" si="19"/>
        <v>0</v>
      </c>
      <c r="BM29" s="13"/>
      <c r="BN29" s="122"/>
      <c r="BO29" s="123">
        <f t="shared" si="20"/>
        <v>0</v>
      </c>
      <c r="BP29" s="13"/>
      <c r="BQ29" s="122"/>
      <c r="BR29" s="123">
        <f t="shared" si="21"/>
        <v>0</v>
      </c>
      <c r="BS29" s="13"/>
      <c r="BT29" s="122"/>
      <c r="BU29" s="123">
        <f t="shared" si="22"/>
        <v>0</v>
      </c>
      <c r="BV29" s="13"/>
      <c r="BW29" s="122"/>
      <c r="BX29" s="123">
        <f t="shared" si="23"/>
        <v>0</v>
      </c>
      <c r="BY29" s="13"/>
      <c r="BZ29" s="122"/>
      <c r="CA29" s="123">
        <f t="shared" si="24"/>
        <v>0</v>
      </c>
      <c r="CB29" s="13"/>
      <c r="CC29" s="122"/>
      <c r="CD29" s="123">
        <f t="shared" si="25"/>
        <v>0</v>
      </c>
      <c r="CE29" s="13"/>
      <c r="CF29" s="122"/>
      <c r="CG29" s="123">
        <f t="shared" si="26"/>
        <v>0</v>
      </c>
      <c r="CH29" s="69"/>
      <c r="CI29" s="188">
        <f t="shared" si="27"/>
        <v>0</v>
      </c>
      <c r="CJ29" s="157">
        <f t="shared" si="28"/>
        <v>0</v>
      </c>
      <c r="CK29" s="197">
        <f t="shared" si="29"/>
        <v>0</v>
      </c>
      <c r="CL29" s="69"/>
      <c r="CM29" s="70">
        <f t="shared" si="30"/>
        <v>38.06</v>
      </c>
      <c r="CN29" s="70">
        <f t="shared" si="31"/>
        <v>12876.07</v>
      </c>
      <c r="CO29" s="13"/>
      <c r="CP29" s="67"/>
      <c r="CQ29" s="149"/>
      <c r="CR29" s="68">
        <f t="shared" si="32"/>
        <v>0</v>
      </c>
      <c r="CS29" s="69"/>
      <c r="CT29" s="67"/>
      <c r="CU29" s="149"/>
      <c r="CV29" s="68">
        <f t="shared" si="33"/>
        <v>0</v>
      </c>
      <c r="CW29" s="69"/>
      <c r="CX29" s="70">
        <f t="shared" si="34"/>
        <v>38.06</v>
      </c>
      <c r="CY29" s="70">
        <f t="shared" si="35"/>
        <v>12876.07</v>
      </c>
    </row>
    <row r="30" spans="1:103" s="15" customFormat="1" x14ac:dyDescent="0.25">
      <c r="A30" s="445" t="s">
        <v>14593</v>
      </c>
      <c r="B30" s="31" t="s">
        <v>6631</v>
      </c>
      <c r="C30" s="17" t="s">
        <v>2907</v>
      </c>
      <c r="D30" s="486" t="str">
        <f>IF($B30="","",VLOOKUP($C30,atualizado!27:97349,2,0))</f>
        <v>Chapa de aço em bitolas medias</v>
      </c>
      <c r="E30" s="388" t="str">
        <f>IF($B30="","",VLOOKUP($C30,atualizado!27:97349,3,0))</f>
        <v>KG</v>
      </c>
      <c r="F30" s="527">
        <f>4*(5.43+2.88)*2</f>
        <v>66.48</v>
      </c>
      <c r="G30" s="124" t="e">
        <f>IF($B30="","",ROUND(VLOOKUP($C30,#REF!,6,0),2))</f>
        <v>#REF!</v>
      </c>
      <c r="H30" s="125" t="e">
        <f>G30*(1+$H$9)</f>
        <v>#REF!</v>
      </c>
      <c r="I30" s="213" t="s">
        <v>8092</v>
      </c>
      <c r="J30" s="129" t="e">
        <f>H30*F30</f>
        <v>#REF!</v>
      </c>
      <c r="K30" s="547">
        <f>IF(B30="","",ROUND(VLOOKUP(C30,atualizado!27:97349,6,0),2))</f>
        <v>23.94</v>
      </c>
      <c r="L30" s="548">
        <f t="shared" si="38"/>
        <v>29.32</v>
      </c>
      <c r="M30" s="129">
        <f t="shared" si="39"/>
        <v>1949.19</v>
      </c>
      <c r="N30" s="13"/>
      <c r="O30" s="122"/>
      <c r="P30" s="123">
        <f t="shared" si="3"/>
        <v>0</v>
      </c>
      <c r="Q30" s="13"/>
      <c r="R30" s="122"/>
      <c r="S30" s="123">
        <f t="shared" si="4"/>
        <v>0</v>
      </c>
      <c r="T30" s="13"/>
      <c r="U30" s="122"/>
      <c r="V30" s="123">
        <f t="shared" si="5"/>
        <v>0</v>
      </c>
      <c r="W30" s="13"/>
      <c r="X30" s="163"/>
      <c r="Y30" s="123">
        <f t="shared" si="6"/>
        <v>0</v>
      </c>
      <c r="Z30" s="13"/>
      <c r="AA30" s="122"/>
      <c r="AB30" s="123">
        <f t="shared" si="7"/>
        <v>0</v>
      </c>
      <c r="AC30" s="13"/>
      <c r="AD30" s="122"/>
      <c r="AE30" s="123">
        <f t="shared" si="8"/>
        <v>0</v>
      </c>
      <c r="AF30" s="13"/>
      <c r="AG30" s="122"/>
      <c r="AH30" s="123">
        <f t="shared" si="9"/>
        <v>0</v>
      </c>
      <c r="AI30" s="13"/>
      <c r="AJ30" s="122"/>
      <c r="AK30" s="123">
        <f t="shared" si="10"/>
        <v>0</v>
      </c>
      <c r="AL30" s="13"/>
      <c r="AM30" s="170"/>
      <c r="AN30" s="123">
        <f t="shared" si="11"/>
        <v>0</v>
      </c>
      <c r="AO30" s="13"/>
      <c r="AP30" s="122"/>
      <c r="AQ30" s="123">
        <f t="shared" si="12"/>
        <v>0</v>
      </c>
      <c r="AR30" s="13"/>
      <c r="AS30" s="122"/>
      <c r="AT30" s="123">
        <f t="shared" si="13"/>
        <v>0</v>
      </c>
      <c r="AU30" s="13"/>
      <c r="AV30" s="122"/>
      <c r="AW30" s="123">
        <f t="shared" si="14"/>
        <v>0</v>
      </c>
      <c r="AX30" s="13"/>
      <c r="AY30" s="122"/>
      <c r="AZ30" s="123">
        <f t="shared" si="15"/>
        <v>0</v>
      </c>
      <c r="BA30" s="13"/>
      <c r="BB30" s="122"/>
      <c r="BC30" s="123">
        <f t="shared" si="16"/>
        <v>0</v>
      </c>
      <c r="BD30" s="13"/>
      <c r="BE30" s="122"/>
      <c r="BF30" s="123">
        <f t="shared" si="17"/>
        <v>0</v>
      </c>
      <c r="BG30" s="13"/>
      <c r="BH30" s="122"/>
      <c r="BI30" s="123">
        <f t="shared" si="18"/>
        <v>0</v>
      </c>
      <c r="BJ30" s="13"/>
      <c r="BK30" s="122"/>
      <c r="BL30" s="123">
        <f t="shared" si="19"/>
        <v>0</v>
      </c>
      <c r="BM30" s="13"/>
      <c r="BN30" s="122"/>
      <c r="BO30" s="123">
        <f t="shared" si="20"/>
        <v>0</v>
      </c>
      <c r="BP30" s="13"/>
      <c r="BQ30" s="122"/>
      <c r="BR30" s="123">
        <f t="shared" si="21"/>
        <v>0</v>
      </c>
      <c r="BS30" s="13"/>
      <c r="BT30" s="122"/>
      <c r="BU30" s="123">
        <f t="shared" si="22"/>
        <v>0</v>
      </c>
      <c r="BV30" s="13"/>
      <c r="BW30" s="122"/>
      <c r="BX30" s="123">
        <f t="shared" si="23"/>
        <v>0</v>
      </c>
      <c r="BY30" s="13"/>
      <c r="BZ30" s="122"/>
      <c r="CA30" s="123">
        <f t="shared" si="24"/>
        <v>0</v>
      </c>
      <c r="CB30" s="13"/>
      <c r="CC30" s="122"/>
      <c r="CD30" s="123">
        <f t="shared" si="25"/>
        <v>0</v>
      </c>
      <c r="CE30" s="13"/>
      <c r="CF30" s="122"/>
      <c r="CG30" s="123">
        <f t="shared" si="26"/>
        <v>0</v>
      </c>
      <c r="CH30" s="69"/>
      <c r="CI30" s="188">
        <f t="shared" si="27"/>
        <v>0</v>
      </c>
      <c r="CJ30" s="157">
        <f t="shared" si="28"/>
        <v>0</v>
      </c>
      <c r="CK30" s="197">
        <f t="shared" si="29"/>
        <v>0</v>
      </c>
      <c r="CL30" s="69"/>
      <c r="CM30" s="70">
        <f t="shared" si="30"/>
        <v>66.48</v>
      </c>
      <c r="CN30" s="70">
        <f t="shared" si="31"/>
        <v>1949.19</v>
      </c>
      <c r="CO30" s="13"/>
      <c r="CP30" s="67"/>
      <c r="CQ30" s="149"/>
      <c r="CR30" s="68">
        <f t="shared" si="32"/>
        <v>0</v>
      </c>
      <c r="CS30" s="69"/>
      <c r="CT30" s="67"/>
      <c r="CU30" s="149"/>
      <c r="CV30" s="68">
        <f t="shared" si="33"/>
        <v>0</v>
      </c>
      <c r="CW30" s="69"/>
      <c r="CX30" s="70">
        <f t="shared" si="34"/>
        <v>66.48</v>
      </c>
      <c r="CY30" s="70">
        <f t="shared" si="35"/>
        <v>1949.19</v>
      </c>
    </row>
    <row r="31" spans="1:103" s="15" customFormat="1" ht="30" x14ac:dyDescent="0.25">
      <c r="A31" s="445" t="s">
        <v>14594</v>
      </c>
      <c r="B31" s="31" t="s">
        <v>6631</v>
      </c>
      <c r="C31" s="17" t="s">
        <v>6158</v>
      </c>
      <c r="D31" s="486" t="str">
        <f>IF($B31="","",VLOOKUP($C31,atualizado!28:97350,2,0))</f>
        <v>Calha, rufo, afins em chapa galvanizada nº 26 - corte 0,50 m</v>
      </c>
      <c r="E31" s="388" t="str">
        <f>IF($B31="","",VLOOKUP($C31,atualizado!28:97350,3,0))</f>
        <v>M</v>
      </c>
      <c r="F31" s="527">
        <f>247.7</f>
        <v>247.7</v>
      </c>
      <c r="G31" s="124" t="e">
        <f>IF($B31="","",ROUND(VLOOKUP($C31,#REF!,6,0),2))</f>
        <v>#REF!</v>
      </c>
      <c r="H31" s="125" t="e">
        <f t="shared" si="36"/>
        <v>#REF!</v>
      </c>
      <c r="I31" s="368" t="s">
        <v>14598</v>
      </c>
      <c r="J31" s="129" t="e">
        <f t="shared" si="37"/>
        <v>#REF!</v>
      </c>
      <c r="K31" s="547">
        <f>IF(B31="","",ROUND(VLOOKUP(C31,atualizado!28:97350,6,0),2))</f>
        <v>139.26</v>
      </c>
      <c r="L31" s="548">
        <f t="shared" si="38"/>
        <v>170.55</v>
      </c>
      <c r="M31" s="129">
        <f t="shared" si="39"/>
        <v>42245.23</v>
      </c>
      <c r="N31" s="13"/>
      <c r="O31" s="122"/>
      <c r="P31" s="123">
        <f t="shared" si="3"/>
        <v>0</v>
      </c>
      <c r="Q31" s="13"/>
      <c r="R31" s="122"/>
      <c r="S31" s="123">
        <f t="shared" si="4"/>
        <v>0</v>
      </c>
      <c r="T31" s="13"/>
      <c r="U31" s="122"/>
      <c r="V31" s="123">
        <f t="shared" si="5"/>
        <v>0</v>
      </c>
      <c r="W31" s="13"/>
      <c r="X31" s="163"/>
      <c r="Y31" s="123">
        <f t="shared" si="6"/>
        <v>0</v>
      </c>
      <c r="Z31" s="13"/>
      <c r="AA31" s="122"/>
      <c r="AB31" s="123">
        <f t="shared" si="7"/>
        <v>0</v>
      </c>
      <c r="AC31" s="13"/>
      <c r="AD31" s="122"/>
      <c r="AE31" s="123">
        <f t="shared" si="8"/>
        <v>0</v>
      </c>
      <c r="AF31" s="13"/>
      <c r="AG31" s="122"/>
      <c r="AH31" s="123">
        <f t="shared" si="9"/>
        <v>0</v>
      </c>
      <c r="AI31" s="13"/>
      <c r="AJ31" s="122"/>
      <c r="AK31" s="123">
        <f t="shared" si="10"/>
        <v>0</v>
      </c>
      <c r="AL31" s="13"/>
      <c r="AM31" s="170"/>
      <c r="AN31" s="123">
        <f t="shared" si="11"/>
        <v>0</v>
      </c>
      <c r="AO31" s="13"/>
      <c r="AP31" s="122"/>
      <c r="AQ31" s="123">
        <f t="shared" si="12"/>
        <v>0</v>
      </c>
      <c r="AR31" s="13"/>
      <c r="AS31" s="122"/>
      <c r="AT31" s="123">
        <f t="shared" si="13"/>
        <v>0</v>
      </c>
      <c r="AU31" s="13"/>
      <c r="AV31" s="122"/>
      <c r="AW31" s="123">
        <f t="shared" si="14"/>
        <v>0</v>
      </c>
      <c r="AX31" s="13"/>
      <c r="AY31" s="122"/>
      <c r="AZ31" s="123">
        <f t="shared" si="15"/>
        <v>0</v>
      </c>
      <c r="BA31" s="13"/>
      <c r="BB31" s="122"/>
      <c r="BC31" s="123">
        <f t="shared" si="16"/>
        <v>0</v>
      </c>
      <c r="BD31" s="13"/>
      <c r="BE31" s="122"/>
      <c r="BF31" s="123">
        <f t="shared" si="17"/>
        <v>0</v>
      </c>
      <c r="BG31" s="13"/>
      <c r="BH31" s="122"/>
      <c r="BI31" s="123">
        <f t="shared" si="18"/>
        <v>0</v>
      </c>
      <c r="BJ31" s="13"/>
      <c r="BK31" s="122"/>
      <c r="BL31" s="123">
        <f t="shared" si="19"/>
        <v>0</v>
      </c>
      <c r="BM31" s="13"/>
      <c r="BN31" s="122"/>
      <c r="BO31" s="123">
        <f t="shared" si="20"/>
        <v>0</v>
      </c>
      <c r="BP31" s="13"/>
      <c r="BQ31" s="122"/>
      <c r="BR31" s="123">
        <f t="shared" si="21"/>
        <v>0</v>
      </c>
      <c r="BS31" s="13"/>
      <c r="BT31" s="122"/>
      <c r="BU31" s="123">
        <f t="shared" si="22"/>
        <v>0</v>
      </c>
      <c r="BV31" s="13"/>
      <c r="BW31" s="122"/>
      <c r="BX31" s="123">
        <f t="shared" si="23"/>
        <v>0</v>
      </c>
      <c r="BY31" s="13"/>
      <c r="BZ31" s="122"/>
      <c r="CA31" s="123">
        <f t="shared" si="24"/>
        <v>0</v>
      </c>
      <c r="CB31" s="13"/>
      <c r="CC31" s="122"/>
      <c r="CD31" s="123">
        <f t="shared" si="25"/>
        <v>0</v>
      </c>
      <c r="CE31" s="13"/>
      <c r="CF31" s="122"/>
      <c r="CG31" s="123">
        <f t="shared" si="26"/>
        <v>0</v>
      </c>
      <c r="CH31" s="69"/>
      <c r="CI31" s="188">
        <f t="shared" si="27"/>
        <v>0</v>
      </c>
      <c r="CJ31" s="157">
        <f t="shared" si="28"/>
        <v>0</v>
      </c>
      <c r="CK31" s="197">
        <f t="shared" si="29"/>
        <v>0</v>
      </c>
      <c r="CL31" s="69"/>
      <c r="CM31" s="70">
        <f t="shared" si="30"/>
        <v>247.7</v>
      </c>
      <c r="CN31" s="70">
        <f t="shared" si="31"/>
        <v>42245.23</v>
      </c>
      <c r="CO31" s="13"/>
      <c r="CP31" s="67"/>
      <c r="CQ31" s="149"/>
      <c r="CR31" s="68">
        <f t="shared" si="32"/>
        <v>0</v>
      </c>
      <c r="CS31" s="69"/>
      <c r="CT31" s="67"/>
      <c r="CU31" s="149"/>
      <c r="CV31" s="68">
        <f t="shared" si="33"/>
        <v>0</v>
      </c>
      <c r="CW31" s="69"/>
      <c r="CX31" s="70">
        <f t="shared" si="34"/>
        <v>247.7</v>
      </c>
      <c r="CY31" s="70">
        <f t="shared" si="35"/>
        <v>42245.23</v>
      </c>
    </row>
    <row r="32" spans="1:103" s="15" customFormat="1" ht="30" x14ac:dyDescent="0.25">
      <c r="A32" s="445" t="s">
        <v>14595</v>
      </c>
      <c r="B32" s="31" t="s">
        <v>6631</v>
      </c>
      <c r="C32" s="17" t="s">
        <v>6157</v>
      </c>
      <c r="D32" s="486" t="str">
        <f>IF($B32="","",VLOOKUP($C32,atualizado!29:97351,2,0))</f>
        <v>Calha, rufo, afins em chapa galvanizada nº 26 - corte 0,33 m</v>
      </c>
      <c r="E32" s="388" t="str">
        <f>IF($B32="","",VLOOKUP($C32,atualizado!29:97351,3,0))</f>
        <v>M</v>
      </c>
      <c r="F32" s="527">
        <f>636.5</f>
        <v>636.5</v>
      </c>
      <c r="G32" s="124" t="e">
        <f>IF($B32="","",ROUND(VLOOKUP($C32,#REF!,6,0),2))</f>
        <v>#REF!</v>
      </c>
      <c r="H32" s="125" t="e">
        <f t="shared" si="36"/>
        <v>#REF!</v>
      </c>
      <c r="I32" s="368" t="s">
        <v>14597</v>
      </c>
      <c r="J32" s="129" t="e">
        <f t="shared" si="37"/>
        <v>#REF!</v>
      </c>
      <c r="K32" s="547">
        <f>IF(B32="","",ROUND(VLOOKUP(C32,atualizado!29:97351,6,0),2))</f>
        <v>104.86</v>
      </c>
      <c r="L32" s="548">
        <f t="shared" si="38"/>
        <v>128.41999999999999</v>
      </c>
      <c r="M32" s="129">
        <f t="shared" si="39"/>
        <v>81739.33</v>
      </c>
      <c r="N32" s="13"/>
      <c r="O32" s="122"/>
      <c r="P32" s="123">
        <f t="shared" si="3"/>
        <v>0</v>
      </c>
      <c r="Q32" s="13"/>
      <c r="R32" s="122"/>
      <c r="S32" s="123">
        <f t="shared" si="4"/>
        <v>0</v>
      </c>
      <c r="T32" s="13"/>
      <c r="U32" s="122"/>
      <c r="V32" s="123">
        <f t="shared" si="5"/>
        <v>0</v>
      </c>
      <c r="W32" s="13"/>
      <c r="X32" s="163"/>
      <c r="Y32" s="123">
        <f t="shared" si="6"/>
        <v>0</v>
      </c>
      <c r="Z32" s="13"/>
      <c r="AA32" s="122"/>
      <c r="AB32" s="123">
        <f t="shared" si="7"/>
        <v>0</v>
      </c>
      <c r="AC32" s="13"/>
      <c r="AD32" s="122"/>
      <c r="AE32" s="123">
        <f t="shared" si="8"/>
        <v>0</v>
      </c>
      <c r="AF32" s="13"/>
      <c r="AG32" s="122"/>
      <c r="AH32" s="123">
        <f t="shared" si="9"/>
        <v>0</v>
      </c>
      <c r="AI32" s="13"/>
      <c r="AJ32" s="122"/>
      <c r="AK32" s="123">
        <f t="shared" si="10"/>
        <v>0</v>
      </c>
      <c r="AL32" s="13"/>
      <c r="AM32" s="170"/>
      <c r="AN32" s="123">
        <f t="shared" si="11"/>
        <v>0</v>
      </c>
      <c r="AO32" s="13"/>
      <c r="AP32" s="122"/>
      <c r="AQ32" s="123">
        <f t="shared" si="12"/>
        <v>0</v>
      </c>
      <c r="AR32" s="13"/>
      <c r="AS32" s="122"/>
      <c r="AT32" s="123">
        <f t="shared" si="13"/>
        <v>0</v>
      </c>
      <c r="AU32" s="13"/>
      <c r="AV32" s="122"/>
      <c r="AW32" s="123">
        <f t="shared" si="14"/>
        <v>0</v>
      </c>
      <c r="AX32" s="13"/>
      <c r="AY32" s="122"/>
      <c r="AZ32" s="123">
        <f t="shared" si="15"/>
        <v>0</v>
      </c>
      <c r="BA32" s="13"/>
      <c r="BB32" s="122"/>
      <c r="BC32" s="123">
        <f t="shared" si="16"/>
        <v>0</v>
      </c>
      <c r="BD32" s="13"/>
      <c r="BE32" s="122"/>
      <c r="BF32" s="123">
        <f t="shared" si="17"/>
        <v>0</v>
      </c>
      <c r="BG32" s="13"/>
      <c r="BH32" s="122"/>
      <c r="BI32" s="123">
        <f t="shared" si="18"/>
        <v>0</v>
      </c>
      <c r="BJ32" s="13"/>
      <c r="BK32" s="122"/>
      <c r="BL32" s="123">
        <f t="shared" si="19"/>
        <v>0</v>
      </c>
      <c r="BM32" s="13"/>
      <c r="BN32" s="122"/>
      <c r="BO32" s="123">
        <f t="shared" si="20"/>
        <v>0</v>
      </c>
      <c r="BP32" s="13"/>
      <c r="BQ32" s="122"/>
      <c r="BR32" s="123">
        <f t="shared" si="21"/>
        <v>0</v>
      </c>
      <c r="BS32" s="13"/>
      <c r="BT32" s="122"/>
      <c r="BU32" s="123">
        <f t="shared" si="22"/>
        <v>0</v>
      </c>
      <c r="BV32" s="13"/>
      <c r="BW32" s="122"/>
      <c r="BX32" s="123">
        <f t="shared" si="23"/>
        <v>0</v>
      </c>
      <c r="BY32" s="13"/>
      <c r="BZ32" s="122"/>
      <c r="CA32" s="123">
        <f t="shared" si="24"/>
        <v>0</v>
      </c>
      <c r="CB32" s="13"/>
      <c r="CC32" s="122"/>
      <c r="CD32" s="123">
        <f t="shared" si="25"/>
        <v>0</v>
      </c>
      <c r="CE32" s="13"/>
      <c r="CF32" s="122"/>
      <c r="CG32" s="123">
        <f t="shared" si="26"/>
        <v>0</v>
      </c>
      <c r="CH32" s="69"/>
      <c r="CI32" s="188">
        <f t="shared" si="27"/>
        <v>0</v>
      </c>
      <c r="CJ32" s="157">
        <f t="shared" si="28"/>
        <v>0</v>
      </c>
      <c r="CK32" s="197">
        <f t="shared" si="29"/>
        <v>0</v>
      </c>
      <c r="CL32" s="69"/>
      <c r="CM32" s="70">
        <f t="shared" si="30"/>
        <v>636.5</v>
      </c>
      <c r="CN32" s="70">
        <f t="shared" si="31"/>
        <v>81739.33</v>
      </c>
      <c r="CO32" s="13"/>
      <c r="CP32" s="67"/>
      <c r="CQ32" s="149"/>
      <c r="CR32" s="68">
        <f t="shared" si="32"/>
        <v>0</v>
      </c>
      <c r="CS32" s="69"/>
      <c r="CT32" s="67"/>
      <c r="CU32" s="149"/>
      <c r="CV32" s="68">
        <f t="shared" si="33"/>
        <v>0</v>
      </c>
      <c r="CW32" s="69"/>
      <c r="CX32" s="70">
        <f t="shared" si="34"/>
        <v>636.5</v>
      </c>
      <c r="CY32" s="70">
        <f t="shared" si="35"/>
        <v>81739.33</v>
      </c>
    </row>
    <row r="33" spans="1:103" s="15" customFormat="1" ht="30" x14ac:dyDescent="0.25">
      <c r="A33" s="445" t="s">
        <v>14596</v>
      </c>
      <c r="B33" s="31" t="s">
        <v>6631</v>
      </c>
      <c r="C33" s="17" t="s">
        <v>2945</v>
      </c>
      <c r="D33" s="486" t="str">
        <f>IF($B33="","",VLOOKUP($C33,atualizado!30:97352,2,0))</f>
        <v>Impermeabilização em pintura de asfalto oxidado com solventes orgânicos, sobre metal</v>
      </c>
      <c r="E33" s="388" t="str">
        <f>IF($B33="","",VLOOKUP($C33,atualizado!30:97352,3,0))</f>
        <v>M2</v>
      </c>
      <c r="F33" s="522">
        <f>242.5*0.5</f>
        <v>121.25</v>
      </c>
      <c r="G33" s="124" t="e">
        <f>IF($B33="","",ROUND(VLOOKUP($C33,#REF!,6,0),2))</f>
        <v>#REF!</v>
      </c>
      <c r="H33" s="125" t="e">
        <f>G33*(1+$H$9)</f>
        <v>#REF!</v>
      </c>
      <c r="I33" s="366" t="s">
        <v>8091</v>
      </c>
      <c r="J33" s="129" t="e">
        <f>H33*F33</f>
        <v>#REF!</v>
      </c>
      <c r="K33" s="547">
        <f>IF(B33="","",ROUND(VLOOKUP(C33,atualizado!30:97352,6,0),2))</f>
        <v>16.48</v>
      </c>
      <c r="L33" s="548">
        <f t="shared" si="38"/>
        <v>20.18</v>
      </c>
      <c r="M33" s="129">
        <f t="shared" si="39"/>
        <v>2446.8200000000002</v>
      </c>
      <c r="N33" s="13"/>
      <c r="O33" s="122"/>
      <c r="P33" s="123">
        <f t="shared" si="3"/>
        <v>0</v>
      </c>
      <c r="Q33" s="13"/>
      <c r="R33" s="122"/>
      <c r="S33" s="123">
        <f t="shared" si="4"/>
        <v>0</v>
      </c>
      <c r="T33" s="13"/>
      <c r="U33" s="122"/>
      <c r="V33" s="123">
        <f t="shared" si="5"/>
        <v>0</v>
      </c>
      <c r="W33" s="13"/>
      <c r="X33" s="163"/>
      <c r="Y33" s="123">
        <f t="shared" si="6"/>
        <v>0</v>
      </c>
      <c r="Z33" s="13"/>
      <c r="AA33" s="122"/>
      <c r="AB33" s="123">
        <f t="shared" si="7"/>
        <v>0</v>
      </c>
      <c r="AC33" s="13"/>
      <c r="AD33" s="122"/>
      <c r="AE33" s="123">
        <f t="shared" si="8"/>
        <v>0</v>
      </c>
      <c r="AF33" s="13"/>
      <c r="AG33" s="122"/>
      <c r="AH33" s="123">
        <f t="shared" si="9"/>
        <v>0</v>
      </c>
      <c r="AI33" s="13"/>
      <c r="AJ33" s="122"/>
      <c r="AK33" s="123">
        <f t="shared" si="10"/>
        <v>0</v>
      </c>
      <c r="AL33" s="13"/>
      <c r="AM33" s="170"/>
      <c r="AN33" s="123">
        <f t="shared" si="11"/>
        <v>0</v>
      </c>
      <c r="AO33" s="13"/>
      <c r="AP33" s="122"/>
      <c r="AQ33" s="123">
        <f t="shared" si="12"/>
        <v>0</v>
      </c>
      <c r="AR33" s="13"/>
      <c r="AS33" s="122"/>
      <c r="AT33" s="123">
        <f t="shared" si="13"/>
        <v>0</v>
      </c>
      <c r="AU33" s="13"/>
      <c r="AV33" s="122"/>
      <c r="AW33" s="123">
        <f t="shared" si="14"/>
        <v>0</v>
      </c>
      <c r="AX33" s="13"/>
      <c r="AY33" s="122"/>
      <c r="AZ33" s="123">
        <f t="shared" si="15"/>
        <v>0</v>
      </c>
      <c r="BA33" s="13"/>
      <c r="BB33" s="122"/>
      <c r="BC33" s="123">
        <f t="shared" si="16"/>
        <v>0</v>
      </c>
      <c r="BD33" s="13"/>
      <c r="BE33" s="122"/>
      <c r="BF33" s="123">
        <f t="shared" si="17"/>
        <v>0</v>
      </c>
      <c r="BG33" s="13"/>
      <c r="BH33" s="122"/>
      <c r="BI33" s="123">
        <f t="shared" si="18"/>
        <v>0</v>
      </c>
      <c r="BJ33" s="13"/>
      <c r="BK33" s="122"/>
      <c r="BL33" s="123">
        <f t="shared" si="19"/>
        <v>0</v>
      </c>
      <c r="BM33" s="13"/>
      <c r="BN33" s="122"/>
      <c r="BO33" s="123">
        <f t="shared" si="20"/>
        <v>0</v>
      </c>
      <c r="BP33" s="13"/>
      <c r="BQ33" s="122"/>
      <c r="BR33" s="123">
        <f t="shared" si="21"/>
        <v>0</v>
      </c>
      <c r="BS33" s="13"/>
      <c r="BT33" s="122"/>
      <c r="BU33" s="123">
        <f t="shared" si="22"/>
        <v>0</v>
      </c>
      <c r="BV33" s="13"/>
      <c r="BW33" s="122"/>
      <c r="BX33" s="123">
        <f t="shared" si="23"/>
        <v>0</v>
      </c>
      <c r="BY33" s="13"/>
      <c r="BZ33" s="122"/>
      <c r="CA33" s="123">
        <f t="shared" si="24"/>
        <v>0</v>
      </c>
      <c r="CB33" s="13"/>
      <c r="CC33" s="122"/>
      <c r="CD33" s="123">
        <f t="shared" si="25"/>
        <v>0</v>
      </c>
      <c r="CE33" s="13"/>
      <c r="CF33" s="122"/>
      <c r="CG33" s="123">
        <f t="shared" si="26"/>
        <v>0</v>
      </c>
      <c r="CH33" s="69"/>
      <c r="CI33" s="188">
        <f t="shared" si="27"/>
        <v>0</v>
      </c>
      <c r="CJ33" s="157">
        <f t="shared" si="28"/>
        <v>0</v>
      </c>
      <c r="CK33" s="197">
        <f t="shared" si="29"/>
        <v>0</v>
      </c>
      <c r="CL33" s="69"/>
      <c r="CM33" s="70">
        <f t="shared" si="30"/>
        <v>121.25</v>
      </c>
      <c r="CN33" s="70">
        <f t="shared" si="31"/>
        <v>2446.8200000000002</v>
      </c>
      <c r="CO33" s="13"/>
      <c r="CP33" s="67"/>
      <c r="CQ33" s="149"/>
      <c r="CR33" s="68">
        <f t="shared" si="32"/>
        <v>0</v>
      </c>
      <c r="CS33" s="69"/>
      <c r="CT33" s="67"/>
      <c r="CU33" s="149"/>
      <c r="CV33" s="68">
        <f t="shared" si="33"/>
        <v>0</v>
      </c>
      <c r="CW33" s="69"/>
      <c r="CX33" s="70">
        <f t="shared" si="34"/>
        <v>121.25</v>
      </c>
      <c r="CY33" s="70">
        <f t="shared" si="35"/>
        <v>2446.8200000000002</v>
      </c>
    </row>
    <row r="34" spans="1:103" s="15" customFormat="1" ht="15.75" customHeight="1" x14ac:dyDescent="0.25">
      <c r="A34" s="378"/>
      <c r="B34" s="397"/>
      <c r="C34" s="398"/>
      <c r="D34" s="489"/>
      <c r="E34" s="399"/>
      <c r="F34" s="528"/>
      <c r="G34" s="115"/>
      <c r="H34" s="369"/>
      <c r="I34" s="370"/>
      <c r="J34" s="371"/>
      <c r="K34" s="547"/>
      <c r="L34" s="548"/>
      <c r="M34" s="371"/>
      <c r="N34" s="13"/>
      <c r="O34" s="372"/>
      <c r="P34" s="373"/>
      <c r="Q34" s="13"/>
      <c r="R34" s="372"/>
      <c r="S34" s="373"/>
      <c r="T34" s="13"/>
      <c r="U34" s="372"/>
      <c r="V34" s="373"/>
      <c r="W34" s="13"/>
      <c r="X34" s="372"/>
      <c r="Y34" s="373"/>
      <c r="Z34" s="13"/>
      <c r="AA34" s="372"/>
      <c r="AB34" s="373"/>
      <c r="AC34" s="13"/>
      <c r="AD34" s="372"/>
      <c r="AE34" s="373"/>
      <c r="AF34" s="13"/>
      <c r="AG34" s="372"/>
      <c r="AH34" s="373"/>
      <c r="AI34" s="13"/>
      <c r="AJ34" s="372"/>
      <c r="AK34" s="373"/>
      <c r="AL34" s="13"/>
      <c r="AM34" s="374"/>
      <c r="AN34" s="373"/>
      <c r="AO34" s="13"/>
      <c r="AP34" s="372"/>
      <c r="AQ34" s="373"/>
      <c r="AR34" s="13"/>
      <c r="AS34" s="372"/>
      <c r="AT34" s="373"/>
      <c r="AU34" s="13"/>
      <c r="AV34" s="372"/>
      <c r="AW34" s="373"/>
      <c r="AX34" s="13"/>
      <c r="AY34" s="372"/>
      <c r="AZ34" s="373"/>
      <c r="BA34" s="13"/>
      <c r="BB34" s="372"/>
      <c r="BC34" s="373"/>
      <c r="BD34" s="13"/>
      <c r="BE34" s="372"/>
      <c r="BF34" s="373"/>
      <c r="BG34" s="13"/>
      <c r="BH34" s="372"/>
      <c r="BI34" s="373"/>
      <c r="BJ34" s="13"/>
      <c r="BK34" s="372"/>
      <c r="BL34" s="373"/>
      <c r="BM34" s="13"/>
      <c r="BN34" s="372"/>
      <c r="BO34" s="373"/>
      <c r="BP34" s="13"/>
      <c r="BQ34" s="372"/>
      <c r="BR34" s="373"/>
      <c r="BS34" s="13"/>
      <c r="BT34" s="372"/>
      <c r="BU34" s="373"/>
      <c r="BV34" s="13"/>
      <c r="BW34" s="372"/>
      <c r="BX34" s="373"/>
      <c r="BY34" s="13"/>
      <c r="BZ34" s="372"/>
      <c r="CA34" s="373"/>
      <c r="CB34" s="13"/>
      <c r="CC34" s="372"/>
      <c r="CD34" s="373"/>
      <c r="CE34" s="13"/>
      <c r="CF34" s="372"/>
      <c r="CG34" s="373"/>
      <c r="CH34" s="69"/>
      <c r="CI34" s="375"/>
      <c r="CJ34" s="376"/>
      <c r="CK34" s="377"/>
      <c r="CL34" s="69"/>
      <c r="CM34" s="376"/>
      <c r="CN34" s="376"/>
      <c r="CO34" s="13"/>
      <c r="CP34" s="372"/>
      <c r="CQ34" s="372"/>
      <c r="CR34" s="373"/>
      <c r="CS34" s="69"/>
      <c r="CT34" s="372"/>
      <c r="CU34" s="372"/>
      <c r="CV34" s="373"/>
      <c r="CW34" s="69"/>
      <c r="CX34" s="376"/>
      <c r="CY34" s="376"/>
    </row>
    <row r="35" spans="1:103" s="15" customFormat="1" x14ac:dyDescent="0.25">
      <c r="A35" s="448">
        <v>4</v>
      </c>
      <c r="B35" s="98"/>
      <c r="C35" s="97"/>
      <c r="D35" s="488" t="s">
        <v>25007</v>
      </c>
      <c r="E35" s="99"/>
      <c r="F35" s="529"/>
      <c r="G35" s="138"/>
      <c r="H35" s="396">
        <f>SUM(H36:H48)</f>
        <v>0</v>
      </c>
      <c r="I35" s="396" t="s">
        <v>8113</v>
      </c>
      <c r="J35" s="396" t="s">
        <v>8113</v>
      </c>
      <c r="K35" s="552" t="s">
        <v>8113</v>
      </c>
      <c r="L35" s="553"/>
      <c r="M35" s="396">
        <f>SUBTOTAL(9,M36:M40)</f>
        <v>70732.600000000006</v>
      </c>
      <c r="N35" s="13"/>
      <c r="O35" s="372"/>
      <c r="P35" s="373"/>
      <c r="Q35" s="13"/>
      <c r="R35" s="372"/>
      <c r="S35" s="373"/>
      <c r="T35" s="13"/>
      <c r="U35" s="372"/>
      <c r="V35" s="373"/>
      <c r="W35" s="13"/>
      <c r="X35" s="372"/>
      <c r="Y35" s="373"/>
      <c r="Z35" s="13"/>
      <c r="AA35" s="372"/>
      <c r="AB35" s="373"/>
      <c r="AC35" s="13"/>
      <c r="AD35" s="372"/>
      <c r="AE35" s="373"/>
      <c r="AF35" s="13"/>
      <c r="AG35" s="372"/>
      <c r="AH35" s="373"/>
      <c r="AI35" s="13"/>
      <c r="AJ35" s="372"/>
      <c r="AK35" s="373"/>
      <c r="AL35" s="13"/>
      <c r="AM35" s="374"/>
      <c r="AN35" s="373"/>
      <c r="AO35" s="13"/>
      <c r="AP35" s="372"/>
      <c r="AQ35" s="373"/>
      <c r="AR35" s="13"/>
      <c r="AS35" s="372"/>
      <c r="AT35" s="373"/>
      <c r="AU35" s="13"/>
      <c r="AV35" s="372"/>
      <c r="AW35" s="373"/>
      <c r="AX35" s="13"/>
      <c r="AY35" s="372"/>
      <c r="AZ35" s="373"/>
      <c r="BA35" s="13"/>
      <c r="BB35" s="372"/>
      <c r="BC35" s="373"/>
      <c r="BD35" s="13"/>
      <c r="BE35" s="372"/>
      <c r="BF35" s="373"/>
      <c r="BG35" s="13"/>
      <c r="BH35" s="372"/>
      <c r="BI35" s="373"/>
      <c r="BJ35" s="13"/>
      <c r="BK35" s="372"/>
      <c r="BL35" s="373"/>
      <c r="BM35" s="13"/>
      <c r="BN35" s="372"/>
      <c r="BO35" s="373"/>
      <c r="BP35" s="13"/>
      <c r="BQ35" s="372"/>
      <c r="BR35" s="373"/>
      <c r="BS35" s="13"/>
      <c r="BT35" s="372"/>
      <c r="BU35" s="373"/>
      <c r="BV35" s="13"/>
      <c r="BW35" s="372"/>
      <c r="BX35" s="373"/>
      <c r="BY35" s="13"/>
      <c r="BZ35" s="372"/>
      <c r="CA35" s="373"/>
      <c r="CB35" s="13"/>
      <c r="CC35" s="372"/>
      <c r="CD35" s="373"/>
      <c r="CE35" s="13"/>
      <c r="CF35" s="372"/>
      <c r="CG35" s="373"/>
      <c r="CH35" s="69"/>
      <c r="CI35" s="375"/>
      <c r="CJ35" s="376"/>
      <c r="CK35" s="377"/>
      <c r="CL35" s="69"/>
      <c r="CM35" s="376"/>
      <c r="CN35" s="376"/>
      <c r="CO35" s="13"/>
      <c r="CP35" s="372"/>
      <c r="CQ35" s="372"/>
      <c r="CR35" s="373"/>
      <c r="CS35" s="69"/>
      <c r="CT35" s="372"/>
      <c r="CU35" s="372"/>
      <c r="CV35" s="373"/>
      <c r="CW35" s="69"/>
      <c r="CX35" s="376"/>
      <c r="CY35" s="376"/>
    </row>
    <row r="36" spans="1:103" s="15" customFormat="1" ht="34.5" customHeight="1" x14ac:dyDescent="0.25">
      <c r="A36" s="445" t="s">
        <v>14606</v>
      </c>
      <c r="B36" s="31" t="s">
        <v>6631</v>
      </c>
      <c r="C36" s="17" t="s">
        <v>3262</v>
      </c>
      <c r="D36" s="486" t="str">
        <f>IF($B36="","",VLOOKUP($C36,atualizado!33:97355,2,0))</f>
        <v>Eletroduto de PVC rígido roscável de 1´ - com acessórios</v>
      </c>
      <c r="E36" s="388" t="str">
        <f>IF($B36="","",VLOOKUP($C36,atualizado!33:97355,3,0))</f>
        <v>M</v>
      </c>
      <c r="F36" s="530">
        <v>31</v>
      </c>
      <c r="G36" s="394"/>
      <c r="H36" s="394"/>
      <c r="I36" s="395"/>
      <c r="J36" s="371"/>
      <c r="K36" s="547">
        <f>IF(B36="","",ROUND(VLOOKUP(C36,atualizado!33:97355,6,0),2))</f>
        <v>42.6</v>
      </c>
      <c r="L36" s="548">
        <f t="shared" ref="L36:L39" si="40">K36*(1+$M$9)</f>
        <v>52.17</v>
      </c>
      <c r="M36" s="129">
        <f t="shared" ref="M36:M39" si="41">TRUNC(L36*F36,2)</f>
        <v>1617.27</v>
      </c>
      <c r="N36" s="13"/>
      <c r="O36" s="372"/>
      <c r="P36" s="373"/>
      <c r="Q36" s="13"/>
      <c r="R36" s="372"/>
      <c r="S36" s="373"/>
      <c r="T36" s="13"/>
      <c r="U36" s="372"/>
      <c r="V36" s="373"/>
      <c r="W36" s="13"/>
      <c r="X36" s="372"/>
      <c r="Y36" s="373"/>
      <c r="Z36" s="13"/>
      <c r="AA36" s="372"/>
      <c r="AB36" s="373"/>
      <c r="AC36" s="13"/>
      <c r="AD36" s="372"/>
      <c r="AE36" s="373"/>
      <c r="AF36" s="13"/>
      <c r="AG36" s="372"/>
      <c r="AH36" s="373"/>
      <c r="AI36" s="13"/>
      <c r="AJ36" s="372"/>
      <c r="AK36" s="373"/>
      <c r="AL36" s="13"/>
      <c r="AM36" s="374"/>
      <c r="AN36" s="373"/>
      <c r="AO36" s="13"/>
      <c r="AP36" s="372"/>
      <c r="AQ36" s="373"/>
      <c r="AR36" s="13"/>
      <c r="AS36" s="372"/>
      <c r="AT36" s="373"/>
      <c r="AU36" s="13"/>
      <c r="AV36" s="372"/>
      <c r="AW36" s="373"/>
      <c r="AX36" s="13"/>
      <c r="AY36" s="372"/>
      <c r="AZ36" s="373"/>
      <c r="BA36" s="13"/>
      <c r="BB36" s="372"/>
      <c r="BC36" s="373"/>
      <c r="BD36" s="13"/>
      <c r="BE36" s="372"/>
      <c r="BF36" s="373"/>
      <c r="BG36" s="13"/>
      <c r="BH36" s="372"/>
      <c r="BI36" s="373"/>
      <c r="BJ36" s="13"/>
      <c r="BK36" s="372"/>
      <c r="BL36" s="373"/>
      <c r="BM36" s="13"/>
      <c r="BN36" s="372"/>
      <c r="BO36" s="373"/>
      <c r="BP36" s="13"/>
      <c r="BQ36" s="372"/>
      <c r="BR36" s="373"/>
      <c r="BS36" s="13"/>
      <c r="BT36" s="372"/>
      <c r="BU36" s="373"/>
      <c r="BV36" s="13"/>
      <c r="BW36" s="372"/>
      <c r="BX36" s="373"/>
      <c r="BY36" s="13"/>
      <c r="BZ36" s="372"/>
      <c r="CA36" s="373"/>
      <c r="CB36" s="13"/>
      <c r="CC36" s="372"/>
      <c r="CD36" s="373"/>
      <c r="CE36" s="13"/>
      <c r="CF36" s="372"/>
      <c r="CG36" s="373"/>
      <c r="CH36" s="69"/>
      <c r="CI36" s="375"/>
      <c r="CJ36" s="376"/>
      <c r="CK36" s="377"/>
      <c r="CL36" s="69"/>
      <c r="CM36" s="376"/>
      <c r="CN36" s="376"/>
      <c r="CO36" s="13"/>
      <c r="CP36" s="372"/>
      <c r="CQ36" s="372"/>
      <c r="CR36" s="373"/>
      <c r="CS36" s="69"/>
      <c r="CT36" s="372"/>
      <c r="CU36" s="372"/>
      <c r="CV36" s="373"/>
      <c r="CW36" s="69"/>
      <c r="CX36" s="376"/>
      <c r="CY36" s="376"/>
    </row>
    <row r="37" spans="1:103" s="15" customFormat="1" ht="30" x14ac:dyDescent="0.25">
      <c r="A37" s="445" t="s">
        <v>14607</v>
      </c>
      <c r="B37" s="31" t="s">
        <v>6631</v>
      </c>
      <c r="C37" s="17" t="s">
        <v>3263</v>
      </c>
      <c r="D37" s="486" t="str">
        <f>IF($B37="","",VLOOKUP($C37,atualizado!34:97356,2,0))</f>
        <v>Eletroduto de PVC rígido roscável de 1 1/4´ - com acessórios</v>
      </c>
      <c r="E37" s="388" t="str">
        <f>IF($B37="","",VLOOKUP($C37,atualizado!34:97356,3,0))</f>
        <v>M</v>
      </c>
      <c r="F37" s="530">
        <v>105</v>
      </c>
      <c r="G37" s="394"/>
      <c r="H37" s="394"/>
      <c r="I37" s="395"/>
      <c r="J37" s="371"/>
      <c r="K37" s="547">
        <f>IF(B37="","",ROUND(VLOOKUP(C37,atualizado!34:97356,6,0),2))</f>
        <v>53.23</v>
      </c>
      <c r="L37" s="548">
        <f t="shared" si="40"/>
        <v>65.19</v>
      </c>
      <c r="M37" s="129">
        <f t="shared" si="41"/>
        <v>6844.95</v>
      </c>
      <c r="N37" s="13"/>
      <c r="O37" s="372"/>
      <c r="P37" s="373"/>
      <c r="Q37" s="13"/>
      <c r="R37" s="372"/>
      <c r="S37" s="373"/>
      <c r="T37" s="13"/>
      <c r="U37" s="372"/>
      <c r="V37" s="373"/>
      <c r="W37" s="13"/>
      <c r="X37" s="372"/>
      <c r="Y37" s="373"/>
      <c r="Z37" s="13"/>
      <c r="AA37" s="372"/>
      <c r="AB37" s="373"/>
      <c r="AC37" s="13"/>
      <c r="AD37" s="372"/>
      <c r="AE37" s="373"/>
      <c r="AF37" s="13"/>
      <c r="AG37" s="372"/>
      <c r="AH37" s="373"/>
      <c r="AI37" s="13"/>
      <c r="AJ37" s="372"/>
      <c r="AK37" s="373"/>
      <c r="AL37" s="13"/>
      <c r="AM37" s="374"/>
      <c r="AN37" s="373"/>
      <c r="AO37" s="13"/>
      <c r="AP37" s="372"/>
      <c r="AQ37" s="373"/>
      <c r="AR37" s="13"/>
      <c r="AS37" s="372"/>
      <c r="AT37" s="373"/>
      <c r="AU37" s="13"/>
      <c r="AV37" s="372"/>
      <c r="AW37" s="373"/>
      <c r="AX37" s="13"/>
      <c r="AY37" s="372"/>
      <c r="AZ37" s="373"/>
      <c r="BA37" s="13"/>
      <c r="BB37" s="372"/>
      <c r="BC37" s="373"/>
      <c r="BD37" s="13"/>
      <c r="BE37" s="372"/>
      <c r="BF37" s="373"/>
      <c r="BG37" s="13"/>
      <c r="BH37" s="372"/>
      <c r="BI37" s="373"/>
      <c r="BJ37" s="13"/>
      <c r="BK37" s="372"/>
      <c r="BL37" s="373"/>
      <c r="BM37" s="13"/>
      <c r="BN37" s="372"/>
      <c r="BO37" s="373"/>
      <c r="BP37" s="13"/>
      <c r="BQ37" s="372"/>
      <c r="BR37" s="373"/>
      <c r="BS37" s="13"/>
      <c r="BT37" s="372"/>
      <c r="BU37" s="373"/>
      <c r="BV37" s="13"/>
      <c r="BW37" s="372"/>
      <c r="BX37" s="373"/>
      <c r="BY37" s="13"/>
      <c r="BZ37" s="372"/>
      <c r="CA37" s="373"/>
      <c r="CB37" s="13"/>
      <c r="CC37" s="372"/>
      <c r="CD37" s="373"/>
      <c r="CE37" s="13"/>
      <c r="CF37" s="372"/>
      <c r="CG37" s="373"/>
      <c r="CH37" s="69"/>
      <c r="CI37" s="375"/>
      <c r="CJ37" s="376"/>
      <c r="CK37" s="377"/>
      <c r="CL37" s="69"/>
      <c r="CM37" s="376"/>
      <c r="CN37" s="376"/>
      <c r="CO37" s="13"/>
      <c r="CP37" s="372"/>
      <c r="CQ37" s="372"/>
      <c r="CR37" s="373"/>
      <c r="CS37" s="69"/>
      <c r="CT37" s="372"/>
      <c r="CU37" s="372"/>
      <c r="CV37" s="373"/>
      <c r="CW37" s="69"/>
      <c r="CX37" s="376"/>
      <c r="CY37" s="376"/>
    </row>
    <row r="38" spans="1:103" s="15" customFormat="1" ht="57" customHeight="1" x14ac:dyDescent="0.25">
      <c r="A38" s="445" t="s">
        <v>14608</v>
      </c>
      <c r="B38" s="31" t="s">
        <v>6631</v>
      </c>
      <c r="C38" s="17" t="s">
        <v>12441</v>
      </c>
      <c r="D38" s="486" t="str">
        <f>IF($B38="","",VLOOKUP($C38,atualizado!35:97357,2,0))</f>
        <v>Caixa de passagem em alumínio fundido, à prova de tempo e tampa, de 200x200mm, profundidade mínima 100mm, ref. CDT20 da Daisa, Cemar ou equivalente</v>
      </c>
      <c r="E38" s="388" t="str">
        <f>IF($B38="","",VLOOKUP($C38,atualizado!35:97357,3,0))</f>
        <v>UN</v>
      </c>
      <c r="F38" s="581">
        <v>12</v>
      </c>
      <c r="G38" s="503"/>
      <c r="H38" s="503"/>
      <c r="I38" s="504"/>
      <c r="J38" s="505"/>
      <c r="K38" s="547">
        <f>IF(B38="","",ROUND(VLOOKUP(C38,atualizado!35:97357,6,0),2))</f>
        <v>83.12</v>
      </c>
      <c r="L38" s="548">
        <f t="shared" ref="L38" si="42">K38*(1+$M$9)</f>
        <v>101.8</v>
      </c>
      <c r="M38" s="129">
        <f t="shared" ref="M38" si="43">TRUNC(L38*F38,2)</f>
        <v>1221.5999999999999</v>
      </c>
      <c r="N38" s="13"/>
      <c r="O38" s="506"/>
      <c r="P38" s="507"/>
      <c r="Q38" s="13"/>
      <c r="R38" s="506"/>
      <c r="S38" s="507"/>
      <c r="T38" s="13"/>
      <c r="U38" s="506"/>
      <c r="V38" s="507"/>
      <c r="W38" s="13"/>
      <c r="X38" s="506"/>
      <c r="Y38" s="507"/>
      <c r="Z38" s="13"/>
      <c r="AA38" s="506"/>
      <c r="AB38" s="507"/>
      <c r="AC38" s="13"/>
      <c r="AD38" s="506"/>
      <c r="AE38" s="507"/>
      <c r="AF38" s="13"/>
      <c r="AG38" s="506"/>
      <c r="AH38" s="507"/>
      <c r="AI38" s="13"/>
      <c r="AJ38" s="506"/>
      <c r="AK38" s="507"/>
      <c r="AL38" s="13"/>
      <c r="AM38" s="508"/>
      <c r="AN38" s="507"/>
      <c r="AO38" s="13"/>
      <c r="AP38" s="506"/>
      <c r="AQ38" s="507"/>
      <c r="AR38" s="13"/>
      <c r="AS38" s="506"/>
      <c r="AT38" s="507"/>
      <c r="AU38" s="13"/>
      <c r="AV38" s="506"/>
      <c r="AW38" s="507"/>
      <c r="AX38" s="13"/>
      <c r="AY38" s="506"/>
      <c r="AZ38" s="507"/>
      <c r="BA38" s="13"/>
      <c r="BB38" s="506"/>
      <c r="BC38" s="507"/>
      <c r="BD38" s="13"/>
      <c r="BE38" s="506"/>
      <c r="BF38" s="507"/>
      <c r="BG38" s="13"/>
      <c r="BH38" s="506"/>
      <c r="BI38" s="507"/>
      <c r="BJ38" s="13"/>
      <c r="BK38" s="506"/>
      <c r="BL38" s="507"/>
      <c r="BM38" s="13"/>
      <c r="BN38" s="506"/>
      <c r="BO38" s="507"/>
      <c r="BP38" s="13"/>
      <c r="BQ38" s="506"/>
      <c r="BR38" s="507"/>
      <c r="BS38" s="13"/>
      <c r="BT38" s="506"/>
      <c r="BU38" s="507"/>
      <c r="BV38" s="13"/>
      <c r="BW38" s="506"/>
      <c r="BX38" s="507"/>
      <c r="BY38" s="13"/>
      <c r="BZ38" s="506"/>
      <c r="CA38" s="507"/>
      <c r="CB38" s="13"/>
      <c r="CC38" s="506"/>
      <c r="CD38" s="507"/>
      <c r="CE38" s="13"/>
      <c r="CF38" s="506"/>
      <c r="CG38" s="507"/>
      <c r="CH38" s="69"/>
      <c r="CI38" s="509"/>
      <c r="CJ38" s="510"/>
      <c r="CK38" s="511"/>
      <c r="CL38" s="69"/>
      <c r="CM38" s="510"/>
      <c r="CN38" s="510"/>
      <c r="CO38" s="13"/>
      <c r="CP38" s="506"/>
      <c r="CQ38" s="506"/>
      <c r="CR38" s="507"/>
      <c r="CS38" s="69"/>
      <c r="CT38" s="506"/>
      <c r="CU38" s="506"/>
      <c r="CV38" s="507"/>
      <c r="CW38" s="69"/>
      <c r="CX38" s="510"/>
      <c r="CY38" s="510"/>
    </row>
    <row r="39" spans="1:103" s="15" customFormat="1" ht="54" customHeight="1" x14ac:dyDescent="0.25">
      <c r="A39" s="445" t="s">
        <v>25002</v>
      </c>
      <c r="B39" s="31" t="s">
        <v>6631</v>
      </c>
      <c r="C39" s="17" t="s">
        <v>13984</v>
      </c>
      <c r="D39" s="486" t="str">
        <f>IF($B39="","",VLOOKUP($C39,atualizado!36:97358,2,0))</f>
        <v>Ar condicionado a frio, tipo split parede, capacidade de 18.000 BTU/h, com controle remoto, ref. Samsung, Carrier, LG, Consul ou equivalente</v>
      </c>
      <c r="E39" s="388" t="str">
        <f>IF($B39="","",VLOOKUP($C39,atualizado!36:97358,3,0))</f>
        <v>CJ</v>
      </c>
      <c r="F39" s="582">
        <v>13</v>
      </c>
      <c r="G39" s="57"/>
      <c r="H39" s="94"/>
      <c r="I39" s="136"/>
      <c r="J39" s="129"/>
      <c r="K39" s="547">
        <f>IF(B39="","",ROUND(VLOOKUP(C39,atualizado!36:97358,6,0),2))</f>
        <v>3834.46</v>
      </c>
      <c r="L39" s="548">
        <f t="shared" si="40"/>
        <v>4696.0600000000004</v>
      </c>
      <c r="M39" s="129">
        <f t="shared" si="41"/>
        <v>61048.78</v>
      </c>
      <c r="O39" s="122"/>
      <c r="P39" s="123"/>
      <c r="R39" s="122"/>
      <c r="S39" s="123"/>
      <c r="U39" s="122"/>
      <c r="V39" s="123"/>
      <c r="X39" s="163"/>
      <c r="Y39" s="123"/>
      <c r="AA39" s="122"/>
      <c r="AB39" s="123"/>
      <c r="AD39" s="122"/>
      <c r="AE39" s="123"/>
      <c r="AG39" s="122"/>
      <c r="AH39" s="123"/>
      <c r="AJ39" s="122"/>
      <c r="AK39" s="123"/>
      <c r="AM39" s="170"/>
      <c r="AN39" s="123"/>
      <c r="AP39" s="122"/>
      <c r="AQ39" s="123"/>
      <c r="AS39" s="122"/>
      <c r="AT39" s="123"/>
      <c r="AV39" s="122"/>
      <c r="AW39" s="123"/>
      <c r="AY39" s="122"/>
      <c r="AZ39" s="123"/>
      <c r="BB39" s="122"/>
      <c r="BC39" s="123"/>
      <c r="BE39" s="122"/>
      <c r="BF39" s="123"/>
      <c r="BH39" s="122"/>
      <c r="BI39" s="123"/>
      <c r="BK39" s="122"/>
      <c r="BL39" s="123"/>
      <c r="BN39" s="122"/>
      <c r="BO39" s="123"/>
      <c r="BQ39" s="122"/>
      <c r="BR39" s="123"/>
      <c r="BT39" s="122"/>
      <c r="BU39" s="123"/>
      <c r="BW39" s="122"/>
      <c r="BX39" s="123"/>
      <c r="BZ39" s="122"/>
      <c r="CA39" s="123"/>
      <c r="CC39" s="122"/>
      <c r="CD39" s="123"/>
      <c r="CF39" s="122"/>
      <c r="CG39" s="123"/>
      <c r="CH39" s="69"/>
      <c r="CI39" s="171"/>
      <c r="CJ39" s="157"/>
      <c r="CK39" s="197"/>
      <c r="CL39" s="69"/>
      <c r="CM39" s="70"/>
      <c r="CN39" s="173"/>
      <c r="CP39" s="67"/>
      <c r="CQ39" s="149"/>
      <c r="CR39" s="68"/>
      <c r="CS39" s="69"/>
      <c r="CT39" s="67"/>
      <c r="CU39" s="149"/>
      <c r="CV39" s="68"/>
      <c r="CW39" s="69"/>
      <c r="CX39" s="70"/>
      <c r="CY39" s="70"/>
    </row>
    <row r="40" spans="1:103" s="15" customFormat="1" x14ac:dyDescent="0.25">
      <c r="A40" s="384"/>
      <c r="B40" s="113"/>
      <c r="C40" s="114"/>
      <c r="D40" s="390"/>
      <c r="E40" s="390"/>
      <c r="F40" s="531"/>
      <c r="G40" s="115"/>
      <c r="H40" s="115"/>
      <c r="I40" s="116"/>
      <c r="J40" s="129"/>
      <c r="K40" s="176"/>
      <c r="L40" s="439"/>
      <c r="M40" s="129"/>
      <c r="O40" s="122"/>
      <c r="P40" s="123"/>
      <c r="R40" s="122"/>
      <c r="S40" s="123"/>
      <c r="U40" s="122"/>
      <c r="V40" s="123"/>
      <c r="X40" s="163"/>
      <c r="Y40" s="123"/>
      <c r="AA40" s="122"/>
      <c r="AB40" s="123"/>
      <c r="AD40" s="122"/>
      <c r="AE40" s="123"/>
      <c r="AG40" s="122"/>
      <c r="AH40" s="123"/>
      <c r="AJ40" s="122"/>
      <c r="AK40" s="123"/>
      <c r="AM40" s="170"/>
      <c r="AN40" s="123"/>
      <c r="AP40" s="122"/>
      <c r="AQ40" s="123"/>
      <c r="AS40" s="122"/>
      <c r="AT40" s="123"/>
      <c r="AV40" s="122"/>
      <c r="AW40" s="123"/>
      <c r="AY40" s="122"/>
      <c r="AZ40" s="123"/>
      <c r="BB40" s="122"/>
      <c r="BC40" s="123"/>
      <c r="BE40" s="122"/>
      <c r="BF40" s="123"/>
      <c r="BH40" s="122"/>
      <c r="BI40" s="123"/>
      <c r="BK40" s="122"/>
      <c r="BL40" s="123"/>
      <c r="BN40" s="122"/>
      <c r="BO40" s="123"/>
      <c r="BQ40" s="122"/>
      <c r="BR40" s="123"/>
      <c r="BT40" s="122"/>
      <c r="BU40" s="123"/>
      <c r="BW40" s="122"/>
      <c r="BX40" s="123"/>
      <c r="BZ40" s="122"/>
      <c r="CA40" s="123"/>
      <c r="CC40" s="122"/>
      <c r="CD40" s="123"/>
      <c r="CF40" s="122"/>
      <c r="CG40" s="123"/>
      <c r="CH40" s="69"/>
      <c r="CI40" s="171"/>
      <c r="CJ40" s="157"/>
      <c r="CK40" s="197"/>
      <c r="CL40" s="69"/>
      <c r="CM40" s="108"/>
      <c r="CN40" s="177"/>
      <c r="CP40" s="106"/>
      <c r="CQ40" s="149"/>
      <c r="CR40" s="107"/>
      <c r="CS40" s="69"/>
      <c r="CT40" s="106"/>
      <c r="CU40" s="149"/>
      <c r="CV40" s="107"/>
      <c r="CW40" s="69"/>
      <c r="CX40" s="108"/>
      <c r="CY40" s="108"/>
    </row>
    <row r="41" spans="1:103" s="15" customFormat="1" x14ac:dyDescent="0.25">
      <c r="A41" s="448">
        <v>5</v>
      </c>
      <c r="B41" s="98"/>
      <c r="C41" s="97"/>
      <c r="D41" s="490" t="s">
        <v>14601</v>
      </c>
      <c r="E41" s="99"/>
      <c r="F41" s="529"/>
      <c r="G41" s="138"/>
      <c r="H41" s="396">
        <f>SUM(H42:H48)</f>
        <v>0</v>
      </c>
      <c r="I41" s="396" t="s">
        <v>8113</v>
      </c>
      <c r="J41" s="396" t="s">
        <v>8113</v>
      </c>
      <c r="K41" s="552" t="s">
        <v>8113</v>
      </c>
      <c r="L41" s="553"/>
      <c r="M41" s="396">
        <f>SUBTOTAL(9,M42:M48)</f>
        <v>145790.06</v>
      </c>
      <c r="N41" s="13"/>
      <c r="O41" s="372"/>
      <c r="P41" s="373"/>
      <c r="Q41" s="13"/>
      <c r="R41" s="372"/>
      <c r="S41" s="373"/>
      <c r="T41" s="13"/>
      <c r="U41" s="372"/>
      <c r="V41" s="373"/>
      <c r="W41" s="13"/>
      <c r="X41" s="372"/>
      <c r="Y41" s="373"/>
      <c r="Z41" s="13"/>
      <c r="AA41" s="372"/>
      <c r="AB41" s="373"/>
      <c r="AC41" s="13"/>
      <c r="AD41" s="372"/>
      <c r="AE41" s="373"/>
      <c r="AF41" s="13"/>
      <c r="AG41" s="372"/>
      <c r="AH41" s="373"/>
      <c r="AI41" s="13"/>
      <c r="AJ41" s="372"/>
      <c r="AK41" s="373"/>
      <c r="AL41" s="13"/>
      <c r="AM41" s="374"/>
      <c r="AN41" s="373"/>
      <c r="AO41" s="13"/>
      <c r="AP41" s="372"/>
      <c r="AQ41" s="373"/>
      <c r="AR41" s="13"/>
      <c r="AS41" s="372"/>
      <c r="AT41" s="373"/>
      <c r="AU41" s="13"/>
      <c r="AV41" s="372"/>
      <c r="AW41" s="373"/>
      <c r="AX41" s="13"/>
      <c r="AY41" s="372"/>
      <c r="AZ41" s="373"/>
      <c r="BA41" s="13"/>
      <c r="BB41" s="372"/>
      <c r="BC41" s="373"/>
      <c r="BD41" s="13"/>
      <c r="BE41" s="372"/>
      <c r="BF41" s="373"/>
      <c r="BG41" s="13"/>
      <c r="BH41" s="372"/>
      <c r="BI41" s="373"/>
      <c r="BJ41" s="13"/>
      <c r="BK41" s="372"/>
      <c r="BL41" s="373"/>
      <c r="BM41" s="13"/>
      <c r="BN41" s="372"/>
      <c r="BO41" s="373"/>
      <c r="BP41" s="13"/>
      <c r="BQ41" s="372"/>
      <c r="BR41" s="373"/>
      <c r="BS41" s="13"/>
      <c r="BT41" s="372"/>
      <c r="BU41" s="373"/>
      <c r="BV41" s="13"/>
      <c r="BW41" s="372"/>
      <c r="BX41" s="373"/>
      <c r="BY41" s="13"/>
      <c r="BZ41" s="372"/>
      <c r="CA41" s="373"/>
      <c r="CB41" s="13"/>
      <c r="CC41" s="372"/>
      <c r="CD41" s="373"/>
      <c r="CE41" s="13"/>
      <c r="CF41" s="372"/>
      <c r="CG41" s="373"/>
      <c r="CH41" s="69"/>
      <c r="CI41" s="375"/>
      <c r="CJ41" s="376"/>
      <c r="CK41" s="377"/>
      <c r="CL41" s="69"/>
      <c r="CM41" s="376"/>
      <c r="CN41" s="376"/>
      <c r="CO41" s="13"/>
      <c r="CP41" s="372"/>
      <c r="CQ41" s="372"/>
      <c r="CR41" s="373"/>
      <c r="CS41" s="69"/>
      <c r="CT41" s="372"/>
      <c r="CU41" s="372"/>
      <c r="CV41" s="373"/>
      <c r="CW41" s="69"/>
      <c r="CX41" s="376"/>
      <c r="CY41" s="376"/>
    </row>
    <row r="42" spans="1:103" s="15" customFormat="1" ht="34.5" customHeight="1" x14ac:dyDescent="0.25">
      <c r="A42" s="445" t="s">
        <v>14610</v>
      </c>
      <c r="B42" s="31" t="s">
        <v>6631</v>
      </c>
      <c r="C42" s="17" t="s">
        <v>3262</v>
      </c>
      <c r="D42" s="486" t="str">
        <f>IF($B42="","",VLOOKUP($C42,atualizado!39:97361,2,0))</f>
        <v>Eletroduto de PVC rígido roscável de 1´ - com acessórios</v>
      </c>
      <c r="E42" s="388" t="str">
        <f>IF($B42="","",VLOOKUP($C42,atualizado!39:97361,3,0))</f>
        <v>M</v>
      </c>
      <c r="F42" s="530">
        <v>70.400000000000006</v>
      </c>
      <c r="G42" s="394"/>
      <c r="H42" s="394"/>
      <c r="I42" s="395"/>
      <c r="J42" s="371"/>
      <c r="K42" s="547">
        <f>IF(B42="","",ROUND(VLOOKUP(C42,atualizado!39:97361,6,0),2))</f>
        <v>42.6</v>
      </c>
      <c r="L42" s="548">
        <f t="shared" ref="L42:L48" si="44">K42*(1+$M$9)</f>
        <v>52.17</v>
      </c>
      <c r="M42" s="129">
        <f t="shared" ref="M42:M47" si="45">TRUNC(L42*F42,2)</f>
        <v>3672.76</v>
      </c>
      <c r="N42" s="13"/>
      <c r="O42" s="372"/>
      <c r="P42" s="373"/>
      <c r="Q42" s="13"/>
      <c r="R42" s="372"/>
      <c r="S42" s="373"/>
      <c r="T42" s="13"/>
      <c r="U42" s="372"/>
      <c r="V42" s="373"/>
      <c r="W42" s="13"/>
      <c r="X42" s="372"/>
      <c r="Y42" s="373"/>
      <c r="Z42" s="13"/>
      <c r="AA42" s="372"/>
      <c r="AB42" s="373"/>
      <c r="AC42" s="13"/>
      <c r="AD42" s="372"/>
      <c r="AE42" s="373"/>
      <c r="AF42" s="13"/>
      <c r="AG42" s="372"/>
      <c r="AH42" s="373"/>
      <c r="AI42" s="13"/>
      <c r="AJ42" s="372"/>
      <c r="AK42" s="373"/>
      <c r="AL42" s="13"/>
      <c r="AM42" s="374"/>
      <c r="AN42" s="373"/>
      <c r="AO42" s="13"/>
      <c r="AP42" s="372"/>
      <c r="AQ42" s="373"/>
      <c r="AR42" s="13"/>
      <c r="AS42" s="372"/>
      <c r="AT42" s="373"/>
      <c r="AU42" s="13"/>
      <c r="AV42" s="372"/>
      <c r="AW42" s="373"/>
      <c r="AX42" s="13"/>
      <c r="AY42" s="372"/>
      <c r="AZ42" s="373"/>
      <c r="BA42" s="13"/>
      <c r="BB42" s="372"/>
      <c r="BC42" s="373"/>
      <c r="BD42" s="13"/>
      <c r="BE42" s="372"/>
      <c r="BF42" s="373"/>
      <c r="BG42" s="13"/>
      <c r="BH42" s="372"/>
      <c r="BI42" s="373"/>
      <c r="BJ42" s="13"/>
      <c r="BK42" s="372"/>
      <c r="BL42" s="373"/>
      <c r="BM42" s="13"/>
      <c r="BN42" s="372"/>
      <c r="BO42" s="373"/>
      <c r="BP42" s="13"/>
      <c r="BQ42" s="372"/>
      <c r="BR42" s="373"/>
      <c r="BS42" s="13"/>
      <c r="BT42" s="372"/>
      <c r="BU42" s="373"/>
      <c r="BV42" s="13"/>
      <c r="BW42" s="372"/>
      <c r="BX42" s="373"/>
      <c r="BY42" s="13"/>
      <c r="BZ42" s="372"/>
      <c r="CA42" s="373"/>
      <c r="CB42" s="13"/>
      <c r="CC42" s="372"/>
      <c r="CD42" s="373"/>
      <c r="CE42" s="13"/>
      <c r="CF42" s="372"/>
      <c r="CG42" s="373"/>
      <c r="CH42" s="69"/>
      <c r="CI42" s="375"/>
      <c r="CJ42" s="376"/>
      <c r="CK42" s="377"/>
      <c r="CL42" s="69"/>
      <c r="CM42" s="376"/>
      <c r="CN42" s="376"/>
      <c r="CO42" s="13"/>
      <c r="CP42" s="372"/>
      <c r="CQ42" s="372"/>
      <c r="CR42" s="373"/>
      <c r="CS42" s="69"/>
      <c r="CT42" s="372"/>
      <c r="CU42" s="372"/>
      <c r="CV42" s="373"/>
      <c r="CW42" s="69"/>
      <c r="CX42" s="376"/>
      <c r="CY42" s="376"/>
    </row>
    <row r="43" spans="1:103" s="15" customFormat="1" ht="30" x14ac:dyDescent="0.25">
      <c r="A43" s="445" t="s">
        <v>14611</v>
      </c>
      <c r="B43" s="31" t="s">
        <v>6631</v>
      </c>
      <c r="C43" s="17" t="s">
        <v>3263</v>
      </c>
      <c r="D43" s="486" t="str">
        <f>IF($B43="","",VLOOKUP($C43,atualizado!40:97362,2,0))</f>
        <v>Eletroduto de PVC rígido roscável de 1 1/4´ - com acessórios</v>
      </c>
      <c r="E43" s="388" t="str">
        <f>IF($B43="","",VLOOKUP($C43,atualizado!40:97362,3,0))</f>
        <v>M</v>
      </c>
      <c r="F43" s="530">
        <v>239</v>
      </c>
      <c r="G43" s="394"/>
      <c r="H43" s="394"/>
      <c r="I43" s="395"/>
      <c r="J43" s="371"/>
      <c r="K43" s="547">
        <f>IF(B43="","",ROUND(VLOOKUP(C43,atualizado!40:97362,6,0),2))</f>
        <v>53.23</v>
      </c>
      <c r="L43" s="548">
        <f t="shared" si="44"/>
        <v>65.19</v>
      </c>
      <c r="M43" s="129">
        <f t="shared" si="45"/>
        <v>15580.41</v>
      </c>
      <c r="N43" s="13"/>
      <c r="O43" s="372"/>
      <c r="P43" s="373"/>
      <c r="Q43" s="13"/>
      <c r="R43" s="372"/>
      <c r="S43" s="373"/>
      <c r="T43" s="13"/>
      <c r="U43" s="372"/>
      <c r="V43" s="373"/>
      <c r="W43" s="13"/>
      <c r="X43" s="372"/>
      <c r="Y43" s="373"/>
      <c r="Z43" s="13"/>
      <c r="AA43" s="372"/>
      <c r="AB43" s="373"/>
      <c r="AC43" s="13"/>
      <c r="AD43" s="372"/>
      <c r="AE43" s="373"/>
      <c r="AF43" s="13"/>
      <c r="AG43" s="372"/>
      <c r="AH43" s="373"/>
      <c r="AI43" s="13"/>
      <c r="AJ43" s="372"/>
      <c r="AK43" s="373"/>
      <c r="AL43" s="13"/>
      <c r="AM43" s="374"/>
      <c r="AN43" s="373"/>
      <c r="AO43" s="13"/>
      <c r="AP43" s="372"/>
      <c r="AQ43" s="373"/>
      <c r="AR43" s="13"/>
      <c r="AS43" s="372"/>
      <c r="AT43" s="373"/>
      <c r="AU43" s="13"/>
      <c r="AV43" s="372"/>
      <c r="AW43" s="373"/>
      <c r="AX43" s="13"/>
      <c r="AY43" s="372"/>
      <c r="AZ43" s="373"/>
      <c r="BA43" s="13"/>
      <c r="BB43" s="372"/>
      <c r="BC43" s="373"/>
      <c r="BD43" s="13"/>
      <c r="BE43" s="372"/>
      <c r="BF43" s="373"/>
      <c r="BG43" s="13"/>
      <c r="BH43" s="372"/>
      <c r="BI43" s="373"/>
      <c r="BJ43" s="13"/>
      <c r="BK43" s="372"/>
      <c r="BL43" s="373"/>
      <c r="BM43" s="13"/>
      <c r="BN43" s="372"/>
      <c r="BO43" s="373"/>
      <c r="BP43" s="13"/>
      <c r="BQ43" s="372"/>
      <c r="BR43" s="373"/>
      <c r="BS43" s="13"/>
      <c r="BT43" s="372"/>
      <c r="BU43" s="373"/>
      <c r="BV43" s="13"/>
      <c r="BW43" s="372"/>
      <c r="BX43" s="373"/>
      <c r="BY43" s="13"/>
      <c r="BZ43" s="372"/>
      <c r="CA43" s="373"/>
      <c r="CB43" s="13"/>
      <c r="CC43" s="372"/>
      <c r="CD43" s="373"/>
      <c r="CE43" s="13"/>
      <c r="CF43" s="372"/>
      <c r="CG43" s="373"/>
      <c r="CH43" s="69"/>
      <c r="CI43" s="375"/>
      <c r="CJ43" s="376"/>
      <c r="CK43" s="377"/>
      <c r="CL43" s="69"/>
      <c r="CM43" s="376"/>
      <c r="CN43" s="376"/>
      <c r="CO43" s="13"/>
      <c r="CP43" s="372"/>
      <c r="CQ43" s="372"/>
      <c r="CR43" s="373"/>
      <c r="CS43" s="69"/>
      <c r="CT43" s="372"/>
      <c r="CU43" s="372"/>
      <c r="CV43" s="373"/>
      <c r="CW43" s="69"/>
      <c r="CX43" s="376"/>
      <c r="CY43" s="376"/>
    </row>
    <row r="44" spans="1:103" s="15" customFormat="1" ht="65.25" customHeight="1" x14ac:dyDescent="0.25">
      <c r="A44" s="445" t="s">
        <v>14612</v>
      </c>
      <c r="B44" s="31" t="s">
        <v>6631</v>
      </c>
      <c r="C44" s="17" t="s">
        <v>12439</v>
      </c>
      <c r="D44" s="486" t="str">
        <f>IF($B44="","",VLOOKUP($C44,atualizado!41:97363,2,0))</f>
        <v>Caixa de passagem em alumínio fundido, à prova de tempo e tampa, de 100x100mm, profundidade mínima 60mm, ref. CDT10 da Daisa, Cemar ou equivalente</v>
      </c>
      <c r="E44" s="388" t="str">
        <f>IF($B44="","",VLOOKUP($C44,atualizado!41:97363,3,0))</f>
        <v>UN</v>
      </c>
      <c r="F44" s="532">
        <v>3</v>
      </c>
      <c r="G44" s="512"/>
      <c r="H44" s="512"/>
      <c r="I44" s="513"/>
      <c r="J44" s="505"/>
      <c r="K44" s="547">
        <f>IF(B44="","",ROUND(VLOOKUP(C44,atualizado!41:97363,6,0),2))</f>
        <v>25.03</v>
      </c>
      <c r="L44" s="548">
        <f t="shared" ref="L44:L46" si="46">K44*(1+$M$9)</f>
        <v>30.65</v>
      </c>
      <c r="M44" s="129">
        <f t="shared" ref="M44:M46" si="47">TRUNC(L44*F44,2)</f>
        <v>91.95</v>
      </c>
      <c r="N44" s="13"/>
      <c r="O44" s="506"/>
      <c r="P44" s="507"/>
      <c r="Q44" s="13"/>
      <c r="R44" s="506"/>
      <c r="S44" s="507"/>
      <c r="T44" s="13"/>
      <c r="U44" s="506"/>
      <c r="V44" s="507"/>
      <c r="W44" s="13"/>
      <c r="X44" s="506"/>
      <c r="Y44" s="507"/>
      <c r="Z44" s="13"/>
      <c r="AA44" s="506"/>
      <c r="AB44" s="507"/>
      <c r="AC44" s="13"/>
      <c r="AD44" s="506"/>
      <c r="AE44" s="507"/>
      <c r="AF44" s="13"/>
      <c r="AG44" s="506"/>
      <c r="AH44" s="507"/>
      <c r="AI44" s="13"/>
      <c r="AJ44" s="506"/>
      <c r="AK44" s="507"/>
      <c r="AL44" s="13"/>
      <c r="AM44" s="508"/>
      <c r="AN44" s="507"/>
      <c r="AO44" s="13"/>
      <c r="AP44" s="506"/>
      <c r="AQ44" s="507"/>
      <c r="AR44" s="13"/>
      <c r="AS44" s="506"/>
      <c r="AT44" s="507"/>
      <c r="AU44" s="13"/>
      <c r="AV44" s="506"/>
      <c r="AW44" s="507"/>
      <c r="AX44" s="13"/>
      <c r="AY44" s="506"/>
      <c r="AZ44" s="507"/>
      <c r="BA44" s="13"/>
      <c r="BB44" s="506"/>
      <c r="BC44" s="507"/>
      <c r="BD44" s="13"/>
      <c r="BE44" s="506"/>
      <c r="BF44" s="507"/>
      <c r="BG44" s="13"/>
      <c r="BH44" s="506"/>
      <c r="BI44" s="507"/>
      <c r="BJ44" s="13"/>
      <c r="BK44" s="506"/>
      <c r="BL44" s="507"/>
      <c r="BM44" s="13"/>
      <c r="BN44" s="506"/>
      <c r="BO44" s="507"/>
      <c r="BP44" s="13"/>
      <c r="BQ44" s="506"/>
      <c r="BR44" s="507"/>
      <c r="BS44" s="13"/>
      <c r="BT44" s="506"/>
      <c r="BU44" s="507"/>
      <c r="BV44" s="13"/>
      <c r="BW44" s="506"/>
      <c r="BX44" s="507"/>
      <c r="BY44" s="13"/>
      <c r="BZ44" s="506"/>
      <c r="CA44" s="507"/>
      <c r="CB44" s="13"/>
      <c r="CC44" s="506"/>
      <c r="CD44" s="507"/>
      <c r="CE44" s="13"/>
      <c r="CF44" s="506"/>
      <c r="CG44" s="507"/>
      <c r="CH44" s="69"/>
      <c r="CI44" s="509"/>
      <c r="CJ44" s="510"/>
      <c r="CK44" s="511"/>
      <c r="CL44" s="69"/>
      <c r="CM44" s="510"/>
      <c r="CN44" s="510"/>
      <c r="CO44" s="13"/>
      <c r="CP44" s="506"/>
      <c r="CQ44" s="506"/>
      <c r="CR44" s="507"/>
      <c r="CS44" s="69"/>
      <c r="CT44" s="506"/>
      <c r="CU44" s="506"/>
      <c r="CV44" s="507"/>
      <c r="CW44" s="69"/>
      <c r="CX44" s="510"/>
      <c r="CY44" s="510"/>
    </row>
    <row r="45" spans="1:103" s="15" customFormat="1" ht="60.75" customHeight="1" x14ac:dyDescent="0.25">
      <c r="A45" s="445" t="s">
        <v>14613</v>
      </c>
      <c r="B45" s="31" t="s">
        <v>6631</v>
      </c>
      <c r="C45" s="17" t="s">
        <v>12441</v>
      </c>
      <c r="D45" s="486" t="str">
        <f>IF($B45="","",VLOOKUP($C45,atualizado!42:97364,2,0))</f>
        <v>Caixa de passagem em alumínio fundido, à prova de tempo e tampa, de 200x200mm, profundidade mínima 100mm, ref. CDT20 da Daisa, Cemar ou equivalente</v>
      </c>
      <c r="E45" s="388" t="str">
        <f>IF($B45="","",VLOOKUP($C45,atualizado!42:97364,3,0))</f>
        <v>UN</v>
      </c>
      <c r="F45" s="532">
        <v>13</v>
      </c>
      <c r="G45" s="512"/>
      <c r="H45" s="512"/>
      <c r="I45" s="513"/>
      <c r="J45" s="505"/>
      <c r="K45" s="547">
        <f>IF(B45="","",ROUND(VLOOKUP(C45,atualizado!42:97364,6,0),2))</f>
        <v>83.12</v>
      </c>
      <c r="L45" s="548">
        <f t="shared" si="46"/>
        <v>101.8</v>
      </c>
      <c r="M45" s="129">
        <f t="shared" si="47"/>
        <v>1323.4</v>
      </c>
      <c r="N45" s="13"/>
      <c r="O45" s="506"/>
      <c r="P45" s="507"/>
      <c r="Q45" s="13"/>
      <c r="R45" s="506"/>
      <c r="S45" s="507"/>
      <c r="T45" s="13"/>
      <c r="U45" s="506"/>
      <c r="V45" s="507"/>
      <c r="W45" s="13"/>
      <c r="X45" s="506"/>
      <c r="Y45" s="507"/>
      <c r="Z45" s="13"/>
      <c r="AA45" s="506"/>
      <c r="AB45" s="507"/>
      <c r="AC45" s="13"/>
      <c r="AD45" s="506"/>
      <c r="AE45" s="507"/>
      <c r="AF45" s="13"/>
      <c r="AG45" s="506"/>
      <c r="AH45" s="507"/>
      <c r="AI45" s="13"/>
      <c r="AJ45" s="506"/>
      <c r="AK45" s="507"/>
      <c r="AL45" s="13"/>
      <c r="AM45" s="508"/>
      <c r="AN45" s="507"/>
      <c r="AO45" s="13"/>
      <c r="AP45" s="506"/>
      <c r="AQ45" s="507"/>
      <c r="AR45" s="13"/>
      <c r="AS45" s="506"/>
      <c r="AT45" s="507"/>
      <c r="AU45" s="13"/>
      <c r="AV45" s="506"/>
      <c r="AW45" s="507"/>
      <c r="AX45" s="13"/>
      <c r="AY45" s="506"/>
      <c r="AZ45" s="507"/>
      <c r="BA45" s="13"/>
      <c r="BB45" s="506"/>
      <c r="BC45" s="507"/>
      <c r="BD45" s="13"/>
      <c r="BE45" s="506"/>
      <c r="BF45" s="507"/>
      <c r="BG45" s="13"/>
      <c r="BH45" s="506"/>
      <c r="BI45" s="507"/>
      <c r="BJ45" s="13"/>
      <c r="BK45" s="506"/>
      <c r="BL45" s="507"/>
      <c r="BM45" s="13"/>
      <c r="BN45" s="506"/>
      <c r="BO45" s="507"/>
      <c r="BP45" s="13"/>
      <c r="BQ45" s="506"/>
      <c r="BR45" s="507"/>
      <c r="BS45" s="13"/>
      <c r="BT45" s="506"/>
      <c r="BU45" s="507"/>
      <c r="BV45" s="13"/>
      <c r="BW45" s="506"/>
      <c r="BX45" s="507"/>
      <c r="BY45" s="13"/>
      <c r="BZ45" s="506"/>
      <c r="CA45" s="507"/>
      <c r="CB45" s="13"/>
      <c r="CC45" s="506"/>
      <c r="CD45" s="507"/>
      <c r="CE45" s="13"/>
      <c r="CF45" s="506"/>
      <c r="CG45" s="507"/>
      <c r="CH45" s="69"/>
      <c r="CI45" s="509"/>
      <c r="CJ45" s="510"/>
      <c r="CK45" s="511"/>
      <c r="CL45" s="69"/>
      <c r="CM45" s="510"/>
      <c r="CN45" s="510"/>
      <c r="CO45" s="13"/>
      <c r="CP45" s="506"/>
      <c r="CQ45" s="506"/>
      <c r="CR45" s="507"/>
      <c r="CS45" s="69"/>
      <c r="CT45" s="506"/>
      <c r="CU45" s="506"/>
      <c r="CV45" s="507"/>
      <c r="CW45" s="69"/>
      <c r="CX45" s="510"/>
      <c r="CY45" s="510"/>
    </row>
    <row r="46" spans="1:103" s="15" customFormat="1" ht="60" customHeight="1" x14ac:dyDescent="0.25">
      <c r="A46" s="445" t="s">
        <v>25003</v>
      </c>
      <c r="B46" s="31" t="s">
        <v>6631</v>
      </c>
      <c r="C46" s="17" t="s">
        <v>12443</v>
      </c>
      <c r="D46" s="486" t="str">
        <f>IF($B46="","",VLOOKUP($C46,atualizado!43:97365,2,0))</f>
        <v>Caixa de passagem em alumínio fundido, à prova de tempo e tampa, de 300x300mm, profundidade mínima 120mm, ref. CDT30 da Daisa, Cemar ou equivalente</v>
      </c>
      <c r="E46" s="388" t="str">
        <f>IF($B46="","",VLOOKUP($C46,atualizado!43:97365,3,0))</f>
        <v>UN</v>
      </c>
      <c r="F46" s="532">
        <v>12</v>
      </c>
      <c r="G46" s="512"/>
      <c r="H46" s="512"/>
      <c r="I46" s="513"/>
      <c r="J46" s="505"/>
      <c r="K46" s="547">
        <f>IF(B46="","",ROUND(VLOOKUP(C46,atualizado!43:97365,6,0),2))</f>
        <v>206.85</v>
      </c>
      <c r="L46" s="548">
        <f t="shared" si="46"/>
        <v>253.33</v>
      </c>
      <c r="M46" s="129">
        <f t="shared" si="47"/>
        <v>3039.96</v>
      </c>
      <c r="N46" s="13"/>
      <c r="O46" s="506"/>
      <c r="P46" s="507"/>
      <c r="Q46" s="13"/>
      <c r="R46" s="506"/>
      <c r="S46" s="507"/>
      <c r="T46" s="13"/>
      <c r="U46" s="506"/>
      <c r="V46" s="507"/>
      <c r="W46" s="13"/>
      <c r="X46" s="506"/>
      <c r="Y46" s="507"/>
      <c r="Z46" s="13"/>
      <c r="AA46" s="506"/>
      <c r="AB46" s="507"/>
      <c r="AC46" s="13"/>
      <c r="AD46" s="506"/>
      <c r="AE46" s="507"/>
      <c r="AF46" s="13"/>
      <c r="AG46" s="506"/>
      <c r="AH46" s="507"/>
      <c r="AI46" s="13"/>
      <c r="AJ46" s="506"/>
      <c r="AK46" s="507"/>
      <c r="AL46" s="13"/>
      <c r="AM46" s="508"/>
      <c r="AN46" s="507"/>
      <c r="AO46" s="13"/>
      <c r="AP46" s="506"/>
      <c r="AQ46" s="507"/>
      <c r="AR46" s="13"/>
      <c r="AS46" s="506"/>
      <c r="AT46" s="507"/>
      <c r="AU46" s="13"/>
      <c r="AV46" s="506"/>
      <c r="AW46" s="507"/>
      <c r="AX46" s="13"/>
      <c r="AY46" s="506"/>
      <c r="AZ46" s="507"/>
      <c r="BA46" s="13"/>
      <c r="BB46" s="506"/>
      <c r="BC46" s="507"/>
      <c r="BD46" s="13"/>
      <c r="BE46" s="506"/>
      <c r="BF46" s="507"/>
      <c r="BG46" s="13"/>
      <c r="BH46" s="506"/>
      <c r="BI46" s="507"/>
      <c r="BJ46" s="13"/>
      <c r="BK46" s="506"/>
      <c r="BL46" s="507"/>
      <c r="BM46" s="13"/>
      <c r="BN46" s="506"/>
      <c r="BO46" s="507"/>
      <c r="BP46" s="13"/>
      <c r="BQ46" s="506"/>
      <c r="BR46" s="507"/>
      <c r="BS46" s="13"/>
      <c r="BT46" s="506"/>
      <c r="BU46" s="507"/>
      <c r="BV46" s="13"/>
      <c r="BW46" s="506"/>
      <c r="BX46" s="507"/>
      <c r="BY46" s="13"/>
      <c r="BZ46" s="506"/>
      <c r="CA46" s="507"/>
      <c r="CB46" s="13"/>
      <c r="CC46" s="506"/>
      <c r="CD46" s="507"/>
      <c r="CE46" s="13"/>
      <c r="CF46" s="506"/>
      <c r="CG46" s="507"/>
      <c r="CH46" s="69"/>
      <c r="CI46" s="509"/>
      <c r="CJ46" s="510"/>
      <c r="CK46" s="511"/>
      <c r="CL46" s="69"/>
      <c r="CM46" s="510"/>
      <c r="CN46" s="510"/>
      <c r="CO46" s="13"/>
      <c r="CP46" s="506"/>
      <c r="CQ46" s="506"/>
      <c r="CR46" s="507"/>
      <c r="CS46" s="69"/>
      <c r="CT46" s="506"/>
      <c r="CU46" s="506"/>
      <c r="CV46" s="507"/>
      <c r="CW46" s="69"/>
      <c r="CX46" s="510"/>
      <c r="CY46" s="510"/>
    </row>
    <row r="47" spans="1:103" s="15" customFormat="1" ht="60" customHeight="1" x14ac:dyDescent="0.25">
      <c r="A47" s="445" t="s">
        <v>25004</v>
      </c>
      <c r="B47" s="31" t="s">
        <v>6631</v>
      </c>
      <c r="C47" s="17" t="s">
        <v>13982</v>
      </c>
      <c r="D47" s="486" t="str">
        <f>IF($B47="","",VLOOKUP($C47,atualizado!44:97366,2,0))</f>
        <v>Ar condicionado a frio, tipo split parede, capacidade de 12.000 BTU/h, com controle remoto, ref. Samsung, Carrier, LG, Consul ou equivalente</v>
      </c>
      <c r="E47" s="388" t="str">
        <f>IF($B47="","",VLOOKUP($C47,atualizado!44:97366,3,0))</f>
        <v>CJ</v>
      </c>
      <c r="F47" s="533">
        <v>4</v>
      </c>
      <c r="G47" s="431"/>
      <c r="H47" s="431"/>
      <c r="I47" s="432"/>
      <c r="J47" s="400"/>
      <c r="K47" s="547">
        <f>IF(B47="","",ROUND(VLOOKUP(C47,atualizado!44:97366,6,0),2))</f>
        <v>2872.58</v>
      </c>
      <c r="L47" s="548">
        <f t="shared" si="44"/>
        <v>3518.05</v>
      </c>
      <c r="M47" s="129">
        <f t="shared" si="45"/>
        <v>14072.2</v>
      </c>
      <c r="N47" s="13"/>
      <c r="O47" s="401"/>
      <c r="P47" s="402"/>
      <c r="Q47" s="13"/>
      <c r="R47" s="401"/>
      <c r="S47" s="402"/>
      <c r="T47" s="13"/>
      <c r="U47" s="401"/>
      <c r="V47" s="402"/>
      <c r="W47" s="13"/>
      <c r="X47" s="401"/>
      <c r="Y47" s="402"/>
      <c r="Z47" s="13"/>
      <c r="AA47" s="401"/>
      <c r="AB47" s="402"/>
      <c r="AC47" s="13"/>
      <c r="AD47" s="401"/>
      <c r="AE47" s="402"/>
      <c r="AF47" s="13"/>
      <c r="AG47" s="401"/>
      <c r="AH47" s="402"/>
      <c r="AI47" s="13"/>
      <c r="AJ47" s="401"/>
      <c r="AK47" s="402"/>
      <c r="AL47" s="13"/>
      <c r="AM47" s="403"/>
      <c r="AN47" s="402"/>
      <c r="AO47" s="13"/>
      <c r="AP47" s="401"/>
      <c r="AQ47" s="402"/>
      <c r="AR47" s="13"/>
      <c r="AS47" s="401"/>
      <c r="AT47" s="402"/>
      <c r="AU47" s="13"/>
      <c r="AV47" s="401"/>
      <c r="AW47" s="402"/>
      <c r="AX47" s="13"/>
      <c r="AY47" s="401"/>
      <c r="AZ47" s="402"/>
      <c r="BA47" s="13"/>
      <c r="BB47" s="401"/>
      <c r="BC47" s="402"/>
      <c r="BD47" s="13"/>
      <c r="BE47" s="401"/>
      <c r="BF47" s="402"/>
      <c r="BG47" s="13"/>
      <c r="BH47" s="401"/>
      <c r="BI47" s="402"/>
      <c r="BJ47" s="13"/>
      <c r="BK47" s="401"/>
      <c r="BL47" s="402"/>
      <c r="BM47" s="13"/>
      <c r="BN47" s="401"/>
      <c r="BO47" s="402"/>
      <c r="BP47" s="13"/>
      <c r="BQ47" s="401"/>
      <c r="BR47" s="402"/>
      <c r="BS47" s="13"/>
      <c r="BT47" s="401"/>
      <c r="BU47" s="402"/>
      <c r="BV47" s="13"/>
      <c r="BW47" s="401"/>
      <c r="BX47" s="402"/>
      <c r="BY47" s="13"/>
      <c r="BZ47" s="401"/>
      <c r="CA47" s="402"/>
      <c r="CB47" s="13"/>
      <c r="CC47" s="401"/>
      <c r="CD47" s="402"/>
      <c r="CE47" s="13"/>
      <c r="CF47" s="401"/>
      <c r="CG47" s="402"/>
      <c r="CH47" s="69"/>
      <c r="CI47" s="404"/>
      <c r="CJ47" s="405"/>
      <c r="CK47" s="406"/>
      <c r="CL47" s="69"/>
      <c r="CM47" s="405"/>
      <c r="CN47" s="405"/>
      <c r="CO47" s="13"/>
      <c r="CP47" s="401"/>
      <c r="CQ47" s="401"/>
      <c r="CR47" s="402"/>
      <c r="CS47" s="69"/>
      <c r="CT47" s="401"/>
      <c r="CU47" s="401"/>
      <c r="CV47" s="402"/>
      <c r="CW47" s="69"/>
      <c r="CX47" s="405"/>
      <c r="CY47" s="405"/>
    </row>
    <row r="48" spans="1:103" s="15" customFormat="1" ht="54.75" customHeight="1" x14ac:dyDescent="0.25">
      <c r="A48" s="445" t="s">
        <v>25005</v>
      </c>
      <c r="B48" s="31" t="s">
        <v>6631</v>
      </c>
      <c r="C48" s="17" t="s">
        <v>13984</v>
      </c>
      <c r="D48" s="486" t="str">
        <f>IF($B48="","",VLOOKUP($C48,atualizado!45:97367,2,0))</f>
        <v>Ar condicionado a frio, tipo split parede, capacidade de 18.000 BTU/h, com controle remoto, ref. Samsung, Carrier, LG, Consul ou equivalente</v>
      </c>
      <c r="E48" s="388" t="str">
        <f>IF($B48="","",VLOOKUP($C48,atualizado!45:97367,3,0))</f>
        <v>CJ</v>
      </c>
      <c r="F48" s="533">
        <v>23</v>
      </c>
      <c r="G48" s="431"/>
      <c r="H48" s="431"/>
      <c r="I48" s="432"/>
      <c r="J48" s="129"/>
      <c r="K48" s="547">
        <f>IF(B48="","",ROUND(VLOOKUP(C48,atualizado!45:97367,6,0),2))</f>
        <v>3834.46</v>
      </c>
      <c r="L48" s="548">
        <f t="shared" si="44"/>
        <v>4696.0600000000004</v>
      </c>
      <c r="M48" s="129">
        <f>TRUNC(L48*F48,2)</f>
        <v>108009.38</v>
      </c>
      <c r="O48" s="122"/>
      <c r="P48" s="123"/>
      <c r="R48" s="122"/>
      <c r="S48" s="123"/>
      <c r="U48" s="122"/>
      <c r="V48" s="123"/>
      <c r="X48" s="163"/>
      <c r="Y48" s="123"/>
      <c r="AA48" s="122"/>
      <c r="AB48" s="123"/>
      <c r="AD48" s="122"/>
      <c r="AE48" s="123"/>
      <c r="AG48" s="122"/>
      <c r="AH48" s="123"/>
      <c r="AJ48" s="122"/>
      <c r="AK48" s="123"/>
      <c r="AM48" s="170"/>
      <c r="AN48" s="123"/>
      <c r="AP48" s="122"/>
      <c r="AQ48" s="123"/>
      <c r="AS48" s="122"/>
      <c r="AT48" s="123"/>
      <c r="AV48" s="122"/>
      <c r="AW48" s="123"/>
      <c r="AY48" s="122"/>
      <c r="AZ48" s="123"/>
      <c r="BB48" s="122"/>
      <c r="BC48" s="123"/>
      <c r="BE48" s="122"/>
      <c r="BF48" s="123"/>
      <c r="BH48" s="122"/>
      <c r="BI48" s="123"/>
      <c r="BK48" s="122"/>
      <c r="BL48" s="123"/>
      <c r="BN48" s="122"/>
      <c r="BO48" s="123"/>
      <c r="BQ48" s="122"/>
      <c r="BR48" s="123"/>
      <c r="BT48" s="122"/>
      <c r="BU48" s="123"/>
      <c r="BW48" s="122"/>
      <c r="BX48" s="123"/>
      <c r="BZ48" s="122"/>
      <c r="CA48" s="123"/>
      <c r="CC48" s="122"/>
      <c r="CD48" s="123"/>
      <c r="CF48" s="122"/>
      <c r="CG48" s="123"/>
      <c r="CH48" s="69"/>
      <c r="CI48" s="171"/>
      <c r="CJ48" s="157"/>
      <c r="CK48" s="197"/>
      <c r="CL48" s="69"/>
      <c r="CM48" s="70"/>
      <c r="CN48" s="173"/>
      <c r="CP48" s="67"/>
      <c r="CQ48" s="149"/>
      <c r="CR48" s="68"/>
      <c r="CS48" s="69"/>
      <c r="CT48" s="67"/>
      <c r="CU48" s="149"/>
      <c r="CV48" s="68"/>
      <c r="CW48" s="69"/>
      <c r="CX48" s="70"/>
      <c r="CY48" s="70"/>
    </row>
    <row r="49" spans="1:103" s="15" customFormat="1" ht="17.25" x14ac:dyDescent="0.25">
      <c r="A49" s="378"/>
      <c r="B49" s="31"/>
      <c r="C49" s="17"/>
      <c r="D49" s="388"/>
      <c r="E49" s="388"/>
      <c r="F49" s="522"/>
      <c r="G49" s="124"/>
      <c r="H49" s="125"/>
      <c r="I49" s="135"/>
      <c r="J49" s="129"/>
      <c r="K49" s="364"/>
      <c r="L49" s="459"/>
      <c r="M49" s="129"/>
      <c r="N49" s="13"/>
      <c r="O49" s="122"/>
      <c r="P49" s="123"/>
      <c r="Q49" s="13"/>
      <c r="R49" s="122"/>
      <c r="S49" s="123"/>
      <c r="T49" s="13"/>
      <c r="U49" s="122"/>
      <c r="V49" s="123"/>
      <c r="W49" s="13"/>
      <c r="X49" s="163"/>
      <c r="Y49" s="123"/>
      <c r="Z49" s="13"/>
      <c r="AA49" s="122"/>
      <c r="AB49" s="123"/>
      <c r="AC49" s="13"/>
      <c r="AD49" s="122"/>
      <c r="AE49" s="123"/>
      <c r="AF49" s="13"/>
      <c r="AG49" s="122"/>
      <c r="AH49" s="123"/>
      <c r="AI49" s="13"/>
      <c r="AJ49" s="122"/>
      <c r="AK49" s="123"/>
      <c r="AL49" s="13"/>
      <c r="AM49" s="170"/>
      <c r="AN49" s="123"/>
      <c r="AO49" s="13"/>
      <c r="AP49" s="122"/>
      <c r="AQ49" s="123"/>
      <c r="AR49" s="13"/>
      <c r="AS49" s="122"/>
      <c r="AT49" s="123"/>
      <c r="AU49" s="13"/>
      <c r="AV49" s="122"/>
      <c r="AW49" s="123"/>
      <c r="AX49" s="13"/>
      <c r="AY49" s="122"/>
      <c r="AZ49" s="123"/>
      <c r="BA49" s="13"/>
      <c r="BB49" s="122"/>
      <c r="BC49" s="123"/>
      <c r="BD49" s="13"/>
      <c r="BE49" s="122"/>
      <c r="BF49" s="123"/>
      <c r="BG49" s="13"/>
      <c r="BH49" s="122"/>
      <c r="BI49" s="123"/>
      <c r="BJ49" s="13"/>
      <c r="BK49" s="122"/>
      <c r="BL49" s="123"/>
      <c r="BM49" s="13"/>
      <c r="BN49" s="122"/>
      <c r="BO49" s="123"/>
      <c r="BP49" s="13"/>
      <c r="BQ49" s="122"/>
      <c r="BR49" s="123"/>
      <c r="BS49" s="13"/>
      <c r="BT49" s="122"/>
      <c r="BU49" s="123"/>
      <c r="BV49" s="13"/>
      <c r="BW49" s="122"/>
      <c r="BX49" s="123"/>
      <c r="BY49" s="13"/>
      <c r="BZ49" s="122"/>
      <c r="CA49" s="123"/>
      <c r="CB49" s="13"/>
      <c r="CC49" s="122"/>
      <c r="CD49" s="123"/>
      <c r="CE49" s="13"/>
      <c r="CF49" s="122"/>
      <c r="CG49" s="123"/>
      <c r="CH49" s="69"/>
      <c r="CI49" s="188"/>
      <c r="CJ49" s="157"/>
      <c r="CK49" s="197"/>
      <c r="CL49" s="69"/>
      <c r="CM49" s="70"/>
      <c r="CN49" s="70"/>
      <c r="CO49" s="13"/>
      <c r="CP49" s="67"/>
      <c r="CQ49" s="149"/>
      <c r="CR49" s="68"/>
      <c r="CS49" s="69"/>
      <c r="CT49" s="67"/>
      <c r="CU49" s="149"/>
      <c r="CV49" s="68"/>
      <c r="CW49" s="69"/>
      <c r="CX49" s="70"/>
      <c r="CY49" s="70"/>
    </row>
    <row r="50" spans="1:103" s="15" customFormat="1" ht="30" x14ac:dyDescent="0.25">
      <c r="A50" s="383"/>
      <c r="B50" s="43"/>
      <c r="C50" s="44"/>
      <c r="D50" s="488" t="s">
        <v>8052</v>
      </c>
      <c r="E50" s="43"/>
      <c r="F50" s="526"/>
      <c r="G50" s="45" t="str">
        <f>IF($B50="","",VLOOKUP($C50,#REF!,6,0))</f>
        <v/>
      </c>
      <c r="H50" s="45"/>
      <c r="I50" s="137"/>
      <c r="J50" s="130" t="e">
        <f>#REF!+#REF!+#REF!+#REF!+#REF!+J55+#REF!</f>
        <v>#REF!</v>
      </c>
      <c r="K50" s="545" t="s">
        <v>8113</v>
      </c>
      <c r="L50" s="551"/>
      <c r="M50" s="130"/>
      <c r="O50" s="130"/>
      <c r="P50" s="130" t="e">
        <f>#REF!+#REF!+#REF!+#REF!+#REF!+P55+#REF!</f>
        <v>#REF!</v>
      </c>
      <c r="R50" s="130"/>
      <c r="S50" s="130" t="e">
        <f>#REF!+#REF!+#REF!+#REF!+#REF!+S55+#REF!</f>
        <v>#REF!</v>
      </c>
      <c r="U50" s="130"/>
      <c r="V50" s="130" t="e">
        <f>#REF!+#REF!+#REF!+#REF!+#REF!+V55+#REF!</f>
        <v>#REF!</v>
      </c>
      <c r="X50" s="164"/>
      <c r="Y50" s="130" t="e">
        <f>#REF!+#REF!+#REF!+#REF!+#REF!+Y55+#REF!</f>
        <v>#REF!</v>
      </c>
      <c r="AA50" s="130"/>
      <c r="AB50" s="130" t="e">
        <f>#REF!+#REF!+#REF!+#REF!+#REF!+AB55+#REF!</f>
        <v>#REF!</v>
      </c>
      <c r="AD50" s="130"/>
      <c r="AE50" s="130" t="e">
        <f>#REF!+#REF!+#REF!+#REF!+#REF!+AE55+#REF!</f>
        <v>#REF!</v>
      </c>
      <c r="AG50" s="130"/>
      <c r="AH50" s="130" t="e">
        <f>#REF!+#REF!+#REF!+#REF!+#REF!+AH55+#REF!</f>
        <v>#REF!</v>
      </c>
      <c r="AJ50" s="130"/>
      <c r="AK50" s="130" t="e">
        <f>#REF!+#REF!+#REF!+#REF!+#REF!+AK55+#REF!</f>
        <v>#REF!</v>
      </c>
      <c r="AM50" s="174"/>
      <c r="AN50" s="130" t="e">
        <f>#REF!+#REF!+#REF!+#REF!+#REF!+AN55+#REF!</f>
        <v>#REF!</v>
      </c>
      <c r="AP50" s="130"/>
      <c r="AQ50" s="130" t="e">
        <f>#REF!+#REF!+#REF!+#REF!+#REF!+AQ55+#REF!</f>
        <v>#REF!</v>
      </c>
      <c r="AS50" s="130"/>
      <c r="AT50" s="130" t="e">
        <f>#REF!+#REF!+#REF!+#REF!+#REF!+AT55+#REF!</f>
        <v>#REF!</v>
      </c>
      <c r="AV50" s="130"/>
      <c r="AW50" s="130" t="e">
        <f>#REF!+#REF!+#REF!+#REF!+#REF!+AW55+#REF!</f>
        <v>#REF!</v>
      </c>
      <c r="AY50" s="130"/>
      <c r="AZ50" s="130" t="e">
        <f>#REF!+#REF!+#REF!+#REF!+#REF!+AZ55+#REF!</f>
        <v>#REF!</v>
      </c>
      <c r="BB50" s="130"/>
      <c r="BC50" s="130" t="e">
        <f>#REF!+#REF!+#REF!+#REF!+#REF!+BC55+#REF!</f>
        <v>#REF!</v>
      </c>
      <c r="BE50" s="130"/>
      <c r="BF50" s="130" t="e">
        <f>#REF!+#REF!+#REF!+#REF!+#REF!+BF55+#REF!</f>
        <v>#REF!</v>
      </c>
      <c r="BH50" s="130"/>
      <c r="BI50" s="130" t="e">
        <f>#REF!+#REF!+#REF!+#REF!+#REF!+BI55+#REF!</f>
        <v>#REF!</v>
      </c>
      <c r="BK50" s="130"/>
      <c r="BL50" s="130" t="e">
        <f>#REF!+#REF!+#REF!+#REF!+#REF!+BL55+#REF!</f>
        <v>#REF!</v>
      </c>
      <c r="BN50" s="130"/>
      <c r="BO50" s="130" t="e">
        <f>#REF!+#REF!+#REF!+#REF!+#REF!+BO55+#REF!</f>
        <v>#REF!</v>
      </c>
      <c r="BQ50" s="130"/>
      <c r="BR50" s="130" t="e">
        <f>#REF!+#REF!+#REF!+#REF!+#REF!+BR55+#REF!</f>
        <v>#REF!</v>
      </c>
      <c r="BT50" s="130"/>
      <c r="BU50" s="130" t="e">
        <f>#REF!+#REF!+#REF!+#REF!+#REF!+BU55+#REF!</f>
        <v>#REF!</v>
      </c>
      <c r="BW50" s="130"/>
      <c r="BX50" s="130" t="e">
        <f>#REF!+#REF!+#REF!+#REF!+#REF!+BX55+#REF!</f>
        <v>#REF!</v>
      </c>
      <c r="BZ50" s="130"/>
      <c r="CA50" s="130" t="e">
        <f>#REF!+#REF!+#REF!+#REF!+#REF!+CA55+#REF!</f>
        <v>#REF!</v>
      </c>
      <c r="CC50" s="130"/>
      <c r="CD50" s="130" t="e">
        <f>#REF!+#REF!+#REF!+#REF!+#REF!+CD55+#REF!</f>
        <v>#REF!</v>
      </c>
      <c r="CF50" s="130"/>
      <c r="CG50" s="130" t="e">
        <f>#REF!+#REF!+#REF!+#REF!+#REF!+CG55+#REF!</f>
        <v>#REF!</v>
      </c>
      <c r="CH50" s="66"/>
      <c r="CI50" s="182"/>
      <c r="CJ50" s="158"/>
      <c r="CK50" s="196" t="e">
        <f>#REF!+#REF!+#REF!+#REF!+#REF!+CK55+#REF!</f>
        <v>#REF!</v>
      </c>
      <c r="CL50" s="66"/>
      <c r="CM50" s="130"/>
      <c r="CN50" s="174" t="e">
        <f>#REF!+#REF!+#REF!+#REF!+#REF!+CN55+#REF!</f>
        <v>#REF!</v>
      </c>
      <c r="CP50" s="130"/>
      <c r="CQ50" s="150"/>
      <c r="CR50" s="130" t="e">
        <f>#REF!+#REF!+#REF!+#REF!+#REF!+CR55+#REF!</f>
        <v>#REF!</v>
      </c>
      <c r="CS50" s="62"/>
      <c r="CT50" s="130"/>
      <c r="CU50" s="150"/>
      <c r="CV50" s="130" t="e">
        <f>#REF!+#REF!+#REF!+#REF!+#REF!+CV55+#REF!</f>
        <v>#REF!</v>
      </c>
      <c r="CW50" s="66"/>
      <c r="CX50" s="130"/>
      <c r="CY50" s="130" t="e">
        <f>#REF!+#REF!+#REF!+#REF!+#REF!+CY55+#REF!</f>
        <v>#REF!</v>
      </c>
    </row>
    <row r="51" spans="1:103" s="15" customFormat="1" x14ac:dyDescent="0.25">
      <c r="A51" s="448">
        <v>6</v>
      </c>
      <c r="B51" s="424"/>
      <c r="C51" s="424"/>
      <c r="D51" s="491" t="s">
        <v>25009</v>
      </c>
      <c r="E51" s="426"/>
      <c r="F51" s="534"/>
      <c r="G51" s="427"/>
      <c r="H51" s="425">
        <f>SUM(H52:H54)</f>
        <v>0</v>
      </c>
      <c r="I51" s="425"/>
      <c r="J51" s="425">
        <f>SUM(J52:J54)</f>
        <v>0</v>
      </c>
      <c r="K51" s="554"/>
      <c r="L51" s="555"/>
      <c r="M51" s="133">
        <f>SUM(M52:M53)</f>
        <v>4322.6099999999997</v>
      </c>
      <c r="O51" s="122"/>
      <c r="P51" s="123"/>
      <c r="R51" s="122"/>
      <c r="S51" s="123"/>
      <c r="U51" s="122"/>
      <c r="V51" s="123"/>
      <c r="X51" s="163"/>
      <c r="Y51" s="123"/>
      <c r="AA51" s="122"/>
      <c r="AB51" s="123"/>
      <c r="AD51" s="122"/>
      <c r="AE51" s="123"/>
      <c r="AG51" s="122"/>
      <c r="AH51" s="123"/>
      <c r="AJ51" s="122"/>
      <c r="AK51" s="123"/>
      <c r="AM51" s="170"/>
      <c r="AN51" s="123"/>
      <c r="AP51" s="122"/>
      <c r="AQ51" s="123"/>
      <c r="AS51" s="122"/>
      <c r="AT51" s="123"/>
      <c r="AV51" s="122"/>
      <c r="AW51" s="123"/>
      <c r="AY51" s="122"/>
      <c r="AZ51" s="123"/>
      <c r="BB51" s="122"/>
      <c r="BC51" s="123"/>
      <c r="BE51" s="122"/>
      <c r="BF51" s="123"/>
      <c r="BH51" s="122"/>
      <c r="BI51" s="123"/>
      <c r="BK51" s="122"/>
      <c r="BL51" s="123"/>
      <c r="BN51" s="122"/>
      <c r="BO51" s="123"/>
      <c r="BQ51" s="122"/>
      <c r="BR51" s="123"/>
      <c r="BT51" s="122"/>
      <c r="BU51" s="123"/>
      <c r="BW51" s="122"/>
      <c r="BX51" s="123"/>
      <c r="BZ51" s="122"/>
      <c r="CA51" s="123"/>
      <c r="CC51" s="122"/>
      <c r="CD51" s="123"/>
      <c r="CF51" s="122"/>
      <c r="CG51" s="123"/>
      <c r="CH51" s="69"/>
      <c r="CI51" s="171"/>
      <c r="CJ51" s="157"/>
      <c r="CK51" s="197"/>
      <c r="CL51" s="69"/>
      <c r="CM51" s="70"/>
      <c r="CN51" s="173"/>
      <c r="CO51" s="13"/>
      <c r="CP51" s="63"/>
      <c r="CQ51" s="153"/>
      <c r="CR51" s="64"/>
      <c r="CS51" s="66"/>
      <c r="CT51" s="63"/>
      <c r="CU51" s="153"/>
      <c r="CV51" s="64"/>
      <c r="CW51" s="66"/>
      <c r="CX51" s="132"/>
      <c r="CY51" s="132"/>
    </row>
    <row r="52" spans="1:103" s="15" customFormat="1" ht="45" x14ac:dyDescent="0.25">
      <c r="A52" s="451" t="s">
        <v>14615</v>
      </c>
      <c r="B52" s="31" t="s">
        <v>6631</v>
      </c>
      <c r="C52" s="428" t="s">
        <v>3912</v>
      </c>
      <c r="D52" s="486" t="str">
        <f>IF($B52="","",VLOOKUP($C52,atualizado!49:97371,2,0))</f>
        <v>Tubo de PVC rígido branco PxB com virola e anel de borracha, linha esgoto série normal, DN= 75 mm, inclusive conexões</v>
      </c>
      <c r="E52" s="388" t="str">
        <f>IF($B52="","",VLOOKUP($C52,atualizado!49:97371,3,0))</f>
        <v>M</v>
      </c>
      <c r="F52" s="535">
        <v>4.5999999999999996</v>
      </c>
      <c r="G52" s="410"/>
      <c r="H52" s="411"/>
      <c r="I52" s="412"/>
      <c r="J52" s="413"/>
      <c r="K52" s="547">
        <f>IF(B52="","",ROUND(VLOOKUP(C52,atualizado!49:97371,6,0),2))</f>
        <v>78.599999999999994</v>
      </c>
      <c r="L52" s="548">
        <f t="shared" ref="L52:L53" si="48">K52*(1+$M$9)</f>
        <v>96.26</v>
      </c>
      <c r="M52" s="129">
        <f t="shared" ref="M52:M53" si="49">TRUNC(L52*F52,2)</f>
        <v>442.79</v>
      </c>
      <c r="O52" s="415"/>
      <c r="P52" s="416"/>
      <c r="R52" s="415"/>
      <c r="S52" s="416"/>
      <c r="U52" s="415"/>
      <c r="V52" s="416"/>
      <c r="X52" s="415"/>
      <c r="Y52" s="416"/>
      <c r="AA52" s="415"/>
      <c r="AB52" s="416"/>
      <c r="AD52" s="415"/>
      <c r="AE52" s="416"/>
      <c r="AG52" s="415"/>
      <c r="AH52" s="416"/>
      <c r="AJ52" s="415"/>
      <c r="AK52" s="416"/>
      <c r="AM52" s="417"/>
      <c r="AN52" s="416"/>
      <c r="AP52" s="415"/>
      <c r="AQ52" s="416"/>
      <c r="AS52" s="415"/>
      <c r="AT52" s="416"/>
      <c r="AV52" s="415"/>
      <c r="AW52" s="416"/>
      <c r="AY52" s="415"/>
      <c r="AZ52" s="416"/>
      <c r="BB52" s="415"/>
      <c r="BC52" s="416"/>
      <c r="BE52" s="415"/>
      <c r="BF52" s="416"/>
      <c r="BH52" s="415"/>
      <c r="BI52" s="416"/>
      <c r="BK52" s="415"/>
      <c r="BL52" s="416"/>
      <c r="BN52" s="415"/>
      <c r="BO52" s="416"/>
      <c r="BQ52" s="415"/>
      <c r="BR52" s="416"/>
      <c r="BT52" s="415"/>
      <c r="BU52" s="416"/>
      <c r="BW52" s="415"/>
      <c r="BX52" s="416"/>
      <c r="BZ52" s="415"/>
      <c r="CA52" s="416"/>
      <c r="CC52" s="415"/>
      <c r="CD52" s="416"/>
      <c r="CF52" s="415"/>
      <c r="CG52" s="416"/>
      <c r="CH52" s="69"/>
      <c r="CI52" s="418"/>
      <c r="CJ52" s="419"/>
      <c r="CK52" s="420"/>
      <c r="CL52" s="69"/>
      <c r="CM52" s="419"/>
      <c r="CN52" s="421"/>
      <c r="CO52" s="13"/>
      <c r="CP52" s="422"/>
      <c r="CQ52" s="422"/>
      <c r="CR52" s="423"/>
      <c r="CS52" s="66"/>
      <c r="CT52" s="422"/>
      <c r="CU52" s="422"/>
      <c r="CV52" s="423"/>
      <c r="CW52" s="66"/>
      <c r="CX52" s="413"/>
      <c r="CY52" s="413"/>
    </row>
    <row r="53" spans="1:103" s="15" customFormat="1" ht="45" x14ac:dyDescent="0.25">
      <c r="A53" s="451" t="s">
        <v>14616</v>
      </c>
      <c r="B53" s="31" t="s">
        <v>6631</v>
      </c>
      <c r="C53" s="428" t="s">
        <v>3913</v>
      </c>
      <c r="D53" s="486" t="str">
        <f>IF($B53="","",VLOOKUP($C53,atualizado!50:97372,2,0))</f>
        <v>Tubo de PVC rígido branco PxB com virola e anel de borracha, linha esgoto série normal, DN= 100 mm, inclusive conexões</v>
      </c>
      <c r="E53" s="388" t="str">
        <f>IF($B53="","",VLOOKUP($C53,atualizado!50:97372,3,0))</f>
        <v>M</v>
      </c>
      <c r="F53" s="535">
        <f>6+14+17</f>
        <v>37</v>
      </c>
      <c r="G53" s="410"/>
      <c r="H53" s="411"/>
      <c r="I53" s="412"/>
      <c r="J53" s="413"/>
      <c r="K53" s="547">
        <f>IF(B53="","",ROUND(VLOOKUP(C53,atualizado!50:97372,6,0),2))</f>
        <v>85.62</v>
      </c>
      <c r="L53" s="548">
        <f t="shared" si="48"/>
        <v>104.86</v>
      </c>
      <c r="M53" s="129">
        <f t="shared" si="49"/>
        <v>3879.82</v>
      </c>
      <c r="O53" s="415"/>
      <c r="P53" s="416"/>
      <c r="R53" s="415"/>
      <c r="S53" s="416"/>
      <c r="U53" s="415"/>
      <c r="V53" s="416"/>
      <c r="X53" s="415"/>
      <c r="Y53" s="416"/>
      <c r="AA53" s="415"/>
      <c r="AB53" s="416"/>
      <c r="AD53" s="415"/>
      <c r="AE53" s="416"/>
      <c r="AG53" s="415"/>
      <c r="AH53" s="416"/>
      <c r="AJ53" s="415"/>
      <c r="AK53" s="416"/>
      <c r="AM53" s="417"/>
      <c r="AN53" s="416"/>
      <c r="AP53" s="415"/>
      <c r="AQ53" s="416"/>
      <c r="AS53" s="415"/>
      <c r="AT53" s="416"/>
      <c r="AV53" s="415"/>
      <c r="AW53" s="416"/>
      <c r="AY53" s="415"/>
      <c r="AZ53" s="416"/>
      <c r="BB53" s="415"/>
      <c r="BC53" s="416"/>
      <c r="BE53" s="415"/>
      <c r="BF53" s="416"/>
      <c r="BH53" s="415"/>
      <c r="BI53" s="416"/>
      <c r="BK53" s="415"/>
      <c r="BL53" s="416"/>
      <c r="BN53" s="415"/>
      <c r="BO53" s="416"/>
      <c r="BQ53" s="415"/>
      <c r="BR53" s="416"/>
      <c r="BT53" s="415"/>
      <c r="BU53" s="416"/>
      <c r="BW53" s="415"/>
      <c r="BX53" s="416"/>
      <c r="BZ53" s="415"/>
      <c r="CA53" s="416"/>
      <c r="CC53" s="415"/>
      <c r="CD53" s="416"/>
      <c r="CF53" s="415"/>
      <c r="CG53" s="416"/>
      <c r="CH53" s="69"/>
      <c r="CI53" s="418"/>
      <c r="CJ53" s="419"/>
      <c r="CK53" s="420"/>
      <c r="CL53" s="69"/>
      <c r="CM53" s="419"/>
      <c r="CN53" s="421"/>
      <c r="CO53" s="13"/>
      <c r="CP53" s="422"/>
      <c r="CQ53" s="422"/>
      <c r="CR53" s="423"/>
      <c r="CS53" s="66"/>
      <c r="CT53" s="422"/>
      <c r="CU53" s="422"/>
      <c r="CV53" s="423"/>
      <c r="CW53" s="66"/>
      <c r="CX53" s="413"/>
      <c r="CY53" s="413"/>
    </row>
    <row r="54" spans="1:103" s="15" customFormat="1" x14ac:dyDescent="0.25">
      <c r="A54" s="452"/>
      <c r="B54" s="407"/>
      <c r="C54" s="408"/>
      <c r="D54" s="409"/>
      <c r="E54" s="409"/>
      <c r="F54" s="535"/>
      <c r="G54" s="410"/>
      <c r="H54" s="411"/>
      <c r="I54" s="412"/>
      <c r="J54" s="413"/>
      <c r="K54" s="414"/>
      <c r="L54" s="458"/>
      <c r="M54" s="413"/>
      <c r="O54" s="415"/>
      <c r="P54" s="416"/>
      <c r="R54" s="415"/>
      <c r="S54" s="416"/>
      <c r="U54" s="415"/>
      <c r="V54" s="416"/>
      <c r="X54" s="415"/>
      <c r="Y54" s="416"/>
      <c r="AA54" s="415"/>
      <c r="AB54" s="416"/>
      <c r="AD54" s="415"/>
      <c r="AE54" s="416"/>
      <c r="AG54" s="415"/>
      <c r="AH54" s="416"/>
      <c r="AJ54" s="415"/>
      <c r="AK54" s="416"/>
      <c r="AM54" s="417"/>
      <c r="AN54" s="416"/>
      <c r="AP54" s="415"/>
      <c r="AQ54" s="416"/>
      <c r="AS54" s="415"/>
      <c r="AT54" s="416"/>
      <c r="AV54" s="415"/>
      <c r="AW54" s="416"/>
      <c r="AY54" s="415"/>
      <c r="AZ54" s="416"/>
      <c r="BB54" s="415"/>
      <c r="BC54" s="416"/>
      <c r="BE54" s="415"/>
      <c r="BF54" s="416"/>
      <c r="BH54" s="415"/>
      <c r="BI54" s="416"/>
      <c r="BK54" s="415"/>
      <c r="BL54" s="416"/>
      <c r="BN54" s="415"/>
      <c r="BO54" s="416"/>
      <c r="BQ54" s="415"/>
      <c r="BR54" s="416"/>
      <c r="BT54" s="415"/>
      <c r="BU54" s="416"/>
      <c r="BW54" s="415"/>
      <c r="BX54" s="416"/>
      <c r="BZ54" s="415"/>
      <c r="CA54" s="416"/>
      <c r="CC54" s="415"/>
      <c r="CD54" s="416"/>
      <c r="CF54" s="415"/>
      <c r="CG54" s="416"/>
      <c r="CH54" s="69"/>
      <c r="CI54" s="418"/>
      <c r="CJ54" s="419"/>
      <c r="CK54" s="420"/>
      <c r="CL54" s="69"/>
      <c r="CM54" s="419"/>
      <c r="CN54" s="421"/>
      <c r="CO54" s="13"/>
      <c r="CP54" s="422"/>
      <c r="CQ54" s="422"/>
      <c r="CR54" s="423"/>
      <c r="CS54" s="66"/>
      <c r="CT54" s="422"/>
      <c r="CU54" s="422"/>
      <c r="CV54" s="423"/>
      <c r="CW54" s="66"/>
      <c r="CX54" s="413"/>
      <c r="CY54" s="413"/>
    </row>
    <row r="55" spans="1:103" s="15" customFormat="1" x14ac:dyDescent="0.25">
      <c r="A55" s="448">
        <v>7</v>
      </c>
      <c r="B55" s="109"/>
      <c r="C55" s="42"/>
      <c r="D55" s="492" t="s">
        <v>25008</v>
      </c>
      <c r="E55" s="392"/>
      <c r="F55" s="536"/>
      <c r="G55" s="110"/>
      <c r="H55" s="111"/>
      <c r="I55" s="140"/>
      <c r="J55" s="133" t="e">
        <f>SUM(J56:J57)</f>
        <v>#REF!</v>
      </c>
      <c r="K55" s="556"/>
      <c r="L55" s="557"/>
      <c r="M55" s="133">
        <f>SUM(M56:M57)</f>
        <v>21392.06</v>
      </c>
      <c r="O55" s="133"/>
      <c r="P55" s="133">
        <f>SUM(P56:P57)</f>
        <v>0</v>
      </c>
      <c r="R55" s="133"/>
      <c r="S55" s="133">
        <f>SUM(S56:S57)</f>
        <v>0</v>
      </c>
      <c r="U55" s="133"/>
      <c r="V55" s="133">
        <f>SUM(V56:V57)</f>
        <v>0</v>
      </c>
      <c r="X55" s="166"/>
      <c r="Y55" s="133">
        <f>SUM(Y56:Y57)</f>
        <v>0</v>
      </c>
      <c r="AA55" s="133"/>
      <c r="AB55" s="133">
        <f>SUM(AB56:AB57)</f>
        <v>1535.94</v>
      </c>
      <c r="AD55" s="133"/>
      <c r="AE55" s="133">
        <f>SUM(AE56:AE57)</f>
        <v>0</v>
      </c>
      <c r="AG55" s="133"/>
      <c r="AH55" s="133">
        <f>SUM(AH56:AH57)</f>
        <v>10340.49</v>
      </c>
      <c r="AJ55" s="133"/>
      <c r="AK55" s="133">
        <f>SUM(AK56:AK57)</f>
        <v>0</v>
      </c>
      <c r="AM55" s="178"/>
      <c r="AN55" s="133">
        <f>SUM(AN56:AN57)</f>
        <v>0</v>
      </c>
      <c r="AP55" s="133"/>
      <c r="AQ55" s="133">
        <f>SUM(AQ56:AQ57)</f>
        <v>0</v>
      </c>
      <c r="AS55" s="133"/>
      <c r="AT55" s="133">
        <f>SUM(AT56:AT57)</f>
        <v>0</v>
      </c>
      <c r="AV55" s="133"/>
      <c r="AW55" s="133">
        <f>SUM(AW56:AW57)</f>
        <v>0</v>
      </c>
      <c r="AY55" s="133"/>
      <c r="AZ55" s="133">
        <f>SUM(AZ56:AZ57)</f>
        <v>0</v>
      </c>
      <c r="BB55" s="133"/>
      <c r="BC55" s="133">
        <f>SUM(BC56:BC57)</f>
        <v>0</v>
      </c>
      <c r="BE55" s="133"/>
      <c r="BF55" s="133">
        <f>SUM(BF56:BF57)</f>
        <v>0</v>
      </c>
      <c r="BH55" s="133"/>
      <c r="BI55" s="133">
        <f>SUM(BI56:BI57)</f>
        <v>0</v>
      </c>
      <c r="BK55" s="133"/>
      <c r="BL55" s="133">
        <f>SUM(BL56:BL57)</f>
        <v>0</v>
      </c>
      <c r="BN55" s="133"/>
      <c r="BO55" s="133">
        <f>SUM(BO56:BO57)</f>
        <v>0</v>
      </c>
      <c r="BQ55" s="133"/>
      <c r="BR55" s="133">
        <f>SUM(BR56:BR57)</f>
        <v>0</v>
      </c>
      <c r="BT55" s="133"/>
      <c r="BU55" s="133">
        <f>SUM(BU56:BU57)</f>
        <v>0</v>
      </c>
      <c r="BW55" s="133"/>
      <c r="BX55" s="133">
        <f>SUM(BX56:BX57)</f>
        <v>0</v>
      </c>
      <c r="BZ55" s="133"/>
      <c r="CA55" s="133">
        <f>SUM(CA56:CA57)</f>
        <v>0</v>
      </c>
      <c r="CC55" s="133"/>
      <c r="CD55" s="133">
        <f>SUM(CD56:CD57)</f>
        <v>0</v>
      </c>
      <c r="CF55" s="133"/>
      <c r="CG55" s="133">
        <f>SUM(CG56:CG57)</f>
        <v>0</v>
      </c>
      <c r="CH55" s="112"/>
      <c r="CI55" s="184"/>
      <c r="CJ55" s="161"/>
      <c r="CK55" s="211">
        <f>SUM(CK56:CK57)</f>
        <v>8455.14</v>
      </c>
      <c r="CL55" s="212"/>
      <c r="CM55" s="210"/>
      <c r="CN55" s="210">
        <f>SUM(CN56:CN57)</f>
        <v>12936.92</v>
      </c>
      <c r="CP55" s="133"/>
      <c r="CQ55" s="154"/>
      <c r="CR55" s="133">
        <f>SUM(CR56:CR57)</f>
        <v>0</v>
      </c>
      <c r="CS55" s="112"/>
      <c r="CT55" s="133"/>
      <c r="CU55" s="154"/>
      <c r="CV55" s="133">
        <f>SUM(CV56:CV57)</f>
        <v>0</v>
      </c>
      <c r="CW55" s="112"/>
      <c r="CX55" s="133"/>
      <c r="CY55" s="133">
        <f>SUM(CY56:CY57)</f>
        <v>21392.06</v>
      </c>
    </row>
    <row r="56" spans="1:103" s="15" customFormat="1" ht="36.75" customHeight="1" x14ac:dyDescent="0.25">
      <c r="A56" s="451" t="s">
        <v>14617</v>
      </c>
      <c r="B56" s="38" t="s">
        <v>6631</v>
      </c>
      <c r="C56" s="39" t="s">
        <v>3906</v>
      </c>
      <c r="D56" s="486" t="str">
        <f>IF($B56="","",VLOOKUP($C56,atualizado!53:97375,2,0))</f>
        <v>Tubo de PVC rígido soldável marrom, DN= 60 mm, (2´), inclusive conexões</v>
      </c>
      <c r="E56" s="388" t="str">
        <f>IF($B56="","",VLOOKUP($C56,atualizado!53:97375,3,0))</f>
        <v>M</v>
      </c>
      <c r="F56" s="537">
        <v>68.3</v>
      </c>
      <c r="G56" s="126" t="e">
        <f>IF($B56="","",ROUND(VLOOKUP($C56,#REF!,6,0),2))</f>
        <v>#REF!</v>
      </c>
      <c r="H56" s="125" t="e">
        <f>G56*(1+$H$9)</f>
        <v>#REF!</v>
      </c>
      <c r="I56" s="412"/>
      <c r="J56" s="129" t="e">
        <f>H56*F56</f>
        <v>#REF!</v>
      </c>
      <c r="K56" s="547">
        <f>IF(B56="","",ROUND(VLOOKUP(C56,atualizado!53:97375,6,0),2))</f>
        <v>81.3</v>
      </c>
      <c r="L56" s="548">
        <f t="shared" ref="L56:L57" si="50">K56*(1+$M$9)</f>
        <v>99.57</v>
      </c>
      <c r="M56" s="129">
        <f t="shared" ref="M56:M57" si="51">TRUNC(L56*F56,2)</f>
        <v>6800.63</v>
      </c>
      <c r="N56" s="13"/>
      <c r="O56" s="122"/>
      <c r="P56" s="123">
        <f>($M56/$F56)*O56</f>
        <v>0</v>
      </c>
      <c r="Q56" s="13"/>
      <c r="R56" s="122"/>
      <c r="S56" s="123">
        <f>($M56/$F56)*R56</f>
        <v>0</v>
      </c>
      <c r="T56" s="13"/>
      <c r="U56" s="122"/>
      <c r="V56" s="123">
        <f>($M56/$F56)*U56</f>
        <v>0</v>
      </c>
      <c r="W56" s="13"/>
      <c r="X56" s="163"/>
      <c r="Y56" s="123">
        <f>($M56/$F56)*X56</f>
        <v>0</v>
      </c>
      <c r="Z56" s="13"/>
      <c r="AA56" s="122"/>
      <c r="AB56" s="123">
        <f>($M56/$F56)*AA56</f>
        <v>0</v>
      </c>
      <c r="AC56" s="13"/>
      <c r="AD56" s="122"/>
      <c r="AE56" s="123">
        <f>($M56/$F56)*AD56</f>
        <v>0</v>
      </c>
      <c r="AF56" s="13"/>
      <c r="AG56" s="122">
        <v>73</v>
      </c>
      <c r="AH56" s="123">
        <f>($M56/$F56)*AG56</f>
        <v>7268.61</v>
      </c>
      <c r="AI56" s="13"/>
      <c r="AJ56" s="122"/>
      <c r="AK56" s="123">
        <f>($M56/$F56)*AJ56</f>
        <v>0</v>
      </c>
      <c r="AL56" s="13"/>
      <c r="AM56" s="170"/>
      <c r="AN56" s="123">
        <f>($M56/$F56)*AM56</f>
        <v>0</v>
      </c>
      <c r="AO56" s="13"/>
      <c r="AP56" s="122"/>
      <c r="AQ56" s="123">
        <f>($M56/$F56)*AP56</f>
        <v>0</v>
      </c>
      <c r="AR56" s="13"/>
      <c r="AS56" s="122"/>
      <c r="AT56" s="123">
        <f>($M56/$F56)*AS56</f>
        <v>0</v>
      </c>
      <c r="AU56" s="13"/>
      <c r="AV56" s="122"/>
      <c r="AW56" s="123">
        <f>($M56/$F56)*AV56</f>
        <v>0</v>
      </c>
      <c r="AX56" s="13"/>
      <c r="AY56" s="122"/>
      <c r="AZ56" s="123">
        <f>($M56/$F56)*AY56</f>
        <v>0</v>
      </c>
      <c r="BA56" s="13"/>
      <c r="BB56" s="122"/>
      <c r="BC56" s="123">
        <f>($M56/$F56)*BB56</f>
        <v>0</v>
      </c>
      <c r="BD56" s="13"/>
      <c r="BE56" s="122"/>
      <c r="BF56" s="123">
        <f>($M56/$F56)*BE56</f>
        <v>0</v>
      </c>
      <c r="BG56" s="13"/>
      <c r="BH56" s="122"/>
      <c r="BI56" s="123">
        <f>($M56/$F56)*BH56</f>
        <v>0</v>
      </c>
      <c r="BJ56" s="13"/>
      <c r="BK56" s="122"/>
      <c r="BL56" s="123">
        <f>($M56/$F56)*BK56</f>
        <v>0</v>
      </c>
      <c r="BM56" s="13"/>
      <c r="BN56" s="122"/>
      <c r="BO56" s="123">
        <f>($M56/$F56)*BN56</f>
        <v>0</v>
      </c>
      <c r="BP56" s="13"/>
      <c r="BQ56" s="122"/>
      <c r="BR56" s="123">
        <f>($M56/$F56)*BQ56</f>
        <v>0</v>
      </c>
      <c r="BS56" s="13"/>
      <c r="BT56" s="122"/>
      <c r="BU56" s="123">
        <f>($M56/$F56)*BT56</f>
        <v>0</v>
      </c>
      <c r="BV56" s="13"/>
      <c r="BW56" s="122"/>
      <c r="BX56" s="123">
        <f>($M56/$F56)*BW56</f>
        <v>0</v>
      </c>
      <c r="BY56" s="13"/>
      <c r="BZ56" s="122"/>
      <c r="CA56" s="123">
        <f>($M56/$F56)*BZ56</f>
        <v>0</v>
      </c>
      <c r="CB56" s="13"/>
      <c r="CC56" s="122"/>
      <c r="CD56" s="123">
        <f>($M56/$F56)*CC56</f>
        <v>0</v>
      </c>
      <c r="CE56" s="13"/>
      <c r="CF56" s="122"/>
      <c r="CG56" s="123">
        <f>($M56/$F56)*CF56</f>
        <v>0</v>
      </c>
      <c r="CH56" s="69"/>
      <c r="CI56" s="188">
        <v>0.29399999999999998</v>
      </c>
      <c r="CJ56" s="217">
        <v>73</v>
      </c>
      <c r="CK56" s="123">
        <v>4896.76</v>
      </c>
      <c r="CL56" s="194"/>
      <c r="CM56" s="70">
        <f>F56-CJ56</f>
        <v>-4.7</v>
      </c>
      <c r="CN56" s="70">
        <f>M56-CK56</f>
        <v>1903.87</v>
      </c>
      <c r="CO56" s="13"/>
      <c r="CP56" s="67"/>
      <c r="CQ56" s="149"/>
      <c r="CR56" s="68">
        <f>($M56/$F56)*CP56</f>
        <v>0</v>
      </c>
      <c r="CS56" s="69"/>
      <c r="CT56" s="67"/>
      <c r="CU56" s="149"/>
      <c r="CV56" s="68">
        <f>($M56/$F56)*CT56</f>
        <v>0</v>
      </c>
      <c r="CW56" s="69"/>
      <c r="CX56" s="70">
        <f>F56+CP56-CT56</f>
        <v>68.3</v>
      </c>
      <c r="CY56" s="70">
        <f>M56+CR56-CV56</f>
        <v>6800.63</v>
      </c>
    </row>
    <row r="57" spans="1:103" s="15" customFormat="1" ht="30" x14ac:dyDescent="0.25">
      <c r="A57" s="451" t="s">
        <v>14618</v>
      </c>
      <c r="B57" s="38" t="s">
        <v>6631</v>
      </c>
      <c r="C57" s="39" t="s">
        <v>3909</v>
      </c>
      <c r="D57" s="486" t="str">
        <f>IF($B57="","",VLOOKUP($C57,atualizado!54:97376,2,0))</f>
        <v>Tubo de PVC rígido soldável marrom, DN= 110 mm, (4´), inclusive conexões</v>
      </c>
      <c r="E57" s="388" t="str">
        <f>IF($B57="","",VLOOKUP($C57,atualizado!54:97376,3,0))</f>
        <v>M</v>
      </c>
      <c r="F57" s="538">
        <v>57</v>
      </c>
      <c r="G57" s="126" t="e">
        <f>IF($B57="","",ROUND(VLOOKUP($C57,#REF!,6,0),2))</f>
        <v>#REF!</v>
      </c>
      <c r="H57" s="125" t="e">
        <f>G57*(1+$H$9)</f>
        <v>#REF!</v>
      </c>
      <c r="I57" s="412"/>
      <c r="J57" s="129" t="e">
        <f>H57*F57</f>
        <v>#REF!</v>
      </c>
      <c r="K57" s="547">
        <f>IF(B57="","",ROUND(VLOOKUP(C57,atualizado!54:97376,6,0),2))</f>
        <v>209.02</v>
      </c>
      <c r="L57" s="548">
        <f t="shared" si="50"/>
        <v>255.99</v>
      </c>
      <c r="M57" s="129">
        <f t="shared" si="51"/>
        <v>14591.43</v>
      </c>
      <c r="N57" s="13"/>
      <c r="O57" s="122"/>
      <c r="P57" s="123">
        <f>($M57/$F57)*O57</f>
        <v>0</v>
      </c>
      <c r="Q57" s="13"/>
      <c r="R57" s="122"/>
      <c r="S57" s="123">
        <f>($M57/$F57)*R57</f>
        <v>0</v>
      </c>
      <c r="T57" s="13"/>
      <c r="U57" s="122"/>
      <c r="V57" s="123">
        <f>($M57/$F57)*U57</f>
        <v>0</v>
      </c>
      <c r="W57" s="13"/>
      <c r="X57" s="163"/>
      <c r="Y57" s="123">
        <f>($M57/$F57)*X57</f>
        <v>0</v>
      </c>
      <c r="Z57" s="13"/>
      <c r="AA57" s="122">
        <v>6</v>
      </c>
      <c r="AB57" s="123">
        <f>($M57/$F57)*AA57</f>
        <v>1535.94</v>
      </c>
      <c r="AC57" s="13"/>
      <c r="AD57" s="122"/>
      <c r="AE57" s="123">
        <f>($M57/$F57)*AD57</f>
        <v>0</v>
      </c>
      <c r="AF57" s="13"/>
      <c r="AG57" s="122">
        <v>12</v>
      </c>
      <c r="AH57" s="123">
        <f>($M57/$F57)*AG57</f>
        <v>3071.88</v>
      </c>
      <c r="AI57" s="13"/>
      <c r="AJ57" s="122"/>
      <c r="AK57" s="123">
        <f>($M57/$F57)*AJ57</f>
        <v>0</v>
      </c>
      <c r="AL57" s="13"/>
      <c r="AM57" s="170"/>
      <c r="AN57" s="123">
        <f>($M57/$F57)*AM57</f>
        <v>0</v>
      </c>
      <c r="AO57" s="13"/>
      <c r="AP57" s="122"/>
      <c r="AQ57" s="123">
        <f>($M57/$F57)*AP57</f>
        <v>0</v>
      </c>
      <c r="AR57" s="13"/>
      <c r="AS57" s="122"/>
      <c r="AT57" s="123">
        <f>($M57/$F57)*AS57</f>
        <v>0</v>
      </c>
      <c r="AU57" s="13"/>
      <c r="AV57" s="122"/>
      <c r="AW57" s="123">
        <f>($M57/$F57)*AV57</f>
        <v>0</v>
      </c>
      <c r="AX57" s="13"/>
      <c r="AY57" s="122"/>
      <c r="AZ57" s="123">
        <f>($M57/$F57)*AY57</f>
        <v>0</v>
      </c>
      <c r="BA57" s="13"/>
      <c r="BB57" s="122"/>
      <c r="BC57" s="123">
        <f>($M57/$F57)*BB57</f>
        <v>0</v>
      </c>
      <c r="BD57" s="13"/>
      <c r="BE57" s="122"/>
      <c r="BF57" s="123">
        <f>($M57/$F57)*BE57</f>
        <v>0</v>
      </c>
      <c r="BG57" s="13"/>
      <c r="BH57" s="122"/>
      <c r="BI57" s="123">
        <f>($M57/$F57)*BH57</f>
        <v>0</v>
      </c>
      <c r="BJ57" s="13"/>
      <c r="BK57" s="122"/>
      <c r="BL57" s="123">
        <f>($M57/$F57)*BK57</f>
        <v>0</v>
      </c>
      <c r="BM57" s="13"/>
      <c r="BN57" s="122"/>
      <c r="BO57" s="123">
        <f>($M57/$F57)*BN57</f>
        <v>0</v>
      </c>
      <c r="BP57" s="13"/>
      <c r="BQ57" s="122"/>
      <c r="BR57" s="123">
        <f>($M57/$F57)*BQ57</f>
        <v>0</v>
      </c>
      <c r="BS57" s="13"/>
      <c r="BT57" s="122"/>
      <c r="BU57" s="123">
        <f>($M57/$F57)*BT57</f>
        <v>0</v>
      </c>
      <c r="BV57" s="13"/>
      <c r="BW57" s="122"/>
      <c r="BX57" s="123">
        <f>($M57/$F57)*BW57</f>
        <v>0</v>
      </c>
      <c r="BY57" s="13"/>
      <c r="BZ57" s="122"/>
      <c r="CA57" s="123">
        <f>($M57/$F57)*BZ57</f>
        <v>0</v>
      </c>
      <c r="CB57" s="13"/>
      <c r="CC57" s="122"/>
      <c r="CD57" s="123">
        <f>($M57/$F57)*CC57</f>
        <v>0</v>
      </c>
      <c r="CE57" s="13"/>
      <c r="CF57" s="122"/>
      <c r="CG57" s="123">
        <f>($M57/$F57)*CF57</f>
        <v>0</v>
      </c>
      <c r="CH57" s="69"/>
      <c r="CI57" s="188">
        <v>9.5000000000000001E-2</v>
      </c>
      <c r="CJ57" s="217">
        <v>18</v>
      </c>
      <c r="CK57" s="123">
        <v>3558.38</v>
      </c>
      <c r="CL57" s="194"/>
      <c r="CM57" s="70">
        <f>F57-CJ57</f>
        <v>39</v>
      </c>
      <c r="CN57" s="70">
        <f>M57-CK57</f>
        <v>11033.05</v>
      </c>
      <c r="CO57" s="13"/>
      <c r="CP57" s="67"/>
      <c r="CQ57" s="149"/>
      <c r="CR57" s="68">
        <f>($M57/$F57)*CP57</f>
        <v>0</v>
      </c>
      <c r="CS57" s="69"/>
      <c r="CT57" s="67"/>
      <c r="CU57" s="149"/>
      <c r="CV57" s="68">
        <f>($M57/$F57)*CT57</f>
        <v>0</v>
      </c>
      <c r="CW57" s="69"/>
      <c r="CX57" s="70">
        <f>F57+CP57-CT57</f>
        <v>57</v>
      </c>
      <c r="CY57" s="70">
        <f>M57+CR57-CV57</f>
        <v>14591.43</v>
      </c>
    </row>
    <row r="58" spans="1:103" s="15" customFormat="1" ht="16.5" thickBot="1" x14ac:dyDescent="0.3">
      <c r="A58" s="451"/>
      <c r="B58" s="38"/>
      <c r="C58" s="39"/>
      <c r="D58" s="391"/>
      <c r="E58" s="391"/>
      <c r="F58" s="539"/>
      <c r="G58" s="40"/>
      <c r="H58" s="93"/>
      <c r="I58" s="141"/>
      <c r="J58" s="132"/>
      <c r="K58" s="175"/>
      <c r="L58" s="458"/>
      <c r="M58" s="132"/>
      <c r="O58" s="122"/>
      <c r="P58" s="123"/>
      <c r="R58" s="122"/>
      <c r="S58" s="123"/>
      <c r="U58" s="122"/>
      <c r="V58" s="123"/>
      <c r="X58" s="163"/>
      <c r="Y58" s="123"/>
      <c r="AA58" s="122"/>
      <c r="AB58" s="123"/>
      <c r="AD58" s="122"/>
      <c r="AE58" s="123"/>
      <c r="AG58" s="122"/>
      <c r="AH58" s="123"/>
      <c r="AJ58" s="122"/>
      <c r="AK58" s="123"/>
      <c r="AM58" s="170"/>
      <c r="AN58" s="123"/>
      <c r="AP58" s="122"/>
      <c r="AQ58" s="123"/>
      <c r="AS58" s="122"/>
      <c r="AT58" s="123"/>
      <c r="AV58" s="122"/>
      <c r="AW58" s="123"/>
      <c r="AY58" s="122"/>
      <c r="AZ58" s="123"/>
      <c r="BB58" s="122"/>
      <c r="BC58" s="123"/>
      <c r="BE58" s="122"/>
      <c r="BF58" s="123"/>
      <c r="BH58" s="122"/>
      <c r="BI58" s="123"/>
      <c r="BK58" s="122"/>
      <c r="BL58" s="123"/>
      <c r="BN58" s="122"/>
      <c r="BO58" s="123"/>
      <c r="BQ58" s="122"/>
      <c r="BR58" s="123"/>
      <c r="BT58" s="122"/>
      <c r="BU58" s="123"/>
      <c r="BW58" s="122"/>
      <c r="BX58" s="123"/>
      <c r="BZ58" s="122"/>
      <c r="CA58" s="123"/>
      <c r="CC58" s="122"/>
      <c r="CD58" s="123"/>
      <c r="CF58" s="122"/>
      <c r="CG58" s="123"/>
      <c r="CH58" s="69"/>
      <c r="CI58" s="171"/>
      <c r="CJ58" s="157"/>
      <c r="CK58" s="197"/>
      <c r="CL58" s="69"/>
      <c r="CM58" s="70"/>
      <c r="CN58" s="173"/>
      <c r="CO58" s="13"/>
      <c r="CP58" s="63"/>
      <c r="CQ58" s="153"/>
      <c r="CR58" s="64"/>
      <c r="CS58" s="66"/>
      <c r="CT58" s="63"/>
      <c r="CU58" s="153"/>
      <c r="CV58" s="64"/>
      <c r="CW58" s="66"/>
      <c r="CX58" s="132"/>
      <c r="CY58" s="132"/>
    </row>
    <row r="59" spans="1:103" s="18" customFormat="1" ht="18.75" customHeight="1" thickBot="1" x14ac:dyDescent="0.3">
      <c r="A59" s="454" t="s">
        <v>8112</v>
      </c>
      <c r="B59" s="455"/>
      <c r="C59" s="456"/>
      <c r="D59" s="542"/>
      <c r="E59" s="393"/>
      <c r="F59" s="456"/>
      <c r="G59" s="41"/>
      <c r="H59" s="41"/>
      <c r="I59" s="37"/>
      <c r="J59" s="37"/>
      <c r="K59" s="558"/>
      <c r="L59" s="558"/>
      <c r="M59" s="449">
        <f>M55+M51+M41+M35+M24+M19+M14</f>
        <v>1064854.95</v>
      </c>
      <c r="O59" s="58" t="e">
        <f>P59/$M59</f>
        <v>#REF!</v>
      </c>
      <c r="P59" s="36" t="e">
        <f>P14+#REF!+#REF!+#REF!+#REF!+#REF!+P24+#REF!+#REF!+#REF!+#REF!+P50+#REF!+#REF!+#REF!+#REF!+#REF!+#REF!+#REF!</f>
        <v>#REF!</v>
      </c>
      <c r="R59" s="58" t="e">
        <f>S59/$M59</f>
        <v>#REF!</v>
      </c>
      <c r="S59" s="36" t="e">
        <f>S14+#REF!+#REF!+#REF!+#REF!+#REF!+S24+#REF!+#REF!+#REF!+#REF!+S50+#REF!+#REF!+#REF!+#REF!+#REF!+#REF!+#REF!</f>
        <v>#REF!</v>
      </c>
      <c r="U59" s="58" t="e">
        <f>V59/$M59</f>
        <v>#REF!</v>
      </c>
      <c r="V59" s="36" t="e">
        <f>V14+#REF!+#REF!+#REF!+#REF!+#REF!+V24+#REF!+#REF!+#REF!+#REF!+V50+#REF!+#REF!+#REF!+#REF!+#REF!+#REF!+#REF!</f>
        <v>#REF!</v>
      </c>
      <c r="X59" s="58" t="e">
        <f>Y59/$M59</f>
        <v>#REF!</v>
      </c>
      <c r="Y59" s="36" t="e">
        <f>Y14+#REF!+#REF!+#REF!+#REF!+#REF!+Y24+#REF!+#REF!+#REF!+#REF!+Y50+#REF!+#REF!+#REF!+#REF!+#REF!+#REF!+#REF!</f>
        <v>#REF!</v>
      </c>
      <c r="AA59" s="58" t="e">
        <f>AB59/$M59</f>
        <v>#REF!</v>
      </c>
      <c r="AB59" s="36" t="e">
        <f>AB14+#REF!+#REF!+#REF!+#REF!+#REF!+AB24+#REF!+#REF!+#REF!+#REF!+AB50+#REF!+#REF!+#REF!+#REF!+#REF!+#REF!+#REF!</f>
        <v>#REF!</v>
      </c>
      <c r="AD59" s="58" t="e">
        <f>AE59/$M59</f>
        <v>#REF!</v>
      </c>
      <c r="AE59" s="36" t="e">
        <f>AE14+#REF!+#REF!+#REF!+#REF!+#REF!+AE24+#REF!+#REF!+#REF!+#REF!+AE50+#REF!+#REF!+#REF!+#REF!+#REF!+#REF!+#REF!</f>
        <v>#REF!</v>
      </c>
      <c r="AG59" s="58" t="e">
        <f>AH59/$M59</f>
        <v>#REF!</v>
      </c>
      <c r="AH59" s="36" t="e">
        <f>AH14+#REF!+#REF!+#REF!+#REF!+#REF!+AH24+#REF!+#REF!+#REF!+#REF!+AH50+#REF!+#REF!+#REF!+#REF!+#REF!+#REF!+#REF!</f>
        <v>#REF!</v>
      </c>
      <c r="AJ59" s="58" t="e">
        <f>AK59/$M59</f>
        <v>#REF!</v>
      </c>
      <c r="AK59" s="36" t="e">
        <f>AK14+#REF!+#REF!+#REF!+#REF!+#REF!+AK24+#REF!+#REF!+#REF!+#REF!+AK50+#REF!+#REF!+#REF!+#REF!+#REF!+#REF!+#REF!</f>
        <v>#REF!</v>
      </c>
      <c r="AM59" s="187" t="e">
        <f>AN59/$M59</f>
        <v>#REF!</v>
      </c>
      <c r="AN59" s="36" t="e">
        <f>AN14+#REF!+#REF!+#REF!+#REF!+#REF!+AN24+#REF!+#REF!+#REF!+#REF!+AN50+#REF!+#REF!+#REF!+#REF!+#REF!+#REF!+#REF!</f>
        <v>#REF!</v>
      </c>
      <c r="AP59" s="58" t="e">
        <f>AQ59/$M59</f>
        <v>#REF!</v>
      </c>
      <c r="AQ59" s="36" t="e">
        <f>AQ14+#REF!+#REF!+#REF!+#REF!+#REF!+AQ24+#REF!+#REF!+#REF!+#REF!+AQ50+#REF!+#REF!+#REF!+#REF!+#REF!+#REF!+#REF!</f>
        <v>#REF!</v>
      </c>
      <c r="AS59" s="58" t="e">
        <f>AT59/$M59</f>
        <v>#REF!</v>
      </c>
      <c r="AT59" s="36" t="e">
        <f>AT14+#REF!+#REF!+#REF!+#REF!+#REF!+AT24+#REF!+#REF!+#REF!+#REF!+AT50+#REF!+#REF!+#REF!+#REF!+#REF!+#REF!+#REF!</f>
        <v>#REF!</v>
      </c>
      <c r="AV59" s="58" t="e">
        <f>AW59/$M59</f>
        <v>#REF!</v>
      </c>
      <c r="AW59" s="36" t="e">
        <f>AW14+#REF!+#REF!+#REF!+#REF!+#REF!+AW24+#REF!+#REF!+#REF!+#REF!+AW50+#REF!+#REF!+#REF!+#REF!+#REF!+#REF!+#REF!</f>
        <v>#REF!</v>
      </c>
      <c r="AY59" s="58" t="e">
        <f>AZ59/$M59</f>
        <v>#REF!</v>
      </c>
      <c r="AZ59" s="36" t="e">
        <f>AZ14+#REF!+#REF!+#REF!+#REF!+#REF!+AZ24+#REF!+#REF!+#REF!+#REF!+AZ50+#REF!+#REF!+#REF!+#REF!+#REF!+#REF!+#REF!</f>
        <v>#REF!</v>
      </c>
      <c r="BB59" s="58" t="e">
        <f>BC59/$M59</f>
        <v>#REF!</v>
      </c>
      <c r="BC59" s="36" t="e">
        <f>BC14+#REF!+#REF!+#REF!+#REF!+#REF!+BC24+#REF!+#REF!+#REF!+#REF!+BC50+#REF!+#REF!+#REF!+#REF!+#REF!+#REF!+#REF!</f>
        <v>#REF!</v>
      </c>
      <c r="BE59" s="58" t="e">
        <f>BF59/$M59</f>
        <v>#REF!</v>
      </c>
      <c r="BF59" s="36" t="e">
        <f>BF14+#REF!+#REF!+#REF!+#REF!+#REF!+BF24+#REF!+#REF!+#REF!+#REF!+BF50+#REF!+#REF!+#REF!+#REF!+#REF!+#REF!+#REF!</f>
        <v>#REF!</v>
      </c>
      <c r="BH59" s="58" t="e">
        <f>BI59/$M59</f>
        <v>#REF!</v>
      </c>
      <c r="BI59" s="36" t="e">
        <f>BI14+#REF!+#REF!+#REF!+#REF!+#REF!+BI24+#REF!+#REF!+#REF!+#REF!+BI50+#REF!+#REF!+#REF!+#REF!+#REF!+#REF!+#REF!</f>
        <v>#REF!</v>
      </c>
      <c r="BK59" s="58" t="e">
        <f>BL59/$M59</f>
        <v>#REF!</v>
      </c>
      <c r="BL59" s="36" t="e">
        <f>BL14+#REF!+#REF!+#REF!+#REF!+#REF!+BL24+#REF!+#REF!+#REF!+#REF!+BL50+#REF!+#REF!+#REF!+#REF!+#REF!+#REF!+#REF!</f>
        <v>#REF!</v>
      </c>
      <c r="BN59" s="58" t="e">
        <f>BO59/$M59</f>
        <v>#REF!</v>
      </c>
      <c r="BO59" s="36" t="e">
        <f>BO14+#REF!+#REF!+#REF!+#REF!+#REF!+BO24+#REF!+#REF!+#REF!+#REF!+BO50+#REF!+#REF!+#REF!+#REF!+#REF!+#REF!+#REF!</f>
        <v>#REF!</v>
      </c>
      <c r="BQ59" s="58" t="e">
        <f>BR59/$M59</f>
        <v>#REF!</v>
      </c>
      <c r="BR59" s="36" t="e">
        <f>BR14+#REF!+#REF!+#REF!+#REF!+#REF!+BR24+#REF!+#REF!+#REF!+#REF!+BR50+#REF!+#REF!+#REF!+#REF!+#REF!+#REF!+#REF!</f>
        <v>#REF!</v>
      </c>
      <c r="BT59" s="58" t="e">
        <f>BU59/$M59</f>
        <v>#REF!</v>
      </c>
      <c r="BU59" s="36" t="e">
        <f>BU14+#REF!+#REF!+#REF!+#REF!+#REF!+BU24+#REF!+#REF!+#REF!+#REF!+BU50+#REF!+#REF!+#REF!+#REF!+#REF!+#REF!+#REF!</f>
        <v>#REF!</v>
      </c>
      <c r="BW59" s="58" t="e">
        <f>BX59/$M59</f>
        <v>#REF!</v>
      </c>
      <c r="BX59" s="36" t="e">
        <f>BX14+#REF!+#REF!+#REF!+#REF!+#REF!+BX24+#REF!+#REF!+#REF!+#REF!+BX50+#REF!+#REF!+#REF!+#REF!+#REF!+#REF!+#REF!</f>
        <v>#REF!</v>
      </c>
      <c r="BZ59" s="58" t="e">
        <f>CA59/$M59</f>
        <v>#REF!</v>
      </c>
      <c r="CA59" s="36" t="e">
        <f>CA14+#REF!+#REF!+#REF!+#REF!+#REF!+CA24+#REF!+#REF!+#REF!+#REF!+CA50+#REF!+#REF!+#REF!+#REF!+#REF!+#REF!+#REF!</f>
        <v>#REF!</v>
      </c>
      <c r="CC59" s="58" t="e">
        <f>CD59/$M59</f>
        <v>#REF!</v>
      </c>
      <c r="CD59" s="36" t="e">
        <f>CD14+#REF!+#REF!+#REF!+#REF!+#REF!+CD24+#REF!+#REF!+#REF!+#REF!+CD50+#REF!+#REF!+#REF!+#REF!+#REF!+#REF!+#REF!</f>
        <v>#REF!</v>
      </c>
      <c r="CF59" s="58" t="e">
        <f>CG59/$M59</f>
        <v>#REF!</v>
      </c>
      <c r="CG59" s="36" t="e">
        <f>CG14+#REF!+#REF!+#REF!+#REF!+#REF!+CG24+#REF!+#REF!+#REF!+#REF!+CG50+#REF!+#REF!+#REF!+#REF!+#REF!+#REF!+#REF!</f>
        <v>#REF!</v>
      </c>
      <c r="CH59" s="66"/>
      <c r="CI59" s="185"/>
      <c r="CJ59" s="167" t="e">
        <f>CK59/$M$59</f>
        <v>#REF!</v>
      </c>
      <c r="CK59" s="199" t="e">
        <f>CK14+#REF!+#REF!+#REF!+#REF!+#REF!+CK24+#REF!+#REF!+#REF!+#REF!+CK50+#REF!+#REF!+#REF!+#REF!+#REF!+#REF!+#REF!</f>
        <v>#REF!</v>
      </c>
      <c r="CL59" s="66"/>
      <c r="CM59" s="58" t="e">
        <f>CN59/$M$59</f>
        <v>#REF!</v>
      </c>
      <c r="CN59" s="179" t="e">
        <f>CN14+#REF!+#REF!+#REF!+#REF!+#REF!+CN24+#REF!+#REF!+#REF!+#REF!+CN50+#REF!+#REF!+#REF!+#REF!+#REF!+#REF!+#REF!</f>
        <v>#REF!</v>
      </c>
      <c r="CP59" s="72" t="e">
        <f>CR59/$M$59</f>
        <v>#REF!</v>
      </c>
      <c r="CQ59" s="155"/>
      <c r="CR59" s="143" t="e">
        <f>CR14+#REF!+#REF!+#REF!+#REF!+#REF!+CR24+#REF!+#REF!+#REF!+#REF!+CR50+#REF!+#REF!+#REF!+#REF!+#REF!+#REF!+#REF!</f>
        <v>#REF!</v>
      </c>
      <c r="CS59" s="66"/>
      <c r="CT59" s="73" t="e">
        <f>CV59/$M$59</f>
        <v>#REF!</v>
      </c>
      <c r="CU59" s="156"/>
      <c r="CV59" s="142" t="e">
        <f>CV14+#REF!+#REF!+#REF!+#REF!+#REF!+CV24+#REF!+#REF!+#REF!+#REF!+CV50+#REF!+#REF!+#REF!+#REF!+#REF!+#REF!+#REF!</f>
        <v>#REF!</v>
      </c>
      <c r="CW59" s="66"/>
      <c r="CX59" s="58"/>
      <c r="CY59" s="36" t="e">
        <f>CY14+#REF!+#REF!+#REF!+#REF!+#REF!+CY24+#REF!+#REF!+#REF!+#REF!+CY50+#REF!+#REF!+#REF!+#REF!+#REF!+#REF!+#REF!</f>
        <v>#REF!</v>
      </c>
    </row>
    <row r="60" spans="1:103" x14ac:dyDescent="0.25">
      <c r="K60" s="365"/>
      <c r="L60" s="365"/>
      <c r="CI60" s="186"/>
      <c r="CJ60" s="168"/>
      <c r="CK60" s="200"/>
    </row>
    <row r="61" spans="1:103" x14ac:dyDescent="0.25">
      <c r="E61" s="498"/>
      <c r="K61" s="365"/>
      <c r="L61" s="365"/>
      <c r="CI61" s="559"/>
      <c r="CJ61" s="278"/>
      <c r="CK61" s="560"/>
    </row>
    <row r="62" spans="1:103" x14ac:dyDescent="0.25">
      <c r="E62" s="498"/>
      <c r="K62" s="365"/>
      <c r="L62" s="365"/>
      <c r="CI62" s="559"/>
      <c r="CJ62" s="278"/>
      <c r="CK62" s="560"/>
    </row>
    <row r="63" spans="1:103" x14ac:dyDescent="0.25">
      <c r="E63" s="498"/>
      <c r="K63" s="365"/>
      <c r="L63" s="365"/>
      <c r="CI63" s="559"/>
      <c r="CJ63" s="278"/>
      <c r="CK63" s="560"/>
    </row>
    <row r="66" spans="9:92" x14ac:dyDescent="0.25">
      <c r="J66" s="146" t="s">
        <v>8093</v>
      </c>
      <c r="CI66" s="13"/>
      <c r="CK66" s="13"/>
      <c r="CN66" s="13"/>
    </row>
    <row r="67" spans="9:92" x14ac:dyDescent="0.25">
      <c r="J67" s="147" t="e">
        <f>$J$59/#REF!</f>
        <v>#REF!</v>
      </c>
      <c r="CI67" s="13"/>
      <c r="CK67" s="13"/>
      <c r="CN67" s="13"/>
    </row>
    <row r="73" spans="9:92" x14ac:dyDescent="0.25">
      <c r="I73" s="494"/>
      <c r="K73" s="494" t="s">
        <v>25000</v>
      </c>
    </row>
  </sheetData>
  <mergeCells count="157">
    <mergeCell ref="C7:D7"/>
    <mergeCell ref="CX12:CX13"/>
    <mergeCell ref="CY12:CY13"/>
    <mergeCell ref="CV12:CV13"/>
    <mergeCell ref="CT12:CT13"/>
    <mergeCell ref="CR12:CR13"/>
    <mergeCell ref="M12:M13"/>
    <mergeCell ref="K12:K13"/>
    <mergeCell ref="P12:P13"/>
    <mergeCell ref="O12:O13"/>
    <mergeCell ref="CP12:CP13"/>
    <mergeCell ref="CN12:CN13"/>
    <mergeCell ref="CM12:CM13"/>
    <mergeCell ref="CK12:CK13"/>
    <mergeCell ref="CJ12:CJ13"/>
    <mergeCell ref="R12:R13"/>
    <mergeCell ref="S12:S13"/>
    <mergeCell ref="U12:U13"/>
    <mergeCell ref="V12:V13"/>
    <mergeCell ref="X12:X13"/>
    <mergeCell ref="Y12:Y13"/>
    <mergeCell ref="AD12:AD13"/>
    <mergeCell ref="AE12:AE13"/>
    <mergeCell ref="CQ12:CQ13"/>
    <mergeCell ref="CU12:CU13"/>
    <mergeCell ref="F12:F13"/>
    <mergeCell ref="G12:H12"/>
    <mergeCell ref="I12:I13"/>
    <mergeCell ref="J12:J13"/>
    <mergeCell ref="A12:A13"/>
    <mergeCell ref="B12:B13"/>
    <mergeCell ref="C12:C13"/>
    <mergeCell ref="D12:D13"/>
    <mergeCell ref="E12:E13"/>
    <mergeCell ref="CX11:CY11"/>
    <mergeCell ref="O7:P8"/>
    <mergeCell ref="O9:P9"/>
    <mergeCell ref="A1:J1"/>
    <mergeCell ref="A2:J2"/>
    <mergeCell ref="A4:J4"/>
    <mergeCell ref="CP11:CR11"/>
    <mergeCell ref="CT11:CV11"/>
    <mergeCell ref="CM11:CN11"/>
    <mergeCell ref="K11:M11"/>
    <mergeCell ref="O11:P11"/>
    <mergeCell ref="R7:S8"/>
    <mergeCell ref="R9:S9"/>
    <mergeCell ref="R11:S11"/>
    <mergeCell ref="U7:V8"/>
    <mergeCell ref="U9:V9"/>
    <mergeCell ref="U11:V11"/>
    <mergeCell ref="X7:Y8"/>
    <mergeCell ref="X9:Y9"/>
    <mergeCell ref="X11:Y11"/>
    <mergeCell ref="AD7:AE8"/>
    <mergeCell ref="AD9:AE9"/>
    <mergeCell ref="AD11:AE11"/>
    <mergeCell ref="AA7:AB8"/>
    <mergeCell ref="AA9:AB9"/>
    <mergeCell ref="AA11:AB11"/>
    <mergeCell ref="AA12:AA13"/>
    <mergeCell ref="AB12:AB13"/>
    <mergeCell ref="AJ7:AK8"/>
    <mergeCell ref="AJ9:AK9"/>
    <mergeCell ref="AJ11:AK11"/>
    <mergeCell ref="AJ12:AJ13"/>
    <mergeCell ref="AK12:AK13"/>
    <mergeCell ref="AG7:AH8"/>
    <mergeCell ref="AG9:AH9"/>
    <mergeCell ref="AG11:AH11"/>
    <mergeCell ref="AG12:AG13"/>
    <mergeCell ref="AH12:AH13"/>
    <mergeCell ref="AP7:AQ8"/>
    <mergeCell ref="AP9:AQ9"/>
    <mergeCell ref="AP11:AQ11"/>
    <mergeCell ref="AP12:AP13"/>
    <mergeCell ref="AQ12:AQ13"/>
    <mergeCell ref="AM7:AN8"/>
    <mergeCell ref="AM9:AN9"/>
    <mergeCell ref="AM11:AN11"/>
    <mergeCell ref="AM12:AM13"/>
    <mergeCell ref="AN12:AN13"/>
    <mergeCell ref="AV7:AW8"/>
    <mergeCell ref="AV9:AW9"/>
    <mergeCell ref="AV11:AW11"/>
    <mergeCell ref="AV12:AV13"/>
    <mergeCell ref="AW12:AW13"/>
    <mergeCell ref="AS7:AT8"/>
    <mergeCell ref="AS9:AT9"/>
    <mergeCell ref="AS11:AT11"/>
    <mergeCell ref="AS12:AS13"/>
    <mergeCell ref="AT12:AT13"/>
    <mergeCell ref="BB7:BC8"/>
    <mergeCell ref="BB9:BC9"/>
    <mergeCell ref="BB11:BC11"/>
    <mergeCell ref="BB12:BB13"/>
    <mergeCell ref="BC12:BC13"/>
    <mergeCell ref="AY7:AZ8"/>
    <mergeCell ref="AY9:AZ9"/>
    <mergeCell ref="AY11:AZ11"/>
    <mergeCell ref="AY12:AY13"/>
    <mergeCell ref="AZ12:AZ13"/>
    <mergeCell ref="BH7:BI8"/>
    <mergeCell ref="BH9:BI9"/>
    <mergeCell ref="BH11:BI11"/>
    <mergeCell ref="BH12:BH13"/>
    <mergeCell ref="BI12:BI13"/>
    <mergeCell ref="BE7:BF8"/>
    <mergeCell ref="BE9:BF9"/>
    <mergeCell ref="BE11:BF11"/>
    <mergeCell ref="BE12:BE13"/>
    <mergeCell ref="BF12:BF13"/>
    <mergeCell ref="BN7:BO8"/>
    <mergeCell ref="BN9:BO9"/>
    <mergeCell ref="BN11:BO11"/>
    <mergeCell ref="BN12:BN13"/>
    <mergeCell ref="BO12:BO13"/>
    <mergeCell ref="BK7:BL8"/>
    <mergeCell ref="BK9:BL9"/>
    <mergeCell ref="BK11:BL11"/>
    <mergeCell ref="BK12:BK13"/>
    <mergeCell ref="BL12:BL13"/>
    <mergeCell ref="BX12:BX13"/>
    <mergeCell ref="BT7:BU8"/>
    <mergeCell ref="BT9:BU9"/>
    <mergeCell ref="BT11:BU11"/>
    <mergeCell ref="BT12:BT13"/>
    <mergeCell ref="BU12:BU13"/>
    <mergeCell ref="BQ7:BR8"/>
    <mergeCell ref="BQ9:BR9"/>
    <mergeCell ref="BQ11:BR11"/>
    <mergeCell ref="BQ12:BQ13"/>
    <mergeCell ref="BR12:BR13"/>
    <mergeCell ref="C9:D9"/>
    <mergeCell ref="C6:D6"/>
    <mergeCell ref="L12:L13"/>
    <mergeCell ref="CI11:CK11"/>
    <mergeCell ref="CI12:CI13"/>
    <mergeCell ref="CF7:CG8"/>
    <mergeCell ref="CF9:CG9"/>
    <mergeCell ref="CF11:CG11"/>
    <mergeCell ref="CF12:CF13"/>
    <mergeCell ref="CG12:CG13"/>
    <mergeCell ref="CC7:CD8"/>
    <mergeCell ref="CC9:CD9"/>
    <mergeCell ref="CC11:CD11"/>
    <mergeCell ref="CC12:CC13"/>
    <mergeCell ref="CD12:CD13"/>
    <mergeCell ref="BZ7:CA8"/>
    <mergeCell ref="BZ9:CA9"/>
    <mergeCell ref="BZ11:CA11"/>
    <mergeCell ref="BZ12:BZ13"/>
    <mergeCell ref="CA12:CA13"/>
    <mergeCell ref="BW7:BX8"/>
    <mergeCell ref="BW9:BX9"/>
    <mergeCell ref="BW11:BX11"/>
    <mergeCell ref="BW12:BW13"/>
  </mergeCells>
  <phoneticPr fontId="34" type="noConversion"/>
  <conditionalFormatting sqref="CL18 O20:P22 R20:S22 U20:V22 AA20:AB22 AD20:AE22 AG20:AH22 AJ20:AK22 AM20:AN22 AP20:AQ22 AS20:AT22 AV20:AW22 AY20:AZ22 BB20:BC22 BE20:BF22 BH20:BI22 BK20:BL22 BN20:BO22 BQ20:BR22 BT20:BU22 BW20:BX22 BZ20:CA22 CC20:CD22 CF20:CN22 CX20:CY22 X20:Y22 CF18:CI18 CF58:CN58 CF56:CH57 CJ56:CN57 CX56:CY57 X56:Y58 O56:P58 R56:S58 U56:V58 AA56:AB58 AD56:AE58 AG56:AH58 AJ56:AK58 AM56:AN58 AP56:AQ58 AS56:AT58 AV56:AW58 AY56:AZ58 BB56:BC58 BE56:BF58 BH56:BI58 BK56:BL58 BN56:BO58 BQ56:BR58 BT56:BU58 BW56:BX58 BZ56:CA58 CC56:CD58 CF51:CN54 O51:P54 R51:S54 U51:V54 AA51:AB54 AD51:AE54 AG51:AH54 AJ51:AK54 AP51:AQ54 AS51:AT54 AV51:AW54 AY51:AZ54 BB51:BC54 BE51:BF54 BH51:BI54 BK51:BL54 BN51:BO54 BQ51:BR54 BT51:BU54 BW51:BX54 BZ51:CA54 CC51:CD54 AM51:AN54 X51:Y54 O41:P47 R41:S47 U41:V47 X41:Y47 AA41:AB47 AD41:AE47 AG41:AH47 AJ41:AK47 AM41:AN47 AP41:AQ47 AS41:AT47 AV41:AW47 AY41:AZ47 BB41:BC47 BE41:BF47 BH41:BI47 BK41:BL47 BN41:BO47 BQ41:BR47 BT41:BU47 BW41:BX47 BZ41:CA47 CC41:CD47 CF41:CN47 CX41:CY47 X49:Y49 CX49:CY49 CF15:CN17 CX16:CY17 X15:Y18 O15:P18 R15:S18 U15:V18 AA15:AB18 AD15:AE18 AG15:AH18 AJ15:AK18 AM15:AN18 AP15:AQ18 AS15:AT18 AV15:AW18 AY15:AZ18 BB15:BC18 BE15:BF18 BH15:BI18 BK15:BL18 BN15:BO18 BQ15:BR18 BT15:BU18 BW15:BX18 BZ15:CA18 CC15:CD18 CF49:CN49 O49:P49 R49:S49 U49:V49 AA49:AB49 AD49:AE49 AG49:AH49 AJ49:AK49 AP49:AQ49 AS49:AT49 AV49:AW49 AY49:AZ49 BB49:BC49 BE49:BF49 BH49:BI49 BK49:BL49 BN49:BO49 BQ49:BR49 BT49:BU49 BW49:BX49 BZ49:CA49 CC49:CD49 AM49:AN49 O25:P38 R25:S38 U25:V38 X25:Y38 AA25:AB38 AD25:AE38 AG25:AH38 AJ25:AK38 AM25:AN38 AP25:AQ38 AS25:AT38 AV25:AW38 AY25:AZ38 BB25:BC38 BE25:BF38 BH25:BI38 BK25:BL38 BN25:BO38 BQ25:BR38 BT25:BU38 BW25:BX38 BZ25:CA38 CC25:CD38 CF25:CN38 CX25:CY38">
    <cfRule type="cellIs" dxfId="18" priority="170" operator="notEqual">
      <formula>0</formula>
    </cfRule>
  </conditionalFormatting>
  <conditionalFormatting sqref="CP20:CR22 CP51:CR54 CP41:CR47 CP15:CR17 CP49:CR49 CP56:CR58 CP25:CR38">
    <cfRule type="cellIs" dxfId="17" priority="169" operator="notEqual">
      <formula>0</formula>
    </cfRule>
  </conditionalFormatting>
  <conditionalFormatting sqref="CT20:CV22 CT56:CV58 CT51:CV54 CT41:CV47 CT15:CV17 CT49:CV49 CT25:CV38">
    <cfRule type="cellIs" dxfId="16" priority="168" operator="notEqual">
      <formula>0</formula>
    </cfRule>
  </conditionalFormatting>
  <conditionalFormatting sqref="CX15:CY15">
    <cfRule type="cellIs" dxfId="15" priority="155" operator="notEqual">
      <formula>0</formula>
    </cfRule>
  </conditionalFormatting>
  <conditionalFormatting sqref="CI56">
    <cfRule type="cellIs" dxfId="14" priority="35" operator="notEqual">
      <formula>0</formula>
    </cfRule>
  </conditionalFormatting>
  <conditionalFormatting sqref="CI57">
    <cfRule type="cellIs" dxfId="13" priority="34" operator="notEqual">
      <formula>0</formula>
    </cfRule>
  </conditionalFormatting>
  <pageMargins left="0.70866141732283472" right="0.70866141732283472" top="0.74803149606299213" bottom="0.74803149606299213" header="0.31496062992125984" footer="0.31496062992125984"/>
  <pageSetup paperSize="9" scale="43" fitToHeight="0" orientation="landscape" r:id="rId1"/>
  <headerFooter>
    <oddFooter>Página &amp;P de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CV66"/>
  <sheetViews>
    <sheetView tabSelected="1" view="pageBreakPreview" zoomScale="120" zoomScaleNormal="55" zoomScaleSheetLayoutView="120" zoomScalePageLayoutView="70" workbookViewId="0">
      <selection activeCell="A4" sqref="A4:J4"/>
    </sheetView>
  </sheetViews>
  <sheetFormatPr defaultColWidth="9.140625" defaultRowHeight="15.75" x14ac:dyDescent="0.25"/>
  <cols>
    <col min="1" max="1" width="11.28515625" style="303" customWidth="1"/>
    <col min="2" max="2" width="9.140625" style="13" bestFit="1" customWidth="1"/>
    <col min="3" max="3" width="21.42578125" style="19" customWidth="1"/>
    <col min="4" max="4" width="53.5703125" style="438" customWidth="1"/>
    <col min="5" max="5" width="9.42578125" style="433" bestFit="1" customWidth="1"/>
    <col min="6" max="6" width="13.7109375" style="461" bestFit="1" customWidth="1"/>
    <col min="7" max="8" width="13.28515625" style="22" hidden="1" customWidth="1"/>
    <col min="9" max="9" width="58.28515625" style="482" customWidth="1"/>
    <col min="10" max="10" width="23.28515625" style="21" hidden="1" customWidth="1"/>
    <col min="11" max="11" width="0.7109375" style="13" hidden="1" customWidth="1"/>
    <col min="12" max="12" width="11.5703125" style="13" hidden="1" customWidth="1"/>
    <col min="13" max="13" width="18.7109375" style="13" hidden="1" customWidth="1"/>
    <col min="14" max="14" width="0.7109375" style="13" hidden="1" customWidth="1"/>
    <col min="15" max="15" width="11.5703125" style="13" hidden="1" customWidth="1"/>
    <col min="16" max="16" width="16.42578125" style="13" hidden="1" customWidth="1"/>
    <col min="17" max="17" width="0.7109375" style="13" hidden="1" customWidth="1"/>
    <col min="18" max="18" width="11.5703125" style="13" hidden="1" customWidth="1"/>
    <col min="19" max="19" width="18.42578125" style="13" hidden="1" customWidth="1"/>
    <col min="20" max="20" width="0.7109375" style="13" hidden="1" customWidth="1"/>
    <col min="21" max="21" width="11.5703125" style="13" hidden="1" customWidth="1"/>
    <col min="22" max="22" width="18.42578125" style="13" hidden="1" customWidth="1"/>
    <col min="23" max="23" width="0.7109375" style="13" hidden="1" customWidth="1"/>
    <col min="24" max="24" width="11.5703125" style="13" hidden="1" customWidth="1"/>
    <col min="25" max="25" width="18.42578125" style="13" hidden="1" customWidth="1"/>
    <col min="26" max="26" width="0.7109375" style="13" hidden="1" customWidth="1"/>
    <col min="27" max="27" width="11.5703125" style="13" hidden="1" customWidth="1"/>
    <col min="28" max="28" width="18.42578125" style="13" hidden="1" customWidth="1"/>
    <col min="29" max="29" width="0.7109375" style="13" hidden="1" customWidth="1"/>
    <col min="30" max="30" width="12.85546875" style="13" hidden="1" customWidth="1"/>
    <col min="31" max="31" width="18.42578125" style="13" hidden="1" customWidth="1"/>
    <col min="32" max="32" width="0.7109375" style="13" hidden="1" customWidth="1"/>
    <col min="33" max="33" width="16.140625" style="13" hidden="1" customWidth="1"/>
    <col min="34" max="34" width="18.42578125" style="13" hidden="1" customWidth="1"/>
    <col min="35" max="35" width="0.7109375" style="13" customWidth="1"/>
    <col min="36" max="36" width="12.85546875" style="172" bestFit="1" customWidth="1"/>
    <col min="37" max="37" width="18.42578125" style="13" customWidth="1"/>
    <col min="38" max="38" width="0.7109375" style="13" hidden="1" customWidth="1"/>
    <col min="39" max="39" width="9.140625" style="13" hidden="1" customWidth="1"/>
    <col min="40" max="40" width="18.42578125" style="13" hidden="1" customWidth="1"/>
    <col min="41" max="41" width="0.7109375" style="13" hidden="1" customWidth="1"/>
    <col min="42" max="42" width="9.140625" style="13" hidden="1" customWidth="1"/>
    <col min="43" max="43" width="18.42578125" style="13" hidden="1" customWidth="1"/>
    <col min="44" max="44" width="0.7109375" style="13" hidden="1" customWidth="1"/>
    <col min="45" max="45" width="9.140625" style="13" hidden="1" customWidth="1"/>
    <col min="46" max="46" width="18.42578125" style="13" hidden="1" customWidth="1"/>
    <col min="47" max="47" width="0.7109375" style="13" hidden="1" customWidth="1"/>
    <col min="48" max="48" width="9.140625" style="13" hidden="1" customWidth="1"/>
    <col min="49" max="49" width="18.42578125" style="13" hidden="1" customWidth="1"/>
    <col min="50" max="50" width="0.7109375" style="13" hidden="1" customWidth="1"/>
    <col min="51" max="51" width="9.140625" style="13" hidden="1" customWidth="1"/>
    <col min="52" max="52" width="18.42578125" style="13" hidden="1" customWidth="1"/>
    <col min="53" max="53" width="0.7109375" style="13" hidden="1" customWidth="1"/>
    <col min="54" max="54" width="9.140625" style="13" hidden="1" customWidth="1"/>
    <col min="55" max="55" width="18.42578125" style="13" hidden="1" customWidth="1"/>
    <col min="56" max="56" width="0.7109375" style="13" hidden="1" customWidth="1"/>
    <col min="57" max="57" width="9.140625" style="13" hidden="1" customWidth="1"/>
    <col min="58" max="58" width="18.42578125" style="13" hidden="1" customWidth="1"/>
    <col min="59" max="59" width="0.7109375" style="13" hidden="1" customWidth="1"/>
    <col min="60" max="60" width="9.140625" style="13" hidden="1" customWidth="1"/>
    <col min="61" max="61" width="18.42578125" style="13" hidden="1" customWidth="1"/>
    <col min="62" max="62" width="0.7109375" style="13" hidden="1" customWidth="1"/>
    <col min="63" max="63" width="9.140625" style="13" hidden="1" customWidth="1"/>
    <col min="64" max="64" width="18.42578125" style="13" hidden="1" customWidth="1"/>
    <col min="65" max="65" width="0.7109375" style="13" hidden="1" customWidth="1"/>
    <col min="66" max="66" width="9.140625" style="13" hidden="1" customWidth="1"/>
    <col min="67" max="67" width="18.42578125" style="13" hidden="1" customWidth="1"/>
    <col min="68" max="68" width="0.7109375" style="13" hidden="1" customWidth="1"/>
    <col min="69" max="69" width="9.140625" style="13" hidden="1" customWidth="1"/>
    <col min="70" max="70" width="18.42578125" style="13" hidden="1" customWidth="1"/>
    <col min="71" max="71" width="0.7109375" style="13" hidden="1" customWidth="1"/>
    <col min="72" max="72" width="9.140625" style="13" hidden="1" customWidth="1"/>
    <col min="73" max="73" width="18.42578125" style="13" hidden="1" customWidth="1"/>
    <col min="74" max="74" width="0.7109375" style="13" hidden="1" customWidth="1"/>
    <col min="75" max="75" width="9.140625" style="13" hidden="1" customWidth="1"/>
    <col min="76" max="76" width="18.42578125" style="13" hidden="1" customWidth="1"/>
    <col min="77" max="77" width="0.7109375" style="13" hidden="1" customWidth="1"/>
    <col min="78" max="78" width="9.140625" style="13" hidden="1" customWidth="1"/>
    <col min="79" max="79" width="18.42578125" style="13" hidden="1" customWidth="1"/>
    <col min="80" max="80" width="0.7109375" style="13" hidden="1" customWidth="1"/>
    <col min="81" max="81" width="9.140625" style="13" hidden="1" customWidth="1"/>
    <col min="82" max="82" width="18.42578125" style="13" hidden="1" customWidth="1"/>
    <col min="83" max="83" width="0.85546875" style="13" customWidth="1"/>
    <col min="84" max="84" width="13.5703125" style="180" customWidth="1"/>
    <col min="85" max="85" width="12.85546875" style="13" bestFit="1" customWidth="1"/>
    <col min="86" max="86" width="18.85546875" style="195" customWidth="1"/>
    <col min="87" max="87" width="0.7109375" style="13" customWidth="1"/>
    <col min="88" max="88" width="12.85546875" style="13" bestFit="1" customWidth="1"/>
    <col min="89" max="89" width="19.42578125" style="172" customWidth="1"/>
    <col min="90" max="90" width="11.28515625" style="13" customWidth="1"/>
    <col min="91" max="91" width="10.28515625" style="13" customWidth="1"/>
    <col min="92" max="92" width="12.140625" style="13" bestFit="1" customWidth="1"/>
    <col min="93" max="93" width="14.42578125" style="13" bestFit="1" customWidth="1"/>
    <col min="94" max="94" width="0.7109375" style="13" customWidth="1"/>
    <col min="95" max="95" width="10.28515625" style="13" customWidth="1"/>
    <col min="96" max="96" width="12.140625" style="13" bestFit="1" customWidth="1"/>
    <col min="97" max="97" width="18" style="13" bestFit="1" customWidth="1"/>
    <col min="98" max="98" width="0.7109375" style="13" customWidth="1"/>
    <col min="99" max="99" width="13.7109375" style="13" customWidth="1"/>
    <col min="100" max="100" width="15.7109375" style="13" bestFit="1" customWidth="1"/>
    <col min="101" max="16384" width="9.140625" style="13"/>
  </cols>
  <sheetData>
    <row r="1" spans="1:100" ht="26.25" customHeight="1" x14ac:dyDescent="0.25">
      <c r="A1" s="619" t="s">
        <v>7719</v>
      </c>
      <c r="B1" s="619"/>
      <c r="C1" s="619"/>
      <c r="D1" s="619"/>
      <c r="E1" s="619"/>
      <c r="F1" s="619"/>
      <c r="G1" s="619"/>
      <c r="H1" s="619"/>
      <c r="I1" s="619"/>
      <c r="J1" s="619"/>
    </row>
    <row r="2" spans="1:100" ht="15" x14ac:dyDescent="0.25">
      <c r="A2" s="620" t="s">
        <v>7930</v>
      </c>
      <c r="B2" s="620"/>
      <c r="C2" s="620"/>
      <c r="D2" s="620"/>
      <c r="E2" s="620"/>
      <c r="F2" s="620"/>
      <c r="G2" s="620"/>
      <c r="H2" s="620"/>
      <c r="I2" s="620"/>
      <c r="J2" s="620"/>
    </row>
    <row r="3" spans="1:100" ht="15" customHeight="1" x14ac:dyDescent="0.25">
      <c r="A3" s="299"/>
      <c r="B3" s="49"/>
      <c r="C3" s="50"/>
      <c r="D3" s="433"/>
      <c r="E3" s="50"/>
      <c r="F3" s="309"/>
      <c r="G3" s="50"/>
      <c r="H3" s="50"/>
      <c r="I3" s="50"/>
      <c r="J3" s="50"/>
    </row>
    <row r="4" spans="1:100" ht="26.25" customHeight="1" x14ac:dyDescent="0.25">
      <c r="A4" s="619" t="s">
        <v>25006</v>
      </c>
      <c r="B4" s="619"/>
      <c r="C4" s="619"/>
      <c r="D4" s="619"/>
      <c r="E4" s="619"/>
      <c r="F4" s="619"/>
      <c r="G4" s="619"/>
      <c r="H4" s="619"/>
      <c r="I4" s="619"/>
      <c r="J4" s="619"/>
    </row>
    <row r="5" spans="1:100" ht="15" customHeight="1" x14ac:dyDescent="0.25">
      <c r="B5" s="49"/>
      <c r="C5" s="15"/>
      <c r="E5" s="438"/>
      <c r="F5" s="306"/>
      <c r="G5" s="32"/>
      <c r="H5" s="32"/>
      <c r="I5" s="49"/>
      <c r="J5" s="32"/>
    </row>
    <row r="6" spans="1:100" ht="21.75" customHeight="1" x14ac:dyDescent="0.25">
      <c r="A6" s="493" t="s">
        <v>7928</v>
      </c>
      <c r="B6" s="15"/>
      <c r="C6" s="598" t="s">
        <v>14599</v>
      </c>
      <c r="D6" s="598"/>
      <c r="E6" s="438"/>
      <c r="F6" s="306"/>
      <c r="G6" s="32"/>
      <c r="H6" s="32"/>
      <c r="I6" s="49"/>
      <c r="J6" s="144"/>
    </row>
    <row r="7" spans="1:100" ht="21.75" customHeight="1" x14ac:dyDescent="0.25">
      <c r="A7" s="493" t="s">
        <v>7929</v>
      </c>
      <c r="B7" s="15"/>
      <c r="C7" s="620" t="s">
        <v>8032</v>
      </c>
      <c r="D7" s="620"/>
      <c r="E7" s="438"/>
      <c r="F7" s="306"/>
      <c r="G7" s="32"/>
      <c r="H7" s="32"/>
      <c r="I7" s="49"/>
      <c r="J7" s="145"/>
      <c r="L7" s="612" t="s">
        <v>7953</v>
      </c>
      <c r="M7" s="612"/>
      <c r="O7" s="612" t="s">
        <v>7953</v>
      </c>
      <c r="P7" s="612"/>
      <c r="R7" s="612" t="s">
        <v>7953</v>
      </c>
      <c r="S7" s="612"/>
      <c r="U7" s="612" t="s">
        <v>7953</v>
      </c>
      <c r="V7" s="612"/>
      <c r="X7" s="612" t="s">
        <v>7953</v>
      </c>
      <c r="Y7" s="612"/>
      <c r="AA7" s="612" t="s">
        <v>7953</v>
      </c>
      <c r="AB7" s="612"/>
      <c r="AD7" s="612" t="s">
        <v>7953</v>
      </c>
      <c r="AE7" s="612"/>
      <c r="AG7" s="612" t="s">
        <v>7953</v>
      </c>
      <c r="AH7" s="612"/>
      <c r="AJ7" s="612" t="s">
        <v>7953</v>
      </c>
      <c r="AK7" s="612"/>
      <c r="AM7" s="612" t="s">
        <v>7953</v>
      </c>
      <c r="AN7" s="612"/>
      <c r="AP7" s="612" t="s">
        <v>7953</v>
      </c>
      <c r="AQ7" s="612"/>
      <c r="AS7" s="612" t="s">
        <v>7953</v>
      </c>
      <c r="AT7" s="612"/>
      <c r="AV7" s="612" t="s">
        <v>7953</v>
      </c>
      <c r="AW7" s="612"/>
      <c r="AY7" s="612" t="s">
        <v>7953</v>
      </c>
      <c r="AZ7" s="612"/>
      <c r="BB7" s="612" t="s">
        <v>7953</v>
      </c>
      <c r="BC7" s="612"/>
      <c r="BE7" s="612" t="s">
        <v>7953</v>
      </c>
      <c r="BF7" s="612"/>
      <c r="BH7" s="612" t="s">
        <v>7953</v>
      </c>
      <c r="BI7" s="612"/>
      <c r="BK7" s="612" t="s">
        <v>7953</v>
      </c>
      <c r="BL7" s="612"/>
      <c r="BN7" s="612" t="s">
        <v>7953</v>
      </c>
      <c r="BO7" s="612"/>
      <c r="BQ7" s="612" t="s">
        <v>7953</v>
      </c>
      <c r="BR7" s="612"/>
      <c r="BT7" s="612" t="s">
        <v>7953</v>
      </c>
      <c r="BU7" s="612"/>
      <c r="BW7" s="612" t="s">
        <v>7953</v>
      </c>
      <c r="BX7" s="612"/>
      <c r="BZ7" s="612" t="s">
        <v>7953</v>
      </c>
      <c r="CA7" s="612"/>
      <c r="CC7" s="612" t="s">
        <v>7953</v>
      </c>
      <c r="CD7" s="612"/>
    </row>
    <row r="8" spans="1:100" ht="6.75" customHeight="1" x14ac:dyDescent="0.25">
      <c r="A8" s="442"/>
      <c r="B8" s="51"/>
      <c r="C8" s="32"/>
      <c r="E8" s="438"/>
      <c r="F8" s="306"/>
      <c r="G8" s="32"/>
      <c r="H8" s="32"/>
      <c r="I8" s="49"/>
      <c r="J8" s="32"/>
      <c r="L8" s="612"/>
      <c r="M8" s="612"/>
      <c r="O8" s="612"/>
      <c r="P8" s="612"/>
      <c r="R8" s="612"/>
      <c r="S8" s="612"/>
      <c r="U8" s="612"/>
      <c r="V8" s="612"/>
      <c r="X8" s="612"/>
      <c r="Y8" s="612"/>
      <c r="AA8" s="612"/>
      <c r="AB8" s="612"/>
      <c r="AD8" s="612"/>
      <c r="AE8" s="612"/>
      <c r="AG8" s="612"/>
      <c r="AH8" s="612"/>
      <c r="AJ8" s="612"/>
      <c r="AK8" s="612"/>
      <c r="AM8" s="612"/>
      <c r="AN8" s="612"/>
      <c r="AP8" s="612"/>
      <c r="AQ8" s="612"/>
      <c r="AS8" s="612"/>
      <c r="AT8" s="612"/>
      <c r="AV8" s="612"/>
      <c r="AW8" s="612"/>
      <c r="AY8" s="612"/>
      <c r="AZ8" s="612"/>
      <c r="BB8" s="612"/>
      <c r="BC8" s="612"/>
      <c r="BE8" s="612"/>
      <c r="BF8" s="612"/>
      <c r="BH8" s="612"/>
      <c r="BI8" s="612"/>
      <c r="BK8" s="612"/>
      <c r="BL8" s="612"/>
      <c r="BN8" s="612"/>
      <c r="BO8" s="612"/>
      <c r="BQ8" s="612"/>
      <c r="BR8" s="612"/>
      <c r="BT8" s="612"/>
      <c r="BU8" s="612"/>
      <c r="BW8" s="612"/>
      <c r="BX8" s="612"/>
      <c r="BZ8" s="612"/>
      <c r="CA8" s="612"/>
      <c r="CC8" s="612"/>
      <c r="CD8" s="612"/>
    </row>
    <row r="9" spans="1:100" ht="27.75" customHeight="1" x14ac:dyDescent="0.25">
      <c r="A9" s="493" t="s">
        <v>7931</v>
      </c>
      <c r="B9" s="15"/>
      <c r="C9" s="604" t="s">
        <v>25098</v>
      </c>
      <c r="D9" s="604"/>
      <c r="E9" s="438"/>
      <c r="F9" s="306"/>
      <c r="G9" s="95" t="s">
        <v>5</v>
      </c>
      <c r="H9" s="96" t="e">
        <f>#REF!</f>
        <v>#REF!</v>
      </c>
      <c r="I9" s="49"/>
      <c r="L9" s="613">
        <v>45371</v>
      </c>
      <c r="M9" s="614"/>
      <c r="O9" s="613">
        <v>45418</v>
      </c>
      <c r="P9" s="614"/>
      <c r="R9" s="613">
        <v>45440</v>
      </c>
      <c r="S9" s="614"/>
      <c r="U9" s="613">
        <v>45475</v>
      </c>
      <c r="V9" s="614"/>
      <c r="X9" s="613">
        <v>45525</v>
      </c>
      <c r="Y9" s="614"/>
      <c r="AA9" s="613"/>
      <c r="AB9" s="614"/>
      <c r="AD9" s="613"/>
      <c r="AE9" s="614"/>
      <c r="AG9" s="613">
        <v>45625</v>
      </c>
      <c r="AH9" s="614"/>
      <c r="AJ9" s="613"/>
      <c r="AK9" s="614"/>
      <c r="AM9" s="613"/>
      <c r="AN9" s="614"/>
      <c r="AP9" s="613"/>
      <c r="AQ9" s="614"/>
      <c r="AS9" s="613"/>
      <c r="AT9" s="614"/>
      <c r="AV9" s="613"/>
      <c r="AW9" s="614"/>
      <c r="AY9" s="613"/>
      <c r="AZ9" s="614"/>
      <c r="BB9" s="613"/>
      <c r="BC9" s="614"/>
      <c r="BE9" s="613"/>
      <c r="BF9" s="614"/>
      <c r="BH9" s="613"/>
      <c r="BI9" s="614"/>
      <c r="BK9" s="613"/>
      <c r="BL9" s="614"/>
      <c r="BN9" s="613"/>
      <c r="BO9" s="614"/>
      <c r="BQ9" s="613"/>
      <c r="BR9" s="614"/>
      <c r="BT9" s="613"/>
      <c r="BU9" s="614"/>
      <c r="BW9" s="613"/>
      <c r="BX9" s="614"/>
      <c r="BZ9" s="613"/>
      <c r="CA9" s="614"/>
      <c r="CC9" s="613"/>
      <c r="CD9" s="614"/>
    </row>
    <row r="10" spans="1:100" ht="6.75" customHeight="1" thickBot="1" x14ac:dyDescent="0.3">
      <c r="A10" s="380"/>
      <c r="B10" s="15"/>
      <c r="C10" s="13"/>
      <c r="D10" s="19"/>
      <c r="E10" s="438"/>
      <c r="I10" s="49"/>
      <c r="J10" s="13"/>
    </row>
    <row r="11" spans="1:100" ht="16.5" thickBot="1" x14ac:dyDescent="0.3">
      <c r="A11" s="381"/>
      <c r="B11" s="46"/>
      <c r="C11" s="29"/>
      <c r="D11" s="484"/>
      <c r="E11" s="387"/>
      <c r="F11" s="471"/>
      <c r="G11" s="14"/>
      <c r="H11" s="14"/>
      <c r="I11" s="14"/>
      <c r="J11" s="117"/>
      <c r="L11" s="615" t="s">
        <v>7941</v>
      </c>
      <c r="M11" s="616"/>
      <c r="O11" s="615" t="s">
        <v>7942</v>
      </c>
      <c r="P11" s="616"/>
      <c r="R11" s="615" t="s">
        <v>7943</v>
      </c>
      <c r="S11" s="616"/>
      <c r="U11" s="615" t="s">
        <v>7944</v>
      </c>
      <c r="V11" s="616"/>
      <c r="X11" s="615" t="s">
        <v>7945</v>
      </c>
      <c r="Y11" s="616"/>
      <c r="AA11" s="615" t="s">
        <v>8094</v>
      </c>
      <c r="AB11" s="616"/>
      <c r="AD11" s="615" t="s">
        <v>8095</v>
      </c>
      <c r="AE11" s="616"/>
      <c r="AG11" s="615" t="s">
        <v>8096</v>
      </c>
      <c r="AH11" s="616"/>
      <c r="AJ11" s="615" t="s">
        <v>8103</v>
      </c>
      <c r="AK11" s="616"/>
      <c r="AM11" s="615" t="s">
        <v>8097</v>
      </c>
      <c r="AN11" s="616"/>
      <c r="AP11" s="615" t="s">
        <v>8098</v>
      </c>
      <c r="AQ11" s="616"/>
      <c r="AS11" s="615" t="s">
        <v>8099</v>
      </c>
      <c r="AT11" s="616"/>
      <c r="AV11" s="615" t="s">
        <v>8100</v>
      </c>
      <c r="AW11" s="616"/>
      <c r="AY11" s="615" t="s">
        <v>8101</v>
      </c>
      <c r="AZ11" s="616"/>
      <c r="BB11" s="615" t="s">
        <v>8102</v>
      </c>
      <c r="BC11" s="616"/>
      <c r="BE11" s="615" t="s">
        <v>8103</v>
      </c>
      <c r="BF11" s="616"/>
      <c r="BH11" s="615" t="s">
        <v>8104</v>
      </c>
      <c r="BI11" s="616"/>
      <c r="BK11" s="615" t="s">
        <v>8105</v>
      </c>
      <c r="BL11" s="616"/>
      <c r="BN11" s="615" t="s">
        <v>8106</v>
      </c>
      <c r="BO11" s="616"/>
      <c r="BQ11" s="615" t="s">
        <v>8107</v>
      </c>
      <c r="BR11" s="616"/>
      <c r="BT11" s="615" t="s">
        <v>8108</v>
      </c>
      <c r="BU11" s="616"/>
      <c r="BW11" s="615" t="s">
        <v>8109</v>
      </c>
      <c r="BX11" s="616"/>
      <c r="BZ11" s="615" t="s">
        <v>8110</v>
      </c>
      <c r="CA11" s="616"/>
      <c r="CC11" s="615" t="s">
        <v>8111</v>
      </c>
      <c r="CD11" s="616"/>
      <c r="CF11" s="607" t="s">
        <v>7946</v>
      </c>
      <c r="CG11" s="608"/>
      <c r="CH11" s="609"/>
      <c r="CJ11" s="607" t="s">
        <v>7947</v>
      </c>
      <c r="CK11" s="609"/>
      <c r="CM11" s="621" t="s">
        <v>7951</v>
      </c>
      <c r="CN11" s="622"/>
      <c r="CO11" s="623"/>
      <c r="CQ11" s="624" t="s">
        <v>7952</v>
      </c>
      <c r="CR11" s="625"/>
      <c r="CS11" s="626"/>
      <c r="CU11" s="607" t="s">
        <v>7947</v>
      </c>
      <c r="CV11" s="609"/>
    </row>
    <row r="12" spans="1:100" ht="14.25" customHeight="1" x14ac:dyDescent="0.2">
      <c r="A12" s="637" t="s">
        <v>7774</v>
      </c>
      <c r="B12" s="639" t="s">
        <v>0</v>
      </c>
      <c r="C12" s="639" t="s">
        <v>1</v>
      </c>
      <c r="D12" s="641" t="s">
        <v>2</v>
      </c>
      <c r="E12" s="643" t="s">
        <v>3</v>
      </c>
      <c r="F12" s="632" t="s">
        <v>4</v>
      </c>
      <c r="G12" s="667" t="s">
        <v>7986</v>
      </c>
      <c r="H12" s="668"/>
      <c r="I12" s="663" t="s">
        <v>7926</v>
      </c>
      <c r="J12" s="665" t="s">
        <v>7782</v>
      </c>
      <c r="L12" s="653" t="s">
        <v>7948</v>
      </c>
      <c r="M12" s="653" t="s">
        <v>7</v>
      </c>
      <c r="O12" s="653" t="s">
        <v>7948</v>
      </c>
      <c r="P12" s="653" t="s">
        <v>7</v>
      </c>
      <c r="R12" s="653" t="s">
        <v>7948</v>
      </c>
      <c r="S12" s="653" t="s">
        <v>7</v>
      </c>
      <c r="U12" s="653" t="s">
        <v>7948</v>
      </c>
      <c r="V12" s="653" t="s">
        <v>7</v>
      </c>
      <c r="X12" s="653" t="s">
        <v>7948</v>
      </c>
      <c r="Y12" s="653" t="s">
        <v>7</v>
      </c>
      <c r="AA12" s="653" t="s">
        <v>7948</v>
      </c>
      <c r="AB12" s="653" t="s">
        <v>7</v>
      </c>
      <c r="AD12" s="653" t="s">
        <v>7948</v>
      </c>
      <c r="AE12" s="653" t="s">
        <v>7</v>
      </c>
      <c r="AG12" s="653" t="s">
        <v>7948</v>
      </c>
      <c r="AH12" s="653" t="s">
        <v>7</v>
      </c>
      <c r="AJ12" s="653" t="s">
        <v>7948</v>
      </c>
      <c r="AK12" s="653" t="s">
        <v>7</v>
      </c>
      <c r="AM12" s="653" t="s">
        <v>7948</v>
      </c>
      <c r="AN12" s="653" t="s">
        <v>7</v>
      </c>
      <c r="AP12" s="653" t="s">
        <v>7948</v>
      </c>
      <c r="AQ12" s="653" t="s">
        <v>7</v>
      </c>
      <c r="AS12" s="653" t="s">
        <v>7948</v>
      </c>
      <c r="AT12" s="653" t="s">
        <v>7</v>
      </c>
      <c r="AV12" s="653" t="s">
        <v>7948</v>
      </c>
      <c r="AW12" s="653" t="s">
        <v>7</v>
      </c>
      <c r="AY12" s="653" t="s">
        <v>7948</v>
      </c>
      <c r="AZ12" s="653" t="s">
        <v>7</v>
      </c>
      <c r="BB12" s="653" t="s">
        <v>7948</v>
      </c>
      <c r="BC12" s="653" t="s">
        <v>7</v>
      </c>
      <c r="BE12" s="653" t="s">
        <v>7948</v>
      </c>
      <c r="BF12" s="653" t="s">
        <v>7</v>
      </c>
      <c r="BH12" s="653" t="s">
        <v>7948</v>
      </c>
      <c r="BI12" s="653" t="s">
        <v>7</v>
      </c>
      <c r="BK12" s="653" t="s">
        <v>7948</v>
      </c>
      <c r="BL12" s="653" t="s">
        <v>7</v>
      </c>
      <c r="BN12" s="653" t="s">
        <v>7948</v>
      </c>
      <c r="BO12" s="653" t="s">
        <v>7</v>
      </c>
      <c r="BQ12" s="653" t="s">
        <v>7948</v>
      </c>
      <c r="BR12" s="653" t="s">
        <v>7</v>
      </c>
      <c r="BT12" s="653" t="s">
        <v>7948</v>
      </c>
      <c r="BU12" s="653" t="s">
        <v>7</v>
      </c>
      <c r="BW12" s="653" t="s">
        <v>7948</v>
      </c>
      <c r="BX12" s="653" t="s">
        <v>7</v>
      </c>
      <c r="BZ12" s="653" t="s">
        <v>7948</v>
      </c>
      <c r="CA12" s="653" t="s">
        <v>7</v>
      </c>
      <c r="CC12" s="653" t="s">
        <v>7948</v>
      </c>
      <c r="CD12" s="653" t="s">
        <v>7</v>
      </c>
      <c r="CE12" s="60"/>
      <c r="CF12" s="659" t="s">
        <v>7960</v>
      </c>
      <c r="CG12" s="661" t="s">
        <v>7948</v>
      </c>
      <c r="CH12" s="655" t="s">
        <v>7</v>
      </c>
      <c r="CI12" s="60"/>
      <c r="CJ12" s="653" t="s">
        <v>7948</v>
      </c>
      <c r="CK12" s="653" t="s">
        <v>7</v>
      </c>
      <c r="CM12" s="657" t="s">
        <v>7948</v>
      </c>
      <c r="CN12" s="657" t="s">
        <v>8114</v>
      </c>
      <c r="CO12" s="657" t="s">
        <v>7</v>
      </c>
      <c r="CP12" s="60"/>
      <c r="CQ12" s="651" t="s">
        <v>7948</v>
      </c>
      <c r="CR12" s="651" t="s">
        <v>8114</v>
      </c>
      <c r="CS12" s="651" t="s">
        <v>7</v>
      </c>
      <c r="CT12" s="60"/>
      <c r="CU12" s="653" t="s">
        <v>7948</v>
      </c>
      <c r="CV12" s="653" t="s">
        <v>7</v>
      </c>
    </row>
    <row r="13" spans="1:100" x14ac:dyDescent="0.2">
      <c r="A13" s="638"/>
      <c r="B13" s="640"/>
      <c r="C13" s="640"/>
      <c r="D13" s="642"/>
      <c r="E13" s="644"/>
      <c r="F13" s="605"/>
      <c r="G13" s="434" t="s">
        <v>7984</v>
      </c>
      <c r="H13" s="434" t="s">
        <v>7985</v>
      </c>
      <c r="I13" s="664"/>
      <c r="J13" s="666"/>
      <c r="L13" s="654"/>
      <c r="M13" s="654"/>
      <c r="O13" s="654"/>
      <c r="P13" s="654"/>
      <c r="R13" s="654"/>
      <c r="S13" s="654"/>
      <c r="U13" s="654"/>
      <c r="V13" s="654"/>
      <c r="X13" s="654"/>
      <c r="Y13" s="654"/>
      <c r="AA13" s="654"/>
      <c r="AB13" s="654"/>
      <c r="AD13" s="654"/>
      <c r="AE13" s="654"/>
      <c r="AG13" s="654"/>
      <c r="AH13" s="654"/>
      <c r="AJ13" s="654"/>
      <c r="AK13" s="654"/>
      <c r="AM13" s="654"/>
      <c r="AN13" s="654"/>
      <c r="AP13" s="654"/>
      <c r="AQ13" s="654"/>
      <c r="AS13" s="654"/>
      <c r="AT13" s="654"/>
      <c r="AV13" s="654"/>
      <c r="AW13" s="654"/>
      <c r="AY13" s="654"/>
      <c r="AZ13" s="654"/>
      <c r="BB13" s="654"/>
      <c r="BC13" s="654"/>
      <c r="BE13" s="654"/>
      <c r="BF13" s="654"/>
      <c r="BH13" s="654"/>
      <c r="BI13" s="654"/>
      <c r="BK13" s="654"/>
      <c r="BL13" s="654"/>
      <c r="BN13" s="654"/>
      <c r="BO13" s="654"/>
      <c r="BQ13" s="654"/>
      <c r="BR13" s="654"/>
      <c r="BT13" s="654"/>
      <c r="BU13" s="654"/>
      <c r="BW13" s="654"/>
      <c r="BX13" s="654"/>
      <c r="BZ13" s="654"/>
      <c r="CA13" s="654"/>
      <c r="CC13" s="654"/>
      <c r="CD13" s="654"/>
      <c r="CE13" s="60"/>
      <c r="CF13" s="660"/>
      <c r="CG13" s="662"/>
      <c r="CH13" s="656"/>
      <c r="CI13" s="60"/>
      <c r="CJ13" s="654"/>
      <c r="CK13" s="654"/>
      <c r="CM13" s="658"/>
      <c r="CN13" s="658"/>
      <c r="CO13" s="658"/>
      <c r="CP13" s="60"/>
      <c r="CQ13" s="652"/>
      <c r="CR13" s="652"/>
      <c r="CS13" s="652"/>
      <c r="CT13" s="60"/>
      <c r="CU13" s="654"/>
      <c r="CV13" s="654"/>
    </row>
    <row r="14" spans="1:100" s="15" customFormat="1" x14ac:dyDescent="0.25">
      <c r="A14" s="444">
        <v>1</v>
      </c>
      <c r="B14" s="33"/>
      <c r="C14" s="34"/>
      <c r="D14" s="485" t="s">
        <v>7949</v>
      </c>
      <c r="E14" s="33"/>
      <c r="F14" s="472"/>
      <c r="G14" s="35" t="str">
        <f>IF($B14="","",VLOOKUP($C14,'[2]BOLETIM 161'!$A$7:$F$4000,6,0))</f>
        <v/>
      </c>
      <c r="H14" s="121"/>
      <c r="I14" s="477"/>
      <c r="J14" s="120" t="e">
        <f>SUM(J15:J17)</f>
        <v>#REF!</v>
      </c>
      <c r="L14" s="134"/>
      <c r="M14" s="120" t="e">
        <f>SUM(M15:M17)</f>
        <v>#REF!</v>
      </c>
      <c r="O14" s="134"/>
      <c r="P14" s="120" t="e">
        <f>SUM(P15:P17)</f>
        <v>#REF!</v>
      </c>
      <c r="R14" s="134"/>
      <c r="S14" s="120" t="e">
        <f>SUM(S15:S17)</f>
        <v>#REF!</v>
      </c>
      <c r="U14" s="162"/>
      <c r="V14" s="120" t="e">
        <f>SUM(V15:V17)</f>
        <v>#REF!</v>
      </c>
      <c r="X14" s="134"/>
      <c r="Y14" s="120" t="e">
        <f>SUM(Y15:Y17)</f>
        <v>#REF!</v>
      </c>
      <c r="AA14" s="134"/>
      <c r="AB14" s="120" t="e">
        <f>SUM(AB15:AB17)</f>
        <v>#REF!</v>
      </c>
      <c r="AD14" s="134"/>
      <c r="AE14" s="120" t="e">
        <f>SUM(AE15:AE17)</f>
        <v>#REF!</v>
      </c>
      <c r="AG14" s="134"/>
      <c r="AH14" s="120" t="e">
        <f>SUM(AH15:AH17)</f>
        <v>#REF!</v>
      </c>
      <c r="AJ14" s="220"/>
      <c r="AK14" s="120" t="e">
        <f>SUM(AK15:AK17)</f>
        <v>#REF!</v>
      </c>
      <c r="AM14" s="134"/>
      <c r="AN14" s="120" t="e">
        <f>SUM(AN15:AN17)</f>
        <v>#REF!</v>
      </c>
      <c r="AP14" s="134"/>
      <c r="AQ14" s="120" t="e">
        <f>SUM(AQ15:AQ17)</f>
        <v>#REF!</v>
      </c>
      <c r="AS14" s="134"/>
      <c r="AT14" s="120" t="e">
        <f>SUM(AT15:AT17)</f>
        <v>#REF!</v>
      </c>
      <c r="AV14" s="134"/>
      <c r="AW14" s="120" t="e">
        <f>SUM(AW15:AW17)</f>
        <v>#REF!</v>
      </c>
      <c r="AY14" s="134"/>
      <c r="AZ14" s="120" t="e">
        <f>SUM(AZ15:AZ17)</f>
        <v>#REF!</v>
      </c>
      <c r="BB14" s="134"/>
      <c r="BC14" s="120" t="e">
        <f>SUM(BC15:BC17)</f>
        <v>#REF!</v>
      </c>
      <c r="BE14" s="134"/>
      <c r="BF14" s="120" t="e">
        <f>SUM(BF15:BF17)</f>
        <v>#REF!</v>
      </c>
      <c r="BH14" s="134"/>
      <c r="BI14" s="120" t="e">
        <f>SUM(BI15:BI17)</f>
        <v>#REF!</v>
      </c>
      <c r="BK14" s="134"/>
      <c r="BL14" s="120" t="e">
        <f>SUM(BL15:BL17)</f>
        <v>#REF!</v>
      </c>
      <c r="BN14" s="134"/>
      <c r="BO14" s="120" t="e">
        <f>SUM(BO15:BO17)</f>
        <v>#REF!</v>
      </c>
      <c r="BQ14" s="134"/>
      <c r="BR14" s="120" t="e">
        <f>SUM(BR15:BR17)</f>
        <v>#REF!</v>
      </c>
      <c r="BT14" s="134"/>
      <c r="BU14" s="120" t="e">
        <f>SUM(BU15:BU17)</f>
        <v>#REF!</v>
      </c>
      <c r="BW14" s="134"/>
      <c r="BX14" s="120" t="e">
        <f>SUM(BX15:BX17)</f>
        <v>#REF!</v>
      </c>
      <c r="BZ14" s="134"/>
      <c r="CA14" s="120" t="e">
        <f>SUM(CA15:CA17)</f>
        <v>#REF!</v>
      </c>
      <c r="CC14" s="134"/>
      <c r="CD14" s="120" t="e">
        <f>SUM(CD15:CD17)</f>
        <v>#REF!</v>
      </c>
      <c r="CE14" s="62"/>
      <c r="CF14" s="181"/>
      <c r="CG14" s="158"/>
      <c r="CH14" s="201" t="e">
        <f>SUM(CH15:CH17)</f>
        <v>#REF!</v>
      </c>
      <c r="CI14" s="62"/>
      <c r="CJ14" s="130"/>
      <c r="CK14" s="204" t="e">
        <f>SUM(CK15:CK17)</f>
        <v>#REF!</v>
      </c>
      <c r="CM14" s="130"/>
      <c r="CN14" s="148"/>
      <c r="CO14" s="120" t="e">
        <f>SUM(CO15:CO17)</f>
        <v>#REF!</v>
      </c>
      <c r="CP14" s="62"/>
      <c r="CQ14" s="130"/>
      <c r="CR14" s="148"/>
      <c r="CS14" s="120" t="e">
        <f>SUM(CS15:CS17)</f>
        <v>#REF!</v>
      </c>
      <c r="CT14" s="62"/>
      <c r="CU14" s="130"/>
      <c r="CV14" s="120" t="e">
        <f>SUM(CV15:CV17)</f>
        <v>#REF!</v>
      </c>
    </row>
    <row r="15" spans="1:100" ht="31.5" customHeight="1" x14ac:dyDescent="0.25">
      <c r="A15" s="445" t="s">
        <v>7775</v>
      </c>
      <c r="B15" s="31" t="s">
        <v>6631</v>
      </c>
      <c r="C15" s="17" t="s">
        <v>1876</v>
      </c>
      <c r="D15" s="486" t="str">
        <f>IF($B15="","",VLOOKUP($C15,atualizado!12:97334,2,0))</f>
        <v>Placa em lona com impressão digital e requadro em metalon</v>
      </c>
      <c r="E15" s="388" t="str">
        <f>IF($B15="","",VLOOKUP($C15,atualizado!12:97334,3,0))</f>
        <v>M2</v>
      </c>
      <c r="F15" s="443">
        <f>2*5.5</f>
        <v>11</v>
      </c>
      <c r="G15" s="127" t="e">
        <f>IF($B15="","",ROUND(VLOOKUP($C15,#REF!,6,0),2))</f>
        <v>#REF!</v>
      </c>
      <c r="H15" s="128" t="e">
        <f>G15*(1+$H$9)</f>
        <v>#REF!</v>
      </c>
      <c r="I15" s="561" t="s">
        <v>8088</v>
      </c>
      <c r="J15" s="129" t="e">
        <f>H15*F15</f>
        <v>#REF!</v>
      </c>
      <c r="L15" s="122">
        <v>11</v>
      </c>
      <c r="M15" s="123" t="e">
        <f>(#REF!/$F15)*L15</f>
        <v>#REF!</v>
      </c>
      <c r="O15" s="122"/>
      <c r="P15" s="123" t="e">
        <f>(#REF!/$F15)*O15</f>
        <v>#REF!</v>
      </c>
      <c r="R15" s="122"/>
      <c r="S15" s="123" t="e">
        <f>(#REF!/$F15)*R15</f>
        <v>#REF!</v>
      </c>
      <c r="U15" s="163"/>
      <c r="V15" s="123" t="e">
        <f>(#REF!/$F15)*U15</f>
        <v>#REF!</v>
      </c>
      <c r="X15" s="122"/>
      <c r="Y15" s="123" t="e">
        <f>(#REF!/$F15)*X15</f>
        <v>#REF!</v>
      </c>
      <c r="AA15" s="122"/>
      <c r="AB15" s="123" t="e">
        <f>(#REF!/$F15)*AA15</f>
        <v>#REF!</v>
      </c>
      <c r="AD15" s="122"/>
      <c r="AE15" s="123" t="e">
        <f>(#REF!/$F15)*AD15</f>
        <v>#REF!</v>
      </c>
      <c r="AG15" s="122"/>
      <c r="AH15" s="123" t="e">
        <f>(#REF!/$F15)*AG15</f>
        <v>#REF!</v>
      </c>
      <c r="AJ15" s="170"/>
      <c r="AK15" s="123" t="e">
        <f>(#REF!/$F15)*AJ15</f>
        <v>#REF!</v>
      </c>
      <c r="AM15" s="122"/>
      <c r="AN15" s="123" t="e">
        <f>(#REF!/$F15)*AM15</f>
        <v>#REF!</v>
      </c>
      <c r="AP15" s="122"/>
      <c r="AQ15" s="123" t="e">
        <f>(#REF!/$F15)*AP15</f>
        <v>#REF!</v>
      </c>
      <c r="AS15" s="122"/>
      <c r="AT15" s="123" t="e">
        <f>(#REF!/$F15)*AS15</f>
        <v>#REF!</v>
      </c>
      <c r="AV15" s="122"/>
      <c r="AW15" s="123" t="e">
        <f>(#REF!/$F15)*AV15</f>
        <v>#REF!</v>
      </c>
      <c r="AY15" s="122"/>
      <c r="AZ15" s="123" t="e">
        <f>(#REF!/$F15)*AY15</f>
        <v>#REF!</v>
      </c>
      <c r="BB15" s="122"/>
      <c r="BC15" s="123" t="e">
        <f>(#REF!/$F15)*BB15</f>
        <v>#REF!</v>
      </c>
      <c r="BE15" s="122"/>
      <c r="BF15" s="123" t="e">
        <f>(#REF!/$F15)*BE15</f>
        <v>#REF!</v>
      </c>
      <c r="BH15" s="122"/>
      <c r="BI15" s="123" t="e">
        <f>(#REF!/$F15)*BH15</f>
        <v>#REF!</v>
      </c>
      <c r="BK15" s="122"/>
      <c r="BL15" s="123" t="e">
        <f>(#REF!/$F15)*BK15</f>
        <v>#REF!</v>
      </c>
      <c r="BN15" s="122"/>
      <c r="BO15" s="123" t="e">
        <f>(#REF!/$F15)*BN15</f>
        <v>#REF!</v>
      </c>
      <c r="BQ15" s="122"/>
      <c r="BR15" s="123" t="e">
        <f>(#REF!/$F15)*BQ15</f>
        <v>#REF!</v>
      </c>
      <c r="BT15" s="122"/>
      <c r="BU15" s="123" t="e">
        <f>(#REF!/$F15)*BT15</f>
        <v>#REF!</v>
      </c>
      <c r="BW15" s="122"/>
      <c r="BX15" s="123" t="e">
        <f>(#REF!/$F15)*BW15</f>
        <v>#REF!</v>
      </c>
      <c r="BZ15" s="122"/>
      <c r="CA15" s="123" t="e">
        <f>(#REF!/$F15)*BZ15</f>
        <v>#REF!</v>
      </c>
      <c r="CC15" s="122"/>
      <c r="CD15" s="123" t="e">
        <f>(#REF!/$F15)*CC15</f>
        <v>#REF!</v>
      </c>
      <c r="CE15" s="69"/>
      <c r="CF15" s="188">
        <f>CG15/F15</f>
        <v>1</v>
      </c>
      <c r="CG15" s="157">
        <f>L15+O15+R15+U15+X15+AA15+AD15+AG15+AJ15+AM15+AP15+AS15+AV15+AY15+BB15+BE15+BH15+BK15+BN15+BQ15+BT15+BW15+BZ15+CC15</f>
        <v>11</v>
      </c>
      <c r="CH15" s="202" t="e">
        <f>M15+P15+S15+V15+Y15+AB15+AE15+AH15+AK15+AN15+AQ15+AT15+AW15+AZ15+BC15+BF15+BI15+BL15+BO15+BR15+BU15+BX15+CA15+CD15</f>
        <v>#REF!</v>
      </c>
      <c r="CI15" s="69"/>
      <c r="CJ15" s="70">
        <f>F15-CG15</f>
        <v>0</v>
      </c>
      <c r="CK15" s="70" t="e">
        <f>#REF!-CH15</f>
        <v>#REF!</v>
      </c>
      <c r="CM15" s="67"/>
      <c r="CN15" s="149"/>
      <c r="CO15" s="68" t="e">
        <f>(#REF!/$F15)*CM15</f>
        <v>#REF!</v>
      </c>
      <c r="CP15" s="69"/>
      <c r="CQ15" s="67"/>
      <c r="CR15" s="149"/>
      <c r="CS15" s="68" t="e">
        <f>(#REF!/$F15)*CQ15</f>
        <v>#REF!</v>
      </c>
      <c r="CT15" s="69"/>
      <c r="CU15" s="70">
        <f>F15+CM15-CQ15</f>
        <v>11</v>
      </c>
      <c r="CV15" s="70" t="e">
        <f>#REF!+CO15-CS15</f>
        <v>#REF!</v>
      </c>
    </row>
    <row r="16" spans="1:100" ht="30" x14ac:dyDescent="0.25">
      <c r="A16" s="445" t="s">
        <v>14604</v>
      </c>
      <c r="B16" s="31" t="s">
        <v>6631</v>
      </c>
      <c r="C16" s="17" t="s">
        <v>6150</v>
      </c>
      <c r="D16" s="486" t="str">
        <f>IF($B16="","",VLOOKUP($C16,atualizado!13:97335,2,0))</f>
        <v>Andaime torre metálico (1,5 x 1,5 m) com piso metálico</v>
      </c>
      <c r="E16" s="388" t="str">
        <f>IF($B16="","",VLOOKUP($C16,atualizado!13:97335,3,0))</f>
        <v>MXMES</v>
      </c>
      <c r="F16" s="443">
        <f>6*6*2</f>
        <v>72</v>
      </c>
      <c r="G16" s="127" t="e">
        <f>IF($B16="","",ROUND(VLOOKUP($C16,#REF!,6,0),2))</f>
        <v>#REF!</v>
      </c>
      <c r="H16" s="128" t="e">
        <f>G16*(1+$H$9)</f>
        <v>#REF!</v>
      </c>
      <c r="I16" s="561" t="s">
        <v>24988</v>
      </c>
      <c r="J16" s="129" t="e">
        <f>H16*F16</f>
        <v>#REF!</v>
      </c>
      <c r="L16" s="122"/>
      <c r="M16" s="123" t="e">
        <f>(#REF!/$F16)*L16</f>
        <v>#REF!</v>
      </c>
      <c r="O16" s="122"/>
      <c r="P16" s="123" t="e">
        <f>(#REF!/$F16)*O16</f>
        <v>#REF!</v>
      </c>
      <c r="R16" s="122"/>
      <c r="S16" s="123" t="e">
        <f>(#REF!/$F16)*R16</f>
        <v>#REF!</v>
      </c>
      <c r="U16" s="163">
        <v>50</v>
      </c>
      <c r="V16" s="123" t="e">
        <f>(#REF!/$F16)*U16</f>
        <v>#REF!</v>
      </c>
      <c r="X16" s="122">
        <v>50</v>
      </c>
      <c r="Y16" s="123" t="e">
        <f>(#REF!/$F16)*X16</f>
        <v>#REF!</v>
      </c>
      <c r="AA16" s="122"/>
      <c r="AB16" s="123" t="e">
        <f>(#REF!/$F16)*AA16</f>
        <v>#REF!</v>
      </c>
      <c r="AD16" s="122">
        <v>50</v>
      </c>
      <c r="AE16" s="123" t="e">
        <f>(#REF!/$F16)*AD16</f>
        <v>#REF!</v>
      </c>
      <c r="AG16" s="122">
        <v>50</v>
      </c>
      <c r="AH16" s="123" t="e">
        <f>(#REF!/$F16)*AG16</f>
        <v>#REF!</v>
      </c>
      <c r="AJ16" s="123">
        <v>1</v>
      </c>
      <c r="AK16" s="123" t="e">
        <f>(#REF!/$F16)*AJ16</f>
        <v>#REF!</v>
      </c>
      <c r="AM16" s="122"/>
      <c r="AN16" s="123" t="e">
        <f>(#REF!/$F16)*AM16</f>
        <v>#REF!</v>
      </c>
      <c r="AP16" s="122"/>
      <c r="AQ16" s="123" t="e">
        <f>(#REF!/$F16)*AP16</f>
        <v>#REF!</v>
      </c>
      <c r="AS16" s="122"/>
      <c r="AT16" s="123" t="e">
        <f>(#REF!/$F16)*AS16</f>
        <v>#REF!</v>
      </c>
      <c r="AV16" s="122"/>
      <c r="AW16" s="123" t="e">
        <f>(#REF!/$F16)*AV16</f>
        <v>#REF!</v>
      </c>
      <c r="AY16" s="122"/>
      <c r="AZ16" s="123" t="e">
        <f>(#REF!/$F16)*AY16</f>
        <v>#REF!</v>
      </c>
      <c r="BB16" s="122"/>
      <c r="BC16" s="123" t="e">
        <f>(#REF!/$F16)*BB16</f>
        <v>#REF!</v>
      </c>
      <c r="BE16" s="122"/>
      <c r="BF16" s="123" t="e">
        <f>(#REF!/$F16)*BE16</f>
        <v>#REF!</v>
      </c>
      <c r="BH16" s="122"/>
      <c r="BI16" s="123" t="e">
        <f>(#REF!/$F16)*BH16</f>
        <v>#REF!</v>
      </c>
      <c r="BK16" s="122"/>
      <c r="BL16" s="123" t="e">
        <f>(#REF!/$F16)*BK16</f>
        <v>#REF!</v>
      </c>
      <c r="BN16" s="122"/>
      <c r="BO16" s="123" t="e">
        <f>(#REF!/$F16)*BN16</f>
        <v>#REF!</v>
      </c>
      <c r="BQ16" s="122"/>
      <c r="BR16" s="123" t="e">
        <f>(#REF!/$F16)*BQ16</f>
        <v>#REF!</v>
      </c>
      <c r="BT16" s="122"/>
      <c r="BU16" s="123" t="e">
        <f>(#REF!/$F16)*BT16</f>
        <v>#REF!</v>
      </c>
      <c r="BW16" s="122"/>
      <c r="BX16" s="123" t="e">
        <f>(#REF!/$F16)*BW16</f>
        <v>#REF!</v>
      </c>
      <c r="BZ16" s="122"/>
      <c r="CA16" s="123" t="e">
        <f>(#REF!/$F16)*BZ16</f>
        <v>#REF!</v>
      </c>
      <c r="CC16" s="122"/>
      <c r="CD16" s="123" t="e">
        <f>(#REF!/$F16)*CC16</f>
        <v>#REF!</v>
      </c>
      <c r="CE16" s="69"/>
      <c r="CF16" s="214">
        <f>CG16/F16</f>
        <v>4.6669999999999998</v>
      </c>
      <c r="CG16" s="169">
        <f>335+AJ16</f>
        <v>336</v>
      </c>
      <c r="CH16" s="203" t="e">
        <f>CG16*#REF!*1.2452</f>
        <v>#REF!</v>
      </c>
      <c r="CI16" s="69"/>
      <c r="CJ16" s="70">
        <f>F16-CG16</f>
        <v>-264</v>
      </c>
      <c r="CK16" s="70" t="e">
        <f>#REF!-CH16</f>
        <v>#REF!</v>
      </c>
      <c r="CM16" s="67"/>
      <c r="CN16" s="149"/>
      <c r="CO16" s="68" t="e">
        <f>(#REF!/$F16)*CM16</f>
        <v>#REF!</v>
      </c>
      <c r="CP16" s="69"/>
      <c r="CQ16" s="67"/>
      <c r="CR16" s="149"/>
      <c r="CS16" s="68" t="e">
        <f>(#REF!/$F16)*CQ16</f>
        <v>#REF!</v>
      </c>
      <c r="CT16" s="69"/>
      <c r="CU16" s="70">
        <f>F16+CM16-CQ16</f>
        <v>72</v>
      </c>
      <c r="CV16" s="70" t="e">
        <f>#REF!+CO16-CS16</f>
        <v>#REF!</v>
      </c>
    </row>
    <row r="17" spans="1:100" ht="30" x14ac:dyDescent="0.25">
      <c r="A17" s="445" t="s">
        <v>7776</v>
      </c>
      <c r="B17" s="31" t="s">
        <v>6631</v>
      </c>
      <c r="C17" s="17" t="s">
        <v>1869</v>
      </c>
      <c r="D17" s="486" t="str">
        <f>IF($B17="","",VLOOKUP($C17,atualizado!14:97336,2,0))</f>
        <v>Montagem e desmontagem de andaime torre metálica com altura até 10 m</v>
      </c>
      <c r="E17" s="388" t="str">
        <f>IF($B17="","",VLOOKUP($C17,atualizado!14:97336,3,0))</f>
        <v>M</v>
      </c>
      <c r="F17" s="443">
        <f>6*2</f>
        <v>12</v>
      </c>
      <c r="G17" s="127" t="e">
        <f>IF($B17="","",ROUND(VLOOKUP($C17,#REF!,6,0),2))</f>
        <v>#REF!</v>
      </c>
      <c r="H17" s="128" t="e">
        <f>G17*(1+$H$9)</f>
        <v>#REF!</v>
      </c>
      <c r="I17" s="561" t="s">
        <v>24989</v>
      </c>
      <c r="J17" s="129" t="e">
        <f>H17*F17</f>
        <v>#REF!</v>
      </c>
      <c r="L17" s="122"/>
      <c r="M17" s="123" t="e">
        <f>(#REF!/$F17)*L17</f>
        <v>#REF!</v>
      </c>
      <c r="O17" s="122"/>
      <c r="P17" s="123" t="e">
        <f>(#REF!/$F17)*O17</f>
        <v>#REF!</v>
      </c>
      <c r="R17" s="122"/>
      <c r="S17" s="123" t="e">
        <f>(#REF!/$F17)*R17</f>
        <v>#REF!</v>
      </c>
      <c r="U17" s="163">
        <v>50</v>
      </c>
      <c r="V17" s="123" t="e">
        <f>(#REF!/$F17)*U17</f>
        <v>#REF!</v>
      </c>
      <c r="X17" s="122">
        <v>50</v>
      </c>
      <c r="Y17" s="123" t="e">
        <f>(#REF!/$F17)*X17</f>
        <v>#REF!</v>
      </c>
      <c r="AA17" s="122"/>
      <c r="AB17" s="123" t="e">
        <f>(#REF!/$F17)*AA17</f>
        <v>#REF!</v>
      </c>
      <c r="AD17" s="122">
        <v>50</v>
      </c>
      <c r="AE17" s="123" t="e">
        <f>(#REF!/$F17)*AD17</f>
        <v>#REF!</v>
      </c>
      <c r="AG17" s="122">
        <v>50</v>
      </c>
      <c r="AH17" s="123" t="e">
        <f>(#REF!/$F17)*AG17</f>
        <v>#REF!</v>
      </c>
      <c r="AJ17" s="123">
        <v>1</v>
      </c>
      <c r="AK17" s="123" t="e">
        <f>(#REF!/$F17)*AJ17</f>
        <v>#REF!</v>
      </c>
      <c r="AM17" s="122"/>
      <c r="AN17" s="123" t="e">
        <f>(#REF!/$F17)*AM17</f>
        <v>#REF!</v>
      </c>
      <c r="AP17" s="122"/>
      <c r="AQ17" s="123" t="e">
        <f>(#REF!/$F17)*AP17</f>
        <v>#REF!</v>
      </c>
      <c r="AS17" s="122"/>
      <c r="AT17" s="123" t="e">
        <f>(#REF!/$F17)*AS17</f>
        <v>#REF!</v>
      </c>
      <c r="AV17" s="122"/>
      <c r="AW17" s="123" t="e">
        <f>(#REF!/$F17)*AV17</f>
        <v>#REF!</v>
      </c>
      <c r="AY17" s="122"/>
      <c r="AZ17" s="123" t="e">
        <f>(#REF!/$F17)*AY17</f>
        <v>#REF!</v>
      </c>
      <c r="BB17" s="122"/>
      <c r="BC17" s="123" t="e">
        <f>(#REF!/$F17)*BB17</f>
        <v>#REF!</v>
      </c>
      <c r="BE17" s="122"/>
      <c r="BF17" s="123" t="e">
        <f>(#REF!/$F17)*BE17</f>
        <v>#REF!</v>
      </c>
      <c r="BH17" s="122"/>
      <c r="BI17" s="123" t="e">
        <f>(#REF!/$F17)*BH17</f>
        <v>#REF!</v>
      </c>
      <c r="BK17" s="122"/>
      <c r="BL17" s="123" t="e">
        <f>(#REF!/$F17)*BK17</f>
        <v>#REF!</v>
      </c>
      <c r="BN17" s="122"/>
      <c r="BO17" s="123" t="e">
        <f>(#REF!/$F17)*BN17</f>
        <v>#REF!</v>
      </c>
      <c r="BQ17" s="122"/>
      <c r="BR17" s="123" t="e">
        <f>(#REF!/$F17)*BQ17</f>
        <v>#REF!</v>
      </c>
      <c r="BT17" s="122"/>
      <c r="BU17" s="123" t="e">
        <f>(#REF!/$F17)*BT17</f>
        <v>#REF!</v>
      </c>
      <c r="BW17" s="122"/>
      <c r="BX17" s="123" t="e">
        <f>(#REF!/$F17)*BW17</f>
        <v>#REF!</v>
      </c>
      <c r="BZ17" s="122"/>
      <c r="CA17" s="123" t="e">
        <f>(#REF!/$F17)*BZ17</f>
        <v>#REF!</v>
      </c>
      <c r="CC17" s="122"/>
      <c r="CD17" s="123" t="e">
        <f>(#REF!/$F17)*CC17</f>
        <v>#REF!</v>
      </c>
      <c r="CE17" s="69"/>
      <c r="CF17" s="214">
        <f>CG17/F17</f>
        <v>28</v>
      </c>
      <c r="CG17" s="169">
        <f>335+1</f>
        <v>336</v>
      </c>
      <c r="CH17" s="203" t="e">
        <f>CG17*#REF!*1.2452</f>
        <v>#REF!</v>
      </c>
      <c r="CI17" s="69"/>
      <c r="CJ17" s="70">
        <f>F17-CG17</f>
        <v>-324</v>
      </c>
      <c r="CK17" s="70" t="e">
        <f>#REF!-CH17</f>
        <v>#REF!</v>
      </c>
      <c r="CM17" s="67"/>
      <c r="CN17" s="149"/>
      <c r="CO17" s="68" t="e">
        <f>(#REF!/$F17)*CM17</f>
        <v>#REF!</v>
      </c>
      <c r="CP17" s="69"/>
      <c r="CQ17" s="67"/>
      <c r="CR17" s="149"/>
      <c r="CS17" s="68" t="e">
        <f>(#REF!/$F17)*CQ17</f>
        <v>#REF!</v>
      </c>
      <c r="CT17" s="69"/>
      <c r="CU17" s="70">
        <f>F17+CM17-CQ17</f>
        <v>12</v>
      </c>
      <c r="CV17" s="70" t="e">
        <f>#REF!+CO17-CS17</f>
        <v>#REF!</v>
      </c>
    </row>
    <row r="18" spans="1:100" s="15" customFormat="1" x14ac:dyDescent="0.25">
      <c r="A18" s="378"/>
      <c r="B18" s="31"/>
      <c r="C18" s="17"/>
      <c r="D18" s="388"/>
      <c r="E18" s="388"/>
      <c r="F18" s="462"/>
      <c r="G18" s="16"/>
      <c r="H18" s="93"/>
      <c r="I18" s="478"/>
      <c r="J18" s="132"/>
      <c r="L18" s="122"/>
      <c r="M18" s="123"/>
      <c r="O18" s="122"/>
      <c r="P18" s="123"/>
      <c r="R18" s="122"/>
      <c r="S18" s="123"/>
      <c r="U18" s="163"/>
      <c r="V18" s="123"/>
      <c r="X18" s="122"/>
      <c r="Y18" s="123"/>
      <c r="AA18" s="122"/>
      <c r="AB18" s="123"/>
      <c r="AD18" s="122"/>
      <c r="AE18" s="123"/>
      <c r="AG18" s="122"/>
      <c r="AH18" s="123"/>
      <c r="AJ18" s="170"/>
      <c r="AK18" s="123"/>
      <c r="AM18" s="122"/>
      <c r="AN18" s="123"/>
      <c r="AP18" s="122"/>
      <c r="AQ18" s="123"/>
      <c r="AS18" s="122"/>
      <c r="AT18" s="123"/>
      <c r="AV18" s="122"/>
      <c r="AW18" s="123"/>
      <c r="AY18" s="122"/>
      <c r="AZ18" s="123"/>
      <c r="BB18" s="122"/>
      <c r="BC18" s="123"/>
      <c r="BE18" s="122"/>
      <c r="BF18" s="123"/>
      <c r="BH18" s="122"/>
      <c r="BI18" s="123"/>
      <c r="BK18" s="122"/>
      <c r="BL18" s="123"/>
      <c r="BN18" s="122"/>
      <c r="BO18" s="123"/>
      <c r="BQ18" s="122"/>
      <c r="BR18" s="123"/>
      <c r="BT18" s="122"/>
      <c r="BU18" s="123"/>
      <c r="BW18" s="122"/>
      <c r="BX18" s="123"/>
      <c r="BZ18" s="122"/>
      <c r="CA18" s="123"/>
      <c r="CC18" s="122"/>
      <c r="CD18" s="123"/>
      <c r="CE18" s="69"/>
      <c r="CF18" s="171"/>
      <c r="CG18" s="160"/>
      <c r="CH18" s="206"/>
      <c r="CI18" s="69"/>
      <c r="CJ18" s="132"/>
      <c r="CK18" s="209"/>
      <c r="CL18" s="13"/>
      <c r="CM18" s="132"/>
      <c r="CN18" s="152"/>
      <c r="CO18" s="132"/>
      <c r="CP18" s="66"/>
      <c r="CQ18" s="132"/>
      <c r="CR18" s="152"/>
      <c r="CS18" s="132"/>
      <c r="CT18" s="66"/>
      <c r="CU18" s="132"/>
      <c r="CV18" s="132"/>
    </row>
    <row r="19" spans="1:100" s="100" customFormat="1" ht="15.75" customHeight="1" x14ac:dyDescent="0.25">
      <c r="A19" s="447">
        <v>2</v>
      </c>
      <c r="B19" s="97"/>
      <c r="C19" s="98"/>
      <c r="D19" s="487" t="s">
        <v>14589</v>
      </c>
      <c r="E19" s="97"/>
      <c r="F19" s="473"/>
      <c r="G19" s="99" t="str">
        <f>IF($B19="","",VLOOKUP($C19,#REF!,6,0))</f>
        <v/>
      </c>
      <c r="H19" s="99"/>
      <c r="I19" s="562"/>
      <c r="J19" s="131" t="e">
        <f>SUBTOTAL(9,J20:J22)</f>
        <v>#REF!</v>
      </c>
      <c r="K19" s="15"/>
      <c r="L19" s="131"/>
      <c r="M19" s="131" t="e">
        <f>SUBTOTAL(9,M20:M22)</f>
        <v>#REF!</v>
      </c>
      <c r="N19" s="15"/>
      <c r="O19" s="131"/>
      <c r="P19" s="131" t="e">
        <f>SUBTOTAL(9,P20:P22)</f>
        <v>#REF!</v>
      </c>
      <c r="Q19" s="15"/>
      <c r="R19" s="131"/>
      <c r="S19" s="131" t="e">
        <f>SUBTOTAL(9,S20:S22)</f>
        <v>#REF!</v>
      </c>
      <c r="T19" s="15"/>
      <c r="U19" s="165"/>
      <c r="V19" s="131" t="e">
        <f>SUBTOTAL(9,V20:V22)</f>
        <v>#REF!</v>
      </c>
      <c r="W19" s="15"/>
      <c r="X19" s="131"/>
      <c r="Y19" s="131" t="e">
        <f>SUBTOTAL(9,Y20:Y22)</f>
        <v>#REF!</v>
      </c>
      <c r="Z19" s="15"/>
      <c r="AA19" s="131"/>
      <c r="AB19" s="131" t="e">
        <f>SUBTOTAL(9,AB20:AB22)</f>
        <v>#REF!</v>
      </c>
      <c r="AC19" s="15"/>
      <c r="AD19" s="131"/>
      <c r="AE19" s="131" t="e">
        <f>SUBTOTAL(9,AE20:AE22)</f>
        <v>#REF!</v>
      </c>
      <c r="AF19" s="15"/>
      <c r="AG19" s="131"/>
      <c r="AH19" s="131" t="e">
        <f>SUBTOTAL(9,AH20:AH22)</f>
        <v>#REF!</v>
      </c>
      <c r="AI19" s="15"/>
      <c r="AJ19" s="221"/>
      <c r="AK19" s="131" t="e">
        <f>SUBTOTAL(9,AK20:AK22)</f>
        <v>#REF!</v>
      </c>
      <c r="AL19" s="15"/>
      <c r="AM19" s="131"/>
      <c r="AN19" s="131" t="e">
        <f>SUBTOTAL(9,AN20:AN22)</f>
        <v>#REF!</v>
      </c>
      <c r="AO19" s="15"/>
      <c r="AP19" s="131"/>
      <c r="AQ19" s="131" t="e">
        <f>SUBTOTAL(9,AQ20:AQ22)</f>
        <v>#REF!</v>
      </c>
      <c r="AR19" s="15"/>
      <c r="AS19" s="131"/>
      <c r="AT19" s="131" t="e">
        <f>SUBTOTAL(9,AT20:AT22)</f>
        <v>#REF!</v>
      </c>
      <c r="AU19" s="15"/>
      <c r="AV19" s="131"/>
      <c r="AW19" s="131" t="e">
        <f>SUBTOTAL(9,AW20:AW22)</f>
        <v>#REF!</v>
      </c>
      <c r="AX19" s="15"/>
      <c r="AY19" s="131"/>
      <c r="AZ19" s="131" t="e">
        <f>SUBTOTAL(9,AZ20:AZ22)</f>
        <v>#REF!</v>
      </c>
      <c r="BA19" s="15"/>
      <c r="BB19" s="131"/>
      <c r="BC19" s="131" t="e">
        <f>SUBTOTAL(9,BC20:BC22)</f>
        <v>#REF!</v>
      </c>
      <c r="BD19" s="15"/>
      <c r="BE19" s="131"/>
      <c r="BF19" s="131" t="e">
        <f>SUBTOTAL(9,BF20:BF22)</f>
        <v>#REF!</v>
      </c>
      <c r="BG19" s="15"/>
      <c r="BH19" s="131"/>
      <c r="BI19" s="131" t="e">
        <f>SUBTOTAL(9,BI20:BI22)</f>
        <v>#REF!</v>
      </c>
      <c r="BJ19" s="15"/>
      <c r="BK19" s="131"/>
      <c r="BL19" s="131" t="e">
        <f>SUBTOTAL(9,BL20:BL22)</f>
        <v>#REF!</v>
      </c>
      <c r="BM19" s="15"/>
      <c r="BN19" s="131"/>
      <c r="BO19" s="131" t="e">
        <f>SUBTOTAL(9,BO20:BO22)</f>
        <v>#REF!</v>
      </c>
      <c r="BP19" s="15"/>
      <c r="BQ19" s="131"/>
      <c r="BR19" s="131" t="e">
        <f>SUBTOTAL(9,BR20:BR22)</f>
        <v>#REF!</v>
      </c>
      <c r="BS19" s="15"/>
      <c r="BT19" s="131"/>
      <c r="BU19" s="131" t="e">
        <f>SUBTOTAL(9,BU20:BU22)</f>
        <v>#REF!</v>
      </c>
      <c r="BV19" s="15"/>
      <c r="BW19" s="131"/>
      <c r="BX19" s="131" t="e">
        <f>SUBTOTAL(9,BX20:BX22)</f>
        <v>#REF!</v>
      </c>
      <c r="BY19" s="15"/>
      <c r="BZ19" s="131"/>
      <c r="CA19" s="131" t="e">
        <f>SUBTOTAL(9,CA20:CA22)</f>
        <v>#REF!</v>
      </c>
      <c r="CB19" s="15"/>
      <c r="CC19" s="131"/>
      <c r="CD19" s="131" t="e">
        <f>SUBTOTAL(9,CD20:CD22)</f>
        <v>#REF!</v>
      </c>
      <c r="CE19" s="101"/>
      <c r="CF19" s="183"/>
      <c r="CG19" s="159"/>
      <c r="CH19" s="205" t="e">
        <f>SUBTOTAL(9,CH20:CH22)</f>
        <v>#REF!</v>
      </c>
      <c r="CI19" s="101"/>
      <c r="CJ19" s="131"/>
      <c r="CK19" s="208" t="e">
        <f>SUBTOTAL(9,CK20:CK22)</f>
        <v>#REF!</v>
      </c>
      <c r="CL19" s="15"/>
      <c r="CM19" s="131"/>
      <c r="CN19" s="151"/>
      <c r="CO19" s="131" t="e">
        <f>SUBTOTAL(9,CO20:CO22)</f>
        <v>#REF!</v>
      </c>
      <c r="CP19" s="102"/>
      <c r="CQ19" s="131"/>
      <c r="CR19" s="151"/>
      <c r="CS19" s="131" t="e">
        <f>SUBTOTAL(9,CS20:CS22)</f>
        <v>#REF!</v>
      </c>
      <c r="CT19" s="101"/>
      <c r="CU19" s="131"/>
      <c r="CV19" s="131" t="e">
        <f>SUBTOTAL(9,CV20:CV22)</f>
        <v>#REF!</v>
      </c>
    </row>
    <row r="20" spans="1:100" s="15" customFormat="1" ht="30" customHeight="1" x14ac:dyDescent="0.25">
      <c r="A20" s="445" t="s">
        <v>7777</v>
      </c>
      <c r="B20" s="31" t="s">
        <v>6631</v>
      </c>
      <c r="C20" s="17" t="s">
        <v>2940</v>
      </c>
      <c r="D20" s="486" t="str">
        <f>IF($B20="","",VLOOKUP($C20,atualizado!17:97339,2,0))</f>
        <v>Impermeabilização em manta asfáltica com armadura, tipo III-B, espessura de 4 mm</v>
      </c>
      <c r="E20" s="388" t="str">
        <f>IF($B20="","",VLOOKUP($C20,atualizado!17:97339,3,0))</f>
        <v>M2</v>
      </c>
      <c r="F20" s="443">
        <f>33+12+7+155</f>
        <v>207</v>
      </c>
      <c r="G20" s="124" t="e">
        <f>IF($B20="","",ROUND(VLOOKUP($C20,#REF!,6,0),2))</f>
        <v>#REF!</v>
      </c>
      <c r="H20" s="125" t="e">
        <f>G20*(1+$H$9)</f>
        <v>#REF!</v>
      </c>
      <c r="I20" s="561" t="s">
        <v>24990</v>
      </c>
      <c r="J20" s="129" t="e">
        <f>H20*F20</f>
        <v>#REF!</v>
      </c>
      <c r="K20" s="13"/>
      <c r="L20" s="122"/>
      <c r="M20" s="123" t="e">
        <f>(#REF!/$F20)*L20</f>
        <v>#REF!</v>
      </c>
      <c r="N20" s="13"/>
      <c r="O20" s="122"/>
      <c r="P20" s="123" t="e">
        <f>(#REF!/$F20)*O20</f>
        <v>#REF!</v>
      </c>
      <c r="Q20" s="13"/>
      <c r="R20" s="122"/>
      <c r="S20" s="123" t="e">
        <f>(#REF!/$F20)*R20</f>
        <v>#REF!</v>
      </c>
      <c r="T20" s="13"/>
      <c r="U20" s="163"/>
      <c r="V20" s="123" t="e">
        <f>(#REF!/$F20)*U20</f>
        <v>#REF!</v>
      </c>
      <c r="W20" s="13"/>
      <c r="X20" s="122"/>
      <c r="Y20" s="123" t="e">
        <f>(#REF!/$F20)*X20</f>
        <v>#REF!</v>
      </c>
      <c r="Z20" s="13"/>
      <c r="AA20" s="122"/>
      <c r="AB20" s="123" t="e">
        <f>(#REF!/$F20)*AA20</f>
        <v>#REF!</v>
      </c>
      <c r="AC20" s="13"/>
      <c r="AD20" s="122"/>
      <c r="AE20" s="123" t="e">
        <f>(#REF!/$F20)*AD20</f>
        <v>#REF!</v>
      </c>
      <c r="AF20" s="13"/>
      <c r="AG20" s="122"/>
      <c r="AH20" s="123" t="e">
        <f>(#REF!/$F20)*AG20</f>
        <v>#REF!</v>
      </c>
      <c r="AI20" s="13"/>
      <c r="AJ20" s="170"/>
      <c r="AK20" s="123" t="e">
        <f>(#REF!/$F20)*AJ20</f>
        <v>#REF!</v>
      </c>
      <c r="AL20" s="13"/>
      <c r="AM20" s="122"/>
      <c r="AN20" s="123" t="e">
        <f>(#REF!/$F20)*AM20</f>
        <v>#REF!</v>
      </c>
      <c r="AO20" s="13"/>
      <c r="AP20" s="122"/>
      <c r="AQ20" s="123" t="e">
        <f>(#REF!/$F20)*AP20</f>
        <v>#REF!</v>
      </c>
      <c r="AR20" s="13"/>
      <c r="AS20" s="122"/>
      <c r="AT20" s="123" t="e">
        <f>(#REF!/$F20)*AS20</f>
        <v>#REF!</v>
      </c>
      <c r="AU20" s="13"/>
      <c r="AV20" s="122"/>
      <c r="AW20" s="123" t="e">
        <f>(#REF!/$F20)*AV20</f>
        <v>#REF!</v>
      </c>
      <c r="AX20" s="13"/>
      <c r="AY20" s="122"/>
      <c r="AZ20" s="123" t="e">
        <f>(#REF!/$F20)*AY20</f>
        <v>#REF!</v>
      </c>
      <c r="BA20" s="13"/>
      <c r="BB20" s="122"/>
      <c r="BC20" s="123" t="e">
        <f>(#REF!/$F20)*BB20</f>
        <v>#REF!</v>
      </c>
      <c r="BD20" s="13"/>
      <c r="BE20" s="122"/>
      <c r="BF20" s="123" t="e">
        <f>(#REF!/$F20)*BE20</f>
        <v>#REF!</v>
      </c>
      <c r="BG20" s="13"/>
      <c r="BH20" s="122"/>
      <c r="BI20" s="123" t="e">
        <f>(#REF!/$F20)*BH20</f>
        <v>#REF!</v>
      </c>
      <c r="BJ20" s="13"/>
      <c r="BK20" s="122"/>
      <c r="BL20" s="123" t="e">
        <f>(#REF!/$F20)*BK20</f>
        <v>#REF!</v>
      </c>
      <c r="BM20" s="13"/>
      <c r="BN20" s="122"/>
      <c r="BO20" s="123" t="e">
        <f>(#REF!/$F20)*BN20</f>
        <v>#REF!</v>
      </c>
      <c r="BP20" s="13"/>
      <c r="BQ20" s="122"/>
      <c r="BR20" s="123" t="e">
        <f>(#REF!/$F20)*BQ20</f>
        <v>#REF!</v>
      </c>
      <c r="BS20" s="13"/>
      <c r="BT20" s="122"/>
      <c r="BU20" s="123" t="e">
        <f>(#REF!/$F20)*BT20</f>
        <v>#REF!</v>
      </c>
      <c r="BV20" s="13"/>
      <c r="BW20" s="122"/>
      <c r="BX20" s="123" t="e">
        <f>(#REF!/$F20)*BW20</f>
        <v>#REF!</v>
      </c>
      <c r="BY20" s="13"/>
      <c r="BZ20" s="122"/>
      <c r="CA20" s="123" t="e">
        <f>(#REF!/$F20)*BZ20</f>
        <v>#REF!</v>
      </c>
      <c r="CB20" s="13"/>
      <c r="CC20" s="122"/>
      <c r="CD20" s="123" t="e">
        <f>(#REF!/$F20)*CC20</f>
        <v>#REF!</v>
      </c>
      <c r="CE20" s="69"/>
      <c r="CF20" s="191">
        <f>CG20/F20</f>
        <v>0</v>
      </c>
      <c r="CG20" s="192">
        <f t="shared" ref="CG20:CH22" si="0">L20+O20+R20+U20+X20+AA20+AD20+AG20+AJ20+AM20+AP20+AS20+AV20+AY20+BB20+BE20+BH20+BK20+BN20+BQ20+BT20+BW20+BZ20+CC20</f>
        <v>0</v>
      </c>
      <c r="CH20" s="198" t="e">
        <f t="shared" si="0"/>
        <v>#REF!</v>
      </c>
      <c r="CI20" s="189"/>
      <c r="CJ20" s="190">
        <f>F20-CG20</f>
        <v>207</v>
      </c>
      <c r="CK20" s="70" t="e">
        <f>#REF!-CH20</f>
        <v>#REF!</v>
      </c>
      <c r="CL20" s="13"/>
      <c r="CM20" s="67"/>
      <c r="CN20" s="149"/>
      <c r="CO20" s="68" t="e">
        <f>(#REF!/$F20)*CM20</f>
        <v>#REF!</v>
      </c>
      <c r="CP20" s="69"/>
      <c r="CQ20" s="67"/>
      <c r="CR20" s="149"/>
      <c r="CS20" s="68" t="e">
        <f>(#REF!/$F20)*CQ20</f>
        <v>#REF!</v>
      </c>
      <c r="CT20" s="69"/>
      <c r="CU20" s="70">
        <f>F20+CM20-CQ20</f>
        <v>207</v>
      </c>
      <c r="CV20" s="70" t="e">
        <f>#REF!+CO20-CS20</f>
        <v>#REF!</v>
      </c>
    </row>
    <row r="21" spans="1:100" s="15" customFormat="1" ht="38.25" customHeight="1" x14ac:dyDescent="0.25">
      <c r="A21" s="445" t="s">
        <v>7778</v>
      </c>
      <c r="B21" s="31" t="s">
        <v>6631</v>
      </c>
      <c r="C21" s="17" t="s">
        <v>2394</v>
      </c>
      <c r="D21" s="486" t="str">
        <f>IF($B21="","",VLOOKUP($C21,atualizado!18:97340,2,0))</f>
        <v>Argamassa de regularização e/ou proteção</v>
      </c>
      <c r="E21" s="388" t="str">
        <f>IF($B21="","",VLOOKUP($C21,atualizado!18:97340,3,0))</f>
        <v>M3</v>
      </c>
      <c r="F21" s="443">
        <f>F20*0.02</f>
        <v>4.1399999999999997</v>
      </c>
      <c r="G21" s="124" t="e">
        <f>IF($B21="","",ROUND(VLOOKUP($C21,#REF!,6,0),2))</f>
        <v>#REF!</v>
      </c>
      <c r="H21" s="125" t="e">
        <f>G21*(1+$H$9)</f>
        <v>#REF!</v>
      </c>
      <c r="I21" s="561" t="s">
        <v>8090</v>
      </c>
      <c r="J21" s="129" t="e">
        <f>H21*F21</f>
        <v>#REF!</v>
      </c>
      <c r="K21" s="13"/>
      <c r="L21" s="122"/>
      <c r="M21" s="123" t="e">
        <f>(#REF!/$F21)*L21</f>
        <v>#REF!</v>
      </c>
      <c r="N21" s="13"/>
      <c r="O21" s="122"/>
      <c r="P21" s="123" t="e">
        <f>(#REF!/$F21)*O21</f>
        <v>#REF!</v>
      </c>
      <c r="Q21" s="13"/>
      <c r="R21" s="122"/>
      <c r="S21" s="123" t="e">
        <f>(#REF!/$F21)*R21</f>
        <v>#REF!</v>
      </c>
      <c r="T21" s="13"/>
      <c r="U21" s="163"/>
      <c r="V21" s="123" t="e">
        <f>(#REF!/$F21)*U21</f>
        <v>#REF!</v>
      </c>
      <c r="W21" s="13"/>
      <c r="X21" s="122"/>
      <c r="Y21" s="123" t="e">
        <f>(#REF!/$F21)*X21</f>
        <v>#REF!</v>
      </c>
      <c r="Z21" s="13"/>
      <c r="AA21" s="122"/>
      <c r="AB21" s="123" t="e">
        <f>(#REF!/$F21)*AA21</f>
        <v>#REF!</v>
      </c>
      <c r="AC21" s="13"/>
      <c r="AD21" s="122"/>
      <c r="AE21" s="123" t="e">
        <f>(#REF!/$F21)*AD21</f>
        <v>#REF!</v>
      </c>
      <c r="AF21" s="13"/>
      <c r="AG21" s="122"/>
      <c r="AH21" s="123" t="e">
        <f>(#REF!/$F21)*AG21</f>
        <v>#REF!</v>
      </c>
      <c r="AI21" s="13"/>
      <c r="AJ21" s="170"/>
      <c r="AK21" s="123" t="e">
        <f>(#REF!/$F21)*AJ21</f>
        <v>#REF!</v>
      </c>
      <c r="AL21" s="13"/>
      <c r="AM21" s="122"/>
      <c r="AN21" s="123" t="e">
        <f>(#REF!/$F21)*AM21</f>
        <v>#REF!</v>
      </c>
      <c r="AO21" s="13"/>
      <c r="AP21" s="122"/>
      <c r="AQ21" s="123" t="e">
        <f>(#REF!/$F21)*AP21</f>
        <v>#REF!</v>
      </c>
      <c r="AR21" s="13"/>
      <c r="AS21" s="122"/>
      <c r="AT21" s="123" t="e">
        <f>(#REF!/$F21)*AS21</f>
        <v>#REF!</v>
      </c>
      <c r="AU21" s="13"/>
      <c r="AV21" s="122"/>
      <c r="AW21" s="123" t="e">
        <f>(#REF!/$F21)*AV21</f>
        <v>#REF!</v>
      </c>
      <c r="AX21" s="13"/>
      <c r="AY21" s="122"/>
      <c r="AZ21" s="123" t="e">
        <f>(#REF!/$F21)*AY21</f>
        <v>#REF!</v>
      </c>
      <c r="BA21" s="13"/>
      <c r="BB21" s="122"/>
      <c r="BC21" s="123" t="e">
        <f>(#REF!/$F21)*BB21</f>
        <v>#REF!</v>
      </c>
      <c r="BD21" s="13"/>
      <c r="BE21" s="122"/>
      <c r="BF21" s="123" t="e">
        <f>(#REF!/$F21)*BE21</f>
        <v>#REF!</v>
      </c>
      <c r="BG21" s="13"/>
      <c r="BH21" s="122"/>
      <c r="BI21" s="123" t="e">
        <f>(#REF!/$F21)*BH21</f>
        <v>#REF!</v>
      </c>
      <c r="BJ21" s="13"/>
      <c r="BK21" s="122"/>
      <c r="BL21" s="123" t="e">
        <f>(#REF!/$F21)*BK21</f>
        <v>#REF!</v>
      </c>
      <c r="BM21" s="13"/>
      <c r="BN21" s="122"/>
      <c r="BO21" s="123" t="e">
        <f>(#REF!/$F21)*BN21</f>
        <v>#REF!</v>
      </c>
      <c r="BP21" s="13"/>
      <c r="BQ21" s="122"/>
      <c r="BR21" s="123" t="e">
        <f>(#REF!/$F21)*BQ21</f>
        <v>#REF!</v>
      </c>
      <c r="BS21" s="13"/>
      <c r="BT21" s="122"/>
      <c r="BU21" s="123" t="e">
        <f>(#REF!/$F21)*BT21</f>
        <v>#REF!</v>
      </c>
      <c r="BV21" s="13"/>
      <c r="BW21" s="122"/>
      <c r="BX21" s="123" t="e">
        <f>(#REF!/$F21)*BW21</f>
        <v>#REF!</v>
      </c>
      <c r="BY21" s="13"/>
      <c r="BZ21" s="122"/>
      <c r="CA21" s="123" t="e">
        <f>(#REF!/$F21)*BZ21</f>
        <v>#REF!</v>
      </c>
      <c r="CB21" s="13"/>
      <c r="CC21" s="122"/>
      <c r="CD21" s="123" t="e">
        <f>(#REF!/$F21)*CC21</f>
        <v>#REF!</v>
      </c>
      <c r="CE21" s="69"/>
      <c r="CF21" s="191">
        <f>CG21/F21</f>
        <v>0</v>
      </c>
      <c r="CG21" s="192">
        <f t="shared" si="0"/>
        <v>0</v>
      </c>
      <c r="CH21" s="198" t="e">
        <f t="shared" si="0"/>
        <v>#REF!</v>
      </c>
      <c r="CI21" s="189"/>
      <c r="CJ21" s="190">
        <f>F21-CG21</f>
        <v>4.1399999999999997</v>
      </c>
      <c r="CK21" s="70" t="e">
        <f>#REF!-CH21</f>
        <v>#REF!</v>
      </c>
      <c r="CL21" s="13"/>
      <c r="CM21" s="67"/>
      <c r="CN21" s="149"/>
      <c r="CO21" s="68" t="e">
        <f>(#REF!/$F21)*CM21</f>
        <v>#REF!</v>
      </c>
      <c r="CP21" s="69"/>
      <c r="CQ21" s="67"/>
      <c r="CR21" s="149"/>
      <c r="CS21" s="68" t="e">
        <f>(#REF!/$F21)*CQ21</f>
        <v>#REF!</v>
      </c>
      <c r="CT21" s="69"/>
      <c r="CU21" s="70">
        <f>F21+CM21-CQ21</f>
        <v>4.1399999999999997</v>
      </c>
      <c r="CV21" s="70" t="e">
        <f>#REF!+CO21-CS21</f>
        <v>#REF!</v>
      </c>
    </row>
    <row r="22" spans="1:100" s="15" customFormat="1" ht="15.75" customHeight="1" x14ac:dyDescent="0.25">
      <c r="A22" s="445" t="s">
        <v>7779</v>
      </c>
      <c r="B22" s="31" t="s">
        <v>6631</v>
      </c>
      <c r="C22" s="17" t="s">
        <v>2956</v>
      </c>
      <c r="D22" s="486" t="str">
        <f>IF($B22="","",VLOOKUP($C22,atualizado!19:97341,2,0))</f>
        <v>Aplicação de papel Kraft</v>
      </c>
      <c r="E22" s="388" t="str">
        <f>IF($B22="","",VLOOKUP($C22,atualizado!19:97341,3,0))</f>
        <v>M2</v>
      </c>
      <c r="F22" s="443">
        <f>F20</f>
        <v>207</v>
      </c>
      <c r="G22" s="124" t="e">
        <f>IF($B22="","",ROUND(VLOOKUP($C22,#REF!,6,0),2))</f>
        <v>#REF!</v>
      </c>
      <c r="H22" s="125" t="e">
        <f>G22*(1+$H$9)</f>
        <v>#REF!</v>
      </c>
      <c r="I22" s="561" t="s">
        <v>8089</v>
      </c>
      <c r="J22" s="129" t="e">
        <f>H22*F22</f>
        <v>#REF!</v>
      </c>
      <c r="K22" s="13"/>
      <c r="L22" s="122"/>
      <c r="M22" s="123" t="e">
        <f>(#REF!/$F22)*L22</f>
        <v>#REF!</v>
      </c>
      <c r="N22" s="13"/>
      <c r="O22" s="122"/>
      <c r="P22" s="123" t="e">
        <f>(#REF!/$F22)*O22</f>
        <v>#REF!</v>
      </c>
      <c r="Q22" s="13"/>
      <c r="R22" s="122"/>
      <c r="S22" s="123" t="e">
        <f>(#REF!/$F22)*R22</f>
        <v>#REF!</v>
      </c>
      <c r="T22" s="13"/>
      <c r="U22" s="163"/>
      <c r="V22" s="123" t="e">
        <f>(#REF!/$F22)*U22</f>
        <v>#REF!</v>
      </c>
      <c r="W22" s="13"/>
      <c r="X22" s="122"/>
      <c r="Y22" s="123" t="e">
        <f>(#REF!/$F22)*X22</f>
        <v>#REF!</v>
      </c>
      <c r="Z22" s="13"/>
      <c r="AA22" s="122"/>
      <c r="AB22" s="123" t="e">
        <f>(#REF!/$F22)*AA22</f>
        <v>#REF!</v>
      </c>
      <c r="AC22" s="13"/>
      <c r="AD22" s="122"/>
      <c r="AE22" s="123" t="e">
        <f>(#REF!/$F22)*AD22</f>
        <v>#REF!</v>
      </c>
      <c r="AF22" s="13"/>
      <c r="AG22" s="122"/>
      <c r="AH22" s="123" t="e">
        <f>(#REF!/$F22)*AG22</f>
        <v>#REF!</v>
      </c>
      <c r="AI22" s="13"/>
      <c r="AJ22" s="170"/>
      <c r="AK22" s="123" t="e">
        <f>(#REF!/$F22)*AJ22</f>
        <v>#REF!</v>
      </c>
      <c r="AL22" s="13"/>
      <c r="AM22" s="122"/>
      <c r="AN22" s="123" t="e">
        <f>(#REF!/$F22)*AM22</f>
        <v>#REF!</v>
      </c>
      <c r="AO22" s="13"/>
      <c r="AP22" s="122"/>
      <c r="AQ22" s="123" t="e">
        <f>(#REF!/$F22)*AP22</f>
        <v>#REF!</v>
      </c>
      <c r="AR22" s="13"/>
      <c r="AS22" s="122"/>
      <c r="AT22" s="123" t="e">
        <f>(#REF!/$F22)*AS22</f>
        <v>#REF!</v>
      </c>
      <c r="AU22" s="13"/>
      <c r="AV22" s="122"/>
      <c r="AW22" s="123" t="e">
        <f>(#REF!/$F22)*AV22</f>
        <v>#REF!</v>
      </c>
      <c r="AX22" s="13"/>
      <c r="AY22" s="122"/>
      <c r="AZ22" s="123" t="e">
        <f>(#REF!/$F22)*AY22</f>
        <v>#REF!</v>
      </c>
      <c r="BA22" s="13"/>
      <c r="BB22" s="122"/>
      <c r="BC22" s="123" t="e">
        <f>(#REF!/$F22)*BB22</f>
        <v>#REF!</v>
      </c>
      <c r="BD22" s="13"/>
      <c r="BE22" s="122"/>
      <c r="BF22" s="123" t="e">
        <f>(#REF!/$F22)*BE22</f>
        <v>#REF!</v>
      </c>
      <c r="BG22" s="13"/>
      <c r="BH22" s="122"/>
      <c r="BI22" s="123" t="e">
        <f>(#REF!/$F22)*BH22</f>
        <v>#REF!</v>
      </c>
      <c r="BJ22" s="13"/>
      <c r="BK22" s="122"/>
      <c r="BL22" s="123" t="e">
        <f>(#REF!/$F22)*BK22</f>
        <v>#REF!</v>
      </c>
      <c r="BM22" s="13"/>
      <c r="BN22" s="122"/>
      <c r="BO22" s="123" t="e">
        <f>(#REF!/$F22)*BN22</f>
        <v>#REF!</v>
      </c>
      <c r="BP22" s="13"/>
      <c r="BQ22" s="122"/>
      <c r="BR22" s="123" t="e">
        <f>(#REF!/$F22)*BQ22</f>
        <v>#REF!</v>
      </c>
      <c r="BS22" s="13"/>
      <c r="BT22" s="122"/>
      <c r="BU22" s="123" t="e">
        <f>(#REF!/$F22)*BT22</f>
        <v>#REF!</v>
      </c>
      <c r="BV22" s="13"/>
      <c r="BW22" s="122"/>
      <c r="BX22" s="123" t="e">
        <f>(#REF!/$F22)*BW22</f>
        <v>#REF!</v>
      </c>
      <c r="BY22" s="13"/>
      <c r="BZ22" s="122"/>
      <c r="CA22" s="123" t="e">
        <f>(#REF!/$F22)*BZ22</f>
        <v>#REF!</v>
      </c>
      <c r="CB22" s="13"/>
      <c r="CC22" s="122"/>
      <c r="CD22" s="123" t="e">
        <f>(#REF!/$F22)*CC22</f>
        <v>#REF!</v>
      </c>
      <c r="CE22" s="69"/>
      <c r="CF22" s="191">
        <f>CG22/F22</f>
        <v>0</v>
      </c>
      <c r="CG22" s="192">
        <f t="shared" si="0"/>
        <v>0</v>
      </c>
      <c r="CH22" s="198" t="e">
        <f t="shared" si="0"/>
        <v>#REF!</v>
      </c>
      <c r="CI22" s="189"/>
      <c r="CJ22" s="190">
        <f>F22-CG22</f>
        <v>207</v>
      </c>
      <c r="CK22" s="70" t="e">
        <f>#REF!-CH22</f>
        <v>#REF!</v>
      </c>
      <c r="CL22" s="13"/>
      <c r="CM22" s="67"/>
      <c r="CN22" s="149"/>
      <c r="CO22" s="68" t="e">
        <f>(#REF!/$F22)*CM22</f>
        <v>#REF!</v>
      </c>
      <c r="CP22" s="69"/>
      <c r="CQ22" s="67"/>
      <c r="CR22" s="149"/>
      <c r="CS22" s="68" t="e">
        <f>(#REF!/$F22)*CQ22</f>
        <v>#REF!</v>
      </c>
      <c r="CT22" s="69"/>
      <c r="CU22" s="70">
        <f>F22+CM22-CQ22</f>
        <v>207</v>
      </c>
      <c r="CV22" s="70" t="e">
        <f>#REF!+CO22-CS22</f>
        <v>#REF!</v>
      </c>
    </row>
    <row r="23" spans="1:100" s="15" customFormat="1" ht="15.75" customHeight="1" x14ac:dyDescent="0.25">
      <c r="A23" s="382"/>
      <c r="B23" s="55"/>
      <c r="C23" s="56"/>
      <c r="D23" s="389"/>
      <c r="E23" s="389"/>
      <c r="F23" s="463"/>
      <c r="G23" s="57"/>
      <c r="H23" s="94"/>
      <c r="I23" s="479"/>
      <c r="J23" s="129"/>
      <c r="L23" s="122"/>
      <c r="M23" s="123"/>
      <c r="O23" s="122"/>
      <c r="P23" s="123"/>
      <c r="R23" s="122"/>
      <c r="S23" s="123"/>
      <c r="U23" s="163"/>
      <c r="V23" s="123"/>
      <c r="X23" s="122"/>
      <c r="Y23" s="123"/>
      <c r="AA23" s="122"/>
      <c r="AB23" s="123"/>
      <c r="AD23" s="122"/>
      <c r="AE23" s="123"/>
      <c r="AG23" s="122"/>
      <c r="AH23" s="123"/>
      <c r="AJ23" s="170"/>
      <c r="AK23" s="123"/>
      <c r="AM23" s="122"/>
      <c r="AN23" s="123"/>
      <c r="AP23" s="122"/>
      <c r="AQ23" s="123"/>
      <c r="AS23" s="122"/>
      <c r="AT23" s="123"/>
      <c r="AV23" s="122"/>
      <c r="AW23" s="123"/>
      <c r="AY23" s="122"/>
      <c r="AZ23" s="123"/>
      <c r="BB23" s="122"/>
      <c r="BC23" s="123"/>
      <c r="BE23" s="122"/>
      <c r="BF23" s="123"/>
      <c r="BH23" s="122"/>
      <c r="BI23" s="123"/>
      <c r="BK23" s="122"/>
      <c r="BL23" s="123"/>
      <c r="BN23" s="122"/>
      <c r="BO23" s="123"/>
      <c r="BQ23" s="122"/>
      <c r="BR23" s="123"/>
      <c r="BT23" s="122"/>
      <c r="BU23" s="123"/>
      <c r="BW23" s="122"/>
      <c r="BX23" s="123"/>
      <c r="BZ23" s="122"/>
      <c r="CA23" s="123"/>
      <c r="CC23" s="122"/>
      <c r="CD23" s="123"/>
      <c r="CE23" s="69"/>
      <c r="CF23" s="171"/>
      <c r="CG23" s="157"/>
      <c r="CH23" s="197" t="s">
        <v>8126</v>
      </c>
      <c r="CI23" s="69"/>
      <c r="CJ23" s="70"/>
      <c r="CK23" s="173"/>
      <c r="CM23" s="67"/>
      <c r="CN23" s="149"/>
      <c r="CO23" s="68"/>
      <c r="CP23" s="69"/>
      <c r="CQ23" s="67"/>
      <c r="CR23" s="149"/>
      <c r="CS23" s="68"/>
      <c r="CT23" s="69"/>
      <c r="CU23" s="70"/>
      <c r="CV23" s="70"/>
    </row>
    <row r="24" spans="1:100" s="15" customFormat="1" x14ac:dyDescent="0.25">
      <c r="A24" s="448">
        <v>3</v>
      </c>
      <c r="B24" s="43"/>
      <c r="C24" s="44"/>
      <c r="D24" s="488" t="s">
        <v>8031</v>
      </c>
      <c r="E24" s="43"/>
      <c r="F24" s="474"/>
      <c r="G24" s="45" t="str">
        <f>IF($B24="","",VLOOKUP($C24,#REF!,6,0))</f>
        <v/>
      </c>
      <c r="H24" s="45"/>
      <c r="I24" s="563"/>
      <c r="J24" s="130" t="e">
        <f>SUBTOTAL(9,J25:J33)</f>
        <v>#REF!</v>
      </c>
      <c r="L24" s="130"/>
      <c r="M24" s="130" t="e">
        <f>SUBTOTAL(9,M25:M33)</f>
        <v>#REF!</v>
      </c>
      <c r="O24" s="130"/>
      <c r="P24" s="130" t="e">
        <f>SUBTOTAL(9,P25:P33)</f>
        <v>#REF!</v>
      </c>
      <c r="R24" s="130"/>
      <c r="S24" s="130" t="e">
        <f>SUBTOTAL(9,S25:S33)</f>
        <v>#REF!</v>
      </c>
      <c r="U24" s="164"/>
      <c r="V24" s="130" t="e">
        <f>SUBTOTAL(9,V25:V33)</f>
        <v>#REF!</v>
      </c>
      <c r="X24" s="130"/>
      <c r="Y24" s="130" t="e">
        <f>SUBTOTAL(9,Y25:Y33)</f>
        <v>#REF!</v>
      </c>
      <c r="AA24" s="130"/>
      <c r="AB24" s="130" t="e">
        <f>SUBTOTAL(9,AB25:AB33)</f>
        <v>#REF!</v>
      </c>
      <c r="AD24" s="130"/>
      <c r="AE24" s="130" t="e">
        <f>SUBTOTAL(9,AE25:AE33)</f>
        <v>#REF!</v>
      </c>
      <c r="AG24" s="130"/>
      <c r="AH24" s="130" t="e">
        <f>SUBTOTAL(9,AH25:AH33)</f>
        <v>#REF!</v>
      </c>
      <c r="AJ24" s="174"/>
      <c r="AK24" s="130" t="e">
        <f>SUBTOTAL(9,AK25:AK33)</f>
        <v>#REF!</v>
      </c>
      <c r="AM24" s="130"/>
      <c r="AN24" s="130" t="e">
        <f>SUBTOTAL(9,AN25:AN33)</f>
        <v>#REF!</v>
      </c>
      <c r="AP24" s="130"/>
      <c r="AQ24" s="130" t="e">
        <f>SUBTOTAL(9,AQ25:AQ33)</f>
        <v>#REF!</v>
      </c>
      <c r="AS24" s="130"/>
      <c r="AT24" s="130" t="e">
        <f>SUBTOTAL(9,AT25:AT33)</f>
        <v>#REF!</v>
      </c>
      <c r="AV24" s="130"/>
      <c r="AW24" s="130" t="e">
        <f>SUBTOTAL(9,AW25:AW33)</f>
        <v>#REF!</v>
      </c>
      <c r="AY24" s="130"/>
      <c r="AZ24" s="130" t="e">
        <f>SUBTOTAL(9,AZ25:AZ33)</f>
        <v>#REF!</v>
      </c>
      <c r="BB24" s="130"/>
      <c r="BC24" s="130" t="e">
        <f>SUBTOTAL(9,BC25:BC33)</f>
        <v>#REF!</v>
      </c>
      <c r="BE24" s="130"/>
      <c r="BF24" s="130" t="e">
        <f>SUBTOTAL(9,BF25:BF33)</f>
        <v>#REF!</v>
      </c>
      <c r="BH24" s="130"/>
      <c r="BI24" s="130" t="e">
        <f>SUBTOTAL(9,BI25:BI33)</f>
        <v>#REF!</v>
      </c>
      <c r="BK24" s="130"/>
      <c r="BL24" s="130" t="e">
        <f>SUBTOTAL(9,BL25:BL33)</f>
        <v>#REF!</v>
      </c>
      <c r="BN24" s="130"/>
      <c r="BO24" s="130" t="e">
        <f>SUBTOTAL(9,BO25:BO33)</f>
        <v>#REF!</v>
      </c>
      <c r="BQ24" s="130"/>
      <c r="BR24" s="130" t="e">
        <f>SUBTOTAL(9,BR25:BR33)</f>
        <v>#REF!</v>
      </c>
      <c r="BT24" s="130"/>
      <c r="BU24" s="130" t="e">
        <f>SUBTOTAL(9,BU25:BU33)</f>
        <v>#REF!</v>
      </c>
      <c r="BW24" s="130"/>
      <c r="BX24" s="130" t="e">
        <f>SUBTOTAL(9,BX25:BX33)</f>
        <v>#REF!</v>
      </c>
      <c r="BZ24" s="130"/>
      <c r="CA24" s="130" t="e">
        <f>SUBTOTAL(9,CA25:CA33)</f>
        <v>#REF!</v>
      </c>
      <c r="CC24" s="130"/>
      <c r="CD24" s="130" t="e">
        <f>SUBTOTAL(9,CD25:CD33)</f>
        <v>#REF!</v>
      </c>
      <c r="CE24" s="66"/>
      <c r="CF24" s="182"/>
      <c r="CG24" s="158"/>
      <c r="CH24" s="196" t="e">
        <f>SUBTOTAL(9,CH25:CH33)</f>
        <v>#REF!</v>
      </c>
      <c r="CI24" s="66"/>
      <c r="CJ24" s="130"/>
      <c r="CK24" s="207" t="e">
        <f>SUBTOTAL(9,CK25:CK33)</f>
        <v>#REF!</v>
      </c>
      <c r="CM24" s="130"/>
      <c r="CN24" s="150"/>
      <c r="CO24" s="130" t="e">
        <f>SUBTOTAL(9,CO25:CO33)</f>
        <v>#REF!</v>
      </c>
      <c r="CP24" s="62"/>
      <c r="CQ24" s="130"/>
      <c r="CR24" s="150"/>
      <c r="CS24" s="130" t="e">
        <f>SUBTOTAL(9,CS25:CS33)</f>
        <v>#REF!</v>
      </c>
      <c r="CT24" s="66"/>
      <c r="CU24" s="130"/>
      <c r="CV24" s="130" t="e">
        <f>SUBTOTAL(9,CV25:CV33)</f>
        <v>#REF!</v>
      </c>
    </row>
    <row r="25" spans="1:100" s="15" customFormat="1" ht="100.5" customHeight="1" x14ac:dyDescent="0.25">
      <c r="A25" s="445" t="s">
        <v>7780</v>
      </c>
      <c r="B25" s="222" t="s">
        <v>7955</v>
      </c>
      <c r="C25" s="223" t="s">
        <v>8033</v>
      </c>
      <c r="D25" s="486" t="s">
        <v>14603</v>
      </c>
      <c r="E25" s="388" t="s">
        <v>6637</v>
      </c>
      <c r="F25" s="440">
        <v>2108.4</v>
      </c>
      <c r="G25" s="215">
        <v>57.91</v>
      </c>
      <c r="H25" s="216" t="e">
        <f>G25*(1+$H$9)</f>
        <v>#REF!</v>
      </c>
      <c r="I25" s="513" t="s">
        <v>24991</v>
      </c>
      <c r="J25" s="129" t="e">
        <f>H25*F25</f>
        <v>#REF!</v>
      </c>
      <c r="K25" s="13"/>
      <c r="L25" s="122"/>
      <c r="M25" s="123" t="e">
        <f>(#REF!/$F25)*L25</f>
        <v>#REF!</v>
      </c>
      <c r="N25" s="13"/>
      <c r="O25" s="122"/>
      <c r="P25" s="123" t="e">
        <f>(#REF!/$F25)*O25</f>
        <v>#REF!</v>
      </c>
      <c r="Q25" s="13"/>
      <c r="R25" s="122"/>
      <c r="S25" s="123" t="e">
        <f>(#REF!/$F25)*R25</f>
        <v>#REF!</v>
      </c>
      <c r="T25" s="13"/>
      <c r="U25" s="163"/>
      <c r="V25" s="123" t="e">
        <f>(#REF!/$F25)*U25</f>
        <v>#REF!</v>
      </c>
      <c r="W25" s="13"/>
      <c r="X25" s="122"/>
      <c r="Y25" s="123" t="e">
        <f>(#REF!/$F25)*X25</f>
        <v>#REF!</v>
      </c>
      <c r="Z25" s="13"/>
      <c r="AA25" s="122"/>
      <c r="AB25" s="123" t="e">
        <f>(#REF!/$F25)*AA25</f>
        <v>#REF!</v>
      </c>
      <c r="AC25" s="13"/>
      <c r="AD25" s="122"/>
      <c r="AE25" s="123" t="e">
        <f>(#REF!/$F25)*AD25</f>
        <v>#REF!</v>
      </c>
      <c r="AF25" s="13"/>
      <c r="AG25" s="122"/>
      <c r="AH25" s="123" t="e">
        <f>(#REF!/$F25)*AG25</f>
        <v>#REF!</v>
      </c>
      <c r="AI25" s="13"/>
      <c r="AJ25" s="170"/>
      <c r="AK25" s="123" t="e">
        <f>(#REF!/$F25)*AJ25</f>
        <v>#REF!</v>
      </c>
      <c r="AL25" s="13"/>
      <c r="AM25" s="122"/>
      <c r="AN25" s="123" t="e">
        <f>(#REF!/$F25)*AM25</f>
        <v>#REF!</v>
      </c>
      <c r="AO25" s="13"/>
      <c r="AP25" s="122"/>
      <c r="AQ25" s="123" t="e">
        <f>(#REF!/$F25)*AP25</f>
        <v>#REF!</v>
      </c>
      <c r="AR25" s="13"/>
      <c r="AS25" s="122"/>
      <c r="AT25" s="123" t="e">
        <f>(#REF!/$F25)*AS25</f>
        <v>#REF!</v>
      </c>
      <c r="AU25" s="13"/>
      <c r="AV25" s="122"/>
      <c r="AW25" s="123" t="e">
        <f>(#REF!/$F25)*AV25</f>
        <v>#REF!</v>
      </c>
      <c r="AX25" s="13"/>
      <c r="AY25" s="122"/>
      <c r="AZ25" s="123" t="e">
        <f>(#REF!/$F25)*AY25</f>
        <v>#REF!</v>
      </c>
      <c r="BA25" s="13"/>
      <c r="BB25" s="122"/>
      <c r="BC25" s="123" t="e">
        <f>(#REF!/$F25)*BB25</f>
        <v>#REF!</v>
      </c>
      <c r="BD25" s="13"/>
      <c r="BE25" s="122"/>
      <c r="BF25" s="123" t="e">
        <f>(#REF!/$F25)*BE25</f>
        <v>#REF!</v>
      </c>
      <c r="BG25" s="13"/>
      <c r="BH25" s="122"/>
      <c r="BI25" s="123" t="e">
        <f>(#REF!/$F25)*BH25</f>
        <v>#REF!</v>
      </c>
      <c r="BJ25" s="13"/>
      <c r="BK25" s="122"/>
      <c r="BL25" s="123" t="e">
        <f>(#REF!/$F25)*BK25</f>
        <v>#REF!</v>
      </c>
      <c r="BM25" s="13"/>
      <c r="BN25" s="122"/>
      <c r="BO25" s="123" t="e">
        <f>(#REF!/$F25)*BN25</f>
        <v>#REF!</v>
      </c>
      <c r="BP25" s="13"/>
      <c r="BQ25" s="122"/>
      <c r="BR25" s="123" t="e">
        <f>(#REF!/$F25)*BQ25</f>
        <v>#REF!</v>
      </c>
      <c r="BS25" s="13"/>
      <c r="BT25" s="122"/>
      <c r="BU25" s="123" t="e">
        <f>(#REF!/$F25)*BT25</f>
        <v>#REF!</v>
      </c>
      <c r="BV25" s="13"/>
      <c r="BW25" s="122"/>
      <c r="BX25" s="123" t="e">
        <f>(#REF!/$F25)*BW25</f>
        <v>#REF!</v>
      </c>
      <c r="BY25" s="13"/>
      <c r="BZ25" s="122"/>
      <c r="CA25" s="123" t="e">
        <f>(#REF!/$F25)*BZ25</f>
        <v>#REF!</v>
      </c>
      <c r="CB25" s="13"/>
      <c r="CC25" s="122"/>
      <c r="CD25" s="123" t="e">
        <f>(#REF!/$F25)*CC25</f>
        <v>#REF!</v>
      </c>
      <c r="CE25" s="69"/>
      <c r="CF25" s="188">
        <f t="shared" ref="CF25:CF33" si="1">CG25/F25</f>
        <v>0</v>
      </c>
      <c r="CG25" s="157">
        <f t="shared" ref="CG25:CH33" si="2">L25+O25+R25+U25+X25+AA25+AD25+AG25+AJ25+AM25+AP25+AS25+AV25+AY25+BB25+BE25+BH25+BK25+BN25+BQ25+BT25+BW25+BZ25+CC25</f>
        <v>0</v>
      </c>
      <c r="CH25" s="197" t="e">
        <f t="shared" si="2"/>
        <v>#REF!</v>
      </c>
      <c r="CI25" s="69"/>
      <c r="CJ25" s="70">
        <f t="shared" ref="CJ25:CJ33" si="3">F25-CG25</f>
        <v>2108.4</v>
      </c>
      <c r="CK25" s="70" t="e">
        <f>#REF!-CH25</f>
        <v>#REF!</v>
      </c>
      <c r="CL25" s="13"/>
      <c r="CM25" s="67"/>
      <c r="CN25" s="149"/>
      <c r="CO25" s="68" t="e">
        <f>(#REF!/$F25)*CM25</f>
        <v>#REF!</v>
      </c>
      <c r="CP25" s="69"/>
      <c r="CQ25" s="67"/>
      <c r="CR25" s="149"/>
      <c r="CS25" s="68" t="e">
        <f>(#REF!/$F25)*CQ25</f>
        <v>#REF!</v>
      </c>
      <c r="CT25" s="69"/>
      <c r="CU25" s="70">
        <f t="shared" ref="CU25:CU33" si="4">F25+CM25-CQ25</f>
        <v>2108.4</v>
      </c>
      <c r="CV25" s="70" t="e">
        <f>#REF!+CO25-CS25</f>
        <v>#REF!</v>
      </c>
    </row>
    <row r="26" spans="1:100" s="15" customFormat="1" ht="52.5" customHeight="1" x14ac:dyDescent="0.25">
      <c r="A26" s="445" t="s">
        <v>7781</v>
      </c>
      <c r="B26" s="31" t="s">
        <v>6631</v>
      </c>
      <c r="C26" s="17" t="s">
        <v>2372</v>
      </c>
      <c r="D26" s="486" t="str">
        <f>IF($B26="","",VLOOKUP($C26,atualizado!23:97345,2,0))</f>
        <v>Telhamento em chapa de aço pré-pintada, tipo sanduíche, espessura de 0,50mm, com poliisocianurato (PIR)</v>
      </c>
      <c r="E26" s="388" t="str">
        <f>IF($B26="","",VLOOKUP($C26,atualizado!23:97345,3,0))</f>
        <v>M2</v>
      </c>
      <c r="F26" s="440">
        <v>2108.4</v>
      </c>
      <c r="G26" s="124" t="e">
        <f>IF($B26="","",ROUND(VLOOKUP($C26,#REF!,6,0),2))</f>
        <v>#REF!</v>
      </c>
      <c r="H26" s="125" t="e">
        <f t="shared" ref="H26:H32" si="5">G26*(1+$H$9)</f>
        <v>#REF!</v>
      </c>
      <c r="I26" s="513" t="s">
        <v>24991</v>
      </c>
      <c r="J26" s="129" t="e">
        <f t="shared" ref="J26:J32" si="6">H26*F26</f>
        <v>#REF!</v>
      </c>
      <c r="K26" s="13"/>
      <c r="L26" s="122"/>
      <c r="M26" s="123" t="e">
        <f>(#REF!/$F26)*L26</f>
        <v>#REF!</v>
      </c>
      <c r="N26" s="13"/>
      <c r="O26" s="122"/>
      <c r="P26" s="123" t="e">
        <f>(#REF!/$F26)*O26</f>
        <v>#REF!</v>
      </c>
      <c r="Q26" s="13"/>
      <c r="R26" s="122"/>
      <c r="S26" s="123" t="e">
        <f>(#REF!/$F26)*R26</f>
        <v>#REF!</v>
      </c>
      <c r="T26" s="13"/>
      <c r="U26" s="163"/>
      <c r="V26" s="123" t="e">
        <f>(#REF!/$F26)*U26</f>
        <v>#REF!</v>
      </c>
      <c r="W26" s="13"/>
      <c r="X26" s="122"/>
      <c r="Y26" s="123" t="e">
        <f>(#REF!/$F26)*X26</f>
        <v>#REF!</v>
      </c>
      <c r="Z26" s="13"/>
      <c r="AA26" s="122"/>
      <c r="AB26" s="123" t="e">
        <f>(#REF!/$F26)*AA26</f>
        <v>#REF!</v>
      </c>
      <c r="AC26" s="13"/>
      <c r="AD26" s="122"/>
      <c r="AE26" s="123" t="e">
        <f>(#REF!/$F26)*AD26</f>
        <v>#REF!</v>
      </c>
      <c r="AF26" s="13"/>
      <c r="AG26" s="122"/>
      <c r="AH26" s="123" t="e">
        <f>(#REF!/$F26)*AG26</f>
        <v>#REF!</v>
      </c>
      <c r="AI26" s="13"/>
      <c r="AJ26" s="170"/>
      <c r="AK26" s="123" t="e">
        <f>(#REF!/$F26)*AJ26</f>
        <v>#REF!</v>
      </c>
      <c r="AL26" s="13"/>
      <c r="AM26" s="122"/>
      <c r="AN26" s="123" t="e">
        <f>(#REF!/$F26)*AM26</f>
        <v>#REF!</v>
      </c>
      <c r="AO26" s="13"/>
      <c r="AP26" s="122"/>
      <c r="AQ26" s="123" t="e">
        <f>(#REF!/$F26)*AP26</f>
        <v>#REF!</v>
      </c>
      <c r="AR26" s="13"/>
      <c r="AS26" s="122"/>
      <c r="AT26" s="123" t="e">
        <f>(#REF!/$F26)*AS26</f>
        <v>#REF!</v>
      </c>
      <c r="AU26" s="13"/>
      <c r="AV26" s="122"/>
      <c r="AW26" s="123" t="e">
        <f>(#REF!/$F26)*AV26</f>
        <v>#REF!</v>
      </c>
      <c r="AX26" s="13"/>
      <c r="AY26" s="122"/>
      <c r="AZ26" s="123" t="e">
        <f>(#REF!/$F26)*AY26</f>
        <v>#REF!</v>
      </c>
      <c r="BA26" s="13"/>
      <c r="BB26" s="122"/>
      <c r="BC26" s="123" t="e">
        <f>(#REF!/$F26)*BB26</f>
        <v>#REF!</v>
      </c>
      <c r="BD26" s="13"/>
      <c r="BE26" s="122"/>
      <c r="BF26" s="123" t="e">
        <f>(#REF!/$F26)*BE26</f>
        <v>#REF!</v>
      </c>
      <c r="BG26" s="13"/>
      <c r="BH26" s="122"/>
      <c r="BI26" s="123" t="e">
        <f>(#REF!/$F26)*BH26</f>
        <v>#REF!</v>
      </c>
      <c r="BJ26" s="13"/>
      <c r="BK26" s="122"/>
      <c r="BL26" s="123" t="e">
        <f>(#REF!/$F26)*BK26</f>
        <v>#REF!</v>
      </c>
      <c r="BM26" s="13"/>
      <c r="BN26" s="122"/>
      <c r="BO26" s="123" t="e">
        <f>(#REF!/$F26)*BN26</f>
        <v>#REF!</v>
      </c>
      <c r="BP26" s="13"/>
      <c r="BQ26" s="122"/>
      <c r="BR26" s="123" t="e">
        <f>(#REF!/$F26)*BQ26</f>
        <v>#REF!</v>
      </c>
      <c r="BS26" s="13"/>
      <c r="BT26" s="122"/>
      <c r="BU26" s="123" t="e">
        <f>(#REF!/$F26)*BT26</f>
        <v>#REF!</v>
      </c>
      <c r="BV26" s="13"/>
      <c r="BW26" s="122"/>
      <c r="BX26" s="123" t="e">
        <f>(#REF!/$F26)*BW26</f>
        <v>#REF!</v>
      </c>
      <c r="BY26" s="13"/>
      <c r="BZ26" s="122"/>
      <c r="CA26" s="123" t="e">
        <f>(#REF!/$F26)*BZ26</f>
        <v>#REF!</v>
      </c>
      <c r="CB26" s="13"/>
      <c r="CC26" s="122"/>
      <c r="CD26" s="123" t="e">
        <f>(#REF!/$F26)*CC26</f>
        <v>#REF!</v>
      </c>
      <c r="CE26" s="69"/>
      <c r="CF26" s="188">
        <f t="shared" si="1"/>
        <v>0</v>
      </c>
      <c r="CG26" s="157">
        <f t="shared" si="2"/>
        <v>0</v>
      </c>
      <c r="CH26" s="197" t="e">
        <f t="shared" si="2"/>
        <v>#REF!</v>
      </c>
      <c r="CI26" s="69"/>
      <c r="CJ26" s="70">
        <f t="shared" si="3"/>
        <v>2108.4</v>
      </c>
      <c r="CK26" s="70" t="e">
        <f>#REF!-CH26</f>
        <v>#REF!</v>
      </c>
      <c r="CL26" s="13"/>
      <c r="CM26" s="67"/>
      <c r="CN26" s="149"/>
      <c r="CO26" s="68" t="e">
        <f>(#REF!/$F26)*CM26</f>
        <v>#REF!</v>
      </c>
      <c r="CP26" s="69"/>
      <c r="CQ26" s="67"/>
      <c r="CR26" s="149"/>
      <c r="CS26" s="68" t="e">
        <f>(#REF!/$F26)*CQ26</f>
        <v>#REF!</v>
      </c>
      <c r="CT26" s="69"/>
      <c r="CU26" s="70">
        <f t="shared" si="4"/>
        <v>2108.4</v>
      </c>
      <c r="CV26" s="70" t="e">
        <f>#REF!+CO26-CS26</f>
        <v>#REF!</v>
      </c>
    </row>
    <row r="27" spans="1:100" s="15" customFormat="1" ht="45" x14ac:dyDescent="0.25">
      <c r="A27" s="445" t="s">
        <v>14590</v>
      </c>
      <c r="B27" s="31" t="s">
        <v>6631</v>
      </c>
      <c r="C27" s="17" t="s">
        <v>2369</v>
      </c>
      <c r="D27" s="486" t="str">
        <f>IF($B27="","",VLOOKUP($C27,atualizado!24:97346,2,0))</f>
        <v>Cumeeira em chapa de aço pré-pintada, perfil trapezoidal, com espessura de 0,50mm</v>
      </c>
      <c r="E27" s="388" t="str">
        <f>IF($B27="","",VLOOKUP($C27,atualizado!24:97346,3,0))</f>
        <v>M</v>
      </c>
      <c r="F27" s="440">
        <f>30.95+34.8+13.95+9.5</f>
        <v>89.2</v>
      </c>
      <c r="G27" s="429" t="e">
        <f>IF($B27="","",ROUND(VLOOKUP($C27,#REF!,6,0),2))</f>
        <v>#REF!</v>
      </c>
      <c r="H27" s="430" t="e">
        <f>G27*(1+$H$9)</f>
        <v>#REF!</v>
      </c>
      <c r="I27" s="513" t="s">
        <v>24992</v>
      </c>
      <c r="J27" s="129" t="e">
        <f>H27*F27</f>
        <v>#REF!</v>
      </c>
      <c r="K27" s="13"/>
      <c r="L27" s="122"/>
      <c r="M27" s="123" t="e">
        <f>(#REF!/$F27)*L27</f>
        <v>#REF!</v>
      </c>
      <c r="N27" s="13"/>
      <c r="O27" s="122"/>
      <c r="P27" s="123" t="e">
        <f>(#REF!/$F27)*O27</f>
        <v>#REF!</v>
      </c>
      <c r="Q27" s="13"/>
      <c r="R27" s="122"/>
      <c r="S27" s="123" t="e">
        <f>(#REF!/$F27)*R27</f>
        <v>#REF!</v>
      </c>
      <c r="T27" s="13"/>
      <c r="U27" s="163"/>
      <c r="V27" s="123" t="e">
        <f>(#REF!/$F27)*U27</f>
        <v>#REF!</v>
      </c>
      <c r="W27" s="13"/>
      <c r="X27" s="122"/>
      <c r="Y27" s="123" t="e">
        <f>(#REF!/$F27)*X27</f>
        <v>#REF!</v>
      </c>
      <c r="Z27" s="13"/>
      <c r="AA27" s="122"/>
      <c r="AB27" s="123" t="e">
        <f>(#REF!/$F27)*AA27</f>
        <v>#REF!</v>
      </c>
      <c r="AC27" s="13"/>
      <c r="AD27" s="122"/>
      <c r="AE27" s="123" t="e">
        <f>(#REF!/$F27)*AD27</f>
        <v>#REF!</v>
      </c>
      <c r="AF27" s="13"/>
      <c r="AG27" s="122"/>
      <c r="AH27" s="123" t="e">
        <f>(#REF!/$F27)*AG27</f>
        <v>#REF!</v>
      </c>
      <c r="AI27" s="13"/>
      <c r="AJ27" s="170"/>
      <c r="AK27" s="123" t="e">
        <f>(#REF!/$F27)*AJ27</f>
        <v>#REF!</v>
      </c>
      <c r="AL27" s="13"/>
      <c r="AM27" s="122"/>
      <c r="AN27" s="123" t="e">
        <f>(#REF!/$F27)*AM27</f>
        <v>#REF!</v>
      </c>
      <c r="AO27" s="13"/>
      <c r="AP27" s="122"/>
      <c r="AQ27" s="123" t="e">
        <f>(#REF!/$F27)*AP27</f>
        <v>#REF!</v>
      </c>
      <c r="AR27" s="13"/>
      <c r="AS27" s="122"/>
      <c r="AT27" s="123" t="e">
        <f>(#REF!/$F27)*AS27</f>
        <v>#REF!</v>
      </c>
      <c r="AU27" s="13"/>
      <c r="AV27" s="122"/>
      <c r="AW27" s="123" t="e">
        <f>(#REF!/$F27)*AV27</f>
        <v>#REF!</v>
      </c>
      <c r="AX27" s="13"/>
      <c r="AY27" s="122"/>
      <c r="AZ27" s="123" t="e">
        <f>(#REF!/$F27)*AY27</f>
        <v>#REF!</v>
      </c>
      <c r="BA27" s="13"/>
      <c r="BB27" s="122"/>
      <c r="BC27" s="123" t="e">
        <f>(#REF!/$F27)*BB27</f>
        <v>#REF!</v>
      </c>
      <c r="BD27" s="13"/>
      <c r="BE27" s="122"/>
      <c r="BF27" s="123" t="e">
        <f>(#REF!/$F27)*BE27</f>
        <v>#REF!</v>
      </c>
      <c r="BG27" s="13"/>
      <c r="BH27" s="122"/>
      <c r="BI27" s="123" t="e">
        <f>(#REF!/$F27)*BH27</f>
        <v>#REF!</v>
      </c>
      <c r="BJ27" s="13"/>
      <c r="BK27" s="122"/>
      <c r="BL27" s="123" t="e">
        <f>(#REF!/$F27)*BK27</f>
        <v>#REF!</v>
      </c>
      <c r="BM27" s="13"/>
      <c r="BN27" s="122"/>
      <c r="BO27" s="123" t="e">
        <f>(#REF!/$F27)*BN27</f>
        <v>#REF!</v>
      </c>
      <c r="BP27" s="13"/>
      <c r="BQ27" s="122"/>
      <c r="BR27" s="123" t="e">
        <f>(#REF!/$F27)*BQ27</f>
        <v>#REF!</v>
      </c>
      <c r="BS27" s="13"/>
      <c r="BT27" s="122"/>
      <c r="BU27" s="123" t="e">
        <f>(#REF!/$F27)*BT27</f>
        <v>#REF!</v>
      </c>
      <c r="BV27" s="13"/>
      <c r="BW27" s="122"/>
      <c r="BX27" s="123" t="e">
        <f>(#REF!/$F27)*BW27</f>
        <v>#REF!</v>
      </c>
      <c r="BY27" s="13"/>
      <c r="BZ27" s="122"/>
      <c r="CA27" s="123" t="e">
        <f>(#REF!/$F27)*BZ27</f>
        <v>#REF!</v>
      </c>
      <c r="CB27" s="13"/>
      <c r="CC27" s="122"/>
      <c r="CD27" s="123" t="e">
        <f>(#REF!/$F27)*CC27</f>
        <v>#REF!</v>
      </c>
      <c r="CE27" s="69"/>
      <c r="CF27" s="188">
        <f t="shared" si="1"/>
        <v>0</v>
      </c>
      <c r="CG27" s="157">
        <f t="shared" si="2"/>
        <v>0</v>
      </c>
      <c r="CH27" s="197" t="e">
        <f t="shared" si="2"/>
        <v>#REF!</v>
      </c>
      <c r="CI27" s="69"/>
      <c r="CJ27" s="70">
        <f t="shared" si="3"/>
        <v>89.2</v>
      </c>
      <c r="CK27" s="70" t="e">
        <f>#REF!-CH27</f>
        <v>#REF!</v>
      </c>
      <c r="CL27" s="13"/>
      <c r="CM27" s="67"/>
      <c r="CN27" s="149"/>
      <c r="CO27" s="68" t="e">
        <f>(#REF!/$F27)*CM27</f>
        <v>#REF!</v>
      </c>
      <c r="CP27" s="69"/>
      <c r="CQ27" s="67"/>
      <c r="CR27" s="149"/>
      <c r="CS27" s="68" t="e">
        <f>(#REF!/$F27)*CQ27</f>
        <v>#REF!</v>
      </c>
      <c r="CT27" s="69"/>
      <c r="CU27" s="70">
        <f t="shared" si="4"/>
        <v>89.2</v>
      </c>
      <c r="CV27" s="70" t="e">
        <f>#REF!+CO27-CS27</f>
        <v>#REF!</v>
      </c>
    </row>
    <row r="28" spans="1:100" s="15" customFormat="1" ht="45" x14ac:dyDescent="0.25">
      <c r="A28" s="445" t="s">
        <v>14591</v>
      </c>
      <c r="B28" s="31" t="s">
        <v>6631</v>
      </c>
      <c r="C28" s="17" t="s">
        <v>7034</v>
      </c>
      <c r="D28" s="486" t="str">
        <f>IF($B28="","",VLOOKUP($C28,atualizado!25:97347,2,0))</f>
        <v>Insuflador de ar compacto, para renovação de ar em ambientes, vazão máxima 93 m³/h</v>
      </c>
      <c r="E28" s="388" t="str">
        <f>IF($B28="","",VLOOKUP($C28,atualizado!25:97347,3,0))</f>
        <v>UN</v>
      </c>
      <c r="F28" s="443">
        <v>4</v>
      </c>
      <c r="G28" s="124">
        <f>1894.34/1.23/2.2087*1.9778</f>
        <v>1379.11</v>
      </c>
      <c r="H28" s="125" t="e">
        <f>G28*(1+$H$9)</f>
        <v>#REF!</v>
      </c>
      <c r="I28" s="513" t="s">
        <v>24991</v>
      </c>
      <c r="J28" s="129" t="e">
        <f>H28*F28</f>
        <v>#REF!</v>
      </c>
      <c r="K28" s="13"/>
      <c r="L28" s="122"/>
      <c r="M28" s="123" t="e">
        <f>(#REF!/$F28)*L28</f>
        <v>#REF!</v>
      </c>
      <c r="N28" s="13"/>
      <c r="O28" s="122"/>
      <c r="P28" s="123" t="e">
        <f>(#REF!/$F28)*O28</f>
        <v>#REF!</v>
      </c>
      <c r="Q28" s="13"/>
      <c r="R28" s="122"/>
      <c r="S28" s="123" t="e">
        <f>(#REF!/$F28)*R28</f>
        <v>#REF!</v>
      </c>
      <c r="T28" s="13"/>
      <c r="U28" s="163"/>
      <c r="V28" s="123" t="e">
        <f>(#REF!/$F28)*U28</f>
        <v>#REF!</v>
      </c>
      <c r="W28" s="13"/>
      <c r="X28" s="122"/>
      <c r="Y28" s="123" t="e">
        <f>(#REF!/$F28)*X28</f>
        <v>#REF!</v>
      </c>
      <c r="Z28" s="13"/>
      <c r="AA28" s="122"/>
      <c r="AB28" s="123" t="e">
        <f>(#REF!/$F28)*AA28</f>
        <v>#REF!</v>
      </c>
      <c r="AC28" s="13"/>
      <c r="AD28" s="122"/>
      <c r="AE28" s="123" t="e">
        <f>(#REF!/$F28)*AD28</f>
        <v>#REF!</v>
      </c>
      <c r="AF28" s="13"/>
      <c r="AG28" s="122"/>
      <c r="AH28" s="123" t="e">
        <f>(#REF!/$F28)*AG28</f>
        <v>#REF!</v>
      </c>
      <c r="AI28" s="13"/>
      <c r="AJ28" s="170"/>
      <c r="AK28" s="123" t="e">
        <f>(#REF!/$F28)*AJ28</f>
        <v>#REF!</v>
      </c>
      <c r="AL28" s="13"/>
      <c r="AM28" s="122"/>
      <c r="AN28" s="123" t="e">
        <f>(#REF!/$F28)*AM28</f>
        <v>#REF!</v>
      </c>
      <c r="AO28" s="13"/>
      <c r="AP28" s="122"/>
      <c r="AQ28" s="123" t="e">
        <f>(#REF!/$F28)*AP28</f>
        <v>#REF!</v>
      </c>
      <c r="AR28" s="13"/>
      <c r="AS28" s="122"/>
      <c r="AT28" s="123" t="e">
        <f>(#REF!/$F28)*AS28</f>
        <v>#REF!</v>
      </c>
      <c r="AU28" s="13"/>
      <c r="AV28" s="122"/>
      <c r="AW28" s="123" t="e">
        <f>(#REF!/$F28)*AV28</f>
        <v>#REF!</v>
      </c>
      <c r="AX28" s="13"/>
      <c r="AY28" s="122"/>
      <c r="AZ28" s="123" t="e">
        <f>(#REF!/$F28)*AY28</f>
        <v>#REF!</v>
      </c>
      <c r="BA28" s="13"/>
      <c r="BB28" s="122"/>
      <c r="BC28" s="123" t="e">
        <f>(#REF!/$F28)*BB28</f>
        <v>#REF!</v>
      </c>
      <c r="BD28" s="13"/>
      <c r="BE28" s="122"/>
      <c r="BF28" s="123" t="e">
        <f>(#REF!/$F28)*BE28</f>
        <v>#REF!</v>
      </c>
      <c r="BG28" s="13"/>
      <c r="BH28" s="122"/>
      <c r="BI28" s="123" t="e">
        <f>(#REF!/$F28)*BH28</f>
        <v>#REF!</v>
      </c>
      <c r="BJ28" s="13"/>
      <c r="BK28" s="122"/>
      <c r="BL28" s="123" t="e">
        <f>(#REF!/$F28)*BK28</f>
        <v>#REF!</v>
      </c>
      <c r="BM28" s="13"/>
      <c r="BN28" s="122"/>
      <c r="BO28" s="123" t="e">
        <f>(#REF!/$F28)*BN28</f>
        <v>#REF!</v>
      </c>
      <c r="BP28" s="13"/>
      <c r="BQ28" s="122"/>
      <c r="BR28" s="123" t="e">
        <f>(#REF!/$F28)*BQ28</f>
        <v>#REF!</v>
      </c>
      <c r="BS28" s="13"/>
      <c r="BT28" s="122"/>
      <c r="BU28" s="123" t="e">
        <f>(#REF!/$F28)*BT28</f>
        <v>#REF!</v>
      </c>
      <c r="BV28" s="13"/>
      <c r="BW28" s="122"/>
      <c r="BX28" s="123" t="e">
        <f>(#REF!/$F28)*BW28</f>
        <v>#REF!</v>
      </c>
      <c r="BY28" s="13"/>
      <c r="BZ28" s="122"/>
      <c r="CA28" s="123" t="e">
        <f>(#REF!/$F28)*BZ28</f>
        <v>#REF!</v>
      </c>
      <c r="CB28" s="13"/>
      <c r="CC28" s="122"/>
      <c r="CD28" s="123" t="e">
        <f>(#REF!/$F28)*CC28</f>
        <v>#REF!</v>
      </c>
      <c r="CE28" s="69"/>
      <c r="CF28" s="188">
        <f t="shared" si="1"/>
        <v>0</v>
      </c>
      <c r="CG28" s="157">
        <f t="shared" si="2"/>
        <v>0</v>
      </c>
      <c r="CH28" s="197" t="e">
        <f t="shared" si="2"/>
        <v>#REF!</v>
      </c>
      <c r="CI28" s="69"/>
      <c r="CJ28" s="70">
        <f t="shared" si="3"/>
        <v>4</v>
      </c>
      <c r="CK28" s="70" t="e">
        <f>#REF!-CH28</f>
        <v>#REF!</v>
      </c>
      <c r="CL28" s="13"/>
      <c r="CM28" s="67"/>
      <c r="CN28" s="149"/>
      <c r="CO28" s="68" t="e">
        <f>(#REF!/$F28)*CM28</f>
        <v>#REF!</v>
      </c>
      <c r="CP28" s="69"/>
      <c r="CQ28" s="67"/>
      <c r="CR28" s="149"/>
      <c r="CS28" s="68" t="e">
        <f>(#REF!/$F28)*CQ28</f>
        <v>#REF!</v>
      </c>
      <c r="CT28" s="69"/>
      <c r="CU28" s="70">
        <f t="shared" si="4"/>
        <v>4</v>
      </c>
      <c r="CV28" s="70" t="e">
        <f>#REF!+CO28-CS28</f>
        <v>#REF!</v>
      </c>
    </row>
    <row r="29" spans="1:100" s="15" customFormat="1" ht="31.5" customHeight="1" x14ac:dyDescent="0.25">
      <c r="A29" s="445" t="s">
        <v>14592</v>
      </c>
      <c r="B29" s="31" t="s">
        <v>6631</v>
      </c>
      <c r="C29" s="17" t="s">
        <v>2767</v>
      </c>
      <c r="D29" s="486" t="str">
        <f>IF($B29="","",VLOOKUP($C29,atualizado!26:97348,2,0))</f>
        <v>Vidro temperado incolor de 10 mm</v>
      </c>
      <c r="E29" s="388" t="str">
        <f>IF($B29="","",VLOOKUP($C29,atualizado!26:97348,3,0))</f>
        <v>M2</v>
      </c>
      <c r="F29" s="440">
        <f>4.41*4+20.42</f>
        <v>38.06</v>
      </c>
      <c r="G29" s="124" t="e">
        <f>IF($B29="","",ROUND(VLOOKUP($C29,#REF!,6,0),2))</f>
        <v>#REF!</v>
      </c>
      <c r="H29" s="125" t="e">
        <f>G29*(1+$H$9)</f>
        <v>#REF!</v>
      </c>
      <c r="I29" s="513" t="s">
        <v>24993</v>
      </c>
      <c r="J29" s="129" t="e">
        <f>H29*F29</f>
        <v>#REF!</v>
      </c>
      <c r="K29" s="13"/>
      <c r="L29" s="122"/>
      <c r="M29" s="123" t="e">
        <f>(#REF!/$F29)*L29</f>
        <v>#REF!</v>
      </c>
      <c r="N29" s="13"/>
      <c r="O29" s="122"/>
      <c r="P29" s="123" t="e">
        <f>(#REF!/$F29)*O29</f>
        <v>#REF!</v>
      </c>
      <c r="Q29" s="13"/>
      <c r="R29" s="122"/>
      <c r="S29" s="123" t="e">
        <f>(#REF!/$F29)*R29</f>
        <v>#REF!</v>
      </c>
      <c r="T29" s="13"/>
      <c r="U29" s="163"/>
      <c r="V29" s="123" t="e">
        <f>(#REF!/$F29)*U29</f>
        <v>#REF!</v>
      </c>
      <c r="W29" s="13"/>
      <c r="X29" s="122"/>
      <c r="Y29" s="123" t="e">
        <f>(#REF!/$F29)*X29</f>
        <v>#REF!</v>
      </c>
      <c r="Z29" s="13"/>
      <c r="AA29" s="122"/>
      <c r="AB29" s="123" t="e">
        <f>(#REF!/$F29)*AA29</f>
        <v>#REF!</v>
      </c>
      <c r="AC29" s="13"/>
      <c r="AD29" s="122"/>
      <c r="AE29" s="123" t="e">
        <f>(#REF!/$F29)*AD29</f>
        <v>#REF!</v>
      </c>
      <c r="AF29" s="13"/>
      <c r="AG29" s="122"/>
      <c r="AH29" s="123" t="e">
        <f>(#REF!/$F29)*AG29</f>
        <v>#REF!</v>
      </c>
      <c r="AI29" s="13"/>
      <c r="AJ29" s="170"/>
      <c r="AK29" s="123" t="e">
        <f>(#REF!/$F29)*AJ29</f>
        <v>#REF!</v>
      </c>
      <c r="AL29" s="13"/>
      <c r="AM29" s="122"/>
      <c r="AN29" s="123" t="e">
        <f>(#REF!/$F29)*AM29</f>
        <v>#REF!</v>
      </c>
      <c r="AO29" s="13"/>
      <c r="AP29" s="122"/>
      <c r="AQ29" s="123" t="e">
        <f>(#REF!/$F29)*AP29</f>
        <v>#REF!</v>
      </c>
      <c r="AR29" s="13"/>
      <c r="AS29" s="122"/>
      <c r="AT29" s="123" t="e">
        <f>(#REF!/$F29)*AS29</f>
        <v>#REF!</v>
      </c>
      <c r="AU29" s="13"/>
      <c r="AV29" s="122"/>
      <c r="AW29" s="123" t="e">
        <f>(#REF!/$F29)*AV29</f>
        <v>#REF!</v>
      </c>
      <c r="AX29" s="13"/>
      <c r="AY29" s="122"/>
      <c r="AZ29" s="123" t="e">
        <f>(#REF!/$F29)*AY29</f>
        <v>#REF!</v>
      </c>
      <c r="BA29" s="13"/>
      <c r="BB29" s="122"/>
      <c r="BC29" s="123" t="e">
        <f>(#REF!/$F29)*BB29</f>
        <v>#REF!</v>
      </c>
      <c r="BD29" s="13"/>
      <c r="BE29" s="122"/>
      <c r="BF29" s="123" t="e">
        <f>(#REF!/$F29)*BE29</f>
        <v>#REF!</v>
      </c>
      <c r="BG29" s="13"/>
      <c r="BH29" s="122"/>
      <c r="BI29" s="123" t="e">
        <f>(#REF!/$F29)*BH29</f>
        <v>#REF!</v>
      </c>
      <c r="BJ29" s="13"/>
      <c r="BK29" s="122"/>
      <c r="BL29" s="123" t="e">
        <f>(#REF!/$F29)*BK29</f>
        <v>#REF!</v>
      </c>
      <c r="BM29" s="13"/>
      <c r="BN29" s="122"/>
      <c r="BO29" s="123" t="e">
        <f>(#REF!/$F29)*BN29</f>
        <v>#REF!</v>
      </c>
      <c r="BP29" s="13"/>
      <c r="BQ29" s="122"/>
      <c r="BR29" s="123" t="e">
        <f>(#REF!/$F29)*BQ29</f>
        <v>#REF!</v>
      </c>
      <c r="BS29" s="13"/>
      <c r="BT29" s="122"/>
      <c r="BU29" s="123" t="e">
        <f>(#REF!/$F29)*BT29</f>
        <v>#REF!</v>
      </c>
      <c r="BV29" s="13"/>
      <c r="BW29" s="122"/>
      <c r="BX29" s="123" t="e">
        <f>(#REF!/$F29)*BW29</f>
        <v>#REF!</v>
      </c>
      <c r="BY29" s="13"/>
      <c r="BZ29" s="122"/>
      <c r="CA29" s="123" t="e">
        <f>(#REF!/$F29)*BZ29</f>
        <v>#REF!</v>
      </c>
      <c r="CB29" s="13"/>
      <c r="CC29" s="122"/>
      <c r="CD29" s="123" t="e">
        <f>(#REF!/$F29)*CC29</f>
        <v>#REF!</v>
      </c>
      <c r="CE29" s="69"/>
      <c r="CF29" s="188">
        <f t="shared" si="1"/>
        <v>0</v>
      </c>
      <c r="CG29" s="157">
        <f t="shared" si="2"/>
        <v>0</v>
      </c>
      <c r="CH29" s="197" t="e">
        <f t="shared" si="2"/>
        <v>#REF!</v>
      </c>
      <c r="CI29" s="69"/>
      <c r="CJ29" s="70">
        <f t="shared" si="3"/>
        <v>38.06</v>
      </c>
      <c r="CK29" s="70" t="e">
        <f>#REF!-CH29</f>
        <v>#REF!</v>
      </c>
      <c r="CL29" s="13"/>
      <c r="CM29" s="67"/>
      <c r="CN29" s="149"/>
      <c r="CO29" s="68" t="e">
        <f>(#REF!/$F29)*CM29</f>
        <v>#REF!</v>
      </c>
      <c r="CP29" s="69"/>
      <c r="CQ29" s="67"/>
      <c r="CR29" s="149"/>
      <c r="CS29" s="68" t="e">
        <f>(#REF!/$F29)*CQ29</f>
        <v>#REF!</v>
      </c>
      <c r="CT29" s="69"/>
      <c r="CU29" s="70">
        <f t="shared" si="4"/>
        <v>38.06</v>
      </c>
      <c r="CV29" s="70" t="e">
        <f>#REF!+CO29-CS29</f>
        <v>#REF!</v>
      </c>
    </row>
    <row r="30" spans="1:100" s="15" customFormat="1" ht="27.75" customHeight="1" x14ac:dyDescent="0.25">
      <c r="A30" s="445" t="s">
        <v>14593</v>
      </c>
      <c r="B30" s="31" t="s">
        <v>6631</v>
      </c>
      <c r="C30" s="17" t="s">
        <v>2907</v>
      </c>
      <c r="D30" s="486" t="str">
        <f>IF($B30="","",VLOOKUP($C30,atualizado!27:97349,2,0))</f>
        <v>Chapa de aço em bitolas medias</v>
      </c>
      <c r="E30" s="388" t="str">
        <f>IF($B30="","",VLOOKUP($C30,atualizado!27:97349,3,0))</f>
        <v>KG</v>
      </c>
      <c r="F30" s="440">
        <f>4*(5.43+2.88)*2</f>
        <v>66.48</v>
      </c>
      <c r="G30" s="124" t="e">
        <f>IF($B30="","",ROUND(VLOOKUP($C30,#REF!,6,0),2))</f>
        <v>#REF!</v>
      </c>
      <c r="H30" s="125" t="e">
        <f>G30*(1+$H$9)</f>
        <v>#REF!</v>
      </c>
      <c r="I30" s="513" t="s">
        <v>8092</v>
      </c>
      <c r="J30" s="129" t="e">
        <f>H30*F30</f>
        <v>#REF!</v>
      </c>
      <c r="K30" s="13"/>
      <c r="L30" s="122"/>
      <c r="M30" s="123" t="e">
        <f>(#REF!/$F30)*L30</f>
        <v>#REF!</v>
      </c>
      <c r="N30" s="13"/>
      <c r="O30" s="122"/>
      <c r="P30" s="123" t="e">
        <f>(#REF!/$F30)*O30</f>
        <v>#REF!</v>
      </c>
      <c r="Q30" s="13"/>
      <c r="R30" s="122"/>
      <c r="S30" s="123" t="e">
        <f>(#REF!/$F30)*R30</f>
        <v>#REF!</v>
      </c>
      <c r="T30" s="13"/>
      <c r="U30" s="163"/>
      <c r="V30" s="123" t="e">
        <f>(#REF!/$F30)*U30</f>
        <v>#REF!</v>
      </c>
      <c r="W30" s="13"/>
      <c r="X30" s="122"/>
      <c r="Y30" s="123" t="e">
        <f>(#REF!/$F30)*X30</f>
        <v>#REF!</v>
      </c>
      <c r="Z30" s="13"/>
      <c r="AA30" s="122"/>
      <c r="AB30" s="123" t="e">
        <f>(#REF!/$F30)*AA30</f>
        <v>#REF!</v>
      </c>
      <c r="AC30" s="13"/>
      <c r="AD30" s="122"/>
      <c r="AE30" s="123" t="e">
        <f>(#REF!/$F30)*AD30</f>
        <v>#REF!</v>
      </c>
      <c r="AF30" s="13"/>
      <c r="AG30" s="122"/>
      <c r="AH30" s="123" t="e">
        <f>(#REF!/$F30)*AG30</f>
        <v>#REF!</v>
      </c>
      <c r="AI30" s="13"/>
      <c r="AJ30" s="170"/>
      <c r="AK30" s="123" t="e">
        <f>(#REF!/$F30)*AJ30</f>
        <v>#REF!</v>
      </c>
      <c r="AL30" s="13"/>
      <c r="AM30" s="122"/>
      <c r="AN30" s="123" t="e">
        <f>(#REF!/$F30)*AM30</f>
        <v>#REF!</v>
      </c>
      <c r="AO30" s="13"/>
      <c r="AP30" s="122"/>
      <c r="AQ30" s="123" t="e">
        <f>(#REF!/$F30)*AP30</f>
        <v>#REF!</v>
      </c>
      <c r="AR30" s="13"/>
      <c r="AS30" s="122"/>
      <c r="AT30" s="123" t="e">
        <f>(#REF!/$F30)*AS30</f>
        <v>#REF!</v>
      </c>
      <c r="AU30" s="13"/>
      <c r="AV30" s="122"/>
      <c r="AW30" s="123" t="e">
        <f>(#REF!/$F30)*AV30</f>
        <v>#REF!</v>
      </c>
      <c r="AX30" s="13"/>
      <c r="AY30" s="122"/>
      <c r="AZ30" s="123" t="e">
        <f>(#REF!/$F30)*AY30</f>
        <v>#REF!</v>
      </c>
      <c r="BA30" s="13"/>
      <c r="BB30" s="122"/>
      <c r="BC30" s="123" t="e">
        <f>(#REF!/$F30)*BB30</f>
        <v>#REF!</v>
      </c>
      <c r="BD30" s="13"/>
      <c r="BE30" s="122"/>
      <c r="BF30" s="123" t="e">
        <f>(#REF!/$F30)*BE30</f>
        <v>#REF!</v>
      </c>
      <c r="BG30" s="13"/>
      <c r="BH30" s="122"/>
      <c r="BI30" s="123" t="e">
        <f>(#REF!/$F30)*BH30</f>
        <v>#REF!</v>
      </c>
      <c r="BJ30" s="13"/>
      <c r="BK30" s="122"/>
      <c r="BL30" s="123" t="e">
        <f>(#REF!/$F30)*BK30</f>
        <v>#REF!</v>
      </c>
      <c r="BM30" s="13"/>
      <c r="BN30" s="122"/>
      <c r="BO30" s="123" t="e">
        <f>(#REF!/$F30)*BN30</f>
        <v>#REF!</v>
      </c>
      <c r="BP30" s="13"/>
      <c r="BQ30" s="122"/>
      <c r="BR30" s="123" t="e">
        <f>(#REF!/$F30)*BQ30</f>
        <v>#REF!</v>
      </c>
      <c r="BS30" s="13"/>
      <c r="BT30" s="122"/>
      <c r="BU30" s="123" t="e">
        <f>(#REF!/$F30)*BT30</f>
        <v>#REF!</v>
      </c>
      <c r="BV30" s="13"/>
      <c r="BW30" s="122"/>
      <c r="BX30" s="123" t="e">
        <f>(#REF!/$F30)*BW30</f>
        <v>#REF!</v>
      </c>
      <c r="BY30" s="13"/>
      <c r="BZ30" s="122"/>
      <c r="CA30" s="123" t="e">
        <f>(#REF!/$F30)*BZ30</f>
        <v>#REF!</v>
      </c>
      <c r="CB30" s="13"/>
      <c r="CC30" s="122"/>
      <c r="CD30" s="123" t="e">
        <f>(#REF!/$F30)*CC30</f>
        <v>#REF!</v>
      </c>
      <c r="CE30" s="69"/>
      <c r="CF30" s="188">
        <f t="shared" si="1"/>
        <v>0</v>
      </c>
      <c r="CG30" s="157">
        <f t="shared" si="2"/>
        <v>0</v>
      </c>
      <c r="CH30" s="197" t="e">
        <f t="shared" si="2"/>
        <v>#REF!</v>
      </c>
      <c r="CI30" s="69"/>
      <c r="CJ30" s="70">
        <f t="shared" si="3"/>
        <v>66.48</v>
      </c>
      <c r="CK30" s="70" t="e">
        <f>#REF!-CH30</f>
        <v>#REF!</v>
      </c>
      <c r="CL30" s="13"/>
      <c r="CM30" s="67"/>
      <c r="CN30" s="149"/>
      <c r="CO30" s="68" t="e">
        <f>(#REF!/$F30)*CM30</f>
        <v>#REF!</v>
      </c>
      <c r="CP30" s="69"/>
      <c r="CQ30" s="67"/>
      <c r="CR30" s="149"/>
      <c r="CS30" s="68" t="e">
        <f>(#REF!/$F30)*CQ30</f>
        <v>#REF!</v>
      </c>
      <c r="CT30" s="69"/>
      <c r="CU30" s="70">
        <f t="shared" si="4"/>
        <v>66.48</v>
      </c>
      <c r="CV30" s="70" t="e">
        <f>#REF!+CO30-CS30</f>
        <v>#REF!</v>
      </c>
    </row>
    <row r="31" spans="1:100" s="15" customFormat="1" ht="45" x14ac:dyDescent="0.25">
      <c r="A31" s="445" t="s">
        <v>14594</v>
      </c>
      <c r="B31" s="31" t="s">
        <v>6631</v>
      </c>
      <c r="C31" s="17" t="s">
        <v>6158</v>
      </c>
      <c r="D31" s="486" t="str">
        <f>IF($B31="","",VLOOKUP($C31,atualizado!28:97350,2,0))</f>
        <v>Calha, rufo, afins em chapa galvanizada nº 26 - corte 0,50 m</v>
      </c>
      <c r="E31" s="388" t="str">
        <f>IF($B31="","",VLOOKUP($C31,atualizado!28:97350,3,0))</f>
        <v>M</v>
      </c>
      <c r="F31" s="440">
        <f>247.7</f>
        <v>247.7</v>
      </c>
      <c r="G31" s="124" t="e">
        <f>IF($B31="","",ROUND(VLOOKUP($C31,#REF!,6,0),2))</f>
        <v>#REF!</v>
      </c>
      <c r="H31" s="125" t="e">
        <f t="shared" si="5"/>
        <v>#REF!</v>
      </c>
      <c r="I31" s="564" t="s">
        <v>24995</v>
      </c>
      <c r="J31" s="129" t="e">
        <f t="shared" si="6"/>
        <v>#REF!</v>
      </c>
      <c r="K31" s="13"/>
      <c r="L31" s="122"/>
      <c r="M31" s="123" t="e">
        <f>(#REF!/$F31)*L31</f>
        <v>#REF!</v>
      </c>
      <c r="N31" s="13"/>
      <c r="O31" s="122"/>
      <c r="P31" s="123" t="e">
        <f>(#REF!/$F31)*O31</f>
        <v>#REF!</v>
      </c>
      <c r="Q31" s="13"/>
      <c r="R31" s="122"/>
      <c r="S31" s="123" t="e">
        <f>(#REF!/$F31)*R31</f>
        <v>#REF!</v>
      </c>
      <c r="T31" s="13"/>
      <c r="U31" s="163"/>
      <c r="V31" s="123" t="e">
        <f>(#REF!/$F31)*U31</f>
        <v>#REF!</v>
      </c>
      <c r="W31" s="13"/>
      <c r="X31" s="122"/>
      <c r="Y31" s="123" t="e">
        <f>(#REF!/$F31)*X31</f>
        <v>#REF!</v>
      </c>
      <c r="Z31" s="13"/>
      <c r="AA31" s="122"/>
      <c r="AB31" s="123" t="e">
        <f>(#REF!/$F31)*AA31</f>
        <v>#REF!</v>
      </c>
      <c r="AC31" s="13"/>
      <c r="AD31" s="122"/>
      <c r="AE31" s="123" t="e">
        <f>(#REF!/$F31)*AD31</f>
        <v>#REF!</v>
      </c>
      <c r="AF31" s="13"/>
      <c r="AG31" s="122"/>
      <c r="AH31" s="123" t="e">
        <f>(#REF!/$F31)*AG31</f>
        <v>#REF!</v>
      </c>
      <c r="AI31" s="13"/>
      <c r="AJ31" s="170"/>
      <c r="AK31" s="123" t="e">
        <f>(#REF!/$F31)*AJ31</f>
        <v>#REF!</v>
      </c>
      <c r="AL31" s="13"/>
      <c r="AM31" s="122"/>
      <c r="AN31" s="123" t="e">
        <f>(#REF!/$F31)*AM31</f>
        <v>#REF!</v>
      </c>
      <c r="AO31" s="13"/>
      <c r="AP31" s="122"/>
      <c r="AQ31" s="123" t="e">
        <f>(#REF!/$F31)*AP31</f>
        <v>#REF!</v>
      </c>
      <c r="AR31" s="13"/>
      <c r="AS31" s="122"/>
      <c r="AT31" s="123" t="e">
        <f>(#REF!/$F31)*AS31</f>
        <v>#REF!</v>
      </c>
      <c r="AU31" s="13"/>
      <c r="AV31" s="122"/>
      <c r="AW31" s="123" t="e">
        <f>(#REF!/$F31)*AV31</f>
        <v>#REF!</v>
      </c>
      <c r="AX31" s="13"/>
      <c r="AY31" s="122"/>
      <c r="AZ31" s="123" t="e">
        <f>(#REF!/$F31)*AY31</f>
        <v>#REF!</v>
      </c>
      <c r="BA31" s="13"/>
      <c r="BB31" s="122"/>
      <c r="BC31" s="123" t="e">
        <f>(#REF!/$F31)*BB31</f>
        <v>#REF!</v>
      </c>
      <c r="BD31" s="13"/>
      <c r="BE31" s="122"/>
      <c r="BF31" s="123" t="e">
        <f>(#REF!/$F31)*BE31</f>
        <v>#REF!</v>
      </c>
      <c r="BG31" s="13"/>
      <c r="BH31" s="122"/>
      <c r="BI31" s="123" t="e">
        <f>(#REF!/$F31)*BH31</f>
        <v>#REF!</v>
      </c>
      <c r="BJ31" s="13"/>
      <c r="BK31" s="122"/>
      <c r="BL31" s="123" t="e">
        <f>(#REF!/$F31)*BK31</f>
        <v>#REF!</v>
      </c>
      <c r="BM31" s="13"/>
      <c r="BN31" s="122"/>
      <c r="BO31" s="123" t="e">
        <f>(#REF!/$F31)*BN31</f>
        <v>#REF!</v>
      </c>
      <c r="BP31" s="13"/>
      <c r="BQ31" s="122"/>
      <c r="BR31" s="123" t="e">
        <f>(#REF!/$F31)*BQ31</f>
        <v>#REF!</v>
      </c>
      <c r="BS31" s="13"/>
      <c r="BT31" s="122"/>
      <c r="BU31" s="123" t="e">
        <f>(#REF!/$F31)*BT31</f>
        <v>#REF!</v>
      </c>
      <c r="BV31" s="13"/>
      <c r="BW31" s="122"/>
      <c r="BX31" s="123" t="e">
        <f>(#REF!/$F31)*BW31</f>
        <v>#REF!</v>
      </c>
      <c r="BY31" s="13"/>
      <c r="BZ31" s="122"/>
      <c r="CA31" s="123" t="e">
        <f>(#REF!/$F31)*BZ31</f>
        <v>#REF!</v>
      </c>
      <c r="CB31" s="13"/>
      <c r="CC31" s="122"/>
      <c r="CD31" s="123" t="e">
        <f>(#REF!/$F31)*CC31</f>
        <v>#REF!</v>
      </c>
      <c r="CE31" s="69"/>
      <c r="CF31" s="188">
        <f t="shared" si="1"/>
        <v>0</v>
      </c>
      <c r="CG31" s="157">
        <f t="shared" si="2"/>
        <v>0</v>
      </c>
      <c r="CH31" s="197" t="e">
        <f t="shared" si="2"/>
        <v>#REF!</v>
      </c>
      <c r="CI31" s="69"/>
      <c r="CJ31" s="70">
        <f t="shared" si="3"/>
        <v>247.7</v>
      </c>
      <c r="CK31" s="70" t="e">
        <f>#REF!-CH31</f>
        <v>#REF!</v>
      </c>
      <c r="CL31" s="13"/>
      <c r="CM31" s="67"/>
      <c r="CN31" s="149"/>
      <c r="CO31" s="68" t="e">
        <f>(#REF!/$F31)*CM31</f>
        <v>#REF!</v>
      </c>
      <c r="CP31" s="69"/>
      <c r="CQ31" s="67"/>
      <c r="CR31" s="149"/>
      <c r="CS31" s="68" t="e">
        <f>(#REF!/$F31)*CQ31</f>
        <v>#REF!</v>
      </c>
      <c r="CT31" s="69"/>
      <c r="CU31" s="70">
        <f t="shared" si="4"/>
        <v>247.7</v>
      </c>
      <c r="CV31" s="70" t="e">
        <f>#REF!+CO31-CS31</f>
        <v>#REF!</v>
      </c>
    </row>
    <row r="32" spans="1:100" s="15" customFormat="1" ht="45" x14ac:dyDescent="0.25">
      <c r="A32" s="445" t="s">
        <v>14595</v>
      </c>
      <c r="B32" s="31" t="s">
        <v>6631</v>
      </c>
      <c r="C32" s="17" t="s">
        <v>6157</v>
      </c>
      <c r="D32" s="486" t="str">
        <f>IF($B32="","",VLOOKUP($C32,atualizado!29:97351,2,0))</f>
        <v>Calha, rufo, afins em chapa galvanizada nº 26 - corte 0,33 m</v>
      </c>
      <c r="E32" s="388" t="str">
        <f>IF($B32="","",VLOOKUP($C32,atualizado!29:97351,3,0))</f>
        <v>M</v>
      </c>
      <c r="F32" s="440">
        <f>636.5</f>
        <v>636.5</v>
      </c>
      <c r="G32" s="124" t="e">
        <f>IF($B32="","",ROUND(VLOOKUP($C32,#REF!,6,0),2))</f>
        <v>#REF!</v>
      </c>
      <c r="H32" s="125" t="e">
        <f t="shared" si="5"/>
        <v>#REF!</v>
      </c>
      <c r="I32" s="564" t="s">
        <v>24994</v>
      </c>
      <c r="J32" s="129" t="e">
        <f t="shared" si="6"/>
        <v>#REF!</v>
      </c>
      <c r="K32" s="13"/>
      <c r="L32" s="122"/>
      <c r="M32" s="123" t="e">
        <f>(#REF!/$F32)*L32</f>
        <v>#REF!</v>
      </c>
      <c r="N32" s="13"/>
      <c r="O32" s="122"/>
      <c r="P32" s="123" t="e">
        <f>(#REF!/$F32)*O32</f>
        <v>#REF!</v>
      </c>
      <c r="Q32" s="13"/>
      <c r="R32" s="122"/>
      <c r="S32" s="123" t="e">
        <f>(#REF!/$F32)*R32</f>
        <v>#REF!</v>
      </c>
      <c r="T32" s="13"/>
      <c r="U32" s="163"/>
      <c r="V32" s="123" t="e">
        <f>(#REF!/$F32)*U32</f>
        <v>#REF!</v>
      </c>
      <c r="W32" s="13"/>
      <c r="X32" s="122"/>
      <c r="Y32" s="123" t="e">
        <f>(#REF!/$F32)*X32</f>
        <v>#REF!</v>
      </c>
      <c r="Z32" s="13"/>
      <c r="AA32" s="122"/>
      <c r="AB32" s="123" t="e">
        <f>(#REF!/$F32)*AA32</f>
        <v>#REF!</v>
      </c>
      <c r="AC32" s="13"/>
      <c r="AD32" s="122"/>
      <c r="AE32" s="123" t="e">
        <f>(#REF!/$F32)*AD32</f>
        <v>#REF!</v>
      </c>
      <c r="AF32" s="13"/>
      <c r="AG32" s="122"/>
      <c r="AH32" s="123" t="e">
        <f>(#REF!/$F32)*AG32</f>
        <v>#REF!</v>
      </c>
      <c r="AI32" s="13"/>
      <c r="AJ32" s="170"/>
      <c r="AK32" s="123" t="e">
        <f>(#REF!/$F32)*AJ32</f>
        <v>#REF!</v>
      </c>
      <c r="AL32" s="13"/>
      <c r="AM32" s="122"/>
      <c r="AN32" s="123" t="e">
        <f>(#REF!/$F32)*AM32</f>
        <v>#REF!</v>
      </c>
      <c r="AO32" s="13"/>
      <c r="AP32" s="122"/>
      <c r="AQ32" s="123" t="e">
        <f>(#REF!/$F32)*AP32</f>
        <v>#REF!</v>
      </c>
      <c r="AR32" s="13"/>
      <c r="AS32" s="122"/>
      <c r="AT32" s="123" t="e">
        <f>(#REF!/$F32)*AS32</f>
        <v>#REF!</v>
      </c>
      <c r="AU32" s="13"/>
      <c r="AV32" s="122"/>
      <c r="AW32" s="123" t="e">
        <f>(#REF!/$F32)*AV32</f>
        <v>#REF!</v>
      </c>
      <c r="AX32" s="13"/>
      <c r="AY32" s="122"/>
      <c r="AZ32" s="123" t="e">
        <f>(#REF!/$F32)*AY32</f>
        <v>#REF!</v>
      </c>
      <c r="BA32" s="13"/>
      <c r="BB32" s="122"/>
      <c r="BC32" s="123" t="e">
        <f>(#REF!/$F32)*BB32</f>
        <v>#REF!</v>
      </c>
      <c r="BD32" s="13"/>
      <c r="BE32" s="122"/>
      <c r="BF32" s="123" t="e">
        <f>(#REF!/$F32)*BE32</f>
        <v>#REF!</v>
      </c>
      <c r="BG32" s="13"/>
      <c r="BH32" s="122"/>
      <c r="BI32" s="123" t="e">
        <f>(#REF!/$F32)*BH32</f>
        <v>#REF!</v>
      </c>
      <c r="BJ32" s="13"/>
      <c r="BK32" s="122"/>
      <c r="BL32" s="123" t="e">
        <f>(#REF!/$F32)*BK32</f>
        <v>#REF!</v>
      </c>
      <c r="BM32" s="13"/>
      <c r="BN32" s="122"/>
      <c r="BO32" s="123" t="e">
        <f>(#REF!/$F32)*BN32</f>
        <v>#REF!</v>
      </c>
      <c r="BP32" s="13"/>
      <c r="BQ32" s="122"/>
      <c r="BR32" s="123" t="e">
        <f>(#REF!/$F32)*BQ32</f>
        <v>#REF!</v>
      </c>
      <c r="BS32" s="13"/>
      <c r="BT32" s="122"/>
      <c r="BU32" s="123" t="e">
        <f>(#REF!/$F32)*BT32</f>
        <v>#REF!</v>
      </c>
      <c r="BV32" s="13"/>
      <c r="BW32" s="122"/>
      <c r="BX32" s="123" t="e">
        <f>(#REF!/$F32)*BW32</f>
        <v>#REF!</v>
      </c>
      <c r="BY32" s="13"/>
      <c r="BZ32" s="122"/>
      <c r="CA32" s="123" t="e">
        <f>(#REF!/$F32)*BZ32</f>
        <v>#REF!</v>
      </c>
      <c r="CB32" s="13"/>
      <c r="CC32" s="122"/>
      <c r="CD32" s="123" t="e">
        <f>(#REF!/$F32)*CC32</f>
        <v>#REF!</v>
      </c>
      <c r="CE32" s="69"/>
      <c r="CF32" s="188">
        <f t="shared" si="1"/>
        <v>0</v>
      </c>
      <c r="CG32" s="157">
        <f t="shared" si="2"/>
        <v>0</v>
      </c>
      <c r="CH32" s="197" t="e">
        <f t="shared" si="2"/>
        <v>#REF!</v>
      </c>
      <c r="CI32" s="69"/>
      <c r="CJ32" s="70">
        <f t="shared" si="3"/>
        <v>636.5</v>
      </c>
      <c r="CK32" s="70" t="e">
        <f>#REF!-CH32</f>
        <v>#REF!</v>
      </c>
      <c r="CL32" s="13"/>
      <c r="CM32" s="67"/>
      <c r="CN32" s="149"/>
      <c r="CO32" s="68" t="e">
        <f>(#REF!/$F32)*CM32</f>
        <v>#REF!</v>
      </c>
      <c r="CP32" s="69"/>
      <c r="CQ32" s="67"/>
      <c r="CR32" s="149"/>
      <c r="CS32" s="68" t="e">
        <f>(#REF!/$F32)*CQ32</f>
        <v>#REF!</v>
      </c>
      <c r="CT32" s="69"/>
      <c r="CU32" s="70">
        <f t="shared" si="4"/>
        <v>636.5</v>
      </c>
      <c r="CV32" s="70" t="e">
        <f>#REF!+CO32-CS32</f>
        <v>#REF!</v>
      </c>
    </row>
    <row r="33" spans="1:100" s="15" customFormat="1" ht="45" x14ac:dyDescent="0.25">
      <c r="A33" s="445" t="s">
        <v>14596</v>
      </c>
      <c r="B33" s="31" t="s">
        <v>6631</v>
      </c>
      <c r="C33" s="17" t="s">
        <v>2945</v>
      </c>
      <c r="D33" s="486" t="str">
        <f>IF($B33="","",VLOOKUP($C33,atualizado!30:97352,2,0))</f>
        <v>Impermeabilização em pintura de asfalto oxidado com solventes orgânicos, sobre metal</v>
      </c>
      <c r="E33" s="388" t="str">
        <f>IF($B33="","",VLOOKUP($C33,atualizado!30:97352,3,0))</f>
        <v>M2</v>
      </c>
      <c r="F33" s="443">
        <f>242.5*0.5</f>
        <v>121.25</v>
      </c>
      <c r="G33" s="124" t="e">
        <f>IF($B33="","",ROUND(VLOOKUP($C33,#REF!,6,0),2))</f>
        <v>#REF!</v>
      </c>
      <c r="H33" s="125" t="e">
        <f>G33*(1+$H$9)</f>
        <v>#REF!</v>
      </c>
      <c r="I33" s="565" t="s">
        <v>24996</v>
      </c>
      <c r="J33" s="129" t="e">
        <f>H33*F33</f>
        <v>#REF!</v>
      </c>
      <c r="K33" s="13"/>
      <c r="L33" s="122"/>
      <c r="M33" s="123" t="e">
        <f>(#REF!/$F33)*L33</f>
        <v>#REF!</v>
      </c>
      <c r="N33" s="13"/>
      <c r="O33" s="122"/>
      <c r="P33" s="123" t="e">
        <f>(#REF!/$F33)*O33</f>
        <v>#REF!</v>
      </c>
      <c r="Q33" s="13"/>
      <c r="R33" s="122"/>
      <c r="S33" s="123" t="e">
        <f>(#REF!/$F33)*R33</f>
        <v>#REF!</v>
      </c>
      <c r="T33" s="13"/>
      <c r="U33" s="163"/>
      <c r="V33" s="123" t="e">
        <f>(#REF!/$F33)*U33</f>
        <v>#REF!</v>
      </c>
      <c r="W33" s="13"/>
      <c r="X33" s="122"/>
      <c r="Y33" s="123" t="e">
        <f>(#REF!/$F33)*X33</f>
        <v>#REF!</v>
      </c>
      <c r="Z33" s="13"/>
      <c r="AA33" s="122"/>
      <c r="AB33" s="123" t="e">
        <f>(#REF!/$F33)*AA33</f>
        <v>#REF!</v>
      </c>
      <c r="AC33" s="13"/>
      <c r="AD33" s="122"/>
      <c r="AE33" s="123" t="e">
        <f>(#REF!/$F33)*AD33</f>
        <v>#REF!</v>
      </c>
      <c r="AF33" s="13"/>
      <c r="AG33" s="122"/>
      <c r="AH33" s="123" t="e">
        <f>(#REF!/$F33)*AG33</f>
        <v>#REF!</v>
      </c>
      <c r="AI33" s="13"/>
      <c r="AJ33" s="170"/>
      <c r="AK33" s="123" t="e">
        <f>(#REF!/$F33)*AJ33</f>
        <v>#REF!</v>
      </c>
      <c r="AL33" s="13"/>
      <c r="AM33" s="122"/>
      <c r="AN33" s="123" t="e">
        <f>(#REF!/$F33)*AM33</f>
        <v>#REF!</v>
      </c>
      <c r="AO33" s="13"/>
      <c r="AP33" s="122"/>
      <c r="AQ33" s="123" t="e">
        <f>(#REF!/$F33)*AP33</f>
        <v>#REF!</v>
      </c>
      <c r="AR33" s="13"/>
      <c r="AS33" s="122"/>
      <c r="AT33" s="123" t="e">
        <f>(#REF!/$F33)*AS33</f>
        <v>#REF!</v>
      </c>
      <c r="AU33" s="13"/>
      <c r="AV33" s="122"/>
      <c r="AW33" s="123" t="e">
        <f>(#REF!/$F33)*AV33</f>
        <v>#REF!</v>
      </c>
      <c r="AX33" s="13"/>
      <c r="AY33" s="122"/>
      <c r="AZ33" s="123" t="e">
        <f>(#REF!/$F33)*AY33</f>
        <v>#REF!</v>
      </c>
      <c r="BA33" s="13"/>
      <c r="BB33" s="122"/>
      <c r="BC33" s="123" t="e">
        <f>(#REF!/$F33)*BB33</f>
        <v>#REF!</v>
      </c>
      <c r="BD33" s="13"/>
      <c r="BE33" s="122"/>
      <c r="BF33" s="123" t="e">
        <f>(#REF!/$F33)*BE33</f>
        <v>#REF!</v>
      </c>
      <c r="BG33" s="13"/>
      <c r="BH33" s="122"/>
      <c r="BI33" s="123" t="e">
        <f>(#REF!/$F33)*BH33</f>
        <v>#REF!</v>
      </c>
      <c r="BJ33" s="13"/>
      <c r="BK33" s="122"/>
      <c r="BL33" s="123" t="e">
        <f>(#REF!/$F33)*BK33</f>
        <v>#REF!</v>
      </c>
      <c r="BM33" s="13"/>
      <c r="BN33" s="122"/>
      <c r="BO33" s="123" t="e">
        <f>(#REF!/$F33)*BN33</f>
        <v>#REF!</v>
      </c>
      <c r="BP33" s="13"/>
      <c r="BQ33" s="122"/>
      <c r="BR33" s="123" t="e">
        <f>(#REF!/$F33)*BQ33</f>
        <v>#REF!</v>
      </c>
      <c r="BS33" s="13"/>
      <c r="BT33" s="122"/>
      <c r="BU33" s="123" t="e">
        <f>(#REF!/$F33)*BT33</f>
        <v>#REF!</v>
      </c>
      <c r="BV33" s="13"/>
      <c r="BW33" s="122"/>
      <c r="BX33" s="123" t="e">
        <f>(#REF!/$F33)*BW33</f>
        <v>#REF!</v>
      </c>
      <c r="BY33" s="13"/>
      <c r="BZ33" s="122"/>
      <c r="CA33" s="123" t="e">
        <f>(#REF!/$F33)*BZ33</f>
        <v>#REF!</v>
      </c>
      <c r="CB33" s="13"/>
      <c r="CC33" s="122"/>
      <c r="CD33" s="123" t="e">
        <f>(#REF!/$F33)*CC33</f>
        <v>#REF!</v>
      </c>
      <c r="CE33" s="69"/>
      <c r="CF33" s="188">
        <f t="shared" si="1"/>
        <v>0</v>
      </c>
      <c r="CG33" s="157">
        <f t="shared" si="2"/>
        <v>0</v>
      </c>
      <c r="CH33" s="197" t="e">
        <f t="shared" si="2"/>
        <v>#REF!</v>
      </c>
      <c r="CI33" s="69"/>
      <c r="CJ33" s="70">
        <f t="shared" si="3"/>
        <v>121.25</v>
      </c>
      <c r="CK33" s="70" t="e">
        <f>#REF!-CH33</f>
        <v>#REF!</v>
      </c>
      <c r="CL33" s="13"/>
      <c r="CM33" s="67"/>
      <c r="CN33" s="149"/>
      <c r="CO33" s="68" t="e">
        <f>(#REF!/$F33)*CM33</f>
        <v>#REF!</v>
      </c>
      <c r="CP33" s="69"/>
      <c r="CQ33" s="67"/>
      <c r="CR33" s="149"/>
      <c r="CS33" s="68" t="e">
        <f>(#REF!/$F33)*CQ33</f>
        <v>#REF!</v>
      </c>
      <c r="CT33" s="69"/>
      <c r="CU33" s="70">
        <f t="shared" si="4"/>
        <v>121.25</v>
      </c>
      <c r="CV33" s="70" t="e">
        <f>#REF!+CO33-CS33</f>
        <v>#REF!</v>
      </c>
    </row>
    <row r="34" spans="1:100" s="15" customFormat="1" ht="15.75" customHeight="1" x14ac:dyDescent="0.25">
      <c r="A34" s="378"/>
      <c r="B34" s="397"/>
      <c r="C34" s="398"/>
      <c r="D34" s="489"/>
      <c r="E34" s="399"/>
      <c r="F34" s="464"/>
      <c r="G34" s="115"/>
      <c r="H34" s="369"/>
      <c r="I34" s="460"/>
      <c r="J34" s="371"/>
      <c r="K34" s="13"/>
      <c r="L34" s="372"/>
      <c r="M34" s="373"/>
      <c r="N34" s="13"/>
      <c r="O34" s="372"/>
      <c r="P34" s="373"/>
      <c r="Q34" s="13"/>
      <c r="R34" s="372"/>
      <c r="S34" s="373"/>
      <c r="T34" s="13"/>
      <c r="U34" s="372"/>
      <c r="V34" s="373"/>
      <c r="W34" s="13"/>
      <c r="X34" s="372"/>
      <c r="Y34" s="373"/>
      <c r="Z34" s="13"/>
      <c r="AA34" s="372"/>
      <c r="AB34" s="373"/>
      <c r="AC34" s="13"/>
      <c r="AD34" s="372"/>
      <c r="AE34" s="373"/>
      <c r="AF34" s="13"/>
      <c r="AG34" s="372"/>
      <c r="AH34" s="373"/>
      <c r="AI34" s="13"/>
      <c r="AJ34" s="374"/>
      <c r="AK34" s="373"/>
      <c r="AL34" s="13"/>
      <c r="AM34" s="372"/>
      <c r="AN34" s="373"/>
      <c r="AO34" s="13"/>
      <c r="AP34" s="372"/>
      <c r="AQ34" s="373"/>
      <c r="AR34" s="13"/>
      <c r="AS34" s="372"/>
      <c r="AT34" s="373"/>
      <c r="AU34" s="13"/>
      <c r="AV34" s="372"/>
      <c r="AW34" s="373"/>
      <c r="AX34" s="13"/>
      <c r="AY34" s="372"/>
      <c r="AZ34" s="373"/>
      <c r="BA34" s="13"/>
      <c r="BB34" s="372"/>
      <c r="BC34" s="373"/>
      <c r="BD34" s="13"/>
      <c r="BE34" s="372"/>
      <c r="BF34" s="373"/>
      <c r="BG34" s="13"/>
      <c r="BH34" s="372"/>
      <c r="BI34" s="373"/>
      <c r="BJ34" s="13"/>
      <c r="BK34" s="372"/>
      <c r="BL34" s="373"/>
      <c r="BM34" s="13"/>
      <c r="BN34" s="372"/>
      <c r="BO34" s="373"/>
      <c r="BP34" s="13"/>
      <c r="BQ34" s="372"/>
      <c r="BR34" s="373"/>
      <c r="BS34" s="13"/>
      <c r="BT34" s="372"/>
      <c r="BU34" s="373"/>
      <c r="BV34" s="13"/>
      <c r="BW34" s="372"/>
      <c r="BX34" s="373"/>
      <c r="BY34" s="13"/>
      <c r="BZ34" s="372"/>
      <c r="CA34" s="373"/>
      <c r="CB34" s="13"/>
      <c r="CC34" s="372"/>
      <c r="CD34" s="373"/>
      <c r="CE34" s="69"/>
      <c r="CF34" s="375"/>
      <c r="CG34" s="376"/>
      <c r="CH34" s="377"/>
      <c r="CI34" s="69"/>
      <c r="CJ34" s="376"/>
      <c r="CK34" s="376"/>
      <c r="CL34" s="13"/>
      <c r="CM34" s="372"/>
      <c r="CN34" s="372"/>
      <c r="CO34" s="373"/>
      <c r="CP34" s="69"/>
      <c r="CQ34" s="372"/>
      <c r="CR34" s="372"/>
      <c r="CS34" s="373"/>
      <c r="CT34" s="69"/>
      <c r="CU34" s="376"/>
      <c r="CV34" s="376"/>
    </row>
    <row r="35" spans="1:100" s="15" customFormat="1" x14ac:dyDescent="0.25">
      <c r="A35" s="98" t="s">
        <v>14605</v>
      </c>
      <c r="B35" s="98"/>
      <c r="C35" s="97"/>
      <c r="D35" s="490" t="s">
        <v>14600</v>
      </c>
      <c r="E35" s="99"/>
      <c r="F35" s="465"/>
      <c r="G35" s="138"/>
      <c r="H35" s="396">
        <f>SUM(H36:H48)</f>
        <v>0</v>
      </c>
      <c r="I35" s="396" t="s">
        <v>8113</v>
      </c>
      <c r="J35" s="396" t="s">
        <v>8113</v>
      </c>
      <c r="K35" s="13"/>
      <c r="L35" s="372"/>
      <c r="M35" s="373"/>
      <c r="N35" s="13"/>
      <c r="O35" s="372"/>
      <c r="P35" s="373"/>
      <c r="Q35" s="13"/>
      <c r="R35" s="372"/>
      <c r="S35" s="373"/>
      <c r="T35" s="13"/>
      <c r="U35" s="372"/>
      <c r="V35" s="373"/>
      <c r="W35" s="13"/>
      <c r="X35" s="372"/>
      <c r="Y35" s="373"/>
      <c r="Z35" s="13"/>
      <c r="AA35" s="372"/>
      <c r="AB35" s="373"/>
      <c r="AC35" s="13"/>
      <c r="AD35" s="372"/>
      <c r="AE35" s="373"/>
      <c r="AF35" s="13"/>
      <c r="AG35" s="372"/>
      <c r="AH35" s="373"/>
      <c r="AI35" s="13"/>
      <c r="AJ35" s="374"/>
      <c r="AK35" s="373"/>
      <c r="AL35" s="13"/>
      <c r="AM35" s="372"/>
      <c r="AN35" s="373"/>
      <c r="AO35" s="13"/>
      <c r="AP35" s="372"/>
      <c r="AQ35" s="373"/>
      <c r="AR35" s="13"/>
      <c r="AS35" s="372"/>
      <c r="AT35" s="373"/>
      <c r="AU35" s="13"/>
      <c r="AV35" s="372"/>
      <c r="AW35" s="373"/>
      <c r="AX35" s="13"/>
      <c r="AY35" s="372"/>
      <c r="AZ35" s="373"/>
      <c r="BA35" s="13"/>
      <c r="BB35" s="372"/>
      <c r="BC35" s="373"/>
      <c r="BD35" s="13"/>
      <c r="BE35" s="372"/>
      <c r="BF35" s="373"/>
      <c r="BG35" s="13"/>
      <c r="BH35" s="372"/>
      <c r="BI35" s="373"/>
      <c r="BJ35" s="13"/>
      <c r="BK35" s="372"/>
      <c r="BL35" s="373"/>
      <c r="BM35" s="13"/>
      <c r="BN35" s="372"/>
      <c r="BO35" s="373"/>
      <c r="BP35" s="13"/>
      <c r="BQ35" s="372"/>
      <c r="BR35" s="373"/>
      <c r="BS35" s="13"/>
      <c r="BT35" s="372"/>
      <c r="BU35" s="373"/>
      <c r="BV35" s="13"/>
      <c r="BW35" s="372"/>
      <c r="BX35" s="373"/>
      <c r="BY35" s="13"/>
      <c r="BZ35" s="372"/>
      <c r="CA35" s="373"/>
      <c r="CB35" s="13"/>
      <c r="CC35" s="372"/>
      <c r="CD35" s="373"/>
      <c r="CE35" s="69"/>
      <c r="CF35" s="375"/>
      <c r="CG35" s="376"/>
      <c r="CH35" s="377"/>
      <c r="CI35" s="69"/>
      <c r="CJ35" s="376"/>
      <c r="CK35" s="376"/>
      <c r="CL35" s="13"/>
      <c r="CM35" s="372"/>
      <c r="CN35" s="372"/>
      <c r="CO35" s="373"/>
      <c r="CP35" s="69"/>
      <c r="CQ35" s="372"/>
      <c r="CR35" s="372"/>
      <c r="CS35" s="373"/>
      <c r="CT35" s="69"/>
      <c r="CU35" s="376"/>
      <c r="CV35" s="376"/>
    </row>
    <row r="36" spans="1:100" s="15" customFormat="1" ht="34.5" customHeight="1" x14ac:dyDescent="0.25">
      <c r="A36" s="445" t="s">
        <v>14606</v>
      </c>
      <c r="B36" s="31" t="s">
        <v>6631</v>
      </c>
      <c r="C36" s="17" t="s">
        <v>3359</v>
      </c>
      <c r="D36" s="486" t="str">
        <f>IF($B36="","",VLOOKUP($C36,atualizado!33:97355,2,0))</f>
        <v>Eletroduto de PVC corrugado flexível leve, diâmetro externo de 25 mm</v>
      </c>
      <c r="E36" s="388" t="str">
        <f>IF($B36="","",VLOOKUP($C36,atualizado!33:97355,3,0))</f>
        <v>M</v>
      </c>
      <c r="F36" s="467">
        <v>31</v>
      </c>
      <c r="G36" s="394"/>
      <c r="H36" s="394"/>
      <c r="I36" s="395" t="s">
        <v>24997</v>
      </c>
      <c r="J36" s="371"/>
      <c r="K36" s="13"/>
      <c r="L36" s="372"/>
      <c r="M36" s="373"/>
      <c r="N36" s="13"/>
      <c r="O36" s="372"/>
      <c r="P36" s="373"/>
      <c r="Q36" s="13"/>
      <c r="R36" s="372"/>
      <c r="S36" s="373"/>
      <c r="T36" s="13"/>
      <c r="U36" s="372"/>
      <c r="V36" s="373"/>
      <c r="W36" s="13"/>
      <c r="X36" s="372"/>
      <c r="Y36" s="373"/>
      <c r="Z36" s="13"/>
      <c r="AA36" s="372"/>
      <c r="AB36" s="373"/>
      <c r="AC36" s="13"/>
      <c r="AD36" s="372"/>
      <c r="AE36" s="373"/>
      <c r="AF36" s="13"/>
      <c r="AG36" s="372"/>
      <c r="AH36" s="373"/>
      <c r="AI36" s="13"/>
      <c r="AJ36" s="374"/>
      <c r="AK36" s="373"/>
      <c r="AL36" s="13"/>
      <c r="AM36" s="372"/>
      <c r="AN36" s="373"/>
      <c r="AO36" s="13"/>
      <c r="AP36" s="372"/>
      <c r="AQ36" s="373"/>
      <c r="AR36" s="13"/>
      <c r="AS36" s="372"/>
      <c r="AT36" s="373"/>
      <c r="AU36" s="13"/>
      <c r="AV36" s="372"/>
      <c r="AW36" s="373"/>
      <c r="AX36" s="13"/>
      <c r="AY36" s="372"/>
      <c r="AZ36" s="373"/>
      <c r="BA36" s="13"/>
      <c r="BB36" s="372"/>
      <c r="BC36" s="373"/>
      <c r="BD36" s="13"/>
      <c r="BE36" s="372"/>
      <c r="BF36" s="373"/>
      <c r="BG36" s="13"/>
      <c r="BH36" s="372"/>
      <c r="BI36" s="373"/>
      <c r="BJ36" s="13"/>
      <c r="BK36" s="372"/>
      <c r="BL36" s="373"/>
      <c r="BM36" s="13"/>
      <c r="BN36" s="372"/>
      <c r="BO36" s="373"/>
      <c r="BP36" s="13"/>
      <c r="BQ36" s="372"/>
      <c r="BR36" s="373"/>
      <c r="BS36" s="13"/>
      <c r="BT36" s="372"/>
      <c r="BU36" s="373"/>
      <c r="BV36" s="13"/>
      <c r="BW36" s="372"/>
      <c r="BX36" s="373"/>
      <c r="BY36" s="13"/>
      <c r="BZ36" s="372"/>
      <c r="CA36" s="373"/>
      <c r="CB36" s="13"/>
      <c r="CC36" s="372"/>
      <c r="CD36" s="373"/>
      <c r="CE36" s="69"/>
      <c r="CF36" s="375"/>
      <c r="CG36" s="376"/>
      <c r="CH36" s="377"/>
      <c r="CI36" s="69"/>
      <c r="CJ36" s="376"/>
      <c r="CK36" s="376"/>
      <c r="CL36" s="13"/>
      <c r="CM36" s="372"/>
      <c r="CN36" s="372"/>
      <c r="CO36" s="373"/>
      <c r="CP36" s="69"/>
      <c r="CQ36" s="372"/>
      <c r="CR36" s="372"/>
      <c r="CS36" s="373"/>
      <c r="CT36" s="69"/>
      <c r="CU36" s="376"/>
      <c r="CV36" s="376"/>
    </row>
    <row r="37" spans="1:100" s="15" customFormat="1" ht="30" x14ac:dyDescent="0.25">
      <c r="A37" s="445" t="s">
        <v>14607</v>
      </c>
      <c r="B37" s="31" t="s">
        <v>6631</v>
      </c>
      <c r="C37" s="17" t="s">
        <v>3362</v>
      </c>
      <c r="D37" s="486" t="str">
        <f>IF($B37="","",VLOOKUP($C37,atualizado!34:97356,2,0))</f>
        <v>Eletroduto de PVC corrugado flexível reforçado, diâmetro externo de 32 mm</v>
      </c>
      <c r="E37" s="388" t="str">
        <f>IF($B37="","",VLOOKUP($C37,atualizado!34:97356,3,0))</f>
        <v>M</v>
      </c>
      <c r="F37" s="467">
        <v>105</v>
      </c>
      <c r="G37" s="394"/>
      <c r="H37" s="394"/>
      <c r="I37" s="395" t="s">
        <v>24997</v>
      </c>
      <c r="J37" s="371"/>
      <c r="K37" s="13"/>
      <c r="L37" s="372"/>
      <c r="M37" s="373"/>
      <c r="N37" s="13"/>
      <c r="O37" s="372"/>
      <c r="P37" s="373"/>
      <c r="Q37" s="13"/>
      <c r="R37" s="372"/>
      <c r="S37" s="373"/>
      <c r="T37" s="13"/>
      <c r="U37" s="372"/>
      <c r="V37" s="373"/>
      <c r="W37" s="13"/>
      <c r="X37" s="372"/>
      <c r="Y37" s="373"/>
      <c r="Z37" s="13"/>
      <c r="AA37" s="372"/>
      <c r="AB37" s="373"/>
      <c r="AC37" s="13"/>
      <c r="AD37" s="372"/>
      <c r="AE37" s="373"/>
      <c r="AF37" s="13"/>
      <c r="AG37" s="372"/>
      <c r="AH37" s="373"/>
      <c r="AI37" s="13"/>
      <c r="AJ37" s="374"/>
      <c r="AK37" s="373"/>
      <c r="AL37" s="13"/>
      <c r="AM37" s="372"/>
      <c r="AN37" s="373"/>
      <c r="AO37" s="13"/>
      <c r="AP37" s="372"/>
      <c r="AQ37" s="373"/>
      <c r="AR37" s="13"/>
      <c r="AS37" s="372"/>
      <c r="AT37" s="373"/>
      <c r="AU37" s="13"/>
      <c r="AV37" s="372"/>
      <c r="AW37" s="373"/>
      <c r="AX37" s="13"/>
      <c r="AY37" s="372"/>
      <c r="AZ37" s="373"/>
      <c r="BA37" s="13"/>
      <c r="BB37" s="372"/>
      <c r="BC37" s="373"/>
      <c r="BD37" s="13"/>
      <c r="BE37" s="372"/>
      <c r="BF37" s="373"/>
      <c r="BG37" s="13"/>
      <c r="BH37" s="372"/>
      <c r="BI37" s="373"/>
      <c r="BJ37" s="13"/>
      <c r="BK37" s="372"/>
      <c r="BL37" s="373"/>
      <c r="BM37" s="13"/>
      <c r="BN37" s="372"/>
      <c r="BO37" s="373"/>
      <c r="BP37" s="13"/>
      <c r="BQ37" s="372"/>
      <c r="BR37" s="373"/>
      <c r="BS37" s="13"/>
      <c r="BT37" s="372"/>
      <c r="BU37" s="373"/>
      <c r="BV37" s="13"/>
      <c r="BW37" s="372"/>
      <c r="BX37" s="373"/>
      <c r="BY37" s="13"/>
      <c r="BZ37" s="372"/>
      <c r="CA37" s="373"/>
      <c r="CB37" s="13"/>
      <c r="CC37" s="372"/>
      <c r="CD37" s="373"/>
      <c r="CE37" s="69"/>
      <c r="CF37" s="375"/>
      <c r="CG37" s="376"/>
      <c r="CH37" s="377"/>
      <c r="CI37" s="69"/>
      <c r="CJ37" s="376"/>
      <c r="CK37" s="376"/>
      <c r="CL37" s="13"/>
      <c r="CM37" s="372"/>
      <c r="CN37" s="372"/>
      <c r="CO37" s="373"/>
      <c r="CP37" s="69"/>
      <c r="CQ37" s="372"/>
      <c r="CR37" s="372"/>
      <c r="CS37" s="373"/>
      <c r="CT37" s="69"/>
      <c r="CU37" s="376"/>
      <c r="CV37" s="376"/>
    </row>
    <row r="38" spans="1:100" s="15" customFormat="1" ht="59.25" customHeight="1" x14ac:dyDescent="0.25">
      <c r="A38" s="445" t="s">
        <v>14608</v>
      </c>
      <c r="B38" s="31" t="s">
        <v>6631</v>
      </c>
      <c r="C38" s="17" t="s">
        <v>12441</v>
      </c>
      <c r="D38" s="486" t="str">
        <f>IF($B38="","",VLOOKUP($C38,atualizado!35:97357,2,0))</f>
        <v>Caixa de passagem em alumínio fundido, à prova de tempo e tampa, de 200x200mm, profundidade mínima 100mm, ref. CDT20 da Daisa, Cemar ou equivalente</v>
      </c>
      <c r="E38" s="388" t="str">
        <f>IF($B38="","",VLOOKUP($C38,atualizado!35:97357,3,0))</f>
        <v>UN</v>
      </c>
      <c r="F38" s="514">
        <v>12</v>
      </c>
      <c r="G38" s="503"/>
      <c r="H38" s="503"/>
      <c r="I38" s="395" t="s">
        <v>24997</v>
      </c>
      <c r="J38" s="505"/>
      <c r="K38" s="13"/>
      <c r="L38" s="506"/>
      <c r="M38" s="507"/>
      <c r="N38" s="13"/>
      <c r="O38" s="506"/>
      <c r="P38" s="507"/>
      <c r="Q38" s="13"/>
      <c r="R38" s="506"/>
      <c r="S38" s="507"/>
      <c r="T38" s="13"/>
      <c r="U38" s="506"/>
      <c r="V38" s="507"/>
      <c r="W38" s="13"/>
      <c r="X38" s="506"/>
      <c r="Y38" s="507"/>
      <c r="Z38" s="13"/>
      <c r="AA38" s="506"/>
      <c r="AB38" s="507"/>
      <c r="AC38" s="13"/>
      <c r="AD38" s="506"/>
      <c r="AE38" s="507"/>
      <c r="AF38" s="13"/>
      <c r="AG38" s="506"/>
      <c r="AH38" s="507"/>
      <c r="AI38" s="13"/>
      <c r="AJ38" s="508"/>
      <c r="AK38" s="507"/>
      <c r="AL38" s="13"/>
      <c r="AM38" s="506"/>
      <c r="AN38" s="507"/>
      <c r="AO38" s="13"/>
      <c r="AP38" s="506"/>
      <c r="AQ38" s="507"/>
      <c r="AR38" s="13"/>
      <c r="AS38" s="506"/>
      <c r="AT38" s="507"/>
      <c r="AU38" s="13"/>
      <c r="AV38" s="506"/>
      <c r="AW38" s="507"/>
      <c r="AX38" s="13"/>
      <c r="AY38" s="506"/>
      <c r="AZ38" s="507"/>
      <c r="BA38" s="13"/>
      <c r="BB38" s="506"/>
      <c r="BC38" s="507"/>
      <c r="BD38" s="13"/>
      <c r="BE38" s="506"/>
      <c r="BF38" s="507"/>
      <c r="BG38" s="13"/>
      <c r="BH38" s="506"/>
      <c r="BI38" s="507"/>
      <c r="BJ38" s="13"/>
      <c r="BK38" s="506"/>
      <c r="BL38" s="507"/>
      <c r="BM38" s="13"/>
      <c r="BN38" s="506"/>
      <c r="BO38" s="507"/>
      <c r="BP38" s="13"/>
      <c r="BQ38" s="506"/>
      <c r="BR38" s="507"/>
      <c r="BS38" s="13"/>
      <c r="BT38" s="506"/>
      <c r="BU38" s="507"/>
      <c r="BV38" s="13"/>
      <c r="BW38" s="506"/>
      <c r="BX38" s="507"/>
      <c r="BY38" s="13"/>
      <c r="BZ38" s="506"/>
      <c r="CA38" s="507"/>
      <c r="CB38" s="13"/>
      <c r="CC38" s="506"/>
      <c r="CD38" s="507"/>
      <c r="CE38" s="69"/>
      <c r="CF38" s="509"/>
      <c r="CG38" s="510"/>
      <c r="CH38" s="511"/>
      <c r="CI38" s="69"/>
      <c r="CJ38" s="510"/>
      <c r="CK38" s="510"/>
      <c r="CL38" s="13"/>
      <c r="CM38" s="506"/>
      <c r="CN38" s="506"/>
      <c r="CO38" s="507"/>
      <c r="CP38" s="69"/>
      <c r="CQ38" s="506"/>
      <c r="CR38" s="506"/>
      <c r="CS38" s="507"/>
      <c r="CT38" s="69"/>
      <c r="CU38" s="510"/>
      <c r="CV38" s="510"/>
    </row>
    <row r="39" spans="1:100" s="15" customFormat="1" ht="53.25" customHeight="1" x14ac:dyDescent="0.25">
      <c r="A39" s="445" t="s">
        <v>25002</v>
      </c>
      <c r="B39" s="31" t="s">
        <v>6631</v>
      </c>
      <c r="C39" s="17" t="s">
        <v>13984</v>
      </c>
      <c r="D39" s="486" t="str">
        <f>IF($B39="","",VLOOKUP($C39,atualizado!36:97358,2,0))</f>
        <v>Ar condicionado a frio, tipo split parede, capacidade de 18.000 BTU/h, com controle remoto, ref. Samsung, Carrier, LG, Consul ou equivalente</v>
      </c>
      <c r="E39" s="388" t="str">
        <f>IF($B39="","",VLOOKUP($C39,atualizado!36:97358,3,0))</f>
        <v>CJ</v>
      </c>
      <c r="F39" s="463">
        <v>13</v>
      </c>
      <c r="G39" s="57"/>
      <c r="H39" s="94"/>
      <c r="I39" s="395" t="s">
        <v>24997</v>
      </c>
      <c r="J39" s="129"/>
      <c r="L39" s="122"/>
      <c r="M39" s="123"/>
      <c r="O39" s="122"/>
      <c r="P39" s="123"/>
      <c r="R39" s="122"/>
      <c r="S39" s="123"/>
      <c r="U39" s="163"/>
      <c r="V39" s="123"/>
      <c r="X39" s="122"/>
      <c r="Y39" s="123"/>
      <c r="AA39" s="122"/>
      <c r="AB39" s="123"/>
      <c r="AD39" s="122"/>
      <c r="AE39" s="123"/>
      <c r="AG39" s="122"/>
      <c r="AH39" s="123"/>
      <c r="AJ39" s="170"/>
      <c r="AK39" s="123"/>
      <c r="AM39" s="122"/>
      <c r="AN39" s="123"/>
      <c r="AP39" s="122"/>
      <c r="AQ39" s="123"/>
      <c r="AS39" s="122"/>
      <c r="AT39" s="123"/>
      <c r="AV39" s="122"/>
      <c r="AW39" s="123"/>
      <c r="AY39" s="122"/>
      <c r="AZ39" s="123"/>
      <c r="BB39" s="122"/>
      <c r="BC39" s="123"/>
      <c r="BE39" s="122"/>
      <c r="BF39" s="123"/>
      <c r="BH39" s="122"/>
      <c r="BI39" s="123"/>
      <c r="BK39" s="122"/>
      <c r="BL39" s="123"/>
      <c r="BN39" s="122"/>
      <c r="BO39" s="123"/>
      <c r="BQ39" s="122"/>
      <c r="BR39" s="123"/>
      <c r="BT39" s="122"/>
      <c r="BU39" s="123"/>
      <c r="BW39" s="122"/>
      <c r="BX39" s="123"/>
      <c r="BZ39" s="122"/>
      <c r="CA39" s="123"/>
      <c r="CC39" s="122"/>
      <c r="CD39" s="123"/>
      <c r="CE39" s="69"/>
      <c r="CF39" s="171"/>
      <c r="CG39" s="157"/>
      <c r="CH39" s="197"/>
      <c r="CI39" s="69"/>
      <c r="CJ39" s="70"/>
      <c r="CK39" s="173"/>
      <c r="CM39" s="67"/>
      <c r="CN39" s="149"/>
      <c r="CO39" s="68"/>
      <c r="CP39" s="69"/>
      <c r="CQ39" s="67"/>
      <c r="CR39" s="149"/>
      <c r="CS39" s="68"/>
      <c r="CT39" s="69"/>
      <c r="CU39" s="70"/>
      <c r="CV39" s="70"/>
    </row>
    <row r="40" spans="1:100" s="15" customFormat="1" x14ac:dyDescent="0.25">
      <c r="A40" s="384"/>
      <c r="B40" s="113"/>
      <c r="C40" s="114"/>
      <c r="D40" s="390"/>
      <c r="E40" s="390"/>
      <c r="F40" s="466"/>
      <c r="G40" s="115"/>
      <c r="H40" s="115"/>
      <c r="I40" s="480"/>
      <c r="J40" s="129"/>
      <c r="L40" s="122"/>
      <c r="M40" s="123"/>
      <c r="O40" s="122"/>
      <c r="P40" s="123"/>
      <c r="R40" s="122"/>
      <c r="S40" s="123"/>
      <c r="U40" s="163"/>
      <c r="V40" s="123"/>
      <c r="X40" s="122"/>
      <c r="Y40" s="123"/>
      <c r="AA40" s="122"/>
      <c r="AB40" s="123"/>
      <c r="AD40" s="122"/>
      <c r="AE40" s="123"/>
      <c r="AG40" s="122"/>
      <c r="AH40" s="123"/>
      <c r="AJ40" s="170"/>
      <c r="AK40" s="123"/>
      <c r="AM40" s="122"/>
      <c r="AN40" s="123"/>
      <c r="AP40" s="122"/>
      <c r="AQ40" s="123"/>
      <c r="AS40" s="122"/>
      <c r="AT40" s="123"/>
      <c r="AV40" s="122"/>
      <c r="AW40" s="123"/>
      <c r="AY40" s="122"/>
      <c r="AZ40" s="123"/>
      <c r="BB40" s="122"/>
      <c r="BC40" s="123"/>
      <c r="BE40" s="122"/>
      <c r="BF40" s="123"/>
      <c r="BH40" s="122"/>
      <c r="BI40" s="123"/>
      <c r="BK40" s="122"/>
      <c r="BL40" s="123"/>
      <c r="BN40" s="122"/>
      <c r="BO40" s="123"/>
      <c r="BQ40" s="122"/>
      <c r="BR40" s="123"/>
      <c r="BT40" s="122"/>
      <c r="BU40" s="123"/>
      <c r="BW40" s="122"/>
      <c r="BX40" s="123"/>
      <c r="BZ40" s="122"/>
      <c r="CA40" s="123"/>
      <c r="CC40" s="122"/>
      <c r="CD40" s="123"/>
      <c r="CE40" s="69"/>
      <c r="CF40" s="171"/>
      <c r="CG40" s="157"/>
      <c r="CH40" s="197"/>
      <c r="CI40" s="69"/>
      <c r="CJ40" s="108"/>
      <c r="CK40" s="177"/>
      <c r="CM40" s="106"/>
      <c r="CN40" s="149"/>
      <c r="CO40" s="107"/>
      <c r="CP40" s="69"/>
      <c r="CQ40" s="106"/>
      <c r="CR40" s="149"/>
      <c r="CS40" s="107"/>
      <c r="CT40" s="69"/>
      <c r="CU40" s="108"/>
      <c r="CV40" s="108"/>
    </row>
    <row r="41" spans="1:100" s="15" customFormat="1" x14ac:dyDescent="0.25">
      <c r="A41" s="98" t="s">
        <v>14609</v>
      </c>
      <c r="B41" s="98"/>
      <c r="C41" s="97"/>
      <c r="D41" s="490" t="s">
        <v>14601</v>
      </c>
      <c r="E41" s="99"/>
      <c r="F41" s="465"/>
      <c r="G41" s="138"/>
      <c r="H41" s="396">
        <f>SUM(H42:H48)</f>
        <v>0</v>
      </c>
      <c r="I41" s="396" t="s">
        <v>8113</v>
      </c>
      <c r="J41" s="396" t="s">
        <v>8113</v>
      </c>
      <c r="K41" s="13"/>
      <c r="L41" s="372"/>
      <c r="M41" s="373"/>
      <c r="N41" s="13"/>
      <c r="O41" s="372"/>
      <c r="P41" s="373"/>
      <c r="Q41" s="13"/>
      <c r="R41" s="372"/>
      <c r="S41" s="373"/>
      <c r="T41" s="13"/>
      <c r="U41" s="372"/>
      <c r="V41" s="373"/>
      <c r="W41" s="13"/>
      <c r="X41" s="372"/>
      <c r="Y41" s="373"/>
      <c r="Z41" s="13"/>
      <c r="AA41" s="372"/>
      <c r="AB41" s="373"/>
      <c r="AC41" s="13"/>
      <c r="AD41" s="372"/>
      <c r="AE41" s="373"/>
      <c r="AF41" s="13"/>
      <c r="AG41" s="372"/>
      <c r="AH41" s="373"/>
      <c r="AI41" s="13"/>
      <c r="AJ41" s="374"/>
      <c r="AK41" s="373"/>
      <c r="AL41" s="13"/>
      <c r="AM41" s="372"/>
      <c r="AN41" s="373"/>
      <c r="AO41" s="13"/>
      <c r="AP41" s="372"/>
      <c r="AQ41" s="373"/>
      <c r="AR41" s="13"/>
      <c r="AS41" s="372"/>
      <c r="AT41" s="373"/>
      <c r="AU41" s="13"/>
      <c r="AV41" s="372"/>
      <c r="AW41" s="373"/>
      <c r="AX41" s="13"/>
      <c r="AY41" s="372"/>
      <c r="AZ41" s="373"/>
      <c r="BA41" s="13"/>
      <c r="BB41" s="372"/>
      <c r="BC41" s="373"/>
      <c r="BD41" s="13"/>
      <c r="BE41" s="372"/>
      <c r="BF41" s="373"/>
      <c r="BG41" s="13"/>
      <c r="BH41" s="372"/>
      <c r="BI41" s="373"/>
      <c r="BJ41" s="13"/>
      <c r="BK41" s="372"/>
      <c r="BL41" s="373"/>
      <c r="BM41" s="13"/>
      <c r="BN41" s="372"/>
      <c r="BO41" s="373"/>
      <c r="BP41" s="13"/>
      <c r="BQ41" s="372"/>
      <c r="BR41" s="373"/>
      <c r="BS41" s="13"/>
      <c r="BT41" s="372"/>
      <c r="BU41" s="373"/>
      <c r="BV41" s="13"/>
      <c r="BW41" s="372"/>
      <c r="BX41" s="373"/>
      <c r="BY41" s="13"/>
      <c r="BZ41" s="372"/>
      <c r="CA41" s="373"/>
      <c r="CB41" s="13"/>
      <c r="CC41" s="372"/>
      <c r="CD41" s="373"/>
      <c r="CE41" s="69"/>
      <c r="CF41" s="375"/>
      <c r="CG41" s="376"/>
      <c r="CH41" s="377"/>
      <c r="CI41" s="69"/>
      <c r="CJ41" s="376"/>
      <c r="CK41" s="376"/>
      <c r="CL41" s="13"/>
      <c r="CM41" s="372"/>
      <c r="CN41" s="372"/>
      <c r="CO41" s="373"/>
      <c r="CP41" s="69"/>
      <c r="CQ41" s="372"/>
      <c r="CR41" s="372"/>
      <c r="CS41" s="373"/>
      <c r="CT41" s="69"/>
      <c r="CU41" s="376"/>
      <c r="CV41" s="376"/>
    </row>
    <row r="42" spans="1:100" s="15" customFormat="1" ht="34.5" customHeight="1" x14ac:dyDescent="0.25">
      <c r="A42" s="445" t="s">
        <v>14610</v>
      </c>
      <c r="B42" s="31" t="s">
        <v>6631</v>
      </c>
      <c r="C42" s="17" t="s">
        <v>3359</v>
      </c>
      <c r="D42" s="486" t="str">
        <f>IF($B42="","",VLOOKUP($C42,atualizado!39:97361,2,0))</f>
        <v>Eletroduto de PVC corrugado flexível leve, diâmetro externo de 25 mm</v>
      </c>
      <c r="E42" s="388" t="str">
        <f>IF($B42="","",VLOOKUP($C42,atualizado!39:97361,3,0))</f>
        <v>M</v>
      </c>
      <c r="F42" s="467">
        <v>70.400000000000006</v>
      </c>
      <c r="G42" s="394"/>
      <c r="H42" s="394"/>
      <c r="I42" s="395" t="s">
        <v>24997</v>
      </c>
      <c r="J42" s="371"/>
      <c r="K42" s="13"/>
      <c r="L42" s="372"/>
      <c r="M42" s="373"/>
      <c r="N42" s="13"/>
      <c r="O42" s="372"/>
      <c r="P42" s="373"/>
      <c r="Q42" s="13"/>
      <c r="R42" s="372"/>
      <c r="S42" s="373"/>
      <c r="T42" s="13"/>
      <c r="U42" s="372"/>
      <c r="V42" s="373"/>
      <c r="W42" s="13"/>
      <c r="X42" s="372"/>
      <c r="Y42" s="373"/>
      <c r="Z42" s="13"/>
      <c r="AA42" s="372"/>
      <c r="AB42" s="373"/>
      <c r="AC42" s="13"/>
      <c r="AD42" s="372"/>
      <c r="AE42" s="373"/>
      <c r="AF42" s="13"/>
      <c r="AG42" s="372"/>
      <c r="AH42" s="373"/>
      <c r="AI42" s="13"/>
      <c r="AJ42" s="374"/>
      <c r="AK42" s="373"/>
      <c r="AL42" s="13"/>
      <c r="AM42" s="372"/>
      <c r="AN42" s="373"/>
      <c r="AO42" s="13"/>
      <c r="AP42" s="372"/>
      <c r="AQ42" s="373"/>
      <c r="AR42" s="13"/>
      <c r="AS42" s="372"/>
      <c r="AT42" s="373"/>
      <c r="AU42" s="13"/>
      <c r="AV42" s="372"/>
      <c r="AW42" s="373"/>
      <c r="AX42" s="13"/>
      <c r="AY42" s="372"/>
      <c r="AZ42" s="373"/>
      <c r="BA42" s="13"/>
      <c r="BB42" s="372"/>
      <c r="BC42" s="373"/>
      <c r="BD42" s="13"/>
      <c r="BE42" s="372"/>
      <c r="BF42" s="373"/>
      <c r="BG42" s="13"/>
      <c r="BH42" s="372"/>
      <c r="BI42" s="373"/>
      <c r="BJ42" s="13"/>
      <c r="BK42" s="372"/>
      <c r="BL42" s="373"/>
      <c r="BM42" s="13"/>
      <c r="BN42" s="372"/>
      <c r="BO42" s="373"/>
      <c r="BP42" s="13"/>
      <c r="BQ42" s="372"/>
      <c r="BR42" s="373"/>
      <c r="BS42" s="13"/>
      <c r="BT42" s="372"/>
      <c r="BU42" s="373"/>
      <c r="BV42" s="13"/>
      <c r="BW42" s="372"/>
      <c r="BX42" s="373"/>
      <c r="BY42" s="13"/>
      <c r="BZ42" s="372"/>
      <c r="CA42" s="373"/>
      <c r="CB42" s="13"/>
      <c r="CC42" s="372"/>
      <c r="CD42" s="373"/>
      <c r="CE42" s="69"/>
      <c r="CF42" s="375"/>
      <c r="CG42" s="376"/>
      <c r="CH42" s="377"/>
      <c r="CI42" s="69"/>
      <c r="CJ42" s="376"/>
      <c r="CK42" s="376"/>
      <c r="CL42" s="13"/>
      <c r="CM42" s="372"/>
      <c r="CN42" s="372"/>
      <c r="CO42" s="373"/>
      <c r="CP42" s="69"/>
      <c r="CQ42" s="372"/>
      <c r="CR42" s="372"/>
      <c r="CS42" s="373"/>
      <c r="CT42" s="69"/>
      <c r="CU42" s="376"/>
      <c r="CV42" s="376"/>
    </row>
    <row r="43" spans="1:100" s="15" customFormat="1" ht="60" x14ac:dyDescent="0.25">
      <c r="A43" s="445" t="s">
        <v>14611</v>
      </c>
      <c r="B43" s="31" t="s">
        <v>6631</v>
      </c>
      <c r="C43" s="17" t="s">
        <v>3362</v>
      </c>
      <c r="D43" s="486" t="str">
        <f>IF($B43="","",VLOOKUP($C43,atualizado!40:97362,2,0))</f>
        <v>Eletroduto de PVC corrugado flexível reforçado, diâmetro externo de 32 mm</v>
      </c>
      <c r="E43" s="388" t="str">
        <f>IF($B43="","",VLOOKUP($C43,atualizado!40:97362,3,0))</f>
        <v>M</v>
      </c>
      <c r="F43" s="467">
        <v>239</v>
      </c>
      <c r="G43" s="394"/>
      <c r="H43" s="394"/>
      <c r="I43" s="395" t="s">
        <v>24997</v>
      </c>
      <c r="J43" s="371"/>
      <c r="K43" s="13"/>
      <c r="L43" s="372"/>
      <c r="M43" s="373"/>
      <c r="N43" s="13"/>
      <c r="O43" s="372"/>
      <c r="P43" s="373"/>
      <c r="Q43" s="13"/>
      <c r="R43" s="372"/>
      <c r="S43" s="373"/>
      <c r="T43" s="13"/>
      <c r="U43" s="372"/>
      <c r="V43" s="373"/>
      <c r="W43" s="13"/>
      <c r="X43" s="372"/>
      <c r="Y43" s="373"/>
      <c r="Z43" s="13"/>
      <c r="AA43" s="372"/>
      <c r="AB43" s="373"/>
      <c r="AC43" s="13"/>
      <c r="AD43" s="372"/>
      <c r="AE43" s="373"/>
      <c r="AF43" s="13"/>
      <c r="AG43" s="372"/>
      <c r="AH43" s="373"/>
      <c r="AI43" s="13"/>
      <c r="AJ43" s="374"/>
      <c r="AK43" s="373"/>
      <c r="AL43" s="13"/>
      <c r="AM43" s="372"/>
      <c r="AN43" s="373"/>
      <c r="AO43" s="13"/>
      <c r="AP43" s="372"/>
      <c r="AQ43" s="373"/>
      <c r="AR43" s="13"/>
      <c r="AS43" s="372"/>
      <c r="AT43" s="373"/>
      <c r="AU43" s="13"/>
      <c r="AV43" s="372"/>
      <c r="AW43" s="373"/>
      <c r="AX43" s="13"/>
      <c r="AY43" s="372"/>
      <c r="AZ43" s="373"/>
      <c r="BA43" s="13"/>
      <c r="BB43" s="372"/>
      <c r="BC43" s="373"/>
      <c r="BD43" s="13"/>
      <c r="BE43" s="372"/>
      <c r="BF43" s="373"/>
      <c r="BG43" s="13"/>
      <c r="BH43" s="372"/>
      <c r="BI43" s="373"/>
      <c r="BJ43" s="13"/>
      <c r="BK43" s="372"/>
      <c r="BL43" s="373"/>
      <c r="BM43" s="13"/>
      <c r="BN43" s="372"/>
      <c r="BO43" s="373"/>
      <c r="BP43" s="13"/>
      <c r="BQ43" s="372"/>
      <c r="BR43" s="373"/>
      <c r="BS43" s="13"/>
      <c r="BT43" s="372"/>
      <c r="BU43" s="373"/>
      <c r="BV43" s="13"/>
      <c r="BW43" s="372"/>
      <c r="BX43" s="373"/>
      <c r="BY43" s="13"/>
      <c r="BZ43" s="372"/>
      <c r="CA43" s="373"/>
      <c r="CB43" s="13"/>
      <c r="CC43" s="372"/>
      <c r="CD43" s="373"/>
      <c r="CE43" s="69"/>
      <c r="CF43" s="375"/>
      <c r="CG43" s="376"/>
      <c r="CH43" s="377"/>
      <c r="CI43" s="69"/>
      <c r="CJ43" s="376"/>
      <c r="CK43" s="376"/>
      <c r="CL43" s="13"/>
      <c r="CM43" s="372"/>
      <c r="CN43" s="372"/>
      <c r="CO43" s="373"/>
      <c r="CP43" s="69"/>
      <c r="CQ43" s="372"/>
      <c r="CR43" s="372"/>
      <c r="CS43" s="373"/>
      <c r="CT43" s="69"/>
      <c r="CU43" s="376"/>
      <c r="CV43" s="376"/>
    </row>
    <row r="44" spans="1:100" s="15" customFormat="1" ht="60" x14ac:dyDescent="0.25">
      <c r="A44" s="445" t="s">
        <v>14612</v>
      </c>
      <c r="B44" s="31" t="s">
        <v>6631</v>
      </c>
      <c r="C44" s="17" t="s">
        <v>12439</v>
      </c>
      <c r="D44" s="486" t="str">
        <f>IF($B44="","",VLOOKUP($C44,atualizado!41:97363,2,0))</f>
        <v>Caixa de passagem em alumínio fundido, à prova de tempo e tampa, de 100x100mm, profundidade mínima 60mm, ref. CDT10 da Daisa, Cemar ou equivalente</v>
      </c>
      <c r="E44" s="388" t="str">
        <f>IF($B44="","",VLOOKUP($C44,atualizado!41:97363,3,0))</f>
        <v>UN</v>
      </c>
      <c r="F44" s="517">
        <v>3</v>
      </c>
      <c r="G44" s="512"/>
      <c r="H44" s="512"/>
      <c r="I44" s="395" t="s">
        <v>24997</v>
      </c>
      <c r="J44" s="505"/>
      <c r="K44" s="13"/>
      <c r="L44" s="506"/>
      <c r="M44" s="507"/>
      <c r="N44" s="13"/>
      <c r="O44" s="506"/>
      <c r="P44" s="507"/>
      <c r="Q44" s="13"/>
      <c r="R44" s="506"/>
      <c r="S44" s="507"/>
      <c r="T44" s="13"/>
      <c r="U44" s="506"/>
      <c r="V44" s="507"/>
      <c r="W44" s="13"/>
      <c r="X44" s="506"/>
      <c r="Y44" s="507"/>
      <c r="Z44" s="13"/>
      <c r="AA44" s="506"/>
      <c r="AB44" s="507"/>
      <c r="AC44" s="13"/>
      <c r="AD44" s="506"/>
      <c r="AE44" s="507"/>
      <c r="AF44" s="13"/>
      <c r="AG44" s="506"/>
      <c r="AH44" s="507"/>
      <c r="AI44" s="13"/>
      <c r="AJ44" s="508"/>
      <c r="AK44" s="507"/>
      <c r="AL44" s="13"/>
      <c r="AM44" s="506"/>
      <c r="AN44" s="507"/>
      <c r="AO44" s="13"/>
      <c r="AP44" s="506"/>
      <c r="AQ44" s="507"/>
      <c r="AR44" s="13"/>
      <c r="AS44" s="506"/>
      <c r="AT44" s="507"/>
      <c r="AU44" s="13"/>
      <c r="AV44" s="506"/>
      <c r="AW44" s="507"/>
      <c r="AX44" s="13"/>
      <c r="AY44" s="506"/>
      <c r="AZ44" s="507"/>
      <c r="BA44" s="13"/>
      <c r="BB44" s="506"/>
      <c r="BC44" s="507"/>
      <c r="BD44" s="13"/>
      <c r="BE44" s="506"/>
      <c r="BF44" s="507"/>
      <c r="BG44" s="13"/>
      <c r="BH44" s="506"/>
      <c r="BI44" s="507"/>
      <c r="BJ44" s="13"/>
      <c r="BK44" s="506"/>
      <c r="BL44" s="507"/>
      <c r="BM44" s="13"/>
      <c r="BN44" s="506"/>
      <c r="BO44" s="507"/>
      <c r="BP44" s="13"/>
      <c r="BQ44" s="506"/>
      <c r="BR44" s="507"/>
      <c r="BS44" s="13"/>
      <c r="BT44" s="506"/>
      <c r="BU44" s="507"/>
      <c r="BV44" s="13"/>
      <c r="BW44" s="506"/>
      <c r="BX44" s="507"/>
      <c r="BY44" s="13"/>
      <c r="BZ44" s="506"/>
      <c r="CA44" s="507"/>
      <c r="CB44" s="13"/>
      <c r="CC44" s="506"/>
      <c r="CD44" s="507"/>
      <c r="CE44" s="69"/>
      <c r="CF44" s="509"/>
      <c r="CG44" s="510"/>
      <c r="CH44" s="511"/>
      <c r="CI44" s="69"/>
      <c r="CJ44" s="510"/>
      <c r="CK44" s="510"/>
      <c r="CL44" s="13"/>
      <c r="CM44" s="506"/>
      <c r="CN44" s="506"/>
      <c r="CO44" s="507"/>
      <c r="CP44" s="69"/>
      <c r="CQ44" s="506"/>
      <c r="CR44" s="506"/>
      <c r="CS44" s="507"/>
      <c r="CT44" s="69"/>
      <c r="CU44" s="510"/>
      <c r="CV44" s="510"/>
    </row>
    <row r="45" spans="1:100" s="15" customFormat="1" ht="60" x14ac:dyDescent="0.25">
      <c r="A45" s="445" t="s">
        <v>14613</v>
      </c>
      <c r="B45" s="31" t="s">
        <v>6631</v>
      </c>
      <c r="C45" s="17" t="s">
        <v>12441</v>
      </c>
      <c r="D45" s="486" t="str">
        <f>IF($B45="","",VLOOKUP($C45,atualizado!42:97364,2,0))</f>
        <v>Caixa de passagem em alumínio fundido, à prova de tempo e tampa, de 200x200mm, profundidade mínima 100mm, ref. CDT20 da Daisa, Cemar ou equivalente</v>
      </c>
      <c r="E45" s="388" t="str">
        <f>IF($B45="","",VLOOKUP($C45,atualizado!42:97364,3,0))</f>
        <v>UN</v>
      </c>
      <c r="F45" s="517">
        <v>13</v>
      </c>
      <c r="G45" s="512"/>
      <c r="H45" s="512"/>
      <c r="I45" s="395" t="s">
        <v>24997</v>
      </c>
      <c r="J45" s="505"/>
      <c r="K45" s="13"/>
      <c r="L45" s="506"/>
      <c r="M45" s="507"/>
      <c r="N45" s="13"/>
      <c r="O45" s="506"/>
      <c r="P45" s="507"/>
      <c r="Q45" s="13"/>
      <c r="R45" s="506"/>
      <c r="S45" s="507"/>
      <c r="T45" s="13"/>
      <c r="U45" s="506"/>
      <c r="V45" s="507"/>
      <c r="W45" s="13"/>
      <c r="X45" s="506"/>
      <c r="Y45" s="507"/>
      <c r="Z45" s="13"/>
      <c r="AA45" s="506"/>
      <c r="AB45" s="507"/>
      <c r="AC45" s="13"/>
      <c r="AD45" s="506"/>
      <c r="AE45" s="507"/>
      <c r="AF45" s="13"/>
      <c r="AG45" s="506"/>
      <c r="AH45" s="507"/>
      <c r="AI45" s="13"/>
      <c r="AJ45" s="508"/>
      <c r="AK45" s="507"/>
      <c r="AL45" s="13"/>
      <c r="AM45" s="506"/>
      <c r="AN45" s="507"/>
      <c r="AO45" s="13"/>
      <c r="AP45" s="506"/>
      <c r="AQ45" s="507"/>
      <c r="AR45" s="13"/>
      <c r="AS45" s="506"/>
      <c r="AT45" s="507"/>
      <c r="AU45" s="13"/>
      <c r="AV45" s="506"/>
      <c r="AW45" s="507"/>
      <c r="AX45" s="13"/>
      <c r="AY45" s="506"/>
      <c r="AZ45" s="507"/>
      <c r="BA45" s="13"/>
      <c r="BB45" s="506"/>
      <c r="BC45" s="507"/>
      <c r="BD45" s="13"/>
      <c r="BE45" s="506"/>
      <c r="BF45" s="507"/>
      <c r="BG45" s="13"/>
      <c r="BH45" s="506"/>
      <c r="BI45" s="507"/>
      <c r="BJ45" s="13"/>
      <c r="BK45" s="506"/>
      <c r="BL45" s="507"/>
      <c r="BM45" s="13"/>
      <c r="BN45" s="506"/>
      <c r="BO45" s="507"/>
      <c r="BP45" s="13"/>
      <c r="BQ45" s="506"/>
      <c r="BR45" s="507"/>
      <c r="BS45" s="13"/>
      <c r="BT45" s="506"/>
      <c r="BU45" s="507"/>
      <c r="BV45" s="13"/>
      <c r="BW45" s="506"/>
      <c r="BX45" s="507"/>
      <c r="BY45" s="13"/>
      <c r="BZ45" s="506"/>
      <c r="CA45" s="507"/>
      <c r="CB45" s="13"/>
      <c r="CC45" s="506"/>
      <c r="CD45" s="507"/>
      <c r="CE45" s="69"/>
      <c r="CF45" s="509"/>
      <c r="CG45" s="510"/>
      <c r="CH45" s="511"/>
      <c r="CI45" s="69"/>
      <c r="CJ45" s="510"/>
      <c r="CK45" s="510"/>
      <c r="CL45" s="13"/>
      <c r="CM45" s="506"/>
      <c r="CN45" s="506"/>
      <c r="CO45" s="507"/>
      <c r="CP45" s="69"/>
      <c r="CQ45" s="506"/>
      <c r="CR45" s="506"/>
      <c r="CS45" s="507"/>
      <c r="CT45" s="69"/>
      <c r="CU45" s="510"/>
      <c r="CV45" s="510"/>
    </row>
    <row r="46" spans="1:100" s="15" customFormat="1" ht="60" x14ac:dyDescent="0.25">
      <c r="A46" s="445" t="s">
        <v>25003</v>
      </c>
      <c r="B46" s="31" t="s">
        <v>6631</v>
      </c>
      <c r="C46" s="17" t="s">
        <v>12443</v>
      </c>
      <c r="D46" s="486" t="str">
        <f>IF($B46="","",VLOOKUP($C46,atualizado!43:97365,2,0))</f>
        <v>Caixa de passagem em alumínio fundido, à prova de tempo e tampa, de 300x300mm, profundidade mínima 120mm, ref. CDT30 da Daisa, Cemar ou equivalente</v>
      </c>
      <c r="E46" s="388" t="str">
        <f>IF($B46="","",VLOOKUP($C46,atualizado!43:97365,3,0))</f>
        <v>UN</v>
      </c>
      <c r="F46" s="517">
        <v>12</v>
      </c>
      <c r="G46" s="512"/>
      <c r="H46" s="512"/>
      <c r="I46" s="395" t="s">
        <v>24997</v>
      </c>
      <c r="J46" s="505"/>
      <c r="K46" s="13"/>
      <c r="L46" s="506"/>
      <c r="M46" s="507"/>
      <c r="N46" s="13"/>
      <c r="O46" s="506"/>
      <c r="P46" s="507"/>
      <c r="Q46" s="13"/>
      <c r="R46" s="506"/>
      <c r="S46" s="507"/>
      <c r="T46" s="13"/>
      <c r="U46" s="506"/>
      <c r="V46" s="507"/>
      <c r="W46" s="13"/>
      <c r="X46" s="506"/>
      <c r="Y46" s="507"/>
      <c r="Z46" s="13"/>
      <c r="AA46" s="506"/>
      <c r="AB46" s="507"/>
      <c r="AC46" s="13"/>
      <c r="AD46" s="506"/>
      <c r="AE46" s="507"/>
      <c r="AF46" s="13"/>
      <c r="AG46" s="506"/>
      <c r="AH46" s="507"/>
      <c r="AI46" s="13"/>
      <c r="AJ46" s="508"/>
      <c r="AK46" s="507"/>
      <c r="AL46" s="13"/>
      <c r="AM46" s="506"/>
      <c r="AN46" s="507"/>
      <c r="AO46" s="13"/>
      <c r="AP46" s="506"/>
      <c r="AQ46" s="507"/>
      <c r="AR46" s="13"/>
      <c r="AS46" s="506"/>
      <c r="AT46" s="507"/>
      <c r="AU46" s="13"/>
      <c r="AV46" s="506"/>
      <c r="AW46" s="507"/>
      <c r="AX46" s="13"/>
      <c r="AY46" s="506"/>
      <c r="AZ46" s="507"/>
      <c r="BA46" s="13"/>
      <c r="BB46" s="506"/>
      <c r="BC46" s="507"/>
      <c r="BD46" s="13"/>
      <c r="BE46" s="506"/>
      <c r="BF46" s="507"/>
      <c r="BG46" s="13"/>
      <c r="BH46" s="506"/>
      <c r="BI46" s="507"/>
      <c r="BJ46" s="13"/>
      <c r="BK46" s="506"/>
      <c r="BL46" s="507"/>
      <c r="BM46" s="13"/>
      <c r="BN46" s="506"/>
      <c r="BO46" s="507"/>
      <c r="BP46" s="13"/>
      <c r="BQ46" s="506"/>
      <c r="BR46" s="507"/>
      <c r="BS46" s="13"/>
      <c r="BT46" s="506"/>
      <c r="BU46" s="507"/>
      <c r="BV46" s="13"/>
      <c r="BW46" s="506"/>
      <c r="BX46" s="507"/>
      <c r="BY46" s="13"/>
      <c r="BZ46" s="506"/>
      <c r="CA46" s="507"/>
      <c r="CB46" s="13"/>
      <c r="CC46" s="506"/>
      <c r="CD46" s="507"/>
      <c r="CE46" s="69"/>
      <c r="CF46" s="509"/>
      <c r="CG46" s="510"/>
      <c r="CH46" s="511"/>
      <c r="CI46" s="69"/>
      <c r="CJ46" s="510"/>
      <c r="CK46" s="510"/>
      <c r="CL46" s="13"/>
      <c r="CM46" s="506"/>
      <c r="CN46" s="506"/>
      <c r="CO46" s="507"/>
      <c r="CP46" s="69"/>
      <c r="CQ46" s="506"/>
      <c r="CR46" s="506"/>
      <c r="CS46" s="507"/>
      <c r="CT46" s="69"/>
      <c r="CU46" s="510"/>
      <c r="CV46" s="510"/>
    </row>
    <row r="47" spans="1:100" s="15" customFormat="1" ht="60" x14ac:dyDescent="0.25">
      <c r="A47" s="445" t="s">
        <v>25004</v>
      </c>
      <c r="B47" s="31" t="s">
        <v>6631</v>
      </c>
      <c r="C47" s="17" t="s">
        <v>13982</v>
      </c>
      <c r="D47" s="486" t="str">
        <f>IF($B47="","",VLOOKUP($C47,atualizado!44:97366,2,0))</f>
        <v>Ar condicionado a frio, tipo split parede, capacidade de 12.000 BTU/h, com controle remoto, ref. Samsung, Carrier, LG, Consul ou equivalente</v>
      </c>
      <c r="E47" s="388" t="str">
        <f>IF($B47="","",VLOOKUP($C47,atualizado!44:97366,3,0))</f>
        <v>CJ</v>
      </c>
      <c r="F47" s="468">
        <v>4</v>
      </c>
      <c r="G47" s="431"/>
      <c r="H47" s="431"/>
      <c r="I47" s="395" t="s">
        <v>24997</v>
      </c>
      <c r="J47" s="400"/>
      <c r="K47" s="13"/>
      <c r="L47" s="401"/>
      <c r="M47" s="402"/>
      <c r="N47" s="13"/>
      <c r="O47" s="401"/>
      <c r="P47" s="402"/>
      <c r="Q47" s="13"/>
      <c r="R47" s="401"/>
      <c r="S47" s="402"/>
      <c r="T47" s="13"/>
      <c r="U47" s="401"/>
      <c r="V47" s="402"/>
      <c r="W47" s="13"/>
      <c r="X47" s="401"/>
      <c r="Y47" s="402"/>
      <c r="Z47" s="13"/>
      <c r="AA47" s="401"/>
      <c r="AB47" s="402"/>
      <c r="AC47" s="13"/>
      <c r="AD47" s="401"/>
      <c r="AE47" s="402"/>
      <c r="AF47" s="13"/>
      <c r="AG47" s="401"/>
      <c r="AH47" s="402"/>
      <c r="AI47" s="13"/>
      <c r="AJ47" s="403"/>
      <c r="AK47" s="402"/>
      <c r="AL47" s="13"/>
      <c r="AM47" s="401"/>
      <c r="AN47" s="402"/>
      <c r="AO47" s="13"/>
      <c r="AP47" s="401"/>
      <c r="AQ47" s="402"/>
      <c r="AR47" s="13"/>
      <c r="AS47" s="401"/>
      <c r="AT47" s="402"/>
      <c r="AU47" s="13"/>
      <c r="AV47" s="401"/>
      <c r="AW47" s="402"/>
      <c r="AX47" s="13"/>
      <c r="AY47" s="401"/>
      <c r="AZ47" s="402"/>
      <c r="BA47" s="13"/>
      <c r="BB47" s="401"/>
      <c r="BC47" s="402"/>
      <c r="BD47" s="13"/>
      <c r="BE47" s="401"/>
      <c r="BF47" s="402"/>
      <c r="BG47" s="13"/>
      <c r="BH47" s="401"/>
      <c r="BI47" s="402"/>
      <c r="BJ47" s="13"/>
      <c r="BK47" s="401"/>
      <c r="BL47" s="402"/>
      <c r="BM47" s="13"/>
      <c r="BN47" s="401"/>
      <c r="BO47" s="402"/>
      <c r="BP47" s="13"/>
      <c r="BQ47" s="401"/>
      <c r="BR47" s="402"/>
      <c r="BS47" s="13"/>
      <c r="BT47" s="401"/>
      <c r="BU47" s="402"/>
      <c r="BV47" s="13"/>
      <c r="BW47" s="401"/>
      <c r="BX47" s="402"/>
      <c r="BY47" s="13"/>
      <c r="BZ47" s="401"/>
      <c r="CA47" s="402"/>
      <c r="CB47" s="13"/>
      <c r="CC47" s="401"/>
      <c r="CD47" s="402"/>
      <c r="CE47" s="69"/>
      <c r="CF47" s="404"/>
      <c r="CG47" s="405"/>
      <c r="CH47" s="406"/>
      <c r="CI47" s="69"/>
      <c r="CJ47" s="405"/>
      <c r="CK47" s="405"/>
      <c r="CL47" s="13"/>
      <c r="CM47" s="401"/>
      <c r="CN47" s="401"/>
      <c r="CO47" s="402"/>
      <c r="CP47" s="69"/>
      <c r="CQ47" s="401"/>
      <c r="CR47" s="401"/>
      <c r="CS47" s="402"/>
      <c r="CT47" s="69"/>
      <c r="CU47" s="405"/>
      <c r="CV47" s="405"/>
    </row>
    <row r="48" spans="1:100" s="15" customFormat="1" ht="60" x14ac:dyDescent="0.25">
      <c r="A48" s="445" t="s">
        <v>25005</v>
      </c>
      <c r="B48" s="31" t="s">
        <v>6631</v>
      </c>
      <c r="C48" s="17" t="s">
        <v>13984</v>
      </c>
      <c r="D48" s="486" t="str">
        <f>IF($B48="","",VLOOKUP($C48,atualizado!45:97367,2,0))</f>
        <v>Ar condicionado a frio, tipo split parede, capacidade de 18.000 BTU/h, com controle remoto, ref. Samsung, Carrier, LG, Consul ou equivalente</v>
      </c>
      <c r="E48" s="388" t="str">
        <f>IF($B48="","",VLOOKUP($C48,atualizado!45:97367,3,0))</f>
        <v>CJ</v>
      </c>
      <c r="F48" s="468">
        <v>23</v>
      </c>
      <c r="G48" s="431"/>
      <c r="H48" s="431"/>
      <c r="I48" s="395" t="s">
        <v>24997</v>
      </c>
      <c r="J48" s="129"/>
      <c r="L48" s="122"/>
      <c r="M48" s="123"/>
      <c r="O48" s="122"/>
      <c r="P48" s="123"/>
      <c r="R48" s="122"/>
      <c r="S48" s="123"/>
      <c r="U48" s="163"/>
      <c r="V48" s="123"/>
      <c r="X48" s="122"/>
      <c r="Y48" s="123"/>
      <c r="AA48" s="122"/>
      <c r="AB48" s="123"/>
      <c r="AD48" s="122"/>
      <c r="AE48" s="123"/>
      <c r="AG48" s="122"/>
      <c r="AH48" s="123"/>
      <c r="AJ48" s="170"/>
      <c r="AK48" s="123"/>
      <c r="AM48" s="122"/>
      <c r="AN48" s="123"/>
      <c r="AP48" s="122"/>
      <c r="AQ48" s="123"/>
      <c r="AS48" s="122"/>
      <c r="AT48" s="123"/>
      <c r="AV48" s="122"/>
      <c r="AW48" s="123"/>
      <c r="AY48" s="122"/>
      <c r="AZ48" s="123"/>
      <c r="BB48" s="122"/>
      <c r="BC48" s="123"/>
      <c r="BE48" s="122"/>
      <c r="BF48" s="123"/>
      <c r="BH48" s="122"/>
      <c r="BI48" s="123"/>
      <c r="BK48" s="122"/>
      <c r="BL48" s="123"/>
      <c r="BN48" s="122"/>
      <c r="BO48" s="123"/>
      <c r="BQ48" s="122"/>
      <c r="BR48" s="123"/>
      <c r="BT48" s="122"/>
      <c r="BU48" s="123"/>
      <c r="BW48" s="122"/>
      <c r="BX48" s="123"/>
      <c r="BZ48" s="122"/>
      <c r="CA48" s="123"/>
      <c r="CC48" s="122"/>
      <c r="CD48" s="123"/>
      <c r="CE48" s="69"/>
      <c r="CF48" s="171"/>
      <c r="CG48" s="157"/>
      <c r="CH48" s="197"/>
      <c r="CI48" s="69"/>
      <c r="CJ48" s="70"/>
      <c r="CK48" s="173"/>
      <c r="CM48" s="67"/>
      <c r="CN48" s="149"/>
      <c r="CO48" s="68"/>
      <c r="CP48" s="69"/>
      <c r="CQ48" s="67"/>
      <c r="CR48" s="149"/>
      <c r="CS48" s="68"/>
      <c r="CT48" s="69"/>
      <c r="CU48" s="70"/>
      <c r="CV48" s="70"/>
    </row>
    <row r="49" spans="1:100" s="15" customFormat="1" x14ac:dyDescent="0.25">
      <c r="A49" s="378"/>
      <c r="B49" s="31"/>
      <c r="C49" s="17"/>
      <c r="D49" s="388"/>
      <c r="E49" s="388"/>
      <c r="F49" s="443"/>
      <c r="G49" s="124"/>
      <c r="H49" s="125"/>
      <c r="I49" s="367"/>
      <c r="J49" s="129"/>
      <c r="K49" s="13"/>
      <c r="L49" s="122"/>
      <c r="M49" s="123"/>
      <c r="N49" s="13"/>
      <c r="O49" s="122"/>
      <c r="P49" s="123"/>
      <c r="Q49" s="13"/>
      <c r="R49" s="122"/>
      <c r="S49" s="123"/>
      <c r="T49" s="13"/>
      <c r="U49" s="163"/>
      <c r="V49" s="123"/>
      <c r="W49" s="13"/>
      <c r="X49" s="122"/>
      <c r="Y49" s="123"/>
      <c r="Z49" s="13"/>
      <c r="AA49" s="122"/>
      <c r="AB49" s="123"/>
      <c r="AC49" s="13"/>
      <c r="AD49" s="122"/>
      <c r="AE49" s="123"/>
      <c r="AF49" s="13"/>
      <c r="AG49" s="122"/>
      <c r="AH49" s="123"/>
      <c r="AI49" s="13"/>
      <c r="AJ49" s="170"/>
      <c r="AK49" s="123"/>
      <c r="AL49" s="13"/>
      <c r="AM49" s="122"/>
      <c r="AN49" s="123"/>
      <c r="AO49" s="13"/>
      <c r="AP49" s="122"/>
      <c r="AQ49" s="123"/>
      <c r="AR49" s="13"/>
      <c r="AS49" s="122"/>
      <c r="AT49" s="123"/>
      <c r="AU49" s="13"/>
      <c r="AV49" s="122"/>
      <c r="AW49" s="123"/>
      <c r="AX49" s="13"/>
      <c r="AY49" s="122"/>
      <c r="AZ49" s="123"/>
      <c r="BA49" s="13"/>
      <c r="BB49" s="122"/>
      <c r="BC49" s="123"/>
      <c r="BD49" s="13"/>
      <c r="BE49" s="122"/>
      <c r="BF49" s="123"/>
      <c r="BG49" s="13"/>
      <c r="BH49" s="122"/>
      <c r="BI49" s="123"/>
      <c r="BJ49" s="13"/>
      <c r="BK49" s="122"/>
      <c r="BL49" s="123"/>
      <c r="BM49" s="13"/>
      <c r="BN49" s="122"/>
      <c r="BO49" s="123"/>
      <c r="BP49" s="13"/>
      <c r="BQ49" s="122"/>
      <c r="BR49" s="123"/>
      <c r="BS49" s="13"/>
      <c r="BT49" s="122"/>
      <c r="BU49" s="123"/>
      <c r="BV49" s="13"/>
      <c r="BW49" s="122"/>
      <c r="BX49" s="123"/>
      <c r="BY49" s="13"/>
      <c r="BZ49" s="122"/>
      <c r="CA49" s="123"/>
      <c r="CB49" s="13"/>
      <c r="CC49" s="122"/>
      <c r="CD49" s="123"/>
      <c r="CE49" s="69"/>
      <c r="CF49" s="188"/>
      <c r="CG49" s="157"/>
      <c r="CH49" s="197"/>
      <c r="CI49" s="69"/>
      <c r="CJ49" s="70"/>
      <c r="CK49" s="70"/>
      <c r="CL49" s="13"/>
      <c r="CM49" s="67"/>
      <c r="CN49" s="149"/>
      <c r="CO49" s="68"/>
      <c r="CP49" s="69"/>
      <c r="CQ49" s="67"/>
      <c r="CR49" s="149"/>
      <c r="CS49" s="68"/>
      <c r="CT49" s="69"/>
      <c r="CU49" s="70"/>
      <c r="CV49" s="70"/>
    </row>
    <row r="50" spans="1:100" s="15" customFormat="1" ht="30" x14ac:dyDescent="0.25">
      <c r="A50" s="383"/>
      <c r="B50" s="43"/>
      <c r="C50" s="44"/>
      <c r="D50" s="488" t="s">
        <v>8052</v>
      </c>
      <c r="E50" s="43"/>
      <c r="F50" s="474"/>
      <c r="G50" s="45" t="str">
        <f>IF($B50="","",VLOOKUP($C50,#REF!,6,0))</f>
        <v/>
      </c>
      <c r="H50" s="45"/>
      <c r="I50" s="563"/>
      <c r="J50" s="130" t="e">
        <f>#REF!+#REF!+#REF!+#REF!+#REF!+J55+#REF!</f>
        <v>#REF!</v>
      </c>
      <c r="L50" s="130"/>
      <c r="M50" s="130" t="e">
        <f>#REF!+#REF!+#REF!+#REF!+#REF!+M55+#REF!</f>
        <v>#REF!</v>
      </c>
      <c r="O50" s="130"/>
      <c r="P50" s="130" t="e">
        <f>#REF!+#REF!+#REF!+#REF!+#REF!+P55+#REF!</f>
        <v>#REF!</v>
      </c>
      <c r="R50" s="130"/>
      <c r="S50" s="130" t="e">
        <f>#REF!+#REF!+#REF!+#REF!+#REF!+S55+#REF!</f>
        <v>#REF!</v>
      </c>
      <c r="U50" s="164"/>
      <c r="V50" s="130" t="e">
        <f>#REF!+#REF!+#REF!+#REF!+#REF!+V55+#REF!</f>
        <v>#REF!</v>
      </c>
      <c r="X50" s="130"/>
      <c r="Y50" s="130" t="e">
        <f>#REF!+#REF!+#REF!+#REF!+#REF!+Y55+#REF!</f>
        <v>#REF!</v>
      </c>
      <c r="AA50" s="130"/>
      <c r="AB50" s="130" t="e">
        <f>#REF!+#REF!+#REF!+#REF!+#REF!+AB55+#REF!</f>
        <v>#REF!</v>
      </c>
      <c r="AD50" s="130"/>
      <c r="AE50" s="130" t="e">
        <f>#REF!+#REF!+#REF!+#REF!+#REF!+AE55+#REF!</f>
        <v>#REF!</v>
      </c>
      <c r="AG50" s="130"/>
      <c r="AH50" s="130" t="e">
        <f>#REF!+#REF!+#REF!+#REF!+#REF!+AH55+#REF!</f>
        <v>#REF!</v>
      </c>
      <c r="AJ50" s="174"/>
      <c r="AK50" s="130" t="e">
        <f>#REF!+#REF!+#REF!+#REF!+#REF!+AK55+#REF!</f>
        <v>#REF!</v>
      </c>
      <c r="AM50" s="130"/>
      <c r="AN50" s="130" t="e">
        <f>#REF!+#REF!+#REF!+#REF!+#REF!+AN55+#REF!</f>
        <v>#REF!</v>
      </c>
      <c r="AP50" s="130"/>
      <c r="AQ50" s="130" t="e">
        <f>#REF!+#REF!+#REF!+#REF!+#REF!+AQ55+#REF!</f>
        <v>#REF!</v>
      </c>
      <c r="AS50" s="130"/>
      <c r="AT50" s="130" t="e">
        <f>#REF!+#REF!+#REF!+#REF!+#REF!+AT55+#REF!</f>
        <v>#REF!</v>
      </c>
      <c r="AV50" s="130"/>
      <c r="AW50" s="130" t="e">
        <f>#REF!+#REF!+#REF!+#REF!+#REF!+AW55+#REF!</f>
        <v>#REF!</v>
      </c>
      <c r="AY50" s="130"/>
      <c r="AZ50" s="130" t="e">
        <f>#REF!+#REF!+#REF!+#REF!+#REF!+AZ55+#REF!</f>
        <v>#REF!</v>
      </c>
      <c r="BB50" s="130"/>
      <c r="BC50" s="130" t="e">
        <f>#REF!+#REF!+#REF!+#REF!+#REF!+BC55+#REF!</f>
        <v>#REF!</v>
      </c>
      <c r="BE50" s="130"/>
      <c r="BF50" s="130" t="e">
        <f>#REF!+#REF!+#REF!+#REF!+#REF!+BF55+#REF!</f>
        <v>#REF!</v>
      </c>
      <c r="BH50" s="130"/>
      <c r="BI50" s="130" t="e">
        <f>#REF!+#REF!+#REF!+#REF!+#REF!+BI55+#REF!</f>
        <v>#REF!</v>
      </c>
      <c r="BK50" s="130"/>
      <c r="BL50" s="130" t="e">
        <f>#REF!+#REF!+#REF!+#REF!+#REF!+BL55+#REF!</f>
        <v>#REF!</v>
      </c>
      <c r="BN50" s="130"/>
      <c r="BO50" s="130" t="e">
        <f>#REF!+#REF!+#REF!+#REF!+#REF!+BO55+#REF!</f>
        <v>#REF!</v>
      </c>
      <c r="BQ50" s="130"/>
      <c r="BR50" s="130" t="e">
        <f>#REF!+#REF!+#REF!+#REF!+#REF!+BR55+#REF!</f>
        <v>#REF!</v>
      </c>
      <c r="BT50" s="130"/>
      <c r="BU50" s="130" t="e">
        <f>#REF!+#REF!+#REF!+#REF!+#REF!+BU55+#REF!</f>
        <v>#REF!</v>
      </c>
      <c r="BW50" s="130"/>
      <c r="BX50" s="130" t="e">
        <f>#REF!+#REF!+#REF!+#REF!+#REF!+BX55+#REF!</f>
        <v>#REF!</v>
      </c>
      <c r="BZ50" s="130"/>
      <c r="CA50" s="130" t="e">
        <f>#REF!+#REF!+#REF!+#REF!+#REF!+CA55+#REF!</f>
        <v>#REF!</v>
      </c>
      <c r="CC50" s="130"/>
      <c r="CD50" s="130" t="e">
        <f>#REF!+#REF!+#REF!+#REF!+#REF!+CD55+#REF!</f>
        <v>#REF!</v>
      </c>
      <c r="CE50" s="66"/>
      <c r="CF50" s="182"/>
      <c r="CG50" s="158"/>
      <c r="CH50" s="196" t="e">
        <f>#REF!+#REF!+#REF!+#REF!+#REF!+CH55+#REF!</f>
        <v>#REF!</v>
      </c>
      <c r="CI50" s="66"/>
      <c r="CJ50" s="130"/>
      <c r="CK50" s="174" t="e">
        <f>#REF!+#REF!+#REF!+#REF!+#REF!+CK55+#REF!</f>
        <v>#REF!</v>
      </c>
      <c r="CM50" s="130"/>
      <c r="CN50" s="150"/>
      <c r="CO50" s="130" t="e">
        <f>#REF!+#REF!+#REF!+#REF!+#REF!+CO55+#REF!</f>
        <v>#REF!</v>
      </c>
      <c r="CP50" s="62"/>
      <c r="CQ50" s="130"/>
      <c r="CR50" s="150"/>
      <c r="CS50" s="130" t="e">
        <f>#REF!+#REF!+#REF!+#REF!+#REF!+CS55+#REF!</f>
        <v>#REF!</v>
      </c>
      <c r="CT50" s="66"/>
      <c r="CU50" s="130"/>
      <c r="CV50" s="130" t="e">
        <f>#REF!+#REF!+#REF!+#REF!+#REF!+CV55+#REF!</f>
        <v>#REF!</v>
      </c>
    </row>
    <row r="51" spans="1:100" s="15" customFormat="1" x14ac:dyDescent="0.25">
      <c r="A51" s="450" t="s">
        <v>14614</v>
      </c>
      <c r="B51" s="424"/>
      <c r="C51" s="424"/>
      <c r="D51" s="491" t="s">
        <v>14602</v>
      </c>
      <c r="E51" s="426"/>
      <c r="F51" s="475"/>
      <c r="G51" s="427"/>
      <c r="H51" s="425">
        <f>SUM(H52:H54)</f>
        <v>0</v>
      </c>
      <c r="I51" s="425"/>
      <c r="J51" s="425">
        <f>SUM(J52:J54)</f>
        <v>0</v>
      </c>
      <c r="L51" s="122"/>
      <c r="M51" s="123"/>
      <c r="O51" s="122"/>
      <c r="P51" s="123"/>
      <c r="R51" s="122"/>
      <c r="S51" s="123"/>
      <c r="U51" s="163"/>
      <c r="V51" s="123"/>
      <c r="X51" s="122"/>
      <c r="Y51" s="123"/>
      <c r="AA51" s="122"/>
      <c r="AB51" s="123"/>
      <c r="AD51" s="122"/>
      <c r="AE51" s="123"/>
      <c r="AG51" s="122"/>
      <c r="AH51" s="123"/>
      <c r="AJ51" s="170"/>
      <c r="AK51" s="123"/>
      <c r="AM51" s="122"/>
      <c r="AN51" s="123"/>
      <c r="AP51" s="122"/>
      <c r="AQ51" s="123"/>
      <c r="AS51" s="122"/>
      <c r="AT51" s="123"/>
      <c r="AV51" s="122"/>
      <c r="AW51" s="123"/>
      <c r="AY51" s="122"/>
      <c r="AZ51" s="123"/>
      <c r="BB51" s="122"/>
      <c r="BC51" s="123"/>
      <c r="BE51" s="122"/>
      <c r="BF51" s="123"/>
      <c r="BH51" s="122"/>
      <c r="BI51" s="123"/>
      <c r="BK51" s="122"/>
      <c r="BL51" s="123"/>
      <c r="BN51" s="122"/>
      <c r="BO51" s="123"/>
      <c r="BQ51" s="122"/>
      <c r="BR51" s="123"/>
      <c r="BT51" s="122"/>
      <c r="BU51" s="123"/>
      <c r="BW51" s="122"/>
      <c r="BX51" s="123"/>
      <c r="BZ51" s="122"/>
      <c r="CA51" s="123"/>
      <c r="CC51" s="122"/>
      <c r="CD51" s="123"/>
      <c r="CE51" s="69"/>
      <c r="CF51" s="171"/>
      <c r="CG51" s="157"/>
      <c r="CH51" s="197"/>
      <c r="CI51" s="69"/>
      <c r="CJ51" s="70"/>
      <c r="CK51" s="173"/>
      <c r="CL51" s="13"/>
      <c r="CM51" s="63"/>
      <c r="CN51" s="153"/>
      <c r="CO51" s="64"/>
      <c r="CP51" s="66"/>
      <c r="CQ51" s="63"/>
      <c r="CR51" s="153"/>
      <c r="CS51" s="64"/>
      <c r="CT51" s="66"/>
      <c r="CU51" s="132"/>
      <c r="CV51" s="132"/>
    </row>
    <row r="52" spans="1:100" s="15" customFormat="1" ht="60" x14ac:dyDescent="0.25">
      <c r="A52" s="451" t="s">
        <v>14615</v>
      </c>
      <c r="B52" s="31" t="s">
        <v>6631</v>
      </c>
      <c r="C52" s="428" t="s">
        <v>3912</v>
      </c>
      <c r="D52" s="486" t="str">
        <f>IF($B52="","",VLOOKUP($C52,atualizado!49:97371,2,0))</f>
        <v>Tubo de PVC rígido branco PxB com virola e anel de borracha, linha esgoto série normal, DN= 75 mm, inclusive conexões</v>
      </c>
      <c r="E52" s="388" t="str">
        <f>IF($B52="","",VLOOKUP($C52,atualizado!49:97371,3,0))</f>
        <v>M</v>
      </c>
      <c r="F52" s="469">
        <v>4.5999999999999996</v>
      </c>
      <c r="G52" s="410"/>
      <c r="H52" s="411"/>
      <c r="I52" s="395" t="s">
        <v>24998</v>
      </c>
      <c r="J52" s="413"/>
      <c r="L52" s="415"/>
      <c r="M52" s="416"/>
      <c r="O52" s="415"/>
      <c r="P52" s="416"/>
      <c r="R52" s="415"/>
      <c r="S52" s="416"/>
      <c r="U52" s="415"/>
      <c r="V52" s="416"/>
      <c r="X52" s="415"/>
      <c r="Y52" s="416"/>
      <c r="AA52" s="415"/>
      <c r="AB52" s="416"/>
      <c r="AD52" s="415"/>
      <c r="AE52" s="416"/>
      <c r="AG52" s="415"/>
      <c r="AH52" s="416"/>
      <c r="AJ52" s="417"/>
      <c r="AK52" s="416"/>
      <c r="AM52" s="415"/>
      <c r="AN52" s="416"/>
      <c r="AP52" s="415"/>
      <c r="AQ52" s="416"/>
      <c r="AS52" s="415"/>
      <c r="AT52" s="416"/>
      <c r="AV52" s="415"/>
      <c r="AW52" s="416"/>
      <c r="AY52" s="415"/>
      <c r="AZ52" s="416"/>
      <c r="BB52" s="415"/>
      <c r="BC52" s="416"/>
      <c r="BE52" s="415"/>
      <c r="BF52" s="416"/>
      <c r="BH52" s="415"/>
      <c r="BI52" s="416"/>
      <c r="BK52" s="415"/>
      <c r="BL52" s="416"/>
      <c r="BN52" s="415"/>
      <c r="BO52" s="416"/>
      <c r="BQ52" s="415"/>
      <c r="BR52" s="416"/>
      <c r="BT52" s="415"/>
      <c r="BU52" s="416"/>
      <c r="BW52" s="415"/>
      <c r="BX52" s="416"/>
      <c r="BZ52" s="415"/>
      <c r="CA52" s="416"/>
      <c r="CC52" s="415"/>
      <c r="CD52" s="416"/>
      <c r="CE52" s="69"/>
      <c r="CF52" s="418"/>
      <c r="CG52" s="419"/>
      <c r="CH52" s="420"/>
      <c r="CI52" s="69"/>
      <c r="CJ52" s="419"/>
      <c r="CK52" s="421"/>
      <c r="CL52" s="13"/>
      <c r="CM52" s="422"/>
      <c r="CN52" s="422"/>
      <c r="CO52" s="423"/>
      <c r="CP52" s="66"/>
      <c r="CQ52" s="422"/>
      <c r="CR52" s="422"/>
      <c r="CS52" s="423"/>
      <c r="CT52" s="66"/>
      <c r="CU52" s="413"/>
      <c r="CV52" s="413"/>
    </row>
    <row r="53" spans="1:100" s="15" customFormat="1" ht="60" x14ac:dyDescent="0.25">
      <c r="A53" s="451" t="s">
        <v>14616</v>
      </c>
      <c r="B53" s="31" t="s">
        <v>6631</v>
      </c>
      <c r="C53" s="428" t="s">
        <v>3913</v>
      </c>
      <c r="D53" s="486" t="str">
        <f>IF($B53="","",VLOOKUP($C53,atualizado!50:97372,2,0))</f>
        <v>Tubo de PVC rígido branco PxB com virola e anel de borracha, linha esgoto série normal, DN= 100 mm, inclusive conexões</v>
      </c>
      <c r="E53" s="388" t="str">
        <f>IF($B53="","",VLOOKUP($C53,atualizado!50:97372,3,0))</f>
        <v>M</v>
      </c>
      <c r="F53" s="469">
        <f>6+14+17</f>
        <v>37</v>
      </c>
      <c r="G53" s="410"/>
      <c r="H53" s="411"/>
      <c r="I53" s="395" t="s">
        <v>24998</v>
      </c>
      <c r="J53" s="413"/>
      <c r="L53" s="415"/>
      <c r="M53" s="416"/>
      <c r="O53" s="415"/>
      <c r="P53" s="416"/>
      <c r="R53" s="415"/>
      <c r="S53" s="416"/>
      <c r="U53" s="415"/>
      <c r="V53" s="416"/>
      <c r="X53" s="415"/>
      <c r="Y53" s="416"/>
      <c r="AA53" s="415"/>
      <c r="AB53" s="416"/>
      <c r="AD53" s="415"/>
      <c r="AE53" s="416"/>
      <c r="AG53" s="415"/>
      <c r="AH53" s="416"/>
      <c r="AJ53" s="417"/>
      <c r="AK53" s="416"/>
      <c r="AM53" s="415"/>
      <c r="AN53" s="416"/>
      <c r="AP53" s="415"/>
      <c r="AQ53" s="416"/>
      <c r="AS53" s="415"/>
      <c r="AT53" s="416"/>
      <c r="AV53" s="415"/>
      <c r="AW53" s="416"/>
      <c r="AY53" s="415"/>
      <c r="AZ53" s="416"/>
      <c r="BB53" s="415"/>
      <c r="BC53" s="416"/>
      <c r="BE53" s="415"/>
      <c r="BF53" s="416"/>
      <c r="BH53" s="415"/>
      <c r="BI53" s="416"/>
      <c r="BK53" s="415"/>
      <c r="BL53" s="416"/>
      <c r="BN53" s="415"/>
      <c r="BO53" s="416"/>
      <c r="BQ53" s="415"/>
      <c r="BR53" s="416"/>
      <c r="BT53" s="415"/>
      <c r="BU53" s="416"/>
      <c r="BW53" s="415"/>
      <c r="BX53" s="416"/>
      <c r="BZ53" s="415"/>
      <c r="CA53" s="416"/>
      <c r="CC53" s="415"/>
      <c r="CD53" s="416"/>
      <c r="CE53" s="69"/>
      <c r="CF53" s="418"/>
      <c r="CG53" s="419"/>
      <c r="CH53" s="420"/>
      <c r="CI53" s="69"/>
      <c r="CJ53" s="419"/>
      <c r="CK53" s="421"/>
      <c r="CL53" s="13"/>
      <c r="CM53" s="422"/>
      <c r="CN53" s="422"/>
      <c r="CO53" s="423"/>
      <c r="CP53" s="66"/>
      <c r="CQ53" s="422"/>
      <c r="CR53" s="422"/>
      <c r="CS53" s="423"/>
      <c r="CT53" s="66"/>
      <c r="CU53" s="413"/>
      <c r="CV53" s="413"/>
    </row>
    <row r="54" spans="1:100" s="15" customFormat="1" x14ac:dyDescent="0.25">
      <c r="A54" s="452"/>
      <c r="B54" s="407"/>
      <c r="C54" s="408"/>
      <c r="D54" s="409"/>
      <c r="E54" s="409"/>
      <c r="F54" s="469"/>
      <c r="G54" s="410"/>
      <c r="H54" s="411"/>
      <c r="I54" s="481"/>
      <c r="J54" s="413"/>
      <c r="L54" s="415"/>
      <c r="M54" s="416"/>
      <c r="O54" s="415"/>
      <c r="P54" s="416"/>
      <c r="R54" s="415"/>
      <c r="S54" s="416"/>
      <c r="U54" s="415"/>
      <c r="V54" s="416"/>
      <c r="X54" s="415"/>
      <c r="Y54" s="416"/>
      <c r="AA54" s="415"/>
      <c r="AB54" s="416"/>
      <c r="AD54" s="415"/>
      <c r="AE54" s="416"/>
      <c r="AG54" s="415"/>
      <c r="AH54" s="416"/>
      <c r="AJ54" s="417"/>
      <c r="AK54" s="416"/>
      <c r="AM54" s="415"/>
      <c r="AN54" s="416"/>
      <c r="AP54" s="415"/>
      <c r="AQ54" s="416"/>
      <c r="AS54" s="415"/>
      <c r="AT54" s="416"/>
      <c r="AV54" s="415"/>
      <c r="AW54" s="416"/>
      <c r="AY54" s="415"/>
      <c r="AZ54" s="416"/>
      <c r="BB54" s="415"/>
      <c r="BC54" s="416"/>
      <c r="BE54" s="415"/>
      <c r="BF54" s="416"/>
      <c r="BH54" s="415"/>
      <c r="BI54" s="416"/>
      <c r="BK54" s="415"/>
      <c r="BL54" s="416"/>
      <c r="BN54" s="415"/>
      <c r="BO54" s="416"/>
      <c r="BQ54" s="415"/>
      <c r="BR54" s="416"/>
      <c r="BT54" s="415"/>
      <c r="BU54" s="416"/>
      <c r="BW54" s="415"/>
      <c r="BX54" s="416"/>
      <c r="BZ54" s="415"/>
      <c r="CA54" s="416"/>
      <c r="CC54" s="415"/>
      <c r="CD54" s="416"/>
      <c r="CE54" s="69"/>
      <c r="CF54" s="418"/>
      <c r="CG54" s="419"/>
      <c r="CH54" s="420"/>
      <c r="CI54" s="69"/>
      <c r="CJ54" s="419"/>
      <c r="CK54" s="421"/>
      <c r="CL54" s="13"/>
      <c r="CM54" s="422"/>
      <c r="CN54" s="422"/>
      <c r="CO54" s="423"/>
      <c r="CP54" s="66"/>
      <c r="CQ54" s="422"/>
      <c r="CR54" s="422"/>
      <c r="CS54" s="423"/>
      <c r="CT54" s="66"/>
      <c r="CU54" s="413"/>
      <c r="CV54" s="413"/>
    </row>
    <row r="55" spans="1:100" s="15" customFormat="1" x14ac:dyDescent="0.25">
      <c r="A55" s="453">
        <v>7</v>
      </c>
      <c r="B55" s="109"/>
      <c r="C55" s="42"/>
      <c r="D55" s="492" t="s">
        <v>8051</v>
      </c>
      <c r="E55" s="392"/>
      <c r="F55" s="476"/>
      <c r="G55" s="110"/>
      <c r="H55" s="111"/>
      <c r="I55" s="566"/>
      <c r="J55" s="133" t="e">
        <f>SUM(J56:J57)</f>
        <v>#REF!</v>
      </c>
      <c r="L55" s="133"/>
      <c r="M55" s="133" t="e">
        <f>SUM(M56:M57)</f>
        <v>#REF!</v>
      </c>
      <c r="O55" s="133"/>
      <c r="P55" s="133" t="e">
        <f>SUM(P56:P57)</f>
        <v>#REF!</v>
      </c>
      <c r="R55" s="133"/>
      <c r="S55" s="133" t="e">
        <f>SUM(S56:S57)</f>
        <v>#REF!</v>
      </c>
      <c r="U55" s="166"/>
      <c r="V55" s="133" t="e">
        <f>SUM(V56:V57)</f>
        <v>#REF!</v>
      </c>
      <c r="X55" s="133"/>
      <c r="Y55" s="133" t="e">
        <f>SUM(Y56:Y57)</f>
        <v>#REF!</v>
      </c>
      <c r="AA55" s="133"/>
      <c r="AB55" s="133" t="e">
        <f>SUM(AB56:AB57)</f>
        <v>#REF!</v>
      </c>
      <c r="AD55" s="133"/>
      <c r="AE55" s="133" t="e">
        <f>SUM(AE56:AE57)</f>
        <v>#REF!</v>
      </c>
      <c r="AG55" s="133"/>
      <c r="AH55" s="133" t="e">
        <f>SUM(AH56:AH57)</f>
        <v>#REF!</v>
      </c>
      <c r="AJ55" s="178"/>
      <c r="AK55" s="133" t="e">
        <f>SUM(AK56:AK57)</f>
        <v>#REF!</v>
      </c>
      <c r="AM55" s="133"/>
      <c r="AN55" s="133" t="e">
        <f>SUM(AN56:AN57)</f>
        <v>#REF!</v>
      </c>
      <c r="AP55" s="133"/>
      <c r="AQ55" s="133" t="e">
        <f>SUM(AQ56:AQ57)</f>
        <v>#REF!</v>
      </c>
      <c r="AS55" s="133"/>
      <c r="AT55" s="133" t="e">
        <f>SUM(AT56:AT57)</f>
        <v>#REF!</v>
      </c>
      <c r="AV55" s="133"/>
      <c r="AW55" s="133" t="e">
        <f>SUM(AW56:AW57)</f>
        <v>#REF!</v>
      </c>
      <c r="AY55" s="133"/>
      <c r="AZ55" s="133" t="e">
        <f>SUM(AZ56:AZ57)</f>
        <v>#REF!</v>
      </c>
      <c r="BB55" s="133"/>
      <c r="BC55" s="133" t="e">
        <f>SUM(BC56:BC57)</f>
        <v>#REF!</v>
      </c>
      <c r="BE55" s="133"/>
      <c r="BF55" s="133" t="e">
        <f>SUM(BF56:BF57)</f>
        <v>#REF!</v>
      </c>
      <c r="BH55" s="133"/>
      <c r="BI55" s="133" t="e">
        <f>SUM(BI56:BI57)</f>
        <v>#REF!</v>
      </c>
      <c r="BK55" s="133"/>
      <c r="BL55" s="133" t="e">
        <f>SUM(BL56:BL57)</f>
        <v>#REF!</v>
      </c>
      <c r="BN55" s="133"/>
      <c r="BO55" s="133" t="e">
        <f>SUM(BO56:BO57)</f>
        <v>#REF!</v>
      </c>
      <c r="BQ55" s="133"/>
      <c r="BR55" s="133" t="e">
        <f>SUM(BR56:BR57)</f>
        <v>#REF!</v>
      </c>
      <c r="BT55" s="133"/>
      <c r="BU55" s="133" t="e">
        <f>SUM(BU56:BU57)</f>
        <v>#REF!</v>
      </c>
      <c r="BW55" s="133"/>
      <c r="BX55" s="133" t="e">
        <f>SUM(BX56:BX57)</f>
        <v>#REF!</v>
      </c>
      <c r="BZ55" s="133"/>
      <c r="CA55" s="133" t="e">
        <f>SUM(CA56:CA57)</f>
        <v>#REF!</v>
      </c>
      <c r="CC55" s="133"/>
      <c r="CD55" s="133" t="e">
        <f>SUM(CD56:CD57)</f>
        <v>#REF!</v>
      </c>
      <c r="CE55" s="112"/>
      <c r="CF55" s="184"/>
      <c r="CG55" s="161"/>
      <c r="CH55" s="211">
        <f>SUM(CH56:CH57)</f>
        <v>8455.14</v>
      </c>
      <c r="CI55" s="212"/>
      <c r="CJ55" s="210"/>
      <c r="CK55" s="210" t="e">
        <f>SUM(CK56:CK57)</f>
        <v>#REF!</v>
      </c>
      <c r="CM55" s="133"/>
      <c r="CN55" s="154"/>
      <c r="CO55" s="133" t="e">
        <f>SUM(CO56:CO57)</f>
        <v>#REF!</v>
      </c>
      <c r="CP55" s="112"/>
      <c r="CQ55" s="133"/>
      <c r="CR55" s="154"/>
      <c r="CS55" s="133" t="e">
        <f>SUM(CS56:CS57)</f>
        <v>#REF!</v>
      </c>
      <c r="CT55" s="112"/>
      <c r="CU55" s="133"/>
      <c r="CV55" s="133" t="e">
        <f>SUM(CV56:CV57)</f>
        <v>#REF!</v>
      </c>
    </row>
    <row r="56" spans="1:100" s="15" customFormat="1" ht="36.75" customHeight="1" x14ac:dyDescent="0.25">
      <c r="A56" s="451" t="s">
        <v>14617</v>
      </c>
      <c r="B56" s="38" t="s">
        <v>6631</v>
      </c>
      <c r="C56" s="39" t="s">
        <v>3906</v>
      </c>
      <c r="D56" s="486" t="str">
        <f>IF($B56="","",VLOOKUP($C56,atualizado!53:97375,2,0))</f>
        <v>Tubo de PVC rígido soldável marrom, DN= 60 mm, (2´), inclusive conexões</v>
      </c>
      <c r="E56" s="388" t="str">
        <f>IF($B56="","",VLOOKUP($C56,atualizado!53:97375,3,0))</f>
        <v>M</v>
      </c>
      <c r="F56" s="470">
        <v>68.3</v>
      </c>
      <c r="G56" s="126" t="e">
        <f>IF($B56="","",ROUND(VLOOKUP($C56,#REF!,6,0),2))</f>
        <v>#REF!</v>
      </c>
      <c r="H56" s="125" t="e">
        <f>G56*(1+$H$9)</f>
        <v>#REF!</v>
      </c>
      <c r="I56" s="395" t="s">
        <v>24999</v>
      </c>
      <c r="J56" s="129" t="e">
        <f>H56*F56</f>
        <v>#REF!</v>
      </c>
      <c r="K56" s="13"/>
      <c r="L56" s="122"/>
      <c r="M56" s="123" t="e">
        <f>(#REF!/$F56)*L56</f>
        <v>#REF!</v>
      </c>
      <c r="N56" s="13"/>
      <c r="O56" s="122"/>
      <c r="P56" s="123" t="e">
        <f>(#REF!/$F56)*O56</f>
        <v>#REF!</v>
      </c>
      <c r="Q56" s="13"/>
      <c r="R56" s="122"/>
      <c r="S56" s="123" t="e">
        <f>(#REF!/$F56)*R56</f>
        <v>#REF!</v>
      </c>
      <c r="T56" s="13"/>
      <c r="U56" s="163"/>
      <c r="V56" s="123" t="e">
        <f>(#REF!/$F56)*U56</f>
        <v>#REF!</v>
      </c>
      <c r="W56" s="13"/>
      <c r="X56" s="122"/>
      <c r="Y56" s="123" t="e">
        <f>(#REF!/$F56)*X56</f>
        <v>#REF!</v>
      </c>
      <c r="Z56" s="13"/>
      <c r="AA56" s="122"/>
      <c r="AB56" s="123" t="e">
        <f>(#REF!/$F56)*AA56</f>
        <v>#REF!</v>
      </c>
      <c r="AC56" s="13"/>
      <c r="AD56" s="122">
        <v>73</v>
      </c>
      <c r="AE56" s="123" t="e">
        <f>(#REF!/$F56)*AD56</f>
        <v>#REF!</v>
      </c>
      <c r="AF56" s="13"/>
      <c r="AG56" s="122"/>
      <c r="AH56" s="123" t="e">
        <f>(#REF!/$F56)*AG56</f>
        <v>#REF!</v>
      </c>
      <c r="AI56" s="13"/>
      <c r="AJ56" s="170"/>
      <c r="AK56" s="123" t="e">
        <f>(#REF!/$F56)*AJ56</f>
        <v>#REF!</v>
      </c>
      <c r="AL56" s="13"/>
      <c r="AM56" s="122"/>
      <c r="AN56" s="123" t="e">
        <f>(#REF!/$F56)*AM56</f>
        <v>#REF!</v>
      </c>
      <c r="AO56" s="13"/>
      <c r="AP56" s="122"/>
      <c r="AQ56" s="123" t="e">
        <f>(#REF!/$F56)*AP56</f>
        <v>#REF!</v>
      </c>
      <c r="AR56" s="13"/>
      <c r="AS56" s="122"/>
      <c r="AT56" s="123" t="e">
        <f>(#REF!/$F56)*AS56</f>
        <v>#REF!</v>
      </c>
      <c r="AU56" s="13"/>
      <c r="AV56" s="122"/>
      <c r="AW56" s="123" t="e">
        <f>(#REF!/$F56)*AV56</f>
        <v>#REF!</v>
      </c>
      <c r="AX56" s="13"/>
      <c r="AY56" s="122"/>
      <c r="AZ56" s="123" t="e">
        <f>(#REF!/$F56)*AY56</f>
        <v>#REF!</v>
      </c>
      <c r="BA56" s="13"/>
      <c r="BB56" s="122"/>
      <c r="BC56" s="123" t="e">
        <f>(#REF!/$F56)*BB56</f>
        <v>#REF!</v>
      </c>
      <c r="BD56" s="13"/>
      <c r="BE56" s="122"/>
      <c r="BF56" s="123" t="e">
        <f>(#REF!/$F56)*BE56</f>
        <v>#REF!</v>
      </c>
      <c r="BG56" s="13"/>
      <c r="BH56" s="122"/>
      <c r="BI56" s="123" t="e">
        <f>(#REF!/$F56)*BH56</f>
        <v>#REF!</v>
      </c>
      <c r="BJ56" s="13"/>
      <c r="BK56" s="122"/>
      <c r="BL56" s="123" t="e">
        <f>(#REF!/$F56)*BK56</f>
        <v>#REF!</v>
      </c>
      <c r="BM56" s="13"/>
      <c r="BN56" s="122"/>
      <c r="BO56" s="123" t="e">
        <f>(#REF!/$F56)*BN56</f>
        <v>#REF!</v>
      </c>
      <c r="BP56" s="13"/>
      <c r="BQ56" s="122"/>
      <c r="BR56" s="123" t="e">
        <f>(#REF!/$F56)*BQ56</f>
        <v>#REF!</v>
      </c>
      <c r="BS56" s="13"/>
      <c r="BT56" s="122"/>
      <c r="BU56" s="123" t="e">
        <f>(#REF!/$F56)*BT56</f>
        <v>#REF!</v>
      </c>
      <c r="BV56" s="13"/>
      <c r="BW56" s="122"/>
      <c r="BX56" s="123" t="e">
        <f>(#REF!/$F56)*BW56</f>
        <v>#REF!</v>
      </c>
      <c r="BY56" s="13"/>
      <c r="BZ56" s="122"/>
      <c r="CA56" s="123" t="e">
        <f>(#REF!/$F56)*BZ56</f>
        <v>#REF!</v>
      </c>
      <c r="CB56" s="13"/>
      <c r="CC56" s="122"/>
      <c r="CD56" s="123" t="e">
        <f>(#REF!/$F56)*CC56</f>
        <v>#REF!</v>
      </c>
      <c r="CE56" s="69"/>
      <c r="CF56" s="188">
        <v>0.29399999999999998</v>
      </c>
      <c r="CG56" s="217">
        <v>73</v>
      </c>
      <c r="CH56" s="123">
        <v>4896.76</v>
      </c>
      <c r="CI56" s="194"/>
      <c r="CJ56" s="70">
        <f>F56-CG56</f>
        <v>-4.7</v>
      </c>
      <c r="CK56" s="70" t="e">
        <f>#REF!-CH56</f>
        <v>#REF!</v>
      </c>
      <c r="CL56" s="13"/>
      <c r="CM56" s="67"/>
      <c r="CN56" s="149"/>
      <c r="CO56" s="68" t="e">
        <f>(#REF!/$F56)*CM56</f>
        <v>#REF!</v>
      </c>
      <c r="CP56" s="69"/>
      <c r="CQ56" s="67"/>
      <c r="CR56" s="149"/>
      <c r="CS56" s="68" t="e">
        <f>(#REF!/$F56)*CQ56</f>
        <v>#REF!</v>
      </c>
      <c r="CT56" s="69"/>
      <c r="CU56" s="70">
        <f>F56+CM56-CQ56</f>
        <v>68.3</v>
      </c>
      <c r="CV56" s="70" t="e">
        <f>#REF!+CO56-CS56</f>
        <v>#REF!</v>
      </c>
    </row>
    <row r="57" spans="1:100" s="15" customFormat="1" ht="60" x14ac:dyDescent="0.25">
      <c r="A57" s="567" t="s">
        <v>14618</v>
      </c>
      <c r="B57" s="501" t="s">
        <v>6631</v>
      </c>
      <c r="C57" s="502" t="s">
        <v>3909</v>
      </c>
      <c r="D57" s="486" t="str">
        <f>IF($B57="","",VLOOKUP($C57,atualizado!54:97376,2,0))</f>
        <v>Tubo de PVC rígido soldável marrom, DN= 110 mm, (4´), inclusive conexões</v>
      </c>
      <c r="E57" s="388" t="str">
        <f>IF($B57="","",VLOOKUP($C57,atualizado!54:97376,3,0))</f>
        <v>M</v>
      </c>
      <c r="F57" s="516">
        <v>57</v>
      </c>
      <c r="G57" s="512" t="e">
        <f>IF($B57="","",ROUND(VLOOKUP($C57,#REF!,6,0),2))</f>
        <v>#REF!</v>
      </c>
      <c r="H57" s="512" t="e">
        <f>G57*(1+$H$9)</f>
        <v>#REF!</v>
      </c>
      <c r="I57" s="513" t="s">
        <v>24999</v>
      </c>
      <c r="J57" s="129" t="e">
        <f>H57*F57</f>
        <v>#REF!</v>
      </c>
      <c r="K57" s="13"/>
      <c r="L57" s="122"/>
      <c r="M57" s="123" t="e">
        <f>(#REF!/$F57)*L57</f>
        <v>#REF!</v>
      </c>
      <c r="N57" s="13"/>
      <c r="O57" s="122"/>
      <c r="P57" s="123" t="e">
        <f>(#REF!/$F57)*O57</f>
        <v>#REF!</v>
      </c>
      <c r="Q57" s="13"/>
      <c r="R57" s="122"/>
      <c r="S57" s="123" t="e">
        <f>(#REF!/$F57)*R57</f>
        <v>#REF!</v>
      </c>
      <c r="T57" s="13"/>
      <c r="U57" s="163"/>
      <c r="V57" s="123" t="e">
        <f>(#REF!/$F57)*U57</f>
        <v>#REF!</v>
      </c>
      <c r="W57" s="13"/>
      <c r="X57" s="122">
        <v>6</v>
      </c>
      <c r="Y57" s="123" t="e">
        <f>(#REF!/$F57)*X57</f>
        <v>#REF!</v>
      </c>
      <c r="Z57" s="13"/>
      <c r="AA57" s="122"/>
      <c r="AB57" s="123" t="e">
        <f>(#REF!/$F57)*AA57</f>
        <v>#REF!</v>
      </c>
      <c r="AC57" s="13"/>
      <c r="AD57" s="122">
        <v>12</v>
      </c>
      <c r="AE57" s="123" t="e">
        <f>(#REF!/$F57)*AD57</f>
        <v>#REF!</v>
      </c>
      <c r="AF57" s="13"/>
      <c r="AG57" s="122"/>
      <c r="AH57" s="123" t="e">
        <f>(#REF!/$F57)*AG57</f>
        <v>#REF!</v>
      </c>
      <c r="AI57" s="13"/>
      <c r="AJ57" s="170"/>
      <c r="AK57" s="123" t="e">
        <f>(#REF!/$F57)*AJ57</f>
        <v>#REF!</v>
      </c>
      <c r="AL57" s="13"/>
      <c r="AM57" s="122"/>
      <c r="AN57" s="123" t="e">
        <f>(#REF!/$F57)*AM57</f>
        <v>#REF!</v>
      </c>
      <c r="AO57" s="13"/>
      <c r="AP57" s="122"/>
      <c r="AQ57" s="123" t="e">
        <f>(#REF!/$F57)*AP57</f>
        <v>#REF!</v>
      </c>
      <c r="AR57" s="13"/>
      <c r="AS57" s="122"/>
      <c r="AT57" s="123" t="e">
        <f>(#REF!/$F57)*AS57</f>
        <v>#REF!</v>
      </c>
      <c r="AU57" s="13"/>
      <c r="AV57" s="122"/>
      <c r="AW57" s="123" t="e">
        <f>(#REF!/$F57)*AV57</f>
        <v>#REF!</v>
      </c>
      <c r="AX57" s="13"/>
      <c r="AY57" s="122"/>
      <c r="AZ57" s="123" t="e">
        <f>(#REF!/$F57)*AY57</f>
        <v>#REF!</v>
      </c>
      <c r="BA57" s="13"/>
      <c r="BB57" s="122"/>
      <c r="BC57" s="123" t="e">
        <f>(#REF!/$F57)*BB57</f>
        <v>#REF!</v>
      </c>
      <c r="BD57" s="13"/>
      <c r="BE57" s="122"/>
      <c r="BF57" s="123" t="e">
        <f>(#REF!/$F57)*BE57</f>
        <v>#REF!</v>
      </c>
      <c r="BG57" s="13"/>
      <c r="BH57" s="122"/>
      <c r="BI57" s="123" t="e">
        <f>(#REF!/$F57)*BH57</f>
        <v>#REF!</v>
      </c>
      <c r="BJ57" s="13"/>
      <c r="BK57" s="122"/>
      <c r="BL57" s="123" t="e">
        <f>(#REF!/$F57)*BK57</f>
        <v>#REF!</v>
      </c>
      <c r="BM57" s="13"/>
      <c r="BN57" s="122"/>
      <c r="BO57" s="123" t="e">
        <f>(#REF!/$F57)*BN57</f>
        <v>#REF!</v>
      </c>
      <c r="BP57" s="13"/>
      <c r="BQ57" s="122"/>
      <c r="BR57" s="123" t="e">
        <f>(#REF!/$F57)*BQ57</f>
        <v>#REF!</v>
      </c>
      <c r="BS57" s="13"/>
      <c r="BT57" s="122"/>
      <c r="BU57" s="123" t="e">
        <f>(#REF!/$F57)*BT57</f>
        <v>#REF!</v>
      </c>
      <c r="BV57" s="13"/>
      <c r="BW57" s="122"/>
      <c r="BX57" s="123" t="e">
        <f>(#REF!/$F57)*BW57</f>
        <v>#REF!</v>
      </c>
      <c r="BY57" s="13"/>
      <c r="BZ57" s="122"/>
      <c r="CA57" s="123" t="e">
        <f>(#REF!/$F57)*BZ57</f>
        <v>#REF!</v>
      </c>
      <c r="CB57" s="13"/>
      <c r="CC57" s="122"/>
      <c r="CD57" s="123" t="e">
        <f>(#REF!/$F57)*CC57</f>
        <v>#REF!</v>
      </c>
      <c r="CE57" s="69"/>
      <c r="CF57" s="188">
        <v>9.5000000000000001E-2</v>
      </c>
      <c r="CG57" s="217">
        <v>18</v>
      </c>
      <c r="CH57" s="123">
        <v>3558.38</v>
      </c>
      <c r="CI57" s="194"/>
      <c r="CJ57" s="70">
        <f>F57-CG57</f>
        <v>39</v>
      </c>
      <c r="CK57" s="70" t="e">
        <f>#REF!-CH57</f>
        <v>#REF!</v>
      </c>
      <c r="CL57" s="13"/>
      <c r="CM57" s="67"/>
      <c r="CN57" s="149"/>
      <c r="CO57" s="68" t="e">
        <f>(#REF!/$F57)*CM57</f>
        <v>#REF!</v>
      </c>
      <c r="CP57" s="69"/>
      <c r="CQ57" s="67"/>
      <c r="CR57" s="149"/>
      <c r="CS57" s="68" t="e">
        <f>(#REF!/$F57)*CQ57</f>
        <v>#REF!</v>
      </c>
      <c r="CT57" s="69"/>
      <c r="CU57" s="70">
        <f>F57+CM57-CQ57</f>
        <v>57</v>
      </c>
      <c r="CV57" s="70" t="e">
        <f>#REF!+CO57-CS57</f>
        <v>#REF!</v>
      </c>
    </row>
    <row r="58" spans="1:100" x14ac:dyDescent="0.25">
      <c r="A58" s="495"/>
      <c r="CF58" s="186"/>
      <c r="CG58" s="168"/>
      <c r="CH58" s="200"/>
    </row>
    <row r="60" spans="1:100" x14ac:dyDescent="0.25">
      <c r="J60" s="147" t="e">
        <f>#REF!/#REF!</f>
        <v>#REF!</v>
      </c>
      <c r="CF60" s="13"/>
      <c r="CH60" s="13"/>
      <c r="CK60" s="13"/>
    </row>
    <row r="66" spans="1:100" s="21" customFormat="1" ht="15" x14ac:dyDescent="0.25">
      <c r="A66" s="303"/>
      <c r="B66" s="13"/>
      <c r="C66" s="19"/>
      <c r="D66" s="438"/>
      <c r="E66" s="433"/>
      <c r="F66" s="461"/>
      <c r="G66" s="22"/>
      <c r="H66" s="22"/>
      <c r="I66" s="494" t="s">
        <v>25000</v>
      </c>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72"/>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c r="CC66" s="13"/>
      <c r="CD66" s="13"/>
      <c r="CE66" s="13"/>
      <c r="CF66" s="180"/>
      <c r="CG66" s="13"/>
      <c r="CH66" s="195"/>
      <c r="CI66" s="13"/>
      <c r="CJ66" s="13"/>
      <c r="CK66" s="172"/>
      <c r="CL66" s="13"/>
      <c r="CM66" s="13"/>
      <c r="CN66" s="13"/>
      <c r="CO66" s="13"/>
      <c r="CP66" s="13"/>
      <c r="CQ66" s="13"/>
      <c r="CR66" s="13"/>
      <c r="CS66" s="13"/>
      <c r="CT66" s="13"/>
      <c r="CU66" s="13"/>
      <c r="CV66" s="13"/>
    </row>
  </sheetData>
  <mergeCells count="153">
    <mergeCell ref="U7:V8"/>
    <mergeCell ref="X7:Y8"/>
    <mergeCell ref="AA7:AB8"/>
    <mergeCell ref="AD7:AE8"/>
    <mergeCell ref="A1:J1"/>
    <mergeCell ref="A2:J2"/>
    <mergeCell ref="A4:J4"/>
    <mergeCell ref="C6:D6"/>
    <mergeCell ref="C7:D7"/>
    <mergeCell ref="L7:M8"/>
    <mergeCell ref="BQ7:BR8"/>
    <mergeCell ref="BT7:BU8"/>
    <mergeCell ref="BW7:BX8"/>
    <mergeCell ref="BZ7:CA8"/>
    <mergeCell ref="CC7:CD8"/>
    <mergeCell ref="L9:M9"/>
    <mergeCell ref="O9:P9"/>
    <mergeCell ref="R9:S9"/>
    <mergeCell ref="U9:V9"/>
    <mergeCell ref="X9:Y9"/>
    <mergeCell ref="AY7:AZ8"/>
    <mergeCell ref="BB7:BC8"/>
    <mergeCell ref="BE7:BF8"/>
    <mergeCell ref="BH7:BI8"/>
    <mergeCell ref="BK7:BL8"/>
    <mergeCell ref="BN7:BO8"/>
    <mergeCell ref="AG7:AH8"/>
    <mergeCell ref="AJ7:AK8"/>
    <mergeCell ref="AM7:AN8"/>
    <mergeCell ref="AP7:AQ8"/>
    <mergeCell ref="AS7:AT8"/>
    <mergeCell ref="AV7:AW8"/>
    <mergeCell ref="O7:P8"/>
    <mergeCell ref="R7:S8"/>
    <mergeCell ref="L11:M11"/>
    <mergeCell ref="O11:P11"/>
    <mergeCell ref="R11:S11"/>
    <mergeCell ref="U11:V11"/>
    <mergeCell ref="X11:Y11"/>
    <mergeCell ref="AA11:AB11"/>
    <mergeCell ref="AD11:AE11"/>
    <mergeCell ref="AG11:AH11"/>
    <mergeCell ref="BK9:BL9"/>
    <mergeCell ref="AS9:AT9"/>
    <mergeCell ref="AV9:AW9"/>
    <mergeCell ref="AY9:AZ9"/>
    <mergeCell ref="BB9:BC9"/>
    <mergeCell ref="BE9:BF9"/>
    <mergeCell ref="BH9:BI9"/>
    <mergeCell ref="AA9:AB9"/>
    <mergeCell ref="AD9:AE9"/>
    <mergeCell ref="AG9:AH9"/>
    <mergeCell ref="AJ9:AK9"/>
    <mergeCell ref="AM9:AN9"/>
    <mergeCell ref="AP9:AQ9"/>
    <mergeCell ref="BN11:BO11"/>
    <mergeCell ref="BQ11:BR11"/>
    <mergeCell ref="AJ11:AK11"/>
    <mergeCell ref="AM11:AN11"/>
    <mergeCell ref="AP11:AQ11"/>
    <mergeCell ref="AS11:AT11"/>
    <mergeCell ref="AV11:AW11"/>
    <mergeCell ref="AY11:AZ11"/>
    <mergeCell ref="CC9:CD9"/>
    <mergeCell ref="BN9:BO9"/>
    <mergeCell ref="BQ9:BR9"/>
    <mergeCell ref="BT9:BU9"/>
    <mergeCell ref="BW9:BX9"/>
    <mergeCell ref="BZ9:CA9"/>
    <mergeCell ref="I12:I13"/>
    <mergeCell ref="J12:J13"/>
    <mergeCell ref="L12:L13"/>
    <mergeCell ref="M12:M13"/>
    <mergeCell ref="CM11:CO11"/>
    <mergeCell ref="CQ11:CS11"/>
    <mergeCell ref="CU11:CV11"/>
    <mergeCell ref="A12:A13"/>
    <mergeCell ref="B12:B13"/>
    <mergeCell ref="C12:C13"/>
    <mergeCell ref="D12:D13"/>
    <mergeCell ref="E12:E13"/>
    <mergeCell ref="F12:F13"/>
    <mergeCell ref="G12:H12"/>
    <mergeCell ref="BT11:BU11"/>
    <mergeCell ref="BW11:BX11"/>
    <mergeCell ref="BZ11:CA11"/>
    <mergeCell ref="CC11:CD11"/>
    <mergeCell ref="CF11:CH11"/>
    <mergeCell ref="CJ11:CK11"/>
    <mergeCell ref="BB11:BC11"/>
    <mergeCell ref="BE11:BF11"/>
    <mergeCell ref="BH11:BI11"/>
    <mergeCell ref="BK11:BL11"/>
    <mergeCell ref="X12:X13"/>
    <mergeCell ref="Y12:Y13"/>
    <mergeCell ref="AA12:AA13"/>
    <mergeCell ref="AB12:AB13"/>
    <mergeCell ref="AD12:AD13"/>
    <mergeCell ref="AE12:AE13"/>
    <mergeCell ref="O12:O13"/>
    <mergeCell ref="P12:P13"/>
    <mergeCell ref="R12:R13"/>
    <mergeCell ref="S12:S13"/>
    <mergeCell ref="U12:U13"/>
    <mergeCell ref="V12:V13"/>
    <mergeCell ref="AP12:AP13"/>
    <mergeCell ref="AQ12:AQ13"/>
    <mergeCell ref="AS12:AS13"/>
    <mergeCell ref="AT12:AT13"/>
    <mergeCell ref="AV12:AV13"/>
    <mergeCell ref="AW12:AW13"/>
    <mergeCell ref="AG12:AG13"/>
    <mergeCell ref="AH12:AH13"/>
    <mergeCell ref="AJ12:AJ13"/>
    <mergeCell ref="AK12:AK13"/>
    <mergeCell ref="AM12:AM13"/>
    <mergeCell ref="AN12:AN13"/>
    <mergeCell ref="BH12:BH13"/>
    <mergeCell ref="BI12:BI13"/>
    <mergeCell ref="BK12:BK13"/>
    <mergeCell ref="BL12:BL13"/>
    <mergeCell ref="BN12:BN13"/>
    <mergeCell ref="BO12:BO13"/>
    <mergeCell ref="AY12:AY13"/>
    <mergeCell ref="AZ12:AZ13"/>
    <mergeCell ref="BB12:BB13"/>
    <mergeCell ref="BC12:BC13"/>
    <mergeCell ref="BE12:BE13"/>
    <mergeCell ref="BF12:BF13"/>
    <mergeCell ref="C9:D9"/>
    <mergeCell ref="CQ12:CQ13"/>
    <mergeCell ref="CR12:CR13"/>
    <mergeCell ref="CS12:CS13"/>
    <mergeCell ref="CU12:CU13"/>
    <mergeCell ref="CV12:CV13"/>
    <mergeCell ref="CH12:CH13"/>
    <mergeCell ref="CJ12:CJ13"/>
    <mergeCell ref="CK12:CK13"/>
    <mergeCell ref="CM12:CM13"/>
    <mergeCell ref="CN12:CN13"/>
    <mergeCell ref="CO12:CO13"/>
    <mergeCell ref="BZ12:BZ13"/>
    <mergeCell ref="CA12:CA13"/>
    <mergeCell ref="CC12:CC13"/>
    <mergeCell ref="CD12:CD13"/>
    <mergeCell ref="CF12:CF13"/>
    <mergeCell ref="CG12:CG13"/>
    <mergeCell ref="BQ12:BQ13"/>
    <mergeCell ref="BR12:BR13"/>
    <mergeCell ref="BT12:BT13"/>
    <mergeCell ref="BU12:BU13"/>
    <mergeCell ref="BW12:BW13"/>
    <mergeCell ref="BX12:BX13"/>
  </mergeCells>
  <conditionalFormatting sqref="CI18 L20:M22 O20:P22 R20:S22 X20:Y22 AA20:AB22 AD20:AE22 AG20:AH22 AJ20:AK22 AM20:AN22 AP20:AQ22 AS20:AT22 AV20:AW22 AY20:AZ22 BB20:BC22 BE20:BF22 BH20:BI22 BK20:BL22 BN20:BO22 BQ20:BR22 BT20:BU22 BW20:BX22 BZ20:CA22 CC20:CK22 CU20:CV22 U20:V22 CC18:CF18 CC56:CE57 CG56:CK57 CU56:CV57 U56:V57 L56:M57 O56:P57 R56:S57 X56:Y57 AA56:AB57 AD56:AE57 AG56:AH57 AJ56:AK57 AM56:AN57 AP56:AQ57 AS56:AT57 AV56:AW57 AY56:AZ57 BB56:BC57 BE56:BF57 BH56:BI57 BK56:BL57 BN56:BO57 BQ56:BR57 BT56:BU57 BW56:BX57 BZ56:CA57 CC51:CK54 L51:M54 O51:P54 R51:S54 X51:Y54 AA51:AB54 AD51:AE54 AG51:AH54 AM51:AN54 AP51:AQ54 AS51:AT54 AV51:AW54 AY51:AZ54 BB51:BC54 BE51:BF54 BH51:BI54 BK51:BL54 BN51:BO54 BQ51:BR54 BT51:BU54 BW51:BX54 BZ51:CA54 AJ51:AK54 U51:V54 U49:V49 CU49:CV49 CC15:CK17 CU16:CV17 U15:V18 L15:M18 O15:P18 R15:S18 X15:Y18 AA15:AB18 AD15:AE18 AG15:AH18 AJ15:AK18 AM15:AN18 AP15:AQ18 AS15:AT18 AV15:AW18 AY15:AZ18 BB15:BC18 BE15:BF18 BH15:BI18 BK15:BL18 BN15:BO18 BQ15:BR18 BT15:BU18 BW15:BX18 BZ15:CA18 CC49:CK49 L49:M49 O49:P49 R49:S49 X49:Y49 AA49:AB49 AD49:AE49 AG49:AH49 AM49:AN49 AP49:AQ49 AS49:AT49 AV49:AW49 AY49:AZ49 BB49:BC49 BE49:BF49 BH49:BI49 BK49:BL49 BN49:BO49 BQ49:BR49 BT49:BU49 BW49:BX49 BZ49:CA49 AJ49:AK49 L25:M38 O25:P38 R25:S38 U25:V38 X25:Y38 AA25:AB38 AD25:AE38 AG25:AH38 AJ25:AK38 AM25:AN38 AP25:AQ38 AS25:AT38 AV25:AW38 AY25:AZ38 BB25:BC38 BE25:BF38 BH25:BI38 BK25:BL38 BN25:BO38 BQ25:BR38 BT25:BU38 BW25:BX38 BZ25:CA38 CC25:CK38 CU25:CV38 L41:M47 O41:P47 R41:S47 U41:V47 X41:Y47 AA41:AB47 AD41:AE47 AG41:AH47 AJ41:AK47 AM41:AN47 AP41:AQ47 AS41:AT47 AV41:AW47 AY41:AZ47 BB41:BC47 BE41:BF47 BH41:BI47 BK41:BL47 BN41:BO47 BQ41:BR47 BT41:BU47 BW41:BX47 BZ41:CA47 CC41:CK47 CU41:CV47">
    <cfRule type="cellIs" dxfId="12" priority="6" operator="notEqual">
      <formula>0</formula>
    </cfRule>
  </conditionalFormatting>
  <conditionalFormatting sqref="CM20:CO22 CM51:CO54 CM15:CO17 CM49:CO49 CM25:CO38 CM41:CO47 CM56:CO57">
    <cfRule type="cellIs" dxfId="11" priority="5" operator="notEqual">
      <formula>0</formula>
    </cfRule>
  </conditionalFormatting>
  <conditionalFormatting sqref="CQ20:CS22 CQ56:CS57 CQ51:CS54 CQ15:CS17 CQ49:CS49 CQ25:CS38 CQ41:CS47">
    <cfRule type="cellIs" dxfId="10" priority="4" operator="notEqual">
      <formula>0</formula>
    </cfRule>
  </conditionalFormatting>
  <conditionalFormatting sqref="CU15:CV15">
    <cfRule type="cellIs" dxfId="9" priority="3" operator="notEqual">
      <formula>0</formula>
    </cfRule>
  </conditionalFormatting>
  <conditionalFormatting sqref="CF56">
    <cfRule type="cellIs" dxfId="8" priority="2" operator="notEqual">
      <formula>0</formula>
    </cfRule>
  </conditionalFormatting>
  <conditionalFormatting sqref="CF57">
    <cfRule type="cellIs" dxfId="7" priority="1" operator="notEqual">
      <formula>0</formula>
    </cfRule>
  </conditionalFormatting>
  <pageMargins left="0.70866141732283472" right="0.70866141732283472" top="0.74803149606299213" bottom="0.74803149606299213" header="0.31496062992125984" footer="0.31496062992125984"/>
  <pageSetup paperSize="9" scale="46" fitToHeight="0" orientation="landscape"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J36"/>
  <sheetViews>
    <sheetView view="pageLayout" topLeftCell="A13" zoomScale="120" zoomScaleNormal="100" zoomScalePageLayoutView="120" workbookViewId="0">
      <selection activeCell="I36" sqref="A1:I36"/>
    </sheetView>
  </sheetViews>
  <sheetFormatPr defaultColWidth="11.42578125" defaultRowHeight="12.75" x14ac:dyDescent="0.25"/>
  <cols>
    <col min="1" max="1" width="8.85546875" style="25" customWidth="1"/>
    <col min="2" max="2" width="67.28515625" style="25" bestFit="1" customWidth="1"/>
    <col min="3" max="3" width="14.28515625" style="297" bestFit="1" customWidth="1"/>
    <col min="4" max="5" width="14.28515625" style="25" bestFit="1" customWidth="1"/>
    <col min="6" max="7" width="14.28515625" style="25" customWidth="1"/>
    <col min="8" max="8" width="16.5703125" style="25" customWidth="1"/>
    <col min="9" max="9" width="16.140625" style="25" bestFit="1" customWidth="1"/>
    <col min="10" max="10" width="19.140625" style="298" customWidth="1"/>
    <col min="11" max="238" width="11.42578125" style="25"/>
    <col min="239" max="239" width="6" style="25" customWidth="1"/>
    <col min="240" max="240" width="37.5703125" style="25" customWidth="1"/>
    <col min="241" max="252" width="12.7109375" style="25" customWidth="1"/>
    <col min="253" max="253" width="14.5703125" style="25" bestFit="1" customWidth="1"/>
    <col min="254" max="261" width="0" style="25" hidden="1" customWidth="1"/>
    <col min="262" max="262" width="11.42578125" style="25" customWidth="1"/>
    <col min="263" max="263" width="11.42578125" style="25"/>
    <col min="264" max="264" width="0" style="25" hidden="1" customWidth="1"/>
    <col min="265" max="265" width="11.42578125" style="25"/>
    <col min="266" max="266" width="0" style="25" hidden="1" customWidth="1"/>
    <col min="267" max="494" width="11.42578125" style="25"/>
    <col min="495" max="495" width="6" style="25" customWidth="1"/>
    <col min="496" max="496" width="37.5703125" style="25" customWidth="1"/>
    <col min="497" max="508" width="12.7109375" style="25" customWidth="1"/>
    <col min="509" max="509" width="14.5703125" style="25" bestFit="1" customWidth="1"/>
    <col min="510" max="517" width="0" style="25" hidden="1" customWidth="1"/>
    <col min="518" max="518" width="11.42578125" style="25" customWidth="1"/>
    <col min="519" max="519" width="11.42578125" style="25"/>
    <col min="520" max="520" width="0" style="25" hidden="1" customWidth="1"/>
    <col min="521" max="521" width="11.42578125" style="25"/>
    <col min="522" max="522" width="0" style="25" hidden="1" customWidth="1"/>
    <col min="523" max="750" width="11.42578125" style="25"/>
    <col min="751" max="751" width="6" style="25" customWidth="1"/>
    <col min="752" max="752" width="37.5703125" style="25" customWidth="1"/>
    <col min="753" max="764" width="12.7109375" style="25" customWidth="1"/>
    <col min="765" max="765" width="14.5703125" style="25" bestFit="1" customWidth="1"/>
    <col min="766" max="773" width="0" style="25" hidden="1" customWidth="1"/>
    <col min="774" max="774" width="11.42578125" style="25" customWidth="1"/>
    <col min="775" max="775" width="11.42578125" style="25"/>
    <col min="776" max="776" width="0" style="25" hidden="1" customWidth="1"/>
    <col min="777" max="777" width="11.42578125" style="25"/>
    <col min="778" max="778" width="0" style="25" hidden="1" customWidth="1"/>
    <col min="779" max="1006" width="11.42578125" style="25"/>
    <col min="1007" max="1007" width="6" style="25" customWidth="1"/>
    <col min="1008" max="1008" width="37.5703125" style="25" customWidth="1"/>
    <col min="1009" max="1020" width="12.7109375" style="25" customWidth="1"/>
    <col min="1021" max="1021" width="14.5703125" style="25" bestFit="1" customWidth="1"/>
    <col min="1022" max="1029" width="0" style="25" hidden="1" customWidth="1"/>
    <col min="1030" max="1030" width="11.42578125" style="25" customWidth="1"/>
    <col min="1031" max="1031" width="11.42578125" style="25"/>
    <col min="1032" max="1032" width="0" style="25" hidden="1" customWidth="1"/>
    <col min="1033" max="1033" width="11.42578125" style="25"/>
    <col min="1034" max="1034" width="0" style="25" hidden="1" customWidth="1"/>
    <col min="1035" max="1262" width="11.42578125" style="25"/>
    <col min="1263" max="1263" width="6" style="25" customWidth="1"/>
    <col min="1264" max="1264" width="37.5703125" style="25" customWidth="1"/>
    <col min="1265" max="1276" width="12.7109375" style="25" customWidth="1"/>
    <col min="1277" max="1277" width="14.5703125" style="25" bestFit="1" customWidth="1"/>
    <col min="1278" max="1285" width="0" style="25" hidden="1" customWidth="1"/>
    <col min="1286" max="1286" width="11.42578125" style="25" customWidth="1"/>
    <col min="1287" max="1287" width="11.42578125" style="25"/>
    <col min="1288" max="1288" width="0" style="25" hidden="1" customWidth="1"/>
    <col min="1289" max="1289" width="11.42578125" style="25"/>
    <col min="1290" max="1290" width="0" style="25" hidden="1" customWidth="1"/>
    <col min="1291" max="1518" width="11.42578125" style="25"/>
    <col min="1519" max="1519" width="6" style="25" customWidth="1"/>
    <col min="1520" max="1520" width="37.5703125" style="25" customWidth="1"/>
    <col min="1521" max="1532" width="12.7109375" style="25" customWidth="1"/>
    <col min="1533" max="1533" width="14.5703125" style="25" bestFit="1" customWidth="1"/>
    <col min="1534" max="1541" width="0" style="25" hidden="1" customWidth="1"/>
    <col min="1542" max="1542" width="11.42578125" style="25" customWidth="1"/>
    <col min="1543" max="1543" width="11.42578125" style="25"/>
    <col min="1544" max="1544" width="0" style="25" hidden="1" customWidth="1"/>
    <col min="1545" max="1545" width="11.42578125" style="25"/>
    <col min="1546" max="1546" width="0" style="25" hidden="1" customWidth="1"/>
    <col min="1547" max="1774" width="11.42578125" style="25"/>
    <col min="1775" max="1775" width="6" style="25" customWidth="1"/>
    <col min="1776" max="1776" width="37.5703125" style="25" customWidth="1"/>
    <col min="1777" max="1788" width="12.7109375" style="25" customWidth="1"/>
    <col min="1789" max="1789" width="14.5703125" style="25" bestFit="1" customWidth="1"/>
    <col min="1790" max="1797" width="0" style="25" hidden="1" customWidth="1"/>
    <col min="1798" max="1798" width="11.42578125" style="25" customWidth="1"/>
    <col min="1799" max="1799" width="11.42578125" style="25"/>
    <col min="1800" max="1800" width="0" style="25" hidden="1" customWidth="1"/>
    <col min="1801" max="1801" width="11.42578125" style="25"/>
    <col min="1802" max="1802" width="0" style="25" hidden="1" customWidth="1"/>
    <col min="1803" max="2030" width="11.42578125" style="25"/>
    <col min="2031" max="2031" width="6" style="25" customWidth="1"/>
    <col min="2032" max="2032" width="37.5703125" style="25" customWidth="1"/>
    <col min="2033" max="2044" width="12.7109375" style="25" customWidth="1"/>
    <col min="2045" max="2045" width="14.5703125" style="25" bestFit="1" customWidth="1"/>
    <col min="2046" max="2053" width="0" style="25" hidden="1" customWidth="1"/>
    <col min="2054" max="2054" width="11.42578125" style="25" customWidth="1"/>
    <col min="2055" max="2055" width="11.42578125" style="25"/>
    <col min="2056" max="2056" width="0" style="25" hidden="1" customWidth="1"/>
    <col min="2057" max="2057" width="11.42578125" style="25"/>
    <col min="2058" max="2058" width="0" style="25" hidden="1" customWidth="1"/>
    <col min="2059" max="2286" width="11.42578125" style="25"/>
    <col min="2287" max="2287" width="6" style="25" customWidth="1"/>
    <col min="2288" max="2288" width="37.5703125" style="25" customWidth="1"/>
    <col min="2289" max="2300" width="12.7109375" style="25" customWidth="1"/>
    <col min="2301" max="2301" width="14.5703125" style="25" bestFit="1" customWidth="1"/>
    <col min="2302" max="2309" width="0" style="25" hidden="1" customWidth="1"/>
    <col min="2310" max="2310" width="11.42578125" style="25" customWidth="1"/>
    <col min="2311" max="2311" width="11.42578125" style="25"/>
    <col min="2312" max="2312" width="0" style="25" hidden="1" customWidth="1"/>
    <col min="2313" max="2313" width="11.42578125" style="25"/>
    <col min="2314" max="2314" width="0" style="25" hidden="1" customWidth="1"/>
    <col min="2315" max="2542" width="11.42578125" style="25"/>
    <col min="2543" max="2543" width="6" style="25" customWidth="1"/>
    <col min="2544" max="2544" width="37.5703125" style="25" customWidth="1"/>
    <col min="2545" max="2556" width="12.7109375" style="25" customWidth="1"/>
    <col min="2557" max="2557" width="14.5703125" style="25" bestFit="1" customWidth="1"/>
    <col min="2558" max="2565" width="0" style="25" hidden="1" customWidth="1"/>
    <col min="2566" max="2566" width="11.42578125" style="25" customWidth="1"/>
    <col min="2567" max="2567" width="11.42578125" style="25"/>
    <col min="2568" max="2568" width="0" style="25" hidden="1" customWidth="1"/>
    <col min="2569" max="2569" width="11.42578125" style="25"/>
    <col min="2570" max="2570" width="0" style="25" hidden="1" customWidth="1"/>
    <col min="2571" max="2798" width="11.42578125" style="25"/>
    <col min="2799" max="2799" width="6" style="25" customWidth="1"/>
    <col min="2800" max="2800" width="37.5703125" style="25" customWidth="1"/>
    <col min="2801" max="2812" width="12.7109375" style="25" customWidth="1"/>
    <col min="2813" max="2813" width="14.5703125" style="25" bestFit="1" customWidth="1"/>
    <col min="2814" max="2821" width="0" style="25" hidden="1" customWidth="1"/>
    <col min="2822" max="2822" width="11.42578125" style="25" customWidth="1"/>
    <col min="2823" max="2823" width="11.42578125" style="25"/>
    <col min="2824" max="2824" width="0" style="25" hidden="1" customWidth="1"/>
    <col min="2825" max="2825" width="11.42578125" style="25"/>
    <col min="2826" max="2826" width="0" style="25" hidden="1" customWidth="1"/>
    <col min="2827" max="3054" width="11.42578125" style="25"/>
    <col min="3055" max="3055" width="6" style="25" customWidth="1"/>
    <col min="3056" max="3056" width="37.5703125" style="25" customWidth="1"/>
    <col min="3057" max="3068" width="12.7109375" style="25" customWidth="1"/>
    <col min="3069" max="3069" width="14.5703125" style="25" bestFit="1" customWidth="1"/>
    <col min="3070" max="3077" width="0" style="25" hidden="1" customWidth="1"/>
    <col min="3078" max="3078" width="11.42578125" style="25" customWidth="1"/>
    <col min="3079" max="3079" width="11.42578125" style="25"/>
    <col min="3080" max="3080" width="0" style="25" hidden="1" customWidth="1"/>
    <col min="3081" max="3081" width="11.42578125" style="25"/>
    <col min="3082" max="3082" width="0" style="25" hidden="1" customWidth="1"/>
    <col min="3083" max="3310" width="11.42578125" style="25"/>
    <col min="3311" max="3311" width="6" style="25" customWidth="1"/>
    <col min="3312" max="3312" width="37.5703125" style="25" customWidth="1"/>
    <col min="3313" max="3324" width="12.7109375" style="25" customWidth="1"/>
    <col min="3325" max="3325" width="14.5703125" style="25" bestFit="1" customWidth="1"/>
    <col min="3326" max="3333" width="0" style="25" hidden="1" customWidth="1"/>
    <col min="3334" max="3334" width="11.42578125" style="25" customWidth="1"/>
    <col min="3335" max="3335" width="11.42578125" style="25"/>
    <col min="3336" max="3336" width="0" style="25" hidden="1" customWidth="1"/>
    <col min="3337" max="3337" width="11.42578125" style="25"/>
    <col min="3338" max="3338" width="0" style="25" hidden="1" customWidth="1"/>
    <col min="3339" max="3566" width="11.42578125" style="25"/>
    <col min="3567" max="3567" width="6" style="25" customWidth="1"/>
    <col min="3568" max="3568" width="37.5703125" style="25" customWidth="1"/>
    <col min="3569" max="3580" width="12.7109375" style="25" customWidth="1"/>
    <col min="3581" max="3581" width="14.5703125" style="25" bestFit="1" customWidth="1"/>
    <col min="3582" max="3589" width="0" style="25" hidden="1" customWidth="1"/>
    <col min="3590" max="3590" width="11.42578125" style="25" customWidth="1"/>
    <col min="3591" max="3591" width="11.42578125" style="25"/>
    <col min="3592" max="3592" width="0" style="25" hidden="1" customWidth="1"/>
    <col min="3593" max="3593" width="11.42578125" style="25"/>
    <col min="3594" max="3594" width="0" style="25" hidden="1" customWidth="1"/>
    <col min="3595" max="3822" width="11.42578125" style="25"/>
    <col min="3823" max="3823" width="6" style="25" customWidth="1"/>
    <col min="3824" max="3824" width="37.5703125" style="25" customWidth="1"/>
    <col min="3825" max="3836" width="12.7109375" style="25" customWidth="1"/>
    <col min="3837" max="3837" width="14.5703125" style="25" bestFit="1" customWidth="1"/>
    <col min="3838" max="3845" width="0" style="25" hidden="1" customWidth="1"/>
    <col min="3846" max="3846" width="11.42578125" style="25" customWidth="1"/>
    <col min="3847" max="3847" width="11.42578125" style="25"/>
    <col min="3848" max="3848" width="0" style="25" hidden="1" customWidth="1"/>
    <col min="3849" max="3849" width="11.42578125" style="25"/>
    <col min="3850" max="3850" width="0" style="25" hidden="1" customWidth="1"/>
    <col min="3851" max="4078" width="11.42578125" style="25"/>
    <col min="4079" max="4079" width="6" style="25" customWidth="1"/>
    <col min="4080" max="4080" width="37.5703125" style="25" customWidth="1"/>
    <col min="4081" max="4092" width="12.7109375" style="25" customWidth="1"/>
    <col min="4093" max="4093" width="14.5703125" style="25" bestFit="1" customWidth="1"/>
    <col min="4094" max="4101" width="0" style="25" hidden="1" customWidth="1"/>
    <col min="4102" max="4102" width="11.42578125" style="25" customWidth="1"/>
    <col min="4103" max="4103" width="11.42578125" style="25"/>
    <col min="4104" max="4104" width="0" style="25" hidden="1" customWidth="1"/>
    <col min="4105" max="4105" width="11.42578125" style="25"/>
    <col min="4106" max="4106" width="0" style="25" hidden="1" customWidth="1"/>
    <col min="4107" max="4334" width="11.42578125" style="25"/>
    <col min="4335" max="4335" width="6" style="25" customWidth="1"/>
    <col min="4336" max="4336" width="37.5703125" style="25" customWidth="1"/>
    <col min="4337" max="4348" width="12.7109375" style="25" customWidth="1"/>
    <col min="4349" max="4349" width="14.5703125" style="25" bestFit="1" customWidth="1"/>
    <col min="4350" max="4357" width="0" style="25" hidden="1" customWidth="1"/>
    <col min="4358" max="4358" width="11.42578125" style="25" customWidth="1"/>
    <col min="4359" max="4359" width="11.42578125" style="25"/>
    <col min="4360" max="4360" width="0" style="25" hidden="1" customWidth="1"/>
    <col min="4361" max="4361" width="11.42578125" style="25"/>
    <col min="4362" max="4362" width="0" style="25" hidden="1" customWidth="1"/>
    <col min="4363" max="4590" width="11.42578125" style="25"/>
    <col min="4591" max="4591" width="6" style="25" customWidth="1"/>
    <col min="4592" max="4592" width="37.5703125" style="25" customWidth="1"/>
    <col min="4593" max="4604" width="12.7109375" style="25" customWidth="1"/>
    <col min="4605" max="4605" width="14.5703125" style="25" bestFit="1" customWidth="1"/>
    <col min="4606" max="4613" width="0" style="25" hidden="1" customWidth="1"/>
    <col min="4614" max="4614" width="11.42578125" style="25" customWidth="1"/>
    <col min="4615" max="4615" width="11.42578125" style="25"/>
    <col min="4616" max="4616" width="0" style="25" hidden="1" customWidth="1"/>
    <col min="4617" max="4617" width="11.42578125" style="25"/>
    <col min="4618" max="4618" width="0" style="25" hidden="1" customWidth="1"/>
    <col min="4619" max="4846" width="11.42578125" style="25"/>
    <col min="4847" max="4847" width="6" style="25" customWidth="1"/>
    <col min="4848" max="4848" width="37.5703125" style="25" customWidth="1"/>
    <col min="4849" max="4860" width="12.7109375" style="25" customWidth="1"/>
    <col min="4861" max="4861" width="14.5703125" style="25" bestFit="1" customWidth="1"/>
    <col min="4862" max="4869" width="0" style="25" hidden="1" customWidth="1"/>
    <col min="4870" max="4870" width="11.42578125" style="25" customWidth="1"/>
    <col min="4871" max="4871" width="11.42578125" style="25"/>
    <col min="4872" max="4872" width="0" style="25" hidden="1" customWidth="1"/>
    <col min="4873" max="4873" width="11.42578125" style="25"/>
    <col min="4874" max="4874" width="0" style="25" hidden="1" customWidth="1"/>
    <col min="4875" max="5102" width="11.42578125" style="25"/>
    <col min="5103" max="5103" width="6" style="25" customWidth="1"/>
    <col min="5104" max="5104" width="37.5703125" style="25" customWidth="1"/>
    <col min="5105" max="5116" width="12.7109375" style="25" customWidth="1"/>
    <col min="5117" max="5117" width="14.5703125" style="25" bestFit="1" customWidth="1"/>
    <col min="5118" max="5125" width="0" style="25" hidden="1" customWidth="1"/>
    <col min="5126" max="5126" width="11.42578125" style="25" customWidth="1"/>
    <col min="5127" max="5127" width="11.42578125" style="25"/>
    <col min="5128" max="5128" width="0" style="25" hidden="1" customWidth="1"/>
    <col min="5129" max="5129" width="11.42578125" style="25"/>
    <col min="5130" max="5130" width="0" style="25" hidden="1" customWidth="1"/>
    <col min="5131" max="5358" width="11.42578125" style="25"/>
    <col min="5359" max="5359" width="6" style="25" customWidth="1"/>
    <col min="5360" max="5360" width="37.5703125" style="25" customWidth="1"/>
    <col min="5361" max="5372" width="12.7109375" style="25" customWidth="1"/>
    <col min="5373" max="5373" width="14.5703125" style="25" bestFit="1" customWidth="1"/>
    <col min="5374" max="5381" width="0" style="25" hidden="1" customWidth="1"/>
    <col min="5382" max="5382" width="11.42578125" style="25" customWidth="1"/>
    <col min="5383" max="5383" width="11.42578125" style="25"/>
    <col min="5384" max="5384" width="0" style="25" hidden="1" customWidth="1"/>
    <col min="5385" max="5385" width="11.42578125" style="25"/>
    <col min="5386" max="5386" width="0" style="25" hidden="1" customWidth="1"/>
    <col min="5387" max="5614" width="11.42578125" style="25"/>
    <col min="5615" max="5615" width="6" style="25" customWidth="1"/>
    <col min="5616" max="5616" width="37.5703125" style="25" customWidth="1"/>
    <col min="5617" max="5628" width="12.7109375" style="25" customWidth="1"/>
    <col min="5629" max="5629" width="14.5703125" style="25" bestFit="1" customWidth="1"/>
    <col min="5630" max="5637" width="0" style="25" hidden="1" customWidth="1"/>
    <col min="5638" max="5638" width="11.42578125" style="25" customWidth="1"/>
    <col min="5639" max="5639" width="11.42578125" style="25"/>
    <col min="5640" max="5640" width="0" style="25" hidden="1" customWidth="1"/>
    <col min="5641" max="5641" width="11.42578125" style="25"/>
    <col min="5642" max="5642" width="0" style="25" hidden="1" customWidth="1"/>
    <col min="5643" max="5870" width="11.42578125" style="25"/>
    <col min="5871" max="5871" width="6" style="25" customWidth="1"/>
    <col min="5872" max="5872" width="37.5703125" style="25" customWidth="1"/>
    <col min="5873" max="5884" width="12.7109375" style="25" customWidth="1"/>
    <col min="5885" max="5885" width="14.5703125" style="25" bestFit="1" customWidth="1"/>
    <col min="5886" max="5893" width="0" style="25" hidden="1" customWidth="1"/>
    <col min="5894" max="5894" width="11.42578125" style="25" customWidth="1"/>
    <col min="5895" max="5895" width="11.42578125" style="25"/>
    <col min="5896" max="5896" width="0" style="25" hidden="1" customWidth="1"/>
    <col min="5897" max="5897" width="11.42578125" style="25"/>
    <col min="5898" max="5898" width="0" style="25" hidden="1" customWidth="1"/>
    <col min="5899" max="6126" width="11.42578125" style="25"/>
    <col min="6127" max="6127" width="6" style="25" customWidth="1"/>
    <col min="6128" max="6128" width="37.5703125" style="25" customWidth="1"/>
    <col min="6129" max="6140" width="12.7109375" style="25" customWidth="1"/>
    <col min="6141" max="6141" width="14.5703125" style="25" bestFit="1" customWidth="1"/>
    <col min="6142" max="6149" width="0" style="25" hidden="1" customWidth="1"/>
    <col min="6150" max="6150" width="11.42578125" style="25" customWidth="1"/>
    <col min="6151" max="6151" width="11.42578125" style="25"/>
    <col min="6152" max="6152" width="0" style="25" hidden="1" customWidth="1"/>
    <col min="6153" max="6153" width="11.42578125" style="25"/>
    <col min="6154" max="6154" width="0" style="25" hidden="1" customWidth="1"/>
    <col min="6155" max="6382" width="11.42578125" style="25"/>
    <col min="6383" max="6383" width="6" style="25" customWidth="1"/>
    <col min="6384" max="6384" width="37.5703125" style="25" customWidth="1"/>
    <col min="6385" max="6396" width="12.7109375" style="25" customWidth="1"/>
    <col min="6397" max="6397" width="14.5703125" style="25" bestFit="1" customWidth="1"/>
    <col min="6398" max="6405" width="0" style="25" hidden="1" customWidth="1"/>
    <col min="6406" max="6406" width="11.42578125" style="25" customWidth="1"/>
    <col min="6407" max="6407" width="11.42578125" style="25"/>
    <col min="6408" max="6408" width="0" style="25" hidden="1" customWidth="1"/>
    <col min="6409" max="6409" width="11.42578125" style="25"/>
    <col min="6410" max="6410" width="0" style="25" hidden="1" customWidth="1"/>
    <col min="6411" max="6638" width="11.42578125" style="25"/>
    <col min="6639" max="6639" width="6" style="25" customWidth="1"/>
    <col min="6640" max="6640" width="37.5703125" style="25" customWidth="1"/>
    <col min="6641" max="6652" width="12.7109375" style="25" customWidth="1"/>
    <col min="6653" max="6653" width="14.5703125" style="25" bestFit="1" customWidth="1"/>
    <col min="6654" max="6661" width="0" style="25" hidden="1" customWidth="1"/>
    <col min="6662" max="6662" width="11.42578125" style="25" customWidth="1"/>
    <col min="6663" max="6663" width="11.42578125" style="25"/>
    <col min="6664" max="6664" width="0" style="25" hidden="1" customWidth="1"/>
    <col min="6665" max="6665" width="11.42578125" style="25"/>
    <col min="6666" max="6666" width="0" style="25" hidden="1" customWidth="1"/>
    <col min="6667" max="6894" width="11.42578125" style="25"/>
    <col min="6895" max="6895" width="6" style="25" customWidth="1"/>
    <col min="6896" max="6896" width="37.5703125" style="25" customWidth="1"/>
    <col min="6897" max="6908" width="12.7109375" style="25" customWidth="1"/>
    <col min="6909" max="6909" width="14.5703125" style="25" bestFit="1" customWidth="1"/>
    <col min="6910" max="6917" width="0" style="25" hidden="1" customWidth="1"/>
    <col min="6918" max="6918" width="11.42578125" style="25" customWidth="1"/>
    <col min="6919" max="6919" width="11.42578125" style="25"/>
    <col min="6920" max="6920" width="0" style="25" hidden="1" customWidth="1"/>
    <col min="6921" max="6921" width="11.42578125" style="25"/>
    <col min="6922" max="6922" width="0" style="25" hidden="1" customWidth="1"/>
    <col min="6923" max="7150" width="11.42578125" style="25"/>
    <col min="7151" max="7151" width="6" style="25" customWidth="1"/>
    <col min="7152" max="7152" width="37.5703125" style="25" customWidth="1"/>
    <col min="7153" max="7164" width="12.7109375" style="25" customWidth="1"/>
    <col min="7165" max="7165" width="14.5703125" style="25" bestFit="1" customWidth="1"/>
    <col min="7166" max="7173" width="0" style="25" hidden="1" customWidth="1"/>
    <col min="7174" max="7174" width="11.42578125" style="25" customWidth="1"/>
    <col min="7175" max="7175" width="11.42578125" style="25"/>
    <col min="7176" max="7176" width="0" style="25" hidden="1" customWidth="1"/>
    <col min="7177" max="7177" width="11.42578125" style="25"/>
    <col min="7178" max="7178" width="0" style="25" hidden="1" customWidth="1"/>
    <col min="7179" max="7406" width="11.42578125" style="25"/>
    <col min="7407" max="7407" width="6" style="25" customWidth="1"/>
    <col min="7408" max="7408" width="37.5703125" style="25" customWidth="1"/>
    <col min="7409" max="7420" width="12.7109375" style="25" customWidth="1"/>
    <col min="7421" max="7421" width="14.5703125" style="25" bestFit="1" customWidth="1"/>
    <col min="7422" max="7429" width="0" style="25" hidden="1" customWidth="1"/>
    <col min="7430" max="7430" width="11.42578125" style="25" customWidth="1"/>
    <col min="7431" max="7431" width="11.42578125" style="25"/>
    <col min="7432" max="7432" width="0" style="25" hidden="1" customWidth="1"/>
    <col min="7433" max="7433" width="11.42578125" style="25"/>
    <col min="7434" max="7434" width="0" style="25" hidden="1" customWidth="1"/>
    <col min="7435" max="7662" width="11.42578125" style="25"/>
    <col min="7663" max="7663" width="6" style="25" customWidth="1"/>
    <col min="7664" max="7664" width="37.5703125" style="25" customWidth="1"/>
    <col min="7665" max="7676" width="12.7109375" style="25" customWidth="1"/>
    <col min="7677" max="7677" width="14.5703125" style="25" bestFit="1" customWidth="1"/>
    <col min="7678" max="7685" width="0" style="25" hidden="1" customWidth="1"/>
    <col min="7686" max="7686" width="11.42578125" style="25" customWidth="1"/>
    <col min="7687" max="7687" width="11.42578125" style="25"/>
    <col min="7688" max="7688" width="0" style="25" hidden="1" customWidth="1"/>
    <col min="7689" max="7689" width="11.42578125" style="25"/>
    <col min="7690" max="7690" width="0" style="25" hidden="1" customWidth="1"/>
    <col min="7691" max="7918" width="11.42578125" style="25"/>
    <col min="7919" max="7919" width="6" style="25" customWidth="1"/>
    <col min="7920" max="7920" width="37.5703125" style="25" customWidth="1"/>
    <col min="7921" max="7932" width="12.7109375" style="25" customWidth="1"/>
    <col min="7933" max="7933" width="14.5703125" style="25" bestFit="1" customWidth="1"/>
    <col min="7934" max="7941" width="0" style="25" hidden="1" customWidth="1"/>
    <col min="7942" max="7942" width="11.42578125" style="25" customWidth="1"/>
    <col min="7943" max="7943" width="11.42578125" style="25"/>
    <col min="7944" max="7944" width="0" style="25" hidden="1" customWidth="1"/>
    <col min="7945" max="7945" width="11.42578125" style="25"/>
    <col min="7946" max="7946" width="0" style="25" hidden="1" customWidth="1"/>
    <col min="7947" max="8174" width="11.42578125" style="25"/>
    <col min="8175" max="8175" width="6" style="25" customWidth="1"/>
    <col min="8176" max="8176" width="37.5703125" style="25" customWidth="1"/>
    <col min="8177" max="8188" width="12.7109375" style="25" customWidth="1"/>
    <col min="8189" max="8189" width="14.5703125" style="25" bestFit="1" customWidth="1"/>
    <col min="8190" max="8197" width="0" style="25" hidden="1" customWidth="1"/>
    <col min="8198" max="8198" width="11.42578125" style="25" customWidth="1"/>
    <col min="8199" max="8199" width="11.42578125" style="25"/>
    <col min="8200" max="8200" width="0" style="25" hidden="1" customWidth="1"/>
    <col min="8201" max="8201" width="11.42578125" style="25"/>
    <col min="8202" max="8202" width="0" style="25" hidden="1" customWidth="1"/>
    <col min="8203" max="8430" width="11.42578125" style="25"/>
    <col min="8431" max="8431" width="6" style="25" customWidth="1"/>
    <col min="8432" max="8432" width="37.5703125" style="25" customWidth="1"/>
    <col min="8433" max="8444" width="12.7109375" style="25" customWidth="1"/>
    <col min="8445" max="8445" width="14.5703125" style="25" bestFit="1" customWidth="1"/>
    <col min="8446" max="8453" width="0" style="25" hidden="1" customWidth="1"/>
    <col min="8454" max="8454" width="11.42578125" style="25" customWidth="1"/>
    <col min="8455" max="8455" width="11.42578125" style="25"/>
    <col min="8456" max="8456" width="0" style="25" hidden="1" customWidth="1"/>
    <col min="8457" max="8457" width="11.42578125" style="25"/>
    <col min="8458" max="8458" width="0" style="25" hidden="1" customWidth="1"/>
    <col min="8459" max="8686" width="11.42578125" style="25"/>
    <col min="8687" max="8687" width="6" style="25" customWidth="1"/>
    <col min="8688" max="8688" width="37.5703125" style="25" customWidth="1"/>
    <col min="8689" max="8700" width="12.7109375" style="25" customWidth="1"/>
    <col min="8701" max="8701" width="14.5703125" style="25" bestFit="1" customWidth="1"/>
    <col min="8702" max="8709" width="0" style="25" hidden="1" customWidth="1"/>
    <col min="8710" max="8710" width="11.42578125" style="25" customWidth="1"/>
    <col min="8711" max="8711" width="11.42578125" style="25"/>
    <col min="8712" max="8712" width="0" style="25" hidden="1" customWidth="1"/>
    <col min="8713" max="8713" width="11.42578125" style="25"/>
    <col min="8714" max="8714" width="0" style="25" hidden="1" customWidth="1"/>
    <col min="8715" max="8942" width="11.42578125" style="25"/>
    <col min="8943" max="8943" width="6" style="25" customWidth="1"/>
    <col min="8944" max="8944" width="37.5703125" style="25" customWidth="1"/>
    <col min="8945" max="8956" width="12.7109375" style="25" customWidth="1"/>
    <col min="8957" max="8957" width="14.5703125" style="25" bestFit="1" customWidth="1"/>
    <col min="8958" max="8965" width="0" style="25" hidden="1" customWidth="1"/>
    <col min="8966" max="8966" width="11.42578125" style="25" customWidth="1"/>
    <col min="8967" max="8967" width="11.42578125" style="25"/>
    <col min="8968" max="8968" width="0" style="25" hidden="1" customWidth="1"/>
    <col min="8969" max="8969" width="11.42578125" style="25"/>
    <col min="8970" max="8970" width="0" style="25" hidden="1" customWidth="1"/>
    <col min="8971" max="9198" width="11.42578125" style="25"/>
    <col min="9199" max="9199" width="6" style="25" customWidth="1"/>
    <col min="9200" max="9200" width="37.5703125" style="25" customWidth="1"/>
    <col min="9201" max="9212" width="12.7109375" style="25" customWidth="1"/>
    <col min="9213" max="9213" width="14.5703125" style="25" bestFit="1" customWidth="1"/>
    <col min="9214" max="9221" width="0" style="25" hidden="1" customWidth="1"/>
    <col min="9222" max="9222" width="11.42578125" style="25" customWidth="1"/>
    <col min="9223" max="9223" width="11.42578125" style="25"/>
    <col min="9224" max="9224" width="0" style="25" hidden="1" customWidth="1"/>
    <col min="9225" max="9225" width="11.42578125" style="25"/>
    <col min="9226" max="9226" width="0" style="25" hidden="1" customWidth="1"/>
    <col min="9227" max="9454" width="11.42578125" style="25"/>
    <col min="9455" max="9455" width="6" style="25" customWidth="1"/>
    <col min="9456" max="9456" width="37.5703125" style="25" customWidth="1"/>
    <col min="9457" max="9468" width="12.7109375" style="25" customWidth="1"/>
    <col min="9469" max="9469" width="14.5703125" style="25" bestFit="1" customWidth="1"/>
    <col min="9470" max="9477" width="0" style="25" hidden="1" customWidth="1"/>
    <col min="9478" max="9478" width="11.42578125" style="25" customWidth="1"/>
    <col min="9479" max="9479" width="11.42578125" style="25"/>
    <col min="9480" max="9480" width="0" style="25" hidden="1" customWidth="1"/>
    <col min="9481" max="9481" width="11.42578125" style="25"/>
    <col min="9482" max="9482" width="0" style="25" hidden="1" customWidth="1"/>
    <col min="9483" max="9710" width="11.42578125" style="25"/>
    <col min="9711" max="9711" width="6" style="25" customWidth="1"/>
    <col min="9712" max="9712" width="37.5703125" style="25" customWidth="1"/>
    <col min="9713" max="9724" width="12.7109375" style="25" customWidth="1"/>
    <col min="9725" max="9725" width="14.5703125" style="25" bestFit="1" customWidth="1"/>
    <col min="9726" max="9733" width="0" style="25" hidden="1" customWidth="1"/>
    <col min="9734" max="9734" width="11.42578125" style="25" customWidth="1"/>
    <col min="9735" max="9735" width="11.42578125" style="25"/>
    <col min="9736" max="9736" width="0" style="25" hidden="1" customWidth="1"/>
    <col min="9737" max="9737" width="11.42578125" style="25"/>
    <col min="9738" max="9738" width="0" style="25" hidden="1" customWidth="1"/>
    <col min="9739" max="9966" width="11.42578125" style="25"/>
    <col min="9967" max="9967" width="6" style="25" customWidth="1"/>
    <col min="9968" max="9968" width="37.5703125" style="25" customWidth="1"/>
    <col min="9969" max="9980" width="12.7109375" style="25" customWidth="1"/>
    <col min="9981" max="9981" width="14.5703125" style="25" bestFit="1" customWidth="1"/>
    <col min="9982" max="9989" width="0" style="25" hidden="1" customWidth="1"/>
    <col min="9990" max="9990" width="11.42578125" style="25" customWidth="1"/>
    <col min="9991" max="9991" width="11.42578125" style="25"/>
    <col min="9992" max="9992" width="0" style="25" hidden="1" customWidth="1"/>
    <col min="9993" max="9993" width="11.42578125" style="25"/>
    <col min="9994" max="9994" width="0" style="25" hidden="1" customWidth="1"/>
    <col min="9995" max="10222" width="11.42578125" style="25"/>
    <col min="10223" max="10223" width="6" style="25" customWidth="1"/>
    <col min="10224" max="10224" width="37.5703125" style="25" customWidth="1"/>
    <col min="10225" max="10236" width="12.7109375" style="25" customWidth="1"/>
    <col min="10237" max="10237" width="14.5703125" style="25" bestFit="1" customWidth="1"/>
    <col min="10238" max="10245" width="0" style="25" hidden="1" customWidth="1"/>
    <col min="10246" max="10246" width="11.42578125" style="25" customWidth="1"/>
    <col min="10247" max="10247" width="11.42578125" style="25"/>
    <col min="10248" max="10248" width="0" style="25" hidden="1" customWidth="1"/>
    <col min="10249" max="10249" width="11.42578125" style="25"/>
    <col min="10250" max="10250" width="0" style="25" hidden="1" customWidth="1"/>
    <col min="10251" max="10478" width="11.42578125" style="25"/>
    <col min="10479" max="10479" width="6" style="25" customWidth="1"/>
    <col min="10480" max="10480" width="37.5703125" style="25" customWidth="1"/>
    <col min="10481" max="10492" width="12.7109375" style="25" customWidth="1"/>
    <col min="10493" max="10493" width="14.5703125" style="25" bestFit="1" customWidth="1"/>
    <col min="10494" max="10501" width="0" style="25" hidden="1" customWidth="1"/>
    <col min="10502" max="10502" width="11.42578125" style="25" customWidth="1"/>
    <col min="10503" max="10503" width="11.42578125" style="25"/>
    <col min="10504" max="10504" width="0" style="25" hidden="1" customWidth="1"/>
    <col min="10505" max="10505" width="11.42578125" style="25"/>
    <col min="10506" max="10506" width="0" style="25" hidden="1" customWidth="1"/>
    <col min="10507" max="10734" width="11.42578125" style="25"/>
    <col min="10735" max="10735" width="6" style="25" customWidth="1"/>
    <col min="10736" max="10736" width="37.5703125" style="25" customWidth="1"/>
    <col min="10737" max="10748" width="12.7109375" style="25" customWidth="1"/>
    <col min="10749" max="10749" width="14.5703125" style="25" bestFit="1" customWidth="1"/>
    <col min="10750" max="10757" width="0" style="25" hidden="1" customWidth="1"/>
    <col min="10758" max="10758" width="11.42578125" style="25" customWidth="1"/>
    <col min="10759" max="10759" width="11.42578125" style="25"/>
    <col min="10760" max="10760" width="0" style="25" hidden="1" customWidth="1"/>
    <col min="10761" max="10761" width="11.42578125" style="25"/>
    <col min="10762" max="10762" width="0" style="25" hidden="1" customWidth="1"/>
    <col min="10763" max="10990" width="11.42578125" style="25"/>
    <col min="10991" max="10991" width="6" style="25" customWidth="1"/>
    <col min="10992" max="10992" width="37.5703125" style="25" customWidth="1"/>
    <col min="10993" max="11004" width="12.7109375" style="25" customWidth="1"/>
    <col min="11005" max="11005" width="14.5703125" style="25" bestFit="1" customWidth="1"/>
    <col min="11006" max="11013" width="0" style="25" hidden="1" customWidth="1"/>
    <col min="11014" max="11014" width="11.42578125" style="25" customWidth="1"/>
    <col min="11015" max="11015" width="11.42578125" style="25"/>
    <col min="11016" max="11016" width="0" style="25" hidden="1" customWidth="1"/>
    <col min="11017" max="11017" width="11.42578125" style="25"/>
    <col min="11018" max="11018" width="0" style="25" hidden="1" customWidth="1"/>
    <col min="11019" max="11246" width="11.42578125" style="25"/>
    <col min="11247" max="11247" width="6" style="25" customWidth="1"/>
    <col min="11248" max="11248" width="37.5703125" style="25" customWidth="1"/>
    <col min="11249" max="11260" width="12.7109375" style="25" customWidth="1"/>
    <col min="11261" max="11261" width="14.5703125" style="25" bestFit="1" customWidth="1"/>
    <col min="11262" max="11269" width="0" style="25" hidden="1" customWidth="1"/>
    <col min="11270" max="11270" width="11.42578125" style="25" customWidth="1"/>
    <col min="11271" max="11271" width="11.42578125" style="25"/>
    <col min="11272" max="11272" width="0" style="25" hidden="1" customWidth="1"/>
    <col min="11273" max="11273" width="11.42578125" style="25"/>
    <col min="11274" max="11274" width="0" style="25" hidden="1" customWidth="1"/>
    <col min="11275" max="11502" width="11.42578125" style="25"/>
    <col min="11503" max="11503" width="6" style="25" customWidth="1"/>
    <col min="11504" max="11504" width="37.5703125" style="25" customWidth="1"/>
    <col min="11505" max="11516" width="12.7109375" style="25" customWidth="1"/>
    <col min="11517" max="11517" width="14.5703125" style="25" bestFit="1" customWidth="1"/>
    <col min="11518" max="11525" width="0" style="25" hidden="1" customWidth="1"/>
    <col min="11526" max="11526" width="11.42578125" style="25" customWidth="1"/>
    <col min="11527" max="11527" width="11.42578125" style="25"/>
    <col min="11528" max="11528" width="0" style="25" hidden="1" customWidth="1"/>
    <col min="11529" max="11529" width="11.42578125" style="25"/>
    <col min="11530" max="11530" width="0" style="25" hidden="1" customWidth="1"/>
    <col min="11531" max="11758" width="11.42578125" style="25"/>
    <col min="11759" max="11759" width="6" style="25" customWidth="1"/>
    <col min="11760" max="11760" width="37.5703125" style="25" customWidth="1"/>
    <col min="11761" max="11772" width="12.7109375" style="25" customWidth="1"/>
    <col min="11773" max="11773" width="14.5703125" style="25" bestFit="1" customWidth="1"/>
    <col min="11774" max="11781" width="0" style="25" hidden="1" customWidth="1"/>
    <col min="11782" max="11782" width="11.42578125" style="25" customWidth="1"/>
    <col min="11783" max="11783" width="11.42578125" style="25"/>
    <col min="11784" max="11784" width="0" style="25" hidden="1" customWidth="1"/>
    <col min="11785" max="11785" width="11.42578125" style="25"/>
    <col min="11786" max="11786" width="0" style="25" hidden="1" customWidth="1"/>
    <col min="11787" max="12014" width="11.42578125" style="25"/>
    <col min="12015" max="12015" width="6" style="25" customWidth="1"/>
    <col min="12016" max="12016" width="37.5703125" style="25" customWidth="1"/>
    <col min="12017" max="12028" width="12.7109375" style="25" customWidth="1"/>
    <col min="12029" max="12029" width="14.5703125" style="25" bestFit="1" customWidth="1"/>
    <col min="12030" max="12037" width="0" style="25" hidden="1" customWidth="1"/>
    <col min="12038" max="12038" width="11.42578125" style="25" customWidth="1"/>
    <col min="12039" max="12039" width="11.42578125" style="25"/>
    <col min="12040" max="12040" width="0" style="25" hidden="1" customWidth="1"/>
    <col min="12041" max="12041" width="11.42578125" style="25"/>
    <col min="12042" max="12042" width="0" style="25" hidden="1" customWidth="1"/>
    <col min="12043" max="12270" width="11.42578125" style="25"/>
    <col min="12271" max="12271" width="6" style="25" customWidth="1"/>
    <col min="12272" max="12272" width="37.5703125" style="25" customWidth="1"/>
    <col min="12273" max="12284" width="12.7109375" style="25" customWidth="1"/>
    <col min="12285" max="12285" width="14.5703125" style="25" bestFit="1" customWidth="1"/>
    <col min="12286" max="12293" width="0" style="25" hidden="1" customWidth="1"/>
    <col min="12294" max="12294" width="11.42578125" style="25" customWidth="1"/>
    <col min="12295" max="12295" width="11.42578125" style="25"/>
    <col min="12296" max="12296" width="0" style="25" hidden="1" customWidth="1"/>
    <col min="12297" max="12297" width="11.42578125" style="25"/>
    <col min="12298" max="12298" width="0" style="25" hidden="1" customWidth="1"/>
    <col min="12299" max="12526" width="11.42578125" style="25"/>
    <col min="12527" max="12527" width="6" style="25" customWidth="1"/>
    <col min="12528" max="12528" width="37.5703125" style="25" customWidth="1"/>
    <col min="12529" max="12540" width="12.7109375" style="25" customWidth="1"/>
    <col min="12541" max="12541" width="14.5703125" style="25" bestFit="1" customWidth="1"/>
    <col min="12542" max="12549" width="0" style="25" hidden="1" customWidth="1"/>
    <col min="12550" max="12550" width="11.42578125" style="25" customWidth="1"/>
    <col min="12551" max="12551" width="11.42578125" style="25"/>
    <col min="12552" max="12552" width="0" style="25" hidden="1" customWidth="1"/>
    <col min="12553" max="12553" width="11.42578125" style="25"/>
    <col min="12554" max="12554" width="0" style="25" hidden="1" customWidth="1"/>
    <col min="12555" max="12782" width="11.42578125" style="25"/>
    <col min="12783" max="12783" width="6" style="25" customWidth="1"/>
    <col min="12784" max="12784" width="37.5703125" style="25" customWidth="1"/>
    <col min="12785" max="12796" width="12.7109375" style="25" customWidth="1"/>
    <col min="12797" max="12797" width="14.5703125" style="25" bestFit="1" customWidth="1"/>
    <col min="12798" max="12805" width="0" style="25" hidden="1" customWidth="1"/>
    <col min="12806" max="12806" width="11.42578125" style="25" customWidth="1"/>
    <col min="12807" max="12807" width="11.42578125" style="25"/>
    <col min="12808" max="12808" width="0" style="25" hidden="1" customWidth="1"/>
    <col min="12809" max="12809" width="11.42578125" style="25"/>
    <col min="12810" max="12810" width="0" style="25" hidden="1" customWidth="1"/>
    <col min="12811" max="13038" width="11.42578125" style="25"/>
    <col min="13039" max="13039" width="6" style="25" customWidth="1"/>
    <col min="13040" max="13040" width="37.5703125" style="25" customWidth="1"/>
    <col min="13041" max="13052" width="12.7109375" style="25" customWidth="1"/>
    <col min="13053" max="13053" width="14.5703125" style="25" bestFit="1" customWidth="1"/>
    <col min="13054" max="13061" width="0" style="25" hidden="1" customWidth="1"/>
    <col min="13062" max="13062" width="11.42578125" style="25" customWidth="1"/>
    <col min="13063" max="13063" width="11.42578125" style="25"/>
    <col min="13064" max="13064" width="0" style="25" hidden="1" customWidth="1"/>
    <col min="13065" max="13065" width="11.42578125" style="25"/>
    <col min="13066" max="13066" width="0" style="25" hidden="1" customWidth="1"/>
    <col min="13067" max="13294" width="11.42578125" style="25"/>
    <col min="13295" max="13295" width="6" style="25" customWidth="1"/>
    <col min="13296" max="13296" width="37.5703125" style="25" customWidth="1"/>
    <col min="13297" max="13308" width="12.7109375" style="25" customWidth="1"/>
    <col min="13309" max="13309" width="14.5703125" style="25" bestFit="1" customWidth="1"/>
    <col min="13310" max="13317" width="0" style="25" hidden="1" customWidth="1"/>
    <col min="13318" max="13318" width="11.42578125" style="25" customWidth="1"/>
    <col min="13319" max="13319" width="11.42578125" style="25"/>
    <col min="13320" max="13320" width="0" style="25" hidden="1" customWidth="1"/>
    <col min="13321" max="13321" width="11.42578125" style="25"/>
    <col min="13322" max="13322" width="0" style="25" hidden="1" customWidth="1"/>
    <col min="13323" max="13550" width="11.42578125" style="25"/>
    <col min="13551" max="13551" width="6" style="25" customWidth="1"/>
    <col min="13552" max="13552" width="37.5703125" style="25" customWidth="1"/>
    <col min="13553" max="13564" width="12.7109375" style="25" customWidth="1"/>
    <col min="13565" max="13565" width="14.5703125" style="25" bestFit="1" customWidth="1"/>
    <col min="13566" max="13573" width="0" style="25" hidden="1" customWidth="1"/>
    <col min="13574" max="13574" width="11.42578125" style="25" customWidth="1"/>
    <col min="13575" max="13575" width="11.42578125" style="25"/>
    <col min="13576" max="13576" width="0" style="25" hidden="1" customWidth="1"/>
    <col min="13577" max="13577" width="11.42578125" style="25"/>
    <col min="13578" max="13578" width="0" style="25" hidden="1" customWidth="1"/>
    <col min="13579" max="13806" width="11.42578125" style="25"/>
    <col min="13807" max="13807" width="6" style="25" customWidth="1"/>
    <col min="13808" max="13808" width="37.5703125" style="25" customWidth="1"/>
    <col min="13809" max="13820" width="12.7109375" style="25" customWidth="1"/>
    <col min="13821" max="13821" width="14.5703125" style="25" bestFit="1" customWidth="1"/>
    <col min="13822" max="13829" width="0" style="25" hidden="1" customWidth="1"/>
    <col min="13830" max="13830" width="11.42578125" style="25" customWidth="1"/>
    <col min="13831" max="13831" width="11.42578125" style="25"/>
    <col min="13832" max="13832" width="0" style="25" hidden="1" customWidth="1"/>
    <col min="13833" max="13833" width="11.42578125" style="25"/>
    <col min="13834" max="13834" width="0" style="25" hidden="1" customWidth="1"/>
    <col min="13835" max="14062" width="11.42578125" style="25"/>
    <col min="14063" max="14063" width="6" style="25" customWidth="1"/>
    <col min="14064" max="14064" width="37.5703125" style="25" customWidth="1"/>
    <col min="14065" max="14076" width="12.7109375" style="25" customWidth="1"/>
    <col min="14077" max="14077" width="14.5703125" style="25" bestFit="1" customWidth="1"/>
    <col min="14078" max="14085" width="0" style="25" hidden="1" customWidth="1"/>
    <col min="14086" max="14086" width="11.42578125" style="25" customWidth="1"/>
    <col min="14087" max="14087" width="11.42578125" style="25"/>
    <col min="14088" max="14088" width="0" style="25" hidden="1" customWidth="1"/>
    <col min="14089" max="14089" width="11.42578125" style="25"/>
    <col min="14090" max="14090" width="0" style="25" hidden="1" customWidth="1"/>
    <col min="14091" max="14318" width="11.42578125" style="25"/>
    <col min="14319" max="14319" width="6" style="25" customWidth="1"/>
    <col min="14320" max="14320" width="37.5703125" style="25" customWidth="1"/>
    <col min="14321" max="14332" width="12.7109375" style="25" customWidth="1"/>
    <col min="14333" max="14333" width="14.5703125" style="25" bestFit="1" customWidth="1"/>
    <col min="14334" max="14341" width="0" style="25" hidden="1" customWidth="1"/>
    <col min="14342" max="14342" width="11.42578125" style="25" customWidth="1"/>
    <col min="14343" max="14343" width="11.42578125" style="25"/>
    <col min="14344" max="14344" width="0" style="25" hidden="1" customWidth="1"/>
    <col min="14345" max="14345" width="11.42578125" style="25"/>
    <col min="14346" max="14346" width="0" style="25" hidden="1" customWidth="1"/>
    <col min="14347" max="14574" width="11.42578125" style="25"/>
    <col min="14575" max="14575" width="6" style="25" customWidth="1"/>
    <col min="14576" max="14576" width="37.5703125" style="25" customWidth="1"/>
    <col min="14577" max="14588" width="12.7109375" style="25" customWidth="1"/>
    <col min="14589" max="14589" width="14.5703125" style="25" bestFit="1" customWidth="1"/>
    <col min="14590" max="14597" width="0" style="25" hidden="1" customWidth="1"/>
    <col min="14598" max="14598" width="11.42578125" style="25" customWidth="1"/>
    <col min="14599" max="14599" width="11.42578125" style="25"/>
    <col min="14600" max="14600" width="0" style="25" hidden="1" customWidth="1"/>
    <col min="14601" max="14601" width="11.42578125" style="25"/>
    <col min="14602" max="14602" width="0" style="25" hidden="1" customWidth="1"/>
    <col min="14603" max="14830" width="11.42578125" style="25"/>
    <col min="14831" max="14831" width="6" style="25" customWidth="1"/>
    <col min="14832" max="14832" width="37.5703125" style="25" customWidth="1"/>
    <col min="14833" max="14844" width="12.7109375" style="25" customWidth="1"/>
    <col min="14845" max="14845" width="14.5703125" style="25" bestFit="1" customWidth="1"/>
    <col min="14846" max="14853" width="0" style="25" hidden="1" customWidth="1"/>
    <col min="14854" max="14854" width="11.42578125" style="25" customWidth="1"/>
    <col min="14855" max="14855" width="11.42578125" style="25"/>
    <col min="14856" max="14856" width="0" style="25" hidden="1" customWidth="1"/>
    <col min="14857" max="14857" width="11.42578125" style="25"/>
    <col min="14858" max="14858" width="0" style="25" hidden="1" customWidth="1"/>
    <col min="14859" max="15086" width="11.42578125" style="25"/>
    <col min="15087" max="15087" width="6" style="25" customWidth="1"/>
    <col min="15088" max="15088" width="37.5703125" style="25" customWidth="1"/>
    <col min="15089" max="15100" width="12.7109375" style="25" customWidth="1"/>
    <col min="15101" max="15101" width="14.5703125" style="25" bestFit="1" customWidth="1"/>
    <col min="15102" max="15109" width="0" style="25" hidden="1" customWidth="1"/>
    <col min="15110" max="15110" width="11.42578125" style="25" customWidth="1"/>
    <col min="15111" max="15111" width="11.42578125" style="25"/>
    <col min="15112" max="15112" width="0" style="25" hidden="1" customWidth="1"/>
    <col min="15113" max="15113" width="11.42578125" style="25"/>
    <col min="15114" max="15114" width="0" style="25" hidden="1" customWidth="1"/>
    <col min="15115" max="15342" width="11.42578125" style="25"/>
    <col min="15343" max="15343" width="6" style="25" customWidth="1"/>
    <col min="15344" max="15344" width="37.5703125" style="25" customWidth="1"/>
    <col min="15345" max="15356" width="12.7109375" style="25" customWidth="1"/>
    <col min="15357" max="15357" width="14.5703125" style="25" bestFit="1" customWidth="1"/>
    <col min="15358" max="15365" width="0" style="25" hidden="1" customWidth="1"/>
    <col min="15366" max="15366" width="11.42578125" style="25" customWidth="1"/>
    <col min="15367" max="15367" width="11.42578125" style="25"/>
    <col min="15368" max="15368" width="0" style="25" hidden="1" customWidth="1"/>
    <col min="15369" max="15369" width="11.42578125" style="25"/>
    <col min="15370" max="15370" width="0" style="25" hidden="1" customWidth="1"/>
    <col min="15371" max="15598" width="11.42578125" style="25"/>
    <col min="15599" max="15599" width="6" style="25" customWidth="1"/>
    <col min="15600" max="15600" width="37.5703125" style="25" customWidth="1"/>
    <col min="15601" max="15612" width="12.7109375" style="25" customWidth="1"/>
    <col min="15613" max="15613" width="14.5703125" style="25" bestFit="1" customWidth="1"/>
    <col min="15614" max="15621" width="0" style="25" hidden="1" customWidth="1"/>
    <col min="15622" max="15622" width="11.42578125" style="25" customWidth="1"/>
    <col min="15623" max="15623" width="11.42578125" style="25"/>
    <col min="15624" max="15624" width="0" style="25" hidden="1" customWidth="1"/>
    <col min="15625" max="15625" width="11.42578125" style="25"/>
    <col min="15626" max="15626" width="0" style="25" hidden="1" customWidth="1"/>
    <col min="15627" max="15854" width="11.42578125" style="25"/>
    <col min="15855" max="15855" width="6" style="25" customWidth="1"/>
    <col min="15856" max="15856" width="37.5703125" style="25" customWidth="1"/>
    <col min="15857" max="15868" width="12.7109375" style="25" customWidth="1"/>
    <col min="15869" max="15869" width="14.5703125" style="25" bestFit="1" customWidth="1"/>
    <col min="15870" max="15877" width="0" style="25" hidden="1" customWidth="1"/>
    <col min="15878" max="15878" width="11.42578125" style="25" customWidth="1"/>
    <col min="15879" max="15879" width="11.42578125" style="25"/>
    <col min="15880" max="15880" width="0" style="25" hidden="1" customWidth="1"/>
    <col min="15881" max="15881" width="11.42578125" style="25"/>
    <col min="15882" max="15882" width="0" style="25" hidden="1" customWidth="1"/>
    <col min="15883" max="16110" width="11.42578125" style="25"/>
    <col min="16111" max="16111" width="6" style="25" customWidth="1"/>
    <col min="16112" max="16112" width="37.5703125" style="25" customWidth="1"/>
    <col min="16113" max="16124" width="12.7109375" style="25" customWidth="1"/>
    <col min="16125" max="16125" width="14.5703125" style="25" bestFit="1" customWidth="1"/>
    <col min="16126" max="16133" width="0" style="25" hidden="1" customWidth="1"/>
    <col min="16134" max="16134" width="11.42578125" style="25" customWidth="1"/>
    <col min="16135" max="16135" width="11.42578125" style="25"/>
    <col min="16136" max="16136" width="0" style="25" hidden="1" customWidth="1"/>
    <col min="16137" max="16137" width="11.42578125" style="25"/>
    <col min="16138" max="16138" width="0" style="25" hidden="1" customWidth="1"/>
    <col min="16139" max="16384" width="11.42578125" style="25"/>
  </cols>
  <sheetData>
    <row r="1" spans="1:10" s="13" customFormat="1" ht="26.25" customHeight="1" x14ac:dyDescent="0.25">
      <c r="A1" s="683" t="s">
        <v>7719</v>
      </c>
      <c r="B1" s="683"/>
      <c r="C1" s="683"/>
      <c r="D1" s="683"/>
      <c r="E1" s="683"/>
      <c r="F1" s="683"/>
      <c r="G1" s="683"/>
      <c r="H1" s="683"/>
      <c r="I1" s="683"/>
      <c r="J1" s="224"/>
    </row>
    <row r="2" spans="1:10" s="13" customFormat="1" ht="26.25" customHeight="1" x14ac:dyDescent="0.25">
      <c r="A2" s="684" t="s">
        <v>7930</v>
      </c>
      <c r="B2" s="684"/>
      <c r="C2" s="684"/>
      <c r="D2" s="684"/>
      <c r="E2" s="684"/>
      <c r="F2" s="684"/>
      <c r="G2" s="684"/>
      <c r="H2" s="684"/>
      <c r="I2" s="684"/>
      <c r="J2" s="224"/>
    </row>
    <row r="3" spans="1:10" s="13" customFormat="1" ht="15" customHeight="1" x14ac:dyDescent="0.25">
      <c r="A3" s="276"/>
      <c r="B3" s="219"/>
      <c r="C3" s="277"/>
      <c r="D3" s="277"/>
      <c r="E3" s="277"/>
      <c r="F3" s="277"/>
      <c r="G3" s="277"/>
      <c r="H3" s="277"/>
      <c r="I3" s="278"/>
      <c r="J3" s="224"/>
    </row>
    <row r="4" spans="1:10" s="13" customFormat="1" ht="26.25" customHeight="1" x14ac:dyDescent="0.25">
      <c r="A4" s="683" t="s">
        <v>7932</v>
      </c>
      <c r="B4" s="683"/>
      <c r="C4" s="683"/>
      <c r="D4" s="683"/>
      <c r="E4" s="683"/>
      <c r="F4" s="683"/>
      <c r="G4" s="683"/>
      <c r="H4" s="683"/>
      <c r="I4" s="683"/>
      <c r="J4" s="224"/>
    </row>
    <row r="5" spans="1:10" s="13" customFormat="1" ht="15" customHeight="1" x14ac:dyDescent="0.25">
      <c r="A5" s="218"/>
      <c r="B5" s="219"/>
      <c r="C5" s="277"/>
      <c r="D5" s="219"/>
      <c r="E5" s="279"/>
      <c r="F5" s="279"/>
      <c r="G5" s="279"/>
      <c r="H5" s="279"/>
      <c r="I5" s="278"/>
      <c r="J5" s="224"/>
    </row>
    <row r="6" spans="1:10" s="13" customFormat="1" ht="26.25" customHeight="1" x14ac:dyDescent="0.25">
      <c r="A6" s="280" t="s">
        <v>7928</v>
      </c>
      <c r="B6" s="435" t="s">
        <v>14599</v>
      </c>
      <c r="C6" s="282"/>
      <c r="D6" s="282"/>
      <c r="E6" s="279"/>
      <c r="F6" s="279"/>
      <c r="G6" s="279"/>
      <c r="H6" s="279"/>
      <c r="I6" s="278"/>
      <c r="J6" s="224"/>
    </row>
    <row r="7" spans="1:10" s="13" customFormat="1" ht="26.25" customHeight="1" x14ac:dyDescent="0.25">
      <c r="A7" s="280" t="s">
        <v>7933</v>
      </c>
      <c r="B7" s="433" t="s">
        <v>8032</v>
      </c>
      <c r="C7" s="379"/>
      <c r="D7" s="219"/>
      <c r="E7" s="279"/>
      <c r="F7" s="279"/>
      <c r="G7" s="279"/>
      <c r="H7" s="279"/>
      <c r="I7" s="278"/>
      <c r="J7" s="224"/>
    </row>
    <row r="8" spans="1:10" s="13" customFormat="1" ht="6.75" customHeight="1" x14ac:dyDescent="0.25">
      <c r="A8" s="283"/>
      <c r="B8" s="283"/>
      <c r="C8" s="284"/>
      <c r="D8" s="219"/>
      <c r="E8" s="279"/>
      <c r="F8" s="279"/>
      <c r="G8" s="279"/>
      <c r="H8" s="279"/>
      <c r="I8" s="278"/>
      <c r="J8" s="224"/>
    </row>
    <row r="9" spans="1:10" s="13" customFormat="1" ht="33.75" customHeight="1" x14ac:dyDescent="0.25">
      <c r="A9" s="278" t="s">
        <v>7931</v>
      </c>
      <c r="B9" s="604" t="s">
        <v>25098</v>
      </c>
      <c r="C9" s="604"/>
      <c r="D9" s="278"/>
      <c r="E9" s="279"/>
      <c r="F9" s="279"/>
      <c r="G9" s="279"/>
      <c r="H9" s="279"/>
      <c r="I9" s="278"/>
      <c r="J9" s="224"/>
    </row>
    <row r="10" spans="1:10" s="13" customFormat="1" ht="10.5" customHeight="1" thickBot="1" x14ac:dyDescent="0.3">
      <c r="A10" s="285"/>
      <c r="B10" s="32"/>
      <c r="C10" s="498"/>
      <c r="D10" s="52"/>
      <c r="E10" s="576"/>
      <c r="F10" s="576"/>
      <c r="G10" s="576"/>
      <c r="H10" s="576"/>
      <c r="J10" s="224"/>
    </row>
    <row r="11" spans="1:10" s="26" customFormat="1" ht="15.75" x14ac:dyDescent="0.25">
      <c r="A11" s="677" t="s">
        <v>7950</v>
      </c>
      <c r="B11" s="678"/>
      <c r="C11" s="577" t="s">
        <v>19</v>
      </c>
      <c r="D11" s="577" t="s">
        <v>18</v>
      </c>
      <c r="E11" s="577" t="s">
        <v>17</v>
      </c>
      <c r="F11" s="577" t="s">
        <v>16</v>
      </c>
      <c r="G11" s="577" t="s">
        <v>15</v>
      </c>
      <c r="H11" s="577" t="s">
        <v>14</v>
      </c>
      <c r="I11" s="681" t="s">
        <v>7</v>
      </c>
      <c r="J11" s="286"/>
    </row>
    <row r="12" spans="1:10" s="26" customFormat="1" ht="16.5" thickBot="1" x14ac:dyDescent="0.3">
      <c r="A12" s="679"/>
      <c r="B12" s="680"/>
      <c r="C12" s="287" t="s">
        <v>25011</v>
      </c>
      <c r="D12" s="287" t="s">
        <v>25010</v>
      </c>
      <c r="E12" s="287" t="s">
        <v>25012</v>
      </c>
      <c r="F12" s="287" t="s">
        <v>25013</v>
      </c>
      <c r="G12" s="287" t="s">
        <v>25014</v>
      </c>
      <c r="H12" s="287" t="s">
        <v>25015</v>
      </c>
      <c r="I12" s="682"/>
      <c r="J12" s="286"/>
    </row>
    <row r="13" spans="1:10" s="26" customFormat="1" ht="20.100000000000001" customHeight="1" x14ac:dyDescent="0.25">
      <c r="A13" s="671">
        <v>1</v>
      </c>
      <c r="B13" s="673" t="str">
        <f>VLOOKUP(A13,'Orçamento Completo'!$A$12:$M$65,4,FALSE)</f>
        <v>SERVIÇOS PRELIMINARES</v>
      </c>
      <c r="C13" s="578">
        <v>1</v>
      </c>
      <c r="D13" s="496"/>
      <c r="E13" s="496"/>
      <c r="F13" s="496"/>
      <c r="G13" s="496"/>
      <c r="H13" s="496"/>
      <c r="I13" s="71"/>
      <c r="J13" s="286"/>
    </row>
    <row r="14" spans="1:10" s="26" customFormat="1" ht="20.100000000000001" customHeight="1" thickBot="1" x14ac:dyDescent="0.3">
      <c r="A14" s="675"/>
      <c r="B14" s="676"/>
      <c r="C14" s="540">
        <f>ROUND($J14*C13,2)</f>
        <v>8735.81</v>
      </c>
      <c r="D14" s="496"/>
      <c r="E14" s="496"/>
      <c r="F14" s="496"/>
      <c r="G14" s="496"/>
      <c r="H14" s="496"/>
      <c r="I14" s="27">
        <f>SUM(C14:H14)</f>
        <v>8735.81</v>
      </c>
      <c r="J14" s="290">
        <f>VLOOKUP(A13,'Orçamento Completo'!$A$12:$M$65,13,FALSE)</f>
        <v>8735.81</v>
      </c>
    </row>
    <row r="15" spans="1:10" s="26" customFormat="1" ht="20.100000000000001" customHeight="1" x14ac:dyDescent="0.25">
      <c r="A15" s="671">
        <v>2</v>
      </c>
      <c r="B15" s="673" t="str">
        <f>VLOOKUP(A15,'Orçamento Completo'!$A$12:$M$65,4,FALSE)</f>
        <v>IMPERMEABILIZAÇÃO LAJE</v>
      </c>
      <c r="C15" s="579">
        <v>1</v>
      </c>
      <c r="D15" s="496"/>
      <c r="E15" s="496"/>
      <c r="F15" s="496"/>
      <c r="G15" s="496"/>
      <c r="H15" s="496"/>
      <c r="I15" s="71"/>
      <c r="J15" s="288"/>
    </row>
    <row r="16" spans="1:10" s="26" customFormat="1" ht="20.100000000000001" customHeight="1" thickBot="1" x14ac:dyDescent="0.3">
      <c r="A16" s="675"/>
      <c r="B16" s="676"/>
      <c r="C16" s="540">
        <f>ROUND($J16*C15,2)</f>
        <v>31083.119999999999</v>
      </c>
      <c r="D16" s="496"/>
      <c r="E16" s="496"/>
      <c r="F16" s="496"/>
      <c r="G16" s="496"/>
      <c r="H16" s="496"/>
      <c r="I16" s="27">
        <f>SUM(C16:H16)</f>
        <v>31083.119999999999</v>
      </c>
      <c r="J16" s="290">
        <f>VLOOKUP(A15,'Orçamento Completo'!$A$12:$M$65,13,FALSE)</f>
        <v>31083.119999999999</v>
      </c>
    </row>
    <row r="17" spans="1:10" s="26" customFormat="1" ht="20.100000000000001" customHeight="1" x14ac:dyDescent="0.25">
      <c r="A17" s="671">
        <v>3</v>
      </c>
      <c r="B17" s="673" t="str">
        <f>VLOOKUP(A17,'Orçamento Completo'!$A$12:$M$65,4,FALSE)</f>
        <v>COBERTURA</v>
      </c>
      <c r="C17" s="496"/>
      <c r="D17" s="496"/>
      <c r="E17" s="496"/>
      <c r="F17" s="578">
        <v>0.2</v>
      </c>
      <c r="G17" s="578">
        <v>0.4</v>
      </c>
      <c r="H17" s="578">
        <v>0.4</v>
      </c>
      <c r="I17" s="71"/>
      <c r="J17" s="288"/>
    </row>
    <row r="18" spans="1:10" s="26" customFormat="1" ht="20.100000000000001" customHeight="1" thickBot="1" x14ac:dyDescent="0.3">
      <c r="A18" s="675"/>
      <c r="B18" s="676"/>
      <c r="C18" s="496"/>
      <c r="D18" s="496"/>
      <c r="E18" s="496"/>
      <c r="F18" s="289">
        <f>ROUND($J18*F17,2)</f>
        <v>156559.74</v>
      </c>
      <c r="G18" s="289">
        <f>ROUND($J18*G17,2)</f>
        <v>313119.48</v>
      </c>
      <c r="H18" s="289">
        <f>ROUND($J18*H17,2)</f>
        <v>313119.48</v>
      </c>
      <c r="I18" s="27">
        <f>SUM(C18:H18)</f>
        <v>782798.7</v>
      </c>
      <c r="J18" s="290">
        <f>VLOOKUP(A17,'Orçamento Completo'!$A$12:$M$65,13,FALSE)</f>
        <v>782798.69</v>
      </c>
    </row>
    <row r="19" spans="1:10" s="26" customFormat="1" ht="20.100000000000001" customHeight="1" x14ac:dyDescent="0.25">
      <c r="A19" s="671">
        <v>4</v>
      </c>
      <c r="B19" s="673" t="str">
        <f>VLOOKUP(A19,'Orçamento Completo'!$A$12:$M$65,4,FALSE)</f>
        <v>AR CONDICIONADO PROJETO 1</v>
      </c>
      <c r="C19" s="496"/>
      <c r="D19" s="578">
        <v>0.5</v>
      </c>
      <c r="E19" s="578">
        <v>0.5</v>
      </c>
      <c r="F19" s="497"/>
      <c r="G19" s="496"/>
      <c r="H19" s="496"/>
      <c r="I19" s="71"/>
      <c r="J19" s="288"/>
    </row>
    <row r="20" spans="1:10" s="26" customFormat="1" ht="20.100000000000001" customHeight="1" thickBot="1" x14ac:dyDescent="0.3">
      <c r="A20" s="675"/>
      <c r="B20" s="676"/>
      <c r="C20" s="496"/>
      <c r="D20" s="289">
        <f>ROUND($J20*D19,2)</f>
        <v>35366.300000000003</v>
      </c>
      <c r="E20" s="289">
        <f>ROUND($J20*E19,2)</f>
        <v>35366.300000000003</v>
      </c>
      <c r="F20" s="497"/>
      <c r="G20" s="496"/>
      <c r="H20" s="496"/>
      <c r="I20" s="27">
        <f>SUM(C20:H20)</f>
        <v>70732.600000000006</v>
      </c>
      <c r="J20" s="290">
        <f>VLOOKUP(A19,'Orçamento Completo'!$A$12:$M$65,13,FALSE)</f>
        <v>70732.600000000006</v>
      </c>
    </row>
    <row r="21" spans="1:10" s="26" customFormat="1" ht="20.100000000000001" customHeight="1" x14ac:dyDescent="0.25">
      <c r="A21" s="671">
        <v>5</v>
      </c>
      <c r="B21" s="673" t="str">
        <f>VLOOKUP(A21,'Orçamento Completo'!$A$12:$M$65,4,FALSE)</f>
        <v>AR CONDIONADO 2</v>
      </c>
      <c r="C21" s="496"/>
      <c r="D21" s="496"/>
      <c r="E21" s="578">
        <v>0.5</v>
      </c>
      <c r="F21" s="578">
        <v>0.5</v>
      </c>
      <c r="G21" s="497"/>
      <c r="H21" s="497"/>
      <c r="I21" s="71"/>
      <c r="J21" s="288"/>
    </row>
    <row r="22" spans="1:10" s="26" customFormat="1" ht="20.100000000000001" customHeight="1" thickBot="1" x14ac:dyDescent="0.3">
      <c r="A22" s="675"/>
      <c r="B22" s="676"/>
      <c r="C22" s="496"/>
      <c r="D22" s="496"/>
      <c r="E22" s="289">
        <f>ROUND($J22*E21,2)</f>
        <v>72895.03</v>
      </c>
      <c r="F22" s="289">
        <f>ROUND($J22*F21,2)</f>
        <v>72895.03</v>
      </c>
      <c r="G22" s="497"/>
      <c r="H22" s="497"/>
      <c r="I22" s="27">
        <f>SUM(C22:H22)</f>
        <v>145790.06</v>
      </c>
      <c r="J22" s="290">
        <f>VLOOKUP(A21,'Orçamento Completo'!$A$12:$M$65,13,FALSE)</f>
        <v>145790.06</v>
      </c>
    </row>
    <row r="23" spans="1:10" s="26" customFormat="1" ht="20.100000000000001" customHeight="1" x14ac:dyDescent="0.25">
      <c r="A23" s="671">
        <v>6</v>
      </c>
      <c r="B23" s="673" t="str">
        <f>VLOOKUP(A23,'Orçamento Completo'!$A$12:$M$65,4,FALSE)</f>
        <v>REDE PLUVIAL NA COBERTURA</v>
      </c>
      <c r="C23" s="497"/>
      <c r="D23" s="578">
        <v>1</v>
      </c>
      <c r="E23" s="496"/>
      <c r="F23" s="496"/>
      <c r="G23" s="496"/>
      <c r="H23" s="496"/>
      <c r="I23" s="71"/>
      <c r="J23" s="288"/>
    </row>
    <row r="24" spans="1:10" s="26" customFormat="1" ht="20.100000000000001" customHeight="1" thickBot="1" x14ac:dyDescent="0.3">
      <c r="A24" s="675"/>
      <c r="B24" s="676"/>
      <c r="C24" s="497"/>
      <c r="D24" s="289">
        <f>ROUND($J24*D23,2)</f>
        <v>4322.6099999999997</v>
      </c>
      <c r="E24" s="496"/>
      <c r="F24" s="496"/>
      <c r="G24" s="496"/>
      <c r="H24" s="496"/>
      <c r="I24" s="27">
        <f>SUM(C24:H24)</f>
        <v>4322.6099999999997</v>
      </c>
      <c r="J24" s="290">
        <f>VLOOKUP(A23,'Orçamento Completo'!$A$12:$M$65,13,FALSE)</f>
        <v>4322.6099999999997</v>
      </c>
    </row>
    <row r="25" spans="1:10" s="26" customFormat="1" ht="20.100000000000001" customHeight="1" x14ac:dyDescent="0.25">
      <c r="A25" s="671">
        <v>7</v>
      </c>
      <c r="B25" s="673" t="str">
        <f>VLOOKUP(A25,'Orçamento Completo'!$A$12:$M$65,4,FALSE)</f>
        <v>REDE DE ÁGUA NA COBERTURA</v>
      </c>
      <c r="C25" s="497"/>
      <c r="D25" s="578">
        <v>1</v>
      </c>
      <c r="E25" s="496"/>
      <c r="F25" s="496"/>
      <c r="G25" s="496"/>
      <c r="H25" s="496"/>
      <c r="I25" s="71"/>
      <c r="J25" s="288"/>
    </row>
    <row r="26" spans="1:10" s="26" customFormat="1" ht="20.100000000000001" customHeight="1" thickBot="1" x14ac:dyDescent="0.3">
      <c r="A26" s="672"/>
      <c r="B26" s="674"/>
      <c r="C26" s="497"/>
      <c r="D26" s="583">
        <f>ROUND($J26*D25,2)</f>
        <v>21392.06</v>
      </c>
      <c r="E26" s="496"/>
      <c r="F26" s="496"/>
      <c r="G26" s="496"/>
      <c r="H26" s="496"/>
      <c r="I26" s="584">
        <f>SUM(C26:H26)</f>
        <v>21392.06</v>
      </c>
      <c r="J26" s="290">
        <f>VLOOKUP(A25,'Orçamento Completo'!$A$12:$M$65,13,FALSE)</f>
        <v>21392.06</v>
      </c>
    </row>
    <row r="27" spans="1:10" s="47" customFormat="1" ht="20.25" customHeight="1" thickBot="1" x14ac:dyDescent="0.3">
      <c r="A27" s="670" t="s">
        <v>14575</v>
      </c>
      <c r="B27" s="670"/>
      <c r="C27" s="585">
        <f t="shared" ref="C27:I27" si="0">SUM(C14+C16+C18+C20+C22+C24+C26)</f>
        <v>39818.93</v>
      </c>
      <c r="D27" s="585">
        <f t="shared" si="0"/>
        <v>61080.97</v>
      </c>
      <c r="E27" s="585">
        <f t="shared" si="0"/>
        <v>108261.33</v>
      </c>
      <c r="F27" s="585">
        <f t="shared" si="0"/>
        <v>229454.77</v>
      </c>
      <c r="G27" s="585">
        <f t="shared" si="0"/>
        <v>313119.48</v>
      </c>
      <c r="H27" s="585">
        <f t="shared" si="0"/>
        <v>313119.48</v>
      </c>
      <c r="I27" s="586">
        <f t="shared" si="0"/>
        <v>1064854.96</v>
      </c>
      <c r="J27" s="291">
        <f>SUM(J13:J26)</f>
        <v>1064854.95</v>
      </c>
    </row>
    <row r="28" spans="1:10" s="26" customFormat="1" ht="15" x14ac:dyDescent="0.25">
      <c r="A28" s="670"/>
      <c r="B28" s="670"/>
      <c r="C28" s="587">
        <f>$C$27/$I$27</f>
        <v>0.04</v>
      </c>
      <c r="D28" s="587">
        <f>D27/$I$27</f>
        <v>0.06</v>
      </c>
      <c r="E28" s="587">
        <f>E27/$I$27</f>
        <v>0.1</v>
      </c>
      <c r="F28" s="587">
        <f>F27/$I$27</f>
        <v>0.22</v>
      </c>
      <c r="G28" s="587">
        <f>G27/$I$27</f>
        <v>0.28999999999999998</v>
      </c>
      <c r="H28" s="587">
        <f>H27/$I$27</f>
        <v>0.28999999999999998</v>
      </c>
      <c r="I28" s="588">
        <f>SUM(C28:H28)</f>
        <v>1</v>
      </c>
      <c r="J28" s="293"/>
    </row>
    <row r="29" spans="1:10" s="26" customFormat="1" ht="15" x14ac:dyDescent="0.25">
      <c r="A29" s="670" t="s">
        <v>14576</v>
      </c>
      <c r="B29" s="670"/>
      <c r="C29" s="585">
        <f>SUM(C16+C18+C20+C22+C24+C26++C14)</f>
        <v>39818.93</v>
      </c>
      <c r="D29" s="585">
        <f>SUM(D16+D18+D20+D22+D24+D26+D14+C29)</f>
        <v>100899.9</v>
      </c>
      <c r="E29" s="585">
        <f>SUM(E16+E18+E20+E22+E24+E26+E14+D29)</f>
        <v>209161.23</v>
      </c>
      <c r="F29" s="585">
        <f>SUM(F16+F18+F20+F22+F24+F26+F14+E29)</f>
        <v>438616</v>
      </c>
      <c r="G29" s="585">
        <f>SUM(G16+G18+G20+G22+G24+G26+G14+F29)</f>
        <v>751735.48</v>
      </c>
      <c r="H29" s="585">
        <f>SUM(H16+H18+H20+H22+H24+H26+H14+G29)</f>
        <v>1064854.96</v>
      </c>
      <c r="I29" s="588"/>
      <c r="J29" s="568">
        <f>SUM(C27:H27)</f>
        <v>1064854.96</v>
      </c>
    </row>
    <row r="30" spans="1:10" s="26" customFormat="1" ht="15.75" customHeight="1" x14ac:dyDescent="0.25">
      <c r="C30" s="437"/>
      <c r="D30" s="580"/>
      <c r="E30" s="580"/>
      <c r="F30" s="580"/>
      <c r="G30" s="580"/>
      <c r="H30" s="580"/>
      <c r="I30" s="292"/>
      <c r="J30" s="293"/>
    </row>
    <row r="31" spans="1:10" s="26" customFormat="1" ht="15" x14ac:dyDescent="0.25">
      <c r="B31" s="26" t="s">
        <v>25001</v>
      </c>
      <c r="C31" s="437"/>
      <c r="D31" s="580"/>
      <c r="E31" s="580"/>
      <c r="F31" s="580"/>
      <c r="G31" s="580"/>
      <c r="H31" s="580"/>
      <c r="I31" s="292"/>
      <c r="J31" s="293"/>
    </row>
    <row r="32" spans="1:10" s="26" customFormat="1" ht="15" x14ac:dyDescent="0.25">
      <c r="B32" s="500" t="s">
        <v>14577</v>
      </c>
      <c r="C32" s="580"/>
      <c r="D32" s="580"/>
      <c r="E32" s="580"/>
      <c r="F32" s="580"/>
      <c r="G32" s="580"/>
      <c r="H32" s="580"/>
      <c r="I32" s="292"/>
      <c r="J32" s="293"/>
    </row>
    <row r="33" spans="2:10" s="26" customFormat="1" ht="18" customHeight="1" x14ac:dyDescent="0.25">
      <c r="B33" s="500" t="s">
        <v>7718</v>
      </c>
      <c r="C33" s="437"/>
      <c r="E33" s="669"/>
      <c r="F33" s="669"/>
      <c r="G33" s="669"/>
      <c r="H33" s="669"/>
      <c r="I33" s="669"/>
      <c r="J33" s="295">
        <f>SUM(J14:J26)</f>
        <v>1064854.95</v>
      </c>
    </row>
    <row r="34" spans="2:10" s="26" customFormat="1" ht="15.75" customHeight="1" x14ac:dyDescent="0.25">
      <c r="B34" s="49"/>
      <c r="C34" s="49"/>
      <c r="E34" s="669"/>
      <c r="F34" s="669"/>
      <c r="G34" s="669"/>
      <c r="H34" s="669"/>
      <c r="I34" s="669"/>
      <c r="J34" s="293"/>
    </row>
    <row r="35" spans="2:10" s="26" customFormat="1" ht="15.75" x14ac:dyDescent="0.25">
      <c r="B35" s="436"/>
      <c r="C35" s="294"/>
      <c r="J35" s="293"/>
    </row>
    <row r="36" spans="2:10" s="26" customFormat="1" ht="15.75" x14ac:dyDescent="0.25">
      <c r="B36" s="436"/>
      <c r="C36" s="24"/>
      <c r="J36" s="296">
        <f>SUM(C27:H27)</f>
        <v>1064854.96</v>
      </c>
    </row>
  </sheetData>
  <mergeCells count="24">
    <mergeCell ref="A11:B12"/>
    <mergeCell ref="I11:I12"/>
    <mergeCell ref="A1:I1"/>
    <mergeCell ref="A2:I2"/>
    <mergeCell ref="A4:I4"/>
    <mergeCell ref="B9:C9"/>
    <mergeCell ref="A13:A14"/>
    <mergeCell ref="B13:B14"/>
    <mergeCell ref="A15:A16"/>
    <mergeCell ref="B15:B16"/>
    <mergeCell ref="A17:A18"/>
    <mergeCell ref="B17:B18"/>
    <mergeCell ref="A19:A20"/>
    <mergeCell ref="B19:B20"/>
    <mergeCell ref="A21:A22"/>
    <mergeCell ref="B21:B22"/>
    <mergeCell ref="A23:A24"/>
    <mergeCell ref="B23:B24"/>
    <mergeCell ref="E34:I34"/>
    <mergeCell ref="E33:I33"/>
    <mergeCell ref="A29:B29"/>
    <mergeCell ref="A27:B28"/>
    <mergeCell ref="A25:A26"/>
    <mergeCell ref="B25:B26"/>
  </mergeCells>
  <pageMargins left="4.6875E-2" right="0.51181102362204722" top="0.78740157480314965" bottom="0.78740157480314965" header="0.31496062992125984" footer="0.31496062992125984"/>
  <pageSetup paperSize="9" scale="71"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CY31"/>
  <sheetViews>
    <sheetView view="pageBreakPreview" topLeftCell="A6" zoomScale="120" zoomScaleNormal="55" zoomScaleSheetLayoutView="120" zoomScalePageLayoutView="70" workbookViewId="0">
      <selection activeCell="K12" sqref="K12:M12"/>
    </sheetView>
  </sheetViews>
  <sheetFormatPr defaultColWidth="9.140625" defaultRowHeight="15.75" x14ac:dyDescent="0.25"/>
  <cols>
    <col min="1" max="1" width="11.28515625" style="303" customWidth="1"/>
    <col min="2" max="2" width="9.140625" style="13" bestFit="1" customWidth="1"/>
    <col min="3" max="3" width="21.42578125" style="19" customWidth="1"/>
    <col min="4" max="4" width="53.5703125" style="500" customWidth="1"/>
    <col min="5" max="5" width="9.42578125" style="498" bestFit="1" customWidth="1"/>
    <col min="6" max="6" width="13.7109375" style="519" bestFit="1" customWidth="1"/>
    <col min="7" max="8" width="13.28515625" style="22" hidden="1" customWidth="1"/>
    <col min="9" max="9" width="23" style="22" customWidth="1"/>
    <col min="10" max="10" width="23.28515625" style="21" hidden="1" customWidth="1"/>
    <col min="11" max="11" width="15.42578125" style="172" bestFit="1" customWidth="1"/>
    <col min="12" max="12" width="15.42578125" style="172" customWidth="1"/>
    <col min="13" max="13" width="19.28515625" style="13" bestFit="1" customWidth="1"/>
    <col min="14" max="14" width="0.7109375" style="13" hidden="1" customWidth="1"/>
    <col min="15" max="15" width="11.5703125" style="13" hidden="1" customWidth="1"/>
    <col min="16" max="16" width="18.7109375" style="13" hidden="1" customWidth="1"/>
    <col min="17" max="17" width="0.7109375" style="13" hidden="1" customWidth="1"/>
    <col min="18" max="18" width="11.5703125" style="13" hidden="1" customWidth="1"/>
    <col min="19" max="19" width="16.42578125" style="13" hidden="1" customWidth="1"/>
    <col min="20" max="20" width="0.7109375" style="13" hidden="1" customWidth="1"/>
    <col min="21" max="21" width="11.5703125" style="13" hidden="1" customWidth="1"/>
    <col min="22" max="22" width="18.42578125" style="13" hidden="1" customWidth="1"/>
    <col min="23" max="23" width="0.7109375" style="13" hidden="1" customWidth="1"/>
    <col min="24" max="24" width="11.5703125" style="13" hidden="1" customWidth="1"/>
    <col min="25" max="25" width="18.42578125" style="13" hidden="1" customWidth="1"/>
    <col min="26" max="26" width="0.7109375" style="13" hidden="1" customWidth="1"/>
    <col min="27" max="27" width="11.5703125" style="13" hidden="1" customWidth="1"/>
    <col min="28" max="28" width="18.42578125" style="13" hidden="1" customWidth="1"/>
    <col min="29" max="29" width="0.7109375" style="13" hidden="1" customWidth="1"/>
    <col min="30" max="30" width="11.5703125" style="13" hidden="1" customWidth="1"/>
    <col min="31" max="31" width="18.42578125" style="13" hidden="1" customWidth="1"/>
    <col min="32" max="32" width="0.7109375" style="13" hidden="1" customWidth="1"/>
    <col min="33" max="33" width="12.85546875" style="13" hidden="1" customWidth="1"/>
    <col min="34" max="34" width="18.42578125" style="13" hidden="1" customWidth="1"/>
    <col min="35" max="35" width="0.7109375" style="13" hidden="1" customWidth="1"/>
    <col min="36" max="36" width="16.140625" style="13" hidden="1" customWidth="1"/>
    <col min="37" max="37" width="18.42578125" style="13" hidden="1" customWidth="1"/>
    <col min="38" max="38" width="0.7109375" style="13" customWidth="1"/>
    <col min="39" max="39" width="12.85546875" style="172" bestFit="1" customWidth="1"/>
    <col min="40" max="40" width="18.42578125" style="13" customWidth="1"/>
    <col min="41" max="41" width="0.7109375" style="13" hidden="1" customWidth="1"/>
    <col min="42" max="42" width="9.140625" style="13" hidden="1" customWidth="1"/>
    <col min="43" max="43" width="18.42578125" style="13" hidden="1" customWidth="1"/>
    <col min="44" max="44" width="0.7109375" style="13" hidden="1" customWidth="1"/>
    <col min="45" max="45" width="9.140625" style="13" hidden="1" customWidth="1"/>
    <col min="46" max="46" width="18.42578125" style="13" hidden="1" customWidth="1"/>
    <col min="47" max="47" width="0.7109375" style="13" hidden="1" customWidth="1"/>
    <col min="48" max="48" width="9.140625" style="13" hidden="1" customWidth="1"/>
    <col min="49" max="49" width="18.42578125" style="13" hidden="1" customWidth="1"/>
    <col min="50" max="50" width="0.7109375" style="13" hidden="1" customWidth="1"/>
    <col min="51" max="51" width="9.140625" style="13" hidden="1" customWidth="1"/>
    <col min="52" max="52" width="18.42578125" style="13" hidden="1" customWidth="1"/>
    <col min="53" max="53" width="0.7109375" style="13" hidden="1" customWidth="1"/>
    <col min="54" max="54" width="9.140625" style="13" hidden="1" customWidth="1"/>
    <col min="55" max="55" width="18.42578125" style="13" hidden="1" customWidth="1"/>
    <col min="56" max="56" width="0.7109375" style="13" hidden="1" customWidth="1"/>
    <col min="57" max="57" width="9.140625" style="13" hidden="1" customWidth="1"/>
    <col min="58" max="58" width="18.42578125" style="13" hidden="1" customWidth="1"/>
    <col min="59" max="59" width="0.7109375" style="13" hidden="1" customWidth="1"/>
    <col min="60" max="60" width="9.140625" style="13" hidden="1" customWidth="1"/>
    <col min="61" max="61" width="18.42578125" style="13" hidden="1" customWidth="1"/>
    <col min="62" max="62" width="0.7109375" style="13" hidden="1" customWidth="1"/>
    <col min="63" max="63" width="9.140625" style="13" hidden="1" customWidth="1"/>
    <col min="64" max="64" width="18.42578125" style="13" hidden="1" customWidth="1"/>
    <col min="65" max="65" width="0.7109375" style="13" hidden="1" customWidth="1"/>
    <col min="66" max="66" width="9.140625" style="13" hidden="1" customWidth="1"/>
    <col min="67" max="67" width="18.42578125" style="13" hidden="1" customWidth="1"/>
    <col min="68" max="68" width="0.7109375" style="13" hidden="1" customWidth="1"/>
    <col min="69" max="69" width="9.140625" style="13" hidden="1" customWidth="1"/>
    <col min="70" max="70" width="18.42578125" style="13" hidden="1" customWidth="1"/>
    <col min="71" max="71" width="0.7109375" style="13" hidden="1" customWidth="1"/>
    <col min="72" max="72" width="9.140625" style="13" hidden="1" customWidth="1"/>
    <col min="73" max="73" width="18.42578125" style="13" hidden="1" customWidth="1"/>
    <col min="74" max="74" width="0.7109375" style="13" hidden="1" customWidth="1"/>
    <col min="75" max="75" width="9.140625" style="13" hidden="1" customWidth="1"/>
    <col min="76" max="76" width="18.42578125" style="13" hidden="1" customWidth="1"/>
    <col min="77" max="77" width="0.7109375" style="13" hidden="1" customWidth="1"/>
    <col min="78" max="78" width="9.140625" style="13" hidden="1" customWidth="1"/>
    <col min="79" max="79" width="18.42578125" style="13" hidden="1" customWidth="1"/>
    <col min="80" max="80" width="0.7109375" style="13" hidden="1" customWidth="1"/>
    <col min="81" max="81" width="9.140625" style="13" hidden="1" customWidth="1"/>
    <col min="82" max="82" width="18.42578125" style="13" hidden="1" customWidth="1"/>
    <col min="83" max="83" width="0.7109375" style="13" hidden="1" customWidth="1"/>
    <col min="84" max="84" width="9.140625" style="13" hidden="1" customWidth="1"/>
    <col min="85" max="85" width="18.42578125" style="13" hidden="1" customWidth="1"/>
    <col min="86" max="86" width="0.85546875" style="13" customWidth="1"/>
    <col min="87" max="87" width="13.5703125" style="180" customWidth="1"/>
    <col min="88" max="88" width="12.85546875" style="13" bestFit="1" customWidth="1"/>
    <col min="89" max="89" width="18.85546875" style="195" customWidth="1"/>
    <col min="90" max="90" width="0.7109375" style="13" customWidth="1"/>
    <col min="91" max="91" width="12.85546875" style="13" bestFit="1" customWidth="1"/>
    <col min="92" max="92" width="19.42578125" style="172" customWidth="1"/>
    <col min="93" max="93" width="11.28515625" style="13" customWidth="1"/>
    <col min="94" max="94" width="10.28515625" style="13" customWidth="1"/>
    <col min="95" max="95" width="12.140625" style="13" bestFit="1" customWidth="1"/>
    <col min="96" max="96" width="14.42578125" style="13" bestFit="1" customWidth="1"/>
    <col min="97" max="97" width="0.7109375" style="13" customWidth="1"/>
    <col min="98" max="98" width="10.28515625" style="13" customWidth="1"/>
    <col min="99" max="99" width="12.140625" style="13" bestFit="1" customWidth="1"/>
    <col min="100" max="100" width="18" style="13" bestFit="1" customWidth="1"/>
    <col min="101" max="101" width="0.7109375" style="13" customWidth="1"/>
    <col min="102" max="102" width="13.7109375" style="13" customWidth="1"/>
    <col min="103" max="103" width="15.7109375" style="13" bestFit="1" customWidth="1"/>
    <col min="104" max="16384" width="9.140625" style="13"/>
  </cols>
  <sheetData>
    <row r="1" spans="1:103" ht="26.25" customHeight="1" x14ac:dyDescent="0.25">
      <c r="A1" s="619" t="s">
        <v>7719</v>
      </c>
      <c r="B1" s="619"/>
      <c r="C1" s="619"/>
      <c r="D1" s="619"/>
      <c r="E1" s="619"/>
      <c r="F1" s="619"/>
      <c r="G1" s="619"/>
      <c r="H1" s="619"/>
      <c r="I1" s="619"/>
      <c r="J1" s="619"/>
    </row>
    <row r="2" spans="1:103" ht="15" x14ac:dyDescent="0.25">
      <c r="A2" s="620" t="s">
        <v>7930</v>
      </c>
      <c r="B2" s="620"/>
      <c r="C2" s="620"/>
      <c r="D2" s="620"/>
      <c r="E2" s="620"/>
      <c r="F2" s="620"/>
      <c r="G2" s="620"/>
      <c r="H2" s="620"/>
      <c r="I2" s="620"/>
      <c r="J2" s="620"/>
    </row>
    <row r="3" spans="1:103" ht="15" customHeight="1" x14ac:dyDescent="0.25">
      <c r="A3" s="299"/>
      <c r="B3" s="49"/>
      <c r="C3" s="50"/>
      <c r="D3" s="498"/>
      <c r="E3" s="50"/>
      <c r="F3" s="301"/>
      <c r="G3" s="50"/>
      <c r="H3" s="50"/>
      <c r="I3" s="50"/>
      <c r="J3" s="50"/>
    </row>
    <row r="4" spans="1:103" ht="26.25" customHeight="1" x14ac:dyDescent="0.25">
      <c r="A4" s="619" t="s">
        <v>7927</v>
      </c>
      <c r="B4" s="619"/>
      <c r="C4" s="619"/>
      <c r="D4" s="619"/>
      <c r="E4" s="619"/>
      <c r="F4" s="619"/>
      <c r="G4" s="619"/>
      <c r="H4" s="619"/>
      <c r="I4" s="619"/>
      <c r="J4" s="619"/>
    </row>
    <row r="5" spans="1:103" ht="15" customHeight="1" x14ac:dyDescent="0.25">
      <c r="B5" s="49"/>
      <c r="C5" s="15"/>
      <c r="E5" s="500"/>
      <c r="F5" s="518"/>
      <c r="G5" s="32"/>
      <c r="H5" s="32"/>
      <c r="I5" s="32"/>
      <c r="J5" s="32"/>
    </row>
    <row r="6" spans="1:103" ht="21.75" customHeight="1" x14ac:dyDescent="0.25">
      <c r="A6" s="441" t="s">
        <v>7928</v>
      </c>
      <c r="B6" s="15"/>
      <c r="C6" s="598" t="s">
        <v>14599</v>
      </c>
      <c r="D6" s="598"/>
      <c r="E6" s="500"/>
      <c r="F6" s="518"/>
      <c r="G6" s="32"/>
      <c r="H6" s="32"/>
      <c r="I6" s="32"/>
      <c r="J6" s="144"/>
    </row>
    <row r="7" spans="1:103" ht="21.75" customHeight="1" x14ac:dyDescent="0.25">
      <c r="A7" s="441" t="s">
        <v>7929</v>
      </c>
      <c r="B7" s="15"/>
      <c r="C7" s="620" t="s">
        <v>8032</v>
      </c>
      <c r="D7" s="620"/>
      <c r="E7" s="500"/>
      <c r="F7" s="518"/>
      <c r="G7" s="32"/>
      <c r="H7" s="32"/>
      <c r="I7" s="32"/>
      <c r="J7" s="145"/>
      <c r="O7" s="612" t="s">
        <v>7953</v>
      </c>
      <c r="P7" s="612"/>
      <c r="R7" s="612" t="s">
        <v>7953</v>
      </c>
      <c r="S7" s="612"/>
      <c r="U7" s="612" t="s">
        <v>7953</v>
      </c>
      <c r="V7" s="612"/>
      <c r="X7" s="612" t="s">
        <v>7953</v>
      </c>
      <c r="Y7" s="612"/>
      <c r="AA7" s="612" t="s">
        <v>7953</v>
      </c>
      <c r="AB7" s="612"/>
      <c r="AD7" s="612" t="s">
        <v>7953</v>
      </c>
      <c r="AE7" s="612"/>
      <c r="AG7" s="612" t="s">
        <v>7953</v>
      </c>
      <c r="AH7" s="612"/>
      <c r="AJ7" s="612" t="s">
        <v>7953</v>
      </c>
      <c r="AK7" s="612"/>
      <c r="AM7" s="612" t="s">
        <v>7953</v>
      </c>
      <c r="AN7" s="612"/>
      <c r="AP7" s="612" t="s">
        <v>7953</v>
      </c>
      <c r="AQ7" s="612"/>
      <c r="AS7" s="612" t="s">
        <v>7953</v>
      </c>
      <c r="AT7" s="612"/>
      <c r="AV7" s="612" t="s">
        <v>7953</v>
      </c>
      <c r="AW7" s="612"/>
      <c r="AY7" s="612" t="s">
        <v>7953</v>
      </c>
      <c r="AZ7" s="612"/>
      <c r="BB7" s="612" t="s">
        <v>7953</v>
      </c>
      <c r="BC7" s="612"/>
      <c r="BE7" s="612" t="s">
        <v>7953</v>
      </c>
      <c r="BF7" s="612"/>
      <c r="BH7" s="612" t="s">
        <v>7953</v>
      </c>
      <c r="BI7" s="612"/>
      <c r="BK7" s="612" t="s">
        <v>7953</v>
      </c>
      <c r="BL7" s="612"/>
      <c r="BN7" s="612" t="s">
        <v>7953</v>
      </c>
      <c r="BO7" s="612"/>
      <c r="BQ7" s="612" t="s">
        <v>7953</v>
      </c>
      <c r="BR7" s="612"/>
      <c r="BT7" s="612" t="s">
        <v>7953</v>
      </c>
      <c r="BU7" s="612"/>
      <c r="BW7" s="612" t="s">
        <v>7953</v>
      </c>
      <c r="BX7" s="612"/>
      <c r="BZ7" s="612" t="s">
        <v>7953</v>
      </c>
      <c r="CA7" s="612"/>
      <c r="CC7" s="612" t="s">
        <v>7953</v>
      </c>
      <c r="CD7" s="612"/>
      <c r="CF7" s="612" t="s">
        <v>7953</v>
      </c>
      <c r="CG7" s="612"/>
    </row>
    <row r="8" spans="1:103" ht="6.75" customHeight="1" x14ac:dyDescent="0.25">
      <c r="A8" s="442"/>
      <c r="B8" s="51"/>
      <c r="C8" s="32"/>
      <c r="E8" s="500"/>
      <c r="F8" s="518"/>
      <c r="G8" s="32"/>
      <c r="H8" s="32"/>
      <c r="I8" s="32"/>
      <c r="J8" s="32"/>
      <c r="O8" s="612"/>
      <c r="P8" s="612"/>
      <c r="R8" s="612"/>
      <c r="S8" s="612"/>
      <c r="U8" s="612"/>
      <c r="V8" s="612"/>
      <c r="X8" s="612"/>
      <c r="Y8" s="612"/>
      <c r="AA8" s="612"/>
      <c r="AB8" s="612"/>
      <c r="AD8" s="612"/>
      <c r="AE8" s="612"/>
      <c r="AG8" s="612"/>
      <c r="AH8" s="612"/>
      <c r="AJ8" s="612"/>
      <c r="AK8" s="612"/>
      <c r="AM8" s="612"/>
      <c r="AN8" s="612"/>
      <c r="AP8" s="612"/>
      <c r="AQ8" s="612"/>
      <c r="AS8" s="612"/>
      <c r="AT8" s="612"/>
      <c r="AV8" s="612"/>
      <c r="AW8" s="612"/>
      <c r="AY8" s="612"/>
      <c r="AZ8" s="612"/>
      <c r="BB8" s="612"/>
      <c r="BC8" s="612"/>
      <c r="BE8" s="612"/>
      <c r="BF8" s="612"/>
      <c r="BH8" s="612"/>
      <c r="BI8" s="612"/>
      <c r="BK8" s="612"/>
      <c r="BL8" s="612"/>
      <c r="BN8" s="612"/>
      <c r="BO8" s="612"/>
      <c r="BQ8" s="612"/>
      <c r="BR8" s="612"/>
      <c r="BT8" s="612"/>
      <c r="BU8" s="612"/>
      <c r="BW8" s="612"/>
      <c r="BX8" s="612"/>
      <c r="BZ8" s="612"/>
      <c r="CA8" s="612"/>
      <c r="CC8" s="612"/>
      <c r="CD8" s="612"/>
      <c r="CF8" s="612"/>
      <c r="CG8" s="612"/>
    </row>
    <row r="9" spans="1:103" ht="22.5" customHeight="1" x14ac:dyDescent="0.25">
      <c r="A9" s="441" t="s">
        <v>7931</v>
      </c>
      <c r="B9" s="15"/>
      <c r="C9" s="52" t="s">
        <v>24986</v>
      </c>
      <c r="D9" s="483"/>
      <c r="E9" s="500"/>
      <c r="F9" s="518"/>
      <c r="G9" s="95" t="s">
        <v>5</v>
      </c>
      <c r="H9" s="96" t="e">
        <f>#REF!</f>
        <v>#REF!</v>
      </c>
      <c r="I9" s="32"/>
      <c r="K9" s="543" t="s">
        <v>5</v>
      </c>
      <c r="L9" s="544"/>
      <c r="M9" s="446">
        <f>'Orçamento Completo'!M9</f>
        <v>0.22470000000000001</v>
      </c>
      <c r="O9" s="613">
        <v>45371</v>
      </c>
      <c r="P9" s="614"/>
      <c r="R9" s="613">
        <v>45418</v>
      </c>
      <c r="S9" s="614"/>
      <c r="U9" s="613">
        <v>45440</v>
      </c>
      <c r="V9" s="614"/>
      <c r="X9" s="613">
        <v>45475</v>
      </c>
      <c r="Y9" s="614"/>
      <c r="AA9" s="613">
        <v>45525</v>
      </c>
      <c r="AB9" s="614"/>
      <c r="AD9" s="613"/>
      <c r="AE9" s="614"/>
      <c r="AG9" s="613"/>
      <c r="AH9" s="614"/>
      <c r="AJ9" s="613">
        <v>45625</v>
      </c>
      <c r="AK9" s="614"/>
      <c r="AM9" s="613"/>
      <c r="AN9" s="614"/>
      <c r="AP9" s="613"/>
      <c r="AQ9" s="614"/>
      <c r="AS9" s="613"/>
      <c r="AT9" s="614"/>
      <c r="AV9" s="613"/>
      <c r="AW9" s="614"/>
      <c r="AY9" s="613"/>
      <c r="AZ9" s="614"/>
      <c r="BB9" s="613"/>
      <c r="BC9" s="614"/>
      <c r="BE9" s="613"/>
      <c r="BF9" s="614"/>
      <c r="BH9" s="613"/>
      <c r="BI9" s="614"/>
      <c r="BK9" s="613"/>
      <c r="BL9" s="614"/>
      <c r="BN9" s="613"/>
      <c r="BO9" s="614"/>
      <c r="BQ9" s="613"/>
      <c r="BR9" s="614"/>
      <c r="BT9" s="613"/>
      <c r="BU9" s="614"/>
      <c r="BW9" s="613"/>
      <c r="BX9" s="614"/>
      <c r="BZ9" s="613"/>
      <c r="CA9" s="614"/>
      <c r="CC9" s="613"/>
      <c r="CD9" s="614"/>
      <c r="CF9" s="613"/>
      <c r="CG9" s="614"/>
    </row>
    <row r="10" spans="1:103" ht="6.75" customHeight="1" x14ac:dyDescent="0.25">
      <c r="A10" s="380"/>
      <c r="B10" s="15"/>
      <c r="C10" s="13"/>
      <c r="D10" s="19"/>
      <c r="E10" s="500"/>
      <c r="I10" s="32"/>
      <c r="J10" s="13"/>
    </row>
    <row r="11" spans="1:103" s="15" customFormat="1" ht="15.75" customHeight="1" x14ac:dyDescent="0.25">
      <c r="A11" s="382"/>
      <c r="B11" s="55"/>
      <c r="C11" s="56"/>
      <c r="D11" s="389"/>
      <c r="E11" s="389"/>
      <c r="F11" s="525"/>
      <c r="G11" s="57"/>
      <c r="H11" s="94"/>
      <c r="I11" s="136"/>
      <c r="J11" s="129"/>
      <c r="K11" s="176"/>
      <c r="L11" s="439"/>
      <c r="M11" s="129"/>
      <c r="O11" s="122"/>
      <c r="P11" s="123"/>
      <c r="R11" s="122"/>
      <c r="S11" s="123"/>
      <c r="U11" s="122"/>
      <c r="V11" s="123"/>
      <c r="X11" s="163"/>
      <c r="Y11" s="123"/>
      <c r="AA11" s="122"/>
      <c r="AB11" s="123"/>
      <c r="AD11" s="122"/>
      <c r="AE11" s="123"/>
      <c r="AG11" s="122"/>
      <c r="AH11" s="123"/>
      <c r="AJ11" s="122"/>
      <c r="AK11" s="123"/>
      <c r="AM11" s="170"/>
      <c r="AN11" s="123"/>
      <c r="AP11" s="122"/>
      <c r="AQ11" s="123"/>
      <c r="AS11" s="122"/>
      <c r="AT11" s="123"/>
      <c r="AV11" s="122"/>
      <c r="AW11" s="123"/>
      <c r="AY11" s="122"/>
      <c r="AZ11" s="123"/>
      <c r="BB11" s="122"/>
      <c r="BC11" s="123"/>
      <c r="BE11" s="122"/>
      <c r="BF11" s="123"/>
      <c r="BH11" s="122"/>
      <c r="BI11" s="123"/>
      <c r="BK11" s="122"/>
      <c r="BL11" s="123"/>
      <c r="BN11" s="122"/>
      <c r="BO11" s="123"/>
      <c r="BQ11" s="122"/>
      <c r="BR11" s="123"/>
      <c r="BT11" s="122"/>
      <c r="BU11" s="123"/>
      <c r="BW11" s="122"/>
      <c r="BX11" s="123"/>
      <c r="BZ11" s="122"/>
      <c r="CA11" s="123"/>
      <c r="CC11" s="122"/>
      <c r="CD11" s="123"/>
      <c r="CF11" s="122"/>
      <c r="CG11" s="123"/>
      <c r="CH11" s="69"/>
      <c r="CI11" s="171"/>
      <c r="CJ11" s="157"/>
      <c r="CK11" s="197" t="s">
        <v>8126</v>
      </c>
      <c r="CL11" s="69"/>
      <c r="CM11" s="70"/>
      <c r="CN11" s="173"/>
      <c r="CP11" s="67"/>
      <c r="CQ11" s="149"/>
      <c r="CR11" s="68"/>
      <c r="CS11" s="69"/>
      <c r="CT11" s="67"/>
      <c r="CU11" s="149"/>
      <c r="CV11" s="68"/>
      <c r="CW11" s="69"/>
      <c r="CX11" s="70"/>
      <c r="CY11" s="70"/>
    </row>
    <row r="12" spans="1:103" s="15" customFormat="1" ht="100.5" customHeight="1" x14ac:dyDescent="0.25">
      <c r="A12" s="445" t="s">
        <v>7780</v>
      </c>
      <c r="B12" s="222" t="s">
        <v>7955</v>
      </c>
      <c r="C12" s="223" t="s">
        <v>8033</v>
      </c>
      <c r="D12" s="486" t="s">
        <v>14603</v>
      </c>
      <c r="E12" s="388" t="s">
        <v>6637</v>
      </c>
      <c r="F12" s="527">
        <v>2108.4</v>
      </c>
      <c r="G12" s="215">
        <v>57.91</v>
      </c>
      <c r="H12" s="216" t="e">
        <f>G12*(1+$H$9)</f>
        <v>#REF!</v>
      </c>
      <c r="I12" s="213"/>
      <c r="J12" s="129" t="e">
        <f>H12*F12</f>
        <v>#REF!</v>
      </c>
      <c r="K12" s="547">
        <v>52.41</v>
      </c>
      <c r="L12" s="548">
        <f>K12*(1+$M$9)</f>
        <v>64.19</v>
      </c>
      <c r="M12" s="129">
        <f>TRUNC(L12*F12,2)</f>
        <v>135338.19</v>
      </c>
      <c r="N12" s="13"/>
      <c r="O12" s="122"/>
      <c r="P12" s="123">
        <f t="shared" ref="P12:P14" si="0">($M12/$F12)*O12</f>
        <v>0</v>
      </c>
      <c r="Q12" s="13"/>
      <c r="R12" s="122"/>
      <c r="S12" s="123">
        <f t="shared" ref="S12:S14" si="1">($M12/$F12)*R12</f>
        <v>0</v>
      </c>
      <c r="T12" s="13"/>
      <c r="U12" s="122"/>
      <c r="V12" s="123">
        <f t="shared" ref="V12:V14" si="2">($M12/$F12)*U12</f>
        <v>0</v>
      </c>
      <c r="W12" s="13"/>
      <c r="X12" s="163"/>
      <c r="Y12" s="123">
        <f t="shared" ref="Y12:Y14" si="3">($M12/$F12)*X12</f>
        <v>0</v>
      </c>
      <c r="Z12" s="13"/>
      <c r="AA12" s="122"/>
      <c r="AB12" s="123">
        <f t="shared" ref="AB12:AB14" si="4">($M12/$F12)*AA12</f>
        <v>0</v>
      </c>
      <c r="AC12" s="13"/>
      <c r="AD12" s="122"/>
      <c r="AE12" s="123">
        <f t="shared" ref="AE12:AE14" si="5">($M12/$F12)*AD12</f>
        <v>0</v>
      </c>
      <c r="AF12" s="13"/>
      <c r="AG12" s="122"/>
      <c r="AH12" s="123">
        <f t="shared" ref="AH12:AH14" si="6">($M12/$F12)*AG12</f>
        <v>0</v>
      </c>
      <c r="AI12" s="13"/>
      <c r="AJ12" s="122"/>
      <c r="AK12" s="123">
        <f t="shared" ref="AK12:AK14" si="7">($M12/$F12)*AJ12</f>
        <v>0</v>
      </c>
      <c r="AL12" s="13"/>
      <c r="AM12" s="170"/>
      <c r="AN12" s="123">
        <f t="shared" ref="AN12:AN14" si="8">($M12/$F12)*AM12</f>
        <v>0</v>
      </c>
      <c r="AO12" s="13"/>
      <c r="AP12" s="122"/>
      <c r="AQ12" s="123">
        <f t="shared" ref="AQ12:AQ14" si="9">($M12/$F12)*AP12</f>
        <v>0</v>
      </c>
      <c r="AR12" s="13"/>
      <c r="AS12" s="122"/>
      <c r="AT12" s="123">
        <f t="shared" ref="AT12:AT14" si="10">($M12/$F12)*AS12</f>
        <v>0</v>
      </c>
      <c r="AU12" s="13"/>
      <c r="AV12" s="122"/>
      <c r="AW12" s="123">
        <f t="shared" ref="AW12:AW14" si="11">($M12/$F12)*AV12</f>
        <v>0</v>
      </c>
      <c r="AX12" s="13"/>
      <c r="AY12" s="122"/>
      <c r="AZ12" s="123">
        <f t="shared" ref="AZ12:AZ14" si="12">($M12/$F12)*AY12</f>
        <v>0</v>
      </c>
      <c r="BA12" s="13"/>
      <c r="BB12" s="122"/>
      <c r="BC12" s="123">
        <f t="shared" ref="BC12:BC14" si="13">($M12/$F12)*BB12</f>
        <v>0</v>
      </c>
      <c r="BD12" s="13"/>
      <c r="BE12" s="122"/>
      <c r="BF12" s="123">
        <f t="shared" ref="BF12:BF14" si="14">($M12/$F12)*BE12</f>
        <v>0</v>
      </c>
      <c r="BG12" s="13"/>
      <c r="BH12" s="122"/>
      <c r="BI12" s="123">
        <f t="shared" ref="BI12:BI14" si="15">($M12/$F12)*BH12</f>
        <v>0</v>
      </c>
      <c r="BJ12" s="13"/>
      <c r="BK12" s="122"/>
      <c r="BL12" s="123">
        <f t="shared" ref="BL12:BL14" si="16">($M12/$F12)*BK12</f>
        <v>0</v>
      </c>
      <c r="BM12" s="13"/>
      <c r="BN12" s="122"/>
      <c r="BO12" s="123">
        <f t="shared" ref="BO12:BO14" si="17">($M12/$F12)*BN12</f>
        <v>0</v>
      </c>
      <c r="BP12" s="13"/>
      <c r="BQ12" s="122"/>
      <c r="BR12" s="123">
        <f t="shared" ref="BR12:BR14" si="18">($M12/$F12)*BQ12</f>
        <v>0</v>
      </c>
      <c r="BS12" s="13"/>
      <c r="BT12" s="122"/>
      <c r="BU12" s="123">
        <f t="shared" ref="BU12:BU14" si="19">($M12/$F12)*BT12</f>
        <v>0</v>
      </c>
      <c r="BV12" s="13"/>
      <c r="BW12" s="122"/>
      <c r="BX12" s="123">
        <f t="shared" ref="BX12:BX14" si="20">($M12/$F12)*BW12</f>
        <v>0</v>
      </c>
      <c r="BY12" s="13"/>
      <c r="BZ12" s="122"/>
      <c r="CA12" s="123">
        <f t="shared" ref="CA12:CA14" si="21">($M12/$F12)*BZ12</f>
        <v>0</v>
      </c>
      <c r="CB12" s="13"/>
      <c r="CC12" s="122"/>
      <c r="CD12" s="123">
        <f t="shared" ref="CD12:CD14" si="22">($M12/$F12)*CC12</f>
        <v>0</v>
      </c>
      <c r="CE12" s="13"/>
      <c r="CF12" s="122"/>
      <c r="CG12" s="123">
        <f t="shared" ref="CG12:CG14" si="23">($M12/$F12)*CF12</f>
        <v>0</v>
      </c>
      <c r="CH12" s="69"/>
      <c r="CI12" s="188">
        <f t="shared" ref="CI12:CI14" si="24">CJ12/F12</f>
        <v>0</v>
      </c>
      <c r="CJ12" s="157">
        <f t="shared" ref="CJ12:CK14" si="25">O12+R12+U12+X12+AA12+AD12+AG12+AJ12+AM12+AP12+AS12+AV12+AY12+BB12+BE12+BH12+BK12+BN12+BQ12+BT12+BW12+BZ12+CC12+CF12</f>
        <v>0</v>
      </c>
      <c r="CK12" s="197">
        <f t="shared" si="25"/>
        <v>0</v>
      </c>
      <c r="CL12" s="69"/>
      <c r="CM12" s="70">
        <f t="shared" ref="CM12:CM14" si="26">F12-CJ12</f>
        <v>2108.4</v>
      </c>
      <c r="CN12" s="70">
        <f t="shared" ref="CN12:CN14" si="27">M12-CK12</f>
        <v>135338.19</v>
      </c>
      <c r="CO12" s="13"/>
      <c r="CP12" s="67"/>
      <c r="CQ12" s="149"/>
      <c r="CR12" s="68">
        <f t="shared" ref="CR12:CR14" si="28">($M12/$F12)*CP12</f>
        <v>0</v>
      </c>
      <c r="CS12" s="69"/>
      <c r="CT12" s="67"/>
      <c r="CU12" s="149"/>
      <c r="CV12" s="68">
        <f t="shared" ref="CV12:CV14" si="29">($M12/$F12)*CT12</f>
        <v>0</v>
      </c>
      <c r="CW12" s="69"/>
      <c r="CX12" s="70">
        <f t="shared" ref="CX12:CX14" si="30">F12+CP12-CT12</f>
        <v>2108.4</v>
      </c>
      <c r="CY12" s="70">
        <f t="shared" ref="CY12:CY14" si="31">M12+CR12-CV12</f>
        <v>135338.19</v>
      </c>
    </row>
    <row r="13" spans="1:103" s="15" customFormat="1" ht="52.5" customHeight="1" x14ac:dyDescent="0.25">
      <c r="A13" s="445" t="s">
        <v>7781</v>
      </c>
      <c r="B13" s="31" t="s">
        <v>6631</v>
      </c>
      <c r="C13" s="17" t="s">
        <v>2372</v>
      </c>
      <c r="D13" s="486" t="str">
        <f>IF($B13="","",VLOOKUP($C13,atualizado!24:97346,2,0))</f>
        <v>Telhamento em chapa de aço pré-pintada, tipo sanduíche, espessura de 0,50mm, com poliisocianurato (PIR)</v>
      </c>
      <c r="E13" s="388" t="str">
        <f>IF($B13="","",VLOOKUP($C13,atualizado!24:97346,3,0))</f>
        <v>M2</v>
      </c>
      <c r="F13" s="527">
        <v>2108.4</v>
      </c>
      <c r="G13" s="124" t="e">
        <f>IF($B13="","",ROUND(VLOOKUP($C13,#REF!,6,0),2))</f>
        <v>#REF!</v>
      </c>
      <c r="H13" s="125" t="e">
        <f t="shared" ref="H13:H14" si="32">G13*(1+$H$9)</f>
        <v>#REF!</v>
      </c>
      <c r="I13" s="213"/>
      <c r="J13" s="129" t="e">
        <f t="shared" ref="J13:J14" si="33">H13*F13</f>
        <v>#REF!</v>
      </c>
      <c r="K13" s="547">
        <f>IF(B13="","",ROUND(VLOOKUP(C13,atualizado!24:97346,6,0),2))</f>
        <v>191.74</v>
      </c>
      <c r="L13" s="548">
        <f t="shared" ref="L13:L14" si="34">K13*(1+$M$9)</f>
        <v>234.82</v>
      </c>
      <c r="M13" s="129">
        <f t="shared" ref="M13:M14" si="35">TRUNC(L13*F13,2)</f>
        <v>495094.48</v>
      </c>
      <c r="N13" s="13"/>
      <c r="O13" s="122"/>
      <c r="P13" s="123">
        <f t="shared" si="0"/>
        <v>0</v>
      </c>
      <c r="Q13" s="13"/>
      <c r="R13" s="122"/>
      <c r="S13" s="123">
        <f t="shared" si="1"/>
        <v>0</v>
      </c>
      <c r="T13" s="13"/>
      <c r="U13" s="122"/>
      <c r="V13" s="123">
        <f t="shared" si="2"/>
        <v>0</v>
      </c>
      <c r="W13" s="13"/>
      <c r="X13" s="163"/>
      <c r="Y13" s="123">
        <f t="shared" si="3"/>
        <v>0</v>
      </c>
      <c r="Z13" s="13"/>
      <c r="AA13" s="122"/>
      <c r="AB13" s="123">
        <f t="shared" si="4"/>
        <v>0</v>
      </c>
      <c r="AC13" s="13"/>
      <c r="AD13" s="122"/>
      <c r="AE13" s="123">
        <f t="shared" si="5"/>
        <v>0</v>
      </c>
      <c r="AF13" s="13"/>
      <c r="AG13" s="122"/>
      <c r="AH13" s="123">
        <f t="shared" si="6"/>
        <v>0</v>
      </c>
      <c r="AI13" s="13"/>
      <c r="AJ13" s="122"/>
      <c r="AK13" s="123">
        <f t="shared" si="7"/>
        <v>0</v>
      </c>
      <c r="AL13" s="13"/>
      <c r="AM13" s="170"/>
      <c r="AN13" s="123">
        <f t="shared" si="8"/>
        <v>0</v>
      </c>
      <c r="AO13" s="13"/>
      <c r="AP13" s="122"/>
      <c r="AQ13" s="123">
        <f t="shared" si="9"/>
        <v>0</v>
      </c>
      <c r="AR13" s="13"/>
      <c r="AS13" s="122"/>
      <c r="AT13" s="123">
        <f t="shared" si="10"/>
        <v>0</v>
      </c>
      <c r="AU13" s="13"/>
      <c r="AV13" s="122"/>
      <c r="AW13" s="123">
        <f t="shared" si="11"/>
        <v>0</v>
      </c>
      <c r="AX13" s="13"/>
      <c r="AY13" s="122"/>
      <c r="AZ13" s="123">
        <f t="shared" si="12"/>
        <v>0</v>
      </c>
      <c r="BA13" s="13"/>
      <c r="BB13" s="122"/>
      <c r="BC13" s="123">
        <f t="shared" si="13"/>
        <v>0</v>
      </c>
      <c r="BD13" s="13"/>
      <c r="BE13" s="122"/>
      <c r="BF13" s="123">
        <f t="shared" si="14"/>
        <v>0</v>
      </c>
      <c r="BG13" s="13"/>
      <c r="BH13" s="122"/>
      <c r="BI13" s="123">
        <f t="shared" si="15"/>
        <v>0</v>
      </c>
      <c r="BJ13" s="13"/>
      <c r="BK13" s="122"/>
      <c r="BL13" s="123">
        <f t="shared" si="16"/>
        <v>0</v>
      </c>
      <c r="BM13" s="13"/>
      <c r="BN13" s="122"/>
      <c r="BO13" s="123">
        <f t="shared" si="17"/>
        <v>0</v>
      </c>
      <c r="BP13" s="13"/>
      <c r="BQ13" s="122"/>
      <c r="BR13" s="123">
        <f t="shared" si="18"/>
        <v>0</v>
      </c>
      <c r="BS13" s="13"/>
      <c r="BT13" s="122"/>
      <c r="BU13" s="123">
        <f t="shared" si="19"/>
        <v>0</v>
      </c>
      <c r="BV13" s="13"/>
      <c r="BW13" s="122"/>
      <c r="BX13" s="123">
        <f t="shared" si="20"/>
        <v>0</v>
      </c>
      <c r="BY13" s="13"/>
      <c r="BZ13" s="122"/>
      <c r="CA13" s="123">
        <f t="shared" si="21"/>
        <v>0</v>
      </c>
      <c r="CB13" s="13"/>
      <c r="CC13" s="122"/>
      <c r="CD13" s="123">
        <f t="shared" si="22"/>
        <v>0</v>
      </c>
      <c r="CE13" s="13"/>
      <c r="CF13" s="122"/>
      <c r="CG13" s="123">
        <f t="shared" si="23"/>
        <v>0</v>
      </c>
      <c r="CH13" s="69"/>
      <c r="CI13" s="188">
        <f t="shared" si="24"/>
        <v>0</v>
      </c>
      <c r="CJ13" s="157">
        <f t="shared" si="25"/>
        <v>0</v>
      </c>
      <c r="CK13" s="197">
        <f t="shared" si="25"/>
        <v>0</v>
      </c>
      <c r="CL13" s="69"/>
      <c r="CM13" s="70">
        <f t="shared" si="26"/>
        <v>2108.4</v>
      </c>
      <c r="CN13" s="70">
        <f t="shared" si="27"/>
        <v>495094.48</v>
      </c>
      <c r="CO13" s="13"/>
      <c r="CP13" s="67"/>
      <c r="CQ13" s="149"/>
      <c r="CR13" s="68">
        <f t="shared" si="28"/>
        <v>0</v>
      </c>
      <c r="CS13" s="69"/>
      <c r="CT13" s="67"/>
      <c r="CU13" s="149"/>
      <c r="CV13" s="68">
        <f t="shared" si="29"/>
        <v>0</v>
      </c>
      <c r="CW13" s="69"/>
      <c r="CX13" s="70">
        <f t="shared" si="30"/>
        <v>2108.4</v>
      </c>
      <c r="CY13" s="70">
        <f t="shared" si="31"/>
        <v>495094.48</v>
      </c>
    </row>
    <row r="14" spans="1:103" s="15" customFormat="1" ht="30" x14ac:dyDescent="0.25">
      <c r="A14" s="445" t="s">
        <v>14595</v>
      </c>
      <c r="B14" s="31" t="s">
        <v>6631</v>
      </c>
      <c r="C14" s="17" t="s">
        <v>6157</v>
      </c>
      <c r="D14" s="486" t="str">
        <f>IF($B14="","",VLOOKUP($C14,atualizado!25:97347,2,0))</f>
        <v>Calha, rufo, afins em chapa galvanizada nº 26 - corte 0,33 m</v>
      </c>
      <c r="E14" s="388" t="str">
        <f>IF($B14="","",VLOOKUP($C14,atualizado!25:97347,3,0))</f>
        <v>M</v>
      </c>
      <c r="F14" s="527">
        <f>636.5</f>
        <v>636.5</v>
      </c>
      <c r="G14" s="124" t="e">
        <f>IF($B14="","",ROUND(VLOOKUP($C14,#REF!,6,0),2))</f>
        <v>#REF!</v>
      </c>
      <c r="H14" s="125" t="e">
        <f t="shared" si="32"/>
        <v>#REF!</v>
      </c>
      <c r="I14" s="368" t="s">
        <v>14597</v>
      </c>
      <c r="J14" s="129" t="e">
        <f t="shared" si="33"/>
        <v>#REF!</v>
      </c>
      <c r="K14" s="547">
        <f>IF(B14="","",ROUND(VLOOKUP(C14,atualizado!30:97352,6,0),2))</f>
        <v>104.86</v>
      </c>
      <c r="L14" s="548">
        <f t="shared" si="34"/>
        <v>128.41999999999999</v>
      </c>
      <c r="M14" s="129">
        <f t="shared" si="35"/>
        <v>81739.33</v>
      </c>
      <c r="N14" s="13"/>
      <c r="O14" s="122"/>
      <c r="P14" s="123">
        <f t="shared" si="0"/>
        <v>0</v>
      </c>
      <c r="Q14" s="13"/>
      <c r="R14" s="122"/>
      <c r="S14" s="123">
        <f t="shared" si="1"/>
        <v>0</v>
      </c>
      <c r="T14" s="13"/>
      <c r="U14" s="122"/>
      <c r="V14" s="123">
        <f t="shared" si="2"/>
        <v>0</v>
      </c>
      <c r="W14" s="13"/>
      <c r="X14" s="163"/>
      <c r="Y14" s="123">
        <f t="shared" si="3"/>
        <v>0</v>
      </c>
      <c r="Z14" s="13"/>
      <c r="AA14" s="122"/>
      <c r="AB14" s="123">
        <f t="shared" si="4"/>
        <v>0</v>
      </c>
      <c r="AC14" s="13"/>
      <c r="AD14" s="122"/>
      <c r="AE14" s="123">
        <f t="shared" si="5"/>
        <v>0</v>
      </c>
      <c r="AF14" s="13"/>
      <c r="AG14" s="122"/>
      <c r="AH14" s="123">
        <f t="shared" si="6"/>
        <v>0</v>
      </c>
      <c r="AI14" s="13"/>
      <c r="AJ14" s="122"/>
      <c r="AK14" s="123">
        <f t="shared" si="7"/>
        <v>0</v>
      </c>
      <c r="AL14" s="13"/>
      <c r="AM14" s="170"/>
      <c r="AN14" s="123">
        <f t="shared" si="8"/>
        <v>0</v>
      </c>
      <c r="AO14" s="13"/>
      <c r="AP14" s="122"/>
      <c r="AQ14" s="123">
        <f t="shared" si="9"/>
        <v>0</v>
      </c>
      <c r="AR14" s="13"/>
      <c r="AS14" s="122"/>
      <c r="AT14" s="123">
        <f t="shared" si="10"/>
        <v>0</v>
      </c>
      <c r="AU14" s="13"/>
      <c r="AV14" s="122"/>
      <c r="AW14" s="123">
        <f t="shared" si="11"/>
        <v>0</v>
      </c>
      <c r="AX14" s="13"/>
      <c r="AY14" s="122"/>
      <c r="AZ14" s="123">
        <f t="shared" si="12"/>
        <v>0</v>
      </c>
      <c r="BA14" s="13"/>
      <c r="BB14" s="122"/>
      <c r="BC14" s="123">
        <f t="shared" si="13"/>
        <v>0</v>
      </c>
      <c r="BD14" s="13"/>
      <c r="BE14" s="122"/>
      <c r="BF14" s="123">
        <f t="shared" si="14"/>
        <v>0</v>
      </c>
      <c r="BG14" s="13"/>
      <c r="BH14" s="122"/>
      <c r="BI14" s="123">
        <f t="shared" si="15"/>
        <v>0</v>
      </c>
      <c r="BJ14" s="13"/>
      <c r="BK14" s="122"/>
      <c r="BL14" s="123">
        <f t="shared" si="16"/>
        <v>0</v>
      </c>
      <c r="BM14" s="13"/>
      <c r="BN14" s="122"/>
      <c r="BO14" s="123">
        <f t="shared" si="17"/>
        <v>0</v>
      </c>
      <c r="BP14" s="13"/>
      <c r="BQ14" s="122"/>
      <c r="BR14" s="123">
        <f t="shared" si="18"/>
        <v>0</v>
      </c>
      <c r="BS14" s="13"/>
      <c r="BT14" s="122"/>
      <c r="BU14" s="123">
        <f t="shared" si="19"/>
        <v>0</v>
      </c>
      <c r="BV14" s="13"/>
      <c r="BW14" s="122"/>
      <c r="BX14" s="123">
        <f t="shared" si="20"/>
        <v>0</v>
      </c>
      <c r="BY14" s="13"/>
      <c r="BZ14" s="122"/>
      <c r="CA14" s="123">
        <f t="shared" si="21"/>
        <v>0</v>
      </c>
      <c r="CB14" s="13"/>
      <c r="CC14" s="122"/>
      <c r="CD14" s="123">
        <f t="shared" si="22"/>
        <v>0</v>
      </c>
      <c r="CE14" s="13"/>
      <c r="CF14" s="122"/>
      <c r="CG14" s="123">
        <f t="shared" si="23"/>
        <v>0</v>
      </c>
      <c r="CH14" s="69"/>
      <c r="CI14" s="188">
        <f t="shared" si="24"/>
        <v>0</v>
      </c>
      <c r="CJ14" s="157">
        <f t="shared" si="25"/>
        <v>0</v>
      </c>
      <c r="CK14" s="197">
        <f t="shared" si="25"/>
        <v>0</v>
      </c>
      <c r="CL14" s="69"/>
      <c r="CM14" s="70">
        <f t="shared" si="26"/>
        <v>636.5</v>
      </c>
      <c r="CN14" s="70">
        <f t="shared" si="27"/>
        <v>81739.33</v>
      </c>
      <c r="CO14" s="13"/>
      <c r="CP14" s="67"/>
      <c r="CQ14" s="149"/>
      <c r="CR14" s="68">
        <f t="shared" si="28"/>
        <v>0</v>
      </c>
      <c r="CS14" s="69"/>
      <c r="CT14" s="67"/>
      <c r="CU14" s="149"/>
      <c r="CV14" s="68">
        <f t="shared" si="29"/>
        <v>0</v>
      </c>
      <c r="CW14" s="69"/>
      <c r="CX14" s="70">
        <f t="shared" si="30"/>
        <v>636.5</v>
      </c>
      <c r="CY14" s="70">
        <f t="shared" si="31"/>
        <v>81739.33</v>
      </c>
    </row>
    <row r="15" spans="1:103" s="15" customFormat="1" ht="60" x14ac:dyDescent="0.25">
      <c r="A15" s="445" t="s">
        <v>25002</v>
      </c>
      <c r="B15" s="31" t="s">
        <v>6631</v>
      </c>
      <c r="C15" s="17" t="s">
        <v>13984</v>
      </c>
      <c r="D15" s="486" t="str">
        <f>IF($B15="","",VLOOKUP($C15,atualizado!26:97348,2,0))</f>
        <v>Ar condicionado a frio, tipo split parede, capacidade de 18.000 BTU/h, com controle remoto, ref. Samsung, Carrier, LG, Consul ou equivalente</v>
      </c>
      <c r="E15" s="388" t="str">
        <f>IF($B15="","",VLOOKUP($C15,atualizado!26:97348,3,0))</f>
        <v>CJ</v>
      </c>
      <c r="F15" s="525">
        <v>13</v>
      </c>
      <c r="G15" s="57"/>
      <c r="H15" s="94"/>
      <c r="I15" s="136"/>
      <c r="J15" s="129"/>
      <c r="K15" s="547">
        <f>IF(B15="","",ROUND(VLOOKUP(C15,atualizado!31:97353,6,0),2))</f>
        <v>3834.46</v>
      </c>
      <c r="L15" s="548">
        <f t="shared" ref="L15" si="36">K15*(1+$M$9)</f>
        <v>4696.0600000000004</v>
      </c>
      <c r="M15" s="129">
        <f t="shared" ref="M15" si="37">TRUNC(L15*F15,2)</f>
        <v>61048.78</v>
      </c>
      <c r="O15" s="122"/>
      <c r="P15" s="123"/>
      <c r="R15" s="122"/>
      <c r="S15" s="123"/>
      <c r="U15" s="122"/>
      <c r="V15" s="123"/>
      <c r="X15" s="163"/>
      <c r="Y15" s="123"/>
      <c r="AA15" s="122"/>
      <c r="AB15" s="123"/>
      <c r="AD15" s="122"/>
      <c r="AE15" s="123"/>
      <c r="AG15" s="122"/>
      <c r="AH15" s="123"/>
      <c r="AJ15" s="122"/>
      <c r="AK15" s="123"/>
      <c r="AM15" s="170"/>
      <c r="AN15" s="123"/>
      <c r="AP15" s="122"/>
      <c r="AQ15" s="123"/>
      <c r="AS15" s="122"/>
      <c r="AT15" s="123"/>
      <c r="AV15" s="122"/>
      <c r="AW15" s="123"/>
      <c r="AY15" s="122"/>
      <c r="AZ15" s="123"/>
      <c r="BB15" s="122"/>
      <c r="BC15" s="123"/>
      <c r="BE15" s="122"/>
      <c r="BF15" s="123"/>
      <c r="BH15" s="122"/>
      <c r="BI15" s="123"/>
      <c r="BK15" s="122"/>
      <c r="BL15" s="123"/>
      <c r="BN15" s="122"/>
      <c r="BO15" s="123"/>
      <c r="BQ15" s="122"/>
      <c r="BR15" s="123"/>
      <c r="BT15" s="122"/>
      <c r="BU15" s="123"/>
      <c r="BW15" s="122"/>
      <c r="BX15" s="123"/>
      <c r="BZ15" s="122"/>
      <c r="CA15" s="123"/>
      <c r="CC15" s="122"/>
      <c r="CD15" s="123"/>
      <c r="CF15" s="122"/>
      <c r="CG15" s="123"/>
      <c r="CH15" s="69"/>
      <c r="CI15" s="171"/>
      <c r="CJ15" s="157"/>
      <c r="CK15" s="197"/>
      <c r="CL15" s="69"/>
      <c r="CM15" s="70"/>
      <c r="CN15" s="173"/>
      <c r="CP15" s="67"/>
      <c r="CQ15" s="149"/>
      <c r="CR15" s="68"/>
      <c r="CS15" s="69"/>
      <c r="CT15" s="67"/>
      <c r="CU15" s="149"/>
      <c r="CV15" s="68"/>
      <c r="CW15" s="69"/>
      <c r="CX15" s="70"/>
      <c r="CY15" s="70"/>
    </row>
    <row r="16" spans="1:103" s="15" customFormat="1" ht="60" x14ac:dyDescent="0.25">
      <c r="A16" s="445" t="s">
        <v>25005</v>
      </c>
      <c r="B16" s="31" t="s">
        <v>6631</v>
      </c>
      <c r="C16" s="17" t="s">
        <v>13984</v>
      </c>
      <c r="D16" s="486" t="str">
        <f>IF($B16="","",VLOOKUP($C16,atualizado!27:97349,2,0))</f>
        <v>Ar condicionado a frio, tipo split parede, capacidade de 18.000 BTU/h, com controle remoto, ref. Samsung, Carrier, LG, Consul ou equivalente</v>
      </c>
      <c r="E16" s="388" t="str">
        <f>IF($B16="","",VLOOKUP($C16,atualizado!27:97349,3,0))</f>
        <v>CJ</v>
      </c>
      <c r="F16" s="533">
        <v>23</v>
      </c>
      <c r="G16" s="431"/>
      <c r="H16" s="431"/>
      <c r="I16" s="432"/>
      <c r="J16" s="129"/>
      <c r="K16" s="547">
        <f>IF(B16="","",ROUND(VLOOKUP(C16,atualizado!32:97354,6,0),2))</f>
        <v>3834.46</v>
      </c>
      <c r="L16" s="548">
        <f>K16*(1+$M$9)</f>
        <v>4696.0600000000004</v>
      </c>
      <c r="M16" s="129">
        <f>TRUNC(L16*F16,2)</f>
        <v>108009.38</v>
      </c>
      <c r="O16" s="122"/>
      <c r="P16" s="123"/>
      <c r="R16" s="122"/>
      <c r="S16" s="123"/>
      <c r="U16" s="122"/>
      <c r="V16" s="123"/>
      <c r="X16" s="163"/>
      <c r="Y16" s="123"/>
      <c r="AA16" s="122"/>
      <c r="AB16" s="123"/>
      <c r="AD16" s="122"/>
      <c r="AE16" s="123"/>
      <c r="AG16" s="122"/>
      <c r="AH16" s="123"/>
      <c r="AJ16" s="122"/>
      <c r="AK16" s="123"/>
      <c r="AM16" s="170"/>
      <c r="AN16" s="123"/>
      <c r="AP16" s="122"/>
      <c r="AQ16" s="123"/>
      <c r="AS16" s="122"/>
      <c r="AT16" s="123"/>
      <c r="AV16" s="122"/>
      <c r="AW16" s="123"/>
      <c r="AY16" s="122"/>
      <c r="AZ16" s="123"/>
      <c r="BB16" s="122"/>
      <c r="BC16" s="123"/>
      <c r="BE16" s="122"/>
      <c r="BF16" s="123"/>
      <c r="BH16" s="122"/>
      <c r="BI16" s="123"/>
      <c r="BK16" s="122"/>
      <c r="BL16" s="123"/>
      <c r="BN16" s="122"/>
      <c r="BO16" s="123"/>
      <c r="BQ16" s="122"/>
      <c r="BR16" s="123"/>
      <c r="BT16" s="122"/>
      <c r="BU16" s="123"/>
      <c r="BW16" s="122"/>
      <c r="BX16" s="123"/>
      <c r="BZ16" s="122"/>
      <c r="CA16" s="123"/>
      <c r="CC16" s="122"/>
      <c r="CD16" s="123"/>
      <c r="CF16" s="122"/>
      <c r="CG16" s="123"/>
      <c r="CH16" s="69"/>
      <c r="CI16" s="171"/>
      <c r="CJ16" s="157"/>
      <c r="CK16" s="197"/>
      <c r="CL16" s="69"/>
      <c r="CM16" s="70"/>
      <c r="CN16" s="173"/>
      <c r="CP16" s="67"/>
      <c r="CQ16" s="149"/>
      <c r="CR16" s="68"/>
      <c r="CS16" s="69"/>
      <c r="CT16" s="67"/>
      <c r="CU16" s="149"/>
      <c r="CV16" s="68"/>
      <c r="CW16" s="69"/>
      <c r="CX16" s="70"/>
      <c r="CY16" s="70"/>
    </row>
    <row r="17" spans="1:103" s="15" customFormat="1" ht="17.25" x14ac:dyDescent="0.25">
      <c r="A17" s="378"/>
      <c r="B17" s="31"/>
      <c r="C17" s="17"/>
      <c r="D17" s="388"/>
      <c r="E17" s="388"/>
      <c r="F17" s="522"/>
      <c r="G17" s="124"/>
      <c r="H17" s="125"/>
      <c r="I17" s="135"/>
      <c r="J17" s="129"/>
      <c r="K17" s="364"/>
      <c r="L17" s="459"/>
      <c r="M17" s="129"/>
      <c r="N17" s="13"/>
      <c r="O17" s="122"/>
      <c r="P17" s="123"/>
      <c r="Q17" s="13"/>
      <c r="R17" s="122"/>
      <c r="S17" s="123"/>
      <c r="T17" s="13"/>
      <c r="U17" s="122"/>
      <c r="V17" s="123"/>
      <c r="W17" s="13"/>
      <c r="X17" s="163"/>
      <c r="Y17" s="123"/>
      <c r="Z17" s="13"/>
      <c r="AA17" s="122"/>
      <c r="AB17" s="123"/>
      <c r="AC17" s="13"/>
      <c r="AD17" s="122"/>
      <c r="AE17" s="123"/>
      <c r="AF17" s="13"/>
      <c r="AG17" s="122"/>
      <c r="AH17" s="123"/>
      <c r="AI17" s="13"/>
      <c r="AJ17" s="122"/>
      <c r="AK17" s="123"/>
      <c r="AL17" s="13"/>
      <c r="AM17" s="170"/>
      <c r="AN17" s="123"/>
      <c r="AO17" s="13"/>
      <c r="AP17" s="122"/>
      <c r="AQ17" s="123"/>
      <c r="AR17" s="13"/>
      <c r="AS17" s="122"/>
      <c r="AT17" s="123"/>
      <c r="AU17" s="13"/>
      <c r="AV17" s="122"/>
      <c r="AW17" s="123"/>
      <c r="AX17" s="13"/>
      <c r="AY17" s="122"/>
      <c r="AZ17" s="123"/>
      <c r="BA17" s="13"/>
      <c r="BB17" s="122"/>
      <c r="BC17" s="123"/>
      <c r="BD17" s="13"/>
      <c r="BE17" s="122"/>
      <c r="BF17" s="123"/>
      <c r="BG17" s="13"/>
      <c r="BH17" s="122"/>
      <c r="BI17" s="123"/>
      <c r="BJ17" s="13"/>
      <c r="BK17" s="122"/>
      <c r="BL17" s="123"/>
      <c r="BM17" s="13"/>
      <c r="BN17" s="122"/>
      <c r="BO17" s="123"/>
      <c r="BP17" s="13"/>
      <c r="BQ17" s="122"/>
      <c r="BR17" s="123"/>
      <c r="BS17" s="13"/>
      <c r="BT17" s="122"/>
      <c r="BU17" s="123"/>
      <c r="BV17" s="13"/>
      <c r="BW17" s="122"/>
      <c r="BX17" s="123"/>
      <c r="BY17" s="13"/>
      <c r="BZ17" s="122"/>
      <c r="CA17" s="123"/>
      <c r="CB17" s="13"/>
      <c r="CC17" s="122"/>
      <c r="CD17" s="123"/>
      <c r="CE17" s="13"/>
      <c r="CF17" s="122"/>
      <c r="CG17" s="123"/>
      <c r="CH17" s="69"/>
      <c r="CI17" s="188"/>
      <c r="CJ17" s="157"/>
      <c r="CK17" s="197"/>
      <c r="CL17" s="69"/>
      <c r="CM17" s="70"/>
      <c r="CN17" s="70"/>
      <c r="CO17" s="13"/>
      <c r="CP17" s="67"/>
      <c r="CQ17" s="149"/>
      <c r="CR17" s="68"/>
      <c r="CS17" s="69"/>
      <c r="CT17" s="67"/>
      <c r="CU17" s="149"/>
      <c r="CV17" s="68"/>
      <c r="CW17" s="69"/>
      <c r="CX17" s="70"/>
      <c r="CY17" s="70"/>
    </row>
    <row r="18" spans="1:103" x14ac:dyDescent="0.25">
      <c r="K18" s="365"/>
      <c r="L18" s="365"/>
      <c r="CI18" s="186"/>
      <c r="CJ18" s="168"/>
      <c r="CK18" s="200"/>
    </row>
    <row r="19" spans="1:103" ht="16.5" thickBot="1" x14ac:dyDescent="0.3">
      <c r="K19" s="365"/>
      <c r="L19" s="365"/>
      <c r="CI19" s="559"/>
      <c r="CJ19" s="278"/>
      <c r="CK19" s="560"/>
    </row>
    <row r="20" spans="1:103" ht="16.5" thickBot="1" x14ac:dyDescent="0.3">
      <c r="K20" s="365"/>
      <c r="L20" s="365"/>
      <c r="M20" s="449">
        <f>1080481.63*0.04</f>
        <v>43219.27</v>
      </c>
      <c r="CI20" s="559"/>
      <c r="CJ20" s="278"/>
      <c r="CK20" s="560"/>
    </row>
    <row r="21" spans="1:103" x14ac:dyDescent="0.25">
      <c r="K21" s="365"/>
      <c r="L21" s="365"/>
      <c r="CI21" s="559"/>
      <c r="CJ21" s="278"/>
      <c r="CK21" s="560"/>
    </row>
    <row r="24" spans="1:103" x14ac:dyDescent="0.25">
      <c r="J24" s="146" t="s">
        <v>8093</v>
      </c>
      <c r="CI24" s="13"/>
      <c r="CK24" s="13"/>
      <c r="CN24" s="13"/>
    </row>
    <row r="25" spans="1:103" x14ac:dyDescent="0.25">
      <c r="J25" s="147" t="e">
        <f>#REF!/#REF!</f>
        <v>#REF!</v>
      </c>
      <c r="CI25" s="13"/>
      <c r="CK25" s="13"/>
      <c r="CN25" s="13"/>
    </row>
    <row r="31" spans="1:103" x14ac:dyDescent="0.25">
      <c r="I31" s="494"/>
      <c r="K31" s="494" t="s">
        <v>25000</v>
      </c>
    </row>
  </sheetData>
  <mergeCells count="53">
    <mergeCell ref="AG7:AH8"/>
    <mergeCell ref="A1:J1"/>
    <mergeCell ref="A2:J2"/>
    <mergeCell ref="A4:J4"/>
    <mergeCell ref="C6:D6"/>
    <mergeCell ref="C7:D7"/>
    <mergeCell ref="O7:P8"/>
    <mergeCell ref="R7:S8"/>
    <mergeCell ref="U7:V8"/>
    <mergeCell ref="X7:Y8"/>
    <mergeCell ref="AA7:AB8"/>
    <mergeCell ref="AD7:AE8"/>
    <mergeCell ref="BQ7:BR8"/>
    <mergeCell ref="AJ7:AK8"/>
    <mergeCell ref="AM7:AN8"/>
    <mergeCell ref="AP7:AQ8"/>
    <mergeCell ref="AS7:AT8"/>
    <mergeCell ref="AV7:AW8"/>
    <mergeCell ref="AY7:AZ8"/>
    <mergeCell ref="BB7:BC8"/>
    <mergeCell ref="BE7:BF8"/>
    <mergeCell ref="BH7:BI8"/>
    <mergeCell ref="BK7:BL8"/>
    <mergeCell ref="BN7:BO8"/>
    <mergeCell ref="O9:P9"/>
    <mergeCell ref="R9:S9"/>
    <mergeCell ref="U9:V9"/>
    <mergeCell ref="X9:Y9"/>
    <mergeCell ref="AA9:AB9"/>
    <mergeCell ref="BT7:BU8"/>
    <mergeCell ref="BW7:BX8"/>
    <mergeCell ref="BZ7:CA8"/>
    <mergeCell ref="CC7:CD8"/>
    <mergeCell ref="CF7:CG8"/>
    <mergeCell ref="BK9:BL9"/>
    <mergeCell ref="AD9:AE9"/>
    <mergeCell ref="AG9:AH9"/>
    <mergeCell ref="AJ9:AK9"/>
    <mergeCell ref="AM9:AN9"/>
    <mergeCell ref="AP9:AQ9"/>
    <mergeCell ref="AS9:AT9"/>
    <mergeCell ref="AV9:AW9"/>
    <mergeCell ref="AY9:AZ9"/>
    <mergeCell ref="BB9:BC9"/>
    <mergeCell ref="BE9:BF9"/>
    <mergeCell ref="BH9:BI9"/>
    <mergeCell ref="CF9:CG9"/>
    <mergeCell ref="BN9:BO9"/>
    <mergeCell ref="BQ9:BR9"/>
    <mergeCell ref="BT9:BU9"/>
    <mergeCell ref="BW9:BX9"/>
    <mergeCell ref="BZ9:CA9"/>
    <mergeCell ref="CC9:CD9"/>
  </mergeCells>
  <conditionalFormatting sqref="X17:Y17 CX17:CY17 CF17:CN17 O17:P17 R17:S17 U17:V17 AA17:AB17 AD17:AE17 AG17:AH17 AJ17:AK17 AP17:AQ17 AS17:AT17 AV17:AW17 AY17:AZ17 BB17:BC17 BE17:BF17 BH17:BI17 BK17:BL17 BN17:BO17 BQ17:BR17 BT17:BU17 BW17:BX17 BZ17:CA17 CC17:CD17 AM17:AN17 O12:P14 R12:S14 U12:V14 X12:Y14 AA12:AB14 AD12:AE14 AG12:AH14 AJ12:AK14 AM12:AN14 AP12:AQ14 AS12:AT14 AV12:AW14 AY12:AZ14 BB12:BC14 BE12:BF14 BH12:BI14 BK12:BL14 BN12:BO14 BQ12:BR14 BT12:BU14 BW12:BX14 BZ12:CA14 CC12:CD14 CF12:CN14 CX12:CY14">
    <cfRule type="cellIs" dxfId="6" priority="7" operator="notEqual">
      <formula>0</formula>
    </cfRule>
  </conditionalFormatting>
  <conditionalFormatting sqref="CP17:CR17 CP12:CR14">
    <cfRule type="cellIs" dxfId="5" priority="6" operator="notEqual">
      <formula>0</formula>
    </cfRule>
  </conditionalFormatting>
  <conditionalFormatting sqref="CT17:CV17 CT12:CV14">
    <cfRule type="cellIs" dxfId="4" priority="5" operator="notEqual">
      <formula>0</formula>
    </cfRule>
  </conditionalFormatting>
  <conditionalFormatting sqref="M11:M17">
    <cfRule type="cellIs" dxfId="3" priority="1" operator="greaterThan">
      <formula>43219.26</formula>
    </cfRule>
  </conditionalFormatting>
  <pageMargins left="0.70866141732283472" right="0.70866141732283472" top="0.74803149606299213" bottom="0.74803149606299213" header="0.31496062992125984" footer="0.31496062992125984"/>
  <pageSetup paperSize="9" scale="43" fitToHeight="0" orientation="landscape" r:id="rId1"/>
  <headerFooter>
    <oddFooter>Página &amp;P de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P29"/>
  <sheetViews>
    <sheetView view="pageBreakPreview" topLeftCell="A16" zoomScale="120" zoomScaleNormal="85" zoomScaleSheetLayoutView="120" zoomScalePageLayoutView="70" workbookViewId="0">
      <selection sqref="A1:J29"/>
    </sheetView>
  </sheetViews>
  <sheetFormatPr defaultColWidth="9.140625" defaultRowHeight="15" x14ac:dyDescent="0.25"/>
  <cols>
    <col min="1" max="1" width="11" style="303" customWidth="1"/>
    <col min="2" max="2" width="11.28515625" style="13" customWidth="1"/>
    <col min="3" max="3" width="20.140625" style="281" customWidth="1"/>
    <col min="4" max="4" width="53.5703125" style="20" customWidth="1"/>
    <col min="5" max="5" width="11" style="13" customWidth="1"/>
    <col min="6" max="6" width="12.42578125" style="21" bestFit="1" customWidth="1"/>
    <col min="7" max="7" width="19.28515625" style="315" customWidth="1"/>
    <col min="8" max="8" width="14.42578125" style="316" customWidth="1"/>
    <col min="9" max="9" width="19.140625" style="22" customWidth="1"/>
    <col min="10" max="10" width="25.5703125" style="311" customWidth="1"/>
    <col min="11" max="11" width="57" style="13" customWidth="1"/>
    <col min="12" max="12" width="15.42578125" style="13" bestFit="1" customWidth="1"/>
    <col min="13" max="13" width="0.7109375" style="13" customWidth="1"/>
    <col min="14" max="14" width="9.140625" style="13" customWidth="1"/>
    <col min="15" max="15" width="14.42578125" style="13" bestFit="1" customWidth="1"/>
    <col min="16" max="16" width="0.7109375" style="13" customWidth="1"/>
    <col min="17" max="17" width="9.140625" style="13" customWidth="1"/>
    <col min="18" max="18" width="14.42578125" style="13" bestFit="1" customWidth="1"/>
    <col min="19" max="19" width="0.7109375" style="13" customWidth="1"/>
    <col min="20" max="20" width="9.140625" style="13" customWidth="1"/>
    <col min="21" max="21" width="9.5703125" style="13" customWidth="1"/>
    <col min="22" max="22" width="0.7109375" style="13" customWidth="1"/>
    <col min="23" max="23" width="9.140625" style="13" customWidth="1"/>
    <col min="24" max="24" width="9.5703125" style="13" customWidth="1"/>
    <col min="25" max="25" width="0.7109375" style="13" customWidth="1"/>
    <col min="26" max="26" width="9.140625" style="13" customWidth="1"/>
    <col min="27" max="27" width="9.5703125" style="13" customWidth="1"/>
    <col min="28" max="28" width="0.7109375" style="13" customWidth="1"/>
    <col min="29" max="29" width="9.140625" style="13"/>
    <col min="30" max="30" width="14.42578125" style="13" bestFit="1" customWidth="1"/>
    <col min="31" max="31" width="0.7109375" style="13" customWidth="1"/>
    <col min="32" max="32" width="10.5703125" style="13" bestFit="1" customWidth="1"/>
    <col min="33" max="33" width="14.42578125" style="13" bestFit="1" customWidth="1"/>
    <col min="34" max="34" width="4" style="13" customWidth="1"/>
    <col min="35" max="35" width="10.28515625" style="13" customWidth="1"/>
    <col min="36" max="36" width="14.42578125" style="13" bestFit="1" customWidth="1"/>
    <col min="37" max="37" width="0.7109375" style="13" customWidth="1"/>
    <col min="38" max="38" width="10.28515625" style="13" customWidth="1"/>
    <col min="39" max="39" width="9.5703125" style="13" bestFit="1" customWidth="1"/>
    <col min="40" max="40" width="0.7109375" style="13" customWidth="1"/>
    <col min="41" max="41" width="11.28515625" style="13" bestFit="1" customWidth="1"/>
    <col min="42" max="42" width="15.7109375" style="13" bestFit="1" customWidth="1"/>
    <col min="43" max="16384" width="9.140625" style="13"/>
  </cols>
  <sheetData>
    <row r="1" spans="1:42" ht="26.25" customHeight="1" x14ac:dyDescent="0.25">
      <c r="A1" s="619" t="s">
        <v>7719</v>
      </c>
      <c r="B1" s="619"/>
      <c r="C1" s="619"/>
      <c r="D1" s="619"/>
      <c r="E1" s="619"/>
      <c r="F1" s="619"/>
      <c r="G1" s="619"/>
      <c r="H1" s="619"/>
      <c r="I1" s="619"/>
      <c r="J1" s="619"/>
    </row>
    <row r="2" spans="1:42" x14ac:dyDescent="0.25">
      <c r="A2" s="620" t="s">
        <v>7930</v>
      </c>
      <c r="B2" s="620"/>
      <c r="C2" s="620"/>
      <c r="D2" s="620"/>
      <c r="E2" s="620"/>
      <c r="F2" s="620"/>
      <c r="G2" s="620"/>
      <c r="H2" s="620"/>
      <c r="I2" s="620"/>
      <c r="J2" s="620"/>
    </row>
    <row r="3" spans="1:42" ht="15" customHeight="1" x14ac:dyDescent="0.25">
      <c r="A3" s="299"/>
      <c r="B3" s="49"/>
      <c r="C3" s="300"/>
      <c r="D3" s="226"/>
      <c r="E3" s="226"/>
      <c r="F3" s="226"/>
      <c r="G3" s="301"/>
      <c r="H3" s="301"/>
      <c r="I3" s="50"/>
      <c r="J3" s="302"/>
    </row>
    <row r="4" spans="1:42" ht="26.25" customHeight="1" x14ac:dyDescent="0.25">
      <c r="A4" s="619"/>
      <c r="B4" s="619"/>
      <c r="C4" s="619"/>
      <c r="D4" s="619"/>
      <c r="E4" s="619"/>
      <c r="F4" s="619"/>
      <c r="G4" s="619"/>
      <c r="H4" s="619"/>
      <c r="I4" s="619"/>
      <c r="J4" s="619"/>
    </row>
    <row r="5" spans="1:42" ht="15" customHeight="1" x14ac:dyDescent="0.25">
      <c r="B5" s="49"/>
      <c r="C5" s="304"/>
      <c r="D5" s="32"/>
      <c r="E5" s="32"/>
      <c r="F5" s="32"/>
      <c r="G5" s="305"/>
      <c r="H5" s="306"/>
      <c r="I5" s="32"/>
      <c r="J5" s="307"/>
    </row>
    <row r="6" spans="1:42" ht="20.25" customHeight="1" x14ac:dyDescent="0.25">
      <c r="A6" s="193" t="s">
        <v>7928</v>
      </c>
      <c r="B6" s="15"/>
      <c r="C6" s="697" t="s">
        <v>14599</v>
      </c>
      <c r="D6" s="697"/>
      <c r="E6" s="32"/>
      <c r="F6" s="32"/>
      <c r="G6" s="305"/>
      <c r="H6" s="306"/>
      <c r="I6" s="32"/>
      <c r="J6" s="307"/>
    </row>
    <row r="7" spans="1:42" ht="21.75" customHeight="1" x14ac:dyDescent="0.25">
      <c r="A7" s="193" t="s">
        <v>7929</v>
      </c>
      <c r="B7" s="15"/>
      <c r="C7" s="620" t="s">
        <v>8032</v>
      </c>
      <c r="D7" s="620"/>
      <c r="E7" s="32"/>
      <c r="F7" s="32"/>
      <c r="G7" s="305"/>
      <c r="H7" s="306"/>
      <c r="I7" s="32"/>
      <c r="J7" s="307"/>
      <c r="N7" s="694" t="s">
        <v>7953</v>
      </c>
      <c r="O7" s="694"/>
      <c r="Q7" s="694" t="s">
        <v>7953</v>
      </c>
      <c r="R7" s="694"/>
      <c r="T7" s="694" t="s">
        <v>7953</v>
      </c>
      <c r="U7" s="694"/>
      <c r="W7" s="694" t="s">
        <v>7953</v>
      </c>
      <c r="X7" s="694"/>
      <c r="Z7" s="694" t="s">
        <v>7953</v>
      </c>
      <c r="AA7" s="694"/>
    </row>
    <row r="8" spans="1:42" ht="6.75" hidden="1" customHeight="1" x14ac:dyDescent="0.25">
      <c r="A8" s="309"/>
      <c r="B8" s="51"/>
      <c r="C8" s="310"/>
      <c r="D8" s="32"/>
      <c r="E8" s="32"/>
      <c r="F8" s="32"/>
      <c r="G8" s="305"/>
      <c r="H8" s="306"/>
      <c r="I8" s="32"/>
      <c r="J8" s="307"/>
      <c r="N8" s="694"/>
      <c r="O8" s="694"/>
      <c r="Q8" s="694"/>
      <c r="R8" s="694"/>
      <c r="T8" s="694"/>
      <c r="U8" s="694"/>
      <c r="W8" s="694"/>
      <c r="X8" s="694"/>
      <c r="Z8" s="694"/>
      <c r="AA8" s="694"/>
    </row>
    <row r="9" spans="1:42" ht="28.5" customHeight="1" x14ac:dyDescent="0.25">
      <c r="A9" s="193" t="s">
        <v>7931</v>
      </c>
      <c r="B9" s="15"/>
      <c r="C9" s="604" t="s">
        <v>25098</v>
      </c>
      <c r="D9" s="604"/>
      <c r="E9" s="32"/>
      <c r="F9" s="32"/>
      <c r="G9" s="305"/>
      <c r="H9" s="306"/>
      <c r="I9" s="32"/>
      <c r="K9" s="312" t="s">
        <v>5</v>
      </c>
      <c r="L9" s="313">
        <f>I9</f>
        <v>0</v>
      </c>
      <c r="N9" s="695"/>
      <c r="O9" s="696"/>
      <c r="Q9" s="695"/>
      <c r="R9" s="696"/>
      <c r="T9" s="695"/>
      <c r="U9" s="696"/>
      <c r="W9" s="695"/>
      <c r="X9" s="696"/>
      <c r="Z9" s="695"/>
      <c r="AA9" s="696"/>
    </row>
    <row r="10" spans="1:42" ht="15.75" customHeight="1" thickBot="1" x14ac:dyDescent="0.3">
      <c r="A10" s="314"/>
      <c r="B10" s="15"/>
      <c r="C10" s="308"/>
      <c r="D10" s="52"/>
      <c r="E10" s="32"/>
    </row>
    <row r="11" spans="1:42" ht="50.25" customHeight="1" thickBot="1" x14ac:dyDescent="0.3">
      <c r="A11" s="690" t="s">
        <v>14578</v>
      </c>
      <c r="B11" s="691"/>
      <c r="C11" s="691"/>
      <c r="D11" s="691"/>
      <c r="E11" s="691"/>
      <c r="F11" s="691"/>
      <c r="G11" s="691"/>
      <c r="H11" s="691"/>
      <c r="I11" s="691"/>
      <c r="J11" s="692"/>
      <c r="K11" s="693" t="s">
        <v>7988</v>
      </c>
      <c r="L11" s="616"/>
      <c r="N11" s="615" t="s">
        <v>7941</v>
      </c>
      <c r="O11" s="616"/>
      <c r="Q11" s="615" t="s">
        <v>7942</v>
      </c>
      <c r="R11" s="616"/>
      <c r="T11" s="615" t="s">
        <v>7943</v>
      </c>
      <c r="U11" s="616"/>
      <c r="W11" s="615" t="s">
        <v>7944</v>
      </c>
      <c r="X11" s="616"/>
      <c r="Z11" s="615" t="s">
        <v>7945</v>
      </c>
      <c r="AA11" s="616"/>
      <c r="AC11" s="607" t="s">
        <v>7946</v>
      </c>
      <c r="AD11" s="609"/>
      <c r="AF11" s="607" t="s">
        <v>7947</v>
      </c>
      <c r="AG11" s="609"/>
      <c r="AI11" s="621" t="s">
        <v>7951</v>
      </c>
      <c r="AJ11" s="623"/>
      <c r="AL11" s="624" t="s">
        <v>7952</v>
      </c>
      <c r="AM11" s="626"/>
      <c r="AO11" s="607" t="s">
        <v>7947</v>
      </c>
      <c r="AP11" s="609"/>
    </row>
    <row r="12" spans="1:42" ht="15.75" hidden="1" customHeight="1" thickBot="1" x14ac:dyDescent="0.25">
      <c r="A12" s="317" t="s">
        <v>8127</v>
      </c>
      <c r="B12" s="318" t="s">
        <v>14579</v>
      </c>
      <c r="C12" s="319" t="s">
        <v>14580</v>
      </c>
      <c r="D12" s="320" t="s">
        <v>14581</v>
      </c>
      <c r="E12" s="321" t="s">
        <v>14582</v>
      </c>
      <c r="F12" s="322" t="s">
        <v>14583</v>
      </c>
      <c r="G12" s="323" t="s">
        <v>14584</v>
      </c>
      <c r="H12" s="324" t="s">
        <v>14585</v>
      </c>
      <c r="I12" s="325" t="s">
        <v>14586</v>
      </c>
      <c r="J12" s="326" t="s">
        <v>14587</v>
      </c>
      <c r="K12" s="686" t="s">
        <v>7954</v>
      </c>
      <c r="L12" s="688" t="s">
        <v>7782</v>
      </c>
      <c r="N12" s="653" t="s">
        <v>7948</v>
      </c>
      <c r="O12" s="653" t="s">
        <v>7</v>
      </c>
      <c r="P12" s="59"/>
      <c r="Q12" s="653" t="s">
        <v>7948</v>
      </c>
      <c r="R12" s="653" t="s">
        <v>7</v>
      </c>
      <c r="S12" s="60"/>
      <c r="T12" s="653" t="s">
        <v>7948</v>
      </c>
      <c r="U12" s="653" t="s">
        <v>7</v>
      </c>
      <c r="V12" s="60"/>
      <c r="W12" s="653" t="s">
        <v>7948</v>
      </c>
      <c r="X12" s="653" t="s">
        <v>7</v>
      </c>
      <c r="Y12" s="60"/>
      <c r="Z12" s="653" t="s">
        <v>7948</v>
      </c>
      <c r="AA12" s="653" t="s">
        <v>7</v>
      </c>
      <c r="AB12" s="60"/>
      <c r="AC12" s="653" t="s">
        <v>7948</v>
      </c>
      <c r="AD12" s="653" t="s">
        <v>7</v>
      </c>
      <c r="AE12" s="60"/>
      <c r="AF12" s="653" t="s">
        <v>7948</v>
      </c>
      <c r="AG12" s="653" t="s">
        <v>7</v>
      </c>
      <c r="AI12" s="657" t="s">
        <v>7948</v>
      </c>
      <c r="AJ12" s="657" t="s">
        <v>7</v>
      </c>
      <c r="AK12" s="60"/>
      <c r="AL12" s="651" t="s">
        <v>7948</v>
      </c>
      <c r="AM12" s="651" t="s">
        <v>7</v>
      </c>
      <c r="AN12" s="60"/>
      <c r="AO12" s="653" t="s">
        <v>7948</v>
      </c>
      <c r="AP12" s="653" t="s">
        <v>7</v>
      </c>
    </row>
    <row r="13" spans="1:42" ht="15.75" x14ac:dyDescent="0.2">
      <c r="A13" s="327" t="s">
        <v>7774</v>
      </c>
      <c r="B13" s="328" t="s">
        <v>0</v>
      </c>
      <c r="C13" s="329" t="s">
        <v>1</v>
      </c>
      <c r="D13" s="330" t="s">
        <v>2</v>
      </c>
      <c r="E13" s="331" t="s">
        <v>3</v>
      </c>
      <c r="F13" s="332" t="s">
        <v>4</v>
      </c>
      <c r="G13" s="333"/>
      <c r="H13" s="334" t="s">
        <v>7986</v>
      </c>
      <c r="I13" s="335"/>
      <c r="J13" s="336" t="s">
        <v>7782</v>
      </c>
      <c r="K13" s="687"/>
      <c r="L13" s="689"/>
      <c r="N13" s="654"/>
      <c r="O13" s="654"/>
      <c r="P13" s="59"/>
      <c r="Q13" s="654"/>
      <c r="R13" s="654"/>
      <c r="S13" s="60"/>
      <c r="T13" s="654"/>
      <c r="U13" s="654"/>
      <c r="V13" s="60"/>
      <c r="W13" s="654"/>
      <c r="X13" s="654"/>
      <c r="Y13" s="60"/>
      <c r="Z13" s="654"/>
      <c r="AA13" s="654"/>
      <c r="AB13" s="60"/>
      <c r="AC13" s="654"/>
      <c r="AD13" s="654"/>
      <c r="AE13" s="60"/>
      <c r="AF13" s="654"/>
      <c r="AG13" s="654"/>
      <c r="AI13" s="658"/>
      <c r="AJ13" s="658"/>
      <c r="AK13" s="60"/>
      <c r="AL13" s="652"/>
      <c r="AM13" s="652"/>
      <c r="AN13" s="60"/>
      <c r="AO13" s="654"/>
      <c r="AP13" s="654"/>
    </row>
    <row r="14" spans="1:42" s="15" customFormat="1" ht="24" customHeight="1" x14ac:dyDescent="0.25">
      <c r="A14" s="337"/>
      <c r="B14" s="338"/>
      <c r="C14" s="339"/>
      <c r="D14" s="340"/>
      <c r="E14" s="341"/>
      <c r="F14" s="336"/>
      <c r="G14" s="336"/>
      <c r="H14" s="336" t="s">
        <v>7984</v>
      </c>
      <c r="I14" s="336" t="s">
        <v>7985</v>
      </c>
      <c r="J14" s="336"/>
      <c r="K14" s="342"/>
      <c r="L14" s="343" t="e">
        <f>SUM(#REF!)</f>
        <v>#REF!</v>
      </c>
      <c r="N14" s="344"/>
      <c r="O14" s="345" t="e">
        <f>SUM(#REF!)</f>
        <v>#REF!</v>
      </c>
      <c r="P14" s="61"/>
      <c r="Q14" s="344"/>
      <c r="R14" s="345" t="e">
        <f>SUM(#REF!)</f>
        <v>#REF!</v>
      </c>
      <c r="S14" s="62"/>
      <c r="T14" s="344"/>
      <c r="U14" s="345" t="e">
        <f>SUM(#REF!)</f>
        <v>#REF!</v>
      </c>
      <c r="V14" s="62"/>
      <c r="W14" s="344"/>
      <c r="X14" s="345" t="e">
        <f>SUM(#REF!)</f>
        <v>#REF!</v>
      </c>
      <c r="Y14" s="62"/>
      <c r="Z14" s="344"/>
      <c r="AA14" s="345" t="e">
        <f>SUM(#REF!)</f>
        <v>#REF!</v>
      </c>
      <c r="AB14" s="62"/>
      <c r="AC14" s="344"/>
      <c r="AD14" s="345" t="e">
        <f>SUM(#REF!)</f>
        <v>#REF!</v>
      </c>
      <c r="AE14" s="62"/>
      <c r="AF14" s="344"/>
      <c r="AG14" s="345" t="e">
        <f>SUM(#REF!)</f>
        <v>#REF!</v>
      </c>
      <c r="AI14" s="346"/>
      <c r="AJ14" s="347" t="e">
        <f>SUM(#REF!)</f>
        <v>#REF!</v>
      </c>
      <c r="AK14" s="62"/>
      <c r="AL14" s="348"/>
      <c r="AM14" s="349" t="e">
        <f>SUM(#REF!)</f>
        <v>#REF!</v>
      </c>
      <c r="AN14" s="62"/>
      <c r="AO14" s="344"/>
      <c r="AP14" s="345" t="e">
        <f>SUM(#REF!)</f>
        <v>#REF!</v>
      </c>
    </row>
    <row r="15" spans="1:42" s="358" customFormat="1" ht="94.5" customHeight="1" x14ac:dyDescent="0.25">
      <c r="A15" s="350" t="s">
        <v>7780</v>
      </c>
      <c r="B15" s="351" t="s">
        <v>7955</v>
      </c>
      <c r="C15" s="352" t="s">
        <v>8033</v>
      </c>
      <c r="D15" s="353" t="s">
        <v>14603</v>
      </c>
      <c r="E15" s="354" t="s">
        <v>6637</v>
      </c>
      <c r="F15" s="355">
        <v>2108.4</v>
      </c>
      <c r="G15" s="356"/>
      <c r="H15" s="547">
        <v>52.41</v>
      </c>
      <c r="I15" s="548">
        <v>64.19</v>
      </c>
      <c r="J15" s="129">
        <v>135338.19</v>
      </c>
      <c r="K15" s="342">
        <v>51.65</v>
      </c>
      <c r="L15" s="357">
        <v>65.849999999999994</v>
      </c>
      <c r="M15" s="15">
        <v>138838.14000000001</v>
      </c>
      <c r="N15" s="227"/>
      <c r="O15" s="228"/>
      <c r="P15" s="65"/>
      <c r="Q15" s="227"/>
      <c r="R15" s="228"/>
      <c r="S15" s="69"/>
      <c r="T15" s="227"/>
      <c r="U15" s="228"/>
      <c r="V15" s="69"/>
      <c r="W15" s="227"/>
      <c r="X15" s="228"/>
      <c r="Y15" s="69"/>
      <c r="Z15" s="227"/>
      <c r="AA15" s="228"/>
      <c r="AB15" s="69"/>
      <c r="AC15" s="229"/>
      <c r="AD15" s="229"/>
      <c r="AE15" s="69"/>
      <c r="AF15" s="229"/>
      <c r="AG15" s="229"/>
      <c r="AH15" s="15"/>
      <c r="AI15" s="227"/>
      <c r="AJ15" s="228"/>
      <c r="AK15" s="69"/>
      <c r="AL15" s="227"/>
      <c r="AM15" s="228"/>
      <c r="AN15" s="69"/>
      <c r="AO15" s="229"/>
      <c r="AP15" s="229"/>
    </row>
    <row r="16" spans="1:42" s="358" customFormat="1" ht="57" customHeight="1" x14ac:dyDescent="0.25">
      <c r="A16" s="570" t="s">
        <v>7781</v>
      </c>
      <c r="B16" s="571" t="s">
        <v>6631</v>
      </c>
      <c r="C16" s="572" t="s">
        <v>2372</v>
      </c>
      <c r="D16" s="515" t="s">
        <v>8165</v>
      </c>
      <c r="E16" s="573" t="s">
        <v>6637</v>
      </c>
      <c r="F16" s="574">
        <v>2108.4</v>
      </c>
      <c r="G16" s="575"/>
      <c r="H16" s="547">
        <v>191.74</v>
      </c>
      <c r="I16" s="548">
        <v>234.82</v>
      </c>
      <c r="J16" s="129">
        <v>495094.48</v>
      </c>
      <c r="K16" s="569">
        <v>190.31</v>
      </c>
      <c r="L16" s="357">
        <v>242.65</v>
      </c>
      <c r="M16" s="15">
        <v>511603.26</v>
      </c>
      <c r="N16" s="506"/>
      <c r="O16" s="507"/>
      <c r="P16" s="65"/>
      <c r="Q16" s="506"/>
      <c r="R16" s="507"/>
      <c r="S16" s="69"/>
      <c r="T16" s="506"/>
      <c r="U16" s="507"/>
      <c r="V16" s="69"/>
      <c r="W16" s="506"/>
      <c r="X16" s="507"/>
      <c r="Y16" s="69"/>
      <c r="Z16" s="506"/>
      <c r="AA16" s="507"/>
      <c r="AB16" s="69"/>
      <c r="AC16" s="510"/>
      <c r="AD16" s="510"/>
      <c r="AE16" s="69"/>
      <c r="AF16" s="510"/>
      <c r="AG16" s="510"/>
      <c r="AH16" s="15"/>
      <c r="AI16" s="506"/>
      <c r="AJ16" s="507"/>
      <c r="AK16" s="69"/>
      <c r="AL16" s="506"/>
      <c r="AM16" s="507"/>
      <c r="AN16" s="69"/>
      <c r="AO16" s="510"/>
      <c r="AP16" s="510"/>
    </row>
    <row r="17" spans="1:42" s="358" customFormat="1" ht="31.5" customHeight="1" x14ac:dyDescent="0.25">
      <c r="A17" s="570" t="s">
        <v>14595</v>
      </c>
      <c r="B17" s="571" t="s">
        <v>6631</v>
      </c>
      <c r="C17" s="572" t="s">
        <v>6157</v>
      </c>
      <c r="D17" s="515" t="s">
        <v>1301</v>
      </c>
      <c r="E17" s="573" t="s">
        <v>6640</v>
      </c>
      <c r="F17" s="574">
        <v>636.5</v>
      </c>
      <c r="G17" s="575"/>
      <c r="H17" s="547">
        <v>104.86</v>
      </c>
      <c r="I17" s="548">
        <v>128.41999999999999</v>
      </c>
      <c r="J17" s="129">
        <v>81739.33</v>
      </c>
      <c r="K17" s="569">
        <v>101.98</v>
      </c>
      <c r="L17" s="357">
        <v>130.02000000000001</v>
      </c>
      <c r="M17" s="15">
        <v>82757.73</v>
      </c>
      <c r="N17" s="506"/>
      <c r="O17" s="507"/>
      <c r="P17" s="65"/>
      <c r="Q17" s="506"/>
      <c r="R17" s="507"/>
      <c r="S17" s="69"/>
      <c r="T17" s="506"/>
      <c r="U17" s="507"/>
      <c r="V17" s="69"/>
      <c r="W17" s="506"/>
      <c r="X17" s="507"/>
      <c r="Y17" s="69"/>
      <c r="Z17" s="506"/>
      <c r="AA17" s="507"/>
      <c r="AB17" s="69"/>
      <c r="AC17" s="510"/>
      <c r="AD17" s="510"/>
      <c r="AE17" s="69"/>
      <c r="AF17" s="510"/>
      <c r="AG17" s="510"/>
      <c r="AH17" s="15"/>
      <c r="AI17" s="506"/>
      <c r="AJ17" s="507"/>
      <c r="AK17" s="69"/>
      <c r="AL17" s="506"/>
      <c r="AM17" s="507"/>
      <c r="AN17" s="69"/>
      <c r="AO17" s="510"/>
      <c r="AP17" s="510"/>
    </row>
    <row r="18" spans="1:42" s="358" customFormat="1" ht="60" customHeight="1" x14ac:dyDescent="0.25">
      <c r="A18" s="570" t="s">
        <v>25002</v>
      </c>
      <c r="B18" s="571" t="s">
        <v>6631</v>
      </c>
      <c r="C18" s="572" t="s">
        <v>13984</v>
      </c>
      <c r="D18" s="515" t="s">
        <v>13985</v>
      </c>
      <c r="E18" s="573" t="s">
        <v>6643</v>
      </c>
      <c r="F18" s="574">
        <v>13</v>
      </c>
      <c r="G18" s="575"/>
      <c r="H18" s="547">
        <v>3834.46</v>
      </c>
      <c r="I18" s="548">
        <v>4696.0600000000004</v>
      </c>
      <c r="J18" s="129">
        <v>61048.78</v>
      </c>
      <c r="K18" s="569">
        <v>3810.31</v>
      </c>
      <c r="L18" s="357">
        <v>4858.1499999999996</v>
      </c>
      <c r="M18" s="15">
        <v>63155.95</v>
      </c>
      <c r="N18" s="506"/>
      <c r="O18" s="507"/>
      <c r="P18" s="65"/>
      <c r="Q18" s="506"/>
      <c r="R18" s="507"/>
      <c r="S18" s="69"/>
      <c r="T18" s="506"/>
      <c r="U18" s="507"/>
      <c r="V18" s="69"/>
      <c r="W18" s="506"/>
      <c r="X18" s="507"/>
      <c r="Y18" s="69"/>
      <c r="Z18" s="506"/>
      <c r="AA18" s="507"/>
      <c r="AB18" s="69"/>
      <c r="AC18" s="510"/>
      <c r="AD18" s="510"/>
      <c r="AE18" s="69"/>
      <c r="AF18" s="510"/>
      <c r="AG18" s="510"/>
      <c r="AH18" s="15"/>
      <c r="AI18" s="506"/>
      <c r="AJ18" s="507"/>
      <c r="AK18" s="69"/>
      <c r="AL18" s="506"/>
      <c r="AM18" s="507"/>
      <c r="AN18" s="69"/>
      <c r="AO18" s="510"/>
      <c r="AP18" s="510"/>
    </row>
    <row r="19" spans="1:42" s="358" customFormat="1" ht="71.25" customHeight="1" x14ac:dyDescent="0.25">
      <c r="A19" s="570" t="s">
        <v>25005</v>
      </c>
      <c r="B19" s="571" t="s">
        <v>6631</v>
      </c>
      <c r="C19" s="572" t="s">
        <v>13984</v>
      </c>
      <c r="D19" s="515" t="s">
        <v>13985</v>
      </c>
      <c r="E19" s="573" t="s">
        <v>6643</v>
      </c>
      <c r="F19" s="574">
        <v>23</v>
      </c>
      <c r="G19" s="575"/>
      <c r="H19" s="547">
        <v>3834.46</v>
      </c>
      <c r="I19" s="548">
        <v>4696.0600000000004</v>
      </c>
      <c r="J19" s="129">
        <v>108009.38</v>
      </c>
      <c r="K19" s="569">
        <v>3810.31</v>
      </c>
      <c r="L19" s="357">
        <v>4858.1499999999996</v>
      </c>
      <c r="M19" s="15">
        <v>111737.45</v>
      </c>
      <c r="N19" s="506"/>
      <c r="O19" s="507"/>
      <c r="P19" s="65"/>
      <c r="Q19" s="506"/>
      <c r="R19" s="507"/>
      <c r="S19" s="69"/>
      <c r="T19" s="506"/>
      <c r="U19" s="507"/>
      <c r="V19" s="69"/>
      <c r="W19" s="506"/>
      <c r="X19" s="507"/>
      <c r="Y19" s="69"/>
      <c r="Z19" s="506"/>
      <c r="AA19" s="507"/>
      <c r="AB19" s="69"/>
      <c r="AC19" s="510"/>
      <c r="AD19" s="510"/>
      <c r="AE19" s="69"/>
      <c r="AF19" s="510"/>
      <c r="AG19" s="510"/>
      <c r="AH19" s="15"/>
      <c r="AI19" s="506"/>
      <c r="AJ19" s="507"/>
      <c r="AK19" s="69"/>
      <c r="AL19" s="506"/>
      <c r="AM19" s="507"/>
      <c r="AN19" s="69"/>
      <c r="AO19" s="510"/>
      <c r="AP19" s="510"/>
    </row>
    <row r="20" spans="1:42" x14ac:dyDescent="0.25">
      <c r="AO20" s="359" t="s">
        <v>8030</v>
      </c>
      <c r="AP20" s="360" t="e">
        <f>#REF!-#REF!</f>
        <v>#REF!</v>
      </c>
    </row>
    <row r="21" spans="1:42" x14ac:dyDescent="0.25">
      <c r="A21" s="172"/>
      <c r="C21" s="13"/>
      <c r="D21" s="361"/>
      <c r="J21" s="362"/>
    </row>
    <row r="22" spans="1:42" x14ac:dyDescent="0.25">
      <c r="A22" s="172"/>
      <c r="C22" s="13"/>
      <c r="D22" s="28"/>
      <c r="AO22" s="363" t="s">
        <v>8029</v>
      </c>
      <c r="AP22" s="363" t="e">
        <f>#REF!/#REF!</f>
        <v>#REF!</v>
      </c>
    </row>
    <row r="23" spans="1:42" s="21" customFormat="1" x14ac:dyDescent="0.25">
      <c r="A23" s="172"/>
      <c r="B23" s="13"/>
      <c r="C23" s="13"/>
      <c r="D23" s="28"/>
      <c r="E23" s="13"/>
      <c r="G23" s="315"/>
      <c r="H23" s="316"/>
      <c r="I23" s="22"/>
      <c r="J23" s="311"/>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row>
    <row r="24" spans="1:42" s="21" customFormat="1" x14ac:dyDescent="0.25">
      <c r="A24" s="172"/>
      <c r="B24" s="13"/>
      <c r="C24" s="13"/>
      <c r="D24" s="28"/>
      <c r="E24" s="13"/>
      <c r="G24" s="315"/>
      <c r="H24" s="316"/>
      <c r="I24" s="22"/>
      <c r="J24" s="311"/>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row>
    <row r="25" spans="1:42" s="21" customFormat="1" x14ac:dyDescent="0.25">
      <c r="A25" s="172"/>
      <c r="B25" s="13"/>
      <c r="C25" s="13"/>
      <c r="D25" s="685" t="s">
        <v>14577</v>
      </c>
      <c r="E25" s="685"/>
      <c r="G25" s="315"/>
      <c r="H25" s="316"/>
      <c r="I25" s="22"/>
      <c r="J25" s="311"/>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row>
    <row r="26" spans="1:42" s="21" customFormat="1" x14ac:dyDescent="0.25">
      <c r="A26" s="172"/>
      <c r="B26" s="13"/>
      <c r="C26" s="13"/>
      <c r="D26" s="685" t="s">
        <v>7718</v>
      </c>
      <c r="E26" s="685"/>
      <c r="G26" s="315"/>
      <c r="H26" s="316"/>
      <c r="I26" s="22"/>
      <c r="J26" s="311"/>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row>
    <row r="27" spans="1:42" s="21" customFormat="1" x14ac:dyDescent="0.25">
      <c r="A27" s="172"/>
      <c r="B27" s="13"/>
      <c r="C27" s="13"/>
      <c r="D27" s="685">
        <v>5070839695</v>
      </c>
      <c r="E27" s="685"/>
      <c r="G27" s="315"/>
      <c r="H27" s="316"/>
      <c r="I27" s="22"/>
      <c r="J27" s="311"/>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row>
    <row r="28" spans="1:42" s="21" customFormat="1" x14ac:dyDescent="0.25">
      <c r="A28" s="172"/>
      <c r="B28" s="13"/>
      <c r="C28" s="13"/>
      <c r="D28" s="28"/>
      <c r="E28" s="13"/>
      <c r="G28" s="315"/>
      <c r="H28" s="316"/>
      <c r="I28" s="22"/>
      <c r="J28" s="311"/>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row>
    <row r="29" spans="1:42" x14ac:dyDescent="0.25">
      <c r="A29" s="172"/>
      <c r="C29" s="13"/>
      <c r="D29" s="28"/>
    </row>
  </sheetData>
  <mergeCells count="53">
    <mergeCell ref="A1:J1"/>
    <mergeCell ref="A2:J2"/>
    <mergeCell ref="A4:J4"/>
    <mergeCell ref="N7:O8"/>
    <mergeCell ref="Q7:R8"/>
    <mergeCell ref="C6:D6"/>
    <mergeCell ref="C7:D7"/>
    <mergeCell ref="W7:X8"/>
    <mergeCell ref="Z7:AA8"/>
    <mergeCell ref="C9:D9"/>
    <mergeCell ref="N9:O9"/>
    <mergeCell ref="Q9:R9"/>
    <mergeCell ref="T9:U9"/>
    <mergeCell ref="W9:X9"/>
    <mergeCell ref="Z9:AA9"/>
    <mergeCell ref="T7:U8"/>
    <mergeCell ref="AO11:AP11"/>
    <mergeCell ref="A11:J11"/>
    <mergeCell ref="K11:L11"/>
    <mergeCell ref="N11:O11"/>
    <mergeCell ref="Q11:R11"/>
    <mergeCell ref="T11:U11"/>
    <mergeCell ref="W11:X11"/>
    <mergeCell ref="Z11:AA11"/>
    <mergeCell ref="AC11:AD11"/>
    <mergeCell ref="AF11:AG11"/>
    <mergeCell ref="AI11:AJ11"/>
    <mergeCell ref="AL11:AM11"/>
    <mergeCell ref="X12:X13"/>
    <mergeCell ref="Z12:Z13"/>
    <mergeCell ref="AA12:AA13"/>
    <mergeCell ref="K12:K13"/>
    <mergeCell ref="L12:L13"/>
    <mergeCell ref="N12:N13"/>
    <mergeCell ref="O12:O13"/>
    <mergeCell ref="Q12:Q13"/>
    <mergeCell ref="R12:R13"/>
    <mergeCell ref="D27:E27"/>
    <mergeCell ref="AL12:AL13"/>
    <mergeCell ref="AM12:AM13"/>
    <mergeCell ref="AO12:AO13"/>
    <mergeCell ref="AP12:AP13"/>
    <mergeCell ref="D25:E25"/>
    <mergeCell ref="D26:E26"/>
    <mergeCell ref="AC12:AC13"/>
    <mergeCell ref="AD12:AD13"/>
    <mergeCell ref="AF12:AF13"/>
    <mergeCell ref="AG12:AG13"/>
    <mergeCell ref="AI12:AI13"/>
    <mergeCell ref="AJ12:AJ13"/>
    <mergeCell ref="T12:T13"/>
    <mergeCell ref="U12:U13"/>
    <mergeCell ref="W12:W13"/>
  </mergeCells>
  <conditionalFormatting sqref="J1:J10 J12 J20:J1048576">
    <cfRule type="cellIs" dxfId="2" priority="3" operator="greaterThan">
      <formula>33737.31</formula>
    </cfRule>
  </conditionalFormatting>
  <conditionalFormatting sqref="J16:J19">
    <cfRule type="cellIs" dxfId="1" priority="2" operator="greaterThan">
      <formula>43219.26</formula>
    </cfRule>
  </conditionalFormatting>
  <conditionalFormatting sqref="J15">
    <cfRule type="cellIs" dxfId="0" priority="1" operator="greaterThan">
      <formula>43219.26</formula>
    </cfRule>
  </conditionalFormatting>
  <pageMargins left="0.7" right="0.7" top="0.75" bottom="0.75" header="0.3" footer="0.3"/>
  <pageSetup paperSize="9" scale="66" fitToHeight="0" orientation="landscape" r:id="rId1"/>
  <colBreaks count="1" manualBreakCount="1">
    <brk id="16" max="157" man="1"/>
  </colBreaks>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L29"/>
  <sheetViews>
    <sheetView view="pageBreakPreview" topLeftCell="A15" zoomScale="120" zoomScaleNormal="85" zoomScaleSheetLayoutView="120" zoomScalePageLayoutView="70" workbookViewId="0">
      <selection sqref="A1:F29"/>
    </sheetView>
  </sheetViews>
  <sheetFormatPr defaultColWidth="9.140625" defaultRowHeight="15" x14ac:dyDescent="0.25"/>
  <cols>
    <col min="1" max="1" width="11" style="303" customWidth="1"/>
    <col min="2" max="2" width="11.28515625" style="13" customWidth="1"/>
    <col min="3" max="3" width="20.140625" style="281" customWidth="1"/>
    <col min="4" max="4" width="53.5703125" style="20" customWidth="1"/>
    <col min="5" max="5" width="11" style="13" customWidth="1"/>
    <col min="6" max="6" width="12.42578125" style="21" bestFit="1" customWidth="1"/>
    <col min="7" max="7" width="57" style="13" customWidth="1"/>
    <col min="8" max="8" width="15.42578125" style="13" bestFit="1" customWidth="1"/>
    <col min="9" max="9" width="0.7109375" style="13" customWidth="1"/>
    <col min="10" max="10" width="9.140625" style="13" customWidth="1"/>
    <col min="11" max="11" width="14.42578125" style="13" bestFit="1" customWidth="1"/>
    <col min="12" max="12" width="0.7109375" style="13" customWidth="1"/>
    <col min="13" max="13" width="9.140625" style="13" customWidth="1"/>
    <col min="14" max="14" width="14.42578125" style="13" bestFit="1" customWidth="1"/>
    <col min="15" max="15" width="0.7109375" style="13" customWidth="1"/>
    <col min="16" max="16" width="9.140625" style="13" customWidth="1"/>
    <col min="17" max="17" width="9.5703125" style="13" customWidth="1"/>
    <col min="18" max="18" width="0.7109375" style="13" customWidth="1"/>
    <col min="19" max="19" width="9.140625" style="13" customWidth="1"/>
    <col min="20" max="20" width="9.5703125" style="13" customWidth="1"/>
    <col min="21" max="21" width="0.7109375" style="13" customWidth="1"/>
    <col min="22" max="22" width="9.140625" style="13" customWidth="1"/>
    <col min="23" max="23" width="9.5703125" style="13" customWidth="1"/>
    <col min="24" max="24" width="0.7109375" style="13" customWidth="1"/>
    <col min="25" max="25" width="9.140625" style="13"/>
    <col min="26" max="26" width="14.42578125" style="13" bestFit="1" customWidth="1"/>
    <col min="27" max="27" width="0.7109375" style="13" customWidth="1"/>
    <col min="28" max="28" width="10.5703125" style="13" bestFit="1" customWidth="1"/>
    <col min="29" max="29" width="14.42578125" style="13" bestFit="1" customWidth="1"/>
    <col min="30" max="30" width="4" style="13" customWidth="1"/>
    <col min="31" max="31" width="10.28515625" style="13" customWidth="1"/>
    <col min="32" max="32" width="14.42578125" style="13" bestFit="1" customWidth="1"/>
    <col min="33" max="33" width="0.7109375" style="13" customWidth="1"/>
    <col min="34" max="34" width="10.28515625" style="13" customWidth="1"/>
    <col min="35" max="35" width="9.5703125" style="13" bestFit="1" customWidth="1"/>
    <col min="36" max="36" width="0.7109375" style="13" customWidth="1"/>
    <col min="37" max="37" width="11.28515625" style="13" bestFit="1" customWidth="1"/>
    <col min="38" max="38" width="15.7109375" style="13" bestFit="1" customWidth="1"/>
    <col min="39" max="16384" width="9.140625" style="13"/>
  </cols>
  <sheetData>
    <row r="1" spans="1:38" ht="26.25" customHeight="1" x14ac:dyDescent="0.25">
      <c r="A1" s="619" t="s">
        <v>7719</v>
      </c>
      <c r="B1" s="619"/>
      <c r="C1" s="619"/>
      <c r="D1" s="619"/>
      <c r="E1" s="619"/>
      <c r="F1" s="619"/>
    </row>
    <row r="2" spans="1:38" x14ac:dyDescent="0.25">
      <c r="A2" s="620" t="s">
        <v>7930</v>
      </c>
      <c r="B2" s="620"/>
      <c r="C2" s="620"/>
      <c r="D2" s="620"/>
      <c r="E2" s="620"/>
      <c r="F2" s="620"/>
    </row>
    <row r="3" spans="1:38" ht="15" customHeight="1" x14ac:dyDescent="0.25">
      <c r="A3" s="299"/>
      <c r="B3" s="49"/>
      <c r="C3" s="300"/>
      <c r="D3" s="226"/>
      <c r="E3" s="226"/>
      <c r="F3" s="226"/>
    </row>
    <row r="4" spans="1:38" ht="26.25" customHeight="1" x14ac:dyDescent="0.25">
      <c r="A4" s="619"/>
      <c r="B4" s="619"/>
      <c r="C4" s="619"/>
      <c r="D4" s="619"/>
      <c r="E4" s="619"/>
      <c r="F4" s="619"/>
    </row>
    <row r="5" spans="1:38" ht="15" customHeight="1" x14ac:dyDescent="0.25">
      <c r="B5" s="49"/>
      <c r="C5" s="304"/>
      <c r="D5" s="32"/>
      <c r="E5" s="32"/>
      <c r="F5" s="32"/>
    </row>
    <row r="6" spans="1:38" ht="20.25" customHeight="1" x14ac:dyDescent="0.25">
      <c r="A6" s="193" t="s">
        <v>7928</v>
      </c>
      <c r="B6" s="15"/>
      <c r="C6" s="697" t="s">
        <v>14599</v>
      </c>
      <c r="D6" s="697"/>
      <c r="E6" s="32"/>
      <c r="F6" s="32"/>
    </row>
    <row r="7" spans="1:38" ht="21.75" customHeight="1" x14ac:dyDescent="0.25">
      <c r="A7" s="193" t="s">
        <v>7929</v>
      </c>
      <c r="B7" s="15"/>
      <c r="C7" s="620" t="s">
        <v>8032</v>
      </c>
      <c r="D7" s="620"/>
      <c r="E7" s="32"/>
      <c r="F7" s="32"/>
      <c r="J7" s="694" t="s">
        <v>7953</v>
      </c>
      <c r="K7" s="694"/>
      <c r="M7" s="694" t="s">
        <v>7953</v>
      </c>
      <c r="N7" s="694"/>
      <c r="P7" s="694" t="s">
        <v>7953</v>
      </c>
      <c r="Q7" s="694"/>
      <c r="S7" s="694" t="s">
        <v>7953</v>
      </c>
      <c r="T7" s="694"/>
      <c r="V7" s="694" t="s">
        <v>7953</v>
      </c>
      <c r="W7" s="694"/>
    </row>
    <row r="8" spans="1:38" ht="6.75" hidden="1" customHeight="1" x14ac:dyDescent="0.25">
      <c r="A8" s="309"/>
      <c r="B8" s="51"/>
      <c r="C8" s="310"/>
      <c r="D8" s="32"/>
      <c r="E8" s="32"/>
      <c r="F8" s="32"/>
      <c r="J8" s="694"/>
      <c r="K8" s="694"/>
      <c r="M8" s="694"/>
      <c r="N8" s="694"/>
      <c r="P8" s="694"/>
      <c r="Q8" s="694"/>
      <c r="S8" s="694"/>
      <c r="T8" s="694"/>
      <c r="V8" s="694"/>
      <c r="W8" s="694"/>
    </row>
    <row r="9" spans="1:38" ht="28.5" customHeight="1" x14ac:dyDescent="0.25">
      <c r="A9" s="193" t="s">
        <v>7931</v>
      </c>
      <c r="B9" s="15"/>
      <c r="C9" s="604" t="s">
        <v>25098</v>
      </c>
      <c r="D9" s="604"/>
      <c r="E9" s="32"/>
      <c r="F9" s="32"/>
      <c r="G9" s="312" t="s">
        <v>5</v>
      </c>
      <c r="H9" s="313" t="e">
        <f>#REF!</f>
        <v>#REF!</v>
      </c>
      <c r="J9" s="695"/>
      <c r="K9" s="696"/>
      <c r="M9" s="695"/>
      <c r="N9" s="696"/>
      <c r="P9" s="695"/>
      <c r="Q9" s="696"/>
      <c r="S9" s="695"/>
      <c r="T9" s="696"/>
      <c r="V9" s="695"/>
      <c r="W9" s="696"/>
    </row>
    <row r="10" spans="1:38" ht="15.75" customHeight="1" thickBot="1" x14ac:dyDescent="0.3">
      <c r="A10" s="314"/>
      <c r="B10" s="15"/>
      <c r="C10" s="308"/>
      <c r="D10" s="52"/>
      <c r="E10" s="32"/>
    </row>
    <row r="11" spans="1:38" ht="50.25" customHeight="1" thickBot="1" x14ac:dyDescent="0.3">
      <c r="A11" s="690" t="s">
        <v>14588</v>
      </c>
      <c r="B11" s="691"/>
      <c r="C11" s="691"/>
      <c r="D11" s="691"/>
      <c r="E11" s="691"/>
      <c r="F11" s="691"/>
      <c r="G11" s="693" t="s">
        <v>7988</v>
      </c>
      <c r="H11" s="616"/>
      <c r="J11" s="615" t="s">
        <v>7941</v>
      </c>
      <c r="K11" s="616"/>
      <c r="M11" s="615" t="s">
        <v>7942</v>
      </c>
      <c r="N11" s="616"/>
      <c r="P11" s="615" t="s">
        <v>7943</v>
      </c>
      <c r="Q11" s="616"/>
      <c r="S11" s="615" t="s">
        <v>7944</v>
      </c>
      <c r="T11" s="616"/>
      <c r="V11" s="615" t="s">
        <v>7945</v>
      </c>
      <c r="W11" s="616"/>
      <c r="Y11" s="607" t="s">
        <v>7946</v>
      </c>
      <c r="Z11" s="609"/>
      <c r="AB11" s="607" t="s">
        <v>7947</v>
      </c>
      <c r="AC11" s="609"/>
      <c r="AE11" s="621" t="s">
        <v>7951</v>
      </c>
      <c r="AF11" s="623"/>
      <c r="AH11" s="624" t="s">
        <v>7952</v>
      </c>
      <c r="AI11" s="626"/>
      <c r="AK11" s="607" t="s">
        <v>7947</v>
      </c>
      <c r="AL11" s="609"/>
    </row>
    <row r="12" spans="1:38" ht="15.75" hidden="1" customHeight="1" thickBot="1" x14ac:dyDescent="0.25">
      <c r="A12" s="317" t="s">
        <v>8127</v>
      </c>
      <c r="B12" s="318" t="s">
        <v>14579</v>
      </c>
      <c r="C12" s="319" t="s">
        <v>14580</v>
      </c>
      <c r="D12" s="320" t="s">
        <v>14581</v>
      </c>
      <c r="E12" s="321" t="s">
        <v>14582</v>
      </c>
      <c r="F12" s="322" t="s">
        <v>14583</v>
      </c>
      <c r="G12" s="686" t="s">
        <v>7954</v>
      </c>
      <c r="H12" s="688" t="s">
        <v>7782</v>
      </c>
      <c r="J12" s="653" t="s">
        <v>7948</v>
      </c>
      <c r="K12" s="653" t="s">
        <v>7</v>
      </c>
      <c r="L12" s="59"/>
      <c r="M12" s="653" t="s">
        <v>7948</v>
      </c>
      <c r="N12" s="653" t="s">
        <v>7</v>
      </c>
      <c r="O12" s="60"/>
      <c r="P12" s="653" t="s">
        <v>7948</v>
      </c>
      <c r="Q12" s="653" t="s">
        <v>7</v>
      </c>
      <c r="R12" s="60"/>
      <c r="S12" s="653" t="s">
        <v>7948</v>
      </c>
      <c r="T12" s="653" t="s">
        <v>7</v>
      </c>
      <c r="U12" s="60"/>
      <c r="V12" s="653" t="s">
        <v>7948</v>
      </c>
      <c r="W12" s="653" t="s">
        <v>7</v>
      </c>
      <c r="X12" s="60"/>
      <c r="Y12" s="653" t="s">
        <v>7948</v>
      </c>
      <c r="Z12" s="653" t="s">
        <v>7</v>
      </c>
      <c r="AA12" s="60"/>
      <c r="AB12" s="653" t="s">
        <v>7948</v>
      </c>
      <c r="AC12" s="653" t="s">
        <v>7</v>
      </c>
      <c r="AE12" s="657" t="s">
        <v>7948</v>
      </c>
      <c r="AF12" s="657" t="s">
        <v>7</v>
      </c>
      <c r="AG12" s="60"/>
      <c r="AH12" s="651" t="s">
        <v>7948</v>
      </c>
      <c r="AI12" s="651" t="s">
        <v>7</v>
      </c>
      <c r="AJ12" s="60"/>
      <c r="AK12" s="653" t="s">
        <v>7948</v>
      </c>
      <c r="AL12" s="653" t="s">
        <v>7</v>
      </c>
    </row>
    <row r="13" spans="1:38" ht="15.75" x14ac:dyDescent="0.2">
      <c r="A13" s="327" t="s">
        <v>7774</v>
      </c>
      <c r="B13" s="328" t="s">
        <v>0</v>
      </c>
      <c r="C13" s="329" t="s">
        <v>1</v>
      </c>
      <c r="D13" s="330" t="s">
        <v>2</v>
      </c>
      <c r="E13" s="331" t="s">
        <v>3</v>
      </c>
      <c r="F13" s="332" t="s">
        <v>4</v>
      </c>
      <c r="G13" s="687"/>
      <c r="H13" s="689"/>
      <c r="J13" s="654"/>
      <c r="K13" s="654"/>
      <c r="L13" s="59"/>
      <c r="M13" s="654"/>
      <c r="N13" s="654"/>
      <c r="O13" s="60"/>
      <c r="P13" s="654"/>
      <c r="Q13" s="654"/>
      <c r="R13" s="60"/>
      <c r="S13" s="654"/>
      <c r="T13" s="654"/>
      <c r="U13" s="60"/>
      <c r="V13" s="654"/>
      <c r="W13" s="654"/>
      <c r="X13" s="60"/>
      <c r="Y13" s="654"/>
      <c r="Z13" s="654"/>
      <c r="AA13" s="60"/>
      <c r="AB13" s="654"/>
      <c r="AC13" s="654"/>
      <c r="AE13" s="658"/>
      <c r="AF13" s="658"/>
      <c r="AG13" s="60"/>
      <c r="AH13" s="652"/>
      <c r="AI13" s="652"/>
      <c r="AJ13" s="60"/>
      <c r="AK13" s="654"/>
      <c r="AL13" s="654"/>
    </row>
    <row r="14" spans="1:38" s="15" customFormat="1" ht="24" customHeight="1" x14ac:dyDescent="0.25">
      <c r="A14" s="337"/>
      <c r="B14" s="338"/>
      <c r="C14" s="339"/>
      <c r="D14" s="340"/>
      <c r="E14" s="341"/>
      <c r="F14" s="336"/>
      <c r="G14" s="342"/>
      <c r="H14" s="343" t="e">
        <f>SUM(#REF!)</f>
        <v>#REF!</v>
      </c>
      <c r="J14" s="344"/>
      <c r="K14" s="345" t="e">
        <f>SUM(#REF!)</f>
        <v>#REF!</v>
      </c>
      <c r="L14" s="61"/>
      <c r="M14" s="344"/>
      <c r="N14" s="345" t="e">
        <f>SUM(#REF!)</f>
        <v>#REF!</v>
      </c>
      <c r="O14" s="62"/>
      <c r="P14" s="344"/>
      <c r="Q14" s="345" t="e">
        <f>SUM(#REF!)</f>
        <v>#REF!</v>
      </c>
      <c r="R14" s="62"/>
      <c r="S14" s="344"/>
      <c r="T14" s="345" t="e">
        <f>SUM(#REF!)</f>
        <v>#REF!</v>
      </c>
      <c r="U14" s="62"/>
      <c r="V14" s="344"/>
      <c r="W14" s="345" t="e">
        <f>SUM(#REF!)</f>
        <v>#REF!</v>
      </c>
      <c r="X14" s="62"/>
      <c r="Y14" s="344"/>
      <c r="Z14" s="345" t="e">
        <f>SUM(#REF!)</f>
        <v>#REF!</v>
      </c>
      <c r="AA14" s="62"/>
      <c r="AB14" s="344"/>
      <c r="AC14" s="345" t="e">
        <f>SUM(#REF!)</f>
        <v>#REF!</v>
      </c>
      <c r="AE14" s="346"/>
      <c r="AF14" s="347" t="e">
        <f>SUM(#REF!)</f>
        <v>#REF!</v>
      </c>
      <c r="AG14" s="62"/>
      <c r="AH14" s="348"/>
      <c r="AI14" s="349" t="e">
        <f>SUM(#REF!)</f>
        <v>#REF!</v>
      </c>
      <c r="AJ14" s="62"/>
      <c r="AK14" s="344"/>
      <c r="AL14" s="345" t="e">
        <f>SUM(#REF!)</f>
        <v>#REF!</v>
      </c>
    </row>
    <row r="15" spans="1:38" s="358" customFormat="1" ht="96" customHeight="1" x14ac:dyDescent="0.25">
      <c r="A15" s="350" t="s">
        <v>7780</v>
      </c>
      <c r="B15" s="351" t="s">
        <v>7955</v>
      </c>
      <c r="C15" s="352" t="s">
        <v>8033</v>
      </c>
      <c r="D15" s="353" t="s">
        <v>14603</v>
      </c>
      <c r="E15" s="354" t="s">
        <v>6637</v>
      </c>
      <c r="F15" s="355">
        <f>2108.4*0.5</f>
        <v>1054.2</v>
      </c>
      <c r="G15" s="342"/>
      <c r="H15" s="357"/>
      <c r="I15" s="15"/>
      <c r="J15" s="227"/>
      <c r="K15" s="228"/>
      <c r="L15" s="65"/>
      <c r="M15" s="227"/>
      <c r="N15" s="228"/>
      <c r="O15" s="69"/>
      <c r="P15" s="227"/>
      <c r="Q15" s="228"/>
      <c r="R15" s="69"/>
      <c r="S15" s="227"/>
      <c r="T15" s="228"/>
      <c r="U15" s="69"/>
      <c r="V15" s="227"/>
      <c r="W15" s="228"/>
      <c r="X15" s="69"/>
      <c r="Y15" s="229"/>
      <c r="Z15" s="229"/>
      <c r="AA15" s="69"/>
      <c r="AB15" s="229"/>
      <c r="AC15" s="229"/>
      <c r="AD15" s="15"/>
      <c r="AE15" s="227"/>
      <c r="AF15" s="228"/>
      <c r="AG15" s="69"/>
      <c r="AH15" s="227"/>
      <c r="AI15" s="228"/>
      <c r="AJ15" s="69"/>
      <c r="AK15" s="229"/>
      <c r="AL15" s="229"/>
    </row>
    <row r="16" spans="1:38" s="358" customFormat="1" ht="61.5" customHeight="1" x14ac:dyDescent="0.25">
      <c r="A16" s="570" t="s">
        <v>7781</v>
      </c>
      <c r="B16" s="571" t="s">
        <v>6631</v>
      </c>
      <c r="C16" s="572" t="s">
        <v>2372</v>
      </c>
      <c r="D16" s="515" t="s">
        <v>8165</v>
      </c>
      <c r="E16" s="573" t="s">
        <v>6637</v>
      </c>
      <c r="F16" s="355">
        <f>2108.4*0.5</f>
        <v>1054.2</v>
      </c>
      <c r="G16" s="569"/>
      <c r="H16" s="357"/>
      <c r="I16" s="15"/>
      <c r="J16" s="506"/>
      <c r="K16" s="507"/>
      <c r="L16" s="65"/>
      <c r="M16" s="506"/>
      <c r="N16" s="507"/>
      <c r="O16" s="69"/>
      <c r="P16" s="506"/>
      <c r="Q16" s="507"/>
      <c r="R16" s="69"/>
      <c r="S16" s="506"/>
      <c r="T16" s="507"/>
      <c r="U16" s="69"/>
      <c r="V16" s="506"/>
      <c r="W16" s="507"/>
      <c r="X16" s="69"/>
      <c r="Y16" s="510"/>
      <c r="Z16" s="510"/>
      <c r="AA16" s="69"/>
      <c r="AB16" s="510"/>
      <c r="AC16" s="510"/>
      <c r="AD16" s="15"/>
      <c r="AE16" s="506"/>
      <c r="AF16" s="507"/>
      <c r="AG16" s="69"/>
      <c r="AH16" s="506"/>
      <c r="AI16" s="507"/>
      <c r="AJ16" s="69"/>
      <c r="AK16" s="510"/>
      <c r="AL16" s="510"/>
    </row>
    <row r="17" spans="1:38" s="358" customFormat="1" ht="31.5" customHeight="1" x14ac:dyDescent="0.25">
      <c r="A17" s="570" t="s">
        <v>14595</v>
      </c>
      <c r="B17" s="571" t="s">
        <v>6631</v>
      </c>
      <c r="C17" s="572" t="s">
        <v>6157</v>
      </c>
      <c r="D17" s="515" t="s">
        <v>1301</v>
      </c>
      <c r="E17" s="573" t="s">
        <v>6640</v>
      </c>
      <c r="F17" s="574">
        <f>636.5*0.5</f>
        <v>318.25</v>
      </c>
      <c r="G17" s="569"/>
      <c r="H17" s="357"/>
      <c r="I17" s="15"/>
      <c r="J17" s="506"/>
      <c r="K17" s="507"/>
      <c r="L17" s="65"/>
      <c r="M17" s="506"/>
      <c r="N17" s="507"/>
      <c r="O17" s="69"/>
      <c r="P17" s="506"/>
      <c r="Q17" s="507"/>
      <c r="R17" s="69"/>
      <c r="S17" s="506"/>
      <c r="T17" s="507"/>
      <c r="U17" s="69"/>
      <c r="V17" s="506"/>
      <c r="W17" s="507"/>
      <c r="X17" s="69"/>
      <c r="Y17" s="510"/>
      <c r="Z17" s="510"/>
      <c r="AA17" s="69"/>
      <c r="AB17" s="510"/>
      <c r="AC17" s="510"/>
      <c r="AD17" s="15"/>
      <c r="AE17" s="506"/>
      <c r="AF17" s="507"/>
      <c r="AG17" s="69"/>
      <c r="AH17" s="506"/>
      <c r="AI17" s="507"/>
      <c r="AJ17" s="69"/>
      <c r="AK17" s="510"/>
      <c r="AL17" s="510"/>
    </row>
    <row r="18" spans="1:38" s="358" customFormat="1" ht="57" customHeight="1" x14ac:dyDescent="0.25">
      <c r="A18" s="570" t="s">
        <v>25002</v>
      </c>
      <c r="B18" s="571" t="s">
        <v>6631</v>
      </c>
      <c r="C18" s="572" t="s">
        <v>13984</v>
      </c>
      <c r="D18" s="515" t="s">
        <v>13985</v>
      </c>
      <c r="E18" s="573" t="s">
        <v>6643</v>
      </c>
      <c r="F18" s="574">
        <f>13*0.5</f>
        <v>6.5</v>
      </c>
      <c r="G18" s="569"/>
      <c r="H18" s="357"/>
      <c r="I18" s="15"/>
      <c r="J18" s="506"/>
      <c r="K18" s="507"/>
      <c r="L18" s="65"/>
      <c r="M18" s="506"/>
      <c r="N18" s="507"/>
      <c r="O18" s="69"/>
      <c r="P18" s="506"/>
      <c r="Q18" s="507"/>
      <c r="R18" s="69"/>
      <c r="S18" s="506"/>
      <c r="T18" s="507"/>
      <c r="U18" s="69"/>
      <c r="V18" s="506"/>
      <c r="W18" s="507"/>
      <c r="X18" s="69"/>
      <c r="Y18" s="510"/>
      <c r="Z18" s="510"/>
      <c r="AA18" s="69"/>
      <c r="AB18" s="510"/>
      <c r="AC18" s="510"/>
      <c r="AD18" s="15"/>
      <c r="AE18" s="506"/>
      <c r="AF18" s="507"/>
      <c r="AG18" s="69"/>
      <c r="AH18" s="506"/>
      <c r="AI18" s="507"/>
      <c r="AJ18" s="69"/>
      <c r="AK18" s="510"/>
      <c r="AL18" s="510"/>
    </row>
    <row r="19" spans="1:38" s="358" customFormat="1" ht="60" customHeight="1" x14ac:dyDescent="0.25">
      <c r="A19" s="570" t="s">
        <v>25005</v>
      </c>
      <c r="B19" s="571" t="s">
        <v>6631</v>
      </c>
      <c r="C19" s="572" t="s">
        <v>13984</v>
      </c>
      <c r="D19" s="515" t="s">
        <v>13985</v>
      </c>
      <c r="E19" s="573" t="s">
        <v>6643</v>
      </c>
      <c r="F19" s="574">
        <f>23*0.5</f>
        <v>11.5</v>
      </c>
      <c r="G19" s="569"/>
      <c r="H19" s="357"/>
      <c r="I19" s="15"/>
      <c r="J19" s="506"/>
      <c r="K19" s="507"/>
      <c r="L19" s="65"/>
      <c r="M19" s="506"/>
      <c r="N19" s="507"/>
      <c r="O19" s="69"/>
      <c r="P19" s="506"/>
      <c r="Q19" s="507"/>
      <c r="R19" s="69"/>
      <c r="S19" s="506"/>
      <c r="T19" s="507"/>
      <c r="U19" s="69"/>
      <c r="V19" s="506"/>
      <c r="W19" s="507"/>
      <c r="X19" s="69"/>
      <c r="Y19" s="510"/>
      <c r="Z19" s="510"/>
      <c r="AA19" s="69"/>
      <c r="AB19" s="510"/>
      <c r="AC19" s="510"/>
      <c r="AD19" s="15"/>
      <c r="AE19" s="506"/>
      <c r="AF19" s="507"/>
      <c r="AG19" s="69"/>
      <c r="AH19" s="506"/>
      <c r="AI19" s="507"/>
      <c r="AJ19" s="69"/>
      <c r="AK19" s="510"/>
      <c r="AL19" s="510"/>
    </row>
    <row r="20" spans="1:38" x14ac:dyDescent="0.25">
      <c r="AK20" s="359" t="s">
        <v>8030</v>
      </c>
      <c r="AL20" s="360" t="e">
        <f>#REF!-#REF!</f>
        <v>#REF!</v>
      </c>
    </row>
    <row r="21" spans="1:38" x14ac:dyDescent="0.25">
      <c r="A21" s="172"/>
      <c r="C21" s="13"/>
      <c r="D21" s="361"/>
    </row>
    <row r="22" spans="1:38" x14ac:dyDescent="0.25">
      <c r="A22" s="172"/>
      <c r="C22" s="13"/>
      <c r="D22" s="28"/>
      <c r="AK22" s="363" t="s">
        <v>8029</v>
      </c>
      <c r="AL22" s="363" t="e">
        <f>#REF!/#REF!</f>
        <v>#REF!</v>
      </c>
    </row>
    <row r="23" spans="1:38" s="21" customFormat="1" x14ac:dyDescent="0.25">
      <c r="A23" s="172"/>
      <c r="B23" s="13"/>
      <c r="C23" s="13"/>
      <c r="D23" s="28"/>
      <c r="E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row>
    <row r="24" spans="1:38" s="21" customFormat="1" x14ac:dyDescent="0.25">
      <c r="A24" s="172"/>
      <c r="B24" s="13"/>
      <c r="C24" s="13"/>
      <c r="D24" s="28"/>
      <c r="E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row>
    <row r="25" spans="1:38" s="21" customFormat="1" x14ac:dyDescent="0.25">
      <c r="A25" s="172"/>
      <c r="B25" s="13"/>
      <c r="C25" s="13"/>
      <c r="D25" s="685" t="s">
        <v>14577</v>
      </c>
      <c r="E25" s="685"/>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row>
    <row r="26" spans="1:38" s="21" customFormat="1" x14ac:dyDescent="0.25">
      <c r="A26" s="172"/>
      <c r="B26" s="13"/>
      <c r="C26" s="13"/>
      <c r="D26" s="685" t="s">
        <v>7718</v>
      </c>
      <c r="E26" s="685"/>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row>
    <row r="27" spans="1:38" s="21" customFormat="1" x14ac:dyDescent="0.25">
      <c r="A27" s="172"/>
      <c r="B27" s="13"/>
      <c r="C27" s="13"/>
      <c r="D27" s="685">
        <v>5070839695</v>
      </c>
      <c r="E27" s="685"/>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row>
    <row r="28" spans="1:38" s="21" customFormat="1" x14ac:dyDescent="0.25">
      <c r="A28" s="172"/>
      <c r="B28" s="13"/>
      <c r="C28" s="13"/>
      <c r="D28" s="28"/>
      <c r="E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row>
    <row r="29" spans="1:38" x14ac:dyDescent="0.25">
      <c r="A29" s="172"/>
      <c r="C29" s="13"/>
      <c r="D29" s="28"/>
    </row>
  </sheetData>
  <mergeCells count="53">
    <mergeCell ref="A1:F1"/>
    <mergeCell ref="A2:F2"/>
    <mergeCell ref="A4:F4"/>
    <mergeCell ref="J7:K8"/>
    <mergeCell ref="M7:N8"/>
    <mergeCell ref="C6:D6"/>
    <mergeCell ref="C7:D7"/>
    <mergeCell ref="S7:T8"/>
    <mergeCell ref="V7:W8"/>
    <mergeCell ref="C9:D9"/>
    <mergeCell ref="J9:K9"/>
    <mergeCell ref="M9:N9"/>
    <mergeCell ref="P9:Q9"/>
    <mergeCell ref="S9:T9"/>
    <mergeCell ref="V9:W9"/>
    <mergeCell ref="P7:Q8"/>
    <mergeCell ref="AK11:AL11"/>
    <mergeCell ref="A11:F11"/>
    <mergeCell ref="G11:H11"/>
    <mergeCell ref="J11:K11"/>
    <mergeCell ref="M11:N11"/>
    <mergeCell ref="P11:Q11"/>
    <mergeCell ref="S11:T11"/>
    <mergeCell ref="V11:W11"/>
    <mergeCell ref="Y11:Z11"/>
    <mergeCell ref="AB11:AC11"/>
    <mergeCell ref="AE11:AF11"/>
    <mergeCell ref="AH11:AI11"/>
    <mergeCell ref="T12:T13"/>
    <mergeCell ref="V12:V13"/>
    <mergeCell ref="W12:W13"/>
    <mergeCell ref="G12:G13"/>
    <mergeCell ref="H12:H13"/>
    <mergeCell ref="J12:J13"/>
    <mergeCell ref="K12:K13"/>
    <mergeCell ref="M12:M13"/>
    <mergeCell ref="N12:N13"/>
    <mergeCell ref="D27:E27"/>
    <mergeCell ref="AH12:AH13"/>
    <mergeCell ref="AI12:AI13"/>
    <mergeCell ref="AK12:AK13"/>
    <mergeCell ref="AL12:AL13"/>
    <mergeCell ref="D25:E25"/>
    <mergeCell ref="D26:E26"/>
    <mergeCell ref="Y12:Y13"/>
    <mergeCell ref="Z12:Z13"/>
    <mergeCell ref="AB12:AB13"/>
    <mergeCell ref="AC12:AC13"/>
    <mergeCell ref="AE12:AE13"/>
    <mergeCell ref="AF12:AF13"/>
    <mergeCell ref="P12:P13"/>
    <mergeCell ref="Q12:Q13"/>
    <mergeCell ref="S12:S13"/>
  </mergeCells>
  <pageMargins left="0.7" right="0.7" top="0.75" bottom="0.75" header="0.3" footer="0.3"/>
  <pageSetup paperSize="9" scale="77" fitToWidth="0" orientation="portrait" r:id="rId1"/>
  <colBreaks count="1" manualBreakCount="1">
    <brk id="12" max="157" man="1"/>
  </col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13</vt:i4>
      </vt:variant>
    </vt:vector>
  </HeadingPairs>
  <TitlesOfParts>
    <vt:vector size="21" baseType="lpstr">
      <vt:lpstr>BDI_Obra (2)</vt:lpstr>
      <vt:lpstr>atualizado</vt:lpstr>
      <vt:lpstr>Orçamento Completo</vt:lpstr>
      <vt:lpstr>Memorial de Cálculo</vt:lpstr>
      <vt:lpstr>Cronograma</vt:lpstr>
      <vt:lpstr>ESTIMAR OS 4%</vt:lpstr>
      <vt:lpstr>4%</vt:lpstr>
      <vt:lpstr>50%</vt:lpstr>
      <vt:lpstr>'4%'!Area_de_impressao</vt:lpstr>
      <vt:lpstr>'50%'!Area_de_impressao</vt:lpstr>
      <vt:lpstr>'BDI_Obra (2)'!Area_de_impressao</vt:lpstr>
      <vt:lpstr>Cronograma!Area_de_impressao</vt:lpstr>
      <vt:lpstr>'ESTIMAR OS 4%'!Area_de_impressao</vt:lpstr>
      <vt:lpstr>'Memorial de Cálculo'!Area_de_impressao</vt:lpstr>
      <vt:lpstr>'Orçamento Completo'!Area_de_impressao</vt:lpstr>
      <vt:lpstr>'4%'!Titulos_de_impressao</vt:lpstr>
      <vt:lpstr>'50%'!Titulos_de_impressao</vt:lpstr>
      <vt:lpstr>Cronograma!Titulos_de_impressao</vt:lpstr>
      <vt:lpstr>'ESTIMAR OS 4%'!Titulos_de_impressao</vt:lpstr>
      <vt:lpstr>'Memorial de Cálculo'!Titulos_de_impressao</vt:lpstr>
      <vt:lpstr>'Orçamento Completo'!Titulos_de_impressao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Alessandro</dc:creator>
  <cp:lastModifiedBy>Usuário</cp:lastModifiedBy>
  <cp:lastPrinted>2026-07-02T19:21:57Z</cp:lastPrinted>
  <dcterms:created xsi:type="dcterms:W3CDTF">2015-12-08T17:04:54Z</dcterms:created>
  <dcterms:modified xsi:type="dcterms:W3CDTF">2026-07-02T19:22:04Z</dcterms:modified>
</cp:coreProperties>
</file>